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comments1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comments13.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comments11.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7635" yWindow="-15" windowWidth="3825" windowHeight="11640" tabRatio="833"/>
  </bookViews>
  <sheets>
    <sheet name="Start" sheetId="136" r:id="rId1"/>
    <sheet name="Cover" sheetId="135" r:id="rId2"/>
    <sheet name="Menu" sheetId="148" r:id="rId3"/>
    <sheet name="Table1" sheetId="2" r:id="rId4"/>
    <sheet name="Table2" sheetId="38" r:id="rId5"/>
    <sheet name="Table3" sheetId="79" r:id="rId6"/>
    <sheet name="Table4" sheetId="78" r:id="rId7"/>
    <sheet name="Table5" sheetId="29" r:id="rId8"/>
    <sheet name="Table6a" sheetId="80" r:id="rId9"/>
    <sheet name="Table6b" sheetId="81" r:id="rId10"/>
    <sheet name="Table6c" sheetId="82" r:id="rId11"/>
    <sheet name="Table6d" sheetId="83" r:id="rId12"/>
    <sheet name="Table7a" sheetId="18" r:id="rId13"/>
    <sheet name="Table7b" sheetId="46" r:id="rId14"/>
    <sheet name="Table8" sheetId="43" r:id="rId15"/>
    <sheet name="GELE" sheetId="48" r:id="rId16"/>
    <sheet name="GHEAT" sheetId="49" r:id="rId17"/>
    <sheet name="NELE" sheetId="50" r:id="rId18"/>
    <sheet name="NHEAT" sheetId="51" r:id="rId19"/>
    <sheet name="ELET34" sheetId="52" r:id="rId20"/>
    <sheet name="HEAT34" sheetId="53" r:id="rId21"/>
    <sheet name="TAB5ELE" sheetId="142" r:id="rId22"/>
    <sheet name="TAB5CHP" sheetId="143" r:id="rId23"/>
    <sheet name="TAB5TOT" sheetId="144" r:id="rId24"/>
    <sheet name="TAB5HEAT" sheetId="145" r:id="rId25"/>
    <sheet name="TAB5CHPH" sheetId="146" r:id="rId26"/>
    <sheet name="TAB5TOTH" sheetId="147" r:id="rId27"/>
    <sheet name="TAB6ANTONS" sheetId="86" r:id="rId28"/>
    <sheet name="TAB6CCTONS" sheetId="60" r:id="rId29"/>
    <sheet name="TAB6OBCTONS" sheetId="87" r:id="rId30"/>
    <sheet name="TAB6SCTONS" sheetId="61" r:id="rId31"/>
    <sheet name="TAB6LIGTONS" sheetId="62" r:id="rId32"/>
    <sheet name="TAB6PFUELTONS" sheetId="88" r:id="rId33"/>
    <sheet name="TAB6COKEOCTONS" sheetId="92" r:id="rId34"/>
    <sheet name="TAB6GASCOKETONS" sheetId="93" r:id="rId35"/>
    <sheet name="TAB6COALTARTONS" sheetId="94" r:id="rId36"/>
    <sheet name="TAB6BKBTONS" sheetId="95" r:id="rId37"/>
    <sheet name="TAB6GWGASTJ" sheetId="96" r:id="rId38"/>
    <sheet name="TAB6COGTJ" sheetId="65" r:id="rId39"/>
    <sheet name="TAB6BFGTJ" sheetId="97" r:id="rId40"/>
    <sheet name="TAB6ORGASTJ" sheetId="98" r:id="rId41"/>
    <sheet name="TAB6PEATONS" sheetId="63" r:id="rId42"/>
    <sheet name="TAB6PEATPRTONS" sheetId="140" r:id="rId43"/>
    <sheet name="TAB6OILSHTONS" sheetId="139" r:id="rId44"/>
    <sheet name="TAB6CRUDOILTONS" sheetId="99" r:id="rId45"/>
    <sheet name="TAB6NGLTONS" sheetId="102" r:id="rId46"/>
    <sheet name="TAB6REFGASTONS" sheetId="103" r:id="rId47"/>
    <sheet name="TAB6LPGTONS" sheetId="104" r:id="rId48"/>
    <sheet name="TAB6NAPHTHATONS" sheetId="105" r:id="rId49"/>
    <sheet name="TAB6KERJETONS" sheetId="106" r:id="rId50"/>
    <sheet name="TAB6OTHKEROTONS" sheetId="107" r:id="rId51"/>
    <sheet name="TAB6GASDIESTONS" sheetId="108" r:id="rId52"/>
    <sheet name="TAB6FUELOILTONS" sheetId="109" r:id="rId53"/>
    <sheet name="TAB6BITUTONS" sheetId="110" r:id="rId54"/>
    <sheet name="TAB6PETCOKETONS" sheetId="111" r:id="rId55"/>
    <sheet name="TAB6OTHOILTONS" sheetId="112" r:id="rId56"/>
    <sheet name="TAB6NGASTJ" sheetId="66" r:id="rId57"/>
    <sheet name="TAB6INDWTJ" sheetId="113" r:id="rId58"/>
    <sheet name="TAB6MSWRTJ" sheetId="69" r:id="rId59"/>
    <sheet name="TAB6MSWNRTJ" sheetId="114" r:id="rId60"/>
    <sheet name="TAB6SBIOFTJ" sheetId="115" r:id="rId61"/>
    <sheet name="TAB6BIOGASTJ" sheetId="116" r:id="rId62"/>
    <sheet name="TAB6BIODIETONS" sheetId="141" r:id="rId63"/>
    <sheet name="TAB6LIQBIOTONS" sheetId="118" r:id="rId64"/>
    <sheet name="TAB6TOTAL" sheetId="138" r:id="rId65"/>
    <sheet name="TAB7MAIN" sheetId="71" r:id="rId66"/>
    <sheet name="TAB7AUTO" sheetId="72" r:id="rId67"/>
    <sheet name="TAB8IMPE" sheetId="73" r:id="rId68"/>
    <sheet name="TAB8IMPHC" sheetId="74" r:id="rId69"/>
    <sheet name="TAB8EXPE" sheetId="75" r:id="rId70"/>
    <sheet name="TAB8EXPHC" sheetId="76" r:id="rId71"/>
    <sheet name="Remarks" sheetId="26" r:id="rId72"/>
  </sheets>
  <externalReferences>
    <externalReference r:id="rId73"/>
  </externalReferences>
  <definedNames>
    <definedName name="ANTCOAL">Menu!$AC$55</definedName>
    <definedName name="AUTOPRODUCERS">Menu!$AC$50</definedName>
    <definedName name="AUTOTOT" localSheetId="13">Table7b!$I$12:$I$27</definedName>
    <definedName name="BIODIESEL">Menu!$AC$94</definedName>
    <definedName name="BIOGASES">Menu!$AC$93</definedName>
    <definedName name="BITCOAL">Menu!$AC$57</definedName>
    <definedName name="BITUMEN">Menu!$AC$83</definedName>
    <definedName name="BKB">Menu!$AC$66</definedName>
    <definedName name="BLFURGS">Menu!$AC$70</definedName>
    <definedName name="ChosenCountry">Cover!$E$39</definedName>
    <definedName name="ChosenYear">Cover!$G$127</definedName>
    <definedName name="CHPPlants">Menu!$AB$46</definedName>
    <definedName name="COALTAR">Menu!$AC$65</definedName>
    <definedName name="COKCOAL">Menu!$AC$56</definedName>
    <definedName name="COKEOVGS">Menu!$AC$69</definedName>
    <definedName name="Countries">Cover!$K$112:$N$175</definedName>
    <definedName name="Country">Cover!$G$113</definedName>
    <definedName name="CountryCode">Cover!$G$114</definedName>
    <definedName name="CountryIso">Cover!$G$115</definedName>
    <definedName name="CountryList">Cover!$K$112:$K$175</definedName>
    <definedName name="CountryRow">Cover!$G$122</definedName>
    <definedName name="CRUDEOIL">Menu!$AC$74</definedName>
    <definedName name="ELEGWh">Menu!$AA$45</definedName>
    <definedName name="ELEPlants">Menu!$AA$46</definedName>
    <definedName name="ELEPROD">Menu!$AA$49</definedName>
    <definedName name="FirstColHidSheet_TS01">GELE!$AF$6</definedName>
    <definedName name="FirstColHidSheet_TS02">GHEAT!$AG$6</definedName>
    <definedName name="FirstColHidSheet_TS03">NELE!$K$6</definedName>
    <definedName name="FirstColHidSheet_TS04">NHEAT!$I$6</definedName>
    <definedName name="FirstColHidSheet_TS05">ELET34!$AG$6</definedName>
    <definedName name="FirstColHidSheet_TS06">HEAT34!$AF$6</definedName>
    <definedName name="FirstColHidSheet_TS07">TAB5ELE!$AF$6</definedName>
    <definedName name="FirstColHidSheet_TS08">TAB5CHP!$AF$6</definedName>
    <definedName name="FirstColHidSheet_TS09">TAB5TOT!$AF$6</definedName>
    <definedName name="FirstColHidSheet_TS10">TAB5HEAT!$AF$6</definedName>
    <definedName name="FirstColHidSheet_TS11">TAB5CHPH!$AF$6</definedName>
    <definedName name="FirstColHidSheet_TS12">TAB5TOTH!$AF$6</definedName>
    <definedName name="FirstColHidSheet_TS13">TAB6ANTONS!$AG$6</definedName>
    <definedName name="FirstColHidSheet_TS14">TAB6CCTONS!$AF$6</definedName>
    <definedName name="FirstColHidSheet_TS15">TAB6OBCTONS!$AF$6</definedName>
    <definedName name="FirstColHidSheet_TS16">TAB6SCTONS!$AF$6</definedName>
    <definedName name="FirstColHidSheet_TS17">TAB6LIGTONS!$AF$6</definedName>
    <definedName name="FirstColHidSheet_TS18">TAB6PEATONS!$AF$6</definedName>
    <definedName name="FirstColHidSheet_TS19">TAB6PFUELTONS!$AF$6</definedName>
    <definedName name="FirstColHidSheet_TS20">TAB6COKEOCTONS!$AF$6</definedName>
    <definedName name="FirstColHidSheet_TS21">TAB6GASCOKETONS!$AF$6</definedName>
    <definedName name="FirstColHidSheet_TS22">TAB6COALTARTONS!$AF$6</definedName>
    <definedName name="FirstColHidSheet_TS23">TAB6BKBTONS!$AF$6</definedName>
    <definedName name="FirstColHidSheet_TS24">TAB6GWGASTJ!$AF$6</definedName>
    <definedName name="FirstColHidSheet_TS25">TAB6COGTJ!$AF$6</definedName>
    <definedName name="FirstColHidSheet_TS26">TAB6BFGTJ!$AF$6</definedName>
    <definedName name="FirstColHidSheet_TS27">TAB6ORGASTJ!$AF$6</definedName>
    <definedName name="FirstColHidSheet_TS28">TAB6CRUDOILTONS!$AF$6</definedName>
    <definedName name="FirstColHidSheet_TS29">TAB6NGLTONS!$AF$6</definedName>
    <definedName name="FirstColHidSheet_TS30">TAB6REFGASTONS!$AF$6</definedName>
    <definedName name="FirstColHidSheet_TS31">TAB6LPGTONS!$AF$6</definedName>
    <definedName name="FirstColHidSheet_TS32">TAB6NAPHTHATONS!$AF$6</definedName>
    <definedName name="FirstColHidSheet_TS33">TAB6KERJETONS!$AF$6</definedName>
    <definedName name="FirstColHidSheet_TS34">TAB6OTHKEROTONS!$AF$6</definedName>
    <definedName name="FirstColHidSheet_TS35">TAB6GASDIESTONS!$AF$6</definedName>
    <definedName name="FirstColHidSheet_TS36">TAB6FUELOILTONS!$AF$6</definedName>
    <definedName name="FirstColHidSheet_TS37">TAB6BITUTONS!$AF$6</definedName>
    <definedName name="FirstColHidSheet_TS38">TAB6PETCOKETONS!$AF$6</definedName>
    <definedName name="FirstColHidSheet_TS39">TAB6OTHOILTONS!$AF$6</definedName>
    <definedName name="FirstColHidSheet_TS40">TAB6NGASTJ!$AF$6</definedName>
    <definedName name="FirstColHidSheet_TS41">TAB6INDWTJ!$AF$6</definedName>
    <definedName name="FirstColHidSheet_TS42">TAB6MSWRTJ!$AF$6</definedName>
    <definedName name="FirstColHidSheet_TS43">TAB6MSWNRTJ!$AF$6</definedName>
    <definedName name="FirstColHidSheet_TS44">TAB6SBIOFTJ!$AF$6</definedName>
    <definedName name="FirstColHidSheet_TS46">TAB6BIOGASTJ!$AF$6</definedName>
    <definedName name="FirstColHidSheet_TS48">TAB6LIQBIOTONS!$AF$6</definedName>
    <definedName name="FirstColHidSheet_TS49">TAB7MAIN!$AF$6</definedName>
    <definedName name="FirstColHidSheet_TS50">TAB7AUTO!$AF$6</definedName>
    <definedName name="FirstColHidSheet_TS51">TAB8IMPE!$AG$6</definedName>
    <definedName name="FirstColHidSheet_TS52">TAB8IMPHC!$AG$6</definedName>
    <definedName name="FirstColHidSheet_TS53">TAB8EXPE!$AG$6</definedName>
    <definedName name="FirstColHidSheet_TS54">TAB8EXPHC!$AG$6</definedName>
    <definedName name="FirstColHidSheet_TS55">TAB6OILSHTONS!$AF$6</definedName>
    <definedName name="FirstColHidSheet_TS56">TAB6PEATPRTONS!$AF$6</definedName>
    <definedName name="FirstColHidSheet_TS57">TAB6BIODIETONS!$AF$6</definedName>
    <definedName name="FirstColHidSheet01">Table1!$AC$6</definedName>
    <definedName name="FirstColHidSheet02">Table2!$AC$6</definedName>
    <definedName name="FirstColHidSheet03">Table3!$AD$6</definedName>
    <definedName name="FirstColHidSheet04">Table4!$AC$6</definedName>
    <definedName name="FirstColHidSheet05">Table5!$AC$6</definedName>
    <definedName name="FirstColHidSheet06a">Table6a!$AE$7</definedName>
    <definedName name="FirstColHidSheet06b">Table6b!$AE$7</definedName>
    <definedName name="FirstColHidSheet06c">Table6c!$AE$7</definedName>
    <definedName name="FirstColHidSheet06d">Table6d!$AE$7</definedName>
    <definedName name="FirstColHidSheet07a">Table7a!$AC$7</definedName>
    <definedName name="FirstColHidSheet07b">Table7b!$AC$7</definedName>
    <definedName name="FirstColHidSheet08">Table8!$AC$6</definedName>
    <definedName name="FUELinput">Menu!$AA$48</definedName>
    <definedName name="FUELS">Menu!$AC$97</definedName>
    <definedName name="GASCOKE">Menu!$AC$64</definedName>
    <definedName name="GASDIES">Menu!$AC$81</definedName>
    <definedName name="GASWKSGS">Menu!$AC$68</definedName>
    <definedName name="GWh">Menu!$AE$46</definedName>
    <definedName name="HEATPlants">Menu!$AC$46</definedName>
    <definedName name="HEATPROD">Menu!$AA$50</definedName>
    <definedName name="HEATTJ">Menu!$AB$45</definedName>
    <definedName name="IndexYear">Cover!$G$128</definedName>
    <definedName name="INDWASTE">Menu!$AC$89</definedName>
    <definedName name="IsoCodes">Cover!$G$129</definedName>
    <definedName name="JETKERO">Menu!$AC$79</definedName>
    <definedName name="Lang">Cover!$G$119</definedName>
    <definedName name="LangCntry">Cover!$P$112:$R$175</definedName>
    <definedName name="LANGCover">Cover!$AA$1:$AC$39</definedName>
    <definedName name="LangDICT">Menu!$AH$55:$AJ$110</definedName>
    <definedName name="LangMenu">Menu!$AG$2:$AW$50</definedName>
    <definedName name="LangT1C">Table1!$AZ$1:$BB$30</definedName>
    <definedName name="LangT1R1">Table1!$E$100:$L$102</definedName>
    <definedName name="LangT1R2">Table1!$E$110:$L$112</definedName>
    <definedName name="LangT2C">Table2!$AZ$1:$BB$30</definedName>
    <definedName name="LangT3C">Table3!$AZ$1:$BB$37</definedName>
    <definedName name="LangT4C">Table4!$AZ$1:$BB$41</definedName>
    <definedName name="LangT5C">Table5!$AZ$1:$BB$105</definedName>
    <definedName name="LangT6dC">Table6d!$AZ$37:$BB$41</definedName>
    <definedName name="Langt6R1">Table6a!$G$100:$N$102</definedName>
    <definedName name="LangT6R2">Table6a!$G$110:$N$112</definedName>
    <definedName name="LangT7aC">Table7a!$AY$1:$BA$37</definedName>
    <definedName name="LangT7bC">Table7b!$AZ$1:$BB$37</definedName>
    <definedName name="LangT7bR">Table7b!$C$100:$I$102</definedName>
    <definedName name="LangT8C">Table8!$AZ$1:$BB$75</definedName>
    <definedName name="LangT8R">Table8!$E$100:$H$102</definedName>
    <definedName name="LangTS5">TAB5ELE!$BK$1:$BM$46</definedName>
    <definedName name="LangTS6">TAB6ANTONS!$BK$1:$BM$40</definedName>
    <definedName name="LangTS6C">TAB6TOTAL!$BK$1:$BM$64</definedName>
    <definedName name="LangTS6TJ">TAB6GWGASTJ!$BJ$1:$BL$34</definedName>
    <definedName name="LangTS7">TAB7MAIN!$BJ$1:$BL$92</definedName>
    <definedName name="LangTS8">TAB8IMPE!$BK$1:$BM$4</definedName>
    <definedName name="LangTSele">GELE!$BJ$1:$BL$92</definedName>
    <definedName name="LangTSele34">ELET34!$BK$1:$BM$58</definedName>
    <definedName name="LangTSheat">GHEAT!$BK$1:$BM$75</definedName>
    <definedName name="LangTSheat34">HEAT34!$BJ$1:$BL$51</definedName>
    <definedName name="LIGNITE">Menu!$AC$59</definedName>
    <definedName name="LIQGAS" localSheetId="13">Table7b!$H$20:$I$23</definedName>
    <definedName name="LPG">Menu!$AC$77</definedName>
    <definedName name="MainAP">Menu!$AC$49</definedName>
    <definedName name="MAINTOT">Table7b!$H$12:$H$27</definedName>
    <definedName name="MaxLANG">Cover!$G$118</definedName>
    <definedName name="MenuButton">Menu!$AE$44</definedName>
    <definedName name="MsgAfterRounding">Cover!$F$100</definedName>
    <definedName name="MUNWASTEN">Menu!$AC$91</definedName>
    <definedName name="MUNWASTER">Menu!$AC$90</definedName>
    <definedName name="NAPHTHA">Menu!$AC$78</definedName>
    <definedName name="NATGAS">Menu!$AC$87</definedName>
    <definedName name="NGL">Menu!$AC$75</definedName>
    <definedName name="OBIOLIQ">Menu!$AC$95</definedName>
    <definedName name="OGASES">Menu!$AC$71</definedName>
    <definedName name="OILSHALE">Menu!$AC$60</definedName>
    <definedName name="OPRODS">Menu!$AC$85</definedName>
    <definedName name="OTHKERO">Menu!$AC$80</definedName>
    <definedName name="OVENCOKE">Menu!$AC$63</definedName>
    <definedName name="PATFUEL">Menu!$AC$62</definedName>
    <definedName name="PEAT">Menu!$AC$61</definedName>
    <definedName name="PEATPROD">Menu!$AC$67</definedName>
    <definedName name="PETCOKE">Menu!$AC$84</definedName>
    <definedName name="_xlnm.Print_Area" localSheetId="1">Cover!$A$1:$O$41</definedName>
    <definedName name="_xlnm.Print_Area" localSheetId="19">ELET34!$E$1:$AB$58</definedName>
    <definedName name="_xlnm.Print_Area" localSheetId="15">GELE!$E$1:$AB$92</definedName>
    <definedName name="_xlnm.Print_Area" localSheetId="16">GHEAT!$E$1:$AB$75</definedName>
    <definedName name="_xlnm.Print_Area" localSheetId="20">HEAT34!$E$1:$AB$51</definedName>
    <definedName name="_xlnm.Print_Area" localSheetId="2">Menu!$C:$K</definedName>
    <definedName name="_xlnm.Print_Area" localSheetId="17">NELE!$E$1:$F$92</definedName>
    <definedName name="_xlnm.Print_Area" localSheetId="18">NHEAT!#REF!</definedName>
    <definedName name="_xlnm.Print_Area" localSheetId="71">Remarks!$B$2:$H$46</definedName>
    <definedName name="_xlnm.Print_Area" localSheetId="22">TAB5CHP!$E$1:$AB$47</definedName>
    <definedName name="_xlnm.Print_Area" localSheetId="25">TAB5CHPH!$E$1:$AB$47</definedName>
    <definedName name="_xlnm.Print_Area" localSheetId="21">TAB5ELE!$E$1:$AB$46</definedName>
    <definedName name="_xlnm.Print_Area" localSheetId="24">TAB5HEAT!$E$1:$AB$47</definedName>
    <definedName name="_xlnm.Print_Area" localSheetId="23">TAB5TOT!$E$1:$AB$46</definedName>
    <definedName name="_xlnm.Print_Area" localSheetId="26">TAB5TOTH!$E$1:$AB$46</definedName>
    <definedName name="_xlnm.Print_Area" localSheetId="27">TAB6ANTONS!$A$1:$AB$40</definedName>
    <definedName name="_xlnm.Print_Area" localSheetId="39">TAB6BFGTJ!$A$1:$AB$34</definedName>
    <definedName name="_xlnm.Print_Area" localSheetId="62">TAB6BIODIETONS!$A$1:$AB$40</definedName>
    <definedName name="_xlnm.Print_Area" localSheetId="61">TAB6BIOGASTJ!$A$1:$AB$34</definedName>
    <definedName name="_xlnm.Print_Area" localSheetId="53">TAB6BITUTONS!$A$1:$AB$40</definedName>
    <definedName name="_xlnm.Print_Area" localSheetId="36">TAB6BKBTONS!$A$1:$AB$40</definedName>
    <definedName name="_xlnm.Print_Area" localSheetId="28">TAB6CCTONS!$A$1:$AB$40</definedName>
    <definedName name="_xlnm.Print_Area" localSheetId="35">TAB6COALTARTONS!$A$1:$AB$40</definedName>
    <definedName name="_xlnm.Print_Area" localSheetId="38">TAB6COGTJ!$A$1:$AB$34</definedName>
    <definedName name="_xlnm.Print_Area" localSheetId="33">TAB6COKEOCTONS!$A$1:$AB$40</definedName>
    <definedName name="_xlnm.Print_Area" localSheetId="44">TAB6CRUDOILTONS!$A$1:$AB$40</definedName>
    <definedName name="_xlnm.Print_Area" localSheetId="52">TAB6FUELOILTONS!$A$1:$AB$40</definedName>
    <definedName name="_xlnm.Print_Area" localSheetId="34">TAB6GASCOKETONS!$A$1:$AB$40</definedName>
    <definedName name="_xlnm.Print_Area" localSheetId="51">TAB6GASDIESTONS!$A$1:$AB$40</definedName>
    <definedName name="_xlnm.Print_Area" localSheetId="37">TAB6GWGASTJ!$A$1:$AB$34</definedName>
    <definedName name="_xlnm.Print_Area" localSheetId="57">TAB6INDWTJ!$A$1:$AB$34</definedName>
    <definedName name="_xlnm.Print_Area" localSheetId="49">TAB6KERJETONS!$A$1:$AB$40</definedName>
    <definedName name="_xlnm.Print_Area" localSheetId="31">TAB6LIGTONS!$A$1:$AB$40</definedName>
    <definedName name="_xlnm.Print_Area" localSheetId="63">TAB6LIQBIOTONS!$A$1:$AB$40</definedName>
    <definedName name="_xlnm.Print_Area" localSheetId="47">TAB6LPGTONS!$A$1:$AB$40</definedName>
    <definedName name="_xlnm.Print_Area" localSheetId="59">TAB6MSWNRTJ!$A$1:$AB$34</definedName>
    <definedName name="_xlnm.Print_Area" localSheetId="58">TAB6MSWRTJ!$A$1:$AB$34</definedName>
    <definedName name="_xlnm.Print_Area" localSheetId="48">TAB6NAPHTHATONS!$A$1:$AB$40</definedName>
    <definedName name="_xlnm.Print_Area" localSheetId="56">TAB6NGASTJ!$A$1:$AB$34</definedName>
    <definedName name="_xlnm.Print_Area" localSheetId="45">TAB6NGLTONS!$A$1:$AB$40</definedName>
    <definedName name="_xlnm.Print_Area" localSheetId="29">TAB6OBCTONS!$A$1:$AB$40</definedName>
    <definedName name="_xlnm.Print_Area" localSheetId="43">TAB6OILSHTONS!$A$1:$AB$40</definedName>
    <definedName name="_xlnm.Print_Area" localSheetId="40">TAB6ORGASTJ!$A$1:$AB$34</definedName>
    <definedName name="_xlnm.Print_Area" localSheetId="50">TAB6OTHKEROTONS!$A$1:$AB$40</definedName>
    <definedName name="_xlnm.Print_Area" localSheetId="55">TAB6OTHOILTONS!$A$1:$AB$40</definedName>
    <definedName name="_xlnm.Print_Area" localSheetId="41">TAB6PEATONS!$A$1:$AB$40</definedName>
    <definedName name="_xlnm.Print_Area" localSheetId="42">TAB6PEATPRTONS!$A$1:$AB$40</definedName>
    <definedName name="_xlnm.Print_Area" localSheetId="54">TAB6PETCOKETONS!$A$1:$AB$40</definedName>
    <definedName name="_xlnm.Print_Area" localSheetId="32">TAB6PFUELTONS!$A$1:$AB$40</definedName>
    <definedName name="_xlnm.Print_Area" localSheetId="46">TAB6REFGASTONS!$A$1:$AB$40</definedName>
    <definedName name="_xlnm.Print_Area" localSheetId="60">TAB6SBIOFTJ!$A$1:$AB$34</definedName>
    <definedName name="_xlnm.Print_Area" localSheetId="30">TAB6SCTONS!$A$1:$AB$40</definedName>
    <definedName name="_xlnm.Print_Area" localSheetId="64">TAB6TOTAL!$E$1:$AB$64</definedName>
    <definedName name="_xlnm.Print_Area" localSheetId="66">TAB7AUTO!$A$1:$AB$39</definedName>
    <definedName name="_xlnm.Print_Area" localSheetId="65">TAB7MAIN!$A$1:$AB$39</definedName>
    <definedName name="_xlnm.Print_Area" localSheetId="69">TAB8EXPE!$A$1:$AB$69</definedName>
    <definedName name="_xlnm.Print_Area" localSheetId="70">TAB8EXPHC!$A$1:$AB$70</definedName>
    <definedName name="_xlnm.Print_Area" localSheetId="67">TAB8IMPE!$A$1:$AB$69</definedName>
    <definedName name="_xlnm.Print_Area" localSheetId="68">TAB8IMPHC!$A$1:$AB$69</definedName>
    <definedName name="_xlnm.Print_Area" localSheetId="3">Table1!$C$1:$L$30</definedName>
    <definedName name="_xlnm.Print_Area" localSheetId="4">Table2!$C$1:$L$30</definedName>
    <definedName name="_xlnm.Print_Area" localSheetId="5">Table3!$C$1:$G$37</definedName>
    <definedName name="_xlnm.Print_Area" localSheetId="6">Table4!$C$1:$F$42</definedName>
    <definedName name="_xlnm.Print_Area" localSheetId="7">Table5!$C:$G</definedName>
    <definedName name="_xlnm.Print_Area" localSheetId="8">Table6a!$C$1:$N$76</definedName>
    <definedName name="_xlnm.Print_Area" localSheetId="9">Table6b!$C$1:$N$60</definedName>
    <definedName name="_xlnm.Print_Area" localSheetId="10">Table6c!$C$1:$N$14</definedName>
    <definedName name="_xlnm.Print_Area" localSheetId="11">Table6d!$C$1:$N$41</definedName>
    <definedName name="_xlnm.Print_Area" localSheetId="12">Table7a!$C$1:$F$38</definedName>
    <definedName name="_xlnm.Print_Area" localSheetId="13">Table7b!$C$1:$I$37</definedName>
    <definedName name="_xlnm.Print_Area" localSheetId="14">Table8!$C$1:$H$77</definedName>
    <definedName name="_xlnm.Print_Titles" localSheetId="8">Table6a!$1:$6</definedName>
    <definedName name="_xlnm.Print_Titles" localSheetId="9">Table6b!$1:$6</definedName>
    <definedName name="_xlnm.Print_Titles" localSheetId="11">Table6d!$1:$6</definedName>
    <definedName name="QuestName">Cover!$G$130</definedName>
    <definedName name="REFINGAS">Menu!$AC$76</definedName>
    <definedName name="RESFUEL">Menu!$AC$82</definedName>
    <definedName name="Resolution">1</definedName>
    <definedName name="RussianVisible">Cover!$G$117</definedName>
    <definedName name="SBIOFUELS">Menu!$AC$92</definedName>
    <definedName name="SOLGAS" localSheetId="13">Table7b!$H$16:$I$19</definedName>
    <definedName name="SOLIGAS" localSheetId="13">Table7b!$H$24:$I$27</definedName>
    <definedName name="SOLLIQ" localSheetId="13">Table7b!$H$12:$I$15</definedName>
    <definedName name="Source">Cover!$G$120</definedName>
    <definedName name="SOURCEOFDATA">Menu!$AC$72</definedName>
    <definedName name="SUBCOAL">Menu!$AC$58</definedName>
    <definedName name="T6aName">Menu!$AC$100</definedName>
    <definedName name="T6bName">Menu!$AC$101</definedName>
    <definedName name="T6cName">Menu!$AC$102</definedName>
    <definedName name="T6dName">Menu!$AC$103</definedName>
    <definedName name="TJ">Menu!$AE$47</definedName>
    <definedName name="TJGCV">Menu!$AE$49</definedName>
    <definedName name="TJNCV">Menu!$AE$48</definedName>
    <definedName name="TOTAL">Menu!$AD$46</definedName>
    <definedName name="UNITS">Menu!$AC$98</definedName>
    <definedName name="Years">Cover!$D$112:$D$135</definedName>
  </definedNames>
  <calcPr calcId="125725"/>
  <fileRecoveryPr repairLoad="1"/>
</workbook>
</file>

<file path=xl/calcChain.xml><?xml version="1.0" encoding="utf-8"?>
<calcChain xmlns="http://schemas.openxmlformats.org/spreadsheetml/2006/main">
  <c r="C75" i="43"/>
  <c r="C74"/>
  <c r="C73"/>
  <c r="C72"/>
  <c r="C71"/>
  <c r="AF69"/>
  <c r="AE69"/>
  <c r="AD69"/>
  <c r="AC69"/>
  <c r="H69"/>
  <c r="G69"/>
  <c r="F69"/>
  <c r="E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C4"/>
  <c r="BA4" i="46"/>
  <c r="AA4"/>
  <c r="C4"/>
  <c r="C37" i="18"/>
  <c r="C36"/>
  <c r="C35"/>
  <c r="C34"/>
  <c r="C33"/>
  <c r="C32"/>
  <c r="AC19"/>
  <c r="AB19"/>
  <c r="F19"/>
  <c r="E19"/>
  <c r="AC7"/>
  <c r="AB7"/>
  <c r="F7"/>
  <c r="E7"/>
  <c r="AA5"/>
  <c r="F4"/>
  <c r="C4"/>
  <c r="C41" i="83"/>
  <c r="C40"/>
  <c r="C39"/>
  <c r="C38"/>
  <c r="AL37"/>
  <c r="AJ37"/>
  <c r="AI37"/>
  <c r="AG37"/>
  <c r="AF37"/>
  <c r="N37"/>
  <c r="L37"/>
  <c r="K37"/>
  <c r="I37"/>
  <c r="H37"/>
  <c r="AI36"/>
  <c r="AH36"/>
  <c r="AF36"/>
  <c r="AE36"/>
  <c r="K36"/>
  <c r="J36"/>
  <c r="H36"/>
  <c r="G36"/>
  <c r="AL34"/>
  <c r="AJ34"/>
  <c r="AI34"/>
  <c r="AG34"/>
  <c r="AF34"/>
  <c r="N34"/>
  <c r="L34"/>
  <c r="K34"/>
  <c r="I34"/>
  <c r="H34"/>
  <c r="AK33"/>
  <c r="AI33"/>
  <c r="AH33"/>
  <c r="AF33"/>
  <c r="AE33"/>
  <c r="M33"/>
  <c r="K33"/>
  <c r="J33"/>
  <c r="H33"/>
  <c r="G33"/>
  <c r="C31"/>
  <c r="AL29"/>
  <c r="N29"/>
  <c r="AK28"/>
  <c r="M28"/>
  <c r="F27"/>
  <c r="N25"/>
  <c r="M24"/>
  <c r="F23"/>
  <c r="AL21"/>
  <c r="N21"/>
  <c r="AK20"/>
  <c r="M20"/>
  <c r="F19"/>
  <c r="AL18"/>
  <c r="N18"/>
  <c r="AK17"/>
  <c r="M17"/>
  <c r="F16"/>
  <c r="AL15"/>
  <c r="N15"/>
  <c r="AK14"/>
  <c r="M14"/>
  <c r="F13"/>
  <c r="AL12"/>
  <c r="N12"/>
  <c r="AK11"/>
  <c r="M11"/>
  <c r="F10"/>
  <c r="AL9"/>
  <c r="N9"/>
  <c r="AK8"/>
  <c r="M8"/>
  <c r="F7"/>
  <c r="F6"/>
  <c r="C4"/>
  <c r="AL14" i="82"/>
  <c r="AJ14"/>
  <c r="AI14"/>
  <c r="AG14"/>
  <c r="AF14"/>
  <c r="N14"/>
  <c r="L14"/>
  <c r="K14"/>
  <c r="I14"/>
  <c r="H14"/>
  <c r="AK13"/>
  <c r="AI13"/>
  <c r="AH13"/>
  <c r="AF13"/>
  <c r="AE13"/>
  <c r="M13"/>
  <c r="K13"/>
  <c r="J13"/>
  <c r="H13"/>
  <c r="G13"/>
  <c r="C11"/>
  <c r="AL9"/>
  <c r="N9"/>
  <c r="AK8"/>
  <c r="M8"/>
  <c r="F7"/>
  <c r="F6"/>
  <c r="C4"/>
  <c r="AJ60" i="81"/>
  <c r="AI60"/>
  <c r="AG60"/>
  <c r="AF60"/>
  <c r="L60"/>
  <c r="K60"/>
  <c r="I60"/>
  <c r="H60"/>
  <c r="AI59"/>
  <c r="AH59"/>
  <c r="AF59"/>
  <c r="AE59"/>
  <c r="K59"/>
  <c r="J59"/>
  <c r="H59"/>
  <c r="G59"/>
  <c r="C56"/>
  <c r="AL54"/>
  <c r="N54"/>
  <c r="AK53"/>
  <c r="M53"/>
  <c r="F52"/>
  <c r="AL50"/>
  <c r="N50"/>
  <c r="AK49"/>
  <c r="M49"/>
  <c r="F48"/>
  <c r="AL46"/>
  <c r="N46"/>
  <c r="AK45"/>
  <c r="M45"/>
  <c r="F44"/>
  <c r="AL42"/>
  <c r="N42"/>
  <c r="AK41"/>
  <c r="M41"/>
  <c r="F40"/>
  <c r="AL38"/>
  <c r="N38"/>
  <c r="AK37"/>
  <c r="M37"/>
  <c r="F36"/>
  <c r="AL34"/>
  <c r="N34"/>
  <c r="AK33"/>
  <c r="M33"/>
  <c r="F32"/>
  <c r="AL30"/>
  <c r="N30"/>
  <c r="AK29"/>
  <c r="M29"/>
  <c r="F28"/>
  <c r="AL26"/>
  <c r="N26"/>
  <c r="AK25"/>
  <c r="M25"/>
  <c r="F24"/>
  <c r="AL22"/>
  <c r="N22"/>
  <c r="AK21"/>
  <c r="M21"/>
  <c r="F20"/>
  <c r="AL18"/>
  <c r="N18"/>
  <c r="AK17"/>
  <c r="M17"/>
  <c r="F16"/>
  <c r="AL14"/>
  <c r="N14"/>
  <c r="AK13"/>
  <c r="M13"/>
  <c r="F12"/>
  <c r="AL10"/>
  <c r="AL60" s="1"/>
  <c r="N10"/>
  <c r="N60" s="1"/>
  <c r="AK9"/>
  <c r="AK59" s="1"/>
  <c r="M9"/>
  <c r="M59" s="1"/>
  <c r="F8"/>
  <c r="F6"/>
  <c r="C4"/>
  <c r="AL76" i="80"/>
  <c r="AJ76"/>
  <c r="AI76"/>
  <c r="AG76"/>
  <c r="AF76"/>
  <c r="N76"/>
  <c r="L76"/>
  <c r="K76"/>
  <c r="I76"/>
  <c r="H76"/>
  <c r="AK75"/>
  <c r="AI75"/>
  <c r="AH75"/>
  <c r="AF75"/>
  <c r="AE75"/>
  <c r="M75"/>
  <c r="K75"/>
  <c r="J75"/>
  <c r="H75"/>
  <c r="G75"/>
  <c r="C72"/>
  <c r="N70"/>
  <c r="M69"/>
  <c r="F68"/>
  <c r="N66"/>
  <c r="M65"/>
  <c r="F64"/>
  <c r="AL62"/>
  <c r="N62"/>
  <c r="AK61"/>
  <c r="M61"/>
  <c r="F60"/>
  <c r="AL58"/>
  <c r="N58"/>
  <c r="AK57"/>
  <c r="M57"/>
  <c r="F56"/>
  <c r="AL55"/>
  <c r="N55"/>
  <c r="AK54"/>
  <c r="M54"/>
  <c r="F53"/>
  <c r="AL52"/>
  <c r="N52"/>
  <c r="AK51"/>
  <c r="M51"/>
  <c r="F50"/>
  <c r="AL49"/>
  <c r="N49"/>
  <c r="AK48"/>
  <c r="M48"/>
  <c r="F47"/>
  <c r="AL46"/>
  <c r="N46"/>
  <c r="AK45"/>
  <c r="M45"/>
  <c r="F44"/>
  <c r="AL42"/>
  <c r="N42"/>
  <c r="AK41"/>
  <c r="M41"/>
  <c r="F40"/>
  <c r="AL38"/>
  <c r="N38"/>
  <c r="AK37"/>
  <c r="M37"/>
  <c r="F36"/>
  <c r="AL34"/>
  <c r="N34"/>
  <c r="AK33"/>
  <c r="M33"/>
  <c r="F32"/>
  <c r="AL30"/>
  <c r="N30"/>
  <c r="AK29"/>
  <c r="M29"/>
  <c r="F28"/>
  <c r="AL26"/>
  <c r="N26"/>
  <c r="AK25"/>
  <c r="M25"/>
  <c r="F24"/>
  <c r="AL22"/>
  <c r="N22"/>
  <c r="AK21"/>
  <c r="M21"/>
  <c r="F20"/>
  <c r="AL18"/>
  <c r="N18"/>
  <c r="AK17"/>
  <c r="M17"/>
  <c r="F16"/>
  <c r="AL14"/>
  <c r="N14"/>
  <c r="AK13"/>
  <c r="M13"/>
  <c r="F12"/>
  <c r="AL10"/>
  <c r="N10"/>
  <c r="AK9"/>
  <c r="M9"/>
  <c r="F8"/>
  <c r="F6"/>
  <c r="C4"/>
  <c r="C104" i="29"/>
  <c r="C103"/>
  <c r="AD101"/>
  <c r="Z101"/>
  <c r="G101"/>
  <c r="C101"/>
  <c r="AD100"/>
  <c r="Z100"/>
  <c r="G100"/>
  <c r="C100"/>
  <c r="AD99"/>
  <c r="Z99"/>
  <c r="G99"/>
  <c r="C99"/>
  <c r="AD98"/>
  <c r="Z98"/>
  <c r="G98"/>
  <c r="C98"/>
  <c r="AD97"/>
  <c r="Z97"/>
  <c r="G97"/>
  <c r="C97"/>
  <c r="AD96"/>
  <c r="AC96"/>
  <c r="AB96"/>
  <c r="Z96"/>
  <c r="G96"/>
  <c r="F96"/>
  <c r="E96"/>
  <c r="C96"/>
  <c r="AD95"/>
  <c r="Z95"/>
  <c r="G95"/>
  <c r="C95"/>
  <c r="AD94"/>
  <c r="Z94"/>
  <c r="G94"/>
  <c r="C94"/>
  <c r="AD93"/>
  <c r="Z93"/>
  <c r="G93"/>
  <c r="C93"/>
  <c r="AD92"/>
  <c r="AC92"/>
  <c r="AB92"/>
  <c r="Z92"/>
  <c r="G92"/>
  <c r="F92"/>
  <c r="E92"/>
  <c r="C92"/>
  <c r="AD91"/>
  <c r="Z91"/>
  <c r="G91"/>
  <c r="C91"/>
  <c r="AD90"/>
  <c r="Z90"/>
  <c r="G90"/>
  <c r="C90"/>
  <c r="AD89"/>
  <c r="Z89"/>
  <c r="G89"/>
  <c r="C89"/>
  <c r="AD88"/>
  <c r="Z88"/>
  <c r="G88"/>
  <c r="C88"/>
  <c r="AD87"/>
  <c r="Z87"/>
  <c r="G87"/>
  <c r="C87"/>
  <c r="AD86"/>
  <c r="Z86"/>
  <c r="G86"/>
  <c r="C86"/>
  <c r="AD85"/>
  <c r="Z85"/>
  <c r="G85"/>
  <c r="C85"/>
  <c r="AD84"/>
  <c r="Z84"/>
  <c r="G84"/>
  <c r="C84"/>
  <c r="AD83"/>
  <c r="Z83"/>
  <c r="G83"/>
  <c r="C83"/>
  <c r="AD82"/>
  <c r="Z82"/>
  <c r="G82"/>
  <c r="C82"/>
  <c r="AD81"/>
  <c r="Z81"/>
  <c r="G81"/>
  <c r="C81"/>
  <c r="AD80"/>
  <c r="Z80"/>
  <c r="G80"/>
  <c r="C80"/>
  <c r="AD79"/>
  <c r="Z79"/>
  <c r="G79"/>
  <c r="C79"/>
  <c r="AD78"/>
  <c r="AC78"/>
  <c r="AB78"/>
  <c r="Z78"/>
  <c r="G78"/>
  <c r="F78"/>
  <c r="E78"/>
  <c r="C78"/>
  <c r="AD77"/>
  <c r="Z77"/>
  <c r="G77"/>
  <c r="C77"/>
  <c r="AD76"/>
  <c r="Z76"/>
  <c r="G76"/>
  <c r="C76"/>
  <c r="AD75"/>
  <c r="Z75"/>
  <c r="G75"/>
  <c r="C75"/>
  <c r="AD74"/>
  <c r="Z74"/>
  <c r="G74"/>
  <c r="C74"/>
  <c r="AD73"/>
  <c r="Z73"/>
  <c r="G73"/>
  <c r="C73"/>
  <c r="AD72"/>
  <c r="Z72"/>
  <c r="G72"/>
  <c r="C72"/>
  <c r="AD71"/>
  <c r="Z71"/>
  <c r="G71"/>
  <c r="C71"/>
  <c r="AD70"/>
  <c r="Z70"/>
  <c r="G70"/>
  <c r="C70"/>
  <c r="AD69"/>
  <c r="Z69"/>
  <c r="G69"/>
  <c r="C69"/>
  <c r="AD68"/>
  <c r="Z68"/>
  <c r="G68"/>
  <c r="C68"/>
  <c r="AD67"/>
  <c r="Z67"/>
  <c r="G67"/>
  <c r="C67"/>
  <c r="AD66"/>
  <c r="Z66"/>
  <c r="G66"/>
  <c r="C66"/>
  <c r="AD65"/>
  <c r="Z65"/>
  <c r="G65"/>
  <c r="C65"/>
  <c r="AD64"/>
  <c r="Z64"/>
  <c r="G64"/>
  <c r="C64"/>
  <c r="AD63"/>
  <c r="AC63"/>
  <c r="AB63"/>
  <c r="Z63"/>
  <c r="G63"/>
  <c r="F63"/>
  <c r="E63"/>
  <c r="C63"/>
  <c r="AD62"/>
  <c r="AC62"/>
  <c r="AB62"/>
  <c r="Z62"/>
  <c r="G62"/>
  <c r="F62"/>
  <c r="E62"/>
  <c r="C62"/>
  <c r="G60"/>
  <c r="F60"/>
  <c r="E60"/>
  <c r="C60"/>
  <c r="G59"/>
  <c r="C59"/>
  <c r="C56"/>
  <c r="C48"/>
  <c r="C47"/>
  <c r="AD45"/>
  <c r="G45"/>
  <c r="AD44"/>
  <c r="G44"/>
  <c r="AD43"/>
  <c r="G43"/>
  <c r="AD42"/>
  <c r="G42"/>
  <c r="AD41"/>
  <c r="G41"/>
  <c r="AD40"/>
  <c r="AC40"/>
  <c r="AB40"/>
  <c r="F40"/>
  <c r="E40"/>
  <c r="G40" s="1"/>
  <c r="AD39"/>
  <c r="G39"/>
  <c r="AD38"/>
  <c r="G38"/>
  <c r="AD37"/>
  <c r="G37"/>
  <c r="AD36"/>
  <c r="AC36"/>
  <c r="AB36"/>
  <c r="F36"/>
  <c r="E36"/>
  <c r="G36" s="1"/>
  <c r="AD35"/>
  <c r="G35"/>
  <c r="AD34"/>
  <c r="G34"/>
  <c r="AD33"/>
  <c r="G33"/>
  <c r="AD32"/>
  <c r="G32"/>
  <c r="AD31"/>
  <c r="G31"/>
  <c r="AD30"/>
  <c r="G30"/>
  <c r="AD29"/>
  <c r="G29"/>
  <c r="AD28"/>
  <c r="G28"/>
  <c r="AD27"/>
  <c r="G27"/>
  <c r="AD26"/>
  <c r="G26"/>
  <c r="AD25"/>
  <c r="G25"/>
  <c r="AD24"/>
  <c r="G24"/>
  <c r="AD23"/>
  <c r="G23"/>
  <c r="AD22"/>
  <c r="AC22"/>
  <c r="AB22"/>
  <c r="F22"/>
  <c r="E22"/>
  <c r="G22" s="1"/>
  <c r="AD21"/>
  <c r="G21"/>
  <c r="AD20"/>
  <c r="G20"/>
  <c r="AD19"/>
  <c r="G19"/>
  <c r="AD18"/>
  <c r="G18"/>
  <c r="AD17"/>
  <c r="G17"/>
  <c r="AD16"/>
  <c r="G16"/>
  <c r="AD15"/>
  <c r="G15"/>
  <c r="AD14"/>
  <c r="G14"/>
  <c r="AD13"/>
  <c r="G13"/>
  <c r="AD12"/>
  <c r="G12"/>
  <c r="AD11"/>
  <c r="G11"/>
  <c r="AD10"/>
  <c r="G10"/>
  <c r="AD9"/>
  <c r="G9"/>
  <c r="AD8"/>
  <c r="G8"/>
  <c r="AC7"/>
  <c r="AB7"/>
  <c r="AD7" s="1"/>
  <c r="G7"/>
  <c r="F7"/>
  <c r="E7"/>
  <c r="AC6"/>
  <c r="F6"/>
  <c r="E6"/>
  <c r="G6" s="1"/>
  <c r="C4"/>
  <c r="G3"/>
  <c r="C41" i="78"/>
  <c r="C40"/>
  <c r="C39"/>
  <c r="C38"/>
  <c r="AD23"/>
  <c r="AC23"/>
  <c r="F23"/>
  <c r="E23"/>
  <c r="AD6"/>
  <c r="AC6"/>
  <c r="F6"/>
  <c r="E6"/>
  <c r="C4"/>
  <c r="C37" i="79"/>
  <c r="C36"/>
  <c r="C35"/>
  <c r="C34"/>
  <c r="C33"/>
  <c r="AD22"/>
  <c r="AD19" s="1"/>
  <c r="F22"/>
  <c r="AE21"/>
  <c r="AD21"/>
  <c r="G21"/>
  <c r="F21"/>
  <c r="AE20"/>
  <c r="AD20"/>
  <c r="G20"/>
  <c r="F20"/>
  <c r="AE19"/>
  <c r="G19"/>
  <c r="F19"/>
  <c r="AE15"/>
  <c r="AE17" s="1"/>
  <c r="AE18" s="1"/>
  <c r="AD15"/>
  <c r="AD17" s="1"/>
  <c r="G15"/>
  <c r="G17" s="1"/>
  <c r="G18" s="1"/>
  <c r="F15"/>
  <c r="F17" s="1"/>
  <c r="F18" s="1"/>
  <c r="AE7"/>
  <c r="AD7"/>
  <c r="G7"/>
  <c r="F7"/>
  <c r="C4"/>
  <c r="C30" i="38"/>
  <c r="C29"/>
  <c r="C28"/>
  <c r="AI26"/>
  <c r="AH26"/>
  <c r="AH18" s="1"/>
  <c r="L26"/>
  <c r="K26"/>
  <c r="AI25"/>
  <c r="L25"/>
  <c r="L18" s="1"/>
  <c r="AI24"/>
  <c r="AH24"/>
  <c r="L24"/>
  <c r="K24"/>
  <c r="AI23"/>
  <c r="AH23"/>
  <c r="L23"/>
  <c r="K23"/>
  <c r="AI22"/>
  <c r="AH22"/>
  <c r="L22"/>
  <c r="K22"/>
  <c r="AI21"/>
  <c r="AH21"/>
  <c r="L21"/>
  <c r="K21"/>
  <c r="AI20"/>
  <c r="AH20"/>
  <c r="L20"/>
  <c r="K20"/>
  <c r="AI19"/>
  <c r="AH19"/>
  <c r="L19"/>
  <c r="K19"/>
  <c r="AI18"/>
  <c r="AG18"/>
  <c r="AF18"/>
  <c r="AD18"/>
  <c r="AC18"/>
  <c r="K18"/>
  <c r="J18"/>
  <c r="I18"/>
  <c r="G18"/>
  <c r="F18"/>
  <c r="AI16"/>
  <c r="AH16"/>
  <c r="L16"/>
  <c r="K16"/>
  <c r="AI15"/>
  <c r="AH15"/>
  <c r="L15"/>
  <c r="K15"/>
  <c r="AI14"/>
  <c r="AH14"/>
  <c r="L14"/>
  <c r="K14"/>
  <c r="AI13"/>
  <c r="AH13"/>
  <c r="L13"/>
  <c r="K13"/>
  <c r="AI12"/>
  <c r="AH12"/>
  <c r="L12"/>
  <c r="K12"/>
  <c r="AI11"/>
  <c r="AH11"/>
  <c r="L11"/>
  <c r="K11"/>
  <c r="AI10"/>
  <c r="AH10"/>
  <c r="L10"/>
  <c r="K10"/>
  <c r="AI9"/>
  <c r="AH9"/>
  <c r="L9"/>
  <c r="K9"/>
  <c r="AI8"/>
  <c r="AH8"/>
  <c r="L8"/>
  <c r="K8"/>
  <c r="AI7"/>
  <c r="AH7"/>
  <c r="L7"/>
  <c r="K7"/>
  <c r="AI6"/>
  <c r="AH6"/>
  <c r="AF6"/>
  <c r="AE6"/>
  <c r="AC6"/>
  <c r="AB6"/>
  <c r="L6"/>
  <c r="K6"/>
  <c r="I6"/>
  <c r="H6"/>
  <c r="F6"/>
  <c r="E6"/>
  <c r="C6"/>
  <c r="C5"/>
  <c r="C3"/>
  <c r="C31" i="2"/>
  <c r="C30"/>
  <c r="C29"/>
  <c r="AJ27"/>
  <c r="AI27"/>
  <c r="L27"/>
  <c r="K27"/>
  <c r="K19" s="1"/>
  <c r="AJ26"/>
  <c r="L26"/>
  <c r="L19" s="1"/>
  <c r="AJ25"/>
  <c r="AI25"/>
  <c r="L25"/>
  <c r="K25"/>
  <c r="AJ24"/>
  <c r="AI24"/>
  <c r="L24"/>
  <c r="K24"/>
  <c r="AJ23"/>
  <c r="AI23"/>
  <c r="L23"/>
  <c r="K23"/>
  <c r="AJ22"/>
  <c r="AI22"/>
  <c r="L22"/>
  <c r="K22"/>
  <c r="AJ21"/>
  <c r="AI21"/>
  <c r="L21"/>
  <c r="K21"/>
  <c r="AJ20"/>
  <c r="AI20"/>
  <c r="L20"/>
  <c r="K20"/>
  <c r="AJ19"/>
  <c r="AI19"/>
  <c r="AH19"/>
  <c r="AG19"/>
  <c r="AE19"/>
  <c r="AD19"/>
  <c r="J19"/>
  <c r="I19"/>
  <c r="G19"/>
  <c r="F19"/>
  <c r="AJ17"/>
  <c r="AI17"/>
  <c r="L17"/>
  <c r="K17"/>
  <c r="AJ16"/>
  <c r="AI16"/>
  <c r="L16"/>
  <c r="K16"/>
  <c r="AJ15"/>
  <c r="AI15"/>
  <c r="L15"/>
  <c r="K15"/>
  <c r="AJ14"/>
  <c r="AI14"/>
  <c r="L14"/>
  <c r="K14"/>
  <c r="AJ13"/>
  <c r="AI13"/>
  <c r="L13"/>
  <c r="K13"/>
  <c r="AJ12"/>
  <c r="AI12"/>
  <c r="L12"/>
  <c r="K12"/>
  <c r="AJ11"/>
  <c r="AI11"/>
  <c r="L11"/>
  <c r="K11"/>
  <c r="AJ10"/>
  <c r="AI10"/>
  <c r="L10"/>
  <c r="K10"/>
  <c r="AJ9"/>
  <c r="AI9"/>
  <c r="L9"/>
  <c r="K9"/>
  <c r="AJ8"/>
  <c r="AI8"/>
  <c r="L8"/>
  <c r="K8"/>
  <c r="AJ7"/>
  <c r="AI7"/>
  <c r="AG7"/>
  <c r="AF7"/>
  <c r="AD7"/>
  <c r="AC7"/>
  <c r="L7"/>
  <c r="K7"/>
  <c r="I7"/>
  <c r="H7"/>
  <c r="F7"/>
  <c r="E7"/>
  <c r="C5"/>
  <c r="C3"/>
  <c r="AC1" i="76"/>
  <c r="AC1" i="75"/>
  <c r="AC1" i="74"/>
  <c r="AC1" i="73"/>
  <c r="AC1" i="72"/>
  <c r="AC92"/>
  <c r="AC91"/>
  <c r="AC59"/>
  <c r="AC58"/>
  <c r="AC57"/>
  <c r="AC56"/>
  <c r="AC55"/>
  <c r="AC54"/>
  <c r="AC53"/>
  <c r="AC52"/>
  <c r="AC51"/>
  <c r="AC50"/>
  <c r="AC49"/>
  <c r="AC48"/>
  <c r="AC47"/>
  <c r="AK36" i="83" l="1"/>
  <c r="M36"/>
  <c r="AB6" i="29"/>
  <c r="AD6" s="1"/>
  <c r="AD18" i="79"/>
  <c r="AC1" i="71"/>
  <c r="AC92"/>
  <c r="AC91"/>
  <c r="AC89"/>
  <c r="AC88"/>
  <c r="AC87"/>
  <c r="AC85"/>
  <c r="AC84"/>
  <c r="AC83"/>
  <c r="AC82"/>
  <c r="AC81"/>
  <c r="AC80"/>
  <c r="AC79"/>
  <c r="AC78"/>
  <c r="AC77"/>
  <c r="AC76"/>
  <c r="AC75"/>
  <c r="AC74"/>
  <c r="AC72"/>
  <c r="AC71"/>
  <c r="AC70"/>
  <c r="AC69"/>
  <c r="AC68"/>
  <c r="AC67"/>
  <c r="AC66"/>
  <c r="AC65"/>
  <c r="AC64"/>
  <c r="AC63"/>
  <c r="AC62"/>
  <c r="AC61"/>
  <c r="AC59"/>
  <c r="AC58"/>
  <c r="AC57"/>
  <c r="AC56"/>
  <c r="AC55"/>
  <c r="AC54"/>
  <c r="AC53"/>
  <c r="AC52"/>
  <c r="AC51"/>
  <c r="AC50"/>
  <c r="AC49"/>
  <c r="AC48"/>
  <c r="AC47"/>
  <c r="AC1" i="138"/>
  <c r="AC1" i="118"/>
  <c r="AC1" i="141"/>
  <c r="AC1" i="116"/>
  <c r="AC1" i="115"/>
  <c r="AC1" i="114"/>
  <c r="AC1" i="69"/>
  <c r="AC1" i="113"/>
  <c r="AC1" i="66"/>
  <c r="AC1" i="112"/>
  <c r="AC1" i="111"/>
  <c r="AC1" i="110"/>
  <c r="AC1" i="109"/>
  <c r="AC1" i="108"/>
  <c r="AC1" i="107"/>
  <c r="AC1" i="106"/>
  <c r="AC1" i="105"/>
  <c r="AC1" i="104"/>
  <c r="AC1" i="103"/>
  <c r="AC1" i="102"/>
  <c r="AC1" i="99"/>
  <c r="AC1" i="139"/>
  <c r="AC1" i="140"/>
  <c r="AC1" i="63"/>
  <c r="AC1" i="98"/>
  <c r="AC1" i="97"/>
  <c r="AC1" i="65"/>
  <c r="AC1" i="96"/>
  <c r="AC1" i="95"/>
  <c r="AC1" i="94"/>
  <c r="AC1" i="93"/>
  <c r="AC1" i="92"/>
  <c r="AC1" i="88"/>
  <c r="AC1" i="62"/>
  <c r="AC1" i="61"/>
  <c r="AC1" i="87"/>
  <c r="AC1" i="60"/>
  <c r="AC1" i="86"/>
  <c r="AC1" i="147"/>
  <c r="AC1" i="146" l="1"/>
  <c r="AC1" i="145"/>
  <c r="AC1" i="144"/>
  <c r="AC1" i="143"/>
  <c r="F2" i="26"/>
  <c r="BD69" i="76"/>
  <c r="BC69"/>
  <c r="BB69"/>
  <c r="BA69"/>
  <c r="AZ69"/>
  <c r="AY69"/>
  <c r="AX69"/>
  <c r="AW69"/>
  <c r="AV69"/>
  <c r="AU69"/>
  <c r="AT69"/>
  <c r="AS69"/>
  <c r="AR69"/>
  <c r="AQ69"/>
  <c r="AP69"/>
  <c r="AO69"/>
  <c r="AN69"/>
  <c r="AM69"/>
  <c r="AL69"/>
  <c r="AK69"/>
  <c r="AJ69"/>
  <c r="AI69"/>
  <c r="AH69"/>
  <c r="AG69"/>
  <c r="AB69"/>
  <c r="AA69"/>
  <c r="Z69"/>
  <c r="Y69"/>
  <c r="X69"/>
  <c r="W69"/>
  <c r="V69"/>
  <c r="U69"/>
  <c r="T69"/>
  <c r="S69"/>
  <c r="R69"/>
  <c r="Q69"/>
  <c r="P69"/>
  <c r="O69"/>
  <c r="N69"/>
  <c r="M69"/>
  <c r="L69"/>
  <c r="K69"/>
  <c r="J69"/>
  <c r="I69"/>
  <c r="H69"/>
  <c r="G69"/>
  <c r="F69"/>
  <c r="E69"/>
  <c r="B69"/>
  <c r="BD69" i="75"/>
  <c r="BC69"/>
  <c r="BB69"/>
  <c r="BA69"/>
  <c r="AZ69"/>
  <c r="AY69"/>
  <c r="AX69"/>
  <c r="AW69"/>
  <c r="AV69"/>
  <c r="AU69"/>
  <c r="AT69"/>
  <c r="AS69"/>
  <c r="AR69"/>
  <c r="AQ69"/>
  <c r="AP69"/>
  <c r="AO69"/>
  <c r="AN69"/>
  <c r="AM69"/>
  <c r="AL69"/>
  <c r="AK69"/>
  <c r="AJ69"/>
  <c r="AI69"/>
  <c r="AH69"/>
  <c r="AG69"/>
  <c r="AB69"/>
  <c r="AA69"/>
  <c r="Z69"/>
  <c r="Y69"/>
  <c r="X69"/>
  <c r="W69"/>
  <c r="V69"/>
  <c r="U69"/>
  <c r="T69"/>
  <c r="S69"/>
  <c r="R69"/>
  <c r="Q69"/>
  <c r="P69"/>
  <c r="O69"/>
  <c r="N69"/>
  <c r="M69"/>
  <c r="L69"/>
  <c r="K69"/>
  <c r="J69"/>
  <c r="I69"/>
  <c r="H69"/>
  <c r="G69"/>
  <c r="F69"/>
  <c r="E69"/>
  <c r="B69"/>
  <c r="BD69" i="74"/>
  <c r="BC69"/>
  <c r="BB69"/>
  <c r="BA69"/>
  <c r="AZ69"/>
  <c r="AY69"/>
  <c r="AX69"/>
  <c r="AW69"/>
  <c r="AV69"/>
  <c r="AU69"/>
  <c r="AT69"/>
  <c r="AS69"/>
  <c r="AR69"/>
  <c r="AQ69"/>
  <c r="AP69"/>
  <c r="AO69"/>
  <c r="AN69"/>
  <c r="AM69"/>
  <c r="AL69"/>
  <c r="AK69"/>
  <c r="AJ69"/>
  <c r="AI69"/>
  <c r="AH69"/>
  <c r="AG69"/>
  <c r="AB69"/>
  <c r="AA69"/>
  <c r="Z69"/>
  <c r="Y69"/>
  <c r="X69"/>
  <c r="W69"/>
  <c r="V69"/>
  <c r="U69"/>
  <c r="T69"/>
  <c r="S69"/>
  <c r="R69"/>
  <c r="Q69"/>
  <c r="P69"/>
  <c r="O69"/>
  <c r="N69"/>
  <c r="M69"/>
  <c r="L69"/>
  <c r="K69"/>
  <c r="J69"/>
  <c r="I69"/>
  <c r="H69"/>
  <c r="G69"/>
  <c r="F69"/>
  <c r="E69"/>
  <c r="B69"/>
  <c r="BD69" i="73"/>
  <c r="BC69"/>
  <c r="BB69"/>
  <c r="BA69"/>
  <c r="AZ69"/>
  <c r="AY69"/>
  <c r="AX69"/>
  <c r="AW69"/>
  <c r="AV69"/>
  <c r="AU69"/>
  <c r="AT69"/>
  <c r="AS69"/>
  <c r="AR69"/>
  <c r="AQ69"/>
  <c r="AP69"/>
  <c r="AO69"/>
  <c r="AN69"/>
  <c r="AM69"/>
  <c r="AL69"/>
  <c r="AK69"/>
  <c r="AJ69"/>
  <c r="AI69"/>
  <c r="AH69"/>
  <c r="AG69"/>
  <c r="AB69"/>
  <c r="AA69"/>
  <c r="Z69"/>
  <c r="Y69"/>
  <c r="X69"/>
  <c r="W69"/>
  <c r="V69"/>
  <c r="U69"/>
  <c r="T69"/>
  <c r="S69"/>
  <c r="R69"/>
  <c r="Q69"/>
  <c r="P69"/>
  <c r="O69"/>
  <c r="N69"/>
  <c r="M69"/>
  <c r="L69"/>
  <c r="K69"/>
  <c r="J69"/>
  <c r="I69"/>
  <c r="H69"/>
  <c r="G69"/>
  <c r="F69"/>
  <c r="E69"/>
  <c r="B69"/>
  <c r="BC8" i="72"/>
  <c r="BB8"/>
  <c r="BA8"/>
  <c r="AZ8"/>
  <c r="AY8"/>
  <c r="AX8"/>
  <c r="AW8"/>
  <c r="AV8"/>
  <c r="AU8"/>
  <c r="AT8"/>
  <c r="AS8"/>
  <c r="AR8"/>
  <c r="AQ8"/>
  <c r="AP8"/>
  <c r="AO8"/>
  <c r="AN8"/>
  <c r="AM8"/>
  <c r="AL8"/>
  <c r="AK8"/>
  <c r="AJ8"/>
  <c r="AI8"/>
  <c r="AH8"/>
  <c r="AG8"/>
  <c r="AF8"/>
  <c r="AB8"/>
  <c r="AA8"/>
  <c r="Z8"/>
  <c r="Y8"/>
  <c r="X8"/>
  <c r="W8"/>
  <c r="V8"/>
  <c r="U8"/>
  <c r="T8"/>
  <c r="S8"/>
  <c r="R8"/>
  <c r="Q8"/>
  <c r="P8"/>
  <c r="O8"/>
  <c r="N8"/>
  <c r="M8"/>
  <c r="L8"/>
  <c r="K8"/>
  <c r="J8"/>
  <c r="I8"/>
  <c r="H8"/>
  <c r="G8"/>
  <c r="F8"/>
  <c r="E8"/>
  <c r="BC8" i="71"/>
  <c r="BB8"/>
  <c r="BA8"/>
  <c r="AZ8"/>
  <c r="AY8"/>
  <c r="AX8"/>
  <c r="AW8"/>
  <c r="AV8"/>
  <c r="AU8"/>
  <c r="AT8"/>
  <c r="AS8"/>
  <c r="AR8"/>
  <c r="AQ8"/>
  <c r="AP8"/>
  <c r="AO8"/>
  <c r="AN8"/>
  <c r="AM8"/>
  <c r="AL8"/>
  <c r="AK8"/>
  <c r="AJ8"/>
  <c r="AI8"/>
  <c r="AH8"/>
  <c r="AG8"/>
  <c r="AF8"/>
  <c r="AB8"/>
  <c r="AA8"/>
  <c r="Z8"/>
  <c r="Y8"/>
  <c r="X8"/>
  <c r="W8"/>
  <c r="V8"/>
  <c r="U8"/>
  <c r="T8"/>
  <c r="S8"/>
  <c r="R8"/>
  <c r="Q8"/>
  <c r="P8"/>
  <c r="O8"/>
  <c r="N8"/>
  <c r="M8"/>
  <c r="L8"/>
  <c r="K8"/>
  <c r="J8"/>
  <c r="I8"/>
  <c r="H8"/>
  <c r="G8"/>
  <c r="F8"/>
  <c r="E8"/>
  <c r="BD49" i="138"/>
  <c r="BC49"/>
  <c r="BB49"/>
  <c r="BA49"/>
  <c r="AZ49"/>
  <c r="AY49"/>
  <c r="AX49"/>
  <c r="AW49"/>
  <c r="AV49"/>
  <c r="AU49"/>
  <c r="AT49"/>
  <c r="AS49"/>
  <c r="AR49"/>
  <c r="AQ49"/>
  <c r="AP49"/>
  <c r="AO49"/>
  <c r="AN49"/>
  <c r="AM49"/>
  <c r="AL49"/>
  <c r="AK49"/>
  <c r="AJ49"/>
  <c r="AI49"/>
  <c r="AH49"/>
  <c r="AG49"/>
  <c r="AB49"/>
  <c r="AA49"/>
  <c r="Z49"/>
  <c r="Y49"/>
  <c r="X49"/>
  <c r="W49"/>
  <c r="V49"/>
  <c r="U49"/>
  <c r="T49"/>
  <c r="S49"/>
  <c r="R49"/>
  <c r="Q49"/>
  <c r="P49"/>
  <c r="O49"/>
  <c r="N49"/>
  <c r="M49"/>
  <c r="L49"/>
  <c r="K49"/>
  <c r="J49"/>
  <c r="I49"/>
  <c r="H49"/>
  <c r="G49"/>
  <c r="F49"/>
  <c r="E49"/>
  <c r="BD48"/>
  <c r="BC48"/>
  <c r="BB48"/>
  <c r="BA48"/>
  <c r="AZ48"/>
  <c r="AY48"/>
  <c r="AX48"/>
  <c r="AW48"/>
  <c r="AV48"/>
  <c r="AU48"/>
  <c r="AT48"/>
  <c r="AS48"/>
  <c r="AR48"/>
  <c r="AQ48"/>
  <c r="AP48"/>
  <c r="AO48"/>
  <c r="AN48"/>
  <c r="AM48"/>
  <c r="AL48"/>
  <c r="AK48"/>
  <c r="AJ48"/>
  <c r="AI48"/>
  <c r="AH48"/>
  <c r="AG48"/>
  <c r="AB48"/>
  <c r="AA48"/>
  <c r="Z48"/>
  <c r="Y48"/>
  <c r="X48"/>
  <c r="W48"/>
  <c r="V48"/>
  <c r="U48"/>
  <c r="T48"/>
  <c r="S48"/>
  <c r="R48"/>
  <c r="Q48"/>
  <c r="P48"/>
  <c r="O48"/>
  <c r="N48"/>
  <c r="M48"/>
  <c r="L48"/>
  <c r="K48"/>
  <c r="J48"/>
  <c r="I48"/>
  <c r="H48"/>
  <c r="G48"/>
  <c r="F48"/>
  <c r="E48"/>
  <c r="BD47"/>
  <c r="BC47"/>
  <c r="BB47"/>
  <c r="BA47"/>
  <c r="AZ47"/>
  <c r="AY47"/>
  <c r="AX47"/>
  <c r="AW47"/>
  <c r="AV47"/>
  <c r="AU47"/>
  <c r="AT47"/>
  <c r="AS47"/>
  <c r="AR47"/>
  <c r="AQ47"/>
  <c r="AP47"/>
  <c r="AO47"/>
  <c r="AN47"/>
  <c r="AM47"/>
  <c r="AL47"/>
  <c r="AK47"/>
  <c r="AJ47"/>
  <c r="AI47"/>
  <c r="AH47"/>
  <c r="AG47"/>
  <c r="AB47"/>
  <c r="AA47"/>
  <c r="Z47"/>
  <c r="Y47"/>
  <c r="X47"/>
  <c r="W47"/>
  <c r="V47"/>
  <c r="U47"/>
  <c r="T47"/>
  <c r="S47"/>
  <c r="R47"/>
  <c r="Q47"/>
  <c r="P47"/>
  <c r="O47"/>
  <c r="N47"/>
  <c r="M47"/>
  <c r="L47"/>
  <c r="K47"/>
  <c r="J47"/>
  <c r="I47"/>
  <c r="H47"/>
  <c r="G47"/>
  <c r="F47"/>
  <c r="E47"/>
  <c r="BD46"/>
  <c r="BC46"/>
  <c r="BB46"/>
  <c r="BA46"/>
  <c r="AZ46"/>
  <c r="AY46"/>
  <c r="AX46"/>
  <c r="AW46"/>
  <c r="AV46"/>
  <c r="AU46"/>
  <c r="AT46"/>
  <c r="AS46"/>
  <c r="AR46"/>
  <c r="AQ46"/>
  <c r="AP46"/>
  <c r="AO46"/>
  <c r="AN46"/>
  <c r="AM46"/>
  <c r="AL46"/>
  <c r="AK46"/>
  <c r="AJ46"/>
  <c r="AI46"/>
  <c r="AH46"/>
  <c r="AG46"/>
  <c r="AB46"/>
  <c r="AA46"/>
  <c r="Z46"/>
  <c r="Y46"/>
  <c r="X46"/>
  <c r="W46"/>
  <c r="V46"/>
  <c r="U46"/>
  <c r="T46"/>
  <c r="S46"/>
  <c r="R46"/>
  <c r="Q46"/>
  <c r="P46"/>
  <c r="O46"/>
  <c r="N46"/>
  <c r="M46"/>
  <c r="L46"/>
  <c r="K46"/>
  <c r="J46"/>
  <c r="I46"/>
  <c r="H46"/>
  <c r="G46"/>
  <c r="F46"/>
  <c r="E46"/>
  <c r="BD44"/>
  <c r="BC44"/>
  <c r="BB44"/>
  <c r="BA44"/>
  <c r="AZ44"/>
  <c r="AY44"/>
  <c r="AX44"/>
  <c r="AW44"/>
  <c r="AV44"/>
  <c r="AU44"/>
  <c r="AT44"/>
  <c r="AS44"/>
  <c r="AR44"/>
  <c r="AQ44"/>
  <c r="AP44"/>
  <c r="AO44"/>
  <c r="AN44"/>
  <c r="AM44"/>
  <c r="AL44"/>
  <c r="AK44"/>
  <c r="AJ44"/>
  <c r="AI44"/>
  <c r="AH44"/>
  <c r="AG44"/>
  <c r="AB44"/>
  <c r="AA44"/>
  <c r="Z44"/>
  <c r="Y44"/>
  <c r="X44"/>
  <c r="W44"/>
  <c r="V44"/>
  <c r="U44"/>
  <c r="T44"/>
  <c r="S44"/>
  <c r="R44"/>
  <c r="Q44"/>
  <c r="P44"/>
  <c r="O44"/>
  <c r="N44"/>
  <c r="M44"/>
  <c r="L44"/>
  <c r="K44"/>
  <c r="J44"/>
  <c r="I44"/>
  <c r="H44"/>
  <c r="G44"/>
  <c r="F44"/>
  <c r="E44"/>
  <c r="BD43"/>
  <c r="BC43"/>
  <c r="BB43"/>
  <c r="BA43"/>
  <c r="AZ43"/>
  <c r="AY43"/>
  <c r="AX43"/>
  <c r="AW43"/>
  <c r="AV43"/>
  <c r="AU43"/>
  <c r="AT43"/>
  <c r="AS43"/>
  <c r="AR43"/>
  <c r="AQ43"/>
  <c r="AP43"/>
  <c r="AO43"/>
  <c r="AN43"/>
  <c r="AM43"/>
  <c r="AL43"/>
  <c r="AK43"/>
  <c r="AJ43"/>
  <c r="AI43"/>
  <c r="AH43"/>
  <c r="AG43"/>
  <c r="AB43"/>
  <c r="AA43"/>
  <c r="Z43"/>
  <c r="Y43"/>
  <c r="X43"/>
  <c r="W43"/>
  <c r="V43"/>
  <c r="U43"/>
  <c r="T43"/>
  <c r="S43"/>
  <c r="R43"/>
  <c r="Q43"/>
  <c r="P43"/>
  <c r="O43"/>
  <c r="N43"/>
  <c r="M43"/>
  <c r="L43"/>
  <c r="K43"/>
  <c r="J43"/>
  <c r="I43"/>
  <c r="H43"/>
  <c r="G43"/>
  <c r="F43"/>
  <c r="E43"/>
  <c r="BD42"/>
  <c r="BC42"/>
  <c r="BB42"/>
  <c r="BA42"/>
  <c r="AZ42"/>
  <c r="AY42"/>
  <c r="AX42"/>
  <c r="AW42"/>
  <c r="AV42"/>
  <c r="AU42"/>
  <c r="AT42"/>
  <c r="AS42"/>
  <c r="AR42"/>
  <c r="AQ42"/>
  <c r="AP42"/>
  <c r="AO42"/>
  <c r="AN42"/>
  <c r="AM42"/>
  <c r="AL42"/>
  <c r="AK42"/>
  <c r="AJ42"/>
  <c r="AI42"/>
  <c r="AH42"/>
  <c r="AG42"/>
  <c r="AB42"/>
  <c r="AA42"/>
  <c r="Z42"/>
  <c r="Y42"/>
  <c r="X42"/>
  <c r="W42"/>
  <c r="V42"/>
  <c r="U42"/>
  <c r="T42"/>
  <c r="S42"/>
  <c r="R42"/>
  <c r="Q42"/>
  <c r="P42"/>
  <c r="O42"/>
  <c r="N42"/>
  <c r="M42"/>
  <c r="L42"/>
  <c r="K42"/>
  <c r="J42"/>
  <c r="I42"/>
  <c r="H42"/>
  <c r="G42"/>
  <c r="F42"/>
  <c r="E42"/>
  <c r="BD41"/>
  <c r="BC41"/>
  <c r="BB41"/>
  <c r="BA41"/>
  <c r="AZ41"/>
  <c r="AY41"/>
  <c r="AX41"/>
  <c r="AW41"/>
  <c r="AV41"/>
  <c r="AU41"/>
  <c r="AT41"/>
  <c r="AS41"/>
  <c r="AR41"/>
  <c r="AQ41"/>
  <c r="AP41"/>
  <c r="AO41"/>
  <c r="AN41"/>
  <c r="AM41"/>
  <c r="AL41"/>
  <c r="AK41"/>
  <c r="AJ41"/>
  <c r="AI41"/>
  <c r="AH41"/>
  <c r="AG41"/>
  <c r="AB41"/>
  <c r="AA41"/>
  <c r="Z41"/>
  <c r="Y41"/>
  <c r="X41"/>
  <c r="W41"/>
  <c r="V41"/>
  <c r="U41"/>
  <c r="T41"/>
  <c r="S41"/>
  <c r="R41"/>
  <c r="Q41"/>
  <c r="P41"/>
  <c r="O41"/>
  <c r="N41"/>
  <c r="M41"/>
  <c r="L41"/>
  <c r="K41"/>
  <c r="J41"/>
  <c r="I41"/>
  <c r="H41"/>
  <c r="G41"/>
  <c r="F41"/>
  <c r="E41"/>
  <c r="BD38"/>
  <c r="BC38"/>
  <c r="BB38"/>
  <c r="BA38"/>
  <c r="AZ38"/>
  <c r="AY38"/>
  <c r="AX38"/>
  <c r="AW38"/>
  <c r="AV38"/>
  <c r="AU38"/>
  <c r="AT38"/>
  <c r="AS38"/>
  <c r="AR38"/>
  <c r="AQ38"/>
  <c r="AP38"/>
  <c r="AO38"/>
  <c r="AN38"/>
  <c r="AM38"/>
  <c r="AL38"/>
  <c r="AK38"/>
  <c r="AJ38"/>
  <c r="AI38"/>
  <c r="AH38"/>
  <c r="AG38"/>
  <c r="AB38"/>
  <c r="AA38"/>
  <c r="Z38"/>
  <c r="Y38"/>
  <c r="X38"/>
  <c r="W38"/>
  <c r="V38"/>
  <c r="U38"/>
  <c r="T38"/>
  <c r="S38"/>
  <c r="R38"/>
  <c r="Q38"/>
  <c r="P38"/>
  <c r="O38"/>
  <c r="N38"/>
  <c r="M38"/>
  <c r="L38"/>
  <c r="K38"/>
  <c r="J38"/>
  <c r="I38"/>
  <c r="H38"/>
  <c r="G38"/>
  <c r="F38"/>
  <c r="E38"/>
  <c r="BD37"/>
  <c r="BC37"/>
  <c r="BB37"/>
  <c r="BA37"/>
  <c r="AZ37"/>
  <c r="AY37"/>
  <c r="AX37"/>
  <c r="AW37"/>
  <c r="AV37"/>
  <c r="AU37"/>
  <c r="AT37"/>
  <c r="AS37"/>
  <c r="AR37"/>
  <c r="AQ37"/>
  <c r="AP37"/>
  <c r="AO37"/>
  <c r="AN37"/>
  <c r="AM37"/>
  <c r="AL37"/>
  <c r="AK37"/>
  <c r="AJ37"/>
  <c r="AI37"/>
  <c r="AH37"/>
  <c r="AG37"/>
  <c r="AB37"/>
  <c r="AA37"/>
  <c r="Z37"/>
  <c r="Y37"/>
  <c r="X37"/>
  <c r="W37"/>
  <c r="V37"/>
  <c r="U37"/>
  <c r="T37"/>
  <c r="S37"/>
  <c r="R37"/>
  <c r="Q37"/>
  <c r="P37"/>
  <c r="O37"/>
  <c r="N37"/>
  <c r="M37"/>
  <c r="L37"/>
  <c r="K37"/>
  <c r="J37"/>
  <c r="I37"/>
  <c r="H37"/>
  <c r="G37"/>
  <c r="F37"/>
  <c r="E37"/>
  <c r="BD36"/>
  <c r="BC36"/>
  <c r="BB36"/>
  <c r="BA36"/>
  <c r="AZ36"/>
  <c r="AY36"/>
  <c r="AX36"/>
  <c r="AW36"/>
  <c r="AV36"/>
  <c r="AU36"/>
  <c r="AT36"/>
  <c r="AS36"/>
  <c r="AR36"/>
  <c r="AQ36"/>
  <c r="AP36"/>
  <c r="AO36"/>
  <c r="AN36"/>
  <c r="AM36"/>
  <c r="AL36"/>
  <c r="AK36"/>
  <c r="AJ36"/>
  <c r="AI36"/>
  <c r="AH36"/>
  <c r="AG36"/>
  <c r="AB36"/>
  <c r="AA36"/>
  <c r="Z36"/>
  <c r="Y36"/>
  <c r="X36"/>
  <c r="W36"/>
  <c r="V36"/>
  <c r="U36"/>
  <c r="T36"/>
  <c r="S36"/>
  <c r="R36"/>
  <c r="Q36"/>
  <c r="P36"/>
  <c r="O36"/>
  <c r="N36"/>
  <c r="M36"/>
  <c r="L36"/>
  <c r="K36"/>
  <c r="J36"/>
  <c r="I36"/>
  <c r="H36"/>
  <c r="G36"/>
  <c r="F36"/>
  <c r="E36"/>
  <c r="BD35"/>
  <c r="BC35"/>
  <c r="BB35"/>
  <c r="BA35"/>
  <c r="AZ35"/>
  <c r="AY35"/>
  <c r="AX35"/>
  <c r="AW35"/>
  <c r="AV35"/>
  <c r="AU35"/>
  <c r="AT35"/>
  <c r="AT34" s="1"/>
  <c r="AS35"/>
  <c r="AR35"/>
  <c r="AQ35"/>
  <c r="AP35"/>
  <c r="AP34" s="1"/>
  <c r="AO35"/>
  <c r="AN35"/>
  <c r="AM35"/>
  <c r="AL35"/>
  <c r="AK35"/>
  <c r="AJ35"/>
  <c r="AI35"/>
  <c r="AH35"/>
  <c r="AG35"/>
  <c r="AB35"/>
  <c r="AA35"/>
  <c r="Z35"/>
  <c r="Z34" s="1"/>
  <c r="Y35"/>
  <c r="X35"/>
  <c r="W35"/>
  <c r="V35"/>
  <c r="U35"/>
  <c r="T35"/>
  <c r="S35"/>
  <c r="R35"/>
  <c r="R34" s="1"/>
  <c r="Q35"/>
  <c r="P35"/>
  <c r="O35"/>
  <c r="N35"/>
  <c r="M35"/>
  <c r="L35"/>
  <c r="L34" s="1"/>
  <c r="K35"/>
  <c r="J35"/>
  <c r="I35"/>
  <c r="H35"/>
  <c r="G35"/>
  <c r="F35"/>
  <c r="E35"/>
  <c r="BB34"/>
  <c r="AL34"/>
  <c r="BD33"/>
  <c r="BC33"/>
  <c r="BB33"/>
  <c r="BA33"/>
  <c r="AZ33"/>
  <c r="AY33"/>
  <c r="AX33"/>
  <c r="AW33"/>
  <c r="AV33"/>
  <c r="AU33"/>
  <c r="AT33"/>
  <c r="AS33"/>
  <c r="AR33"/>
  <c r="AQ33"/>
  <c r="AP33"/>
  <c r="AO33"/>
  <c r="AN33"/>
  <c r="AM33"/>
  <c r="AL33"/>
  <c r="AK33"/>
  <c r="AJ33"/>
  <c r="AI33"/>
  <c r="AH33"/>
  <c r="AG33"/>
  <c r="AB33"/>
  <c r="AA33"/>
  <c r="Z33"/>
  <c r="Y33"/>
  <c r="X33"/>
  <c r="W33"/>
  <c r="V33"/>
  <c r="U33"/>
  <c r="T33"/>
  <c r="S33"/>
  <c r="R33"/>
  <c r="Q33"/>
  <c r="P33"/>
  <c r="O33"/>
  <c r="N33"/>
  <c r="M33"/>
  <c r="L33"/>
  <c r="K33"/>
  <c r="J33"/>
  <c r="I33"/>
  <c r="H33"/>
  <c r="G33"/>
  <c r="F33"/>
  <c r="E33"/>
  <c r="BD32"/>
  <c r="BC32"/>
  <c r="BB32"/>
  <c r="BA32"/>
  <c r="AZ32"/>
  <c r="AY32"/>
  <c r="AX32"/>
  <c r="AW32"/>
  <c r="AV32"/>
  <c r="AU32"/>
  <c r="AT32"/>
  <c r="AS32"/>
  <c r="AR32"/>
  <c r="AQ32"/>
  <c r="AP32"/>
  <c r="AO32"/>
  <c r="AN32"/>
  <c r="AM32"/>
  <c r="AL32"/>
  <c r="AK32"/>
  <c r="AJ32"/>
  <c r="AI32"/>
  <c r="AH32"/>
  <c r="AG32"/>
  <c r="AB32"/>
  <c r="AA32"/>
  <c r="Z32"/>
  <c r="Y32"/>
  <c r="X32"/>
  <c r="W32"/>
  <c r="V32"/>
  <c r="U32"/>
  <c r="T32"/>
  <c r="S32"/>
  <c r="R32"/>
  <c r="Q32"/>
  <c r="P32"/>
  <c r="O32"/>
  <c r="N32"/>
  <c r="M32"/>
  <c r="L32"/>
  <c r="K32"/>
  <c r="J32"/>
  <c r="I32"/>
  <c r="H32"/>
  <c r="G32"/>
  <c r="F32"/>
  <c r="E32"/>
  <c r="BD31"/>
  <c r="BC31"/>
  <c r="BB31"/>
  <c r="BA31"/>
  <c r="AZ31"/>
  <c r="AY31"/>
  <c r="AX31"/>
  <c r="AW31"/>
  <c r="AV31"/>
  <c r="AU31"/>
  <c r="AT31"/>
  <c r="AS31"/>
  <c r="AR31"/>
  <c r="AQ31"/>
  <c r="AP31"/>
  <c r="AO31"/>
  <c r="AN31"/>
  <c r="AM31"/>
  <c r="AL31"/>
  <c r="AK31"/>
  <c r="AJ31"/>
  <c r="AI31"/>
  <c r="AH31"/>
  <c r="AG31"/>
  <c r="AB31"/>
  <c r="AA31"/>
  <c r="Z31"/>
  <c r="Y31"/>
  <c r="X31"/>
  <c r="W31"/>
  <c r="V31"/>
  <c r="U31"/>
  <c r="T31"/>
  <c r="S31"/>
  <c r="R31"/>
  <c r="Q31"/>
  <c r="P31"/>
  <c r="O31"/>
  <c r="N31"/>
  <c r="M31"/>
  <c r="L31"/>
  <c r="K31"/>
  <c r="J31"/>
  <c r="I31"/>
  <c r="H31"/>
  <c r="G31"/>
  <c r="F31"/>
  <c r="E31"/>
  <c r="BD30"/>
  <c r="BC30"/>
  <c r="BB30"/>
  <c r="BA30"/>
  <c r="AZ30"/>
  <c r="AY30"/>
  <c r="AX30"/>
  <c r="AW30"/>
  <c r="AV30"/>
  <c r="AU30"/>
  <c r="AU29" s="1"/>
  <c r="AT30"/>
  <c r="AS30"/>
  <c r="AR30"/>
  <c r="AQ30"/>
  <c r="AP30"/>
  <c r="AO30"/>
  <c r="AN30"/>
  <c r="AM30"/>
  <c r="AL30"/>
  <c r="AK30"/>
  <c r="AJ30"/>
  <c r="AI30"/>
  <c r="AH30"/>
  <c r="AG30"/>
  <c r="AB30"/>
  <c r="AA30"/>
  <c r="Z30"/>
  <c r="Y30"/>
  <c r="X30"/>
  <c r="W30"/>
  <c r="V30"/>
  <c r="U30"/>
  <c r="T30"/>
  <c r="S30"/>
  <c r="R30"/>
  <c r="Q30"/>
  <c r="Q29" s="1"/>
  <c r="P30"/>
  <c r="O30"/>
  <c r="N30"/>
  <c r="M30"/>
  <c r="M29" s="1"/>
  <c r="L30"/>
  <c r="K30"/>
  <c r="J30"/>
  <c r="I30"/>
  <c r="H30"/>
  <c r="G30"/>
  <c r="F30"/>
  <c r="E30"/>
  <c r="Z29"/>
  <c r="Y29" s="1"/>
  <c r="I29"/>
  <c r="BD27"/>
  <c r="BC27"/>
  <c r="BB27"/>
  <c r="BA27"/>
  <c r="AZ27"/>
  <c r="AY27"/>
  <c r="AX27"/>
  <c r="AW27"/>
  <c r="AV27"/>
  <c r="AU27"/>
  <c r="AT27"/>
  <c r="AS27"/>
  <c r="AR27"/>
  <c r="AQ27"/>
  <c r="AP27"/>
  <c r="AO27"/>
  <c r="AN27"/>
  <c r="AM27"/>
  <c r="AL27"/>
  <c r="AK27"/>
  <c r="AJ27"/>
  <c r="AI27"/>
  <c r="AH27"/>
  <c r="AG27"/>
  <c r="AB27"/>
  <c r="AA27"/>
  <c r="Z27"/>
  <c r="Y27"/>
  <c r="X27"/>
  <c r="W27"/>
  <c r="V27"/>
  <c r="U27"/>
  <c r="T27"/>
  <c r="S27"/>
  <c r="R27"/>
  <c r="Q27"/>
  <c r="P27"/>
  <c r="O27"/>
  <c r="N27"/>
  <c r="M27"/>
  <c r="L27"/>
  <c r="K27"/>
  <c r="J27"/>
  <c r="I27"/>
  <c r="H27"/>
  <c r="G27"/>
  <c r="F27"/>
  <c r="E27"/>
  <c r="BD26"/>
  <c r="BC26"/>
  <c r="BB26"/>
  <c r="BA26"/>
  <c r="AZ26"/>
  <c r="AY26"/>
  <c r="AX26"/>
  <c r="AW26"/>
  <c r="AV26"/>
  <c r="AU26"/>
  <c r="AT26"/>
  <c r="AS26"/>
  <c r="AR26"/>
  <c r="AQ26"/>
  <c r="AP26"/>
  <c r="AO26"/>
  <c r="AN26"/>
  <c r="AM26"/>
  <c r="AL26"/>
  <c r="AK26"/>
  <c r="AJ26"/>
  <c r="AI26"/>
  <c r="AH26"/>
  <c r="AG26"/>
  <c r="AB26"/>
  <c r="AA26"/>
  <c r="Z26"/>
  <c r="Y26"/>
  <c r="X26"/>
  <c r="W26"/>
  <c r="V26"/>
  <c r="U26"/>
  <c r="T26"/>
  <c r="S26"/>
  <c r="R26"/>
  <c r="Q26"/>
  <c r="P26"/>
  <c r="O26"/>
  <c r="N26"/>
  <c r="M26"/>
  <c r="L26"/>
  <c r="K26"/>
  <c r="J26"/>
  <c r="I26"/>
  <c r="H26"/>
  <c r="G26"/>
  <c r="F26"/>
  <c r="E26"/>
  <c r="BD25"/>
  <c r="BC25"/>
  <c r="BB25"/>
  <c r="BA25"/>
  <c r="AZ25"/>
  <c r="AY25"/>
  <c r="AX25"/>
  <c r="AW25"/>
  <c r="AV25"/>
  <c r="AU25"/>
  <c r="AT25"/>
  <c r="AS25"/>
  <c r="AR25"/>
  <c r="AQ25"/>
  <c r="AP25"/>
  <c r="AO25"/>
  <c r="AN25"/>
  <c r="AM25"/>
  <c r="AL25"/>
  <c r="AK25"/>
  <c r="AJ25"/>
  <c r="AI25"/>
  <c r="AH25"/>
  <c r="AG25"/>
  <c r="AB25"/>
  <c r="AA25"/>
  <c r="Z25"/>
  <c r="Y25"/>
  <c r="X25"/>
  <c r="W25"/>
  <c r="V25"/>
  <c r="U25"/>
  <c r="T25"/>
  <c r="S25"/>
  <c r="R25"/>
  <c r="Q25"/>
  <c r="P25"/>
  <c r="O25"/>
  <c r="N25"/>
  <c r="M25"/>
  <c r="L25"/>
  <c r="K25"/>
  <c r="J25"/>
  <c r="I25"/>
  <c r="H25"/>
  <c r="G25"/>
  <c r="F25"/>
  <c r="E25"/>
  <c r="BD24"/>
  <c r="BC24"/>
  <c r="BB24"/>
  <c r="BA24"/>
  <c r="AZ24"/>
  <c r="AY24"/>
  <c r="AX24"/>
  <c r="AW24"/>
  <c r="AV24"/>
  <c r="AU24"/>
  <c r="AT24"/>
  <c r="AS24"/>
  <c r="AR24"/>
  <c r="AQ24"/>
  <c r="AP24"/>
  <c r="AO24"/>
  <c r="AN24"/>
  <c r="AM24"/>
  <c r="AL24"/>
  <c r="AK24"/>
  <c r="AJ24"/>
  <c r="AI24"/>
  <c r="AH24"/>
  <c r="AG24"/>
  <c r="AB24"/>
  <c r="AA24"/>
  <c r="Z24"/>
  <c r="Y24"/>
  <c r="X24"/>
  <c r="W24"/>
  <c r="V24"/>
  <c r="U24"/>
  <c r="T24"/>
  <c r="S24"/>
  <c r="R24"/>
  <c r="Q24"/>
  <c r="P24"/>
  <c r="O24"/>
  <c r="N24"/>
  <c r="M24"/>
  <c r="L24"/>
  <c r="K24"/>
  <c r="J24"/>
  <c r="I24"/>
  <c r="H24"/>
  <c r="G24"/>
  <c r="F24"/>
  <c r="E24"/>
  <c r="BD22"/>
  <c r="BC22"/>
  <c r="BB22"/>
  <c r="BA22"/>
  <c r="AZ22"/>
  <c r="AY22"/>
  <c r="AX22"/>
  <c r="AW22"/>
  <c r="AV22"/>
  <c r="AU22"/>
  <c r="AT22"/>
  <c r="AS22"/>
  <c r="AR22"/>
  <c r="AQ22"/>
  <c r="AP22"/>
  <c r="AO22"/>
  <c r="AN22"/>
  <c r="AM22"/>
  <c r="AL22"/>
  <c r="AK22"/>
  <c r="AJ22"/>
  <c r="AI22"/>
  <c r="AH22"/>
  <c r="AG22"/>
  <c r="AB22"/>
  <c r="AA22"/>
  <c r="Z22"/>
  <c r="Y22"/>
  <c r="X22"/>
  <c r="W22"/>
  <c r="V22"/>
  <c r="U22"/>
  <c r="T22"/>
  <c r="S22"/>
  <c r="R22"/>
  <c r="Q22"/>
  <c r="P22"/>
  <c r="O22"/>
  <c r="N22"/>
  <c r="M22"/>
  <c r="L22"/>
  <c r="K22"/>
  <c r="J22"/>
  <c r="I22"/>
  <c r="H22"/>
  <c r="G22"/>
  <c r="F22"/>
  <c r="E22"/>
  <c r="BD21"/>
  <c r="BC21"/>
  <c r="BB21"/>
  <c r="BA21"/>
  <c r="AZ21"/>
  <c r="AY21"/>
  <c r="AX21"/>
  <c r="AW21"/>
  <c r="AV21"/>
  <c r="AU21"/>
  <c r="AT21"/>
  <c r="AS21"/>
  <c r="AR21"/>
  <c r="AQ21"/>
  <c r="AP21"/>
  <c r="AO21"/>
  <c r="AN21"/>
  <c r="AM21"/>
  <c r="AL21"/>
  <c r="AK21"/>
  <c r="AJ21"/>
  <c r="AI21"/>
  <c r="AH21"/>
  <c r="AG21"/>
  <c r="AB21"/>
  <c r="AA21"/>
  <c r="Z21"/>
  <c r="Y21"/>
  <c r="X21"/>
  <c r="W21"/>
  <c r="V21"/>
  <c r="U21"/>
  <c r="T21"/>
  <c r="S21"/>
  <c r="R21"/>
  <c r="Q21"/>
  <c r="P21"/>
  <c r="O21"/>
  <c r="N21"/>
  <c r="M21"/>
  <c r="L21"/>
  <c r="K21"/>
  <c r="J21"/>
  <c r="I21"/>
  <c r="H21"/>
  <c r="G21"/>
  <c r="F21"/>
  <c r="E21"/>
  <c r="BD20"/>
  <c r="BC20"/>
  <c r="BB20"/>
  <c r="BA20"/>
  <c r="AZ20"/>
  <c r="AY20"/>
  <c r="AX20"/>
  <c r="AW20"/>
  <c r="AV20"/>
  <c r="AU20"/>
  <c r="AT20"/>
  <c r="AS20"/>
  <c r="AR20"/>
  <c r="AQ20"/>
  <c r="AP20"/>
  <c r="AO20"/>
  <c r="AN20"/>
  <c r="AM20"/>
  <c r="AL20"/>
  <c r="AK20"/>
  <c r="AJ20"/>
  <c r="AI20"/>
  <c r="AH20"/>
  <c r="AG20"/>
  <c r="AB20"/>
  <c r="AA20"/>
  <c r="Z20"/>
  <c r="Y20"/>
  <c r="X20"/>
  <c r="W20"/>
  <c r="V20"/>
  <c r="U20"/>
  <c r="T20"/>
  <c r="S20"/>
  <c r="R20"/>
  <c r="Q20"/>
  <c r="P20"/>
  <c r="O20"/>
  <c r="N20"/>
  <c r="M20"/>
  <c r="L20"/>
  <c r="K20"/>
  <c r="J20"/>
  <c r="I20"/>
  <c r="H20"/>
  <c r="G20"/>
  <c r="F20"/>
  <c r="E20"/>
  <c r="BD19"/>
  <c r="BC19"/>
  <c r="BB19"/>
  <c r="BA19"/>
  <c r="AZ19"/>
  <c r="AY19"/>
  <c r="AX19"/>
  <c r="AW19"/>
  <c r="AV19"/>
  <c r="AU19"/>
  <c r="AT19"/>
  <c r="AS19"/>
  <c r="AR19"/>
  <c r="AQ19"/>
  <c r="AP19"/>
  <c r="AO19"/>
  <c r="AN19"/>
  <c r="AM19"/>
  <c r="AL19"/>
  <c r="AK19"/>
  <c r="AJ19"/>
  <c r="AI19"/>
  <c r="AH19"/>
  <c r="AG19"/>
  <c r="AB19"/>
  <c r="AA19"/>
  <c r="Z19"/>
  <c r="Y19"/>
  <c r="X19"/>
  <c r="W19"/>
  <c r="V19"/>
  <c r="U19"/>
  <c r="T19"/>
  <c r="S19"/>
  <c r="R19"/>
  <c r="Q19"/>
  <c r="P19"/>
  <c r="O19"/>
  <c r="N19"/>
  <c r="M19"/>
  <c r="L19"/>
  <c r="K19"/>
  <c r="J19"/>
  <c r="I19"/>
  <c r="H19"/>
  <c r="G19"/>
  <c r="F19"/>
  <c r="E19"/>
  <c r="BD16"/>
  <c r="BC16"/>
  <c r="BB16"/>
  <c r="BA16"/>
  <c r="AZ16"/>
  <c r="AY16"/>
  <c r="AX16"/>
  <c r="AW16"/>
  <c r="AV16"/>
  <c r="AU16"/>
  <c r="AT16"/>
  <c r="AS16"/>
  <c r="AR16"/>
  <c r="AQ16"/>
  <c r="AP16"/>
  <c r="AO16"/>
  <c r="AN16"/>
  <c r="AM16"/>
  <c r="AL16"/>
  <c r="AK16"/>
  <c r="AJ16"/>
  <c r="AI16"/>
  <c r="AH16"/>
  <c r="AG16"/>
  <c r="AB16"/>
  <c r="AA16"/>
  <c r="Z16"/>
  <c r="Y16"/>
  <c r="X16"/>
  <c r="W16"/>
  <c r="V16"/>
  <c r="U16"/>
  <c r="T16"/>
  <c r="S16"/>
  <c r="R16"/>
  <c r="Q16"/>
  <c r="P16"/>
  <c r="O16"/>
  <c r="N16"/>
  <c r="M16"/>
  <c r="L16"/>
  <c r="K16"/>
  <c r="J16"/>
  <c r="I16"/>
  <c r="H16"/>
  <c r="G16"/>
  <c r="F16"/>
  <c r="E16"/>
  <c r="BD15"/>
  <c r="BC15"/>
  <c r="BB15"/>
  <c r="BA15"/>
  <c r="AZ15"/>
  <c r="AY15"/>
  <c r="AX15"/>
  <c r="AW15"/>
  <c r="AV15"/>
  <c r="AU15"/>
  <c r="AT15"/>
  <c r="AS15"/>
  <c r="AR15"/>
  <c r="AQ15"/>
  <c r="AP15"/>
  <c r="AO15"/>
  <c r="AN15"/>
  <c r="AM15"/>
  <c r="AL15"/>
  <c r="AK15"/>
  <c r="AJ15"/>
  <c r="AI15"/>
  <c r="AH15"/>
  <c r="AG15"/>
  <c r="AB15"/>
  <c r="AA15"/>
  <c r="Z15"/>
  <c r="Y15"/>
  <c r="X15"/>
  <c r="W15"/>
  <c r="V15"/>
  <c r="U15"/>
  <c r="T15"/>
  <c r="S15"/>
  <c r="R15"/>
  <c r="Q15"/>
  <c r="P15"/>
  <c r="O15"/>
  <c r="N15"/>
  <c r="M15"/>
  <c r="L15"/>
  <c r="K15"/>
  <c r="J15"/>
  <c r="I15"/>
  <c r="H15"/>
  <c r="G15"/>
  <c r="F15"/>
  <c r="E15"/>
  <c r="BD14"/>
  <c r="BC14"/>
  <c r="BB14"/>
  <c r="BA14"/>
  <c r="AZ14"/>
  <c r="AY14"/>
  <c r="AX14"/>
  <c r="AW14"/>
  <c r="AV14"/>
  <c r="AU14"/>
  <c r="AT14"/>
  <c r="AS14"/>
  <c r="AR14"/>
  <c r="AQ14"/>
  <c r="AP14"/>
  <c r="AO14"/>
  <c r="AN14"/>
  <c r="AM14"/>
  <c r="AL14"/>
  <c r="AK14"/>
  <c r="AJ14"/>
  <c r="AI14"/>
  <c r="AH14"/>
  <c r="AG14"/>
  <c r="AB14"/>
  <c r="AA14"/>
  <c r="Z14"/>
  <c r="Y14"/>
  <c r="X14"/>
  <c r="W14"/>
  <c r="V14"/>
  <c r="U14"/>
  <c r="T14"/>
  <c r="S14"/>
  <c r="R14"/>
  <c r="Q14"/>
  <c r="P14"/>
  <c r="O14"/>
  <c r="N14"/>
  <c r="M14"/>
  <c r="L14"/>
  <c r="K14"/>
  <c r="J14"/>
  <c r="I14"/>
  <c r="H14"/>
  <c r="G14"/>
  <c r="F14"/>
  <c r="E14"/>
  <c r="BD13"/>
  <c r="BC13"/>
  <c r="BB13"/>
  <c r="BA13"/>
  <c r="AZ13"/>
  <c r="AY13"/>
  <c r="AX13"/>
  <c r="AW13"/>
  <c r="AV13"/>
  <c r="AU13"/>
  <c r="AT13"/>
  <c r="AS13"/>
  <c r="AR13"/>
  <c r="AQ13"/>
  <c r="AP13"/>
  <c r="AO13"/>
  <c r="AN13"/>
  <c r="AM13"/>
  <c r="AL13"/>
  <c r="AK13"/>
  <c r="AJ13"/>
  <c r="AI13"/>
  <c r="AH13"/>
  <c r="AG13"/>
  <c r="AB13"/>
  <c r="AA13"/>
  <c r="Z13"/>
  <c r="Y13"/>
  <c r="X13"/>
  <c r="W13"/>
  <c r="V13"/>
  <c r="U13"/>
  <c r="T13"/>
  <c r="S13"/>
  <c r="R13"/>
  <c r="Q13"/>
  <c r="P13"/>
  <c r="O13"/>
  <c r="N13"/>
  <c r="M13"/>
  <c r="L13"/>
  <c r="K13"/>
  <c r="J13"/>
  <c r="I13"/>
  <c r="H13"/>
  <c r="G13"/>
  <c r="F13"/>
  <c r="E13"/>
  <c r="BD11"/>
  <c r="BC11"/>
  <c r="BB11"/>
  <c r="BA11"/>
  <c r="AZ11"/>
  <c r="AY11"/>
  <c r="AX11"/>
  <c r="AW11"/>
  <c r="AV11"/>
  <c r="AU11"/>
  <c r="AT11"/>
  <c r="AS11"/>
  <c r="AR11"/>
  <c r="AQ11"/>
  <c r="AP11"/>
  <c r="AO11"/>
  <c r="AN11"/>
  <c r="AM11"/>
  <c r="AL11"/>
  <c r="AK11"/>
  <c r="AJ11"/>
  <c r="AI11"/>
  <c r="AH11"/>
  <c r="AG11"/>
  <c r="AB11"/>
  <c r="AA11"/>
  <c r="Z11"/>
  <c r="Y11"/>
  <c r="X11"/>
  <c r="W11"/>
  <c r="V11"/>
  <c r="U11"/>
  <c r="T11"/>
  <c r="S11"/>
  <c r="R11"/>
  <c r="Q11"/>
  <c r="P11"/>
  <c r="O11"/>
  <c r="N11"/>
  <c r="M11"/>
  <c r="L11"/>
  <c r="K11"/>
  <c r="J11"/>
  <c r="I11"/>
  <c r="H11"/>
  <c r="G11"/>
  <c r="F11"/>
  <c r="E11"/>
  <c r="BD10"/>
  <c r="BC10"/>
  <c r="BB10"/>
  <c r="BA10"/>
  <c r="AZ10"/>
  <c r="AY10"/>
  <c r="AX10"/>
  <c r="AW10"/>
  <c r="AV10"/>
  <c r="AU10"/>
  <c r="AT10"/>
  <c r="AS10"/>
  <c r="AR10"/>
  <c r="AQ10"/>
  <c r="AP10"/>
  <c r="AO10"/>
  <c r="AN10"/>
  <c r="AM10"/>
  <c r="AL10"/>
  <c r="AK10"/>
  <c r="AJ10"/>
  <c r="AI10"/>
  <c r="AH10"/>
  <c r="AG10"/>
  <c r="AB10"/>
  <c r="AA10"/>
  <c r="Z10"/>
  <c r="Y10"/>
  <c r="X10"/>
  <c r="W10"/>
  <c r="V10"/>
  <c r="U10"/>
  <c r="T10"/>
  <c r="S10"/>
  <c r="R10"/>
  <c r="Q10"/>
  <c r="P10"/>
  <c r="O10"/>
  <c r="N10"/>
  <c r="M10"/>
  <c r="L10"/>
  <c r="K10"/>
  <c r="J10"/>
  <c r="I10"/>
  <c r="H10"/>
  <c r="G10"/>
  <c r="F10"/>
  <c r="E10"/>
  <c r="BD9"/>
  <c r="BC9"/>
  <c r="BB9"/>
  <c r="BA9"/>
  <c r="AZ9"/>
  <c r="AY9"/>
  <c r="AX9"/>
  <c r="AW9"/>
  <c r="AV9"/>
  <c r="AU9"/>
  <c r="AT9"/>
  <c r="AS9"/>
  <c r="AR9"/>
  <c r="AQ9"/>
  <c r="AP9"/>
  <c r="AO9"/>
  <c r="AN9"/>
  <c r="AM9"/>
  <c r="AL9"/>
  <c r="AK9"/>
  <c r="AJ9"/>
  <c r="AI9"/>
  <c r="AH9"/>
  <c r="AG9"/>
  <c r="AB9"/>
  <c r="AA9"/>
  <c r="Z9"/>
  <c r="Y9"/>
  <c r="X9"/>
  <c r="W9"/>
  <c r="V9"/>
  <c r="U9"/>
  <c r="T9"/>
  <c r="S9"/>
  <c r="R9"/>
  <c r="Q9"/>
  <c r="P9"/>
  <c r="O9"/>
  <c r="N9"/>
  <c r="M9"/>
  <c r="L9"/>
  <c r="K9"/>
  <c r="J9"/>
  <c r="I9"/>
  <c r="H9"/>
  <c r="G9"/>
  <c r="F9"/>
  <c r="E9"/>
  <c r="BD8"/>
  <c r="BC8"/>
  <c r="BB8"/>
  <c r="BA8"/>
  <c r="AZ8"/>
  <c r="AY8"/>
  <c r="AX8"/>
  <c r="AW8"/>
  <c r="AV8"/>
  <c r="AU8"/>
  <c r="AT8"/>
  <c r="AS8"/>
  <c r="AR8"/>
  <c r="AQ8"/>
  <c r="AP8"/>
  <c r="AO8"/>
  <c r="AN8"/>
  <c r="AM8"/>
  <c r="AL8"/>
  <c r="AK8"/>
  <c r="AJ8"/>
  <c r="AI8"/>
  <c r="AH8"/>
  <c r="AG8"/>
  <c r="AB8"/>
  <c r="AA8"/>
  <c r="Z8"/>
  <c r="Y8"/>
  <c r="X8"/>
  <c r="W8"/>
  <c r="V8"/>
  <c r="U8"/>
  <c r="T8"/>
  <c r="S8"/>
  <c r="R8"/>
  <c r="Q8"/>
  <c r="P8"/>
  <c r="O8"/>
  <c r="N8"/>
  <c r="M8"/>
  <c r="L8"/>
  <c r="K8"/>
  <c r="J8"/>
  <c r="I8"/>
  <c r="H8"/>
  <c r="G8"/>
  <c r="F8"/>
  <c r="E8"/>
  <c r="BC40" i="118"/>
  <c r="BB40"/>
  <c r="BA40"/>
  <c r="AZ40"/>
  <c r="AY40"/>
  <c r="AX40"/>
  <c r="AW40"/>
  <c r="AV40"/>
  <c r="AU40"/>
  <c r="AT40"/>
  <c r="AS40"/>
  <c r="AR40"/>
  <c r="AQ40"/>
  <c r="AP40"/>
  <c r="AO40"/>
  <c r="AN40"/>
  <c r="AM40"/>
  <c r="AL40"/>
  <c r="AK40"/>
  <c r="AJ40"/>
  <c r="AI40"/>
  <c r="AH40"/>
  <c r="AG40"/>
  <c r="AF40"/>
  <c r="AB40"/>
  <c r="AA40"/>
  <c r="Z40"/>
  <c r="Y40"/>
  <c r="X40"/>
  <c r="W40"/>
  <c r="V40"/>
  <c r="U40"/>
  <c r="T40"/>
  <c r="S40"/>
  <c r="R40"/>
  <c r="Q40"/>
  <c r="P40"/>
  <c r="O40"/>
  <c r="N40"/>
  <c r="M40"/>
  <c r="L40"/>
  <c r="K40"/>
  <c r="J40"/>
  <c r="I40"/>
  <c r="H40"/>
  <c r="G40"/>
  <c r="F40"/>
  <c r="E40"/>
  <c r="BC39"/>
  <c r="BB39"/>
  <c r="BA39"/>
  <c r="AZ39"/>
  <c r="AY39"/>
  <c r="AX39"/>
  <c r="AW39"/>
  <c r="AV39"/>
  <c r="AU39"/>
  <c r="AT39"/>
  <c r="AS39"/>
  <c r="AR39"/>
  <c r="AQ39"/>
  <c r="AP39"/>
  <c r="AO39"/>
  <c r="AN39"/>
  <c r="AM39"/>
  <c r="AL39"/>
  <c r="AK39"/>
  <c r="AJ39"/>
  <c r="AI39"/>
  <c r="AH39"/>
  <c r="AG39"/>
  <c r="AF39"/>
  <c r="AB39"/>
  <c r="AA39"/>
  <c r="Z39"/>
  <c r="Y39"/>
  <c r="X39"/>
  <c r="W39"/>
  <c r="V39"/>
  <c r="U39"/>
  <c r="T39"/>
  <c r="S39"/>
  <c r="R39"/>
  <c r="Q39"/>
  <c r="P39"/>
  <c r="O39"/>
  <c r="N39"/>
  <c r="M39"/>
  <c r="L39"/>
  <c r="K39"/>
  <c r="J39"/>
  <c r="I39"/>
  <c r="H39"/>
  <c r="G39"/>
  <c r="F39"/>
  <c r="E39"/>
  <c r="BC37"/>
  <c r="BB37"/>
  <c r="BA37"/>
  <c r="AZ37"/>
  <c r="AY37"/>
  <c r="AX37"/>
  <c r="AW37"/>
  <c r="AV37"/>
  <c r="AU37"/>
  <c r="AT37"/>
  <c r="AS37"/>
  <c r="AR37"/>
  <c r="AQ37"/>
  <c r="AP37"/>
  <c r="AO37"/>
  <c r="AN37"/>
  <c r="AM37"/>
  <c r="AL37"/>
  <c r="AK37"/>
  <c r="AJ37"/>
  <c r="AI37"/>
  <c r="AH37"/>
  <c r="AG37"/>
  <c r="AF37"/>
  <c r="AB37"/>
  <c r="AA37"/>
  <c r="Z37"/>
  <c r="Y37"/>
  <c r="X37"/>
  <c r="W37"/>
  <c r="V37"/>
  <c r="U37"/>
  <c r="T37"/>
  <c r="S37"/>
  <c r="R37"/>
  <c r="Q37"/>
  <c r="P37"/>
  <c r="O37"/>
  <c r="N37"/>
  <c r="M37"/>
  <c r="L37"/>
  <c r="K37"/>
  <c r="J37"/>
  <c r="I37"/>
  <c r="H37"/>
  <c r="G37"/>
  <c r="F37"/>
  <c r="E37"/>
  <c r="BC32"/>
  <c r="BB32"/>
  <c r="BA32"/>
  <c r="AZ32"/>
  <c r="AY32"/>
  <c r="AX32"/>
  <c r="AW32"/>
  <c r="AV32"/>
  <c r="AU32"/>
  <c r="AT32"/>
  <c r="AS32"/>
  <c r="AR32"/>
  <c r="AQ32"/>
  <c r="AP32"/>
  <c r="AO32"/>
  <c r="AN32"/>
  <c r="AM32"/>
  <c r="AL32"/>
  <c r="AK32"/>
  <c r="AJ32"/>
  <c r="AI32"/>
  <c r="AH32"/>
  <c r="AG32"/>
  <c r="AF32"/>
  <c r="AB32"/>
  <c r="AA32"/>
  <c r="Z32"/>
  <c r="Y32"/>
  <c r="X32"/>
  <c r="W32"/>
  <c r="V32"/>
  <c r="U32"/>
  <c r="T32"/>
  <c r="S32"/>
  <c r="R32"/>
  <c r="Q32"/>
  <c r="P32"/>
  <c r="O32"/>
  <c r="N32"/>
  <c r="M32"/>
  <c r="L32"/>
  <c r="K32"/>
  <c r="J32"/>
  <c r="I32"/>
  <c r="H32"/>
  <c r="G32"/>
  <c r="F32"/>
  <c r="E32"/>
  <c r="BC26"/>
  <c r="BB26"/>
  <c r="BA26"/>
  <c r="AZ26"/>
  <c r="AY26"/>
  <c r="AX26"/>
  <c r="AW26"/>
  <c r="AV26"/>
  <c r="AU26"/>
  <c r="AT26"/>
  <c r="AS26"/>
  <c r="AR26"/>
  <c r="AQ26"/>
  <c r="AP26"/>
  <c r="AO26"/>
  <c r="AN26"/>
  <c r="AM26"/>
  <c r="AL26"/>
  <c r="AK26"/>
  <c r="AJ26"/>
  <c r="AI26"/>
  <c r="AH26"/>
  <c r="AG26"/>
  <c r="AF26"/>
  <c r="AB26"/>
  <c r="AA26"/>
  <c r="Z26"/>
  <c r="Y26"/>
  <c r="X26"/>
  <c r="W26"/>
  <c r="V26"/>
  <c r="U26"/>
  <c r="T26"/>
  <c r="S26"/>
  <c r="R26"/>
  <c r="Q26"/>
  <c r="P26"/>
  <c r="O26"/>
  <c r="N26"/>
  <c r="M26"/>
  <c r="L26"/>
  <c r="K26"/>
  <c r="J26"/>
  <c r="I26"/>
  <c r="H26"/>
  <c r="G26"/>
  <c r="F26"/>
  <c r="E26"/>
  <c r="BC21"/>
  <c r="BB21"/>
  <c r="BA21"/>
  <c r="AZ21"/>
  <c r="AY21"/>
  <c r="AX21"/>
  <c r="AW21"/>
  <c r="AV21"/>
  <c r="AU21"/>
  <c r="AT21"/>
  <c r="AS21"/>
  <c r="AR21"/>
  <c r="AQ21"/>
  <c r="AP21"/>
  <c r="AO21"/>
  <c r="AN21"/>
  <c r="AM21"/>
  <c r="AL21"/>
  <c r="AK21"/>
  <c r="AJ21"/>
  <c r="AI21"/>
  <c r="AH21"/>
  <c r="AG21"/>
  <c r="AF21"/>
  <c r="AB21"/>
  <c r="AA21"/>
  <c r="Z21"/>
  <c r="Y21"/>
  <c r="X21"/>
  <c r="W21"/>
  <c r="V21"/>
  <c r="U21"/>
  <c r="T21"/>
  <c r="S21"/>
  <c r="R21"/>
  <c r="Q21"/>
  <c r="P21"/>
  <c r="O21"/>
  <c r="N21"/>
  <c r="M21"/>
  <c r="L21"/>
  <c r="K21"/>
  <c r="J21"/>
  <c r="I21"/>
  <c r="H21"/>
  <c r="G21"/>
  <c r="F21"/>
  <c r="E21"/>
  <c r="BC16"/>
  <c r="BB16"/>
  <c r="BA16"/>
  <c r="AZ16"/>
  <c r="AY16"/>
  <c r="AX16"/>
  <c r="AW16"/>
  <c r="AV16"/>
  <c r="AU16"/>
  <c r="AT16"/>
  <c r="AS16"/>
  <c r="AR16"/>
  <c r="AQ16"/>
  <c r="AP16"/>
  <c r="AO16"/>
  <c r="AN16"/>
  <c r="AM16"/>
  <c r="AL16"/>
  <c r="AK16"/>
  <c r="AJ16"/>
  <c r="AI16"/>
  <c r="AH16"/>
  <c r="AG16"/>
  <c r="AF16"/>
  <c r="AB16"/>
  <c r="AA16"/>
  <c r="Z16"/>
  <c r="Y16"/>
  <c r="X16"/>
  <c r="W16"/>
  <c r="V16"/>
  <c r="U16"/>
  <c r="T16"/>
  <c r="S16"/>
  <c r="R16"/>
  <c r="Q16"/>
  <c r="P16"/>
  <c r="O16"/>
  <c r="N16"/>
  <c r="M16"/>
  <c r="L16"/>
  <c r="K16"/>
  <c r="J16"/>
  <c r="I16"/>
  <c r="H16"/>
  <c r="G16"/>
  <c r="F16"/>
  <c r="E16"/>
  <c r="BC10"/>
  <c r="BB10"/>
  <c r="BA10"/>
  <c r="AZ10"/>
  <c r="AY10"/>
  <c r="AX10"/>
  <c r="AW10"/>
  <c r="AV10"/>
  <c r="AU10"/>
  <c r="AT10"/>
  <c r="AS10"/>
  <c r="AR10"/>
  <c r="AQ10"/>
  <c r="AP10"/>
  <c r="AO10"/>
  <c r="AN10"/>
  <c r="AM10"/>
  <c r="AL10"/>
  <c r="AK10"/>
  <c r="AJ10"/>
  <c r="AI10"/>
  <c r="AH10"/>
  <c r="AG10"/>
  <c r="AF10"/>
  <c r="AB10"/>
  <c r="AA10"/>
  <c r="Z10"/>
  <c r="Y10"/>
  <c r="X10"/>
  <c r="W10"/>
  <c r="V10"/>
  <c r="U10"/>
  <c r="T10"/>
  <c r="S10"/>
  <c r="R10"/>
  <c r="Q10"/>
  <c r="P10"/>
  <c r="O10"/>
  <c r="N10"/>
  <c r="M10"/>
  <c r="L10"/>
  <c r="K10"/>
  <c r="J10"/>
  <c r="I10"/>
  <c r="H10"/>
  <c r="G10"/>
  <c r="F10"/>
  <c r="E10"/>
  <c r="BC40" i="141"/>
  <c r="BB40"/>
  <c r="BA40"/>
  <c r="AZ40"/>
  <c r="AY40"/>
  <c r="AX40"/>
  <c r="AW40"/>
  <c r="AV40"/>
  <c r="AU40"/>
  <c r="AT40"/>
  <c r="AS40"/>
  <c r="AR40"/>
  <c r="AQ40"/>
  <c r="AP40"/>
  <c r="AO40"/>
  <c r="AN40"/>
  <c r="AM40"/>
  <c r="AL40"/>
  <c r="AK40"/>
  <c r="AJ40"/>
  <c r="AI40"/>
  <c r="AH40"/>
  <c r="AG40"/>
  <c r="AF40"/>
  <c r="AB40"/>
  <c r="AA40"/>
  <c r="Z40"/>
  <c r="Y40"/>
  <c r="X40"/>
  <c r="W40"/>
  <c r="V40"/>
  <c r="U40"/>
  <c r="T40"/>
  <c r="S40"/>
  <c r="R40"/>
  <c r="Q40"/>
  <c r="P40"/>
  <c r="O40"/>
  <c r="N40"/>
  <c r="M40"/>
  <c r="L40"/>
  <c r="K40"/>
  <c r="J40"/>
  <c r="I40"/>
  <c r="H40"/>
  <c r="G40"/>
  <c r="F40"/>
  <c r="E40"/>
  <c r="BC39"/>
  <c r="BB39"/>
  <c r="BA39"/>
  <c r="AZ39"/>
  <c r="AY39"/>
  <c r="AX39"/>
  <c r="AW39"/>
  <c r="AV39"/>
  <c r="AU39"/>
  <c r="AT39"/>
  <c r="AS39"/>
  <c r="AR39"/>
  <c r="AQ39"/>
  <c r="AP39"/>
  <c r="AO39"/>
  <c r="AN39"/>
  <c r="AM39"/>
  <c r="AL39"/>
  <c r="AK39"/>
  <c r="AJ39"/>
  <c r="AI39"/>
  <c r="AH39"/>
  <c r="AG39"/>
  <c r="AF39"/>
  <c r="AB39"/>
  <c r="AA39"/>
  <c r="Z39"/>
  <c r="Y39"/>
  <c r="X39"/>
  <c r="W39"/>
  <c r="V39"/>
  <c r="U39"/>
  <c r="T39"/>
  <c r="S39"/>
  <c r="R39"/>
  <c r="Q39"/>
  <c r="P39"/>
  <c r="O39"/>
  <c r="N39"/>
  <c r="M39"/>
  <c r="L39"/>
  <c r="K39"/>
  <c r="J39"/>
  <c r="I39"/>
  <c r="H39"/>
  <c r="G39"/>
  <c r="F39"/>
  <c r="E39"/>
  <c r="BC37"/>
  <c r="BB37"/>
  <c r="BA37"/>
  <c r="AZ37"/>
  <c r="AY37"/>
  <c r="AX37"/>
  <c r="AW37"/>
  <c r="AV37"/>
  <c r="AU37"/>
  <c r="AT37"/>
  <c r="AS37"/>
  <c r="AR37"/>
  <c r="AQ37"/>
  <c r="AP37"/>
  <c r="AO37"/>
  <c r="AN37"/>
  <c r="AM37"/>
  <c r="AL37"/>
  <c r="AK37"/>
  <c r="AJ37"/>
  <c r="AI37"/>
  <c r="AH37"/>
  <c r="AG37"/>
  <c r="AF37"/>
  <c r="AB37"/>
  <c r="AA37"/>
  <c r="Z37"/>
  <c r="Y37"/>
  <c r="X37"/>
  <c r="W37"/>
  <c r="V37"/>
  <c r="U37"/>
  <c r="T37"/>
  <c r="S37"/>
  <c r="R37"/>
  <c r="Q37"/>
  <c r="P37"/>
  <c r="O37"/>
  <c r="N37"/>
  <c r="M37"/>
  <c r="L37"/>
  <c r="K37"/>
  <c r="J37"/>
  <c r="I37"/>
  <c r="H37"/>
  <c r="G37"/>
  <c r="F37"/>
  <c r="E37"/>
  <c r="BC32"/>
  <c r="BB32"/>
  <c r="BA32"/>
  <c r="AZ32"/>
  <c r="AY32"/>
  <c r="AX32"/>
  <c r="AW32"/>
  <c r="AV32"/>
  <c r="AU32"/>
  <c r="AT32"/>
  <c r="AS32"/>
  <c r="AR32"/>
  <c r="AQ32"/>
  <c r="AP32"/>
  <c r="AO32"/>
  <c r="AN32"/>
  <c r="AM32"/>
  <c r="AL32"/>
  <c r="AK32"/>
  <c r="AJ32"/>
  <c r="AI32"/>
  <c r="AH32"/>
  <c r="AG32"/>
  <c r="AF32"/>
  <c r="AB32"/>
  <c r="AA32"/>
  <c r="Z32"/>
  <c r="Y32"/>
  <c r="X32"/>
  <c r="W32"/>
  <c r="V32"/>
  <c r="U32"/>
  <c r="T32"/>
  <c r="S32"/>
  <c r="R32"/>
  <c r="Q32"/>
  <c r="P32"/>
  <c r="O32"/>
  <c r="N32"/>
  <c r="M32"/>
  <c r="L32"/>
  <c r="K32"/>
  <c r="J32"/>
  <c r="I32"/>
  <c r="H32"/>
  <c r="G32"/>
  <c r="F32"/>
  <c r="E32"/>
  <c r="BC26"/>
  <c r="BB26"/>
  <c r="BA26"/>
  <c r="AZ26"/>
  <c r="AY26"/>
  <c r="AX26"/>
  <c r="AW26"/>
  <c r="AV26"/>
  <c r="AU26"/>
  <c r="AT26"/>
  <c r="AS26"/>
  <c r="AR26"/>
  <c r="AQ26"/>
  <c r="AP26"/>
  <c r="AO26"/>
  <c r="AN26"/>
  <c r="AM26"/>
  <c r="AL26"/>
  <c r="AK26"/>
  <c r="AJ26"/>
  <c r="AI26"/>
  <c r="AH26"/>
  <c r="AG26"/>
  <c r="AF26"/>
  <c r="AB26"/>
  <c r="AA26"/>
  <c r="Z26"/>
  <c r="Y26"/>
  <c r="X26"/>
  <c r="W26"/>
  <c r="V26"/>
  <c r="U26"/>
  <c r="T26"/>
  <c r="S26"/>
  <c r="R26"/>
  <c r="Q26"/>
  <c r="P26"/>
  <c r="O26"/>
  <c r="N26"/>
  <c r="M26"/>
  <c r="L26"/>
  <c r="K26"/>
  <c r="J26"/>
  <c r="I26"/>
  <c r="H26"/>
  <c r="G26"/>
  <c r="F26"/>
  <c r="E26"/>
  <c r="BC21"/>
  <c r="BB21"/>
  <c r="BA21"/>
  <c r="AZ21"/>
  <c r="AY21"/>
  <c r="AX21"/>
  <c r="AW21"/>
  <c r="AV21"/>
  <c r="AU21"/>
  <c r="AT21"/>
  <c r="AS21"/>
  <c r="AR21"/>
  <c r="AQ21"/>
  <c r="AP21"/>
  <c r="AO21"/>
  <c r="AN21"/>
  <c r="AM21"/>
  <c r="AL21"/>
  <c r="AK21"/>
  <c r="AJ21"/>
  <c r="AI21"/>
  <c r="AH21"/>
  <c r="AG21"/>
  <c r="AF21"/>
  <c r="AB21"/>
  <c r="AA21"/>
  <c r="Z21"/>
  <c r="Y21"/>
  <c r="X21"/>
  <c r="W21"/>
  <c r="V21"/>
  <c r="U21"/>
  <c r="T21"/>
  <c r="S21"/>
  <c r="R21"/>
  <c r="Q21"/>
  <c r="P21"/>
  <c r="O21"/>
  <c r="N21"/>
  <c r="M21"/>
  <c r="L21"/>
  <c r="K21"/>
  <c r="J21"/>
  <c r="I21"/>
  <c r="H21"/>
  <c r="G21"/>
  <c r="F21"/>
  <c r="E21"/>
  <c r="BC16"/>
  <c r="BB16"/>
  <c r="BA16"/>
  <c r="AZ16"/>
  <c r="AY16"/>
  <c r="AX16"/>
  <c r="AW16"/>
  <c r="AV16"/>
  <c r="AU16"/>
  <c r="AT16"/>
  <c r="AS16"/>
  <c r="AR16"/>
  <c r="AQ16"/>
  <c r="AP16"/>
  <c r="AO16"/>
  <c r="AN16"/>
  <c r="AM16"/>
  <c r="AL16"/>
  <c r="AK16"/>
  <c r="AJ16"/>
  <c r="AI16"/>
  <c r="AH16"/>
  <c r="AG16"/>
  <c r="AF16"/>
  <c r="AB16"/>
  <c r="AA16"/>
  <c r="Z16"/>
  <c r="Y16"/>
  <c r="X16"/>
  <c r="W16"/>
  <c r="V16"/>
  <c r="U16"/>
  <c r="T16"/>
  <c r="S16"/>
  <c r="R16"/>
  <c r="Q16"/>
  <c r="P16"/>
  <c r="O16"/>
  <c r="N16"/>
  <c r="M16"/>
  <c r="L16"/>
  <c r="K16"/>
  <c r="J16"/>
  <c r="I16"/>
  <c r="H16"/>
  <c r="G16"/>
  <c r="F16"/>
  <c r="E16"/>
  <c r="BC10"/>
  <c r="BB10"/>
  <c r="BA10"/>
  <c r="AZ10"/>
  <c r="AY10"/>
  <c r="AX10"/>
  <c r="AW10"/>
  <c r="AV10"/>
  <c r="AU10"/>
  <c r="AT10"/>
  <c r="AS10"/>
  <c r="AR10"/>
  <c r="AQ10"/>
  <c r="AP10"/>
  <c r="AO10"/>
  <c r="AN10"/>
  <c r="AM10"/>
  <c r="AL10"/>
  <c r="AK10"/>
  <c r="AJ10"/>
  <c r="AI10"/>
  <c r="AH10"/>
  <c r="AG10"/>
  <c r="AF10"/>
  <c r="AB10"/>
  <c r="AA10"/>
  <c r="Z10"/>
  <c r="Y10"/>
  <c r="X10"/>
  <c r="W10"/>
  <c r="V10"/>
  <c r="U10"/>
  <c r="T10"/>
  <c r="S10"/>
  <c r="R10"/>
  <c r="Q10"/>
  <c r="P10"/>
  <c r="O10"/>
  <c r="N10"/>
  <c r="M10"/>
  <c r="L10"/>
  <c r="K10"/>
  <c r="J10"/>
  <c r="I10"/>
  <c r="H10"/>
  <c r="G10"/>
  <c r="F10"/>
  <c r="E10"/>
  <c r="BC34" i="116"/>
  <c r="BB34"/>
  <c r="BA34"/>
  <c r="AZ34"/>
  <c r="AY34"/>
  <c r="AX34"/>
  <c r="AW34"/>
  <c r="AV34"/>
  <c r="AU34"/>
  <c r="AT34"/>
  <c r="AS34"/>
  <c r="AR34"/>
  <c r="AQ34"/>
  <c r="AP34"/>
  <c r="AO34"/>
  <c r="AN34"/>
  <c r="AM34"/>
  <c r="AL34"/>
  <c r="AK34"/>
  <c r="AJ34"/>
  <c r="AI34"/>
  <c r="AH34"/>
  <c r="AG34"/>
  <c r="AF34"/>
  <c r="AB34"/>
  <c r="AA34"/>
  <c r="Z34"/>
  <c r="Y34"/>
  <c r="X34"/>
  <c r="W34"/>
  <c r="V34"/>
  <c r="U34"/>
  <c r="T34"/>
  <c r="S34"/>
  <c r="R34"/>
  <c r="Q34"/>
  <c r="P34"/>
  <c r="O34"/>
  <c r="N34"/>
  <c r="M34"/>
  <c r="L34"/>
  <c r="K34"/>
  <c r="J34"/>
  <c r="I34"/>
  <c r="H34"/>
  <c r="G34"/>
  <c r="F34"/>
  <c r="E34"/>
  <c r="BC33"/>
  <c r="BB33"/>
  <c r="BA33"/>
  <c r="AZ33"/>
  <c r="AY33"/>
  <c r="AX33"/>
  <c r="AW33"/>
  <c r="AV33"/>
  <c r="AU33"/>
  <c r="AT33"/>
  <c r="AS33"/>
  <c r="AR33"/>
  <c r="AQ33"/>
  <c r="AP33"/>
  <c r="AO33"/>
  <c r="AN33"/>
  <c r="AM33"/>
  <c r="AL33"/>
  <c r="AK33"/>
  <c r="AJ33"/>
  <c r="AI33"/>
  <c r="AH33"/>
  <c r="AG33"/>
  <c r="AF33"/>
  <c r="AB33"/>
  <c r="AA33"/>
  <c r="Z33"/>
  <c r="Y33"/>
  <c r="X33"/>
  <c r="W33"/>
  <c r="V33"/>
  <c r="U33"/>
  <c r="T33"/>
  <c r="S33"/>
  <c r="R33"/>
  <c r="Q33"/>
  <c r="P33"/>
  <c r="O33"/>
  <c r="N33"/>
  <c r="M33"/>
  <c r="L33"/>
  <c r="K33"/>
  <c r="J33"/>
  <c r="I33"/>
  <c r="H33"/>
  <c r="G33"/>
  <c r="F33"/>
  <c r="E33"/>
  <c r="BC31"/>
  <c r="BB31"/>
  <c r="BA31"/>
  <c r="AZ31"/>
  <c r="AY31"/>
  <c r="AX31"/>
  <c r="AW31"/>
  <c r="AV31"/>
  <c r="AU31"/>
  <c r="AT31"/>
  <c r="AS31"/>
  <c r="AR31"/>
  <c r="AQ31"/>
  <c r="AP31"/>
  <c r="AO31"/>
  <c r="AN31"/>
  <c r="AM31"/>
  <c r="AL31"/>
  <c r="AK31"/>
  <c r="AJ31"/>
  <c r="AI31"/>
  <c r="AH31"/>
  <c r="AG31"/>
  <c r="AF31"/>
  <c r="AB31"/>
  <c r="AA31"/>
  <c r="Z31"/>
  <c r="Y31"/>
  <c r="X31"/>
  <c r="W31"/>
  <c r="V31"/>
  <c r="U31"/>
  <c r="T31"/>
  <c r="S31"/>
  <c r="R31"/>
  <c r="Q31"/>
  <c r="P31"/>
  <c r="O31"/>
  <c r="N31"/>
  <c r="M31"/>
  <c r="L31"/>
  <c r="K31"/>
  <c r="J31"/>
  <c r="I31"/>
  <c r="H31"/>
  <c r="G31"/>
  <c r="F31"/>
  <c r="E31"/>
  <c r="BC27"/>
  <c r="BB27"/>
  <c r="BA27"/>
  <c r="AZ27"/>
  <c r="AY27"/>
  <c r="AX27"/>
  <c r="AW27"/>
  <c r="AV27"/>
  <c r="AU27"/>
  <c r="AT27"/>
  <c r="AS27"/>
  <c r="AR27"/>
  <c r="AQ27"/>
  <c r="AP27"/>
  <c r="AO27"/>
  <c r="AN27"/>
  <c r="AM27"/>
  <c r="AL27"/>
  <c r="AK27"/>
  <c r="AJ27"/>
  <c r="AI27"/>
  <c r="AH27"/>
  <c r="AG27"/>
  <c r="AF27"/>
  <c r="AB27"/>
  <c r="AA27"/>
  <c r="Z27"/>
  <c r="Y27"/>
  <c r="X27"/>
  <c r="W27"/>
  <c r="V27"/>
  <c r="U27"/>
  <c r="T27"/>
  <c r="S27"/>
  <c r="R27"/>
  <c r="Q27"/>
  <c r="P27"/>
  <c r="O27"/>
  <c r="N27"/>
  <c r="M27"/>
  <c r="L27"/>
  <c r="K27"/>
  <c r="J27"/>
  <c r="I27"/>
  <c r="H27"/>
  <c r="G27"/>
  <c r="F27"/>
  <c r="E27"/>
  <c r="BC22"/>
  <c r="BB22"/>
  <c r="BA22"/>
  <c r="AZ22"/>
  <c r="AY22"/>
  <c r="AX22"/>
  <c r="AW22"/>
  <c r="AV22"/>
  <c r="AU22"/>
  <c r="AT22"/>
  <c r="AS22"/>
  <c r="AR22"/>
  <c r="AQ22"/>
  <c r="AP22"/>
  <c r="AO22"/>
  <c r="AN22"/>
  <c r="AM22"/>
  <c r="AL22"/>
  <c r="AK22"/>
  <c r="AJ22"/>
  <c r="AI22"/>
  <c r="AH22"/>
  <c r="AG22"/>
  <c r="AF22"/>
  <c r="AB22"/>
  <c r="AA22"/>
  <c r="Z22"/>
  <c r="Y22"/>
  <c r="X22"/>
  <c r="W22"/>
  <c r="V22"/>
  <c r="U22"/>
  <c r="T22"/>
  <c r="S22"/>
  <c r="R22"/>
  <c r="Q22"/>
  <c r="P22"/>
  <c r="O22"/>
  <c r="N22"/>
  <c r="M22"/>
  <c r="L22"/>
  <c r="K22"/>
  <c r="J22"/>
  <c r="I22"/>
  <c r="H22"/>
  <c r="G22"/>
  <c r="F22"/>
  <c r="E22"/>
  <c r="BC18"/>
  <c r="BB18"/>
  <c r="BA18"/>
  <c r="AZ18"/>
  <c r="AY18"/>
  <c r="AX18"/>
  <c r="AW18"/>
  <c r="AV18"/>
  <c r="AU18"/>
  <c r="AT18"/>
  <c r="AS18"/>
  <c r="AR18"/>
  <c r="AQ18"/>
  <c r="AP18"/>
  <c r="AO18"/>
  <c r="AN18"/>
  <c r="AM18"/>
  <c r="AL18"/>
  <c r="AK18"/>
  <c r="AJ18"/>
  <c r="AI18"/>
  <c r="AH18"/>
  <c r="AG18"/>
  <c r="AF18"/>
  <c r="AB18"/>
  <c r="AA18"/>
  <c r="Z18"/>
  <c r="Y18"/>
  <c r="X18"/>
  <c r="W18"/>
  <c r="V18"/>
  <c r="U18"/>
  <c r="T18"/>
  <c r="S18"/>
  <c r="R18"/>
  <c r="Q18"/>
  <c r="P18"/>
  <c r="O18"/>
  <c r="N18"/>
  <c r="M18"/>
  <c r="L18"/>
  <c r="K18"/>
  <c r="J18"/>
  <c r="I18"/>
  <c r="H18"/>
  <c r="G18"/>
  <c r="F18"/>
  <c r="E18"/>
  <c r="BC14"/>
  <c r="BB14"/>
  <c r="BA14"/>
  <c r="AZ14"/>
  <c r="AY14"/>
  <c r="AX14"/>
  <c r="AW14"/>
  <c r="AV14"/>
  <c r="AU14"/>
  <c r="AT14"/>
  <c r="AS14"/>
  <c r="AR14"/>
  <c r="AQ14"/>
  <c r="AP14"/>
  <c r="AO14"/>
  <c r="AN14"/>
  <c r="AM14"/>
  <c r="AL14"/>
  <c r="AK14"/>
  <c r="AJ14"/>
  <c r="AI14"/>
  <c r="AH14"/>
  <c r="AG14"/>
  <c r="AF14"/>
  <c r="AB14"/>
  <c r="AA14"/>
  <c r="Z14"/>
  <c r="Y14"/>
  <c r="X14"/>
  <c r="W14"/>
  <c r="V14"/>
  <c r="U14"/>
  <c r="T14"/>
  <c r="S14"/>
  <c r="R14"/>
  <c r="Q14"/>
  <c r="P14"/>
  <c r="O14"/>
  <c r="N14"/>
  <c r="M14"/>
  <c r="L14"/>
  <c r="K14"/>
  <c r="J14"/>
  <c r="I14"/>
  <c r="H14"/>
  <c r="G14"/>
  <c r="F14"/>
  <c r="E14"/>
  <c r="BC9"/>
  <c r="BB9"/>
  <c r="BA9"/>
  <c r="AZ9"/>
  <c r="AY9"/>
  <c r="AX9"/>
  <c r="AW9"/>
  <c r="AV9"/>
  <c r="AU9"/>
  <c r="AT9"/>
  <c r="AS9"/>
  <c r="AR9"/>
  <c r="AQ9"/>
  <c r="AP9"/>
  <c r="AO9"/>
  <c r="AN9"/>
  <c r="AM9"/>
  <c r="AL9"/>
  <c r="AK9"/>
  <c r="AJ9"/>
  <c r="AI9"/>
  <c r="AH9"/>
  <c r="AG9"/>
  <c r="AF9"/>
  <c r="AB9"/>
  <c r="AA9"/>
  <c r="Z9"/>
  <c r="Y9"/>
  <c r="X9"/>
  <c r="W9"/>
  <c r="V9"/>
  <c r="U9"/>
  <c r="T9"/>
  <c r="S9"/>
  <c r="R9"/>
  <c r="Q9"/>
  <c r="P9"/>
  <c r="O9"/>
  <c r="N9"/>
  <c r="M9"/>
  <c r="L9"/>
  <c r="K9"/>
  <c r="J9"/>
  <c r="I9"/>
  <c r="H9"/>
  <c r="G9"/>
  <c r="F9"/>
  <c r="E9"/>
  <c r="BC34" i="115"/>
  <c r="BB34"/>
  <c r="BA34"/>
  <c r="AZ34"/>
  <c r="AY34"/>
  <c r="AX34"/>
  <c r="AW34"/>
  <c r="AV34"/>
  <c r="AU34"/>
  <c r="AT34"/>
  <c r="AS34"/>
  <c r="AR34"/>
  <c r="AQ34"/>
  <c r="AP34"/>
  <c r="AO34"/>
  <c r="AN34"/>
  <c r="AM34"/>
  <c r="AL34"/>
  <c r="AK34"/>
  <c r="AJ34"/>
  <c r="AI34"/>
  <c r="AH34"/>
  <c r="AG34"/>
  <c r="AF34"/>
  <c r="AB34"/>
  <c r="AA34"/>
  <c r="Z34"/>
  <c r="Y34"/>
  <c r="X34"/>
  <c r="W34"/>
  <c r="V34"/>
  <c r="U34"/>
  <c r="T34"/>
  <c r="S34"/>
  <c r="R34"/>
  <c r="Q34"/>
  <c r="P34"/>
  <c r="O34"/>
  <c r="N34"/>
  <c r="M34"/>
  <c r="L34"/>
  <c r="K34"/>
  <c r="J34"/>
  <c r="I34"/>
  <c r="H34"/>
  <c r="G34"/>
  <c r="F34"/>
  <c r="E34"/>
  <c r="BC33"/>
  <c r="BB33"/>
  <c r="BA33"/>
  <c r="AZ33"/>
  <c r="AY33"/>
  <c r="AX33"/>
  <c r="AW33"/>
  <c r="AV33"/>
  <c r="AU33"/>
  <c r="AT33"/>
  <c r="AS33"/>
  <c r="AR33"/>
  <c r="AQ33"/>
  <c r="AP33"/>
  <c r="AO33"/>
  <c r="AN33"/>
  <c r="AM33"/>
  <c r="AL33"/>
  <c r="AK33"/>
  <c r="AJ33"/>
  <c r="AI33"/>
  <c r="AH33"/>
  <c r="AG33"/>
  <c r="AF33"/>
  <c r="AB33"/>
  <c r="AA33"/>
  <c r="Z33"/>
  <c r="Y33"/>
  <c r="X33"/>
  <c r="W33"/>
  <c r="V33"/>
  <c r="U33"/>
  <c r="T33"/>
  <c r="S33"/>
  <c r="R33"/>
  <c r="Q33"/>
  <c r="P33"/>
  <c r="O33"/>
  <c r="N33"/>
  <c r="M33"/>
  <c r="L33"/>
  <c r="K33"/>
  <c r="J33"/>
  <c r="I33"/>
  <c r="H33"/>
  <c r="G33"/>
  <c r="F33"/>
  <c r="E33"/>
  <c r="BC31"/>
  <c r="BB31"/>
  <c r="BA31"/>
  <c r="AZ31"/>
  <c r="AY31"/>
  <c r="AX31"/>
  <c r="AW31"/>
  <c r="AV31"/>
  <c r="AU31"/>
  <c r="AT31"/>
  <c r="AS31"/>
  <c r="AR31"/>
  <c r="AQ31"/>
  <c r="AP31"/>
  <c r="AO31"/>
  <c r="AN31"/>
  <c r="AM31"/>
  <c r="AL31"/>
  <c r="AK31"/>
  <c r="AJ31"/>
  <c r="AI31"/>
  <c r="AH31"/>
  <c r="AG31"/>
  <c r="AF31"/>
  <c r="AB31"/>
  <c r="AA31"/>
  <c r="Z31"/>
  <c r="Y31"/>
  <c r="X31"/>
  <c r="W31"/>
  <c r="V31"/>
  <c r="U31"/>
  <c r="T31"/>
  <c r="S31"/>
  <c r="R31"/>
  <c r="Q31"/>
  <c r="P31"/>
  <c r="O31"/>
  <c r="N31"/>
  <c r="M31"/>
  <c r="L31"/>
  <c r="K31"/>
  <c r="J31"/>
  <c r="I31"/>
  <c r="H31"/>
  <c r="G31"/>
  <c r="F31"/>
  <c r="E31"/>
  <c r="BC27"/>
  <c r="BB27"/>
  <c r="BA27"/>
  <c r="AZ27"/>
  <c r="AY27"/>
  <c r="AX27"/>
  <c r="AW27"/>
  <c r="AV27"/>
  <c r="AU27"/>
  <c r="AT27"/>
  <c r="AS27"/>
  <c r="AR27"/>
  <c r="AQ27"/>
  <c r="AP27"/>
  <c r="AO27"/>
  <c r="AN27"/>
  <c r="AM27"/>
  <c r="AL27"/>
  <c r="AK27"/>
  <c r="AJ27"/>
  <c r="AI27"/>
  <c r="AH27"/>
  <c r="AG27"/>
  <c r="AF27"/>
  <c r="AB27"/>
  <c r="AA27"/>
  <c r="Z27"/>
  <c r="Y27"/>
  <c r="X27"/>
  <c r="W27"/>
  <c r="V27"/>
  <c r="U27"/>
  <c r="T27"/>
  <c r="S27"/>
  <c r="R27"/>
  <c r="Q27"/>
  <c r="P27"/>
  <c r="O27"/>
  <c r="N27"/>
  <c r="M27"/>
  <c r="L27"/>
  <c r="K27"/>
  <c r="J27"/>
  <c r="I27"/>
  <c r="H27"/>
  <c r="G27"/>
  <c r="F27"/>
  <c r="E27"/>
  <c r="BC22"/>
  <c r="BB22"/>
  <c r="BA22"/>
  <c r="AZ22"/>
  <c r="AY22"/>
  <c r="AX22"/>
  <c r="AW22"/>
  <c r="AV22"/>
  <c r="AU22"/>
  <c r="AT22"/>
  <c r="AS22"/>
  <c r="AR22"/>
  <c r="AQ22"/>
  <c r="AP22"/>
  <c r="AO22"/>
  <c r="AN22"/>
  <c r="AM22"/>
  <c r="AL22"/>
  <c r="AK22"/>
  <c r="AJ22"/>
  <c r="AI22"/>
  <c r="AH22"/>
  <c r="AG22"/>
  <c r="AF22"/>
  <c r="AB22"/>
  <c r="AA22"/>
  <c r="Z22"/>
  <c r="Y22"/>
  <c r="X22"/>
  <c r="W22"/>
  <c r="V22"/>
  <c r="U22"/>
  <c r="T22"/>
  <c r="S22"/>
  <c r="R22"/>
  <c r="Q22"/>
  <c r="P22"/>
  <c r="O22"/>
  <c r="N22"/>
  <c r="M22"/>
  <c r="L22"/>
  <c r="K22"/>
  <c r="J22"/>
  <c r="I22"/>
  <c r="H22"/>
  <c r="G22"/>
  <c r="F22"/>
  <c r="E22"/>
  <c r="BC18"/>
  <c r="BB18"/>
  <c r="BA18"/>
  <c r="AZ18"/>
  <c r="AY18"/>
  <c r="AX18"/>
  <c r="AW18"/>
  <c r="AV18"/>
  <c r="AU18"/>
  <c r="AT18"/>
  <c r="AS18"/>
  <c r="AR18"/>
  <c r="AQ18"/>
  <c r="AP18"/>
  <c r="AO18"/>
  <c r="AN18"/>
  <c r="AM18"/>
  <c r="AL18"/>
  <c r="AK18"/>
  <c r="AJ18"/>
  <c r="AI18"/>
  <c r="AH18"/>
  <c r="AG18"/>
  <c r="AF18"/>
  <c r="AB18"/>
  <c r="AA18"/>
  <c r="Z18"/>
  <c r="Y18"/>
  <c r="X18"/>
  <c r="W18"/>
  <c r="V18"/>
  <c r="U18"/>
  <c r="T18"/>
  <c r="S18"/>
  <c r="R18"/>
  <c r="Q18"/>
  <c r="P18"/>
  <c r="O18"/>
  <c r="N18"/>
  <c r="M18"/>
  <c r="L18"/>
  <c r="K18"/>
  <c r="J18"/>
  <c r="I18"/>
  <c r="H18"/>
  <c r="G18"/>
  <c r="F18"/>
  <c r="E18"/>
  <c r="BC14"/>
  <c r="BB14"/>
  <c r="BA14"/>
  <c r="AZ14"/>
  <c r="AY14"/>
  <c r="AX14"/>
  <c r="AW14"/>
  <c r="AV14"/>
  <c r="AU14"/>
  <c r="AT14"/>
  <c r="AS14"/>
  <c r="AR14"/>
  <c r="AQ14"/>
  <c r="AP14"/>
  <c r="AO14"/>
  <c r="AN14"/>
  <c r="AM14"/>
  <c r="AL14"/>
  <c r="AK14"/>
  <c r="AJ14"/>
  <c r="AI14"/>
  <c r="AH14"/>
  <c r="AG14"/>
  <c r="AF14"/>
  <c r="AB14"/>
  <c r="AA14"/>
  <c r="Z14"/>
  <c r="Y14"/>
  <c r="X14"/>
  <c r="W14"/>
  <c r="V14"/>
  <c r="U14"/>
  <c r="T14"/>
  <c r="S14"/>
  <c r="R14"/>
  <c r="Q14"/>
  <c r="P14"/>
  <c r="O14"/>
  <c r="N14"/>
  <c r="M14"/>
  <c r="L14"/>
  <c r="K14"/>
  <c r="J14"/>
  <c r="I14"/>
  <c r="H14"/>
  <c r="G14"/>
  <c r="F14"/>
  <c r="E14"/>
  <c r="BC9"/>
  <c r="BB9"/>
  <c r="BA9"/>
  <c r="AZ9"/>
  <c r="AY9"/>
  <c r="AX9"/>
  <c r="AW9"/>
  <c r="AV9"/>
  <c r="AU9"/>
  <c r="AT9"/>
  <c r="AS9"/>
  <c r="AR9"/>
  <c r="AQ9"/>
  <c r="AP9"/>
  <c r="AO9"/>
  <c r="AN9"/>
  <c r="AM9"/>
  <c r="AL9"/>
  <c r="AK9"/>
  <c r="AJ9"/>
  <c r="AI9"/>
  <c r="AH9"/>
  <c r="AG9"/>
  <c r="AF9"/>
  <c r="AB9"/>
  <c r="AA9"/>
  <c r="Z9"/>
  <c r="Y9"/>
  <c r="X9"/>
  <c r="W9"/>
  <c r="V9"/>
  <c r="U9"/>
  <c r="T9"/>
  <c r="S9"/>
  <c r="R9"/>
  <c r="Q9"/>
  <c r="P9"/>
  <c r="O9"/>
  <c r="N9"/>
  <c r="M9"/>
  <c r="L9"/>
  <c r="K9"/>
  <c r="J9"/>
  <c r="I9"/>
  <c r="H9"/>
  <c r="G9"/>
  <c r="F9"/>
  <c r="E9"/>
  <c r="BC34" i="114"/>
  <c r="BB34"/>
  <c r="BA34"/>
  <c r="AZ34"/>
  <c r="AY34"/>
  <c r="AX34"/>
  <c r="AW34"/>
  <c r="AV34"/>
  <c r="AU34"/>
  <c r="AT34"/>
  <c r="AS34"/>
  <c r="AR34"/>
  <c r="AQ34"/>
  <c r="AP34"/>
  <c r="AO34"/>
  <c r="AN34"/>
  <c r="AM34"/>
  <c r="AL34"/>
  <c r="AK34"/>
  <c r="AJ34"/>
  <c r="AI34"/>
  <c r="AH34"/>
  <c r="AG34"/>
  <c r="AF34"/>
  <c r="AB34"/>
  <c r="AA34"/>
  <c r="Z34"/>
  <c r="Y34"/>
  <c r="X34"/>
  <c r="W34"/>
  <c r="V34"/>
  <c r="U34"/>
  <c r="T34"/>
  <c r="S34"/>
  <c r="R34"/>
  <c r="Q34"/>
  <c r="P34"/>
  <c r="O34"/>
  <c r="N34"/>
  <c r="M34"/>
  <c r="L34"/>
  <c r="K34"/>
  <c r="J34"/>
  <c r="I34"/>
  <c r="H34"/>
  <c r="G34"/>
  <c r="F34"/>
  <c r="E34"/>
  <c r="BC33"/>
  <c r="BB33"/>
  <c r="BA33"/>
  <c r="AZ33"/>
  <c r="AY33"/>
  <c r="AX33"/>
  <c r="AW33"/>
  <c r="AV33"/>
  <c r="AU33"/>
  <c r="AT33"/>
  <c r="AS33"/>
  <c r="AR33"/>
  <c r="AQ33"/>
  <c r="AP33"/>
  <c r="AO33"/>
  <c r="AN33"/>
  <c r="AM33"/>
  <c r="AL33"/>
  <c r="AK33"/>
  <c r="AJ33"/>
  <c r="AI33"/>
  <c r="AH33"/>
  <c r="AG33"/>
  <c r="AF33"/>
  <c r="AB33"/>
  <c r="AA33"/>
  <c r="Z33"/>
  <c r="Y33"/>
  <c r="X33"/>
  <c r="W33"/>
  <c r="V33"/>
  <c r="U33"/>
  <c r="T33"/>
  <c r="S33"/>
  <c r="R33"/>
  <c r="Q33"/>
  <c r="P33"/>
  <c r="O33"/>
  <c r="N33"/>
  <c r="M33"/>
  <c r="L33"/>
  <c r="K33"/>
  <c r="J33"/>
  <c r="I33"/>
  <c r="H33"/>
  <c r="G33"/>
  <c r="F33"/>
  <c r="E33"/>
  <c r="BC31"/>
  <c r="BB31"/>
  <c r="BA31"/>
  <c r="AZ31"/>
  <c r="AY31"/>
  <c r="AX31"/>
  <c r="AW31"/>
  <c r="AV31"/>
  <c r="AU31"/>
  <c r="AT31"/>
  <c r="AS31"/>
  <c r="AR31"/>
  <c r="AQ31"/>
  <c r="AP31"/>
  <c r="AO31"/>
  <c r="AN31"/>
  <c r="AM31"/>
  <c r="AL31"/>
  <c r="AK31"/>
  <c r="AJ31"/>
  <c r="AI31"/>
  <c r="AH31"/>
  <c r="AG31"/>
  <c r="AF31"/>
  <c r="AB31"/>
  <c r="AA31"/>
  <c r="Z31"/>
  <c r="Y31"/>
  <c r="X31"/>
  <c r="W31"/>
  <c r="V31"/>
  <c r="U31"/>
  <c r="T31"/>
  <c r="S31"/>
  <c r="R31"/>
  <c r="Q31"/>
  <c r="P31"/>
  <c r="O31"/>
  <c r="N31"/>
  <c r="M31"/>
  <c r="L31"/>
  <c r="K31"/>
  <c r="J31"/>
  <c r="I31"/>
  <c r="H31"/>
  <c r="G31"/>
  <c r="F31"/>
  <c r="E31"/>
  <c r="BC27"/>
  <c r="BB27"/>
  <c r="BA27"/>
  <c r="AZ27"/>
  <c r="AY27"/>
  <c r="AX27"/>
  <c r="AW27"/>
  <c r="AV27"/>
  <c r="AU27"/>
  <c r="AT27"/>
  <c r="AS27"/>
  <c r="AR27"/>
  <c r="AQ27"/>
  <c r="AP27"/>
  <c r="AO27"/>
  <c r="AN27"/>
  <c r="AM27"/>
  <c r="AL27"/>
  <c r="AK27"/>
  <c r="AJ27"/>
  <c r="AI27"/>
  <c r="AH27"/>
  <c r="AG27"/>
  <c r="AF27"/>
  <c r="AB27"/>
  <c r="AA27"/>
  <c r="Z27"/>
  <c r="Y27"/>
  <c r="X27"/>
  <c r="W27"/>
  <c r="V27"/>
  <c r="U27"/>
  <c r="T27"/>
  <c r="S27"/>
  <c r="R27"/>
  <c r="Q27"/>
  <c r="P27"/>
  <c r="O27"/>
  <c r="N27"/>
  <c r="M27"/>
  <c r="L27"/>
  <c r="K27"/>
  <c r="J27"/>
  <c r="I27"/>
  <c r="H27"/>
  <c r="G27"/>
  <c r="F27"/>
  <c r="E27"/>
  <c r="BC22"/>
  <c r="BB22"/>
  <c r="BA22"/>
  <c r="AZ22"/>
  <c r="AY22"/>
  <c r="AX22"/>
  <c r="AW22"/>
  <c r="AV22"/>
  <c r="AU22"/>
  <c r="AT22"/>
  <c r="AS22"/>
  <c r="AR22"/>
  <c r="AQ22"/>
  <c r="AP22"/>
  <c r="AO22"/>
  <c r="AN22"/>
  <c r="AM22"/>
  <c r="AL22"/>
  <c r="AK22"/>
  <c r="AJ22"/>
  <c r="AI22"/>
  <c r="AH22"/>
  <c r="AG22"/>
  <c r="AF22"/>
  <c r="AB22"/>
  <c r="AA22"/>
  <c r="Z22"/>
  <c r="Y22"/>
  <c r="X22"/>
  <c r="W22"/>
  <c r="V22"/>
  <c r="U22"/>
  <c r="T22"/>
  <c r="S22"/>
  <c r="R22"/>
  <c r="Q22"/>
  <c r="P22"/>
  <c r="O22"/>
  <c r="N22"/>
  <c r="M22"/>
  <c r="L22"/>
  <c r="K22"/>
  <c r="J22"/>
  <c r="I22"/>
  <c r="H22"/>
  <c r="G22"/>
  <c r="F22"/>
  <c r="E22"/>
  <c r="BC18"/>
  <c r="BB18"/>
  <c r="BA18"/>
  <c r="AZ18"/>
  <c r="AY18"/>
  <c r="AX18"/>
  <c r="AW18"/>
  <c r="AV18"/>
  <c r="AU18"/>
  <c r="AT18"/>
  <c r="AS18"/>
  <c r="AR18"/>
  <c r="AQ18"/>
  <c r="AP18"/>
  <c r="AO18"/>
  <c r="AN18"/>
  <c r="AM18"/>
  <c r="AL18"/>
  <c r="AK18"/>
  <c r="AJ18"/>
  <c r="AI18"/>
  <c r="AH18"/>
  <c r="AG18"/>
  <c r="AF18"/>
  <c r="AB18"/>
  <c r="AA18"/>
  <c r="Z18"/>
  <c r="Y18"/>
  <c r="X18"/>
  <c r="W18"/>
  <c r="V18"/>
  <c r="U18"/>
  <c r="T18"/>
  <c r="S18"/>
  <c r="R18"/>
  <c r="Q18"/>
  <c r="P18"/>
  <c r="O18"/>
  <c r="N18"/>
  <c r="M18"/>
  <c r="L18"/>
  <c r="K18"/>
  <c r="J18"/>
  <c r="I18"/>
  <c r="H18"/>
  <c r="G18"/>
  <c r="F18"/>
  <c r="E18"/>
  <c r="BC14"/>
  <c r="BB14"/>
  <c r="BA14"/>
  <c r="AZ14"/>
  <c r="AY14"/>
  <c r="AX14"/>
  <c r="AW14"/>
  <c r="AV14"/>
  <c r="AU14"/>
  <c r="AT14"/>
  <c r="AS14"/>
  <c r="AR14"/>
  <c r="AQ14"/>
  <c r="AP14"/>
  <c r="AO14"/>
  <c r="AN14"/>
  <c r="AM14"/>
  <c r="AL14"/>
  <c r="AK14"/>
  <c r="AJ14"/>
  <c r="AI14"/>
  <c r="AH14"/>
  <c r="AG14"/>
  <c r="AF14"/>
  <c r="AB14"/>
  <c r="AA14"/>
  <c r="Z14"/>
  <c r="Y14"/>
  <c r="X14"/>
  <c r="W14"/>
  <c r="V14"/>
  <c r="U14"/>
  <c r="T14"/>
  <c r="S14"/>
  <c r="R14"/>
  <c r="Q14"/>
  <c r="P14"/>
  <c r="O14"/>
  <c r="N14"/>
  <c r="M14"/>
  <c r="L14"/>
  <c r="K14"/>
  <c r="J14"/>
  <c r="I14"/>
  <c r="H14"/>
  <c r="G14"/>
  <c r="F14"/>
  <c r="E14"/>
  <c r="BC9"/>
  <c r="BB9"/>
  <c r="BA9"/>
  <c r="AZ9"/>
  <c r="AY9"/>
  <c r="AX9"/>
  <c r="AW9"/>
  <c r="AV9"/>
  <c r="AU9"/>
  <c r="AT9"/>
  <c r="AS9"/>
  <c r="AR9"/>
  <c r="AQ9"/>
  <c r="AP9"/>
  <c r="AO9"/>
  <c r="AN9"/>
  <c r="AM9"/>
  <c r="AL9"/>
  <c r="AK9"/>
  <c r="AJ9"/>
  <c r="AI9"/>
  <c r="AH9"/>
  <c r="AG9"/>
  <c r="AF9"/>
  <c r="AB9"/>
  <c r="AA9"/>
  <c r="Z9"/>
  <c r="Y9"/>
  <c r="X9"/>
  <c r="W9"/>
  <c r="V9"/>
  <c r="U9"/>
  <c r="T9"/>
  <c r="S9"/>
  <c r="R9"/>
  <c r="Q9"/>
  <c r="P9"/>
  <c r="O9"/>
  <c r="N9"/>
  <c r="M9"/>
  <c r="L9"/>
  <c r="K9"/>
  <c r="J9"/>
  <c r="I9"/>
  <c r="H9"/>
  <c r="G9"/>
  <c r="F9"/>
  <c r="E9"/>
  <c r="BC34" i="69"/>
  <c r="BB34"/>
  <c r="BA34"/>
  <c r="AZ34"/>
  <c r="AY34"/>
  <c r="AX34"/>
  <c r="AW34"/>
  <c r="AV34"/>
  <c r="AU34"/>
  <c r="AT34"/>
  <c r="AS34"/>
  <c r="AR34"/>
  <c r="AQ34"/>
  <c r="AP34"/>
  <c r="AO34"/>
  <c r="AN34"/>
  <c r="AM34"/>
  <c r="AL34"/>
  <c r="AK34"/>
  <c r="AJ34"/>
  <c r="AI34"/>
  <c r="AH34"/>
  <c r="AG34"/>
  <c r="AF34"/>
  <c r="AB34"/>
  <c r="AA34"/>
  <c r="Z34"/>
  <c r="Y34"/>
  <c r="X34"/>
  <c r="W34"/>
  <c r="V34"/>
  <c r="U34"/>
  <c r="T34"/>
  <c r="S34"/>
  <c r="R34"/>
  <c r="Q34"/>
  <c r="P34"/>
  <c r="O34"/>
  <c r="N34"/>
  <c r="M34"/>
  <c r="L34"/>
  <c r="K34"/>
  <c r="J34"/>
  <c r="I34"/>
  <c r="H34"/>
  <c r="G34"/>
  <c r="F34"/>
  <c r="E34"/>
  <c r="BC33"/>
  <c r="BB33"/>
  <c r="BA33"/>
  <c r="AZ33"/>
  <c r="AY33"/>
  <c r="AX33"/>
  <c r="AW33"/>
  <c r="AV33"/>
  <c r="AU33"/>
  <c r="AT33"/>
  <c r="AS33"/>
  <c r="AR33"/>
  <c r="AQ33"/>
  <c r="AP33"/>
  <c r="AO33"/>
  <c r="AN33"/>
  <c r="AM33"/>
  <c r="AL33"/>
  <c r="AK33"/>
  <c r="AJ33"/>
  <c r="AI33"/>
  <c r="AH33"/>
  <c r="AG33"/>
  <c r="AF33"/>
  <c r="AB33"/>
  <c r="AA33"/>
  <c r="Z33"/>
  <c r="Y33"/>
  <c r="X33"/>
  <c r="W33"/>
  <c r="V33"/>
  <c r="U33"/>
  <c r="T33"/>
  <c r="S33"/>
  <c r="R33"/>
  <c r="Q33"/>
  <c r="P33"/>
  <c r="O33"/>
  <c r="N33"/>
  <c r="M33"/>
  <c r="L33"/>
  <c r="K33"/>
  <c r="J33"/>
  <c r="I33"/>
  <c r="H33"/>
  <c r="G33"/>
  <c r="F33"/>
  <c r="E33"/>
  <c r="BC31"/>
  <c r="BB31"/>
  <c r="BA31"/>
  <c r="AZ31"/>
  <c r="AY31"/>
  <c r="AX31"/>
  <c r="AW31"/>
  <c r="AV31"/>
  <c r="AU31"/>
  <c r="AT31"/>
  <c r="AS31"/>
  <c r="AR31"/>
  <c r="AQ31"/>
  <c r="AP31"/>
  <c r="AO31"/>
  <c r="AN31"/>
  <c r="AM31"/>
  <c r="AL31"/>
  <c r="AK31"/>
  <c r="AJ31"/>
  <c r="AI31"/>
  <c r="AH31"/>
  <c r="AG31"/>
  <c r="AF31"/>
  <c r="AB31"/>
  <c r="AA31"/>
  <c r="Z31"/>
  <c r="Y31"/>
  <c r="X31"/>
  <c r="W31"/>
  <c r="V31"/>
  <c r="U31"/>
  <c r="T31"/>
  <c r="S31"/>
  <c r="R31"/>
  <c r="Q31"/>
  <c r="P31"/>
  <c r="O31"/>
  <c r="N31"/>
  <c r="M31"/>
  <c r="L31"/>
  <c r="K31"/>
  <c r="J31"/>
  <c r="I31"/>
  <c r="H31"/>
  <c r="G31"/>
  <c r="F31"/>
  <c r="E31"/>
  <c r="BC27"/>
  <c r="BB27"/>
  <c r="BA27"/>
  <c r="AZ27"/>
  <c r="AY27"/>
  <c r="AX27"/>
  <c r="AW27"/>
  <c r="AV27"/>
  <c r="AU27"/>
  <c r="AT27"/>
  <c r="AS27"/>
  <c r="AR27"/>
  <c r="AQ27"/>
  <c r="AP27"/>
  <c r="AO27"/>
  <c r="AN27"/>
  <c r="AM27"/>
  <c r="AL27"/>
  <c r="AK27"/>
  <c r="AJ27"/>
  <c r="AI27"/>
  <c r="AH27"/>
  <c r="AG27"/>
  <c r="AF27"/>
  <c r="AB27"/>
  <c r="AA27"/>
  <c r="Z27"/>
  <c r="Y27"/>
  <c r="X27"/>
  <c r="W27"/>
  <c r="V27"/>
  <c r="U27"/>
  <c r="T27"/>
  <c r="S27"/>
  <c r="R27"/>
  <c r="Q27"/>
  <c r="P27"/>
  <c r="O27"/>
  <c r="N27"/>
  <c r="M27"/>
  <c r="L27"/>
  <c r="K27"/>
  <c r="J27"/>
  <c r="I27"/>
  <c r="H27"/>
  <c r="G27"/>
  <c r="F27"/>
  <c r="E27"/>
  <c r="BC22"/>
  <c r="BB22"/>
  <c r="BA22"/>
  <c r="AZ22"/>
  <c r="AY22"/>
  <c r="AX22"/>
  <c r="AW22"/>
  <c r="AV22"/>
  <c r="AU22"/>
  <c r="AT22"/>
  <c r="AS22"/>
  <c r="AR22"/>
  <c r="AQ22"/>
  <c r="AP22"/>
  <c r="AO22"/>
  <c r="AN22"/>
  <c r="AM22"/>
  <c r="AL22"/>
  <c r="AK22"/>
  <c r="AJ22"/>
  <c r="AI22"/>
  <c r="AH22"/>
  <c r="AG22"/>
  <c r="AF22"/>
  <c r="AB22"/>
  <c r="AA22"/>
  <c r="Z22"/>
  <c r="Y22"/>
  <c r="X22"/>
  <c r="W22"/>
  <c r="V22"/>
  <c r="U22"/>
  <c r="T22"/>
  <c r="S22"/>
  <c r="R22"/>
  <c r="Q22"/>
  <c r="P22"/>
  <c r="O22"/>
  <c r="N22"/>
  <c r="M22"/>
  <c r="L22"/>
  <c r="K22"/>
  <c r="J22"/>
  <c r="I22"/>
  <c r="H22"/>
  <c r="G22"/>
  <c r="F22"/>
  <c r="E22"/>
  <c r="BC18"/>
  <c r="BB18"/>
  <c r="BA18"/>
  <c r="AZ18"/>
  <c r="AY18"/>
  <c r="AX18"/>
  <c r="AW18"/>
  <c r="AV18"/>
  <c r="AU18"/>
  <c r="AT18"/>
  <c r="AS18"/>
  <c r="AR18"/>
  <c r="AQ18"/>
  <c r="AP18"/>
  <c r="AO18"/>
  <c r="AN18"/>
  <c r="AM18"/>
  <c r="AL18"/>
  <c r="AK18"/>
  <c r="AJ18"/>
  <c r="AI18"/>
  <c r="AH18"/>
  <c r="AG18"/>
  <c r="AF18"/>
  <c r="AB18"/>
  <c r="AA18"/>
  <c r="Z18"/>
  <c r="Y18"/>
  <c r="X18"/>
  <c r="W18"/>
  <c r="V18"/>
  <c r="U18"/>
  <c r="T18"/>
  <c r="S18"/>
  <c r="R18"/>
  <c r="Q18"/>
  <c r="P18"/>
  <c r="O18"/>
  <c r="N18"/>
  <c r="M18"/>
  <c r="L18"/>
  <c r="K18"/>
  <c r="J18"/>
  <c r="I18"/>
  <c r="H18"/>
  <c r="G18"/>
  <c r="F18"/>
  <c r="E18"/>
  <c r="BC14"/>
  <c r="BB14"/>
  <c r="BA14"/>
  <c r="AZ14"/>
  <c r="AY14"/>
  <c r="AX14"/>
  <c r="AW14"/>
  <c r="AV14"/>
  <c r="AU14"/>
  <c r="AT14"/>
  <c r="AS14"/>
  <c r="AR14"/>
  <c r="AQ14"/>
  <c r="AP14"/>
  <c r="AO14"/>
  <c r="AN14"/>
  <c r="AM14"/>
  <c r="AL14"/>
  <c r="AK14"/>
  <c r="AJ14"/>
  <c r="AI14"/>
  <c r="AH14"/>
  <c r="AG14"/>
  <c r="AF14"/>
  <c r="AB14"/>
  <c r="AA14"/>
  <c r="Z14"/>
  <c r="Y14"/>
  <c r="X14"/>
  <c r="W14"/>
  <c r="V14"/>
  <c r="U14"/>
  <c r="T14"/>
  <c r="S14"/>
  <c r="R14"/>
  <c r="Q14"/>
  <c r="P14"/>
  <c r="O14"/>
  <c r="N14"/>
  <c r="M14"/>
  <c r="L14"/>
  <c r="K14"/>
  <c r="J14"/>
  <c r="I14"/>
  <c r="H14"/>
  <c r="G14"/>
  <c r="F14"/>
  <c r="E14"/>
  <c r="BC9"/>
  <c r="BB9"/>
  <c r="BA9"/>
  <c r="AZ9"/>
  <c r="AY9"/>
  <c r="AX9"/>
  <c r="AW9"/>
  <c r="AV9"/>
  <c r="AU9"/>
  <c r="AT9"/>
  <c r="AS9"/>
  <c r="AR9"/>
  <c r="AQ9"/>
  <c r="AP9"/>
  <c r="AO9"/>
  <c r="AN9"/>
  <c r="AM9"/>
  <c r="AL9"/>
  <c r="AK9"/>
  <c r="AJ9"/>
  <c r="AI9"/>
  <c r="AH9"/>
  <c r="AG9"/>
  <c r="AF9"/>
  <c r="AB9"/>
  <c r="AA9"/>
  <c r="Z9"/>
  <c r="Y9"/>
  <c r="X9"/>
  <c r="W9"/>
  <c r="V9"/>
  <c r="U9"/>
  <c r="T9"/>
  <c r="S9"/>
  <c r="R9"/>
  <c r="Q9"/>
  <c r="P9"/>
  <c r="O9"/>
  <c r="N9"/>
  <c r="M9"/>
  <c r="L9"/>
  <c r="K9"/>
  <c r="J9"/>
  <c r="I9"/>
  <c r="H9"/>
  <c r="G9"/>
  <c r="F9"/>
  <c r="E9"/>
  <c r="BC34" i="113"/>
  <c r="BB34"/>
  <c r="BA34"/>
  <c r="AZ34"/>
  <c r="AY34"/>
  <c r="AX34"/>
  <c r="AW34"/>
  <c r="AV34"/>
  <c r="AU34"/>
  <c r="AT34"/>
  <c r="AS34"/>
  <c r="AR34"/>
  <c r="AQ34"/>
  <c r="AP34"/>
  <c r="AO34"/>
  <c r="AN34"/>
  <c r="AM34"/>
  <c r="AL34"/>
  <c r="AK34"/>
  <c r="AJ34"/>
  <c r="AI34"/>
  <c r="AH34"/>
  <c r="AG34"/>
  <c r="AF34"/>
  <c r="AB34"/>
  <c r="AA34"/>
  <c r="Z34"/>
  <c r="Y34"/>
  <c r="X34"/>
  <c r="W34"/>
  <c r="V34"/>
  <c r="U34"/>
  <c r="T34"/>
  <c r="S34"/>
  <c r="R34"/>
  <c r="Q34"/>
  <c r="P34"/>
  <c r="O34"/>
  <c r="N34"/>
  <c r="M34"/>
  <c r="L34"/>
  <c r="K34"/>
  <c r="J34"/>
  <c r="I34"/>
  <c r="H34"/>
  <c r="G34"/>
  <c r="F34"/>
  <c r="E34"/>
  <c r="BC33"/>
  <c r="BB33"/>
  <c r="BA33"/>
  <c r="AZ33"/>
  <c r="AY33"/>
  <c r="AX33"/>
  <c r="AW33"/>
  <c r="AV33"/>
  <c r="AU33"/>
  <c r="AT33"/>
  <c r="AS33"/>
  <c r="AR33"/>
  <c r="AQ33"/>
  <c r="AP33"/>
  <c r="AO33"/>
  <c r="AN33"/>
  <c r="AM33"/>
  <c r="AL33"/>
  <c r="AK33"/>
  <c r="AJ33"/>
  <c r="AI33"/>
  <c r="AH33"/>
  <c r="AG33"/>
  <c r="AF33"/>
  <c r="AB33"/>
  <c r="AA33"/>
  <c r="Z33"/>
  <c r="Y33"/>
  <c r="X33"/>
  <c r="W33"/>
  <c r="V33"/>
  <c r="U33"/>
  <c r="T33"/>
  <c r="S33"/>
  <c r="R33"/>
  <c r="Q33"/>
  <c r="P33"/>
  <c r="O33"/>
  <c r="N33"/>
  <c r="M33"/>
  <c r="L33"/>
  <c r="K33"/>
  <c r="J33"/>
  <c r="I33"/>
  <c r="H33"/>
  <c r="G33"/>
  <c r="F33"/>
  <c r="E33"/>
  <c r="BC31"/>
  <c r="BB31"/>
  <c r="BA31"/>
  <c r="AZ31"/>
  <c r="AY31"/>
  <c r="AX31"/>
  <c r="AW31"/>
  <c r="AV31"/>
  <c r="AU31"/>
  <c r="AT31"/>
  <c r="AS31"/>
  <c r="AR31"/>
  <c r="AQ31"/>
  <c r="AP31"/>
  <c r="AO31"/>
  <c r="AN31"/>
  <c r="AM31"/>
  <c r="AL31"/>
  <c r="AK31"/>
  <c r="AJ31"/>
  <c r="AI31"/>
  <c r="AH31"/>
  <c r="AG31"/>
  <c r="AF31"/>
  <c r="AB31"/>
  <c r="AA31"/>
  <c r="Z31"/>
  <c r="Y31"/>
  <c r="X31"/>
  <c r="W31"/>
  <c r="V31"/>
  <c r="U31"/>
  <c r="T31"/>
  <c r="S31"/>
  <c r="R31"/>
  <c r="Q31"/>
  <c r="P31"/>
  <c r="O31"/>
  <c r="N31"/>
  <c r="M31"/>
  <c r="L31"/>
  <c r="K31"/>
  <c r="J31"/>
  <c r="I31"/>
  <c r="H31"/>
  <c r="G31"/>
  <c r="F31"/>
  <c r="E31"/>
  <c r="BC27"/>
  <c r="BB27"/>
  <c r="BA27"/>
  <c r="AZ27"/>
  <c r="AY27"/>
  <c r="AX27"/>
  <c r="AW27"/>
  <c r="AV27"/>
  <c r="AU27"/>
  <c r="AT27"/>
  <c r="AS27"/>
  <c r="AR27"/>
  <c r="AQ27"/>
  <c r="AP27"/>
  <c r="AO27"/>
  <c r="AN27"/>
  <c r="AM27"/>
  <c r="AL27"/>
  <c r="AK27"/>
  <c r="AJ27"/>
  <c r="AI27"/>
  <c r="AH27"/>
  <c r="AG27"/>
  <c r="AF27"/>
  <c r="AB27"/>
  <c r="AA27"/>
  <c r="Z27"/>
  <c r="Y27"/>
  <c r="X27"/>
  <c r="W27"/>
  <c r="V27"/>
  <c r="U27"/>
  <c r="T27"/>
  <c r="S27"/>
  <c r="R27"/>
  <c r="Q27"/>
  <c r="P27"/>
  <c r="O27"/>
  <c r="N27"/>
  <c r="M27"/>
  <c r="L27"/>
  <c r="K27"/>
  <c r="J27"/>
  <c r="I27"/>
  <c r="H27"/>
  <c r="G27"/>
  <c r="F27"/>
  <c r="E27"/>
  <c r="BC22"/>
  <c r="BB22"/>
  <c r="BA22"/>
  <c r="AZ22"/>
  <c r="AY22"/>
  <c r="AX22"/>
  <c r="AW22"/>
  <c r="AV22"/>
  <c r="AU22"/>
  <c r="AT22"/>
  <c r="AS22"/>
  <c r="AR22"/>
  <c r="AQ22"/>
  <c r="AP22"/>
  <c r="AO22"/>
  <c r="AN22"/>
  <c r="AM22"/>
  <c r="AL22"/>
  <c r="AK22"/>
  <c r="AJ22"/>
  <c r="AI22"/>
  <c r="AH22"/>
  <c r="AG22"/>
  <c r="AF22"/>
  <c r="AB22"/>
  <c r="AA22"/>
  <c r="Z22"/>
  <c r="Y22"/>
  <c r="X22"/>
  <c r="W22"/>
  <c r="V22"/>
  <c r="U22"/>
  <c r="T22"/>
  <c r="S22"/>
  <c r="R22"/>
  <c r="Q22"/>
  <c r="P22"/>
  <c r="O22"/>
  <c r="N22"/>
  <c r="M22"/>
  <c r="L22"/>
  <c r="K22"/>
  <c r="J22"/>
  <c r="I22"/>
  <c r="H22"/>
  <c r="G22"/>
  <c r="F22"/>
  <c r="E22"/>
  <c r="BC18"/>
  <c r="BB18"/>
  <c r="BA18"/>
  <c r="AZ18"/>
  <c r="AY18"/>
  <c r="AX18"/>
  <c r="AW18"/>
  <c r="AV18"/>
  <c r="AU18"/>
  <c r="AT18"/>
  <c r="AS18"/>
  <c r="AR18"/>
  <c r="AQ18"/>
  <c r="AP18"/>
  <c r="AO18"/>
  <c r="AN18"/>
  <c r="AM18"/>
  <c r="AL18"/>
  <c r="AK18"/>
  <c r="AJ18"/>
  <c r="AI18"/>
  <c r="AH18"/>
  <c r="AG18"/>
  <c r="AF18"/>
  <c r="AB18"/>
  <c r="AA18"/>
  <c r="Z18"/>
  <c r="Y18"/>
  <c r="X18"/>
  <c r="W18"/>
  <c r="V18"/>
  <c r="U18"/>
  <c r="T18"/>
  <c r="S18"/>
  <c r="R18"/>
  <c r="Q18"/>
  <c r="P18"/>
  <c r="O18"/>
  <c r="N18"/>
  <c r="M18"/>
  <c r="L18"/>
  <c r="K18"/>
  <c r="J18"/>
  <c r="I18"/>
  <c r="H18"/>
  <c r="G18"/>
  <c r="F18"/>
  <c r="E18"/>
  <c r="BC14"/>
  <c r="BB14"/>
  <c r="BA14"/>
  <c r="AZ14"/>
  <c r="AY14"/>
  <c r="AX14"/>
  <c r="AW14"/>
  <c r="AV14"/>
  <c r="AU14"/>
  <c r="AT14"/>
  <c r="AS14"/>
  <c r="AR14"/>
  <c r="AQ14"/>
  <c r="AP14"/>
  <c r="AO14"/>
  <c r="AN14"/>
  <c r="AM14"/>
  <c r="AL14"/>
  <c r="AK14"/>
  <c r="AJ14"/>
  <c r="AI14"/>
  <c r="AH14"/>
  <c r="AG14"/>
  <c r="AF14"/>
  <c r="AB14"/>
  <c r="AA14"/>
  <c r="Z14"/>
  <c r="Y14"/>
  <c r="X14"/>
  <c r="W14"/>
  <c r="V14"/>
  <c r="U14"/>
  <c r="T14"/>
  <c r="S14"/>
  <c r="R14"/>
  <c r="Q14"/>
  <c r="P14"/>
  <c r="O14"/>
  <c r="N14"/>
  <c r="M14"/>
  <c r="L14"/>
  <c r="K14"/>
  <c r="J14"/>
  <c r="I14"/>
  <c r="H14"/>
  <c r="G14"/>
  <c r="F14"/>
  <c r="E14"/>
  <c r="BC9"/>
  <c r="BB9"/>
  <c r="BA9"/>
  <c r="AZ9"/>
  <c r="AY9"/>
  <c r="AX9"/>
  <c r="AW9"/>
  <c r="AV9"/>
  <c r="AU9"/>
  <c r="AT9"/>
  <c r="AS9"/>
  <c r="AR9"/>
  <c r="AQ9"/>
  <c r="AP9"/>
  <c r="AO9"/>
  <c r="AN9"/>
  <c r="AM9"/>
  <c r="AL9"/>
  <c r="AK9"/>
  <c r="AJ9"/>
  <c r="AI9"/>
  <c r="AH9"/>
  <c r="AG9"/>
  <c r="AF9"/>
  <c r="AB9"/>
  <c r="AA9"/>
  <c r="Z9"/>
  <c r="Y9"/>
  <c r="X9"/>
  <c r="W9"/>
  <c r="V9"/>
  <c r="U9"/>
  <c r="T9"/>
  <c r="S9"/>
  <c r="R9"/>
  <c r="Q9"/>
  <c r="P9"/>
  <c r="O9"/>
  <c r="N9"/>
  <c r="M9"/>
  <c r="L9"/>
  <c r="K9"/>
  <c r="J9"/>
  <c r="I9"/>
  <c r="H9"/>
  <c r="G9"/>
  <c r="F9"/>
  <c r="E9"/>
  <c r="BC34" i="66"/>
  <c r="BB34"/>
  <c r="BA34"/>
  <c r="AZ34"/>
  <c r="AY34"/>
  <c r="AX34"/>
  <c r="AW34"/>
  <c r="AV34"/>
  <c r="AU34"/>
  <c r="AT34"/>
  <c r="AS34"/>
  <c r="AR34"/>
  <c r="AQ34"/>
  <c r="AP34"/>
  <c r="AO34"/>
  <c r="AN34"/>
  <c r="AM34"/>
  <c r="AL34"/>
  <c r="AK34"/>
  <c r="AJ34"/>
  <c r="AI34"/>
  <c r="AH34"/>
  <c r="AG34"/>
  <c r="AF34"/>
  <c r="AB34"/>
  <c r="AA34"/>
  <c r="Z34"/>
  <c r="Y34"/>
  <c r="X34"/>
  <c r="W34"/>
  <c r="V34"/>
  <c r="U34"/>
  <c r="T34"/>
  <c r="S34"/>
  <c r="R34"/>
  <c r="Q34"/>
  <c r="P34"/>
  <c r="O34"/>
  <c r="N34"/>
  <c r="M34"/>
  <c r="L34"/>
  <c r="K34"/>
  <c r="J34"/>
  <c r="I34"/>
  <c r="H34"/>
  <c r="G34"/>
  <c r="F34"/>
  <c r="E34"/>
  <c r="BC33"/>
  <c r="BB33"/>
  <c r="BA33"/>
  <c r="AZ33"/>
  <c r="AY33"/>
  <c r="AX33"/>
  <c r="AW33"/>
  <c r="AV33"/>
  <c r="AU33"/>
  <c r="AT33"/>
  <c r="AS33"/>
  <c r="AR33"/>
  <c r="AQ33"/>
  <c r="AP33"/>
  <c r="AO33"/>
  <c r="AN33"/>
  <c r="AM33"/>
  <c r="AL33"/>
  <c r="AK33"/>
  <c r="AJ33"/>
  <c r="AI33"/>
  <c r="AH33"/>
  <c r="AG33"/>
  <c r="AF33"/>
  <c r="AB33"/>
  <c r="AA33"/>
  <c r="Z33"/>
  <c r="Y33"/>
  <c r="X33"/>
  <c r="W33"/>
  <c r="V33"/>
  <c r="U33"/>
  <c r="T33"/>
  <c r="S33"/>
  <c r="R33"/>
  <c r="Q33"/>
  <c r="P33"/>
  <c r="O33"/>
  <c r="N33"/>
  <c r="M33"/>
  <c r="L33"/>
  <c r="K33"/>
  <c r="J33"/>
  <c r="I33"/>
  <c r="H33"/>
  <c r="G33"/>
  <c r="F33"/>
  <c r="E33"/>
  <c r="BC31"/>
  <c r="BB31"/>
  <c r="BA31"/>
  <c r="AZ31"/>
  <c r="AY31"/>
  <c r="AX31"/>
  <c r="AW31"/>
  <c r="AV31"/>
  <c r="AU31"/>
  <c r="AT31"/>
  <c r="AS31"/>
  <c r="AR31"/>
  <c r="AQ31"/>
  <c r="AP31"/>
  <c r="AO31"/>
  <c r="AN31"/>
  <c r="AM31"/>
  <c r="AL31"/>
  <c r="AK31"/>
  <c r="AJ31"/>
  <c r="AI31"/>
  <c r="AH31"/>
  <c r="AG31"/>
  <c r="AF31"/>
  <c r="AB31"/>
  <c r="AA31"/>
  <c r="Z31"/>
  <c r="Y31"/>
  <c r="X31"/>
  <c r="W31"/>
  <c r="V31"/>
  <c r="U31"/>
  <c r="T31"/>
  <c r="S31"/>
  <c r="R31"/>
  <c r="Q31"/>
  <c r="P31"/>
  <c r="O31"/>
  <c r="N31"/>
  <c r="M31"/>
  <c r="L31"/>
  <c r="K31"/>
  <c r="J31"/>
  <c r="I31"/>
  <c r="H31"/>
  <c r="G31"/>
  <c r="F31"/>
  <c r="E31"/>
  <c r="BC27"/>
  <c r="BB27"/>
  <c r="BA27"/>
  <c r="AZ27"/>
  <c r="AY27"/>
  <c r="AX27"/>
  <c r="AW27"/>
  <c r="AV27"/>
  <c r="AU27"/>
  <c r="AT27"/>
  <c r="AS27"/>
  <c r="AR27"/>
  <c r="AQ27"/>
  <c r="AP27"/>
  <c r="AO27"/>
  <c r="AN27"/>
  <c r="AM27"/>
  <c r="AL27"/>
  <c r="AK27"/>
  <c r="AJ27"/>
  <c r="AI27"/>
  <c r="AH27"/>
  <c r="AG27"/>
  <c r="AF27"/>
  <c r="AB27"/>
  <c r="AA27"/>
  <c r="Z27"/>
  <c r="Y27"/>
  <c r="X27"/>
  <c r="W27"/>
  <c r="V27"/>
  <c r="U27"/>
  <c r="T27"/>
  <c r="S27"/>
  <c r="R27"/>
  <c r="Q27"/>
  <c r="P27"/>
  <c r="O27"/>
  <c r="N27"/>
  <c r="M27"/>
  <c r="L27"/>
  <c r="K27"/>
  <c r="J27"/>
  <c r="I27"/>
  <c r="H27"/>
  <c r="G27"/>
  <c r="F27"/>
  <c r="E27"/>
  <c r="BC22"/>
  <c r="BB22"/>
  <c r="BA22"/>
  <c r="AZ22"/>
  <c r="AY22"/>
  <c r="AX22"/>
  <c r="AW22"/>
  <c r="AV22"/>
  <c r="AU22"/>
  <c r="AT22"/>
  <c r="AS22"/>
  <c r="AR22"/>
  <c r="AQ22"/>
  <c r="AP22"/>
  <c r="AO22"/>
  <c r="AN22"/>
  <c r="AM22"/>
  <c r="AL22"/>
  <c r="AK22"/>
  <c r="AJ22"/>
  <c r="AI22"/>
  <c r="AH22"/>
  <c r="AG22"/>
  <c r="AF22"/>
  <c r="AB22"/>
  <c r="AA22"/>
  <c r="Z22"/>
  <c r="Y22"/>
  <c r="X22"/>
  <c r="W22"/>
  <c r="V22"/>
  <c r="U22"/>
  <c r="T22"/>
  <c r="S22"/>
  <c r="R22"/>
  <c r="Q22"/>
  <c r="P22"/>
  <c r="O22"/>
  <c r="N22"/>
  <c r="M22"/>
  <c r="L22"/>
  <c r="K22"/>
  <c r="J22"/>
  <c r="I22"/>
  <c r="H22"/>
  <c r="G22"/>
  <c r="F22"/>
  <c r="E22"/>
  <c r="BC18"/>
  <c r="BB18"/>
  <c r="BA18"/>
  <c r="AZ18"/>
  <c r="AY18"/>
  <c r="AX18"/>
  <c r="AW18"/>
  <c r="AV18"/>
  <c r="AU18"/>
  <c r="AT18"/>
  <c r="AS18"/>
  <c r="AR18"/>
  <c r="AQ18"/>
  <c r="AP18"/>
  <c r="AO18"/>
  <c r="AN18"/>
  <c r="AM18"/>
  <c r="AL18"/>
  <c r="AK18"/>
  <c r="AJ18"/>
  <c r="AI18"/>
  <c r="AH18"/>
  <c r="AG18"/>
  <c r="AF18"/>
  <c r="AB18"/>
  <c r="AA18"/>
  <c r="Z18"/>
  <c r="Y18"/>
  <c r="X18"/>
  <c r="W18"/>
  <c r="V18"/>
  <c r="U18"/>
  <c r="T18"/>
  <c r="S18"/>
  <c r="R18"/>
  <c r="Q18"/>
  <c r="P18"/>
  <c r="O18"/>
  <c r="N18"/>
  <c r="M18"/>
  <c r="L18"/>
  <c r="K18"/>
  <c r="J18"/>
  <c r="I18"/>
  <c r="H18"/>
  <c r="G18"/>
  <c r="F18"/>
  <c r="E18"/>
  <c r="BC14"/>
  <c r="BB14"/>
  <c r="BA14"/>
  <c r="AZ14"/>
  <c r="AY14"/>
  <c r="AX14"/>
  <c r="AW14"/>
  <c r="AV14"/>
  <c r="AU14"/>
  <c r="AT14"/>
  <c r="AS14"/>
  <c r="AR14"/>
  <c r="AQ14"/>
  <c r="AP14"/>
  <c r="AO14"/>
  <c r="AN14"/>
  <c r="AM14"/>
  <c r="AL14"/>
  <c r="AK14"/>
  <c r="AJ14"/>
  <c r="AI14"/>
  <c r="AH14"/>
  <c r="AG14"/>
  <c r="AF14"/>
  <c r="AB14"/>
  <c r="AA14"/>
  <c r="Z14"/>
  <c r="Y14"/>
  <c r="X14"/>
  <c r="W14"/>
  <c r="V14"/>
  <c r="U14"/>
  <c r="T14"/>
  <c r="S14"/>
  <c r="R14"/>
  <c r="Q14"/>
  <c r="P14"/>
  <c r="O14"/>
  <c r="N14"/>
  <c r="M14"/>
  <c r="L14"/>
  <c r="K14"/>
  <c r="J14"/>
  <c r="I14"/>
  <c r="H14"/>
  <c r="G14"/>
  <c r="F14"/>
  <c r="E14"/>
  <c r="BC9"/>
  <c r="BB9"/>
  <c r="BA9"/>
  <c r="AZ9"/>
  <c r="AY9"/>
  <c r="AX9"/>
  <c r="AW9"/>
  <c r="AV9"/>
  <c r="AU9"/>
  <c r="AT9"/>
  <c r="AS9"/>
  <c r="AR9"/>
  <c r="AQ9"/>
  <c r="AP9"/>
  <c r="AO9"/>
  <c r="AN9"/>
  <c r="AM9"/>
  <c r="AL9"/>
  <c r="AK9"/>
  <c r="AJ9"/>
  <c r="AI9"/>
  <c r="AH9"/>
  <c r="AG9"/>
  <c r="AF9"/>
  <c r="AB9"/>
  <c r="AA9"/>
  <c r="Z9"/>
  <c r="Y9"/>
  <c r="X9"/>
  <c r="W9"/>
  <c r="V9"/>
  <c r="U9"/>
  <c r="T9"/>
  <c r="S9"/>
  <c r="R9"/>
  <c r="Q9"/>
  <c r="P9"/>
  <c r="O9"/>
  <c r="N9"/>
  <c r="M9"/>
  <c r="L9"/>
  <c r="K9"/>
  <c r="J9"/>
  <c r="I9"/>
  <c r="H9"/>
  <c r="G9"/>
  <c r="F9"/>
  <c r="E9"/>
  <c r="BC40" i="112"/>
  <c r="BB40"/>
  <c r="BA40"/>
  <c r="AZ40"/>
  <c r="AY40"/>
  <c r="AX40"/>
  <c r="AW40"/>
  <c r="AV40"/>
  <c r="AU40"/>
  <c r="AT40"/>
  <c r="AS40"/>
  <c r="AR40"/>
  <c r="AQ40"/>
  <c r="AP40"/>
  <c r="AO40"/>
  <c r="AN40"/>
  <c r="AM40"/>
  <c r="AL40"/>
  <c r="AK40"/>
  <c r="AJ40"/>
  <c r="AI40"/>
  <c r="AH40"/>
  <c r="AG40"/>
  <c r="AF40"/>
  <c r="AB40"/>
  <c r="AA40"/>
  <c r="Z40"/>
  <c r="Y40"/>
  <c r="X40"/>
  <c r="W40"/>
  <c r="V40"/>
  <c r="U40"/>
  <c r="T40"/>
  <c r="S40"/>
  <c r="R40"/>
  <c r="Q40"/>
  <c r="P40"/>
  <c r="O40"/>
  <c r="N40"/>
  <c r="M40"/>
  <c r="L40"/>
  <c r="K40"/>
  <c r="J40"/>
  <c r="I40"/>
  <c r="H40"/>
  <c r="G40"/>
  <c r="F40"/>
  <c r="E40"/>
  <c r="BC39"/>
  <c r="BB39"/>
  <c r="BA39"/>
  <c r="AZ39"/>
  <c r="AY39"/>
  <c r="AX39"/>
  <c r="AW39"/>
  <c r="AV39"/>
  <c r="AU39"/>
  <c r="AT39"/>
  <c r="AS39"/>
  <c r="AR39"/>
  <c r="AQ39"/>
  <c r="AP39"/>
  <c r="AO39"/>
  <c r="AN39"/>
  <c r="AM39"/>
  <c r="AL39"/>
  <c r="AK39"/>
  <c r="AJ39"/>
  <c r="AI39"/>
  <c r="AH39"/>
  <c r="AG39"/>
  <c r="AF39"/>
  <c r="AB39"/>
  <c r="AA39"/>
  <c r="Z39"/>
  <c r="Y39"/>
  <c r="X39"/>
  <c r="W39"/>
  <c r="V39"/>
  <c r="U39"/>
  <c r="T39"/>
  <c r="S39"/>
  <c r="R39"/>
  <c r="Q39"/>
  <c r="P39"/>
  <c r="O39"/>
  <c r="N39"/>
  <c r="M39"/>
  <c r="L39"/>
  <c r="K39"/>
  <c r="J39"/>
  <c r="I39"/>
  <c r="H39"/>
  <c r="G39"/>
  <c r="F39"/>
  <c r="E39"/>
  <c r="BC37"/>
  <c r="BB37"/>
  <c r="BA37"/>
  <c r="AZ37"/>
  <c r="AY37"/>
  <c r="AX37"/>
  <c r="AW37"/>
  <c r="AV37"/>
  <c r="AU37"/>
  <c r="AT37"/>
  <c r="AS37"/>
  <c r="AR37"/>
  <c r="AQ37"/>
  <c r="AP37"/>
  <c r="AO37"/>
  <c r="AN37"/>
  <c r="AM37"/>
  <c r="AL37"/>
  <c r="AK37"/>
  <c r="AJ37"/>
  <c r="AI37"/>
  <c r="AH37"/>
  <c r="AG37"/>
  <c r="AF37"/>
  <c r="AB37"/>
  <c r="AA37"/>
  <c r="Z37"/>
  <c r="Y37"/>
  <c r="X37"/>
  <c r="W37"/>
  <c r="V37"/>
  <c r="U37"/>
  <c r="T37"/>
  <c r="S37"/>
  <c r="R37"/>
  <c r="Q37"/>
  <c r="P37"/>
  <c r="O37"/>
  <c r="N37"/>
  <c r="M37"/>
  <c r="L37"/>
  <c r="K37"/>
  <c r="J37"/>
  <c r="I37"/>
  <c r="H37"/>
  <c r="G37"/>
  <c r="F37"/>
  <c r="E37"/>
  <c r="BC32"/>
  <c r="BB32"/>
  <c r="BA32"/>
  <c r="AZ32"/>
  <c r="AY32"/>
  <c r="AX32"/>
  <c r="AW32"/>
  <c r="AV32"/>
  <c r="AU32"/>
  <c r="AT32"/>
  <c r="AS32"/>
  <c r="AR32"/>
  <c r="AQ32"/>
  <c r="AP32"/>
  <c r="AO32"/>
  <c r="AN32"/>
  <c r="AM32"/>
  <c r="AL32"/>
  <c r="AK32"/>
  <c r="AJ32"/>
  <c r="AI32"/>
  <c r="AH32"/>
  <c r="AG32"/>
  <c r="AF32"/>
  <c r="AB32"/>
  <c r="AA32"/>
  <c r="Z32"/>
  <c r="Y32"/>
  <c r="X32"/>
  <c r="W32"/>
  <c r="V32"/>
  <c r="U32"/>
  <c r="T32"/>
  <c r="S32"/>
  <c r="R32"/>
  <c r="Q32"/>
  <c r="P32"/>
  <c r="O32"/>
  <c r="N32"/>
  <c r="M32"/>
  <c r="L32"/>
  <c r="K32"/>
  <c r="J32"/>
  <c r="I32"/>
  <c r="H32"/>
  <c r="G32"/>
  <c r="F32"/>
  <c r="E32"/>
  <c r="BC26"/>
  <c r="BB26"/>
  <c r="BA26"/>
  <c r="AZ26"/>
  <c r="AY26"/>
  <c r="AX26"/>
  <c r="AW26"/>
  <c r="AV26"/>
  <c r="AU26"/>
  <c r="AT26"/>
  <c r="AS26"/>
  <c r="AR26"/>
  <c r="AQ26"/>
  <c r="AP26"/>
  <c r="AO26"/>
  <c r="AN26"/>
  <c r="AM26"/>
  <c r="AL26"/>
  <c r="AK26"/>
  <c r="AJ26"/>
  <c r="AI26"/>
  <c r="AH26"/>
  <c r="AG26"/>
  <c r="AF26"/>
  <c r="AB26"/>
  <c r="AA26"/>
  <c r="Z26"/>
  <c r="Y26"/>
  <c r="X26"/>
  <c r="W26"/>
  <c r="V26"/>
  <c r="U26"/>
  <c r="T26"/>
  <c r="S26"/>
  <c r="R26"/>
  <c r="Q26"/>
  <c r="P26"/>
  <c r="O26"/>
  <c r="N26"/>
  <c r="M26"/>
  <c r="L26"/>
  <c r="K26"/>
  <c r="J26"/>
  <c r="I26"/>
  <c r="H26"/>
  <c r="G26"/>
  <c r="F26"/>
  <c r="E26"/>
  <c r="BC21"/>
  <c r="BB21"/>
  <c r="BA21"/>
  <c r="AZ21"/>
  <c r="AY21"/>
  <c r="AX21"/>
  <c r="AW21"/>
  <c r="AV21"/>
  <c r="AU21"/>
  <c r="AT21"/>
  <c r="AS21"/>
  <c r="AR21"/>
  <c r="AQ21"/>
  <c r="AP21"/>
  <c r="AO21"/>
  <c r="AN21"/>
  <c r="AM21"/>
  <c r="AL21"/>
  <c r="AK21"/>
  <c r="AJ21"/>
  <c r="AI21"/>
  <c r="AH21"/>
  <c r="AG21"/>
  <c r="AF21"/>
  <c r="AB21"/>
  <c r="AA21"/>
  <c r="Z21"/>
  <c r="Y21"/>
  <c r="X21"/>
  <c r="W21"/>
  <c r="V21"/>
  <c r="U21"/>
  <c r="T21"/>
  <c r="S21"/>
  <c r="R21"/>
  <c r="Q21"/>
  <c r="P21"/>
  <c r="O21"/>
  <c r="N21"/>
  <c r="M21"/>
  <c r="L21"/>
  <c r="K21"/>
  <c r="J21"/>
  <c r="I21"/>
  <c r="H21"/>
  <c r="G21"/>
  <c r="F21"/>
  <c r="E21"/>
  <c r="BC16"/>
  <c r="BB16"/>
  <c r="BA16"/>
  <c r="AZ16"/>
  <c r="AY16"/>
  <c r="AX16"/>
  <c r="AW16"/>
  <c r="AV16"/>
  <c r="AU16"/>
  <c r="AT16"/>
  <c r="AS16"/>
  <c r="AR16"/>
  <c r="AQ16"/>
  <c r="AP16"/>
  <c r="AO16"/>
  <c r="AN16"/>
  <c r="AM16"/>
  <c r="AL16"/>
  <c r="AK16"/>
  <c r="AJ16"/>
  <c r="AI16"/>
  <c r="AH16"/>
  <c r="AG16"/>
  <c r="AF16"/>
  <c r="AB16"/>
  <c r="AA16"/>
  <c r="Z16"/>
  <c r="Y16"/>
  <c r="X16"/>
  <c r="W16"/>
  <c r="V16"/>
  <c r="U16"/>
  <c r="T16"/>
  <c r="S16"/>
  <c r="R16"/>
  <c r="Q16"/>
  <c r="P16"/>
  <c r="O16"/>
  <c r="N16"/>
  <c r="M16"/>
  <c r="L16"/>
  <c r="K16"/>
  <c r="J16"/>
  <c r="I16"/>
  <c r="H16"/>
  <c r="G16"/>
  <c r="F16"/>
  <c r="E16"/>
  <c r="BC10"/>
  <c r="BB10"/>
  <c r="BA10"/>
  <c r="AZ10"/>
  <c r="AY10"/>
  <c r="AX10"/>
  <c r="AW10"/>
  <c r="AV10"/>
  <c r="AU10"/>
  <c r="AT10"/>
  <c r="AS10"/>
  <c r="AR10"/>
  <c r="AQ10"/>
  <c r="AP10"/>
  <c r="AO10"/>
  <c r="AN10"/>
  <c r="AM10"/>
  <c r="AL10"/>
  <c r="AK10"/>
  <c r="AJ10"/>
  <c r="AI10"/>
  <c r="AH10"/>
  <c r="AG10"/>
  <c r="AF10"/>
  <c r="AB10"/>
  <c r="AA10"/>
  <c r="Z10"/>
  <c r="Y10"/>
  <c r="X10"/>
  <c r="W10"/>
  <c r="V10"/>
  <c r="U10"/>
  <c r="T10"/>
  <c r="S10"/>
  <c r="R10"/>
  <c r="Q10"/>
  <c r="P10"/>
  <c r="O10"/>
  <c r="N10"/>
  <c r="M10"/>
  <c r="L10"/>
  <c r="K10"/>
  <c r="J10"/>
  <c r="I10"/>
  <c r="H10"/>
  <c r="G10"/>
  <c r="F10"/>
  <c r="E10"/>
  <c r="BC40" i="111"/>
  <c r="BB40"/>
  <c r="BA40"/>
  <c r="AZ40"/>
  <c r="AY40"/>
  <c r="AX40"/>
  <c r="AW40"/>
  <c r="AV40"/>
  <c r="AU40"/>
  <c r="AT40"/>
  <c r="AS40"/>
  <c r="AR40"/>
  <c r="AQ40"/>
  <c r="AP40"/>
  <c r="AO40"/>
  <c r="AN40"/>
  <c r="AM40"/>
  <c r="AL40"/>
  <c r="AK40"/>
  <c r="AJ40"/>
  <c r="AI40"/>
  <c r="AH40"/>
  <c r="AG40"/>
  <c r="AF40"/>
  <c r="AB40"/>
  <c r="AA40"/>
  <c r="Z40"/>
  <c r="Y40"/>
  <c r="X40"/>
  <c r="W40"/>
  <c r="V40"/>
  <c r="U40"/>
  <c r="T40"/>
  <c r="S40"/>
  <c r="R40"/>
  <c r="Q40"/>
  <c r="P40"/>
  <c r="O40"/>
  <c r="N40"/>
  <c r="M40"/>
  <c r="L40"/>
  <c r="K40"/>
  <c r="J40"/>
  <c r="I40"/>
  <c r="H40"/>
  <c r="G40"/>
  <c r="F40"/>
  <c r="E40"/>
  <c r="BC39"/>
  <c r="BB39"/>
  <c r="BA39"/>
  <c r="AZ39"/>
  <c r="AY39"/>
  <c r="AX39"/>
  <c r="AW39"/>
  <c r="AV39"/>
  <c r="AU39"/>
  <c r="AT39"/>
  <c r="AS39"/>
  <c r="AR39"/>
  <c r="AQ39"/>
  <c r="AP39"/>
  <c r="AO39"/>
  <c r="AN39"/>
  <c r="AM39"/>
  <c r="AL39"/>
  <c r="AK39"/>
  <c r="AJ39"/>
  <c r="AI39"/>
  <c r="AH39"/>
  <c r="AG39"/>
  <c r="AF39"/>
  <c r="AB39"/>
  <c r="AA39"/>
  <c r="Z39"/>
  <c r="Y39"/>
  <c r="X39"/>
  <c r="W39"/>
  <c r="V39"/>
  <c r="U39"/>
  <c r="T39"/>
  <c r="S39"/>
  <c r="R39"/>
  <c r="Q39"/>
  <c r="P39"/>
  <c r="O39"/>
  <c r="N39"/>
  <c r="M39"/>
  <c r="L39"/>
  <c r="K39"/>
  <c r="J39"/>
  <c r="I39"/>
  <c r="H39"/>
  <c r="G39"/>
  <c r="F39"/>
  <c r="E39"/>
  <c r="BC37"/>
  <c r="BB37"/>
  <c r="BA37"/>
  <c r="AZ37"/>
  <c r="AY37"/>
  <c r="AX37"/>
  <c r="AW37"/>
  <c r="AV37"/>
  <c r="AU37"/>
  <c r="AT37"/>
  <c r="AS37"/>
  <c r="AR37"/>
  <c r="AQ37"/>
  <c r="AP37"/>
  <c r="AO37"/>
  <c r="AN37"/>
  <c r="AM37"/>
  <c r="AL37"/>
  <c r="AK37"/>
  <c r="AJ37"/>
  <c r="AI37"/>
  <c r="AH37"/>
  <c r="AG37"/>
  <c r="AF37"/>
  <c r="AB37"/>
  <c r="AA37"/>
  <c r="Z37"/>
  <c r="Y37"/>
  <c r="X37"/>
  <c r="W37"/>
  <c r="V37"/>
  <c r="U37"/>
  <c r="T37"/>
  <c r="S37"/>
  <c r="R37"/>
  <c r="Q37"/>
  <c r="P37"/>
  <c r="O37"/>
  <c r="N37"/>
  <c r="M37"/>
  <c r="L37"/>
  <c r="K37"/>
  <c r="J37"/>
  <c r="I37"/>
  <c r="H37"/>
  <c r="G37"/>
  <c r="F37"/>
  <c r="E37"/>
  <c r="BC32"/>
  <c r="BB32"/>
  <c r="BA32"/>
  <c r="AZ32"/>
  <c r="AY32"/>
  <c r="AX32"/>
  <c r="AW32"/>
  <c r="AV32"/>
  <c r="AU32"/>
  <c r="AT32"/>
  <c r="AS32"/>
  <c r="AR32"/>
  <c r="AQ32"/>
  <c r="AP32"/>
  <c r="AO32"/>
  <c r="AN32"/>
  <c r="AM32"/>
  <c r="AL32"/>
  <c r="AK32"/>
  <c r="AJ32"/>
  <c r="AI32"/>
  <c r="AH32"/>
  <c r="AG32"/>
  <c r="AF32"/>
  <c r="AB32"/>
  <c r="AA32"/>
  <c r="Z32"/>
  <c r="Y32"/>
  <c r="X32"/>
  <c r="W32"/>
  <c r="V32"/>
  <c r="U32"/>
  <c r="T32"/>
  <c r="S32"/>
  <c r="R32"/>
  <c r="Q32"/>
  <c r="P32"/>
  <c r="O32"/>
  <c r="N32"/>
  <c r="M32"/>
  <c r="L32"/>
  <c r="K32"/>
  <c r="J32"/>
  <c r="I32"/>
  <c r="H32"/>
  <c r="G32"/>
  <c r="F32"/>
  <c r="E32"/>
  <c r="BC26"/>
  <c r="BB26"/>
  <c r="BA26"/>
  <c r="AZ26"/>
  <c r="AY26"/>
  <c r="AX26"/>
  <c r="AW26"/>
  <c r="AV26"/>
  <c r="AU26"/>
  <c r="AT26"/>
  <c r="AS26"/>
  <c r="AR26"/>
  <c r="AQ26"/>
  <c r="AP26"/>
  <c r="AO26"/>
  <c r="AN26"/>
  <c r="AM26"/>
  <c r="AL26"/>
  <c r="AK26"/>
  <c r="AJ26"/>
  <c r="AI26"/>
  <c r="AH26"/>
  <c r="AG26"/>
  <c r="AF26"/>
  <c r="AB26"/>
  <c r="AA26"/>
  <c r="Z26"/>
  <c r="Y26"/>
  <c r="X26"/>
  <c r="W26"/>
  <c r="V26"/>
  <c r="U26"/>
  <c r="T26"/>
  <c r="S26"/>
  <c r="R26"/>
  <c r="Q26"/>
  <c r="P26"/>
  <c r="O26"/>
  <c r="N26"/>
  <c r="M26"/>
  <c r="L26"/>
  <c r="K26"/>
  <c r="J26"/>
  <c r="I26"/>
  <c r="H26"/>
  <c r="G26"/>
  <c r="F26"/>
  <c r="E26"/>
  <c r="BC21"/>
  <c r="BB21"/>
  <c r="BA21"/>
  <c r="AZ21"/>
  <c r="AY21"/>
  <c r="AX21"/>
  <c r="AW21"/>
  <c r="AV21"/>
  <c r="AU21"/>
  <c r="AT21"/>
  <c r="AS21"/>
  <c r="AR21"/>
  <c r="AQ21"/>
  <c r="AP21"/>
  <c r="AO21"/>
  <c r="AN21"/>
  <c r="AM21"/>
  <c r="AL21"/>
  <c r="AK21"/>
  <c r="AJ21"/>
  <c r="AI21"/>
  <c r="AH21"/>
  <c r="AG21"/>
  <c r="AF21"/>
  <c r="AB21"/>
  <c r="AA21"/>
  <c r="Z21"/>
  <c r="Y21"/>
  <c r="X21"/>
  <c r="W21"/>
  <c r="V21"/>
  <c r="U21"/>
  <c r="T21"/>
  <c r="S21"/>
  <c r="R21"/>
  <c r="Q21"/>
  <c r="P21"/>
  <c r="O21"/>
  <c r="N21"/>
  <c r="M21"/>
  <c r="L21"/>
  <c r="K21"/>
  <c r="J21"/>
  <c r="I21"/>
  <c r="H21"/>
  <c r="G21"/>
  <c r="F21"/>
  <c r="E21"/>
  <c r="BC16"/>
  <c r="BB16"/>
  <c r="BA16"/>
  <c r="AZ16"/>
  <c r="AY16"/>
  <c r="AX16"/>
  <c r="AW16"/>
  <c r="AV16"/>
  <c r="AU16"/>
  <c r="AT16"/>
  <c r="AS16"/>
  <c r="AR16"/>
  <c r="AQ16"/>
  <c r="AP16"/>
  <c r="AO16"/>
  <c r="AN16"/>
  <c r="AM16"/>
  <c r="AL16"/>
  <c r="AK16"/>
  <c r="AJ16"/>
  <c r="AI16"/>
  <c r="AH16"/>
  <c r="AG16"/>
  <c r="AF16"/>
  <c r="AB16"/>
  <c r="AA16"/>
  <c r="Z16"/>
  <c r="Y16"/>
  <c r="X16"/>
  <c r="W16"/>
  <c r="V16"/>
  <c r="U16"/>
  <c r="T16"/>
  <c r="S16"/>
  <c r="R16"/>
  <c r="Q16"/>
  <c r="P16"/>
  <c r="O16"/>
  <c r="N16"/>
  <c r="M16"/>
  <c r="L16"/>
  <c r="K16"/>
  <c r="J16"/>
  <c r="I16"/>
  <c r="H16"/>
  <c r="G16"/>
  <c r="F16"/>
  <c r="E16"/>
  <c r="BC10"/>
  <c r="BB10"/>
  <c r="BA10"/>
  <c r="AZ10"/>
  <c r="AY10"/>
  <c r="AX10"/>
  <c r="AW10"/>
  <c r="AV10"/>
  <c r="AU10"/>
  <c r="AT10"/>
  <c r="AS10"/>
  <c r="AR10"/>
  <c r="AQ10"/>
  <c r="AP10"/>
  <c r="AO10"/>
  <c r="AN10"/>
  <c r="AM10"/>
  <c r="AL10"/>
  <c r="AK10"/>
  <c r="AJ10"/>
  <c r="AI10"/>
  <c r="AH10"/>
  <c r="AG10"/>
  <c r="AF10"/>
  <c r="AB10"/>
  <c r="AA10"/>
  <c r="Z10"/>
  <c r="Y10"/>
  <c r="X10"/>
  <c r="W10"/>
  <c r="V10"/>
  <c r="U10"/>
  <c r="T10"/>
  <c r="S10"/>
  <c r="R10"/>
  <c r="Q10"/>
  <c r="P10"/>
  <c r="O10"/>
  <c r="N10"/>
  <c r="M10"/>
  <c r="L10"/>
  <c r="K10"/>
  <c r="J10"/>
  <c r="I10"/>
  <c r="H10"/>
  <c r="G10"/>
  <c r="F10"/>
  <c r="E10"/>
  <c r="BC40" i="110"/>
  <c r="BB40"/>
  <c r="BA40"/>
  <c r="AZ40"/>
  <c r="AY40"/>
  <c r="AX40"/>
  <c r="AW40"/>
  <c r="AV40"/>
  <c r="AU40"/>
  <c r="AT40"/>
  <c r="AS40"/>
  <c r="AR40"/>
  <c r="AQ40"/>
  <c r="AP40"/>
  <c r="AO40"/>
  <c r="AN40"/>
  <c r="AM40"/>
  <c r="AL40"/>
  <c r="AK40"/>
  <c r="AJ40"/>
  <c r="AI40"/>
  <c r="AH40"/>
  <c r="AG40"/>
  <c r="AF40"/>
  <c r="AB40"/>
  <c r="AA40"/>
  <c r="Z40"/>
  <c r="Y40"/>
  <c r="X40"/>
  <c r="W40"/>
  <c r="V40"/>
  <c r="U40"/>
  <c r="T40"/>
  <c r="S40"/>
  <c r="R40"/>
  <c r="Q40"/>
  <c r="P40"/>
  <c r="O40"/>
  <c r="N40"/>
  <c r="M40"/>
  <c r="L40"/>
  <c r="K40"/>
  <c r="J40"/>
  <c r="I40"/>
  <c r="H40"/>
  <c r="G40"/>
  <c r="F40"/>
  <c r="E40"/>
  <c r="BC39"/>
  <c r="BB39"/>
  <c r="BA39"/>
  <c r="AZ39"/>
  <c r="AY39"/>
  <c r="AX39"/>
  <c r="AW39"/>
  <c r="AV39"/>
  <c r="AU39"/>
  <c r="AT39"/>
  <c r="AS39"/>
  <c r="AR39"/>
  <c r="AQ39"/>
  <c r="AP39"/>
  <c r="AO39"/>
  <c r="AN39"/>
  <c r="AM39"/>
  <c r="AL39"/>
  <c r="AK39"/>
  <c r="AJ39"/>
  <c r="AI39"/>
  <c r="AH39"/>
  <c r="AG39"/>
  <c r="AF39"/>
  <c r="AB39"/>
  <c r="AA39"/>
  <c r="Z39"/>
  <c r="Y39"/>
  <c r="X39"/>
  <c r="W39"/>
  <c r="V39"/>
  <c r="U39"/>
  <c r="T39"/>
  <c r="S39"/>
  <c r="R39"/>
  <c r="Q39"/>
  <c r="P39"/>
  <c r="O39"/>
  <c r="N39"/>
  <c r="M39"/>
  <c r="L39"/>
  <c r="K39"/>
  <c r="J39"/>
  <c r="I39"/>
  <c r="H39"/>
  <c r="G39"/>
  <c r="F39"/>
  <c r="E39"/>
  <c r="BC37"/>
  <c r="BB37"/>
  <c r="BA37"/>
  <c r="AZ37"/>
  <c r="AY37"/>
  <c r="AX37"/>
  <c r="AW37"/>
  <c r="AV37"/>
  <c r="AU37"/>
  <c r="AT37"/>
  <c r="AS37"/>
  <c r="AR37"/>
  <c r="AQ37"/>
  <c r="AP37"/>
  <c r="AO37"/>
  <c r="AN37"/>
  <c r="AM37"/>
  <c r="AL37"/>
  <c r="AK37"/>
  <c r="AJ37"/>
  <c r="AI37"/>
  <c r="AH37"/>
  <c r="AG37"/>
  <c r="AF37"/>
  <c r="AB37"/>
  <c r="AA37"/>
  <c r="Z37"/>
  <c r="Y37"/>
  <c r="X37"/>
  <c r="W37"/>
  <c r="V37"/>
  <c r="U37"/>
  <c r="T37"/>
  <c r="S37"/>
  <c r="R37"/>
  <c r="Q37"/>
  <c r="P37"/>
  <c r="O37"/>
  <c r="N37"/>
  <c r="M37"/>
  <c r="L37"/>
  <c r="K37"/>
  <c r="J37"/>
  <c r="I37"/>
  <c r="H37"/>
  <c r="G37"/>
  <c r="F37"/>
  <c r="E37"/>
  <c r="BC32"/>
  <c r="BB32"/>
  <c r="BA32"/>
  <c r="AZ32"/>
  <c r="AY32"/>
  <c r="AX32"/>
  <c r="AW32"/>
  <c r="AV32"/>
  <c r="AU32"/>
  <c r="AT32"/>
  <c r="AS32"/>
  <c r="AR32"/>
  <c r="AQ32"/>
  <c r="AP32"/>
  <c r="AO32"/>
  <c r="AN32"/>
  <c r="AM32"/>
  <c r="AL32"/>
  <c r="AK32"/>
  <c r="AJ32"/>
  <c r="AI32"/>
  <c r="AH32"/>
  <c r="AG32"/>
  <c r="AF32"/>
  <c r="AB32"/>
  <c r="AA32"/>
  <c r="Z32"/>
  <c r="Y32"/>
  <c r="X32"/>
  <c r="W32"/>
  <c r="V32"/>
  <c r="U32"/>
  <c r="T32"/>
  <c r="S32"/>
  <c r="R32"/>
  <c r="Q32"/>
  <c r="P32"/>
  <c r="O32"/>
  <c r="N32"/>
  <c r="M32"/>
  <c r="L32"/>
  <c r="K32"/>
  <c r="J32"/>
  <c r="I32"/>
  <c r="H32"/>
  <c r="G32"/>
  <c r="F32"/>
  <c r="E32"/>
  <c r="BC26"/>
  <c r="BB26"/>
  <c r="BA26"/>
  <c r="AZ26"/>
  <c r="AY26"/>
  <c r="AX26"/>
  <c r="AW26"/>
  <c r="AV26"/>
  <c r="AU26"/>
  <c r="AT26"/>
  <c r="AS26"/>
  <c r="AR26"/>
  <c r="AQ26"/>
  <c r="AP26"/>
  <c r="AO26"/>
  <c r="AN26"/>
  <c r="AM26"/>
  <c r="AL26"/>
  <c r="AK26"/>
  <c r="AJ26"/>
  <c r="AI26"/>
  <c r="AH26"/>
  <c r="AG26"/>
  <c r="AF26"/>
  <c r="AB26"/>
  <c r="AA26"/>
  <c r="Z26"/>
  <c r="Y26"/>
  <c r="X26"/>
  <c r="W26"/>
  <c r="V26"/>
  <c r="U26"/>
  <c r="T26"/>
  <c r="S26"/>
  <c r="R26"/>
  <c r="Q26"/>
  <c r="P26"/>
  <c r="O26"/>
  <c r="N26"/>
  <c r="M26"/>
  <c r="L26"/>
  <c r="K26"/>
  <c r="J26"/>
  <c r="I26"/>
  <c r="H26"/>
  <c r="G26"/>
  <c r="F26"/>
  <c r="E26"/>
  <c r="BC21"/>
  <c r="BB21"/>
  <c r="BA21"/>
  <c r="AZ21"/>
  <c r="AY21"/>
  <c r="AX21"/>
  <c r="AW21"/>
  <c r="AV21"/>
  <c r="AU21"/>
  <c r="AT21"/>
  <c r="AS21"/>
  <c r="AR21"/>
  <c r="AQ21"/>
  <c r="AP21"/>
  <c r="AO21"/>
  <c r="AN21"/>
  <c r="AM21"/>
  <c r="AL21"/>
  <c r="AK21"/>
  <c r="AJ21"/>
  <c r="AI21"/>
  <c r="AH21"/>
  <c r="AG21"/>
  <c r="AF21"/>
  <c r="AB21"/>
  <c r="AA21"/>
  <c r="Z21"/>
  <c r="Y21"/>
  <c r="X21"/>
  <c r="W21"/>
  <c r="V21"/>
  <c r="U21"/>
  <c r="T21"/>
  <c r="S21"/>
  <c r="R21"/>
  <c r="Q21"/>
  <c r="P21"/>
  <c r="O21"/>
  <c r="N21"/>
  <c r="M21"/>
  <c r="L21"/>
  <c r="K21"/>
  <c r="J21"/>
  <c r="I21"/>
  <c r="H21"/>
  <c r="G21"/>
  <c r="F21"/>
  <c r="E21"/>
  <c r="BC16"/>
  <c r="BB16"/>
  <c r="BA16"/>
  <c r="AZ16"/>
  <c r="AY16"/>
  <c r="AX16"/>
  <c r="AW16"/>
  <c r="AV16"/>
  <c r="AU16"/>
  <c r="AT16"/>
  <c r="AS16"/>
  <c r="AR16"/>
  <c r="AQ16"/>
  <c r="AP16"/>
  <c r="AO16"/>
  <c r="AN16"/>
  <c r="AM16"/>
  <c r="AL16"/>
  <c r="AK16"/>
  <c r="AJ16"/>
  <c r="AI16"/>
  <c r="AH16"/>
  <c r="AG16"/>
  <c r="AF16"/>
  <c r="AB16"/>
  <c r="AA16"/>
  <c r="Z16"/>
  <c r="Y16"/>
  <c r="X16"/>
  <c r="W16"/>
  <c r="V16"/>
  <c r="U16"/>
  <c r="T16"/>
  <c r="S16"/>
  <c r="R16"/>
  <c r="Q16"/>
  <c r="P16"/>
  <c r="O16"/>
  <c r="N16"/>
  <c r="M16"/>
  <c r="L16"/>
  <c r="K16"/>
  <c r="J16"/>
  <c r="I16"/>
  <c r="H16"/>
  <c r="G16"/>
  <c r="F16"/>
  <c r="E16"/>
  <c r="BC10"/>
  <c r="BB10"/>
  <c r="BA10"/>
  <c r="AZ10"/>
  <c r="AY10"/>
  <c r="AX10"/>
  <c r="AW10"/>
  <c r="AV10"/>
  <c r="AU10"/>
  <c r="AT10"/>
  <c r="AS10"/>
  <c r="AR10"/>
  <c r="AQ10"/>
  <c r="AP10"/>
  <c r="AO10"/>
  <c r="AN10"/>
  <c r="AM10"/>
  <c r="AL10"/>
  <c r="AK10"/>
  <c r="AJ10"/>
  <c r="AI10"/>
  <c r="AH10"/>
  <c r="AG10"/>
  <c r="AF10"/>
  <c r="AB10"/>
  <c r="AA10"/>
  <c r="Z10"/>
  <c r="Y10"/>
  <c r="X10"/>
  <c r="W10"/>
  <c r="V10"/>
  <c r="U10"/>
  <c r="T10"/>
  <c r="S10"/>
  <c r="R10"/>
  <c r="Q10"/>
  <c r="P10"/>
  <c r="O10"/>
  <c r="N10"/>
  <c r="M10"/>
  <c r="L10"/>
  <c r="K10"/>
  <c r="J10"/>
  <c r="I10"/>
  <c r="H10"/>
  <c r="G10"/>
  <c r="F10"/>
  <c r="E10"/>
  <c r="BC40" i="109"/>
  <c r="BB40"/>
  <c r="BA40"/>
  <c r="AZ40"/>
  <c r="AY40"/>
  <c r="AX40"/>
  <c r="AW40"/>
  <c r="AV40"/>
  <c r="AU40"/>
  <c r="AT40"/>
  <c r="AS40"/>
  <c r="AR40"/>
  <c r="AQ40"/>
  <c r="AP40"/>
  <c r="AO40"/>
  <c r="AN40"/>
  <c r="AM40"/>
  <c r="AL40"/>
  <c r="AK40"/>
  <c r="AJ40"/>
  <c r="AI40"/>
  <c r="AH40"/>
  <c r="AG40"/>
  <c r="AF40"/>
  <c r="AB40"/>
  <c r="AA40"/>
  <c r="Z40"/>
  <c r="Y40"/>
  <c r="X40"/>
  <c r="W40"/>
  <c r="V40"/>
  <c r="U40"/>
  <c r="T40"/>
  <c r="S40"/>
  <c r="R40"/>
  <c r="Q40"/>
  <c r="P40"/>
  <c r="O40"/>
  <c r="N40"/>
  <c r="M40"/>
  <c r="L40"/>
  <c r="K40"/>
  <c r="J40"/>
  <c r="I40"/>
  <c r="H40"/>
  <c r="G40"/>
  <c r="F40"/>
  <c r="E40"/>
  <c r="BC39"/>
  <c r="BB39"/>
  <c r="BA39"/>
  <c r="AZ39"/>
  <c r="AY39"/>
  <c r="AX39"/>
  <c r="AW39"/>
  <c r="AV39"/>
  <c r="AU39"/>
  <c r="AT39"/>
  <c r="AS39"/>
  <c r="AR39"/>
  <c r="AQ39"/>
  <c r="AP39"/>
  <c r="AO39"/>
  <c r="AN39"/>
  <c r="AM39"/>
  <c r="AL39"/>
  <c r="AK39"/>
  <c r="AJ39"/>
  <c r="AI39"/>
  <c r="AH39"/>
  <c r="AG39"/>
  <c r="AF39"/>
  <c r="AB39"/>
  <c r="AA39"/>
  <c r="Z39"/>
  <c r="Y39"/>
  <c r="X39"/>
  <c r="W39"/>
  <c r="V39"/>
  <c r="U39"/>
  <c r="T39"/>
  <c r="S39"/>
  <c r="R39"/>
  <c r="Q39"/>
  <c r="P39"/>
  <c r="O39"/>
  <c r="N39"/>
  <c r="M39"/>
  <c r="L39"/>
  <c r="K39"/>
  <c r="J39"/>
  <c r="I39"/>
  <c r="H39"/>
  <c r="G39"/>
  <c r="F39"/>
  <c r="E39"/>
  <c r="BC37"/>
  <c r="BB37"/>
  <c r="BA37"/>
  <c r="AZ37"/>
  <c r="AY37"/>
  <c r="AX37"/>
  <c r="AW37"/>
  <c r="AV37"/>
  <c r="AU37"/>
  <c r="AT37"/>
  <c r="AS37"/>
  <c r="AR37"/>
  <c r="AQ37"/>
  <c r="AP37"/>
  <c r="AO37"/>
  <c r="AN37"/>
  <c r="AM37"/>
  <c r="AL37"/>
  <c r="AK37"/>
  <c r="AJ37"/>
  <c r="AI37"/>
  <c r="AH37"/>
  <c r="AG37"/>
  <c r="AF37"/>
  <c r="AB37"/>
  <c r="AA37"/>
  <c r="Z37"/>
  <c r="Y37"/>
  <c r="X37"/>
  <c r="W37"/>
  <c r="V37"/>
  <c r="U37"/>
  <c r="T37"/>
  <c r="S37"/>
  <c r="R37"/>
  <c r="Q37"/>
  <c r="P37"/>
  <c r="O37"/>
  <c r="N37"/>
  <c r="M37"/>
  <c r="L37"/>
  <c r="K37"/>
  <c r="J37"/>
  <c r="I37"/>
  <c r="H37"/>
  <c r="G37"/>
  <c r="F37"/>
  <c r="E37"/>
  <c r="BC32"/>
  <c r="BB32"/>
  <c r="BA32"/>
  <c r="AZ32"/>
  <c r="AY32"/>
  <c r="AX32"/>
  <c r="AW32"/>
  <c r="AV32"/>
  <c r="AU32"/>
  <c r="AT32"/>
  <c r="AS32"/>
  <c r="AR32"/>
  <c r="AQ32"/>
  <c r="AP32"/>
  <c r="AO32"/>
  <c r="AN32"/>
  <c r="AM32"/>
  <c r="AL32"/>
  <c r="AK32"/>
  <c r="AJ32"/>
  <c r="AI32"/>
  <c r="AH32"/>
  <c r="AG32"/>
  <c r="AF32"/>
  <c r="AB32"/>
  <c r="AA32"/>
  <c r="Z32"/>
  <c r="Y32"/>
  <c r="X32"/>
  <c r="W32"/>
  <c r="V32"/>
  <c r="U32"/>
  <c r="T32"/>
  <c r="S32"/>
  <c r="R32"/>
  <c r="Q32"/>
  <c r="P32"/>
  <c r="O32"/>
  <c r="N32"/>
  <c r="M32"/>
  <c r="L32"/>
  <c r="K32"/>
  <c r="J32"/>
  <c r="I32"/>
  <c r="H32"/>
  <c r="G32"/>
  <c r="F32"/>
  <c r="E32"/>
  <c r="BC26"/>
  <c r="BB26"/>
  <c r="BA26"/>
  <c r="AZ26"/>
  <c r="AY26"/>
  <c r="AX26"/>
  <c r="AW26"/>
  <c r="AV26"/>
  <c r="AU26"/>
  <c r="AT26"/>
  <c r="AS26"/>
  <c r="AR26"/>
  <c r="AQ26"/>
  <c r="AP26"/>
  <c r="AO26"/>
  <c r="AN26"/>
  <c r="AM26"/>
  <c r="AL26"/>
  <c r="AK26"/>
  <c r="AJ26"/>
  <c r="AI26"/>
  <c r="AH26"/>
  <c r="AG26"/>
  <c r="AF26"/>
  <c r="AB26"/>
  <c r="AA26"/>
  <c r="Z26"/>
  <c r="Y26"/>
  <c r="X26"/>
  <c r="W26"/>
  <c r="V26"/>
  <c r="U26"/>
  <c r="T26"/>
  <c r="S26"/>
  <c r="R26"/>
  <c r="Q26"/>
  <c r="P26"/>
  <c r="O26"/>
  <c r="N26"/>
  <c r="M26"/>
  <c r="L26"/>
  <c r="K26"/>
  <c r="J26"/>
  <c r="I26"/>
  <c r="H26"/>
  <c r="G26"/>
  <c r="F26"/>
  <c r="E26"/>
  <c r="BC21"/>
  <c r="BB21"/>
  <c r="BA21"/>
  <c r="AZ21"/>
  <c r="AY21"/>
  <c r="AX21"/>
  <c r="AW21"/>
  <c r="AV21"/>
  <c r="AU21"/>
  <c r="AT21"/>
  <c r="AS21"/>
  <c r="AR21"/>
  <c r="AQ21"/>
  <c r="AP21"/>
  <c r="AO21"/>
  <c r="AN21"/>
  <c r="AM21"/>
  <c r="AL21"/>
  <c r="AK21"/>
  <c r="AJ21"/>
  <c r="AI21"/>
  <c r="AH21"/>
  <c r="AG21"/>
  <c r="AF21"/>
  <c r="AB21"/>
  <c r="AA21"/>
  <c r="Z21"/>
  <c r="Y21"/>
  <c r="X21"/>
  <c r="W21"/>
  <c r="V21"/>
  <c r="U21"/>
  <c r="T21"/>
  <c r="S21"/>
  <c r="R21"/>
  <c r="Q21"/>
  <c r="P21"/>
  <c r="O21"/>
  <c r="N21"/>
  <c r="M21"/>
  <c r="L21"/>
  <c r="K21"/>
  <c r="J21"/>
  <c r="I21"/>
  <c r="H21"/>
  <c r="G21"/>
  <c r="F21"/>
  <c r="E21"/>
  <c r="BC16"/>
  <c r="BB16"/>
  <c r="BA16"/>
  <c r="AZ16"/>
  <c r="AY16"/>
  <c r="AX16"/>
  <c r="AW16"/>
  <c r="AV16"/>
  <c r="AU16"/>
  <c r="AT16"/>
  <c r="AS16"/>
  <c r="AR16"/>
  <c r="AQ16"/>
  <c r="AP16"/>
  <c r="AO16"/>
  <c r="AN16"/>
  <c r="AM16"/>
  <c r="AL16"/>
  <c r="AK16"/>
  <c r="AJ16"/>
  <c r="AI16"/>
  <c r="AH16"/>
  <c r="AG16"/>
  <c r="AF16"/>
  <c r="AB16"/>
  <c r="AA16"/>
  <c r="Z16"/>
  <c r="Y16"/>
  <c r="X16"/>
  <c r="W16"/>
  <c r="V16"/>
  <c r="U16"/>
  <c r="T16"/>
  <c r="S16"/>
  <c r="R16"/>
  <c r="Q16"/>
  <c r="P16"/>
  <c r="O16"/>
  <c r="N16"/>
  <c r="M16"/>
  <c r="L16"/>
  <c r="K16"/>
  <c r="J16"/>
  <c r="I16"/>
  <c r="H16"/>
  <c r="G16"/>
  <c r="F16"/>
  <c r="E16"/>
  <c r="BC10"/>
  <c r="BB10"/>
  <c r="BA10"/>
  <c r="AZ10"/>
  <c r="AY10"/>
  <c r="AX10"/>
  <c r="AW10"/>
  <c r="AV10"/>
  <c r="AU10"/>
  <c r="AT10"/>
  <c r="AS10"/>
  <c r="AR10"/>
  <c r="AQ10"/>
  <c r="AP10"/>
  <c r="AO10"/>
  <c r="AN10"/>
  <c r="AM10"/>
  <c r="AL10"/>
  <c r="AK10"/>
  <c r="AJ10"/>
  <c r="AI10"/>
  <c r="AH10"/>
  <c r="AG10"/>
  <c r="AF10"/>
  <c r="AB10"/>
  <c r="AA10"/>
  <c r="Z10"/>
  <c r="Y10"/>
  <c r="X10"/>
  <c r="W10"/>
  <c r="V10"/>
  <c r="U10"/>
  <c r="T10"/>
  <c r="S10"/>
  <c r="R10"/>
  <c r="Q10"/>
  <c r="P10"/>
  <c r="O10"/>
  <c r="N10"/>
  <c r="M10"/>
  <c r="L10"/>
  <c r="K10"/>
  <c r="J10"/>
  <c r="I10"/>
  <c r="H10"/>
  <c r="G10"/>
  <c r="F10"/>
  <c r="E10"/>
  <c r="BC40" i="108"/>
  <c r="BB40"/>
  <c r="BA40"/>
  <c r="AZ40"/>
  <c r="AY40"/>
  <c r="AX40"/>
  <c r="AW40"/>
  <c r="AV40"/>
  <c r="AU40"/>
  <c r="AT40"/>
  <c r="AS40"/>
  <c r="AR40"/>
  <c r="AQ40"/>
  <c r="AP40"/>
  <c r="AO40"/>
  <c r="AN40"/>
  <c r="AM40"/>
  <c r="AL40"/>
  <c r="AK40"/>
  <c r="AJ40"/>
  <c r="AI40"/>
  <c r="AH40"/>
  <c r="AG40"/>
  <c r="AF40"/>
  <c r="AB40"/>
  <c r="AA40"/>
  <c r="Z40"/>
  <c r="Y40"/>
  <c r="X40"/>
  <c r="W40"/>
  <c r="V40"/>
  <c r="U40"/>
  <c r="T40"/>
  <c r="S40"/>
  <c r="R40"/>
  <c r="Q40"/>
  <c r="P40"/>
  <c r="O40"/>
  <c r="N40"/>
  <c r="M40"/>
  <c r="L40"/>
  <c r="K40"/>
  <c r="J40"/>
  <c r="I40"/>
  <c r="H40"/>
  <c r="G40"/>
  <c r="F40"/>
  <c r="E40"/>
  <c r="BC39"/>
  <c r="BB39"/>
  <c r="BA39"/>
  <c r="AZ39"/>
  <c r="AY39"/>
  <c r="AX39"/>
  <c r="AW39"/>
  <c r="AV39"/>
  <c r="AU39"/>
  <c r="AT39"/>
  <c r="AS39"/>
  <c r="AR39"/>
  <c r="AQ39"/>
  <c r="AP39"/>
  <c r="AO39"/>
  <c r="AN39"/>
  <c r="AM39"/>
  <c r="AL39"/>
  <c r="AK39"/>
  <c r="AJ39"/>
  <c r="AI39"/>
  <c r="AH39"/>
  <c r="AG39"/>
  <c r="AF39"/>
  <c r="AB39"/>
  <c r="AA39"/>
  <c r="Z39"/>
  <c r="Y39"/>
  <c r="X39"/>
  <c r="W39"/>
  <c r="V39"/>
  <c r="U39"/>
  <c r="T39"/>
  <c r="S39"/>
  <c r="R39"/>
  <c r="Q39"/>
  <c r="P39"/>
  <c r="O39"/>
  <c r="N39"/>
  <c r="M39"/>
  <c r="L39"/>
  <c r="K39"/>
  <c r="J39"/>
  <c r="I39"/>
  <c r="H39"/>
  <c r="G39"/>
  <c r="F39"/>
  <c r="E39"/>
  <c r="BC37"/>
  <c r="BB37"/>
  <c r="BA37"/>
  <c r="AZ37"/>
  <c r="AY37"/>
  <c r="AX37"/>
  <c r="AW37"/>
  <c r="AV37"/>
  <c r="AU37"/>
  <c r="AT37"/>
  <c r="AS37"/>
  <c r="AR37"/>
  <c r="AQ37"/>
  <c r="AP37"/>
  <c r="AO37"/>
  <c r="AN37"/>
  <c r="AM37"/>
  <c r="AL37"/>
  <c r="AK37"/>
  <c r="AJ37"/>
  <c r="AI37"/>
  <c r="AH37"/>
  <c r="AG37"/>
  <c r="AF37"/>
  <c r="AB37"/>
  <c r="AA37"/>
  <c r="Z37"/>
  <c r="Y37"/>
  <c r="X37"/>
  <c r="W37"/>
  <c r="V37"/>
  <c r="U37"/>
  <c r="T37"/>
  <c r="S37"/>
  <c r="R37"/>
  <c r="Q37"/>
  <c r="P37"/>
  <c r="O37"/>
  <c r="N37"/>
  <c r="M37"/>
  <c r="L37"/>
  <c r="K37"/>
  <c r="J37"/>
  <c r="I37"/>
  <c r="H37"/>
  <c r="G37"/>
  <c r="F37"/>
  <c r="E37"/>
  <c r="BC32"/>
  <c r="BB32"/>
  <c r="BA32"/>
  <c r="AZ32"/>
  <c r="AY32"/>
  <c r="AX32"/>
  <c r="AW32"/>
  <c r="AV32"/>
  <c r="AU32"/>
  <c r="AT32"/>
  <c r="AS32"/>
  <c r="AR32"/>
  <c r="AQ32"/>
  <c r="AP32"/>
  <c r="AO32"/>
  <c r="AN32"/>
  <c r="AM32"/>
  <c r="AL32"/>
  <c r="AK32"/>
  <c r="AJ32"/>
  <c r="AI32"/>
  <c r="AH32"/>
  <c r="AG32"/>
  <c r="AF32"/>
  <c r="AB32"/>
  <c r="AA32"/>
  <c r="Z32"/>
  <c r="Y32"/>
  <c r="X32"/>
  <c r="W32"/>
  <c r="V32"/>
  <c r="U32"/>
  <c r="T32"/>
  <c r="S32"/>
  <c r="R32"/>
  <c r="Q32"/>
  <c r="P32"/>
  <c r="O32"/>
  <c r="N32"/>
  <c r="M32"/>
  <c r="L32"/>
  <c r="K32"/>
  <c r="J32"/>
  <c r="I32"/>
  <c r="H32"/>
  <c r="G32"/>
  <c r="F32"/>
  <c r="E32"/>
  <c r="BC26"/>
  <c r="BB26"/>
  <c r="BA26"/>
  <c r="AZ26"/>
  <c r="AY26"/>
  <c r="AX26"/>
  <c r="AW26"/>
  <c r="AV26"/>
  <c r="AU26"/>
  <c r="AT26"/>
  <c r="AS26"/>
  <c r="AR26"/>
  <c r="AQ26"/>
  <c r="AP26"/>
  <c r="AO26"/>
  <c r="AN26"/>
  <c r="AM26"/>
  <c r="AL26"/>
  <c r="AK26"/>
  <c r="AJ26"/>
  <c r="AI26"/>
  <c r="AH26"/>
  <c r="AG26"/>
  <c r="AF26"/>
  <c r="AB26"/>
  <c r="AA26"/>
  <c r="Z26"/>
  <c r="Y26"/>
  <c r="X26"/>
  <c r="W26"/>
  <c r="V26"/>
  <c r="U26"/>
  <c r="T26"/>
  <c r="S26"/>
  <c r="R26"/>
  <c r="Q26"/>
  <c r="P26"/>
  <c r="O26"/>
  <c r="N26"/>
  <c r="M26"/>
  <c r="L26"/>
  <c r="K26"/>
  <c r="J26"/>
  <c r="I26"/>
  <c r="H26"/>
  <c r="G26"/>
  <c r="F26"/>
  <c r="E26"/>
  <c r="BC21"/>
  <c r="BB21"/>
  <c r="BA21"/>
  <c r="AZ21"/>
  <c r="AY21"/>
  <c r="AX21"/>
  <c r="AW21"/>
  <c r="AV21"/>
  <c r="AU21"/>
  <c r="AT21"/>
  <c r="AS21"/>
  <c r="AR21"/>
  <c r="AQ21"/>
  <c r="AP21"/>
  <c r="AO21"/>
  <c r="AN21"/>
  <c r="AM21"/>
  <c r="AL21"/>
  <c r="AK21"/>
  <c r="AJ21"/>
  <c r="AI21"/>
  <c r="AH21"/>
  <c r="AG21"/>
  <c r="AF21"/>
  <c r="AB21"/>
  <c r="AA21"/>
  <c r="Z21"/>
  <c r="Y21"/>
  <c r="X21"/>
  <c r="W21"/>
  <c r="V21"/>
  <c r="U21"/>
  <c r="T21"/>
  <c r="S21"/>
  <c r="R21"/>
  <c r="Q21"/>
  <c r="P21"/>
  <c r="O21"/>
  <c r="N21"/>
  <c r="M21"/>
  <c r="L21"/>
  <c r="K21"/>
  <c r="J21"/>
  <c r="I21"/>
  <c r="H21"/>
  <c r="G21"/>
  <c r="F21"/>
  <c r="E21"/>
  <c r="BC16"/>
  <c r="BB16"/>
  <c r="BA16"/>
  <c r="AZ16"/>
  <c r="AY16"/>
  <c r="AX16"/>
  <c r="AW16"/>
  <c r="AV16"/>
  <c r="AU16"/>
  <c r="AT16"/>
  <c r="AS16"/>
  <c r="AR16"/>
  <c r="AQ16"/>
  <c r="AP16"/>
  <c r="AO16"/>
  <c r="AN16"/>
  <c r="AM16"/>
  <c r="AL16"/>
  <c r="AK16"/>
  <c r="AJ16"/>
  <c r="AI16"/>
  <c r="AH16"/>
  <c r="AG16"/>
  <c r="AF16"/>
  <c r="AB16"/>
  <c r="AA16"/>
  <c r="Z16"/>
  <c r="Y16"/>
  <c r="X16"/>
  <c r="W16"/>
  <c r="V16"/>
  <c r="U16"/>
  <c r="T16"/>
  <c r="S16"/>
  <c r="R16"/>
  <c r="Q16"/>
  <c r="P16"/>
  <c r="O16"/>
  <c r="N16"/>
  <c r="M16"/>
  <c r="L16"/>
  <c r="K16"/>
  <c r="J16"/>
  <c r="I16"/>
  <c r="H16"/>
  <c r="G16"/>
  <c r="F16"/>
  <c r="E16"/>
  <c r="BC10"/>
  <c r="BB10"/>
  <c r="BA10"/>
  <c r="AZ10"/>
  <c r="AY10"/>
  <c r="AX10"/>
  <c r="AW10"/>
  <c r="AV10"/>
  <c r="AU10"/>
  <c r="AT10"/>
  <c r="AS10"/>
  <c r="AR10"/>
  <c r="AQ10"/>
  <c r="AP10"/>
  <c r="AO10"/>
  <c r="AN10"/>
  <c r="AM10"/>
  <c r="AL10"/>
  <c r="AK10"/>
  <c r="AJ10"/>
  <c r="AI10"/>
  <c r="AH10"/>
  <c r="AG10"/>
  <c r="AF10"/>
  <c r="AB10"/>
  <c r="AA10"/>
  <c r="Z10"/>
  <c r="Y10"/>
  <c r="X10"/>
  <c r="W10"/>
  <c r="V10"/>
  <c r="U10"/>
  <c r="T10"/>
  <c r="S10"/>
  <c r="R10"/>
  <c r="Q10"/>
  <c r="P10"/>
  <c r="O10"/>
  <c r="N10"/>
  <c r="M10"/>
  <c r="L10"/>
  <c r="K10"/>
  <c r="J10"/>
  <c r="I10"/>
  <c r="H10"/>
  <c r="G10"/>
  <c r="F10"/>
  <c r="E10"/>
  <c r="BC40" i="107"/>
  <c r="BB40"/>
  <c r="BA40"/>
  <c r="AZ40"/>
  <c r="AY40"/>
  <c r="AX40"/>
  <c r="AW40"/>
  <c r="AV40"/>
  <c r="AU40"/>
  <c r="AT40"/>
  <c r="AS40"/>
  <c r="AR40"/>
  <c r="AQ40"/>
  <c r="AP40"/>
  <c r="AO40"/>
  <c r="AN40"/>
  <c r="AM40"/>
  <c r="AL40"/>
  <c r="AK40"/>
  <c r="AJ40"/>
  <c r="AI40"/>
  <c r="AH40"/>
  <c r="AG40"/>
  <c r="AF40"/>
  <c r="AB40"/>
  <c r="AA40"/>
  <c r="Z40"/>
  <c r="Y40"/>
  <c r="X40"/>
  <c r="W40"/>
  <c r="V40"/>
  <c r="U40"/>
  <c r="T40"/>
  <c r="S40"/>
  <c r="R40"/>
  <c r="Q40"/>
  <c r="P40"/>
  <c r="O40"/>
  <c r="N40"/>
  <c r="M40"/>
  <c r="L40"/>
  <c r="K40"/>
  <c r="J40"/>
  <c r="I40"/>
  <c r="H40"/>
  <c r="G40"/>
  <c r="F40"/>
  <c r="E40"/>
  <c r="BC39"/>
  <c r="BB39"/>
  <c r="BA39"/>
  <c r="AZ39"/>
  <c r="AY39"/>
  <c r="AX39"/>
  <c r="AW39"/>
  <c r="AV39"/>
  <c r="AU39"/>
  <c r="AT39"/>
  <c r="AS39"/>
  <c r="AR39"/>
  <c r="AQ39"/>
  <c r="AP39"/>
  <c r="AO39"/>
  <c r="AN39"/>
  <c r="AM39"/>
  <c r="AL39"/>
  <c r="AK39"/>
  <c r="AJ39"/>
  <c r="AI39"/>
  <c r="AH39"/>
  <c r="AG39"/>
  <c r="AF39"/>
  <c r="AB39"/>
  <c r="AA39"/>
  <c r="Z39"/>
  <c r="Y39"/>
  <c r="X39"/>
  <c r="W39"/>
  <c r="V39"/>
  <c r="U39"/>
  <c r="T39"/>
  <c r="S39"/>
  <c r="R39"/>
  <c r="Q39"/>
  <c r="P39"/>
  <c r="O39"/>
  <c r="N39"/>
  <c r="M39"/>
  <c r="L39"/>
  <c r="K39"/>
  <c r="J39"/>
  <c r="I39"/>
  <c r="H39"/>
  <c r="G39"/>
  <c r="F39"/>
  <c r="E39"/>
  <c r="BC37"/>
  <c r="BB37"/>
  <c r="BA37"/>
  <c r="AZ37"/>
  <c r="AY37"/>
  <c r="AX37"/>
  <c r="AW37"/>
  <c r="AV37"/>
  <c r="AU37"/>
  <c r="AT37"/>
  <c r="AS37"/>
  <c r="AR37"/>
  <c r="AQ37"/>
  <c r="AP37"/>
  <c r="AO37"/>
  <c r="AN37"/>
  <c r="AM37"/>
  <c r="AL37"/>
  <c r="AK37"/>
  <c r="AJ37"/>
  <c r="AI37"/>
  <c r="AH37"/>
  <c r="AG37"/>
  <c r="AF37"/>
  <c r="AB37"/>
  <c r="AA37"/>
  <c r="Z37"/>
  <c r="Y37"/>
  <c r="X37"/>
  <c r="W37"/>
  <c r="V37"/>
  <c r="U37"/>
  <c r="T37"/>
  <c r="S37"/>
  <c r="R37"/>
  <c r="Q37"/>
  <c r="P37"/>
  <c r="O37"/>
  <c r="N37"/>
  <c r="M37"/>
  <c r="L37"/>
  <c r="K37"/>
  <c r="J37"/>
  <c r="I37"/>
  <c r="H37"/>
  <c r="G37"/>
  <c r="F37"/>
  <c r="E37"/>
  <c r="BC32"/>
  <c r="BB32"/>
  <c r="BA32"/>
  <c r="AZ32"/>
  <c r="AY32"/>
  <c r="AX32"/>
  <c r="AW32"/>
  <c r="AV32"/>
  <c r="AU32"/>
  <c r="AT32"/>
  <c r="AS32"/>
  <c r="AR32"/>
  <c r="AQ32"/>
  <c r="AP32"/>
  <c r="AO32"/>
  <c r="AN32"/>
  <c r="AM32"/>
  <c r="AL32"/>
  <c r="AK32"/>
  <c r="AJ32"/>
  <c r="AI32"/>
  <c r="AH32"/>
  <c r="AG32"/>
  <c r="AF32"/>
  <c r="AB32"/>
  <c r="AA32"/>
  <c r="Z32"/>
  <c r="Y32"/>
  <c r="X32"/>
  <c r="W32"/>
  <c r="V32"/>
  <c r="U32"/>
  <c r="T32"/>
  <c r="S32"/>
  <c r="R32"/>
  <c r="Q32"/>
  <c r="P32"/>
  <c r="O32"/>
  <c r="N32"/>
  <c r="M32"/>
  <c r="L32"/>
  <c r="K32"/>
  <c r="J32"/>
  <c r="I32"/>
  <c r="H32"/>
  <c r="G32"/>
  <c r="F32"/>
  <c r="E32"/>
  <c r="BC26"/>
  <c r="BB26"/>
  <c r="BA26"/>
  <c r="AZ26"/>
  <c r="AY26"/>
  <c r="AX26"/>
  <c r="AW26"/>
  <c r="AV26"/>
  <c r="AU26"/>
  <c r="AT26"/>
  <c r="AS26"/>
  <c r="AR26"/>
  <c r="AQ26"/>
  <c r="AP26"/>
  <c r="AO26"/>
  <c r="AN26"/>
  <c r="AM26"/>
  <c r="AL26"/>
  <c r="AK26"/>
  <c r="AJ26"/>
  <c r="AI26"/>
  <c r="AH26"/>
  <c r="AG26"/>
  <c r="AF26"/>
  <c r="AB26"/>
  <c r="AA26"/>
  <c r="Z26"/>
  <c r="Y26"/>
  <c r="X26"/>
  <c r="W26"/>
  <c r="V26"/>
  <c r="U26"/>
  <c r="T26"/>
  <c r="S26"/>
  <c r="R26"/>
  <c r="Q26"/>
  <c r="P26"/>
  <c r="O26"/>
  <c r="N26"/>
  <c r="M26"/>
  <c r="L26"/>
  <c r="K26"/>
  <c r="J26"/>
  <c r="I26"/>
  <c r="H26"/>
  <c r="G26"/>
  <c r="F26"/>
  <c r="E26"/>
  <c r="BC21"/>
  <c r="BB21"/>
  <c r="BA21"/>
  <c r="AZ21"/>
  <c r="AY21"/>
  <c r="AX21"/>
  <c r="AW21"/>
  <c r="AV21"/>
  <c r="AU21"/>
  <c r="AT21"/>
  <c r="AS21"/>
  <c r="AR21"/>
  <c r="AQ21"/>
  <c r="AP21"/>
  <c r="AO21"/>
  <c r="AN21"/>
  <c r="AM21"/>
  <c r="AL21"/>
  <c r="AK21"/>
  <c r="AJ21"/>
  <c r="AI21"/>
  <c r="AH21"/>
  <c r="AG21"/>
  <c r="AF21"/>
  <c r="AB21"/>
  <c r="AA21"/>
  <c r="Z21"/>
  <c r="Y21"/>
  <c r="X21"/>
  <c r="W21"/>
  <c r="V21"/>
  <c r="U21"/>
  <c r="T21"/>
  <c r="S21"/>
  <c r="R21"/>
  <c r="Q21"/>
  <c r="P21"/>
  <c r="O21"/>
  <c r="N21"/>
  <c r="M21"/>
  <c r="L21"/>
  <c r="K21"/>
  <c r="J21"/>
  <c r="I21"/>
  <c r="H21"/>
  <c r="G21"/>
  <c r="F21"/>
  <c r="E21"/>
  <c r="BC16"/>
  <c r="BB16"/>
  <c r="BA16"/>
  <c r="AZ16"/>
  <c r="AY16"/>
  <c r="AX16"/>
  <c r="AW16"/>
  <c r="AV16"/>
  <c r="AU16"/>
  <c r="AT16"/>
  <c r="AS16"/>
  <c r="AR16"/>
  <c r="AQ16"/>
  <c r="AP16"/>
  <c r="AO16"/>
  <c r="AN16"/>
  <c r="AM16"/>
  <c r="AL16"/>
  <c r="AK16"/>
  <c r="AJ16"/>
  <c r="AI16"/>
  <c r="AH16"/>
  <c r="AG16"/>
  <c r="AF16"/>
  <c r="AB16"/>
  <c r="AA16"/>
  <c r="Z16"/>
  <c r="Y16"/>
  <c r="X16"/>
  <c r="W16"/>
  <c r="V16"/>
  <c r="U16"/>
  <c r="T16"/>
  <c r="S16"/>
  <c r="R16"/>
  <c r="Q16"/>
  <c r="P16"/>
  <c r="O16"/>
  <c r="N16"/>
  <c r="M16"/>
  <c r="L16"/>
  <c r="K16"/>
  <c r="J16"/>
  <c r="I16"/>
  <c r="H16"/>
  <c r="G16"/>
  <c r="F16"/>
  <c r="E16"/>
  <c r="BC10"/>
  <c r="BB10"/>
  <c r="BA10"/>
  <c r="AZ10"/>
  <c r="AY10"/>
  <c r="AX10"/>
  <c r="AW10"/>
  <c r="AV10"/>
  <c r="AU10"/>
  <c r="AT10"/>
  <c r="AS10"/>
  <c r="AR10"/>
  <c r="AQ10"/>
  <c r="AP10"/>
  <c r="AO10"/>
  <c r="AN10"/>
  <c r="AM10"/>
  <c r="AL10"/>
  <c r="AK10"/>
  <c r="AJ10"/>
  <c r="AI10"/>
  <c r="AH10"/>
  <c r="AG10"/>
  <c r="AF10"/>
  <c r="AB10"/>
  <c r="AA10"/>
  <c r="Z10"/>
  <c r="Y10"/>
  <c r="X10"/>
  <c r="W10"/>
  <c r="V10"/>
  <c r="U10"/>
  <c r="T10"/>
  <c r="S10"/>
  <c r="R10"/>
  <c r="Q10"/>
  <c r="P10"/>
  <c r="O10"/>
  <c r="N10"/>
  <c r="M10"/>
  <c r="L10"/>
  <c r="K10"/>
  <c r="J10"/>
  <c r="I10"/>
  <c r="H10"/>
  <c r="G10"/>
  <c r="F10"/>
  <c r="E10"/>
  <c r="BC40" i="106"/>
  <c r="BB40"/>
  <c r="BA40"/>
  <c r="AZ40"/>
  <c r="AY40"/>
  <c r="AX40"/>
  <c r="AW40"/>
  <c r="AV40"/>
  <c r="AU40"/>
  <c r="AT40"/>
  <c r="AS40"/>
  <c r="AR40"/>
  <c r="AQ40"/>
  <c r="AP40"/>
  <c r="AO40"/>
  <c r="AN40"/>
  <c r="AM40"/>
  <c r="AL40"/>
  <c r="AK40"/>
  <c r="AJ40"/>
  <c r="AI40"/>
  <c r="AH40"/>
  <c r="AG40"/>
  <c r="AF40"/>
  <c r="AB40"/>
  <c r="AA40"/>
  <c r="Z40"/>
  <c r="Y40"/>
  <c r="X40"/>
  <c r="W40"/>
  <c r="V40"/>
  <c r="U40"/>
  <c r="T40"/>
  <c r="S40"/>
  <c r="R40"/>
  <c r="Q40"/>
  <c r="P40"/>
  <c r="O40"/>
  <c r="N40"/>
  <c r="M40"/>
  <c r="L40"/>
  <c r="K40"/>
  <c r="J40"/>
  <c r="I40"/>
  <c r="H40"/>
  <c r="G40"/>
  <c r="F40"/>
  <c r="E40"/>
  <c r="BC39"/>
  <c r="BB39"/>
  <c r="BA39"/>
  <c r="AZ39"/>
  <c r="AY39"/>
  <c r="AX39"/>
  <c r="AW39"/>
  <c r="AV39"/>
  <c r="AU39"/>
  <c r="AT39"/>
  <c r="AS39"/>
  <c r="AR39"/>
  <c r="AQ39"/>
  <c r="AP39"/>
  <c r="AO39"/>
  <c r="AN39"/>
  <c r="AM39"/>
  <c r="AL39"/>
  <c r="AK39"/>
  <c r="AJ39"/>
  <c r="AI39"/>
  <c r="AH39"/>
  <c r="AG39"/>
  <c r="AF39"/>
  <c r="AB39"/>
  <c r="AA39"/>
  <c r="Z39"/>
  <c r="Y39"/>
  <c r="X39"/>
  <c r="W39"/>
  <c r="V39"/>
  <c r="U39"/>
  <c r="T39"/>
  <c r="S39"/>
  <c r="R39"/>
  <c r="Q39"/>
  <c r="P39"/>
  <c r="O39"/>
  <c r="N39"/>
  <c r="M39"/>
  <c r="L39"/>
  <c r="K39"/>
  <c r="J39"/>
  <c r="I39"/>
  <c r="H39"/>
  <c r="G39"/>
  <c r="F39"/>
  <c r="E39"/>
  <c r="BC37"/>
  <c r="BB37"/>
  <c r="BA37"/>
  <c r="AZ37"/>
  <c r="AY37"/>
  <c r="AX37"/>
  <c r="AW37"/>
  <c r="AV37"/>
  <c r="AU37"/>
  <c r="AT37"/>
  <c r="AS37"/>
  <c r="AR37"/>
  <c r="AQ37"/>
  <c r="AP37"/>
  <c r="AO37"/>
  <c r="AN37"/>
  <c r="AM37"/>
  <c r="AL37"/>
  <c r="AK37"/>
  <c r="AJ37"/>
  <c r="AI37"/>
  <c r="AH37"/>
  <c r="AG37"/>
  <c r="AF37"/>
  <c r="AB37"/>
  <c r="AA37"/>
  <c r="Z37"/>
  <c r="Y37"/>
  <c r="X37"/>
  <c r="W37"/>
  <c r="V37"/>
  <c r="U37"/>
  <c r="T37"/>
  <c r="S37"/>
  <c r="R37"/>
  <c r="Q37"/>
  <c r="P37"/>
  <c r="O37"/>
  <c r="N37"/>
  <c r="M37"/>
  <c r="L37"/>
  <c r="K37"/>
  <c r="J37"/>
  <c r="I37"/>
  <c r="H37"/>
  <c r="G37"/>
  <c r="F37"/>
  <c r="E37"/>
  <c r="BC32"/>
  <c r="BB32"/>
  <c r="BA32"/>
  <c r="AZ32"/>
  <c r="AY32"/>
  <c r="AX32"/>
  <c r="AW32"/>
  <c r="AV32"/>
  <c r="AU32"/>
  <c r="AT32"/>
  <c r="AS32"/>
  <c r="AR32"/>
  <c r="AQ32"/>
  <c r="AP32"/>
  <c r="AO32"/>
  <c r="AN32"/>
  <c r="AM32"/>
  <c r="AL32"/>
  <c r="AK32"/>
  <c r="AJ32"/>
  <c r="AI32"/>
  <c r="AH32"/>
  <c r="AG32"/>
  <c r="AF32"/>
  <c r="AB32"/>
  <c r="AA32"/>
  <c r="Z32"/>
  <c r="Y32"/>
  <c r="X32"/>
  <c r="W32"/>
  <c r="V32"/>
  <c r="U32"/>
  <c r="T32"/>
  <c r="S32"/>
  <c r="R32"/>
  <c r="Q32"/>
  <c r="P32"/>
  <c r="O32"/>
  <c r="N32"/>
  <c r="M32"/>
  <c r="L32"/>
  <c r="K32"/>
  <c r="J32"/>
  <c r="I32"/>
  <c r="H32"/>
  <c r="G32"/>
  <c r="F32"/>
  <c r="E32"/>
  <c r="BC26"/>
  <c r="BB26"/>
  <c r="BA26"/>
  <c r="AZ26"/>
  <c r="AY26"/>
  <c r="AX26"/>
  <c r="AW26"/>
  <c r="AV26"/>
  <c r="AU26"/>
  <c r="AT26"/>
  <c r="AS26"/>
  <c r="AR26"/>
  <c r="AQ26"/>
  <c r="AP26"/>
  <c r="AO26"/>
  <c r="AN26"/>
  <c r="AM26"/>
  <c r="AL26"/>
  <c r="AK26"/>
  <c r="AJ26"/>
  <c r="AI26"/>
  <c r="AH26"/>
  <c r="AG26"/>
  <c r="AF26"/>
  <c r="AB26"/>
  <c r="AA26"/>
  <c r="Z26"/>
  <c r="Y26"/>
  <c r="X26"/>
  <c r="W26"/>
  <c r="V26"/>
  <c r="U26"/>
  <c r="T26"/>
  <c r="S26"/>
  <c r="R26"/>
  <c r="Q26"/>
  <c r="P26"/>
  <c r="O26"/>
  <c r="N26"/>
  <c r="M26"/>
  <c r="L26"/>
  <c r="K26"/>
  <c r="J26"/>
  <c r="I26"/>
  <c r="H26"/>
  <c r="G26"/>
  <c r="F26"/>
  <c r="E26"/>
  <c r="BC21"/>
  <c r="BB21"/>
  <c r="BA21"/>
  <c r="AZ21"/>
  <c r="AY21"/>
  <c r="AX21"/>
  <c r="AW21"/>
  <c r="AV21"/>
  <c r="AU21"/>
  <c r="AT21"/>
  <c r="AS21"/>
  <c r="AR21"/>
  <c r="AQ21"/>
  <c r="AP21"/>
  <c r="AO21"/>
  <c r="AN21"/>
  <c r="AM21"/>
  <c r="AL21"/>
  <c r="AK21"/>
  <c r="AJ21"/>
  <c r="AI21"/>
  <c r="AH21"/>
  <c r="AG21"/>
  <c r="AF21"/>
  <c r="AB21"/>
  <c r="AA21"/>
  <c r="Z21"/>
  <c r="Y21"/>
  <c r="X21"/>
  <c r="W21"/>
  <c r="V21"/>
  <c r="U21"/>
  <c r="T21"/>
  <c r="S21"/>
  <c r="R21"/>
  <c r="Q21"/>
  <c r="P21"/>
  <c r="O21"/>
  <c r="N21"/>
  <c r="M21"/>
  <c r="L21"/>
  <c r="K21"/>
  <c r="J21"/>
  <c r="I21"/>
  <c r="H21"/>
  <c r="G21"/>
  <c r="F21"/>
  <c r="E21"/>
  <c r="BC16"/>
  <c r="BB16"/>
  <c r="BA16"/>
  <c r="AZ16"/>
  <c r="AY16"/>
  <c r="AX16"/>
  <c r="AW16"/>
  <c r="AV16"/>
  <c r="AU16"/>
  <c r="AT16"/>
  <c r="AS16"/>
  <c r="AR16"/>
  <c r="AQ16"/>
  <c r="AP16"/>
  <c r="AO16"/>
  <c r="AN16"/>
  <c r="AM16"/>
  <c r="AL16"/>
  <c r="AK16"/>
  <c r="AJ16"/>
  <c r="AI16"/>
  <c r="AH16"/>
  <c r="AG16"/>
  <c r="AF16"/>
  <c r="AB16"/>
  <c r="AA16"/>
  <c r="Z16"/>
  <c r="Y16"/>
  <c r="X16"/>
  <c r="W16"/>
  <c r="V16"/>
  <c r="U16"/>
  <c r="T16"/>
  <c r="S16"/>
  <c r="R16"/>
  <c r="Q16"/>
  <c r="P16"/>
  <c r="O16"/>
  <c r="N16"/>
  <c r="M16"/>
  <c r="L16"/>
  <c r="K16"/>
  <c r="J16"/>
  <c r="I16"/>
  <c r="H16"/>
  <c r="G16"/>
  <c r="F16"/>
  <c r="E16"/>
  <c r="BC10"/>
  <c r="BB10"/>
  <c r="BA10"/>
  <c r="AZ10"/>
  <c r="AY10"/>
  <c r="AX10"/>
  <c r="AW10"/>
  <c r="AV10"/>
  <c r="AU10"/>
  <c r="AT10"/>
  <c r="AS10"/>
  <c r="AR10"/>
  <c r="AQ10"/>
  <c r="AP10"/>
  <c r="AO10"/>
  <c r="AN10"/>
  <c r="AM10"/>
  <c r="AL10"/>
  <c r="AK10"/>
  <c r="AJ10"/>
  <c r="AI10"/>
  <c r="AH10"/>
  <c r="AG10"/>
  <c r="AF10"/>
  <c r="AB10"/>
  <c r="AA10"/>
  <c r="Z10"/>
  <c r="Y10"/>
  <c r="X10"/>
  <c r="W10"/>
  <c r="V10"/>
  <c r="U10"/>
  <c r="T10"/>
  <c r="S10"/>
  <c r="R10"/>
  <c r="Q10"/>
  <c r="P10"/>
  <c r="O10"/>
  <c r="N10"/>
  <c r="M10"/>
  <c r="L10"/>
  <c r="K10"/>
  <c r="J10"/>
  <c r="I10"/>
  <c r="H10"/>
  <c r="G10"/>
  <c r="F10"/>
  <c r="E10"/>
  <c r="BC40" i="105"/>
  <c r="BB40"/>
  <c r="BA40"/>
  <c r="AZ40"/>
  <c r="AY40"/>
  <c r="AX40"/>
  <c r="AW40"/>
  <c r="AV40"/>
  <c r="AU40"/>
  <c r="AT40"/>
  <c r="AS40"/>
  <c r="AR40"/>
  <c r="AQ40"/>
  <c r="AP40"/>
  <c r="AO40"/>
  <c r="AN40"/>
  <c r="AM40"/>
  <c r="AL40"/>
  <c r="AK40"/>
  <c r="AJ40"/>
  <c r="AI40"/>
  <c r="AH40"/>
  <c r="AG40"/>
  <c r="AF40"/>
  <c r="AB40"/>
  <c r="AA40"/>
  <c r="Z40"/>
  <c r="Y40"/>
  <c r="X40"/>
  <c r="W40"/>
  <c r="V40"/>
  <c r="U40"/>
  <c r="T40"/>
  <c r="S40"/>
  <c r="R40"/>
  <c r="Q40"/>
  <c r="P40"/>
  <c r="O40"/>
  <c r="N40"/>
  <c r="M40"/>
  <c r="L40"/>
  <c r="K40"/>
  <c r="J40"/>
  <c r="I40"/>
  <c r="H40"/>
  <c r="G40"/>
  <c r="F40"/>
  <c r="E40"/>
  <c r="BC39"/>
  <c r="BB39"/>
  <c r="BA39"/>
  <c r="AZ39"/>
  <c r="AY39"/>
  <c r="AX39"/>
  <c r="AW39"/>
  <c r="AV39"/>
  <c r="AU39"/>
  <c r="AT39"/>
  <c r="AS39"/>
  <c r="AR39"/>
  <c r="AQ39"/>
  <c r="AP39"/>
  <c r="AO39"/>
  <c r="AN39"/>
  <c r="AM39"/>
  <c r="AL39"/>
  <c r="AK39"/>
  <c r="AJ39"/>
  <c r="AI39"/>
  <c r="AH39"/>
  <c r="AG39"/>
  <c r="AF39"/>
  <c r="AB39"/>
  <c r="AA39"/>
  <c r="Z39"/>
  <c r="Y39"/>
  <c r="X39"/>
  <c r="W39"/>
  <c r="V39"/>
  <c r="U39"/>
  <c r="T39"/>
  <c r="S39"/>
  <c r="R39"/>
  <c r="Q39"/>
  <c r="P39"/>
  <c r="O39"/>
  <c r="N39"/>
  <c r="M39"/>
  <c r="L39"/>
  <c r="K39"/>
  <c r="J39"/>
  <c r="I39"/>
  <c r="H39"/>
  <c r="G39"/>
  <c r="F39"/>
  <c r="E39"/>
  <c r="BC37"/>
  <c r="BB37"/>
  <c r="BA37"/>
  <c r="AZ37"/>
  <c r="AY37"/>
  <c r="AX37"/>
  <c r="AW37"/>
  <c r="AV37"/>
  <c r="AU37"/>
  <c r="AT37"/>
  <c r="AS37"/>
  <c r="AR37"/>
  <c r="AQ37"/>
  <c r="AP37"/>
  <c r="AO37"/>
  <c r="AN37"/>
  <c r="AM37"/>
  <c r="AL37"/>
  <c r="AK37"/>
  <c r="AJ37"/>
  <c r="AI37"/>
  <c r="AH37"/>
  <c r="AG37"/>
  <c r="AF37"/>
  <c r="AB37"/>
  <c r="AA37"/>
  <c r="Z37"/>
  <c r="Y37"/>
  <c r="X37"/>
  <c r="W37"/>
  <c r="V37"/>
  <c r="U37"/>
  <c r="T37"/>
  <c r="S37"/>
  <c r="R37"/>
  <c r="Q37"/>
  <c r="P37"/>
  <c r="O37"/>
  <c r="N37"/>
  <c r="M37"/>
  <c r="L37"/>
  <c r="K37"/>
  <c r="J37"/>
  <c r="I37"/>
  <c r="H37"/>
  <c r="G37"/>
  <c r="F37"/>
  <c r="E37"/>
  <c r="BC32"/>
  <c r="BB32"/>
  <c r="BA32"/>
  <c r="AZ32"/>
  <c r="AY32"/>
  <c r="AX32"/>
  <c r="AW32"/>
  <c r="AV32"/>
  <c r="AU32"/>
  <c r="AT32"/>
  <c r="AS32"/>
  <c r="AR32"/>
  <c r="AQ32"/>
  <c r="AP32"/>
  <c r="AO32"/>
  <c r="AN32"/>
  <c r="AM32"/>
  <c r="AL32"/>
  <c r="AK32"/>
  <c r="AJ32"/>
  <c r="AI32"/>
  <c r="AH32"/>
  <c r="AG32"/>
  <c r="AF32"/>
  <c r="AB32"/>
  <c r="AA32"/>
  <c r="Z32"/>
  <c r="Y32"/>
  <c r="X32"/>
  <c r="W32"/>
  <c r="V32"/>
  <c r="U32"/>
  <c r="T32"/>
  <c r="S32"/>
  <c r="R32"/>
  <c r="Q32"/>
  <c r="P32"/>
  <c r="O32"/>
  <c r="N32"/>
  <c r="M32"/>
  <c r="L32"/>
  <c r="K32"/>
  <c r="J32"/>
  <c r="I32"/>
  <c r="H32"/>
  <c r="G32"/>
  <c r="F32"/>
  <c r="E32"/>
  <c r="BC26"/>
  <c r="BB26"/>
  <c r="BA26"/>
  <c r="AZ26"/>
  <c r="AY26"/>
  <c r="AX26"/>
  <c r="AW26"/>
  <c r="AV26"/>
  <c r="AU26"/>
  <c r="AT26"/>
  <c r="AS26"/>
  <c r="AR26"/>
  <c r="AQ26"/>
  <c r="AP26"/>
  <c r="AO26"/>
  <c r="AN26"/>
  <c r="AM26"/>
  <c r="AL26"/>
  <c r="AK26"/>
  <c r="AJ26"/>
  <c r="AI26"/>
  <c r="AH26"/>
  <c r="AG26"/>
  <c r="AF26"/>
  <c r="AB26"/>
  <c r="AA26"/>
  <c r="Z26"/>
  <c r="Y26"/>
  <c r="X26"/>
  <c r="W26"/>
  <c r="V26"/>
  <c r="U26"/>
  <c r="T26"/>
  <c r="S26"/>
  <c r="R26"/>
  <c r="Q26"/>
  <c r="P26"/>
  <c r="O26"/>
  <c r="N26"/>
  <c r="M26"/>
  <c r="L26"/>
  <c r="K26"/>
  <c r="J26"/>
  <c r="I26"/>
  <c r="H26"/>
  <c r="G26"/>
  <c r="F26"/>
  <c r="E26"/>
  <c r="BC21"/>
  <c r="BB21"/>
  <c r="BA21"/>
  <c r="AZ21"/>
  <c r="AY21"/>
  <c r="AX21"/>
  <c r="AW21"/>
  <c r="AV21"/>
  <c r="AU21"/>
  <c r="AT21"/>
  <c r="AS21"/>
  <c r="AR21"/>
  <c r="AQ21"/>
  <c r="AP21"/>
  <c r="AO21"/>
  <c r="AN21"/>
  <c r="AM21"/>
  <c r="AL21"/>
  <c r="AK21"/>
  <c r="AJ21"/>
  <c r="AI21"/>
  <c r="AH21"/>
  <c r="AG21"/>
  <c r="AF21"/>
  <c r="AB21"/>
  <c r="AA21"/>
  <c r="Z21"/>
  <c r="Y21"/>
  <c r="X21"/>
  <c r="W21"/>
  <c r="V21"/>
  <c r="U21"/>
  <c r="T21"/>
  <c r="S21"/>
  <c r="R21"/>
  <c r="Q21"/>
  <c r="P21"/>
  <c r="O21"/>
  <c r="N21"/>
  <c r="M21"/>
  <c r="L21"/>
  <c r="K21"/>
  <c r="J21"/>
  <c r="I21"/>
  <c r="H21"/>
  <c r="G21"/>
  <c r="F21"/>
  <c r="E21"/>
  <c r="BC16"/>
  <c r="BB16"/>
  <c r="BA16"/>
  <c r="AZ16"/>
  <c r="AY16"/>
  <c r="AX16"/>
  <c r="AW16"/>
  <c r="AV16"/>
  <c r="AU16"/>
  <c r="AT16"/>
  <c r="AS16"/>
  <c r="AR16"/>
  <c r="AQ16"/>
  <c r="AP16"/>
  <c r="AO16"/>
  <c r="AN16"/>
  <c r="AM16"/>
  <c r="AL16"/>
  <c r="AK16"/>
  <c r="AJ16"/>
  <c r="AI16"/>
  <c r="AH16"/>
  <c r="AG16"/>
  <c r="AF16"/>
  <c r="AB16"/>
  <c r="AA16"/>
  <c r="Z16"/>
  <c r="Y16"/>
  <c r="X16"/>
  <c r="W16"/>
  <c r="V16"/>
  <c r="U16"/>
  <c r="T16"/>
  <c r="S16"/>
  <c r="R16"/>
  <c r="Q16"/>
  <c r="P16"/>
  <c r="O16"/>
  <c r="N16"/>
  <c r="M16"/>
  <c r="L16"/>
  <c r="K16"/>
  <c r="J16"/>
  <c r="I16"/>
  <c r="H16"/>
  <c r="G16"/>
  <c r="F16"/>
  <c r="E16"/>
  <c r="BC10"/>
  <c r="BB10"/>
  <c r="BA10"/>
  <c r="AZ10"/>
  <c r="AY10"/>
  <c r="AX10"/>
  <c r="AW10"/>
  <c r="AV10"/>
  <c r="AU10"/>
  <c r="AT10"/>
  <c r="AS10"/>
  <c r="AR10"/>
  <c r="AQ10"/>
  <c r="AP10"/>
  <c r="AO10"/>
  <c r="AN10"/>
  <c r="AM10"/>
  <c r="AL10"/>
  <c r="AK10"/>
  <c r="AJ10"/>
  <c r="AI10"/>
  <c r="AH10"/>
  <c r="AG10"/>
  <c r="AF10"/>
  <c r="AB10"/>
  <c r="AA10"/>
  <c r="Z10"/>
  <c r="Y10"/>
  <c r="X10"/>
  <c r="W10"/>
  <c r="V10"/>
  <c r="U10"/>
  <c r="T10"/>
  <c r="S10"/>
  <c r="R10"/>
  <c r="Q10"/>
  <c r="P10"/>
  <c r="O10"/>
  <c r="N10"/>
  <c r="M10"/>
  <c r="L10"/>
  <c r="K10"/>
  <c r="J10"/>
  <c r="I10"/>
  <c r="H10"/>
  <c r="G10"/>
  <c r="F10"/>
  <c r="E10"/>
  <c r="BC40" i="104"/>
  <c r="BB40"/>
  <c r="BA40"/>
  <c r="AZ40"/>
  <c r="AY40"/>
  <c r="AX40"/>
  <c r="AW40"/>
  <c r="AV40"/>
  <c r="AU40"/>
  <c r="AT40"/>
  <c r="AS40"/>
  <c r="AR40"/>
  <c r="AQ40"/>
  <c r="AP40"/>
  <c r="AO40"/>
  <c r="AN40"/>
  <c r="AM40"/>
  <c r="AL40"/>
  <c r="AK40"/>
  <c r="AJ40"/>
  <c r="AI40"/>
  <c r="AH40"/>
  <c r="AG40"/>
  <c r="AF40"/>
  <c r="AB40"/>
  <c r="AA40"/>
  <c r="Z40"/>
  <c r="Y40"/>
  <c r="X40"/>
  <c r="W40"/>
  <c r="V40"/>
  <c r="U40"/>
  <c r="T40"/>
  <c r="S40"/>
  <c r="R40"/>
  <c r="Q40"/>
  <c r="P40"/>
  <c r="O40"/>
  <c r="N40"/>
  <c r="M40"/>
  <c r="L40"/>
  <c r="K40"/>
  <c r="J40"/>
  <c r="I40"/>
  <c r="H40"/>
  <c r="G40"/>
  <c r="F40"/>
  <c r="E40"/>
  <c r="BC39"/>
  <c r="BB39"/>
  <c r="BA39"/>
  <c r="AZ39"/>
  <c r="AY39"/>
  <c r="AX39"/>
  <c r="AW39"/>
  <c r="AV39"/>
  <c r="AU39"/>
  <c r="AT39"/>
  <c r="AS39"/>
  <c r="AR39"/>
  <c r="AQ39"/>
  <c r="AP39"/>
  <c r="AO39"/>
  <c r="AN39"/>
  <c r="AM39"/>
  <c r="AL39"/>
  <c r="AK39"/>
  <c r="AJ39"/>
  <c r="AI39"/>
  <c r="AH39"/>
  <c r="AG39"/>
  <c r="AF39"/>
  <c r="AB39"/>
  <c r="AA39"/>
  <c r="Z39"/>
  <c r="Y39"/>
  <c r="X39"/>
  <c r="W39"/>
  <c r="V39"/>
  <c r="U39"/>
  <c r="T39"/>
  <c r="S39"/>
  <c r="R39"/>
  <c r="Q39"/>
  <c r="P39"/>
  <c r="O39"/>
  <c r="N39"/>
  <c r="M39"/>
  <c r="L39"/>
  <c r="K39"/>
  <c r="J39"/>
  <c r="I39"/>
  <c r="H39"/>
  <c r="G39"/>
  <c r="F39"/>
  <c r="E39"/>
  <c r="BC37"/>
  <c r="BB37"/>
  <c r="BA37"/>
  <c r="AZ37"/>
  <c r="AY37"/>
  <c r="AX37"/>
  <c r="AW37"/>
  <c r="AV37"/>
  <c r="AU37"/>
  <c r="AT37"/>
  <c r="AS37"/>
  <c r="AR37"/>
  <c r="AQ37"/>
  <c r="AP37"/>
  <c r="AO37"/>
  <c r="AN37"/>
  <c r="AM37"/>
  <c r="AL37"/>
  <c r="AK37"/>
  <c r="AJ37"/>
  <c r="AI37"/>
  <c r="AH37"/>
  <c r="AG37"/>
  <c r="AF37"/>
  <c r="AB37"/>
  <c r="AA37"/>
  <c r="Z37"/>
  <c r="Y37"/>
  <c r="X37"/>
  <c r="W37"/>
  <c r="V37"/>
  <c r="U37"/>
  <c r="T37"/>
  <c r="S37"/>
  <c r="R37"/>
  <c r="Q37"/>
  <c r="P37"/>
  <c r="O37"/>
  <c r="N37"/>
  <c r="M37"/>
  <c r="L37"/>
  <c r="K37"/>
  <c r="J37"/>
  <c r="I37"/>
  <c r="H37"/>
  <c r="G37"/>
  <c r="F37"/>
  <c r="E37"/>
  <c r="BC32"/>
  <c r="BB32"/>
  <c r="BA32"/>
  <c r="AZ32"/>
  <c r="AY32"/>
  <c r="AX32"/>
  <c r="AW32"/>
  <c r="AV32"/>
  <c r="AU32"/>
  <c r="AT32"/>
  <c r="AS32"/>
  <c r="AR32"/>
  <c r="AQ32"/>
  <c r="AP32"/>
  <c r="AO32"/>
  <c r="AN32"/>
  <c r="AM32"/>
  <c r="AL32"/>
  <c r="AK32"/>
  <c r="AJ32"/>
  <c r="AI32"/>
  <c r="AH32"/>
  <c r="AG32"/>
  <c r="AF32"/>
  <c r="AB32"/>
  <c r="AA32"/>
  <c r="Z32"/>
  <c r="Y32"/>
  <c r="X32"/>
  <c r="W32"/>
  <c r="V32"/>
  <c r="U32"/>
  <c r="T32"/>
  <c r="S32"/>
  <c r="R32"/>
  <c r="Q32"/>
  <c r="P32"/>
  <c r="O32"/>
  <c r="N32"/>
  <c r="M32"/>
  <c r="L32"/>
  <c r="K32"/>
  <c r="J32"/>
  <c r="I32"/>
  <c r="H32"/>
  <c r="G32"/>
  <c r="F32"/>
  <c r="E32"/>
  <c r="BC26"/>
  <c r="BB26"/>
  <c r="BA26"/>
  <c r="AZ26"/>
  <c r="AY26"/>
  <c r="AX26"/>
  <c r="AW26"/>
  <c r="AV26"/>
  <c r="AU26"/>
  <c r="AT26"/>
  <c r="AS26"/>
  <c r="AR26"/>
  <c r="AQ26"/>
  <c r="AP26"/>
  <c r="AO26"/>
  <c r="AN26"/>
  <c r="AM26"/>
  <c r="AL26"/>
  <c r="AK26"/>
  <c r="AJ26"/>
  <c r="AI26"/>
  <c r="AH26"/>
  <c r="AG26"/>
  <c r="AF26"/>
  <c r="AB26"/>
  <c r="AA26"/>
  <c r="Z26"/>
  <c r="Y26"/>
  <c r="X26"/>
  <c r="W26"/>
  <c r="V26"/>
  <c r="U26"/>
  <c r="T26"/>
  <c r="S26"/>
  <c r="R26"/>
  <c r="Q26"/>
  <c r="P26"/>
  <c r="O26"/>
  <c r="N26"/>
  <c r="M26"/>
  <c r="L26"/>
  <c r="K26"/>
  <c r="J26"/>
  <c r="I26"/>
  <c r="H26"/>
  <c r="G26"/>
  <c r="F26"/>
  <c r="E26"/>
  <c r="BC21"/>
  <c r="BB21"/>
  <c r="BA21"/>
  <c r="AZ21"/>
  <c r="AY21"/>
  <c r="AX21"/>
  <c r="AW21"/>
  <c r="AV21"/>
  <c r="AU21"/>
  <c r="AT21"/>
  <c r="AS21"/>
  <c r="AR21"/>
  <c r="AQ21"/>
  <c r="AP21"/>
  <c r="AO21"/>
  <c r="AN21"/>
  <c r="AM21"/>
  <c r="AL21"/>
  <c r="AK21"/>
  <c r="AJ21"/>
  <c r="AI21"/>
  <c r="AH21"/>
  <c r="AG21"/>
  <c r="AF21"/>
  <c r="AB21"/>
  <c r="AA21"/>
  <c r="Z21"/>
  <c r="Y21"/>
  <c r="X21"/>
  <c r="W21"/>
  <c r="V21"/>
  <c r="U21"/>
  <c r="T21"/>
  <c r="S21"/>
  <c r="R21"/>
  <c r="Q21"/>
  <c r="P21"/>
  <c r="O21"/>
  <c r="N21"/>
  <c r="M21"/>
  <c r="L21"/>
  <c r="K21"/>
  <c r="J21"/>
  <c r="I21"/>
  <c r="H21"/>
  <c r="G21"/>
  <c r="F21"/>
  <c r="E21"/>
  <c r="BC16"/>
  <c r="BB16"/>
  <c r="BA16"/>
  <c r="AZ16"/>
  <c r="AY16"/>
  <c r="AX16"/>
  <c r="AW16"/>
  <c r="AV16"/>
  <c r="AU16"/>
  <c r="AT16"/>
  <c r="AS16"/>
  <c r="AR16"/>
  <c r="AQ16"/>
  <c r="AP16"/>
  <c r="AO16"/>
  <c r="AN16"/>
  <c r="AM16"/>
  <c r="AL16"/>
  <c r="AK16"/>
  <c r="AJ16"/>
  <c r="AI16"/>
  <c r="AH16"/>
  <c r="AG16"/>
  <c r="AF16"/>
  <c r="AB16"/>
  <c r="AA16"/>
  <c r="Z16"/>
  <c r="Y16"/>
  <c r="X16"/>
  <c r="W16"/>
  <c r="V16"/>
  <c r="U16"/>
  <c r="T16"/>
  <c r="S16"/>
  <c r="R16"/>
  <c r="Q16"/>
  <c r="P16"/>
  <c r="O16"/>
  <c r="N16"/>
  <c r="M16"/>
  <c r="L16"/>
  <c r="K16"/>
  <c r="J16"/>
  <c r="I16"/>
  <c r="H16"/>
  <c r="G16"/>
  <c r="F16"/>
  <c r="E16"/>
  <c r="BC10"/>
  <c r="BB10"/>
  <c r="BA10"/>
  <c r="AZ10"/>
  <c r="AY10"/>
  <c r="AX10"/>
  <c r="AW10"/>
  <c r="AV10"/>
  <c r="AU10"/>
  <c r="AT10"/>
  <c r="AS10"/>
  <c r="AR10"/>
  <c r="AQ10"/>
  <c r="AP10"/>
  <c r="AO10"/>
  <c r="AN10"/>
  <c r="AM10"/>
  <c r="AL10"/>
  <c r="AK10"/>
  <c r="AJ10"/>
  <c r="AI10"/>
  <c r="AH10"/>
  <c r="AG10"/>
  <c r="AF10"/>
  <c r="AB10"/>
  <c r="AA10"/>
  <c r="Z10"/>
  <c r="Y10"/>
  <c r="X10"/>
  <c r="W10"/>
  <c r="V10"/>
  <c r="U10"/>
  <c r="T10"/>
  <c r="S10"/>
  <c r="R10"/>
  <c r="Q10"/>
  <c r="P10"/>
  <c r="O10"/>
  <c r="N10"/>
  <c r="M10"/>
  <c r="L10"/>
  <c r="K10"/>
  <c r="J10"/>
  <c r="I10"/>
  <c r="H10"/>
  <c r="G10"/>
  <c r="F10"/>
  <c r="E10"/>
  <c r="BC40" i="103"/>
  <c r="BB40"/>
  <c r="BA40"/>
  <c r="AZ40"/>
  <c r="AY40"/>
  <c r="AX40"/>
  <c r="AW40"/>
  <c r="AV40"/>
  <c r="AU40"/>
  <c r="AT40"/>
  <c r="AS40"/>
  <c r="AR40"/>
  <c r="AQ40"/>
  <c r="AP40"/>
  <c r="AO40"/>
  <c r="AN40"/>
  <c r="AM40"/>
  <c r="AL40"/>
  <c r="AK40"/>
  <c r="AJ40"/>
  <c r="AI40"/>
  <c r="AH40"/>
  <c r="AG40"/>
  <c r="AF40"/>
  <c r="AB40"/>
  <c r="AA40"/>
  <c r="Z40"/>
  <c r="Y40"/>
  <c r="X40"/>
  <c r="W40"/>
  <c r="V40"/>
  <c r="U40"/>
  <c r="T40"/>
  <c r="S40"/>
  <c r="R40"/>
  <c r="Q40"/>
  <c r="P40"/>
  <c r="O40"/>
  <c r="N40"/>
  <c r="M40"/>
  <c r="L40"/>
  <c r="K40"/>
  <c r="J40"/>
  <c r="I40"/>
  <c r="H40"/>
  <c r="G40"/>
  <c r="F40"/>
  <c r="E40"/>
  <c r="BC39"/>
  <c r="BB39"/>
  <c r="BA39"/>
  <c r="AZ39"/>
  <c r="AY39"/>
  <c r="AX39"/>
  <c r="AW39"/>
  <c r="AV39"/>
  <c r="AU39"/>
  <c r="AT39"/>
  <c r="AS39"/>
  <c r="AR39"/>
  <c r="AQ39"/>
  <c r="AP39"/>
  <c r="AO39"/>
  <c r="AN39"/>
  <c r="AM39"/>
  <c r="AL39"/>
  <c r="AK39"/>
  <c r="AJ39"/>
  <c r="AI39"/>
  <c r="AH39"/>
  <c r="AG39"/>
  <c r="AF39"/>
  <c r="AB39"/>
  <c r="AA39"/>
  <c r="Z39"/>
  <c r="Y39"/>
  <c r="X39"/>
  <c r="W39"/>
  <c r="V39"/>
  <c r="U39"/>
  <c r="T39"/>
  <c r="S39"/>
  <c r="R39"/>
  <c r="Q39"/>
  <c r="P39"/>
  <c r="O39"/>
  <c r="N39"/>
  <c r="M39"/>
  <c r="L39"/>
  <c r="K39"/>
  <c r="J39"/>
  <c r="I39"/>
  <c r="H39"/>
  <c r="G39"/>
  <c r="F39"/>
  <c r="E39"/>
  <c r="BC37"/>
  <c r="BB37"/>
  <c r="BA37"/>
  <c r="AZ37"/>
  <c r="AY37"/>
  <c r="AX37"/>
  <c r="AW37"/>
  <c r="AV37"/>
  <c r="AU37"/>
  <c r="AT37"/>
  <c r="AS37"/>
  <c r="AR37"/>
  <c r="AQ37"/>
  <c r="AP37"/>
  <c r="AO37"/>
  <c r="AN37"/>
  <c r="AM37"/>
  <c r="AL37"/>
  <c r="AK37"/>
  <c r="AJ37"/>
  <c r="AI37"/>
  <c r="AH37"/>
  <c r="AG37"/>
  <c r="AF37"/>
  <c r="AB37"/>
  <c r="AA37"/>
  <c r="Z37"/>
  <c r="Y37"/>
  <c r="X37"/>
  <c r="W37"/>
  <c r="V37"/>
  <c r="U37"/>
  <c r="T37"/>
  <c r="S37"/>
  <c r="R37"/>
  <c r="Q37"/>
  <c r="P37"/>
  <c r="O37"/>
  <c r="N37"/>
  <c r="M37"/>
  <c r="L37"/>
  <c r="K37"/>
  <c r="J37"/>
  <c r="I37"/>
  <c r="H37"/>
  <c r="G37"/>
  <c r="F37"/>
  <c r="E37"/>
  <c r="BC32"/>
  <c r="BB32"/>
  <c r="BA32"/>
  <c r="AZ32"/>
  <c r="AY32"/>
  <c r="AX32"/>
  <c r="AW32"/>
  <c r="AV32"/>
  <c r="AU32"/>
  <c r="AT32"/>
  <c r="AS32"/>
  <c r="AR32"/>
  <c r="AQ32"/>
  <c r="AP32"/>
  <c r="AO32"/>
  <c r="AN32"/>
  <c r="AM32"/>
  <c r="AL32"/>
  <c r="AK32"/>
  <c r="AJ32"/>
  <c r="AI32"/>
  <c r="AH32"/>
  <c r="AG32"/>
  <c r="AF32"/>
  <c r="AB32"/>
  <c r="AA32"/>
  <c r="Z32"/>
  <c r="Y32"/>
  <c r="X32"/>
  <c r="W32"/>
  <c r="V32"/>
  <c r="U32"/>
  <c r="T32"/>
  <c r="S32"/>
  <c r="R32"/>
  <c r="Q32"/>
  <c r="P32"/>
  <c r="O32"/>
  <c r="N32"/>
  <c r="M32"/>
  <c r="L32"/>
  <c r="K32"/>
  <c r="J32"/>
  <c r="I32"/>
  <c r="H32"/>
  <c r="G32"/>
  <c r="F32"/>
  <c r="E32"/>
  <c r="BC26"/>
  <c r="BB26"/>
  <c r="BA26"/>
  <c r="AZ26"/>
  <c r="AY26"/>
  <c r="AX26"/>
  <c r="AW26"/>
  <c r="AV26"/>
  <c r="AU26"/>
  <c r="AT26"/>
  <c r="AS26"/>
  <c r="AR26"/>
  <c r="AQ26"/>
  <c r="AP26"/>
  <c r="AO26"/>
  <c r="AN26"/>
  <c r="AM26"/>
  <c r="AL26"/>
  <c r="AK26"/>
  <c r="AJ26"/>
  <c r="AI26"/>
  <c r="AH26"/>
  <c r="AG26"/>
  <c r="AF26"/>
  <c r="AB26"/>
  <c r="AA26"/>
  <c r="Z26"/>
  <c r="Y26"/>
  <c r="X26"/>
  <c r="W26"/>
  <c r="V26"/>
  <c r="U26"/>
  <c r="T26"/>
  <c r="S26"/>
  <c r="R26"/>
  <c r="Q26"/>
  <c r="P26"/>
  <c r="O26"/>
  <c r="N26"/>
  <c r="M26"/>
  <c r="L26"/>
  <c r="K26"/>
  <c r="J26"/>
  <c r="I26"/>
  <c r="H26"/>
  <c r="G26"/>
  <c r="F26"/>
  <c r="E26"/>
  <c r="BC21"/>
  <c r="BB21"/>
  <c r="BA21"/>
  <c r="AZ21"/>
  <c r="AY21"/>
  <c r="AX21"/>
  <c r="AW21"/>
  <c r="AV21"/>
  <c r="AU21"/>
  <c r="AT21"/>
  <c r="AS21"/>
  <c r="AR21"/>
  <c r="AQ21"/>
  <c r="AP21"/>
  <c r="AO21"/>
  <c r="AN21"/>
  <c r="AM21"/>
  <c r="AL21"/>
  <c r="AK21"/>
  <c r="AJ21"/>
  <c r="AI21"/>
  <c r="AH21"/>
  <c r="AG21"/>
  <c r="AF21"/>
  <c r="AB21"/>
  <c r="AA21"/>
  <c r="Z21"/>
  <c r="Y21"/>
  <c r="X21"/>
  <c r="W21"/>
  <c r="V21"/>
  <c r="U21"/>
  <c r="T21"/>
  <c r="S21"/>
  <c r="R21"/>
  <c r="Q21"/>
  <c r="P21"/>
  <c r="O21"/>
  <c r="N21"/>
  <c r="M21"/>
  <c r="L21"/>
  <c r="K21"/>
  <c r="J21"/>
  <c r="I21"/>
  <c r="H21"/>
  <c r="G21"/>
  <c r="F21"/>
  <c r="E21"/>
  <c r="BC16"/>
  <c r="BB16"/>
  <c r="BA16"/>
  <c r="AZ16"/>
  <c r="AY16"/>
  <c r="AX16"/>
  <c r="AW16"/>
  <c r="AV16"/>
  <c r="AU16"/>
  <c r="AT16"/>
  <c r="AS16"/>
  <c r="AR16"/>
  <c r="AQ16"/>
  <c r="AP16"/>
  <c r="AO16"/>
  <c r="AN16"/>
  <c r="AM16"/>
  <c r="AL16"/>
  <c r="AK16"/>
  <c r="AJ16"/>
  <c r="AI16"/>
  <c r="AH16"/>
  <c r="AG16"/>
  <c r="AF16"/>
  <c r="AB16"/>
  <c r="AA16"/>
  <c r="Z16"/>
  <c r="Y16"/>
  <c r="X16"/>
  <c r="W16"/>
  <c r="V16"/>
  <c r="U16"/>
  <c r="T16"/>
  <c r="S16"/>
  <c r="R16"/>
  <c r="Q16"/>
  <c r="P16"/>
  <c r="O16"/>
  <c r="N16"/>
  <c r="M16"/>
  <c r="L16"/>
  <c r="K16"/>
  <c r="J16"/>
  <c r="I16"/>
  <c r="H16"/>
  <c r="G16"/>
  <c r="F16"/>
  <c r="E16"/>
  <c r="BC10"/>
  <c r="BB10"/>
  <c r="BA10"/>
  <c r="AZ10"/>
  <c r="AY10"/>
  <c r="AX10"/>
  <c r="AW10"/>
  <c r="AV10"/>
  <c r="AU10"/>
  <c r="AT10"/>
  <c r="AS10"/>
  <c r="AR10"/>
  <c r="AQ10"/>
  <c r="AP10"/>
  <c r="AO10"/>
  <c r="AN10"/>
  <c r="AM10"/>
  <c r="AL10"/>
  <c r="AK10"/>
  <c r="AJ10"/>
  <c r="AI10"/>
  <c r="AH10"/>
  <c r="AG10"/>
  <c r="AF10"/>
  <c r="AB10"/>
  <c r="AA10"/>
  <c r="Z10"/>
  <c r="Y10"/>
  <c r="X10"/>
  <c r="W10"/>
  <c r="V10"/>
  <c r="U10"/>
  <c r="T10"/>
  <c r="S10"/>
  <c r="R10"/>
  <c r="Q10"/>
  <c r="P10"/>
  <c r="O10"/>
  <c r="N10"/>
  <c r="M10"/>
  <c r="L10"/>
  <c r="K10"/>
  <c r="J10"/>
  <c r="I10"/>
  <c r="H10"/>
  <c r="G10"/>
  <c r="F10"/>
  <c r="E10"/>
  <c r="BC40" i="102"/>
  <c r="BB40"/>
  <c r="BA40"/>
  <c r="AZ40"/>
  <c r="AY40"/>
  <c r="AX40"/>
  <c r="AW40"/>
  <c r="AV40"/>
  <c r="AU40"/>
  <c r="AT40"/>
  <c r="AS40"/>
  <c r="AR40"/>
  <c r="AQ40"/>
  <c r="AP40"/>
  <c r="AO40"/>
  <c r="AN40"/>
  <c r="AM40"/>
  <c r="AL40"/>
  <c r="AK40"/>
  <c r="AJ40"/>
  <c r="AI40"/>
  <c r="AH40"/>
  <c r="AG40"/>
  <c r="AF40"/>
  <c r="AB40"/>
  <c r="AA40"/>
  <c r="Z40"/>
  <c r="Y40"/>
  <c r="X40"/>
  <c r="W40"/>
  <c r="V40"/>
  <c r="U40"/>
  <c r="T40"/>
  <c r="S40"/>
  <c r="R40"/>
  <c r="Q40"/>
  <c r="P40"/>
  <c r="O40"/>
  <c r="N40"/>
  <c r="M40"/>
  <c r="L40"/>
  <c r="K40"/>
  <c r="J40"/>
  <c r="I40"/>
  <c r="H40"/>
  <c r="G40"/>
  <c r="F40"/>
  <c r="E40"/>
  <c r="BC39"/>
  <c r="BB39"/>
  <c r="BA39"/>
  <c r="AZ39"/>
  <c r="AY39"/>
  <c r="AX39"/>
  <c r="AW39"/>
  <c r="AV39"/>
  <c r="AU39"/>
  <c r="AT39"/>
  <c r="AS39"/>
  <c r="AR39"/>
  <c r="AQ39"/>
  <c r="AP39"/>
  <c r="AO39"/>
  <c r="AN39"/>
  <c r="AM39"/>
  <c r="AL39"/>
  <c r="AK39"/>
  <c r="AJ39"/>
  <c r="AI39"/>
  <c r="AH39"/>
  <c r="AG39"/>
  <c r="AF39"/>
  <c r="AB39"/>
  <c r="AA39"/>
  <c r="Z39"/>
  <c r="Y39"/>
  <c r="X39"/>
  <c r="W39"/>
  <c r="V39"/>
  <c r="U39"/>
  <c r="T39"/>
  <c r="S39"/>
  <c r="R39"/>
  <c r="Q39"/>
  <c r="P39"/>
  <c r="O39"/>
  <c r="N39"/>
  <c r="M39"/>
  <c r="L39"/>
  <c r="K39"/>
  <c r="J39"/>
  <c r="I39"/>
  <c r="H39"/>
  <c r="G39"/>
  <c r="F39"/>
  <c r="E39"/>
  <c r="BC37"/>
  <c r="BB37"/>
  <c r="BA37"/>
  <c r="AZ37"/>
  <c r="AY37"/>
  <c r="AX37"/>
  <c r="AW37"/>
  <c r="AV37"/>
  <c r="AU37"/>
  <c r="AT37"/>
  <c r="AS37"/>
  <c r="AR37"/>
  <c r="AQ37"/>
  <c r="AP37"/>
  <c r="AO37"/>
  <c r="AN37"/>
  <c r="AM37"/>
  <c r="AL37"/>
  <c r="AK37"/>
  <c r="AJ37"/>
  <c r="AI37"/>
  <c r="AH37"/>
  <c r="AG37"/>
  <c r="AF37"/>
  <c r="AB37"/>
  <c r="AA37"/>
  <c r="Z37"/>
  <c r="Y37"/>
  <c r="X37"/>
  <c r="W37"/>
  <c r="V37"/>
  <c r="U37"/>
  <c r="T37"/>
  <c r="S37"/>
  <c r="R37"/>
  <c r="Q37"/>
  <c r="P37"/>
  <c r="O37"/>
  <c r="N37"/>
  <c r="M37"/>
  <c r="L37"/>
  <c r="K37"/>
  <c r="J37"/>
  <c r="I37"/>
  <c r="H37"/>
  <c r="G37"/>
  <c r="F37"/>
  <c r="E37"/>
  <c r="BC32"/>
  <c r="BB32"/>
  <c r="BA32"/>
  <c r="AZ32"/>
  <c r="AY32"/>
  <c r="AX32"/>
  <c r="AW32"/>
  <c r="AV32"/>
  <c r="AU32"/>
  <c r="AT32"/>
  <c r="AS32"/>
  <c r="AR32"/>
  <c r="AQ32"/>
  <c r="AP32"/>
  <c r="AO32"/>
  <c r="AN32"/>
  <c r="AM32"/>
  <c r="AL32"/>
  <c r="AK32"/>
  <c r="AJ32"/>
  <c r="AI32"/>
  <c r="AH32"/>
  <c r="AG32"/>
  <c r="AF32"/>
  <c r="AB32"/>
  <c r="AA32"/>
  <c r="Z32"/>
  <c r="Y32"/>
  <c r="X32"/>
  <c r="W32"/>
  <c r="V32"/>
  <c r="U32"/>
  <c r="T32"/>
  <c r="S32"/>
  <c r="R32"/>
  <c r="Q32"/>
  <c r="P32"/>
  <c r="O32"/>
  <c r="N32"/>
  <c r="M32"/>
  <c r="L32"/>
  <c r="K32"/>
  <c r="J32"/>
  <c r="I32"/>
  <c r="H32"/>
  <c r="G32"/>
  <c r="F32"/>
  <c r="E32"/>
  <c r="BC26"/>
  <c r="BB26"/>
  <c r="BA26"/>
  <c r="AZ26"/>
  <c r="AY26"/>
  <c r="AX26"/>
  <c r="AW26"/>
  <c r="AV26"/>
  <c r="AU26"/>
  <c r="AT26"/>
  <c r="AS26"/>
  <c r="AR26"/>
  <c r="AQ26"/>
  <c r="AP26"/>
  <c r="AO26"/>
  <c r="AN26"/>
  <c r="AM26"/>
  <c r="AL26"/>
  <c r="AK26"/>
  <c r="AJ26"/>
  <c r="AI26"/>
  <c r="AH26"/>
  <c r="AG26"/>
  <c r="AF26"/>
  <c r="AB26"/>
  <c r="AA26"/>
  <c r="Z26"/>
  <c r="Y26"/>
  <c r="X26"/>
  <c r="W26"/>
  <c r="V26"/>
  <c r="U26"/>
  <c r="T26"/>
  <c r="S26"/>
  <c r="R26"/>
  <c r="Q26"/>
  <c r="P26"/>
  <c r="O26"/>
  <c r="N26"/>
  <c r="M26"/>
  <c r="L26"/>
  <c r="K26"/>
  <c r="J26"/>
  <c r="I26"/>
  <c r="H26"/>
  <c r="G26"/>
  <c r="F26"/>
  <c r="E26"/>
  <c r="BC21"/>
  <c r="BB21"/>
  <c r="BA21"/>
  <c r="AZ21"/>
  <c r="AY21"/>
  <c r="AX21"/>
  <c r="AW21"/>
  <c r="AV21"/>
  <c r="AU21"/>
  <c r="AT21"/>
  <c r="AS21"/>
  <c r="AR21"/>
  <c r="AQ21"/>
  <c r="AP21"/>
  <c r="AO21"/>
  <c r="AN21"/>
  <c r="AM21"/>
  <c r="AL21"/>
  <c r="AK21"/>
  <c r="AJ21"/>
  <c r="AI21"/>
  <c r="AH21"/>
  <c r="AG21"/>
  <c r="AF21"/>
  <c r="AB21"/>
  <c r="AA21"/>
  <c r="Z21"/>
  <c r="Y21"/>
  <c r="X21"/>
  <c r="W21"/>
  <c r="V21"/>
  <c r="U21"/>
  <c r="T21"/>
  <c r="S21"/>
  <c r="R21"/>
  <c r="Q21"/>
  <c r="P21"/>
  <c r="O21"/>
  <c r="N21"/>
  <c r="M21"/>
  <c r="L21"/>
  <c r="K21"/>
  <c r="J21"/>
  <c r="I21"/>
  <c r="H21"/>
  <c r="G21"/>
  <c r="F21"/>
  <c r="E21"/>
  <c r="BC16"/>
  <c r="BB16"/>
  <c r="BA16"/>
  <c r="AZ16"/>
  <c r="AY16"/>
  <c r="AX16"/>
  <c r="AW16"/>
  <c r="AV16"/>
  <c r="AU16"/>
  <c r="AT16"/>
  <c r="AS16"/>
  <c r="AR16"/>
  <c r="AQ16"/>
  <c r="AP16"/>
  <c r="AO16"/>
  <c r="AN16"/>
  <c r="AM16"/>
  <c r="AL16"/>
  <c r="AK16"/>
  <c r="AJ16"/>
  <c r="AI16"/>
  <c r="AH16"/>
  <c r="AG16"/>
  <c r="AF16"/>
  <c r="AB16"/>
  <c r="AA16"/>
  <c r="Z16"/>
  <c r="Y16"/>
  <c r="X16"/>
  <c r="W16"/>
  <c r="V16"/>
  <c r="U16"/>
  <c r="T16"/>
  <c r="S16"/>
  <c r="R16"/>
  <c r="Q16"/>
  <c r="P16"/>
  <c r="O16"/>
  <c r="N16"/>
  <c r="M16"/>
  <c r="L16"/>
  <c r="K16"/>
  <c r="J16"/>
  <c r="I16"/>
  <c r="H16"/>
  <c r="G16"/>
  <c r="F16"/>
  <c r="E16"/>
  <c r="BC10"/>
  <c r="BB10"/>
  <c r="BA10"/>
  <c r="AZ10"/>
  <c r="AY10"/>
  <c r="AX10"/>
  <c r="AW10"/>
  <c r="AV10"/>
  <c r="AU10"/>
  <c r="AT10"/>
  <c r="AS10"/>
  <c r="AR10"/>
  <c r="AQ10"/>
  <c r="AP10"/>
  <c r="AO10"/>
  <c r="AN10"/>
  <c r="AM10"/>
  <c r="AL10"/>
  <c r="AK10"/>
  <c r="AJ10"/>
  <c r="AI10"/>
  <c r="AH10"/>
  <c r="AG10"/>
  <c r="AF10"/>
  <c r="AB10"/>
  <c r="AA10"/>
  <c r="Z10"/>
  <c r="Y10"/>
  <c r="X10"/>
  <c r="W10"/>
  <c r="V10"/>
  <c r="U10"/>
  <c r="T10"/>
  <c r="S10"/>
  <c r="R10"/>
  <c r="Q10"/>
  <c r="P10"/>
  <c r="O10"/>
  <c r="N10"/>
  <c r="M10"/>
  <c r="L10"/>
  <c r="K10"/>
  <c r="J10"/>
  <c r="I10"/>
  <c r="H10"/>
  <c r="G10"/>
  <c r="F10"/>
  <c r="E10"/>
  <c r="BC40" i="99"/>
  <c r="BB40"/>
  <c r="BA40"/>
  <c r="AZ40"/>
  <c r="AY40"/>
  <c r="AX40"/>
  <c r="AW40"/>
  <c r="AV40"/>
  <c r="AU40"/>
  <c r="AT40"/>
  <c r="AS40"/>
  <c r="AR40"/>
  <c r="AQ40"/>
  <c r="AP40"/>
  <c r="AO40"/>
  <c r="AN40"/>
  <c r="AM40"/>
  <c r="AL40"/>
  <c r="AK40"/>
  <c r="AJ40"/>
  <c r="AI40"/>
  <c r="AH40"/>
  <c r="AG40"/>
  <c r="AF40"/>
  <c r="AB40"/>
  <c r="AA40"/>
  <c r="Z40"/>
  <c r="Y40"/>
  <c r="X40"/>
  <c r="W40"/>
  <c r="V40"/>
  <c r="U40"/>
  <c r="T40"/>
  <c r="S40"/>
  <c r="R40"/>
  <c r="Q40"/>
  <c r="P40"/>
  <c r="O40"/>
  <c r="N40"/>
  <c r="M40"/>
  <c r="L40"/>
  <c r="K40"/>
  <c r="J40"/>
  <c r="I40"/>
  <c r="H40"/>
  <c r="G40"/>
  <c r="F40"/>
  <c r="E40"/>
  <c r="BC39"/>
  <c r="BB39"/>
  <c r="BA39"/>
  <c r="AZ39"/>
  <c r="AY39"/>
  <c r="AX39"/>
  <c r="AW39"/>
  <c r="AV39"/>
  <c r="AU39"/>
  <c r="AT39"/>
  <c r="AS39"/>
  <c r="AR39"/>
  <c r="AQ39"/>
  <c r="AP39"/>
  <c r="AO39"/>
  <c r="AN39"/>
  <c r="AM39"/>
  <c r="AL39"/>
  <c r="AK39"/>
  <c r="AJ39"/>
  <c r="AI39"/>
  <c r="AH39"/>
  <c r="AG39"/>
  <c r="AF39"/>
  <c r="AB39"/>
  <c r="AA39"/>
  <c r="Z39"/>
  <c r="Y39"/>
  <c r="X39"/>
  <c r="W39"/>
  <c r="V39"/>
  <c r="U39"/>
  <c r="T39"/>
  <c r="S39"/>
  <c r="R39"/>
  <c r="Q39"/>
  <c r="P39"/>
  <c r="O39"/>
  <c r="N39"/>
  <c r="M39"/>
  <c r="L39"/>
  <c r="K39"/>
  <c r="J39"/>
  <c r="I39"/>
  <c r="H39"/>
  <c r="G39"/>
  <c r="F39"/>
  <c r="E39"/>
  <c r="BC37"/>
  <c r="BB37"/>
  <c r="BA37"/>
  <c r="AZ37"/>
  <c r="AY37"/>
  <c r="AX37"/>
  <c r="AW37"/>
  <c r="AV37"/>
  <c r="AU37"/>
  <c r="AT37"/>
  <c r="AS37"/>
  <c r="AR37"/>
  <c r="AQ37"/>
  <c r="AP37"/>
  <c r="AO37"/>
  <c r="AN37"/>
  <c r="AM37"/>
  <c r="AL37"/>
  <c r="AK37"/>
  <c r="AJ37"/>
  <c r="AI37"/>
  <c r="AH37"/>
  <c r="AG37"/>
  <c r="AF37"/>
  <c r="AB37"/>
  <c r="AA37"/>
  <c r="Z37"/>
  <c r="Y37"/>
  <c r="X37"/>
  <c r="W37"/>
  <c r="V37"/>
  <c r="U37"/>
  <c r="T37"/>
  <c r="S37"/>
  <c r="R37"/>
  <c r="Q37"/>
  <c r="P37"/>
  <c r="O37"/>
  <c r="N37"/>
  <c r="M37"/>
  <c r="L37"/>
  <c r="K37"/>
  <c r="J37"/>
  <c r="I37"/>
  <c r="H37"/>
  <c r="G37"/>
  <c r="F37"/>
  <c r="E37"/>
  <c r="BC32"/>
  <c r="BB32"/>
  <c r="BA32"/>
  <c r="AZ32"/>
  <c r="AY32"/>
  <c r="AX32"/>
  <c r="AW32"/>
  <c r="AV32"/>
  <c r="AU32"/>
  <c r="AT32"/>
  <c r="AS32"/>
  <c r="AR32"/>
  <c r="AQ32"/>
  <c r="AP32"/>
  <c r="AO32"/>
  <c r="AN32"/>
  <c r="AM32"/>
  <c r="AL32"/>
  <c r="AK32"/>
  <c r="AJ32"/>
  <c r="AI32"/>
  <c r="AH32"/>
  <c r="AG32"/>
  <c r="AF32"/>
  <c r="AB32"/>
  <c r="AA32"/>
  <c r="Z32"/>
  <c r="Y32"/>
  <c r="X32"/>
  <c r="W32"/>
  <c r="V32"/>
  <c r="U32"/>
  <c r="T32"/>
  <c r="S32"/>
  <c r="R32"/>
  <c r="Q32"/>
  <c r="P32"/>
  <c r="O32"/>
  <c r="N32"/>
  <c r="M32"/>
  <c r="L32"/>
  <c r="K32"/>
  <c r="J32"/>
  <c r="I32"/>
  <c r="H32"/>
  <c r="G32"/>
  <c r="F32"/>
  <c r="E32"/>
  <c r="BC26"/>
  <c r="BB26"/>
  <c r="BA26"/>
  <c r="AZ26"/>
  <c r="AY26"/>
  <c r="AX26"/>
  <c r="AW26"/>
  <c r="AV26"/>
  <c r="AU26"/>
  <c r="AT26"/>
  <c r="AS26"/>
  <c r="AR26"/>
  <c r="AQ26"/>
  <c r="AP26"/>
  <c r="AO26"/>
  <c r="AN26"/>
  <c r="AM26"/>
  <c r="AL26"/>
  <c r="AK26"/>
  <c r="AJ26"/>
  <c r="AI26"/>
  <c r="AH26"/>
  <c r="AG26"/>
  <c r="AF26"/>
  <c r="AB26"/>
  <c r="AA26"/>
  <c r="Z26"/>
  <c r="Y26"/>
  <c r="X26"/>
  <c r="W26"/>
  <c r="V26"/>
  <c r="U26"/>
  <c r="T26"/>
  <c r="S26"/>
  <c r="R26"/>
  <c r="Q26"/>
  <c r="P26"/>
  <c r="O26"/>
  <c r="N26"/>
  <c r="M26"/>
  <c r="L26"/>
  <c r="K26"/>
  <c r="J26"/>
  <c r="I26"/>
  <c r="H26"/>
  <c r="G26"/>
  <c r="F26"/>
  <c r="E26"/>
  <c r="BC21"/>
  <c r="BB21"/>
  <c r="BA21"/>
  <c r="AZ21"/>
  <c r="AY21"/>
  <c r="AX21"/>
  <c r="AW21"/>
  <c r="AV21"/>
  <c r="AU21"/>
  <c r="AT21"/>
  <c r="AS21"/>
  <c r="AR21"/>
  <c r="AQ21"/>
  <c r="AP21"/>
  <c r="AO21"/>
  <c r="AN21"/>
  <c r="AM21"/>
  <c r="AL21"/>
  <c r="AK21"/>
  <c r="AJ21"/>
  <c r="AI21"/>
  <c r="AH21"/>
  <c r="AG21"/>
  <c r="AF21"/>
  <c r="AB21"/>
  <c r="AA21"/>
  <c r="Z21"/>
  <c r="Y21"/>
  <c r="X21"/>
  <c r="W21"/>
  <c r="V21"/>
  <c r="U21"/>
  <c r="T21"/>
  <c r="S21"/>
  <c r="R21"/>
  <c r="Q21"/>
  <c r="P21"/>
  <c r="O21"/>
  <c r="N21"/>
  <c r="M21"/>
  <c r="L21"/>
  <c r="K21"/>
  <c r="J21"/>
  <c r="I21"/>
  <c r="H21"/>
  <c r="G21"/>
  <c r="F21"/>
  <c r="E21"/>
  <c r="BC16"/>
  <c r="BB16"/>
  <c r="BA16"/>
  <c r="AZ16"/>
  <c r="AY16"/>
  <c r="AX16"/>
  <c r="AW16"/>
  <c r="AV16"/>
  <c r="AU16"/>
  <c r="AT16"/>
  <c r="AS16"/>
  <c r="AR16"/>
  <c r="AQ16"/>
  <c r="AP16"/>
  <c r="AO16"/>
  <c r="AN16"/>
  <c r="AM16"/>
  <c r="AL16"/>
  <c r="AK16"/>
  <c r="AJ16"/>
  <c r="AI16"/>
  <c r="AH16"/>
  <c r="AG16"/>
  <c r="AF16"/>
  <c r="AB16"/>
  <c r="AA16"/>
  <c r="Z16"/>
  <c r="Y16"/>
  <c r="X16"/>
  <c r="W16"/>
  <c r="V16"/>
  <c r="U16"/>
  <c r="T16"/>
  <c r="S16"/>
  <c r="R16"/>
  <c r="Q16"/>
  <c r="P16"/>
  <c r="O16"/>
  <c r="N16"/>
  <c r="M16"/>
  <c r="L16"/>
  <c r="K16"/>
  <c r="J16"/>
  <c r="I16"/>
  <c r="H16"/>
  <c r="G16"/>
  <c r="F16"/>
  <c r="E16"/>
  <c r="BC10"/>
  <c r="BB10"/>
  <c r="BA10"/>
  <c r="AZ10"/>
  <c r="AY10"/>
  <c r="AX10"/>
  <c r="AW10"/>
  <c r="AV10"/>
  <c r="AU10"/>
  <c r="AT10"/>
  <c r="AS10"/>
  <c r="AR10"/>
  <c r="AQ10"/>
  <c r="AP10"/>
  <c r="AO10"/>
  <c r="AN10"/>
  <c r="AM10"/>
  <c r="AL10"/>
  <c r="AK10"/>
  <c r="AJ10"/>
  <c r="AI10"/>
  <c r="AH10"/>
  <c r="AG10"/>
  <c r="AF10"/>
  <c r="AB10"/>
  <c r="AA10"/>
  <c r="Z10"/>
  <c r="Y10"/>
  <c r="X10"/>
  <c r="W10"/>
  <c r="V10"/>
  <c r="U10"/>
  <c r="T10"/>
  <c r="S10"/>
  <c r="R10"/>
  <c r="Q10"/>
  <c r="P10"/>
  <c r="O10"/>
  <c r="N10"/>
  <c r="M10"/>
  <c r="L10"/>
  <c r="K10"/>
  <c r="J10"/>
  <c r="I10"/>
  <c r="H10"/>
  <c r="G10"/>
  <c r="F10"/>
  <c r="E10"/>
  <c r="BC40" i="139"/>
  <c r="BB40"/>
  <c r="BA40"/>
  <c r="AZ40"/>
  <c r="AY40"/>
  <c r="AX40"/>
  <c r="AW40"/>
  <c r="AV40"/>
  <c r="AU40"/>
  <c r="AT40"/>
  <c r="AS40"/>
  <c r="AR40"/>
  <c r="AQ40"/>
  <c r="AP40"/>
  <c r="AO40"/>
  <c r="AN40"/>
  <c r="AM40"/>
  <c r="AL40"/>
  <c r="AK40"/>
  <c r="AJ40"/>
  <c r="AI40"/>
  <c r="AH40"/>
  <c r="AG40"/>
  <c r="AF40"/>
  <c r="AB40"/>
  <c r="AA40"/>
  <c r="Z40"/>
  <c r="Y40"/>
  <c r="X40"/>
  <c r="W40"/>
  <c r="V40"/>
  <c r="U40"/>
  <c r="T40"/>
  <c r="S40"/>
  <c r="R40"/>
  <c r="Q40"/>
  <c r="P40"/>
  <c r="O40"/>
  <c r="N40"/>
  <c r="M40"/>
  <c r="L40"/>
  <c r="K40"/>
  <c r="J40"/>
  <c r="I40"/>
  <c r="H40"/>
  <c r="G40"/>
  <c r="F40"/>
  <c r="E40"/>
  <c r="BC39"/>
  <c r="BB39"/>
  <c r="BA39"/>
  <c r="AZ39"/>
  <c r="AY39"/>
  <c r="AX39"/>
  <c r="AW39"/>
  <c r="AV39"/>
  <c r="AU39"/>
  <c r="AT39"/>
  <c r="AS39"/>
  <c r="AR39"/>
  <c r="AQ39"/>
  <c r="AP39"/>
  <c r="AO39"/>
  <c r="AN39"/>
  <c r="AM39"/>
  <c r="AL39"/>
  <c r="AK39"/>
  <c r="AJ39"/>
  <c r="AI39"/>
  <c r="AH39"/>
  <c r="AG39"/>
  <c r="AF39"/>
  <c r="AB39"/>
  <c r="AA39"/>
  <c r="Z39"/>
  <c r="Y39"/>
  <c r="X39"/>
  <c r="W39"/>
  <c r="V39"/>
  <c r="U39"/>
  <c r="T39"/>
  <c r="S39"/>
  <c r="R39"/>
  <c r="Q39"/>
  <c r="P39"/>
  <c r="O39"/>
  <c r="N39"/>
  <c r="M39"/>
  <c r="L39"/>
  <c r="K39"/>
  <c r="J39"/>
  <c r="I39"/>
  <c r="H39"/>
  <c r="G39"/>
  <c r="F39"/>
  <c r="E39"/>
  <c r="BC37"/>
  <c r="BB37"/>
  <c r="BA37"/>
  <c r="AZ37"/>
  <c r="AY37"/>
  <c r="AX37"/>
  <c r="AW37"/>
  <c r="AV37"/>
  <c r="AU37"/>
  <c r="AT37"/>
  <c r="AS37"/>
  <c r="AR37"/>
  <c r="AQ37"/>
  <c r="AP37"/>
  <c r="AO37"/>
  <c r="AN37"/>
  <c r="AM37"/>
  <c r="AL37"/>
  <c r="AK37"/>
  <c r="AJ37"/>
  <c r="AI37"/>
  <c r="AH37"/>
  <c r="AG37"/>
  <c r="AF37"/>
  <c r="AB37"/>
  <c r="AA37"/>
  <c r="Z37"/>
  <c r="Y37"/>
  <c r="X37"/>
  <c r="W37"/>
  <c r="V37"/>
  <c r="U37"/>
  <c r="T37"/>
  <c r="S37"/>
  <c r="R37"/>
  <c r="Q37"/>
  <c r="P37"/>
  <c r="O37"/>
  <c r="N37"/>
  <c r="M37"/>
  <c r="L37"/>
  <c r="K37"/>
  <c r="J37"/>
  <c r="I37"/>
  <c r="H37"/>
  <c r="G37"/>
  <c r="F37"/>
  <c r="E37"/>
  <c r="BC32"/>
  <c r="BB32"/>
  <c r="BA32"/>
  <c r="AZ32"/>
  <c r="AY32"/>
  <c r="AX32"/>
  <c r="AW32"/>
  <c r="AV32"/>
  <c r="AU32"/>
  <c r="AT32"/>
  <c r="AS32"/>
  <c r="AR32"/>
  <c r="AQ32"/>
  <c r="AP32"/>
  <c r="AO32"/>
  <c r="AN32"/>
  <c r="AM32"/>
  <c r="AL32"/>
  <c r="AK32"/>
  <c r="AJ32"/>
  <c r="AI32"/>
  <c r="AH32"/>
  <c r="AG32"/>
  <c r="AF32"/>
  <c r="AB32"/>
  <c r="AA32"/>
  <c r="Z32"/>
  <c r="Y32"/>
  <c r="X32"/>
  <c r="W32"/>
  <c r="V32"/>
  <c r="U32"/>
  <c r="T32"/>
  <c r="S32"/>
  <c r="R32"/>
  <c r="Q32"/>
  <c r="P32"/>
  <c r="O32"/>
  <c r="N32"/>
  <c r="M32"/>
  <c r="L32"/>
  <c r="K32"/>
  <c r="J32"/>
  <c r="I32"/>
  <c r="H32"/>
  <c r="G32"/>
  <c r="F32"/>
  <c r="E32"/>
  <c r="BC26"/>
  <c r="BB26"/>
  <c r="BA26"/>
  <c r="AZ26"/>
  <c r="AY26"/>
  <c r="AX26"/>
  <c r="AW26"/>
  <c r="AV26"/>
  <c r="AU26"/>
  <c r="AT26"/>
  <c r="AS26"/>
  <c r="AR26"/>
  <c r="AQ26"/>
  <c r="AP26"/>
  <c r="AO26"/>
  <c r="AN26"/>
  <c r="AM26"/>
  <c r="AL26"/>
  <c r="AK26"/>
  <c r="AJ26"/>
  <c r="AI26"/>
  <c r="AH26"/>
  <c r="AG26"/>
  <c r="AF26"/>
  <c r="AB26"/>
  <c r="AA26"/>
  <c r="Z26"/>
  <c r="Y26"/>
  <c r="X26"/>
  <c r="W26"/>
  <c r="V26"/>
  <c r="U26"/>
  <c r="T26"/>
  <c r="S26"/>
  <c r="R26"/>
  <c r="Q26"/>
  <c r="P26"/>
  <c r="O26"/>
  <c r="N26"/>
  <c r="M26"/>
  <c r="L26"/>
  <c r="K26"/>
  <c r="J26"/>
  <c r="I26"/>
  <c r="H26"/>
  <c r="G26"/>
  <c r="F26"/>
  <c r="E26"/>
  <c r="BC21"/>
  <c r="BB21"/>
  <c r="BA21"/>
  <c r="AZ21"/>
  <c r="AY21"/>
  <c r="AX21"/>
  <c r="AW21"/>
  <c r="AV21"/>
  <c r="AU21"/>
  <c r="AT21"/>
  <c r="AS21"/>
  <c r="AR21"/>
  <c r="AQ21"/>
  <c r="AP21"/>
  <c r="AO21"/>
  <c r="AN21"/>
  <c r="AM21"/>
  <c r="AL21"/>
  <c r="AK21"/>
  <c r="AJ21"/>
  <c r="AI21"/>
  <c r="AH21"/>
  <c r="AG21"/>
  <c r="AF21"/>
  <c r="AB21"/>
  <c r="AA21"/>
  <c r="Z21"/>
  <c r="Y21"/>
  <c r="X21"/>
  <c r="W21"/>
  <c r="V21"/>
  <c r="U21"/>
  <c r="T21"/>
  <c r="S21"/>
  <c r="R21"/>
  <c r="Q21"/>
  <c r="P21"/>
  <c r="O21"/>
  <c r="N21"/>
  <c r="M21"/>
  <c r="L21"/>
  <c r="K21"/>
  <c r="J21"/>
  <c r="I21"/>
  <c r="H21"/>
  <c r="G21"/>
  <c r="F21"/>
  <c r="E21"/>
  <c r="BC16"/>
  <c r="BB16"/>
  <c r="BA16"/>
  <c r="AZ16"/>
  <c r="AY16"/>
  <c r="AX16"/>
  <c r="AW16"/>
  <c r="AV16"/>
  <c r="AU16"/>
  <c r="AT16"/>
  <c r="AS16"/>
  <c r="AR16"/>
  <c r="AQ16"/>
  <c r="AP16"/>
  <c r="AO16"/>
  <c r="AN16"/>
  <c r="AM16"/>
  <c r="AL16"/>
  <c r="AK16"/>
  <c r="AJ16"/>
  <c r="AI16"/>
  <c r="AH16"/>
  <c r="AG16"/>
  <c r="AF16"/>
  <c r="AB16"/>
  <c r="AA16"/>
  <c r="Z16"/>
  <c r="Y16"/>
  <c r="X16"/>
  <c r="W16"/>
  <c r="V16"/>
  <c r="U16"/>
  <c r="T16"/>
  <c r="S16"/>
  <c r="R16"/>
  <c r="Q16"/>
  <c r="P16"/>
  <c r="O16"/>
  <c r="N16"/>
  <c r="M16"/>
  <c r="L16"/>
  <c r="K16"/>
  <c r="J16"/>
  <c r="I16"/>
  <c r="H16"/>
  <c r="G16"/>
  <c r="F16"/>
  <c r="E16"/>
  <c r="BC10"/>
  <c r="BB10"/>
  <c r="BA10"/>
  <c r="AZ10"/>
  <c r="AY10"/>
  <c r="AX10"/>
  <c r="AW10"/>
  <c r="AV10"/>
  <c r="AU10"/>
  <c r="AT10"/>
  <c r="AS10"/>
  <c r="AR10"/>
  <c r="AQ10"/>
  <c r="AP10"/>
  <c r="AO10"/>
  <c r="AN10"/>
  <c r="AM10"/>
  <c r="AL10"/>
  <c r="AK10"/>
  <c r="AJ10"/>
  <c r="AI10"/>
  <c r="AH10"/>
  <c r="AG10"/>
  <c r="AF10"/>
  <c r="AB10"/>
  <c r="AA10"/>
  <c r="Z10"/>
  <c r="Y10"/>
  <c r="X10"/>
  <c r="W10"/>
  <c r="V10"/>
  <c r="U10"/>
  <c r="T10"/>
  <c r="S10"/>
  <c r="R10"/>
  <c r="Q10"/>
  <c r="P10"/>
  <c r="O10"/>
  <c r="N10"/>
  <c r="M10"/>
  <c r="L10"/>
  <c r="K10"/>
  <c r="J10"/>
  <c r="I10"/>
  <c r="H10"/>
  <c r="G10"/>
  <c r="F10"/>
  <c r="E10"/>
  <c r="BC40" i="140"/>
  <c r="BB40"/>
  <c r="BA40"/>
  <c r="AZ40"/>
  <c r="AY40"/>
  <c r="AX40"/>
  <c r="AW40"/>
  <c r="AV40"/>
  <c r="AU40"/>
  <c r="AT40"/>
  <c r="AS40"/>
  <c r="AR40"/>
  <c r="AQ40"/>
  <c r="AP40"/>
  <c r="AO40"/>
  <c r="AN40"/>
  <c r="AM40"/>
  <c r="AL40"/>
  <c r="AK40"/>
  <c r="AJ40"/>
  <c r="AI40"/>
  <c r="AH40"/>
  <c r="AG40"/>
  <c r="AF40"/>
  <c r="AB40"/>
  <c r="AA40"/>
  <c r="Z40"/>
  <c r="Y40"/>
  <c r="X40"/>
  <c r="W40"/>
  <c r="V40"/>
  <c r="U40"/>
  <c r="T40"/>
  <c r="S40"/>
  <c r="R40"/>
  <c r="Q40"/>
  <c r="P40"/>
  <c r="O40"/>
  <c r="N40"/>
  <c r="M40"/>
  <c r="L40"/>
  <c r="K40"/>
  <c r="J40"/>
  <c r="I40"/>
  <c r="H40"/>
  <c r="G40"/>
  <c r="F40"/>
  <c r="E40"/>
  <c r="BC39"/>
  <c r="BB39"/>
  <c r="BA39"/>
  <c r="AZ39"/>
  <c r="AY39"/>
  <c r="AX39"/>
  <c r="AW39"/>
  <c r="AV39"/>
  <c r="AU39"/>
  <c r="AT39"/>
  <c r="AS39"/>
  <c r="AR39"/>
  <c r="AQ39"/>
  <c r="AP39"/>
  <c r="AO39"/>
  <c r="AN39"/>
  <c r="AM39"/>
  <c r="AL39"/>
  <c r="AK39"/>
  <c r="AJ39"/>
  <c r="AI39"/>
  <c r="AH39"/>
  <c r="AG39"/>
  <c r="AF39"/>
  <c r="AB39"/>
  <c r="AA39"/>
  <c r="Z39"/>
  <c r="Y39"/>
  <c r="X39"/>
  <c r="W39"/>
  <c r="V39"/>
  <c r="U39"/>
  <c r="T39"/>
  <c r="S39"/>
  <c r="R39"/>
  <c r="Q39"/>
  <c r="P39"/>
  <c r="O39"/>
  <c r="N39"/>
  <c r="M39"/>
  <c r="L39"/>
  <c r="K39"/>
  <c r="J39"/>
  <c r="I39"/>
  <c r="H39"/>
  <c r="G39"/>
  <c r="F39"/>
  <c r="E39"/>
  <c r="BC37"/>
  <c r="BB37"/>
  <c r="BA37"/>
  <c r="AZ37"/>
  <c r="AY37"/>
  <c r="AX37"/>
  <c r="AW37"/>
  <c r="AV37"/>
  <c r="AU37"/>
  <c r="AT37"/>
  <c r="AS37"/>
  <c r="AR37"/>
  <c r="AQ37"/>
  <c r="AP37"/>
  <c r="AO37"/>
  <c r="AN37"/>
  <c r="AM37"/>
  <c r="AL37"/>
  <c r="AK37"/>
  <c r="AJ37"/>
  <c r="AI37"/>
  <c r="AH37"/>
  <c r="AG37"/>
  <c r="AF37"/>
  <c r="AB37"/>
  <c r="AA37"/>
  <c r="Z37"/>
  <c r="Y37"/>
  <c r="X37"/>
  <c r="W37"/>
  <c r="V37"/>
  <c r="U37"/>
  <c r="T37"/>
  <c r="S37"/>
  <c r="R37"/>
  <c r="Q37"/>
  <c r="P37"/>
  <c r="O37"/>
  <c r="N37"/>
  <c r="M37"/>
  <c r="L37"/>
  <c r="K37"/>
  <c r="J37"/>
  <c r="I37"/>
  <c r="H37"/>
  <c r="G37"/>
  <c r="F37"/>
  <c r="E37"/>
  <c r="BC32"/>
  <c r="BB32"/>
  <c r="BA32"/>
  <c r="AZ32"/>
  <c r="AY32"/>
  <c r="AX32"/>
  <c r="AW32"/>
  <c r="AV32"/>
  <c r="AU32"/>
  <c r="AT32"/>
  <c r="AS32"/>
  <c r="AR32"/>
  <c r="AQ32"/>
  <c r="AP32"/>
  <c r="AO32"/>
  <c r="AN32"/>
  <c r="AM32"/>
  <c r="AL32"/>
  <c r="AK32"/>
  <c r="AJ32"/>
  <c r="AI32"/>
  <c r="AH32"/>
  <c r="AG32"/>
  <c r="AF32"/>
  <c r="AB32"/>
  <c r="AA32"/>
  <c r="Z32"/>
  <c r="Y32"/>
  <c r="X32"/>
  <c r="W32"/>
  <c r="V32"/>
  <c r="U32"/>
  <c r="T32"/>
  <c r="S32"/>
  <c r="R32"/>
  <c r="Q32"/>
  <c r="P32"/>
  <c r="O32"/>
  <c r="N32"/>
  <c r="M32"/>
  <c r="L32"/>
  <c r="K32"/>
  <c r="J32"/>
  <c r="I32"/>
  <c r="H32"/>
  <c r="G32"/>
  <c r="F32"/>
  <c r="E32"/>
  <c r="BC26"/>
  <c r="BB26"/>
  <c r="BA26"/>
  <c r="AZ26"/>
  <c r="AY26"/>
  <c r="AX26"/>
  <c r="AW26"/>
  <c r="AV26"/>
  <c r="AU26"/>
  <c r="AT26"/>
  <c r="AS26"/>
  <c r="AR26"/>
  <c r="AQ26"/>
  <c r="AP26"/>
  <c r="AO26"/>
  <c r="AN26"/>
  <c r="AM26"/>
  <c r="AL26"/>
  <c r="AK26"/>
  <c r="AJ26"/>
  <c r="AI26"/>
  <c r="AH26"/>
  <c r="AG26"/>
  <c r="AF26"/>
  <c r="AB26"/>
  <c r="AA26"/>
  <c r="Z26"/>
  <c r="Y26"/>
  <c r="X26"/>
  <c r="W26"/>
  <c r="V26"/>
  <c r="U26"/>
  <c r="T26"/>
  <c r="S26"/>
  <c r="R26"/>
  <c r="Q26"/>
  <c r="P26"/>
  <c r="O26"/>
  <c r="N26"/>
  <c r="M26"/>
  <c r="L26"/>
  <c r="K26"/>
  <c r="J26"/>
  <c r="I26"/>
  <c r="H26"/>
  <c r="G26"/>
  <c r="F26"/>
  <c r="E26"/>
  <c r="BC21"/>
  <c r="BB21"/>
  <c r="BA21"/>
  <c r="AZ21"/>
  <c r="AY21"/>
  <c r="AX21"/>
  <c r="AW21"/>
  <c r="AV21"/>
  <c r="AU21"/>
  <c r="AT21"/>
  <c r="AS21"/>
  <c r="AR21"/>
  <c r="AQ21"/>
  <c r="AP21"/>
  <c r="AO21"/>
  <c r="AN21"/>
  <c r="AM21"/>
  <c r="AL21"/>
  <c r="AK21"/>
  <c r="AJ21"/>
  <c r="AI21"/>
  <c r="AH21"/>
  <c r="AG21"/>
  <c r="AF21"/>
  <c r="AB21"/>
  <c r="AA21"/>
  <c r="Z21"/>
  <c r="Y21"/>
  <c r="X21"/>
  <c r="W21"/>
  <c r="V21"/>
  <c r="U21"/>
  <c r="T21"/>
  <c r="S21"/>
  <c r="R21"/>
  <c r="Q21"/>
  <c r="P21"/>
  <c r="O21"/>
  <c r="N21"/>
  <c r="M21"/>
  <c r="L21"/>
  <c r="K21"/>
  <c r="J21"/>
  <c r="I21"/>
  <c r="H21"/>
  <c r="G21"/>
  <c r="F21"/>
  <c r="E21"/>
  <c r="BC16"/>
  <c r="BB16"/>
  <c r="BA16"/>
  <c r="AZ16"/>
  <c r="AY16"/>
  <c r="AX16"/>
  <c r="AW16"/>
  <c r="AV16"/>
  <c r="AU16"/>
  <c r="AT16"/>
  <c r="AS16"/>
  <c r="AR16"/>
  <c r="AQ16"/>
  <c r="AP16"/>
  <c r="AO16"/>
  <c r="AN16"/>
  <c r="AM16"/>
  <c r="AL16"/>
  <c r="AK16"/>
  <c r="AJ16"/>
  <c r="AI16"/>
  <c r="AH16"/>
  <c r="AG16"/>
  <c r="AF16"/>
  <c r="AB16"/>
  <c r="AA16"/>
  <c r="Z16"/>
  <c r="Y16"/>
  <c r="X16"/>
  <c r="W16"/>
  <c r="V16"/>
  <c r="U16"/>
  <c r="T16"/>
  <c r="S16"/>
  <c r="R16"/>
  <c r="Q16"/>
  <c r="P16"/>
  <c r="O16"/>
  <c r="N16"/>
  <c r="M16"/>
  <c r="L16"/>
  <c r="K16"/>
  <c r="J16"/>
  <c r="I16"/>
  <c r="H16"/>
  <c r="G16"/>
  <c r="F16"/>
  <c r="E16"/>
  <c r="BC10"/>
  <c r="BB10"/>
  <c r="BA10"/>
  <c r="AZ10"/>
  <c r="AY10"/>
  <c r="AX10"/>
  <c r="AW10"/>
  <c r="AV10"/>
  <c r="AU10"/>
  <c r="AT10"/>
  <c r="AS10"/>
  <c r="AR10"/>
  <c r="AQ10"/>
  <c r="AP10"/>
  <c r="AO10"/>
  <c r="AN10"/>
  <c r="AM10"/>
  <c r="AL10"/>
  <c r="AK10"/>
  <c r="AJ10"/>
  <c r="AI10"/>
  <c r="AH10"/>
  <c r="AG10"/>
  <c r="AF10"/>
  <c r="AB10"/>
  <c r="AA10"/>
  <c r="Z10"/>
  <c r="Y10"/>
  <c r="X10"/>
  <c r="W10"/>
  <c r="V10"/>
  <c r="U10"/>
  <c r="T10"/>
  <c r="S10"/>
  <c r="R10"/>
  <c r="Q10"/>
  <c r="P10"/>
  <c r="O10"/>
  <c r="N10"/>
  <c r="M10"/>
  <c r="L10"/>
  <c r="K10"/>
  <c r="J10"/>
  <c r="I10"/>
  <c r="H10"/>
  <c r="G10"/>
  <c r="F10"/>
  <c r="E10"/>
  <c r="BC40" i="63"/>
  <c r="BB40"/>
  <c r="BA40"/>
  <c r="AZ40"/>
  <c r="AY40"/>
  <c r="AX40"/>
  <c r="AW40"/>
  <c r="AV40"/>
  <c r="AU40"/>
  <c r="AT40"/>
  <c r="AS40"/>
  <c r="AR40"/>
  <c r="AQ40"/>
  <c r="AP40"/>
  <c r="AO40"/>
  <c r="AN40"/>
  <c r="AM40"/>
  <c r="AL40"/>
  <c r="AK40"/>
  <c r="AJ40"/>
  <c r="AI40"/>
  <c r="AH40"/>
  <c r="AG40"/>
  <c r="AF40"/>
  <c r="AB40"/>
  <c r="AA40"/>
  <c r="Z40"/>
  <c r="Y40"/>
  <c r="X40"/>
  <c r="W40"/>
  <c r="V40"/>
  <c r="U40"/>
  <c r="T40"/>
  <c r="S40"/>
  <c r="R40"/>
  <c r="Q40"/>
  <c r="P40"/>
  <c r="O40"/>
  <c r="N40"/>
  <c r="M40"/>
  <c r="L40"/>
  <c r="K40"/>
  <c r="J40"/>
  <c r="I40"/>
  <c r="H40"/>
  <c r="G40"/>
  <c r="F40"/>
  <c r="E40"/>
  <c r="BC39"/>
  <c r="BB39"/>
  <c r="BA39"/>
  <c r="AZ39"/>
  <c r="AY39"/>
  <c r="AX39"/>
  <c r="AW39"/>
  <c r="AV39"/>
  <c r="AU39"/>
  <c r="AT39"/>
  <c r="AS39"/>
  <c r="AR39"/>
  <c r="AQ39"/>
  <c r="AP39"/>
  <c r="AO39"/>
  <c r="AN39"/>
  <c r="AM39"/>
  <c r="AL39"/>
  <c r="AK39"/>
  <c r="AJ39"/>
  <c r="AI39"/>
  <c r="AH39"/>
  <c r="AG39"/>
  <c r="AF39"/>
  <c r="AB39"/>
  <c r="AA39"/>
  <c r="Z39"/>
  <c r="Y39"/>
  <c r="X39"/>
  <c r="W39"/>
  <c r="V39"/>
  <c r="U39"/>
  <c r="T39"/>
  <c r="S39"/>
  <c r="R39"/>
  <c r="Q39"/>
  <c r="P39"/>
  <c r="O39"/>
  <c r="N39"/>
  <c r="M39"/>
  <c r="L39"/>
  <c r="K39"/>
  <c r="J39"/>
  <c r="I39"/>
  <c r="H39"/>
  <c r="G39"/>
  <c r="F39"/>
  <c r="E39"/>
  <c r="BC37"/>
  <c r="BB37"/>
  <c r="BA37"/>
  <c r="AZ37"/>
  <c r="AY37"/>
  <c r="AX37"/>
  <c r="AW37"/>
  <c r="AV37"/>
  <c r="AU37"/>
  <c r="AT37"/>
  <c r="AS37"/>
  <c r="AR37"/>
  <c r="AQ37"/>
  <c r="AP37"/>
  <c r="AO37"/>
  <c r="AN37"/>
  <c r="AM37"/>
  <c r="AL37"/>
  <c r="AK37"/>
  <c r="AJ37"/>
  <c r="AI37"/>
  <c r="AH37"/>
  <c r="AG37"/>
  <c r="AF37"/>
  <c r="AB37"/>
  <c r="AA37"/>
  <c r="Z37"/>
  <c r="Y37"/>
  <c r="X37"/>
  <c r="W37"/>
  <c r="V37"/>
  <c r="U37"/>
  <c r="T37"/>
  <c r="S37"/>
  <c r="R37"/>
  <c r="Q37"/>
  <c r="P37"/>
  <c r="O37"/>
  <c r="N37"/>
  <c r="M37"/>
  <c r="L37"/>
  <c r="K37"/>
  <c r="J37"/>
  <c r="I37"/>
  <c r="H37"/>
  <c r="G37"/>
  <c r="F37"/>
  <c r="E37"/>
  <c r="BC32"/>
  <c r="BB32"/>
  <c r="BA32"/>
  <c r="AZ32"/>
  <c r="AY32"/>
  <c r="AX32"/>
  <c r="AW32"/>
  <c r="AV32"/>
  <c r="AU32"/>
  <c r="AT32"/>
  <c r="AS32"/>
  <c r="AR32"/>
  <c r="AQ32"/>
  <c r="AP32"/>
  <c r="AO32"/>
  <c r="AN32"/>
  <c r="AM32"/>
  <c r="AL32"/>
  <c r="AK32"/>
  <c r="AJ32"/>
  <c r="AI32"/>
  <c r="AH32"/>
  <c r="AG32"/>
  <c r="AF32"/>
  <c r="AB32"/>
  <c r="AA32"/>
  <c r="Z32"/>
  <c r="Y32"/>
  <c r="X32"/>
  <c r="W32"/>
  <c r="V32"/>
  <c r="U32"/>
  <c r="T32"/>
  <c r="S32"/>
  <c r="R32"/>
  <c r="Q32"/>
  <c r="P32"/>
  <c r="O32"/>
  <c r="N32"/>
  <c r="M32"/>
  <c r="L32"/>
  <c r="K32"/>
  <c r="J32"/>
  <c r="I32"/>
  <c r="H32"/>
  <c r="G32"/>
  <c r="F32"/>
  <c r="E32"/>
  <c r="BC26"/>
  <c r="BB26"/>
  <c r="BA26"/>
  <c r="AZ26"/>
  <c r="AY26"/>
  <c r="AX26"/>
  <c r="AW26"/>
  <c r="AV26"/>
  <c r="AU26"/>
  <c r="AT26"/>
  <c r="AS26"/>
  <c r="AR26"/>
  <c r="AQ26"/>
  <c r="AP26"/>
  <c r="AO26"/>
  <c r="AN26"/>
  <c r="AM26"/>
  <c r="AL26"/>
  <c r="AK26"/>
  <c r="AJ26"/>
  <c r="AI26"/>
  <c r="AH26"/>
  <c r="AG26"/>
  <c r="AF26"/>
  <c r="AB26"/>
  <c r="AA26"/>
  <c r="Z26"/>
  <c r="Y26"/>
  <c r="X26"/>
  <c r="W26"/>
  <c r="V26"/>
  <c r="U26"/>
  <c r="T26"/>
  <c r="S26"/>
  <c r="R26"/>
  <c r="Q26"/>
  <c r="P26"/>
  <c r="O26"/>
  <c r="N26"/>
  <c r="M26"/>
  <c r="L26"/>
  <c r="K26"/>
  <c r="J26"/>
  <c r="I26"/>
  <c r="H26"/>
  <c r="G26"/>
  <c r="F26"/>
  <c r="E26"/>
  <c r="BC21"/>
  <c r="BB21"/>
  <c r="BA21"/>
  <c r="AZ21"/>
  <c r="AY21"/>
  <c r="AX21"/>
  <c r="AW21"/>
  <c r="AV21"/>
  <c r="AU21"/>
  <c r="AT21"/>
  <c r="AS21"/>
  <c r="AR21"/>
  <c r="AQ21"/>
  <c r="AP21"/>
  <c r="AO21"/>
  <c r="AN21"/>
  <c r="AM21"/>
  <c r="AL21"/>
  <c r="AK21"/>
  <c r="AJ21"/>
  <c r="AI21"/>
  <c r="AH21"/>
  <c r="AG21"/>
  <c r="AF21"/>
  <c r="AB21"/>
  <c r="AA21"/>
  <c r="Z21"/>
  <c r="Y21"/>
  <c r="X21"/>
  <c r="W21"/>
  <c r="V21"/>
  <c r="U21"/>
  <c r="T21"/>
  <c r="S21"/>
  <c r="R21"/>
  <c r="Q21"/>
  <c r="P21"/>
  <c r="O21"/>
  <c r="N21"/>
  <c r="M21"/>
  <c r="L21"/>
  <c r="K21"/>
  <c r="J21"/>
  <c r="I21"/>
  <c r="H21"/>
  <c r="G21"/>
  <c r="F21"/>
  <c r="E21"/>
  <c r="BC16"/>
  <c r="BB16"/>
  <c r="BA16"/>
  <c r="AZ16"/>
  <c r="AY16"/>
  <c r="AX16"/>
  <c r="AW16"/>
  <c r="AV16"/>
  <c r="AU16"/>
  <c r="AT16"/>
  <c r="AS16"/>
  <c r="AR16"/>
  <c r="AQ16"/>
  <c r="AP16"/>
  <c r="AO16"/>
  <c r="AN16"/>
  <c r="AM16"/>
  <c r="AL16"/>
  <c r="AK16"/>
  <c r="AJ16"/>
  <c r="AI16"/>
  <c r="AH16"/>
  <c r="AG16"/>
  <c r="AF16"/>
  <c r="AB16"/>
  <c r="AA16"/>
  <c r="Z16"/>
  <c r="Y16"/>
  <c r="X16"/>
  <c r="W16"/>
  <c r="V16"/>
  <c r="U16"/>
  <c r="T16"/>
  <c r="S16"/>
  <c r="R16"/>
  <c r="Q16"/>
  <c r="P16"/>
  <c r="O16"/>
  <c r="N16"/>
  <c r="M16"/>
  <c r="L16"/>
  <c r="K16"/>
  <c r="J16"/>
  <c r="I16"/>
  <c r="H16"/>
  <c r="G16"/>
  <c r="F16"/>
  <c r="E16"/>
  <c r="BC10"/>
  <c r="BB10"/>
  <c r="BA10"/>
  <c r="AZ10"/>
  <c r="AY10"/>
  <c r="AX10"/>
  <c r="AW10"/>
  <c r="AV10"/>
  <c r="AU10"/>
  <c r="AT10"/>
  <c r="AS10"/>
  <c r="AR10"/>
  <c r="AQ10"/>
  <c r="AP10"/>
  <c r="AO10"/>
  <c r="AN10"/>
  <c r="AM10"/>
  <c r="AL10"/>
  <c r="AK10"/>
  <c r="AJ10"/>
  <c r="AI10"/>
  <c r="AH10"/>
  <c r="AG10"/>
  <c r="AF10"/>
  <c r="AB10"/>
  <c r="AA10"/>
  <c r="Z10"/>
  <c r="Y10"/>
  <c r="X10"/>
  <c r="W10"/>
  <c r="V10"/>
  <c r="U10"/>
  <c r="T10"/>
  <c r="S10"/>
  <c r="R10"/>
  <c r="Q10"/>
  <c r="P10"/>
  <c r="O10"/>
  <c r="N10"/>
  <c r="M10"/>
  <c r="L10"/>
  <c r="K10"/>
  <c r="J10"/>
  <c r="I10"/>
  <c r="H10"/>
  <c r="G10"/>
  <c r="F10"/>
  <c r="E10"/>
  <c r="BC34" i="98"/>
  <c r="BB34"/>
  <c r="BA34"/>
  <c r="AZ34"/>
  <c r="AY34"/>
  <c r="AX34"/>
  <c r="AW34"/>
  <c r="AV34"/>
  <c r="AU34"/>
  <c r="AT34"/>
  <c r="AS34"/>
  <c r="AR34"/>
  <c r="AQ34"/>
  <c r="AP34"/>
  <c r="AO34"/>
  <c r="AN34"/>
  <c r="AM34"/>
  <c r="AL34"/>
  <c r="AK34"/>
  <c r="AJ34"/>
  <c r="AI34"/>
  <c r="AH34"/>
  <c r="AG34"/>
  <c r="AF34"/>
  <c r="AB34"/>
  <c r="AA34"/>
  <c r="Z34"/>
  <c r="Y34"/>
  <c r="X34"/>
  <c r="W34"/>
  <c r="V34"/>
  <c r="U34"/>
  <c r="T34"/>
  <c r="S34"/>
  <c r="R34"/>
  <c r="Q34"/>
  <c r="P34"/>
  <c r="O34"/>
  <c r="N34"/>
  <c r="M34"/>
  <c r="L34"/>
  <c r="K34"/>
  <c r="J34"/>
  <c r="I34"/>
  <c r="H34"/>
  <c r="G34"/>
  <c r="F34"/>
  <c r="E34"/>
  <c r="BC33"/>
  <c r="BB33"/>
  <c r="BA33"/>
  <c r="AZ33"/>
  <c r="AY33"/>
  <c r="AX33"/>
  <c r="AW33"/>
  <c r="AV33"/>
  <c r="AU33"/>
  <c r="AT33"/>
  <c r="AS33"/>
  <c r="AR33"/>
  <c r="AQ33"/>
  <c r="AP33"/>
  <c r="AO33"/>
  <c r="AN33"/>
  <c r="AM33"/>
  <c r="AL33"/>
  <c r="AK33"/>
  <c r="AJ33"/>
  <c r="AI33"/>
  <c r="AH33"/>
  <c r="AG33"/>
  <c r="AF33"/>
  <c r="AB33"/>
  <c r="AA33"/>
  <c r="Z33"/>
  <c r="Y33"/>
  <c r="X33"/>
  <c r="W33"/>
  <c r="V33"/>
  <c r="U33"/>
  <c r="T33"/>
  <c r="S33"/>
  <c r="R33"/>
  <c r="Q33"/>
  <c r="P33"/>
  <c r="O33"/>
  <c r="N33"/>
  <c r="M33"/>
  <c r="L33"/>
  <c r="K33"/>
  <c r="J33"/>
  <c r="I33"/>
  <c r="H33"/>
  <c r="G33"/>
  <c r="F33"/>
  <c r="E33"/>
  <c r="BC31"/>
  <c r="BB31"/>
  <c r="BA31"/>
  <c r="AZ31"/>
  <c r="AY31"/>
  <c r="AX31"/>
  <c r="AW31"/>
  <c r="AV31"/>
  <c r="AU31"/>
  <c r="AT31"/>
  <c r="AS31"/>
  <c r="AR31"/>
  <c r="AQ31"/>
  <c r="AP31"/>
  <c r="AO31"/>
  <c r="AN31"/>
  <c r="AM31"/>
  <c r="AL31"/>
  <c r="AK31"/>
  <c r="AJ31"/>
  <c r="AI31"/>
  <c r="AH31"/>
  <c r="AG31"/>
  <c r="AF31"/>
  <c r="AB31"/>
  <c r="AA31"/>
  <c r="Z31"/>
  <c r="Y31"/>
  <c r="X31"/>
  <c r="W31"/>
  <c r="V31"/>
  <c r="U31"/>
  <c r="T31"/>
  <c r="S31"/>
  <c r="R31"/>
  <c r="Q31"/>
  <c r="P31"/>
  <c r="O31"/>
  <c r="N31"/>
  <c r="M31"/>
  <c r="L31"/>
  <c r="K31"/>
  <c r="J31"/>
  <c r="I31"/>
  <c r="H31"/>
  <c r="G31"/>
  <c r="F31"/>
  <c r="E31"/>
  <c r="BC27"/>
  <c r="BB27"/>
  <c r="BA27"/>
  <c r="AZ27"/>
  <c r="AY27"/>
  <c r="AX27"/>
  <c r="AW27"/>
  <c r="AV27"/>
  <c r="AU27"/>
  <c r="AT27"/>
  <c r="AS27"/>
  <c r="AR27"/>
  <c r="AQ27"/>
  <c r="AP27"/>
  <c r="AO27"/>
  <c r="AN27"/>
  <c r="AM27"/>
  <c r="AL27"/>
  <c r="AK27"/>
  <c r="AJ27"/>
  <c r="AI27"/>
  <c r="AH27"/>
  <c r="AG27"/>
  <c r="AF27"/>
  <c r="AB27"/>
  <c r="AA27"/>
  <c r="Z27"/>
  <c r="Y27"/>
  <c r="X27"/>
  <c r="W27"/>
  <c r="V27"/>
  <c r="U27"/>
  <c r="T27"/>
  <c r="S27"/>
  <c r="R27"/>
  <c r="Q27"/>
  <c r="P27"/>
  <c r="O27"/>
  <c r="N27"/>
  <c r="M27"/>
  <c r="L27"/>
  <c r="K27"/>
  <c r="J27"/>
  <c r="I27"/>
  <c r="H27"/>
  <c r="G27"/>
  <c r="F27"/>
  <c r="E27"/>
  <c r="BC22"/>
  <c r="BB22"/>
  <c r="BA22"/>
  <c r="AZ22"/>
  <c r="AY22"/>
  <c r="AX22"/>
  <c r="AW22"/>
  <c r="AV22"/>
  <c r="AU22"/>
  <c r="AT22"/>
  <c r="AS22"/>
  <c r="AR22"/>
  <c r="AQ22"/>
  <c r="AP22"/>
  <c r="AO22"/>
  <c r="AN22"/>
  <c r="AM22"/>
  <c r="AL22"/>
  <c r="AK22"/>
  <c r="AJ22"/>
  <c r="AI22"/>
  <c r="AH22"/>
  <c r="AG22"/>
  <c r="AF22"/>
  <c r="AB22"/>
  <c r="AA22"/>
  <c r="Z22"/>
  <c r="Y22"/>
  <c r="X22"/>
  <c r="W22"/>
  <c r="V22"/>
  <c r="U22"/>
  <c r="T22"/>
  <c r="S22"/>
  <c r="R22"/>
  <c r="Q22"/>
  <c r="P22"/>
  <c r="O22"/>
  <c r="N22"/>
  <c r="M22"/>
  <c r="L22"/>
  <c r="K22"/>
  <c r="J22"/>
  <c r="I22"/>
  <c r="H22"/>
  <c r="G22"/>
  <c r="F22"/>
  <c r="E22"/>
  <c r="BC18"/>
  <c r="BB18"/>
  <c r="BA18"/>
  <c r="AZ18"/>
  <c r="AY18"/>
  <c r="AX18"/>
  <c r="AW18"/>
  <c r="AV18"/>
  <c r="AU18"/>
  <c r="AT18"/>
  <c r="AS18"/>
  <c r="AR18"/>
  <c r="AQ18"/>
  <c r="AP18"/>
  <c r="AO18"/>
  <c r="AN18"/>
  <c r="AM18"/>
  <c r="AL18"/>
  <c r="AK18"/>
  <c r="AJ18"/>
  <c r="AI18"/>
  <c r="AH18"/>
  <c r="AG18"/>
  <c r="AF18"/>
  <c r="AB18"/>
  <c r="AA18"/>
  <c r="Z18"/>
  <c r="Y18"/>
  <c r="X18"/>
  <c r="W18"/>
  <c r="V18"/>
  <c r="U18"/>
  <c r="T18"/>
  <c r="S18"/>
  <c r="R18"/>
  <c r="Q18"/>
  <c r="P18"/>
  <c r="O18"/>
  <c r="N18"/>
  <c r="M18"/>
  <c r="L18"/>
  <c r="K18"/>
  <c r="J18"/>
  <c r="I18"/>
  <c r="H18"/>
  <c r="G18"/>
  <c r="F18"/>
  <c r="E18"/>
  <c r="BC14"/>
  <c r="BB14"/>
  <c r="BA14"/>
  <c r="AZ14"/>
  <c r="AY14"/>
  <c r="AX14"/>
  <c r="AW14"/>
  <c r="AV14"/>
  <c r="AU14"/>
  <c r="AT14"/>
  <c r="AS14"/>
  <c r="AR14"/>
  <c r="AQ14"/>
  <c r="AP14"/>
  <c r="AO14"/>
  <c r="AN14"/>
  <c r="AM14"/>
  <c r="AL14"/>
  <c r="AK14"/>
  <c r="AJ14"/>
  <c r="AI14"/>
  <c r="AH14"/>
  <c r="AG14"/>
  <c r="AF14"/>
  <c r="AB14"/>
  <c r="AA14"/>
  <c r="Z14"/>
  <c r="Y14"/>
  <c r="X14"/>
  <c r="W14"/>
  <c r="V14"/>
  <c r="U14"/>
  <c r="T14"/>
  <c r="S14"/>
  <c r="R14"/>
  <c r="Q14"/>
  <c r="P14"/>
  <c r="O14"/>
  <c r="N14"/>
  <c r="M14"/>
  <c r="L14"/>
  <c r="K14"/>
  <c r="J14"/>
  <c r="I14"/>
  <c r="H14"/>
  <c r="G14"/>
  <c r="F14"/>
  <c r="E14"/>
  <c r="BC9"/>
  <c r="BB9"/>
  <c r="BA9"/>
  <c r="AZ9"/>
  <c r="AY9"/>
  <c r="AX9"/>
  <c r="AW9"/>
  <c r="AV9"/>
  <c r="AU9"/>
  <c r="AT9"/>
  <c r="AS9"/>
  <c r="AR9"/>
  <c r="AQ9"/>
  <c r="AP9"/>
  <c r="AO9"/>
  <c r="AN9"/>
  <c r="AM9"/>
  <c r="AL9"/>
  <c r="AK9"/>
  <c r="AJ9"/>
  <c r="AI9"/>
  <c r="AH9"/>
  <c r="AG9"/>
  <c r="AF9"/>
  <c r="AB9"/>
  <c r="AA9"/>
  <c r="Z9"/>
  <c r="Y9"/>
  <c r="X9"/>
  <c r="W9"/>
  <c r="V9"/>
  <c r="U9"/>
  <c r="T9"/>
  <c r="S9"/>
  <c r="R9"/>
  <c r="Q9"/>
  <c r="P9"/>
  <c r="O9"/>
  <c r="N9"/>
  <c r="M9"/>
  <c r="L9"/>
  <c r="K9"/>
  <c r="J9"/>
  <c r="I9"/>
  <c r="H9"/>
  <c r="G9"/>
  <c r="F9"/>
  <c r="E9"/>
  <c r="BC34" i="97"/>
  <c r="BB34"/>
  <c r="BA34"/>
  <c r="AZ34"/>
  <c r="AY34"/>
  <c r="AX34"/>
  <c r="AW34"/>
  <c r="AV34"/>
  <c r="AU34"/>
  <c r="AT34"/>
  <c r="AS34"/>
  <c r="AR34"/>
  <c r="AQ34"/>
  <c r="AP34"/>
  <c r="AO34"/>
  <c r="AN34"/>
  <c r="AM34"/>
  <c r="AL34"/>
  <c r="AK34"/>
  <c r="AJ34"/>
  <c r="AI34"/>
  <c r="AH34"/>
  <c r="AG34"/>
  <c r="AF34"/>
  <c r="AB34"/>
  <c r="AA34"/>
  <c r="Z34"/>
  <c r="Y34"/>
  <c r="X34"/>
  <c r="W34"/>
  <c r="V34"/>
  <c r="U34"/>
  <c r="T34"/>
  <c r="S34"/>
  <c r="R34"/>
  <c r="Q34"/>
  <c r="P34"/>
  <c r="O34"/>
  <c r="N34"/>
  <c r="M34"/>
  <c r="L34"/>
  <c r="K34"/>
  <c r="J34"/>
  <c r="I34"/>
  <c r="H34"/>
  <c r="G34"/>
  <c r="F34"/>
  <c r="E34"/>
  <c r="BC33"/>
  <c r="BB33"/>
  <c r="BA33"/>
  <c r="AZ33"/>
  <c r="AY33"/>
  <c r="AX33"/>
  <c r="AW33"/>
  <c r="AV33"/>
  <c r="AU33"/>
  <c r="AT33"/>
  <c r="AS33"/>
  <c r="AR33"/>
  <c r="AQ33"/>
  <c r="AP33"/>
  <c r="AO33"/>
  <c r="AN33"/>
  <c r="AM33"/>
  <c r="AL33"/>
  <c r="AK33"/>
  <c r="AJ33"/>
  <c r="AI33"/>
  <c r="AH33"/>
  <c r="AG33"/>
  <c r="AF33"/>
  <c r="AB33"/>
  <c r="AA33"/>
  <c r="Z33"/>
  <c r="Y33"/>
  <c r="X33"/>
  <c r="W33"/>
  <c r="V33"/>
  <c r="U33"/>
  <c r="T33"/>
  <c r="S33"/>
  <c r="R33"/>
  <c r="Q33"/>
  <c r="P33"/>
  <c r="O33"/>
  <c r="N33"/>
  <c r="M33"/>
  <c r="L33"/>
  <c r="K33"/>
  <c r="J33"/>
  <c r="I33"/>
  <c r="H33"/>
  <c r="G33"/>
  <c r="F33"/>
  <c r="E33"/>
  <c r="BC31"/>
  <c r="BB31"/>
  <c r="BA31"/>
  <c r="AZ31"/>
  <c r="AY31"/>
  <c r="AX31"/>
  <c r="AW31"/>
  <c r="AV31"/>
  <c r="AU31"/>
  <c r="AT31"/>
  <c r="AS31"/>
  <c r="AR31"/>
  <c r="AQ31"/>
  <c r="AP31"/>
  <c r="AO31"/>
  <c r="AN31"/>
  <c r="AM31"/>
  <c r="AL31"/>
  <c r="AK31"/>
  <c r="AJ31"/>
  <c r="AI31"/>
  <c r="AH31"/>
  <c r="AG31"/>
  <c r="AF31"/>
  <c r="AB31"/>
  <c r="AA31"/>
  <c r="Z31"/>
  <c r="Y31"/>
  <c r="X31"/>
  <c r="W31"/>
  <c r="V31"/>
  <c r="U31"/>
  <c r="T31"/>
  <c r="S31"/>
  <c r="R31"/>
  <c r="Q31"/>
  <c r="P31"/>
  <c r="O31"/>
  <c r="N31"/>
  <c r="M31"/>
  <c r="L31"/>
  <c r="K31"/>
  <c r="J31"/>
  <c r="I31"/>
  <c r="H31"/>
  <c r="G31"/>
  <c r="F31"/>
  <c r="E31"/>
  <c r="BC27"/>
  <c r="BB27"/>
  <c r="BA27"/>
  <c r="AZ27"/>
  <c r="AY27"/>
  <c r="AX27"/>
  <c r="AW27"/>
  <c r="AV27"/>
  <c r="AU27"/>
  <c r="AT27"/>
  <c r="AS27"/>
  <c r="AR27"/>
  <c r="AQ27"/>
  <c r="AP27"/>
  <c r="AO27"/>
  <c r="AN27"/>
  <c r="AM27"/>
  <c r="AL27"/>
  <c r="AK27"/>
  <c r="AJ27"/>
  <c r="AI27"/>
  <c r="AH27"/>
  <c r="AG27"/>
  <c r="AF27"/>
  <c r="AB27"/>
  <c r="AA27"/>
  <c r="Z27"/>
  <c r="Y27"/>
  <c r="X27"/>
  <c r="W27"/>
  <c r="V27"/>
  <c r="U27"/>
  <c r="T27"/>
  <c r="S27"/>
  <c r="R27"/>
  <c r="Q27"/>
  <c r="P27"/>
  <c r="O27"/>
  <c r="N27"/>
  <c r="M27"/>
  <c r="L27"/>
  <c r="K27"/>
  <c r="J27"/>
  <c r="I27"/>
  <c r="H27"/>
  <c r="G27"/>
  <c r="F27"/>
  <c r="E27"/>
  <c r="BC22"/>
  <c r="BB22"/>
  <c r="BA22"/>
  <c r="AZ22"/>
  <c r="AY22"/>
  <c r="AX22"/>
  <c r="AW22"/>
  <c r="AV22"/>
  <c r="AU22"/>
  <c r="AT22"/>
  <c r="AS22"/>
  <c r="AR22"/>
  <c r="AQ22"/>
  <c r="AP22"/>
  <c r="AO22"/>
  <c r="AN22"/>
  <c r="AM22"/>
  <c r="AL22"/>
  <c r="AK22"/>
  <c r="AJ22"/>
  <c r="AI22"/>
  <c r="AH22"/>
  <c r="AG22"/>
  <c r="AF22"/>
  <c r="AB22"/>
  <c r="AA22"/>
  <c r="Z22"/>
  <c r="Y22"/>
  <c r="X22"/>
  <c r="W22"/>
  <c r="V22"/>
  <c r="U22"/>
  <c r="T22"/>
  <c r="S22"/>
  <c r="R22"/>
  <c r="Q22"/>
  <c r="P22"/>
  <c r="O22"/>
  <c r="N22"/>
  <c r="M22"/>
  <c r="L22"/>
  <c r="K22"/>
  <c r="J22"/>
  <c r="I22"/>
  <c r="H22"/>
  <c r="G22"/>
  <c r="F22"/>
  <c r="E22"/>
  <c r="BC18"/>
  <c r="BB18"/>
  <c r="BA18"/>
  <c r="AZ18"/>
  <c r="AY18"/>
  <c r="AX18"/>
  <c r="AW18"/>
  <c r="AV18"/>
  <c r="AU18"/>
  <c r="AT18"/>
  <c r="AS18"/>
  <c r="AR18"/>
  <c r="AQ18"/>
  <c r="AP18"/>
  <c r="AO18"/>
  <c r="AN18"/>
  <c r="AM18"/>
  <c r="AL18"/>
  <c r="AK18"/>
  <c r="AJ18"/>
  <c r="AI18"/>
  <c r="AH18"/>
  <c r="AG18"/>
  <c r="AF18"/>
  <c r="AB18"/>
  <c r="AA18"/>
  <c r="Z18"/>
  <c r="Y18"/>
  <c r="X18"/>
  <c r="W18"/>
  <c r="V18"/>
  <c r="U18"/>
  <c r="T18"/>
  <c r="S18"/>
  <c r="R18"/>
  <c r="Q18"/>
  <c r="P18"/>
  <c r="O18"/>
  <c r="N18"/>
  <c r="M18"/>
  <c r="L18"/>
  <c r="K18"/>
  <c r="J18"/>
  <c r="I18"/>
  <c r="H18"/>
  <c r="G18"/>
  <c r="F18"/>
  <c r="E18"/>
  <c r="BC14"/>
  <c r="BB14"/>
  <c r="BA14"/>
  <c r="AZ14"/>
  <c r="AY14"/>
  <c r="AX14"/>
  <c r="AW14"/>
  <c r="AV14"/>
  <c r="AU14"/>
  <c r="AT14"/>
  <c r="AS14"/>
  <c r="AR14"/>
  <c r="AQ14"/>
  <c r="AP14"/>
  <c r="AO14"/>
  <c r="AN14"/>
  <c r="AM14"/>
  <c r="AL14"/>
  <c r="AK14"/>
  <c r="AJ14"/>
  <c r="AI14"/>
  <c r="AH14"/>
  <c r="AG14"/>
  <c r="AF14"/>
  <c r="AB14"/>
  <c r="AA14"/>
  <c r="Z14"/>
  <c r="Y14"/>
  <c r="X14"/>
  <c r="W14"/>
  <c r="V14"/>
  <c r="U14"/>
  <c r="T14"/>
  <c r="S14"/>
  <c r="R14"/>
  <c r="Q14"/>
  <c r="P14"/>
  <c r="O14"/>
  <c r="N14"/>
  <c r="M14"/>
  <c r="L14"/>
  <c r="K14"/>
  <c r="J14"/>
  <c r="I14"/>
  <c r="H14"/>
  <c r="G14"/>
  <c r="F14"/>
  <c r="E14"/>
  <c r="BC9"/>
  <c r="BB9"/>
  <c r="BA9"/>
  <c r="AZ9"/>
  <c r="AY9"/>
  <c r="AX9"/>
  <c r="AW9"/>
  <c r="AV9"/>
  <c r="AU9"/>
  <c r="AT9"/>
  <c r="AS9"/>
  <c r="AR9"/>
  <c r="AQ9"/>
  <c r="AP9"/>
  <c r="AO9"/>
  <c r="AN9"/>
  <c r="AM9"/>
  <c r="AL9"/>
  <c r="AK9"/>
  <c r="AJ9"/>
  <c r="AI9"/>
  <c r="AH9"/>
  <c r="AG9"/>
  <c r="AF9"/>
  <c r="AB9"/>
  <c r="AA9"/>
  <c r="Z9"/>
  <c r="Y9"/>
  <c r="X9"/>
  <c r="W9"/>
  <c r="V9"/>
  <c r="U9"/>
  <c r="T9"/>
  <c r="S9"/>
  <c r="R9"/>
  <c r="Q9"/>
  <c r="P9"/>
  <c r="O9"/>
  <c r="N9"/>
  <c r="M9"/>
  <c r="L9"/>
  <c r="K9"/>
  <c r="J9"/>
  <c r="I9"/>
  <c r="H9"/>
  <c r="G9"/>
  <c r="F9"/>
  <c r="E9"/>
  <c r="BC34" i="65"/>
  <c r="BB34"/>
  <c r="BA34"/>
  <c r="AZ34"/>
  <c r="AY34"/>
  <c r="AX34"/>
  <c r="AW34"/>
  <c r="AV34"/>
  <c r="AU34"/>
  <c r="AT34"/>
  <c r="AS34"/>
  <c r="AR34"/>
  <c r="AQ34"/>
  <c r="AP34"/>
  <c r="AO34"/>
  <c r="AN34"/>
  <c r="AM34"/>
  <c r="AL34"/>
  <c r="AK34"/>
  <c r="AJ34"/>
  <c r="AI34"/>
  <c r="AH34"/>
  <c r="AG34"/>
  <c r="AF34"/>
  <c r="AB34"/>
  <c r="AA34"/>
  <c r="Z34"/>
  <c r="Y34"/>
  <c r="X34"/>
  <c r="W34"/>
  <c r="V34"/>
  <c r="U34"/>
  <c r="T34"/>
  <c r="S34"/>
  <c r="R34"/>
  <c r="Q34"/>
  <c r="P34"/>
  <c r="O34"/>
  <c r="N34"/>
  <c r="M34"/>
  <c r="L34"/>
  <c r="K34"/>
  <c r="J34"/>
  <c r="I34"/>
  <c r="H34"/>
  <c r="G34"/>
  <c r="F34"/>
  <c r="E34"/>
  <c r="BC33"/>
  <c r="BB33"/>
  <c r="BA33"/>
  <c r="AZ33"/>
  <c r="AY33"/>
  <c r="AX33"/>
  <c r="AW33"/>
  <c r="AV33"/>
  <c r="AU33"/>
  <c r="AT33"/>
  <c r="AS33"/>
  <c r="AR33"/>
  <c r="AQ33"/>
  <c r="AP33"/>
  <c r="AO33"/>
  <c r="AN33"/>
  <c r="AM33"/>
  <c r="AL33"/>
  <c r="AK33"/>
  <c r="AJ33"/>
  <c r="AI33"/>
  <c r="AH33"/>
  <c r="AG33"/>
  <c r="AF33"/>
  <c r="AB33"/>
  <c r="AA33"/>
  <c r="Z33"/>
  <c r="Y33"/>
  <c r="X33"/>
  <c r="W33"/>
  <c r="V33"/>
  <c r="U33"/>
  <c r="T33"/>
  <c r="S33"/>
  <c r="R33"/>
  <c r="Q33"/>
  <c r="P33"/>
  <c r="O33"/>
  <c r="N33"/>
  <c r="M33"/>
  <c r="L33"/>
  <c r="K33"/>
  <c r="J33"/>
  <c r="I33"/>
  <c r="H33"/>
  <c r="G33"/>
  <c r="F33"/>
  <c r="E33"/>
  <c r="BC31"/>
  <c r="BB31"/>
  <c r="BA31"/>
  <c r="AZ31"/>
  <c r="AY31"/>
  <c r="AX31"/>
  <c r="AW31"/>
  <c r="AV31"/>
  <c r="AU31"/>
  <c r="AT31"/>
  <c r="AS31"/>
  <c r="AR31"/>
  <c r="AQ31"/>
  <c r="AP31"/>
  <c r="AO31"/>
  <c r="AN31"/>
  <c r="AM31"/>
  <c r="AL31"/>
  <c r="AK31"/>
  <c r="AJ31"/>
  <c r="AI31"/>
  <c r="AH31"/>
  <c r="AG31"/>
  <c r="AF31"/>
  <c r="AB31"/>
  <c r="AA31"/>
  <c r="Z31"/>
  <c r="Y31"/>
  <c r="X31"/>
  <c r="W31"/>
  <c r="V31"/>
  <c r="U31"/>
  <c r="T31"/>
  <c r="S31"/>
  <c r="R31"/>
  <c r="Q31"/>
  <c r="P31"/>
  <c r="O31"/>
  <c r="N31"/>
  <c r="M31"/>
  <c r="L31"/>
  <c r="K31"/>
  <c r="J31"/>
  <c r="I31"/>
  <c r="H31"/>
  <c r="G31"/>
  <c r="F31"/>
  <c r="E31"/>
  <c r="BC27"/>
  <c r="BB27"/>
  <c r="BA27"/>
  <c r="AZ27"/>
  <c r="AY27"/>
  <c r="AX27"/>
  <c r="AW27"/>
  <c r="AV27"/>
  <c r="AU27"/>
  <c r="AT27"/>
  <c r="AS27"/>
  <c r="AR27"/>
  <c r="AQ27"/>
  <c r="AP27"/>
  <c r="AO27"/>
  <c r="AN27"/>
  <c r="AM27"/>
  <c r="AL27"/>
  <c r="AK27"/>
  <c r="AJ27"/>
  <c r="AI27"/>
  <c r="AH27"/>
  <c r="AG27"/>
  <c r="AF27"/>
  <c r="AB27"/>
  <c r="AA27"/>
  <c r="Z27"/>
  <c r="Y27"/>
  <c r="X27"/>
  <c r="W27"/>
  <c r="V27"/>
  <c r="U27"/>
  <c r="T27"/>
  <c r="S27"/>
  <c r="R27"/>
  <c r="Q27"/>
  <c r="P27"/>
  <c r="O27"/>
  <c r="N27"/>
  <c r="M27"/>
  <c r="L27"/>
  <c r="K27"/>
  <c r="J27"/>
  <c r="I27"/>
  <c r="H27"/>
  <c r="G27"/>
  <c r="F27"/>
  <c r="E27"/>
  <c r="BC22"/>
  <c r="BB22"/>
  <c r="BA22"/>
  <c r="AZ22"/>
  <c r="AY22"/>
  <c r="AX22"/>
  <c r="AW22"/>
  <c r="AV22"/>
  <c r="AU22"/>
  <c r="AT22"/>
  <c r="AS22"/>
  <c r="AR22"/>
  <c r="AQ22"/>
  <c r="AP22"/>
  <c r="AO22"/>
  <c r="AN22"/>
  <c r="AM22"/>
  <c r="AL22"/>
  <c r="AK22"/>
  <c r="AJ22"/>
  <c r="AI22"/>
  <c r="AH22"/>
  <c r="AG22"/>
  <c r="AF22"/>
  <c r="AB22"/>
  <c r="AA22"/>
  <c r="Z22"/>
  <c r="Y22"/>
  <c r="X22"/>
  <c r="W22"/>
  <c r="V22"/>
  <c r="U22"/>
  <c r="T22"/>
  <c r="S22"/>
  <c r="R22"/>
  <c r="Q22"/>
  <c r="P22"/>
  <c r="O22"/>
  <c r="N22"/>
  <c r="M22"/>
  <c r="L22"/>
  <c r="K22"/>
  <c r="J22"/>
  <c r="I22"/>
  <c r="H22"/>
  <c r="G22"/>
  <c r="F22"/>
  <c r="E22"/>
  <c r="BC18"/>
  <c r="BB18"/>
  <c r="BA18"/>
  <c r="AZ18"/>
  <c r="AY18"/>
  <c r="AX18"/>
  <c r="AW18"/>
  <c r="AV18"/>
  <c r="AU18"/>
  <c r="AT18"/>
  <c r="AS18"/>
  <c r="AR18"/>
  <c r="AQ18"/>
  <c r="AP18"/>
  <c r="AO18"/>
  <c r="AN18"/>
  <c r="AM18"/>
  <c r="AL18"/>
  <c r="AK18"/>
  <c r="AJ18"/>
  <c r="AI18"/>
  <c r="AH18"/>
  <c r="AG18"/>
  <c r="AF18"/>
  <c r="AB18"/>
  <c r="AA18"/>
  <c r="Z18"/>
  <c r="Y18"/>
  <c r="X18"/>
  <c r="W18"/>
  <c r="V18"/>
  <c r="U18"/>
  <c r="T18"/>
  <c r="S18"/>
  <c r="R18"/>
  <c r="Q18"/>
  <c r="P18"/>
  <c r="O18"/>
  <c r="N18"/>
  <c r="M18"/>
  <c r="L18"/>
  <c r="K18"/>
  <c r="J18"/>
  <c r="I18"/>
  <c r="H18"/>
  <c r="G18"/>
  <c r="F18"/>
  <c r="E18"/>
  <c r="BC14"/>
  <c r="BB14"/>
  <c r="BA14"/>
  <c r="AZ14"/>
  <c r="AY14"/>
  <c r="AX14"/>
  <c r="AW14"/>
  <c r="AV14"/>
  <c r="AU14"/>
  <c r="AT14"/>
  <c r="AS14"/>
  <c r="AR14"/>
  <c r="AQ14"/>
  <c r="AP14"/>
  <c r="AO14"/>
  <c r="AN14"/>
  <c r="AM14"/>
  <c r="AL14"/>
  <c r="AK14"/>
  <c r="AJ14"/>
  <c r="AI14"/>
  <c r="AH14"/>
  <c r="AG14"/>
  <c r="AF14"/>
  <c r="AB14"/>
  <c r="AA14"/>
  <c r="Z14"/>
  <c r="Y14"/>
  <c r="X14"/>
  <c r="W14"/>
  <c r="V14"/>
  <c r="U14"/>
  <c r="T14"/>
  <c r="S14"/>
  <c r="R14"/>
  <c r="Q14"/>
  <c r="P14"/>
  <c r="O14"/>
  <c r="N14"/>
  <c r="M14"/>
  <c r="L14"/>
  <c r="K14"/>
  <c r="J14"/>
  <c r="I14"/>
  <c r="H14"/>
  <c r="G14"/>
  <c r="F14"/>
  <c r="E14"/>
  <c r="BC9"/>
  <c r="BB9"/>
  <c r="BA9"/>
  <c r="AZ9"/>
  <c r="AY9"/>
  <c r="AX9"/>
  <c r="AW9"/>
  <c r="AV9"/>
  <c r="AU9"/>
  <c r="AT9"/>
  <c r="AS9"/>
  <c r="AR9"/>
  <c r="AQ9"/>
  <c r="AP9"/>
  <c r="AO9"/>
  <c r="AN9"/>
  <c r="AM9"/>
  <c r="AL9"/>
  <c r="AK9"/>
  <c r="AJ9"/>
  <c r="AI9"/>
  <c r="AH9"/>
  <c r="AG9"/>
  <c r="AF9"/>
  <c r="AB9"/>
  <c r="AA9"/>
  <c r="Z9"/>
  <c r="Y9"/>
  <c r="X9"/>
  <c r="W9"/>
  <c r="V9"/>
  <c r="U9"/>
  <c r="T9"/>
  <c r="S9"/>
  <c r="R9"/>
  <c r="Q9"/>
  <c r="P9"/>
  <c r="O9"/>
  <c r="N9"/>
  <c r="M9"/>
  <c r="L9"/>
  <c r="K9"/>
  <c r="J9"/>
  <c r="I9"/>
  <c r="H9"/>
  <c r="G9"/>
  <c r="F9"/>
  <c r="E9"/>
  <c r="BC34" i="96"/>
  <c r="BB34"/>
  <c r="BA34"/>
  <c r="AZ34"/>
  <c r="AY34"/>
  <c r="AX34"/>
  <c r="AW34"/>
  <c r="AV34"/>
  <c r="AU34"/>
  <c r="AT34"/>
  <c r="AS34"/>
  <c r="AR34"/>
  <c r="AQ34"/>
  <c r="AP34"/>
  <c r="AO34"/>
  <c r="AN34"/>
  <c r="AM34"/>
  <c r="AL34"/>
  <c r="AK34"/>
  <c r="AJ34"/>
  <c r="AI34"/>
  <c r="AH34"/>
  <c r="AG34"/>
  <c r="AF34"/>
  <c r="AB34"/>
  <c r="AA34"/>
  <c r="Z34"/>
  <c r="Y34"/>
  <c r="X34"/>
  <c r="W34"/>
  <c r="V34"/>
  <c r="U34"/>
  <c r="T34"/>
  <c r="S34"/>
  <c r="R34"/>
  <c r="Q34"/>
  <c r="P34"/>
  <c r="O34"/>
  <c r="N34"/>
  <c r="M34"/>
  <c r="L34"/>
  <c r="K34"/>
  <c r="J34"/>
  <c r="I34"/>
  <c r="H34"/>
  <c r="G34"/>
  <c r="F34"/>
  <c r="E34"/>
  <c r="BC33"/>
  <c r="BB33"/>
  <c r="BA33"/>
  <c r="AZ33"/>
  <c r="AY33"/>
  <c r="AX33"/>
  <c r="AW33"/>
  <c r="AV33"/>
  <c r="AU33"/>
  <c r="AT33"/>
  <c r="AS33"/>
  <c r="AR33"/>
  <c r="AQ33"/>
  <c r="AP33"/>
  <c r="AO33"/>
  <c r="AN33"/>
  <c r="AM33"/>
  <c r="AL33"/>
  <c r="AK33"/>
  <c r="AJ33"/>
  <c r="AI33"/>
  <c r="AH33"/>
  <c r="AG33"/>
  <c r="AF33"/>
  <c r="AB33"/>
  <c r="AA33"/>
  <c r="Z33"/>
  <c r="Y33"/>
  <c r="X33"/>
  <c r="W33"/>
  <c r="V33"/>
  <c r="U33"/>
  <c r="T33"/>
  <c r="S33"/>
  <c r="R33"/>
  <c r="Q33"/>
  <c r="P33"/>
  <c r="O33"/>
  <c r="N33"/>
  <c r="M33"/>
  <c r="L33"/>
  <c r="K33"/>
  <c r="J33"/>
  <c r="I33"/>
  <c r="H33"/>
  <c r="G33"/>
  <c r="F33"/>
  <c r="E33"/>
  <c r="BC31"/>
  <c r="BB31"/>
  <c r="BA31"/>
  <c r="AZ31"/>
  <c r="AY31"/>
  <c r="AX31"/>
  <c r="AW31"/>
  <c r="AV31"/>
  <c r="AU31"/>
  <c r="AT31"/>
  <c r="AS31"/>
  <c r="AR31"/>
  <c r="AQ31"/>
  <c r="AP31"/>
  <c r="AO31"/>
  <c r="AN31"/>
  <c r="AM31"/>
  <c r="AL31"/>
  <c r="AK31"/>
  <c r="AJ31"/>
  <c r="AI31"/>
  <c r="AH31"/>
  <c r="AG31"/>
  <c r="AF31"/>
  <c r="AB31"/>
  <c r="AA31"/>
  <c r="Z31"/>
  <c r="Y31"/>
  <c r="X31"/>
  <c r="W31"/>
  <c r="V31"/>
  <c r="U31"/>
  <c r="T31"/>
  <c r="S31"/>
  <c r="R31"/>
  <c r="Q31"/>
  <c r="P31"/>
  <c r="O31"/>
  <c r="N31"/>
  <c r="M31"/>
  <c r="L31"/>
  <c r="K31"/>
  <c r="J31"/>
  <c r="I31"/>
  <c r="H31"/>
  <c r="G31"/>
  <c r="F31"/>
  <c r="E31"/>
  <c r="BC27"/>
  <c r="BB27"/>
  <c r="BA27"/>
  <c r="AZ27"/>
  <c r="AY27"/>
  <c r="AX27"/>
  <c r="AW27"/>
  <c r="AV27"/>
  <c r="AU27"/>
  <c r="AT27"/>
  <c r="AS27"/>
  <c r="AR27"/>
  <c r="AQ27"/>
  <c r="AP27"/>
  <c r="AO27"/>
  <c r="AN27"/>
  <c r="AM27"/>
  <c r="AL27"/>
  <c r="AK27"/>
  <c r="AJ27"/>
  <c r="AI27"/>
  <c r="AH27"/>
  <c r="AG27"/>
  <c r="AF27"/>
  <c r="AB27"/>
  <c r="AA27"/>
  <c r="Z27"/>
  <c r="Y27"/>
  <c r="X27"/>
  <c r="W27"/>
  <c r="V27"/>
  <c r="U27"/>
  <c r="T27"/>
  <c r="S27"/>
  <c r="R27"/>
  <c r="Q27"/>
  <c r="P27"/>
  <c r="O27"/>
  <c r="N27"/>
  <c r="M27"/>
  <c r="L27"/>
  <c r="K27"/>
  <c r="J27"/>
  <c r="I27"/>
  <c r="H27"/>
  <c r="G27"/>
  <c r="F27"/>
  <c r="E27"/>
  <c r="BC22"/>
  <c r="BB22"/>
  <c r="BA22"/>
  <c r="AZ22"/>
  <c r="AY22"/>
  <c r="AX22"/>
  <c r="AW22"/>
  <c r="AV22"/>
  <c r="AU22"/>
  <c r="AT22"/>
  <c r="AS22"/>
  <c r="AR22"/>
  <c r="AQ22"/>
  <c r="AP22"/>
  <c r="AO22"/>
  <c r="AN22"/>
  <c r="AM22"/>
  <c r="AL22"/>
  <c r="AK22"/>
  <c r="AJ22"/>
  <c r="AI22"/>
  <c r="AH22"/>
  <c r="AG22"/>
  <c r="AF22"/>
  <c r="AB22"/>
  <c r="AA22"/>
  <c r="Z22"/>
  <c r="Y22"/>
  <c r="X22"/>
  <c r="W22"/>
  <c r="V22"/>
  <c r="U22"/>
  <c r="T22"/>
  <c r="S22"/>
  <c r="R22"/>
  <c r="Q22"/>
  <c r="P22"/>
  <c r="O22"/>
  <c r="N22"/>
  <c r="M22"/>
  <c r="L22"/>
  <c r="K22"/>
  <c r="J22"/>
  <c r="I22"/>
  <c r="H22"/>
  <c r="G22"/>
  <c r="F22"/>
  <c r="E22"/>
  <c r="BC18"/>
  <c r="BB18"/>
  <c r="BA18"/>
  <c r="AZ18"/>
  <c r="AY18"/>
  <c r="AX18"/>
  <c r="AW18"/>
  <c r="AV18"/>
  <c r="AU18"/>
  <c r="AT18"/>
  <c r="AS18"/>
  <c r="AR18"/>
  <c r="AQ18"/>
  <c r="AP18"/>
  <c r="AO18"/>
  <c r="AN18"/>
  <c r="AM18"/>
  <c r="AL18"/>
  <c r="AK18"/>
  <c r="AJ18"/>
  <c r="AI18"/>
  <c r="AH18"/>
  <c r="AG18"/>
  <c r="AF18"/>
  <c r="AB18"/>
  <c r="AA18"/>
  <c r="Z18"/>
  <c r="Y18"/>
  <c r="X18"/>
  <c r="W18"/>
  <c r="V18"/>
  <c r="U18"/>
  <c r="T18"/>
  <c r="S18"/>
  <c r="R18"/>
  <c r="Q18"/>
  <c r="P18"/>
  <c r="O18"/>
  <c r="N18"/>
  <c r="M18"/>
  <c r="L18"/>
  <c r="K18"/>
  <c r="J18"/>
  <c r="I18"/>
  <c r="H18"/>
  <c r="G18"/>
  <c r="F18"/>
  <c r="E18"/>
  <c r="BC14"/>
  <c r="BB14"/>
  <c r="BA14"/>
  <c r="AZ14"/>
  <c r="AY14"/>
  <c r="AX14"/>
  <c r="AW14"/>
  <c r="AV14"/>
  <c r="AU14"/>
  <c r="AT14"/>
  <c r="AS14"/>
  <c r="AR14"/>
  <c r="AQ14"/>
  <c r="AP14"/>
  <c r="AO14"/>
  <c r="AN14"/>
  <c r="AM14"/>
  <c r="AL14"/>
  <c r="AK14"/>
  <c r="AJ14"/>
  <c r="AI14"/>
  <c r="AH14"/>
  <c r="AG14"/>
  <c r="AF14"/>
  <c r="AB14"/>
  <c r="AA14"/>
  <c r="Z14"/>
  <c r="Y14"/>
  <c r="X14"/>
  <c r="W14"/>
  <c r="V14"/>
  <c r="U14"/>
  <c r="T14"/>
  <c r="S14"/>
  <c r="R14"/>
  <c r="Q14"/>
  <c r="P14"/>
  <c r="O14"/>
  <c r="N14"/>
  <c r="M14"/>
  <c r="L14"/>
  <c r="K14"/>
  <c r="J14"/>
  <c r="I14"/>
  <c r="H14"/>
  <c r="G14"/>
  <c r="F14"/>
  <c r="E14"/>
  <c r="BC9"/>
  <c r="BB9"/>
  <c r="BA9"/>
  <c r="AZ9"/>
  <c r="AY9"/>
  <c r="AX9"/>
  <c r="AW9"/>
  <c r="AV9"/>
  <c r="AU9"/>
  <c r="AT9"/>
  <c r="AS9"/>
  <c r="AR9"/>
  <c r="AQ9"/>
  <c r="AP9"/>
  <c r="AO9"/>
  <c r="AN9"/>
  <c r="AM9"/>
  <c r="AL9"/>
  <c r="AK9"/>
  <c r="AJ9"/>
  <c r="AI9"/>
  <c r="AH9"/>
  <c r="AG9"/>
  <c r="AF9"/>
  <c r="AB9"/>
  <c r="AA9"/>
  <c r="Z9"/>
  <c r="Y9"/>
  <c r="X9"/>
  <c r="W9"/>
  <c r="V9"/>
  <c r="U9"/>
  <c r="T9"/>
  <c r="S9"/>
  <c r="R9"/>
  <c r="Q9"/>
  <c r="P9"/>
  <c r="O9"/>
  <c r="N9"/>
  <c r="M9"/>
  <c r="L9"/>
  <c r="K9"/>
  <c r="J9"/>
  <c r="I9"/>
  <c r="H9"/>
  <c r="G9"/>
  <c r="F9"/>
  <c r="E9"/>
  <c r="BC40" i="95"/>
  <c r="BB40"/>
  <c r="BA40"/>
  <c r="AZ40"/>
  <c r="AY40"/>
  <c r="AX40"/>
  <c r="AW40"/>
  <c r="AV40"/>
  <c r="AU40"/>
  <c r="AT40"/>
  <c r="AS40"/>
  <c r="AR40"/>
  <c r="AQ40"/>
  <c r="AP40"/>
  <c r="AO40"/>
  <c r="AN40"/>
  <c r="AM40"/>
  <c r="AL40"/>
  <c r="AK40"/>
  <c r="AJ40"/>
  <c r="AI40"/>
  <c r="AH40"/>
  <c r="AG40"/>
  <c r="AF40"/>
  <c r="AB40"/>
  <c r="AA40"/>
  <c r="Z40"/>
  <c r="Y40"/>
  <c r="X40"/>
  <c r="W40"/>
  <c r="V40"/>
  <c r="U40"/>
  <c r="T40"/>
  <c r="S40"/>
  <c r="R40"/>
  <c r="Q40"/>
  <c r="P40"/>
  <c r="O40"/>
  <c r="N40"/>
  <c r="M40"/>
  <c r="L40"/>
  <c r="K40"/>
  <c r="J40"/>
  <c r="I40"/>
  <c r="H40"/>
  <c r="G40"/>
  <c r="F40"/>
  <c r="E40"/>
  <c r="BC39"/>
  <c r="BB39"/>
  <c r="BA39"/>
  <c r="AZ39"/>
  <c r="AY39"/>
  <c r="AX39"/>
  <c r="AW39"/>
  <c r="AV39"/>
  <c r="AU39"/>
  <c r="AT39"/>
  <c r="AS39"/>
  <c r="AR39"/>
  <c r="AQ39"/>
  <c r="AP39"/>
  <c r="AO39"/>
  <c r="AN39"/>
  <c r="AM39"/>
  <c r="AL39"/>
  <c r="AK39"/>
  <c r="AJ39"/>
  <c r="AI39"/>
  <c r="AH39"/>
  <c r="AG39"/>
  <c r="AF39"/>
  <c r="AB39"/>
  <c r="AA39"/>
  <c r="Z39"/>
  <c r="Y39"/>
  <c r="X39"/>
  <c r="W39"/>
  <c r="V39"/>
  <c r="U39"/>
  <c r="T39"/>
  <c r="S39"/>
  <c r="R39"/>
  <c r="Q39"/>
  <c r="P39"/>
  <c r="O39"/>
  <c r="N39"/>
  <c r="M39"/>
  <c r="L39"/>
  <c r="K39"/>
  <c r="J39"/>
  <c r="I39"/>
  <c r="H39"/>
  <c r="G39"/>
  <c r="F39"/>
  <c r="E39"/>
  <c r="BC37"/>
  <c r="BB37"/>
  <c r="BA37"/>
  <c r="AZ37"/>
  <c r="AY37"/>
  <c r="AX37"/>
  <c r="AW37"/>
  <c r="AV37"/>
  <c r="AU37"/>
  <c r="AT37"/>
  <c r="AS37"/>
  <c r="AR37"/>
  <c r="AQ37"/>
  <c r="AP37"/>
  <c r="AO37"/>
  <c r="AN37"/>
  <c r="AM37"/>
  <c r="AL37"/>
  <c r="AK37"/>
  <c r="AJ37"/>
  <c r="AI37"/>
  <c r="AH37"/>
  <c r="AG37"/>
  <c r="AF37"/>
  <c r="AB37"/>
  <c r="AA37"/>
  <c r="Z37"/>
  <c r="Y37"/>
  <c r="X37"/>
  <c r="W37"/>
  <c r="V37"/>
  <c r="U37"/>
  <c r="T37"/>
  <c r="S37"/>
  <c r="R37"/>
  <c r="Q37"/>
  <c r="P37"/>
  <c r="O37"/>
  <c r="N37"/>
  <c r="M37"/>
  <c r="L37"/>
  <c r="K37"/>
  <c r="J37"/>
  <c r="I37"/>
  <c r="H37"/>
  <c r="G37"/>
  <c r="F37"/>
  <c r="E37"/>
  <c r="BC32"/>
  <c r="BB32"/>
  <c r="BA32"/>
  <c r="AZ32"/>
  <c r="AY32"/>
  <c r="AX32"/>
  <c r="AW32"/>
  <c r="AV32"/>
  <c r="AU32"/>
  <c r="AT32"/>
  <c r="AS32"/>
  <c r="AR32"/>
  <c r="AQ32"/>
  <c r="AP32"/>
  <c r="AO32"/>
  <c r="AN32"/>
  <c r="AM32"/>
  <c r="AL32"/>
  <c r="AK32"/>
  <c r="AJ32"/>
  <c r="AI32"/>
  <c r="AH32"/>
  <c r="AG32"/>
  <c r="AF32"/>
  <c r="AB32"/>
  <c r="AA32"/>
  <c r="Z32"/>
  <c r="Y32"/>
  <c r="X32"/>
  <c r="W32"/>
  <c r="V32"/>
  <c r="U32"/>
  <c r="T32"/>
  <c r="S32"/>
  <c r="R32"/>
  <c r="Q32"/>
  <c r="P32"/>
  <c r="O32"/>
  <c r="N32"/>
  <c r="M32"/>
  <c r="L32"/>
  <c r="K32"/>
  <c r="J32"/>
  <c r="I32"/>
  <c r="H32"/>
  <c r="G32"/>
  <c r="F32"/>
  <c r="E32"/>
  <c r="BC26"/>
  <c r="BB26"/>
  <c r="BA26"/>
  <c r="AZ26"/>
  <c r="AY26"/>
  <c r="AX26"/>
  <c r="AW26"/>
  <c r="AV26"/>
  <c r="AU26"/>
  <c r="AT26"/>
  <c r="AS26"/>
  <c r="AR26"/>
  <c r="AQ26"/>
  <c r="AP26"/>
  <c r="AO26"/>
  <c r="AN26"/>
  <c r="AM26"/>
  <c r="AL26"/>
  <c r="AK26"/>
  <c r="AJ26"/>
  <c r="AI26"/>
  <c r="AH26"/>
  <c r="AG26"/>
  <c r="AF26"/>
  <c r="AB26"/>
  <c r="AA26"/>
  <c r="Z26"/>
  <c r="Y26"/>
  <c r="X26"/>
  <c r="W26"/>
  <c r="V26"/>
  <c r="U26"/>
  <c r="T26"/>
  <c r="S26"/>
  <c r="R26"/>
  <c r="Q26"/>
  <c r="P26"/>
  <c r="O26"/>
  <c r="N26"/>
  <c r="M26"/>
  <c r="L26"/>
  <c r="K26"/>
  <c r="J26"/>
  <c r="I26"/>
  <c r="H26"/>
  <c r="G26"/>
  <c r="F26"/>
  <c r="E26"/>
  <c r="BC21"/>
  <c r="BB21"/>
  <c r="BA21"/>
  <c r="AZ21"/>
  <c r="AY21"/>
  <c r="AX21"/>
  <c r="AW21"/>
  <c r="AV21"/>
  <c r="AU21"/>
  <c r="AT21"/>
  <c r="AS21"/>
  <c r="AR21"/>
  <c r="AQ21"/>
  <c r="AP21"/>
  <c r="AO21"/>
  <c r="AN21"/>
  <c r="AM21"/>
  <c r="AL21"/>
  <c r="AK21"/>
  <c r="AJ21"/>
  <c r="AI21"/>
  <c r="AH21"/>
  <c r="AG21"/>
  <c r="AF21"/>
  <c r="AB21"/>
  <c r="AA21"/>
  <c r="Z21"/>
  <c r="Y21"/>
  <c r="X21"/>
  <c r="W21"/>
  <c r="V21"/>
  <c r="U21"/>
  <c r="T21"/>
  <c r="S21"/>
  <c r="R21"/>
  <c r="Q21"/>
  <c r="P21"/>
  <c r="O21"/>
  <c r="N21"/>
  <c r="M21"/>
  <c r="L21"/>
  <c r="K21"/>
  <c r="J21"/>
  <c r="I21"/>
  <c r="H21"/>
  <c r="G21"/>
  <c r="F21"/>
  <c r="E21"/>
  <c r="BC16"/>
  <c r="BB16"/>
  <c r="BA16"/>
  <c r="AZ16"/>
  <c r="AY16"/>
  <c r="AX16"/>
  <c r="AW16"/>
  <c r="AV16"/>
  <c r="AU16"/>
  <c r="AT16"/>
  <c r="AS16"/>
  <c r="AR16"/>
  <c r="AQ16"/>
  <c r="AP16"/>
  <c r="AO16"/>
  <c r="AN16"/>
  <c r="AM16"/>
  <c r="AL16"/>
  <c r="AK16"/>
  <c r="AJ16"/>
  <c r="AI16"/>
  <c r="AH16"/>
  <c r="AG16"/>
  <c r="AF16"/>
  <c r="AB16"/>
  <c r="AA16"/>
  <c r="Z16"/>
  <c r="Y16"/>
  <c r="X16"/>
  <c r="W16"/>
  <c r="V16"/>
  <c r="U16"/>
  <c r="T16"/>
  <c r="S16"/>
  <c r="R16"/>
  <c r="Q16"/>
  <c r="P16"/>
  <c r="O16"/>
  <c r="N16"/>
  <c r="M16"/>
  <c r="L16"/>
  <c r="K16"/>
  <c r="J16"/>
  <c r="I16"/>
  <c r="H16"/>
  <c r="G16"/>
  <c r="F16"/>
  <c r="E16"/>
  <c r="BC10"/>
  <c r="BB10"/>
  <c r="BA10"/>
  <c r="AZ10"/>
  <c r="AY10"/>
  <c r="AX10"/>
  <c r="AW10"/>
  <c r="AV10"/>
  <c r="AU10"/>
  <c r="AT10"/>
  <c r="AS10"/>
  <c r="AR10"/>
  <c r="AQ10"/>
  <c r="AP10"/>
  <c r="AO10"/>
  <c r="AN10"/>
  <c r="AM10"/>
  <c r="AL10"/>
  <c r="AK10"/>
  <c r="AJ10"/>
  <c r="AI10"/>
  <c r="AH10"/>
  <c r="AG10"/>
  <c r="AF10"/>
  <c r="AB10"/>
  <c r="AA10"/>
  <c r="Z10"/>
  <c r="Y10"/>
  <c r="X10"/>
  <c r="W10"/>
  <c r="V10"/>
  <c r="U10"/>
  <c r="T10"/>
  <c r="S10"/>
  <c r="R10"/>
  <c r="Q10"/>
  <c r="P10"/>
  <c r="O10"/>
  <c r="N10"/>
  <c r="M10"/>
  <c r="L10"/>
  <c r="K10"/>
  <c r="J10"/>
  <c r="I10"/>
  <c r="H10"/>
  <c r="G10"/>
  <c r="F10"/>
  <c r="E10"/>
  <c r="BC40" i="94"/>
  <c r="BB40"/>
  <c r="BA40"/>
  <c r="AZ40"/>
  <c r="AY40"/>
  <c r="AX40"/>
  <c r="AW40"/>
  <c r="AV40"/>
  <c r="AU40"/>
  <c r="AT40"/>
  <c r="AS40"/>
  <c r="AR40"/>
  <c r="AQ40"/>
  <c r="AP40"/>
  <c r="AO40"/>
  <c r="AN40"/>
  <c r="AM40"/>
  <c r="AL40"/>
  <c r="AK40"/>
  <c r="AJ40"/>
  <c r="AI40"/>
  <c r="AH40"/>
  <c r="AG40"/>
  <c r="AF40"/>
  <c r="AB40"/>
  <c r="AA40"/>
  <c r="Z40"/>
  <c r="Y40"/>
  <c r="X40"/>
  <c r="W40"/>
  <c r="V40"/>
  <c r="U40"/>
  <c r="T40"/>
  <c r="S40"/>
  <c r="R40"/>
  <c r="Q40"/>
  <c r="P40"/>
  <c r="O40"/>
  <c r="N40"/>
  <c r="M40"/>
  <c r="L40"/>
  <c r="K40"/>
  <c r="J40"/>
  <c r="I40"/>
  <c r="H40"/>
  <c r="G40"/>
  <c r="F40"/>
  <c r="E40"/>
  <c r="BC39"/>
  <c r="BB39"/>
  <c r="BA39"/>
  <c r="AZ39"/>
  <c r="AY39"/>
  <c r="AX39"/>
  <c r="AW39"/>
  <c r="AV39"/>
  <c r="AU39"/>
  <c r="AT39"/>
  <c r="AS39"/>
  <c r="AR39"/>
  <c r="AQ39"/>
  <c r="AP39"/>
  <c r="AO39"/>
  <c r="AN39"/>
  <c r="AM39"/>
  <c r="AL39"/>
  <c r="AK39"/>
  <c r="AJ39"/>
  <c r="AI39"/>
  <c r="AH39"/>
  <c r="AG39"/>
  <c r="AF39"/>
  <c r="AB39"/>
  <c r="AA39"/>
  <c r="Z39"/>
  <c r="Y39"/>
  <c r="X39"/>
  <c r="W39"/>
  <c r="V39"/>
  <c r="U39"/>
  <c r="T39"/>
  <c r="S39"/>
  <c r="R39"/>
  <c r="Q39"/>
  <c r="P39"/>
  <c r="O39"/>
  <c r="N39"/>
  <c r="M39"/>
  <c r="L39"/>
  <c r="K39"/>
  <c r="J39"/>
  <c r="I39"/>
  <c r="H39"/>
  <c r="G39"/>
  <c r="F39"/>
  <c r="E39"/>
  <c r="BC37"/>
  <c r="BB37"/>
  <c r="BA37"/>
  <c r="AZ37"/>
  <c r="AY37"/>
  <c r="AX37"/>
  <c r="AW37"/>
  <c r="AV37"/>
  <c r="AU37"/>
  <c r="AT37"/>
  <c r="AS37"/>
  <c r="AR37"/>
  <c r="AQ37"/>
  <c r="AP37"/>
  <c r="AO37"/>
  <c r="AN37"/>
  <c r="AM37"/>
  <c r="AL37"/>
  <c r="AK37"/>
  <c r="AJ37"/>
  <c r="AI37"/>
  <c r="AH37"/>
  <c r="AG37"/>
  <c r="AF37"/>
  <c r="AB37"/>
  <c r="AA37"/>
  <c r="Z37"/>
  <c r="Y37"/>
  <c r="X37"/>
  <c r="W37"/>
  <c r="V37"/>
  <c r="U37"/>
  <c r="T37"/>
  <c r="S37"/>
  <c r="R37"/>
  <c r="Q37"/>
  <c r="P37"/>
  <c r="O37"/>
  <c r="N37"/>
  <c r="M37"/>
  <c r="L37"/>
  <c r="K37"/>
  <c r="J37"/>
  <c r="I37"/>
  <c r="H37"/>
  <c r="G37"/>
  <c r="F37"/>
  <c r="E37"/>
  <c r="BC32"/>
  <c r="BB32"/>
  <c r="BA32"/>
  <c r="AZ32"/>
  <c r="AY32"/>
  <c r="AX32"/>
  <c r="AW32"/>
  <c r="AV32"/>
  <c r="AU32"/>
  <c r="AT32"/>
  <c r="AS32"/>
  <c r="AR32"/>
  <c r="AQ32"/>
  <c r="AP32"/>
  <c r="AO32"/>
  <c r="AN32"/>
  <c r="AM32"/>
  <c r="AL32"/>
  <c r="AK32"/>
  <c r="AJ32"/>
  <c r="AI32"/>
  <c r="AH32"/>
  <c r="AG32"/>
  <c r="AF32"/>
  <c r="AB32"/>
  <c r="AA32"/>
  <c r="Z32"/>
  <c r="Y32"/>
  <c r="X32"/>
  <c r="W32"/>
  <c r="V32"/>
  <c r="U32"/>
  <c r="T32"/>
  <c r="S32"/>
  <c r="R32"/>
  <c r="Q32"/>
  <c r="P32"/>
  <c r="O32"/>
  <c r="N32"/>
  <c r="M32"/>
  <c r="L32"/>
  <c r="K32"/>
  <c r="J32"/>
  <c r="I32"/>
  <c r="H32"/>
  <c r="G32"/>
  <c r="F32"/>
  <c r="E32"/>
  <c r="BC26"/>
  <c r="BB26"/>
  <c r="BA26"/>
  <c r="AZ26"/>
  <c r="AY26"/>
  <c r="AX26"/>
  <c r="AW26"/>
  <c r="AV26"/>
  <c r="AU26"/>
  <c r="AT26"/>
  <c r="AS26"/>
  <c r="AR26"/>
  <c r="AQ26"/>
  <c r="AP26"/>
  <c r="AO26"/>
  <c r="AN26"/>
  <c r="AM26"/>
  <c r="AL26"/>
  <c r="AK26"/>
  <c r="AJ26"/>
  <c r="AI26"/>
  <c r="AH26"/>
  <c r="AG26"/>
  <c r="AF26"/>
  <c r="AB26"/>
  <c r="AA26"/>
  <c r="Z26"/>
  <c r="Y26"/>
  <c r="X26"/>
  <c r="W26"/>
  <c r="V26"/>
  <c r="U26"/>
  <c r="T26"/>
  <c r="S26"/>
  <c r="R26"/>
  <c r="Q26"/>
  <c r="P26"/>
  <c r="O26"/>
  <c r="N26"/>
  <c r="M26"/>
  <c r="L26"/>
  <c r="K26"/>
  <c r="J26"/>
  <c r="I26"/>
  <c r="H26"/>
  <c r="G26"/>
  <c r="F26"/>
  <c r="E26"/>
  <c r="BC21"/>
  <c r="BB21"/>
  <c r="BA21"/>
  <c r="AZ21"/>
  <c r="AY21"/>
  <c r="AX21"/>
  <c r="AW21"/>
  <c r="AV21"/>
  <c r="AU21"/>
  <c r="AT21"/>
  <c r="AS21"/>
  <c r="AR21"/>
  <c r="AQ21"/>
  <c r="AP21"/>
  <c r="AO21"/>
  <c r="AN21"/>
  <c r="AM21"/>
  <c r="AL21"/>
  <c r="AK21"/>
  <c r="AJ21"/>
  <c r="AI21"/>
  <c r="AH21"/>
  <c r="AG21"/>
  <c r="AF21"/>
  <c r="AB21"/>
  <c r="AA21"/>
  <c r="Z21"/>
  <c r="Y21"/>
  <c r="X21"/>
  <c r="W21"/>
  <c r="V21"/>
  <c r="U21"/>
  <c r="T21"/>
  <c r="S21"/>
  <c r="R21"/>
  <c r="Q21"/>
  <c r="P21"/>
  <c r="O21"/>
  <c r="N21"/>
  <c r="M21"/>
  <c r="L21"/>
  <c r="K21"/>
  <c r="J21"/>
  <c r="I21"/>
  <c r="H21"/>
  <c r="G21"/>
  <c r="F21"/>
  <c r="E21"/>
  <c r="BC16"/>
  <c r="BB16"/>
  <c r="BA16"/>
  <c r="AZ16"/>
  <c r="AY16"/>
  <c r="AX16"/>
  <c r="AW16"/>
  <c r="AV16"/>
  <c r="AU16"/>
  <c r="AT16"/>
  <c r="AS16"/>
  <c r="AR16"/>
  <c r="AQ16"/>
  <c r="AP16"/>
  <c r="AO16"/>
  <c r="AN16"/>
  <c r="AM16"/>
  <c r="AL16"/>
  <c r="AK16"/>
  <c r="AJ16"/>
  <c r="AI16"/>
  <c r="AH16"/>
  <c r="AG16"/>
  <c r="AF16"/>
  <c r="AB16"/>
  <c r="AA16"/>
  <c r="Z16"/>
  <c r="Y16"/>
  <c r="X16"/>
  <c r="W16"/>
  <c r="V16"/>
  <c r="U16"/>
  <c r="T16"/>
  <c r="S16"/>
  <c r="R16"/>
  <c r="Q16"/>
  <c r="P16"/>
  <c r="O16"/>
  <c r="N16"/>
  <c r="M16"/>
  <c r="L16"/>
  <c r="K16"/>
  <c r="J16"/>
  <c r="I16"/>
  <c r="H16"/>
  <c r="G16"/>
  <c r="F16"/>
  <c r="E16"/>
  <c r="BC10"/>
  <c r="BB10"/>
  <c r="BA10"/>
  <c r="AZ10"/>
  <c r="AY10"/>
  <c r="AX10"/>
  <c r="AW10"/>
  <c r="AV10"/>
  <c r="AU10"/>
  <c r="AT10"/>
  <c r="AS10"/>
  <c r="AR10"/>
  <c r="AQ10"/>
  <c r="AP10"/>
  <c r="AO10"/>
  <c r="AN10"/>
  <c r="AM10"/>
  <c r="AL10"/>
  <c r="AK10"/>
  <c r="AJ10"/>
  <c r="AI10"/>
  <c r="AH10"/>
  <c r="AG10"/>
  <c r="AF10"/>
  <c r="AB10"/>
  <c r="AA10"/>
  <c r="Z10"/>
  <c r="Y10"/>
  <c r="X10"/>
  <c r="W10"/>
  <c r="V10"/>
  <c r="U10"/>
  <c r="T10"/>
  <c r="S10"/>
  <c r="R10"/>
  <c r="Q10"/>
  <c r="P10"/>
  <c r="O10"/>
  <c r="N10"/>
  <c r="M10"/>
  <c r="L10"/>
  <c r="K10"/>
  <c r="J10"/>
  <c r="I10"/>
  <c r="H10"/>
  <c r="G10"/>
  <c r="F10"/>
  <c r="E10"/>
  <c r="BC40" i="93"/>
  <c r="BB40"/>
  <c r="BA40"/>
  <c r="AZ40"/>
  <c r="AY40"/>
  <c r="AX40"/>
  <c r="AW40"/>
  <c r="AV40"/>
  <c r="AU40"/>
  <c r="AT40"/>
  <c r="AS40"/>
  <c r="AR40"/>
  <c r="AQ40"/>
  <c r="AP40"/>
  <c r="AO40"/>
  <c r="AN40"/>
  <c r="AM40"/>
  <c r="AL40"/>
  <c r="AK40"/>
  <c r="AJ40"/>
  <c r="AI40"/>
  <c r="AH40"/>
  <c r="AG40"/>
  <c r="AF40"/>
  <c r="AB40"/>
  <c r="AA40"/>
  <c r="Z40"/>
  <c r="Y40"/>
  <c r="X40"/>
  <c r="W40"/>
  <c r="V40"/>
  <c r="U40"/>
  <c r="T40"/>
  <c r="S40"/>
  <c r="R40"/>
  <c r="Q40"/>
  <c r="P40"/>
  <c r="O40"/>
  <c r="N40"/>
  <c r="M40"/>
  <c r="L40"/>
  <c r="K40"/>
  <c r="J40"/>
  <c r="I40"/>
  <c r="H40"/>
  <c r="G40"/>
  <c r="F40"/>
  <c r="E40"/>
  <c r="BC39"/>
  <c r="BB39"/>
  <c r="BA39"/>
  <c r="AZ39"/>
  <c r="AY39"/>
  <c r="AX39"/>
  <c r="AW39"/>
  <c r="AV39"/>
  <c r="AU39"/>
  <c r="AT39"/>
  <c r="AS39"/>
  <c r="AR39"/>
  <c r="AQ39"/>
  <c r="AP39"/>
  <c r="AO39"/>
  <c r="AN39"/>
  <c r="AM39"/>
  <c r="AL39"/>
  <c r="AK39"/>
  <c r="AJ39"/>
  <c r="AI39"/>
  <c r="AH39"/>
  <c r="AG39"/>
  <c r="AF39"/>
  <c r="AB39"/>
  <c r="AA39"/>
  <c r="Z39"/>
  <c r="Y39"/>
  <c r="X39"/>
  <c r="W39"/>
  <c r="V39"/>
  <c r="U39"/>
  <c r="T39"/>
  <c r="S39"/>
  <c r="R39"/>
  <c r="Q39"/>
  <c r="P39"/>
  <c r="O39"/>
  <c r="N39"/>
  <c r="M39"/>
  <c r="L39"/>
  <c r="K39"/>
  <c r="J39"/>
  <c r="I39"/>
  <c r="H39"/>
  <c r="G39"/>
  <c r="F39"/>
  <c r="E39"/>
  <c r="BC37"/>
  <c r="BB37"/>
  <c r="BA37"/>
  <c r="AZ37"/>
  <c r="AY37"/>
  <c r="AX37"/>
  <c r="AW37"/>
  <c r="AV37"/>
  <c r="AU37"/>
  <c r="AT37"/>
  <c r="AS37"/>
  <c r="AR37"/>
  <c r="AQ37"/>
  <c r="AP37"/>
  <c r="AO37"/>
  <c r="AN37"/>
  <c r="AM37"/>
  <c r="AL37"/>
  <c r="AK37"/>
  <c r="AJ37"/>
  <c r="AI37"/>
  <c r="AH37"/>
  <c r="AG37"/>
  <c r="AF37"/>
  <c r="AB37"/>
  <c r="AA37"/>
  <c r="Z37"/>
  <c r="Y37"/>
  <c r="X37"/>
  <c r="W37"/>
  <c r="V37"/>
  <c r="U37"/>
  <c r="T37"/>
  <c r="S37"/>
  <c r="R37"/>
  <c r="Q37"/>
  <c r="P37"/>
  <c r="O37"/>
  <c r="N37"/>
  <c r="M37"/>
  <c r="L37"/>
  <c r="K37"/>
  <c r="J37"/>
  <c r="I37"/>
  <c r="H37"/>
  <c r="G37"/>
  <c r="F37"/>
  <c r="E37"/>
  <c r="BC32"/>
  <c r="BB32"/>
  <c r="BA32"/>
  <c r="AZ32"/>
  <c r="AY32"/>
  <c r="AX32"/>
  <c r="AW32"/>
  <c r="AV32"/>
  <c r="AU32"/>
  <c r="AT32"/>
  <c r="AS32"/>
  <c r="AR32"/>
  <c r="AQ32"/>
  <c r="AP32"/>
  <c r="AO32"/>
  <c r="AN32"/>
  <c r="AM32"/>
  <c r="AL32"/>
  <c r="AK32"/>
  <c r="AJ32"/>
  <c r="AI32"/>
  <c r="AH32"/>
  <c r="AG32"/>
  <c r="AF32"/>
  <c r="AB32"/>
  <c r="AA32"/>
  <c r="Z32"/>
  <c r="Y32"/>
  <c r="X32"/>
  <c r="W32"/>
  <c r="V32"/>
  <c r="U32"/>
  <c r="T32"/>
  <c r="S32"/>
  <c r="R32"/>
  <c r="Q32"/>
  <c r="P32"/>
  <c r="O32"/>
  <c r="N32"/>
  <c r="M32"/>
  <c r="L32"/>
  <c r="K32"/>
  <c r="J32"/>
  <c r="I32"/>
  <c r="H32"/>
  <c r="G32"/>
  <c r="F32"/>
  <c r="E32"/>
  <c r="BC26"/>
  <c r="BB26"/>
  <c r="BA26"/>
  <c r="AZ26"/>
  <c r="AY26"/>
  <c r="AX26"/>
  <c r="AW26"/>
  <c r="AV26"/>
  <c r="AU26"/>
  <c r="AT26"/>
  <c r="AS26"/>
  <c r="AR26"/>
  <c r="AQ26"/>
  <c r="AP26"/>
  <c r="AO26"/>
  <c r="AN26"/>
  <c r="AM26"/>
  <c r="AL26"/>
  <c r="AK26"/>
  <c r="AJ26"/>
  <c r="AI26"/>
  <c r="AH26"/>
  <c r="AG26"/>
  <c r="AF26"/>
  <c r="AB26"/>
  <c r="AA26"/>
  <c r="Z26"/>
  <c r="Y26"/>
  <c r="X26"/>
  <c r="W26"/>
  <c r="V26"/>
  <c r="U26"/>
  <c r="T26"/>
  <c r="S26"/>
  <c r="R26"/>
  <c r="Q26"/>
  <c r="P26"/>
  <c r="O26"/>
  <c r="N26"/>
  <c r="M26"/>
  <c r="L26"/>
  <c r="K26"/>
  <c r="J26"/>
  <c r="I26"/>
  <c r="H26"/>
  <c r="G26"/>
  <c r="F26"/>
  <c r="E26"/>
  <c r="BC21"/>
  <c r="BB21"/>
  <c r="BA21"/>
  <c r="AZ21"/>
  <c r="AY21"/>
  <c r="AX21"/>
  <c r="AW21"/>
  <c r="AV21"/>
  <c r="AU21"/>
  <c r="AT21"/>
  <c r="AS21"/>
  <c r="AR21"/>
  <c r="AQ21"/>
  <c r="AP21"/>
  <c r="AO21"/>
  <c r="AN21"/>
  <c r="AM21"/>
  <c r="AL21"/>
  <c r="AK21"/>
  <c r="AJ21"/>
  <c r="AI21"/>
  <c r="AH21"/>
  <c r="AG21"/>
  <c r="AF21"/>
  <c r="AB21"/>
  <c r="AA21"/>
  <c r="Z21"/>
  <c r="Y21"/>
  <c r="X21"/>
  <c r="W21"/>
  <c r="V21"/>
  <c r="U21"/>
  <c r="T21"/>
  <c r="S21"/>
  <c r="R21"/>
  <c r="Q21"/>
  <c r="P21"/>
  <c r="O21"/>
  <c r="N21"/>
  <c r="M21"/>
  <c r="L21"/>
  <c r="K21"/>
  <c r="J21"/>
  <c r="I21"/>
  <c r="H21"/>
  <c r="G21"/>
  <c r="F21"/>
  <c r="E21"/>
  <c r="BC16"/>
  <c r="BB16"/>
  <c r="BA16"/>
  <c r="AZ16"/>
  <c r="AY16"/>
  <c r="AX16"/>
  <c r="AW16"/>
  <c r="AV16"/>
  <c r="AU16"/>
  <c r="AT16"/>
  <c r="AS16"/>
  <c r="AR16"/>
  <c r="AQ16"/>
  <c r="AP16"/>
  <c r="AO16"/>
  <c r="AN16"/>
  <c r="AM16"/>
  <c r="AL16"/>
  <c r="AK16"/>
  <c r="AJ16"/>
  <c r="AI16"/>
  <c r="AH16"/>
  <c r="AG16"/>
  <c r="AF16"/>
  <c r="AB16"/>
  <c r="AA16"/>
  <c r="Z16"/>
  <c r="Y16"/>
  <c r="X16"/>
  <c r="W16"/>
  <c r="V16"/>
  <c r="U16"/>
  <c r="T16"/>
  <c r="S16"/>
  <c r="R16"/>
  <c r="Q16"/>
  <c r="P16"/>
  <c r="O16"/>
  <c r="N16"/>
  <c r="M16"/>
  <c r="L16"/>
  <c r="K16"/>
  <c r="J16"/>
  <c r="I16"/>
  <c r="H16"/>
  <c r="G16"/>
  <c r="F16"/>
  <c r="E16"/>
  <c r="BC10"/>
  <c r="BB10"/>
  <c r="BA10"/>
  <c r="AZ10"/>
  <c r="AY10"/>
  <c r="AX10"/>
  <c r="AW10"/>
  <c r="AV10"/>
  <c r="AU10"/>
  <c r="AT10"/>
  <c r="AS10"/>
  <c r="AR10"/>
  <c r="AQ10"/>
  <c r="AP10"/>
  <c r="AO10"/>
  <c r="AN10"/>
  <c r="AM10"/>
  <c r="AL10"/>
  <c r="AK10"/>
  <c r="AJ10"/>
  <c r="AI10"/>
  <c r="AH10"/>
  <c r="AG10"/>
  <c r="AF10"/>
  <c r="AB10"/>
  <c r="AA10"/>
  <c r="Z10"/>
  <c r="Y10"/>
  <c r="X10"/>
  <c r="W10"/>
  <c r="V10"/>
  <c r="U10"/>
  <c r="T10"/>
  <c r="S10"/>
  <c r="R10"/>
  <c r="Q10"/>
  <c r="P10"/>
  <c r="O10"/>
  <c r="N10"/>
  <c r="M10"/>
  <c r="L10"/>
  <c r="K10"/>
  <c r="J10"/>
  <c r="I10"/>
  <c r="H10"/>
  <c r="G10"/>
  <c r="F10"/>
  <c r="E10"/>
  <c r="BC40" i="92"/>
  <c r="BB40"/>
  <c r="BA40"/>
  <c r="AZ40"/>
  <c r="AY40"/>
  <c r="AX40"/>
  <c r="AW40"/>
  <c r="AV40"/>
  <c r="AU40"/>
  <c r="AT40"/>
  <c r="AS40"/>
  <c r="AR40"/>
  <c r="AQ40"/>
  <c r="AP40"/>
  <c r="AO40"/>
  <c r="AN40"/>
  <c r="AM40"/>
  <c r="AL40"/>
  <c r="AK40"/>
  <c r="AJ40"/>
  <c r="AI40"/>
  <c r="AH40"/>
  <c r="AG40"/>
  <c r="AF40"/>
  <c r="AB40"/>
  <c r="AA40"/>
  <c r="Z40"/>
  <c r="Y40"/>
  <c r="X40"/>
  <c r="W40"/>
  <c r="V40"/>
  <c r="U40"/>
  <c r="T40"/>
  <c r="S40"/>
  <c r="R40"/>
  <c r="Q40"/>
  <c r="P40"/>
  <c r="O40"/>
  <c r="N40"/>
  <c r="M40"/>
  <c r="L40"/>
  <c r="K40"/>
  <c r="J40"/>
  <c r="I40"/>
  <c r="H40"/>
  <c r="G40"/>
  <c r="F40"/>
  <c r="E40"/>
  <c r="BC39"/>
  <c r="BB39"/>
  <c r="BA39"/>
  <c r="AZ39"/>
  <c r="AY39"/>
  <c r="AX39"/>
  <c r="AW39"/>
  <c r="AV39"/>
  <c r="AU39"/>
  <c r="AT39"/>
  <c r="AS39"/>
  <c r="AR39"/>
  <c r="AQ39"/>
  <c r="AP39"/>
  <c r="AO39"/>
  <c r="AN39"/>
  <c r="AM39"/>
  <c r="AL39"/>
  <c r="AK39"/>
  <c r="AJ39"/>
  <c r="AI39"/>
  <c r="AH39"/>
  <c r="AG39"/>
  <c r="AF39"/>
  <c r="AB39"/>
  <c r="AA39"/>
  <c r="Z39"/>
  <c r="Y39"/>
  <c r="X39"/>
  <c r="W39"/>
  <c r="V39"/>
  <c r="U39"/>
  <c r="T39"/>
  <c r="S39"/>
  <c r="R39"/>
  <c r="Q39"/>
  <c r="P39"/>
  <c r="O39"/>
  <c r="N39"/>
  <c r="M39"/>
  <c r="L39"/>
  <c r="K39"/>
  <c r="J39"/>
  <c r="I39"/>
  <c r="H39"/>
  <c r="G39"/>
  <c r="F39"/>
  <c r="E39"/>
  <c r="BC37"/>
  <c r="BB37"/>
  <c r="BA37"/>
  <c r="AZ37"/>
  <c r="AY37"/>
  <c r="AX37"/>
  <c r="AW37"/>
  <c r="AV37"/>
  <c r="AU37"/>
  <c r="AT37"/>
  <c r="AS37"/>
  <c r="AR37"/>
  <c r="AQ37"/>
  <c r="AP37"/>
  <c r="AO37"/>
  <c r="AN37"/>
  <c r="AM37"/>
  <c r="AL37"/>
  <c r="AK37"/>
  <c r="AJ37"/>
  <c r="AI37"/>
  <c r="AH37"/>
  <c r="AG37"/>
  <c r="AF37"/>
  <c r="AB37"/>
  <c r="AA37"/>
  <c r="Z37"/>
  <c r="Y37"/>
  <c r="X37"/>
  <c r="W37"/>
  <c r="V37"/>
  <c r="U37"/>
  <c r="T37"/>
  <c r="S37"/>
  <c r="R37"/>
  <c r="Q37"/>
  <c r="P37"/>
  <c r="O37"/>
  <c r="N37"/>
  <c r="M37"/>
  <c r="L37"/>
  <c r="K37"/>
  <c r="J37"/>
  <c r="I37"/>
  <c r="H37"/>
  <c r="G37"/>
  <c r="F37"/>
  <c r="E37"/>
  <c r="BC32"/>
  <c r="BB32"/>
  <c r="BA32"/>
  <c r="AZ32"/>
  <c r="AY32"/>
  <c r="AX32"/>
  <c r="AW32"/>
  <c r="AV32"/>
  <c r="AU32"/>
  <c r="AT32"/>
  <c r="AS32"/>
  <c r="AR32"/>
  <c r="AQ32"/>
  <c r="AP32"/>
  <c r="AO32"/>
  <c r="AN32"/>
  <c r="AM32"/>
  <c r="AL32"/>
  <c r="AK32"/>
  <c r="AJ32"/>
  <c r="AI32"/>
  <c r="AH32"/>
  <c r="AG32"/>
  <c r="AF32"/>
  <c r="AB32"/>
  <c r="AA32"/>
  <c r="Z32"/>
  <c r="Y32"/>
  <c r="X32"/>
  <c r="W32"/>
  <c r="V32"/>
  <c r="U32"/>
  <c r="T32"/>
  <c r="S32"/>
  <c r="R32"/>
  <c r="Q32"/>
  <c r="P32"/>
  <c r="O32"/>
  <c r="N32"/>
  <c r="M32"/>
  <c r="L32"/>
  <c r="K32"/>
  <c r="J32"/>
  <c r="I32"/>
  <c r="H32"/>
  <c r="G32"/>
  <c r="F32"/>
  <c r="E32"/>
  <c r="BC26"/>
  <c r="BB26"/>
  <c r="BA26"/>
  <c r="AZ26"/>
  <c r="AY26"/>
  <c r="AX26"/>
  <c r="AW26"/>
  <c r="AV26"/>
  <c r="AU26"/>
  <c r="AT26"/>
  <c r="AS26"/>
  <c r="AR26"/>
  <c r="AQ26"/>
  <c r="AP26"/>
  <c r="AO26"/>
  <c r="AN26"/>
  <c r="AM26"/>
  <c r="AL26"/>
  <c r="AK26"/>
  <c r="AJ26"/>
  <c r="AI26"/>
  <c r="AH26"/>
  <c r="AG26"/>
  <c r="AF26"/>
  <c r="AB26"/>
  <c r="AA26"/>
  <c r="Z26"/>
  <c r="Y26"/>
  <c r="X26"/>
  <c r="W26"/>
  <c r="V26"/>
  <c r="U26"/>
  <c r="T26"/>
  <c r="S26"/>
  <c r="R26"/>
  <c r="Q26"/>
  <c r="P26"/>
  <c r="O26"/>
  <c r="N26"/>
  <c r="M26"/>
  <c r="L26"/>
  <c r="K26"/>
  <c r="J26"/>
  <c r="I26"/>
  <c r="H26"/>
  <c r="G26"/>
  <c r="F26"/>
  <c r="E26"/>
  <c r="BC21"/>
  <c r="BB21"/>
  <c r="BA21"/>
  <c r="AZ21"/>
  <c r="AY21"/>
  <c r="AX21"/>
  <c r="AW21"/>
  <c r="AV21"/>
  <c r="AU21"/>
  <c r="AT21"/>
  <c r="AS21"/>
  <c r="AR21"/>
  <c r="AQ21"/>
  <c r="AP21"/>
  <c r="AO21"/>
  <c r="AN21"/>
  <c r="AM21"/>
  <c r="AL21"/>
  <c r="AK21"/>
  <c r="AJ21"/>
  <c r="AI21"/>
  <c r="AH21"/>
  <c r="AG21"/>
  <c r="AF21"/>
  <c r="AB21"/>
  <c r="AA21"/>
  <c r="Z21"/>
  <c r="Y21"/>
  <c r="X21"/>
  <c r="W21"/>
  <c r="V21"/>
  <c r="U21"/>
  <c r="T21"/>
  <c r="S21"/>
  <c r="R21"/>
  <c r="Q21"/>
  <c r="P21"/>
  <c r="O21"/>
  <c r="N21"/>
  <c r="M21"/>
  <c r="L21"/>
  <c r="K21"/>
  <c r="J21"/>
  <c r="I21"/>
  <c r="H21"/>
  <c r="G21"/>
  <c r="F21"/>
  <c r="E21"/>
  <c r="BC16"/>
  <c r="BB16"/>
  <c r="BA16"/>
  <c r="AZ16"/>
  <c r="AY16"/>
  <c r="AX16"/>
  <c r="AW16"/>
  <c r="AV16"/>
  <c r="AU16"/>
  <c r="AT16"/>
  <c r="AS16"/>
  <c r="AR16"/>
  <c r="AQ16"/>
  <c r="AP16"/>
  <c r="AO16"/>
  <c r="AN16"/>
  <c r="AM16"/>
  <c r="AL16"/>
  <c r="AK16"/>
  <c r="AJ16"/>
  <c r="AI16"/>
  <c r="AH16"/>
  <c r="AG16"/>
  <c r="AF16"/>
  <c r="AB16"/>
  <c r="AA16"/>
  <c r="Z16"/>
  <c r="Y16"/>
  <c r="X16"/>
  <c r="W16"/>
  <c r="V16"/>
  <c r="U16"/>
  <c r="T16"/>
  <c r="S16"/>
  <c r="R16"/>
  <c r="Q16"/>
  <c r="P16"/>
  <c r="O16"/>
  <c r="N16"/>
  <c r="M16"/>
  <c r="L16"/>
  <c r="K16"/>
  <c r="J16"/>
  <c r="I16"/>
  <c r="H16"/>
  <c r="G16"/>
  <c r="F16"/>
  <c r="E16"/>
  <c r="BC10"/>
  <c r="BB10"/>
  <c r="BA10"/>
  <c r="AZ10"/>
  <c r="AY10"/>
  <c r="AX10"/>
  <c r="AW10"/>
  <c r="AV10"/>
  <c r="AU10"/>
  <c r="AT10"/>
  <c r="AS10"/>
  <c r="AR10"/>
  <c r="AQ10"/>
  <c r="AP10"/>
  <c r="AO10"/>
  <c r="AN10"/>
  <c r="AM10"/>
  <c r="AL10"/>
  <c r="AK10"/>
  <c r="AJ10"/>
  <c r="AI10"/>
  <c r="AH10"/>
  <c r="AG10"/>
  <c r="AF10"/>
  <c r="AB10"/>
  <c r="AA10"/>
  <c r="Z10"/>
  <c r="Y10"/>
  <c r="X10"/>
  <c r="W10"/>
  <c r="V10"/>
  <c r="U10"/>
  <c r="T10"/>
  <c r="S10"/>
  <c r="R10"/>
  <c r="Q10"/>
  <c r="P10"/>
  <c r="O10"/>
  <c r="N10"/>
  <c r="M10"/>
  <c r="L10"/>
  <c r="K10"/>
  <c r="J10"/>
  <c r="I10"/>
  <c r="H10"/>
  <c r="G10"/>
  <c r="F10"/>
  <c r="E10"/>
  <c r="BC40" i="88"/>
  <c r="BB40"/>
  <c r="BA40"/>
  <c r="AZ40"/>
  <c r="AY40"/>
  <c r="AX40"/>
  <c r="AW40"/>
  <c r="AV40"/>
  <c r="AU40"/>
  <c r="AT40"/>
  <c r="AS40"/>
  <c r="AR40"/>
  <c r="AQ40"/>
  <c r="AP40"/>
  <c r="AO40"/>
  <c r="AN40"/>
  <c r="AM40"/>
  <c r="AL40"/>
  <c r="AK40"/>
  <c r="AJ40"/>
  <c r="AI40"/>
  <c r="AH40"/>
  <c r="AG40"/>
  <c r="AF40"/>
  <c r="AB40"/>
  <c r="AA40"/>
  <c r="Z40"/>
  <c r="Y40"/>
  <c r="X40"/>
  <c r="W40"/>
  <c r="V40"/>
  <c r="U40"/>
  <c r="T40"/>
  <c r="S40"/>
  <c r="R40"/>
  <c r="Q40"/>
  <c r="P40"/>
  <c r="O40"/>
  <c r="N40"/>
  <c r="M40"/>
  <c r="L40"/>
  <c r="K40"/>
  <c r="J40"/>
  <c r="I40"/>
  <c r="H40"/>
  <c r="G40"/>
  <c r="F40"/>
  <c r="E40"/>
  <c r="BC39"/>
  <c r="BB39"/>
  <c r="BA39"/>
  <c r="AZ39"/>
  <c r="AY39"/>
  <c r="AX39"/>
  <c r="AW39"/>
  <c r="AV39"/>
  <c r="AU39"/>
  <c r="AT39"/>
  <c r="AS39"/>
  <c r="AR39"/>
  <c r="AQ39"/>
  <c r="AP39"/>
  <c r="AO39"/>
  <c r="AN39"/>
  <c r="AM39"/>
  <c r="AL39"/>
  <c r="AK39"/>
  <c r="AJ39"/>
  <c r="AI39"/>
  <c r="AH39"/>
  <c r="AG39"/>
  <c r="AF39"/>
  <c r="AB39"/>
  <c r="AA39"/>
  <c r="Z39"/>
  <c r="Y39"/>
  <c r="X39"/>
  <c r="W39"/>
  <c r="V39"/>
  <c r="U39"/>
  <c r="T39"/>
  <c r="S39"/>
  <c r="R39"/>
  <c r="Q39"/>
  <c r="P39"/>
  <c r="O39"/>
  <c r="N39"/>
  <c r="M39"/>
  <c r="L39"/>
  <c r="K39"/>
  <c r="J39"/>
  <c r="I39"/>
  <c r="H39"/>
  <c r="G39"/>
  <c r="F39"/>
  <c r="E39"/>
  <c r="BC37"/>
  <c r="BB37"/>
  <c r="BA37"/>
  <c r="AZ37"/>
  <c r="AY37"/>
  <c r="AX37"/>
  <c r="AW37"/>
  <c r="AV37"/>
  <c r="AU37"/>
  <c r="AT37"/>
  <c r="AS37"/>
  <c r="AR37"/>
  <c r="AQ37"/>
  <c r="AP37"/>
  <c r="AO37"/>
  <c r="AN37"/>
  <c r="AM37"/>
  <c r="AL37"/>
  <c r="AK37"/>
  <c r="AJ37"/>
  <c r="AI37"/>
  <c r="AH37"/>
  <c r="AG37"/>
  <c r="AF37"/>
  <c r="AB37"/>
  <c r="AA37"/>
  <c r="Z37"/>
  <c r="Y37"/>
  <c r="X37"/>
  <c r="W37"/>
  <c r="V37"/>
  <c r="U37"/>
  <c r="T37"/>
  <c r="S37"/>
  <c r="R37"/>
  <c r="Q37"/>
  <c r="P37"/>
  <c r="O37"/>
  <c r="N37"/>
  <c r="M37"/>
  <c r="L37"/>
  <c r="K37"/>
  <c r="J37"/>
  <c r="I37"/>
  <c r="H37"/>
  <c r="G37"/>
  <c r="F37"/>
  <c r="E37"/>
  <c r="BC32"/>
  <c r="BB32"/>
  <c r="BA32"/>
  <c r="AZ32"/>
  <c r="AY32"/>
  <c r="AX32"/>
  <c r="AW32"/>
  <c r="AV32"/>
  <c r="AU32"/>
  <c r="AT32"/>
  <c r="AS32"/>
  <c r="AR32"/>
  <c r="AQ32"/>
  <c r="AP32"/>
  <c r="AO32"/>
  <c r="AN32"/>
  <c r="AM32"/>
  <c r="AL32"/>
  <c r="AK32"/>
  <c r="AJ32"/>
  <c r="AI32"/>
  <c r="AH32"/>
  <c r="AG32"/>
  <c r="AF32"/>
  <c r="AB32"/>
  <c r="AA32"/>
  <c r="Z32"/>
  <c r="Y32"/>
  <c r="X32"/>
  <c r="W32"/>
  <c r="V32"/>
  <c r="U32"/>
  <c r="T32"/>
  <c r="S32"/>
  <c r="R32"/>
  <c r="Q32"/>
  <c r="P32"/>
  <c r="O32"/>
  <c r="N32"/>
  <c r="M32"/>
  <c r="L32"/>
  <c r="K32"/>
  <c r="J32"/>
  <c r="I32"/>
  <c r="H32"/>
  <c r="G32"/>
  <c r="F32"/>
  <c r="E32"/>
  <c r="BC26"/>
  <c r="BB26"/>
  <c r="BA26"/>
  <c r="AZ26"/>
  <c r="AY26"/>
  <c r="AX26"/>
  <c r="AW26"/>
  <c r="AV26"/>
  <c r="AU26"/>
  <c r="AT26"/>
  <c r="AS26"/>
  <c r="AR26"/>
  <c r="AQ26"/>
  <c r="AP26"/>
  <c r="AO26"/>
  <c r="AN26"/>
  <c r="AM26"/>
  <c r="AL26"/>
  <c r="AK26"/>
  <c r="AJ26"/>
  <c r="AI26"/>
  <c r="AH26"/>
  <c r="AG26"/>
  <c r="AF26"/>
  <c r="AB26"/>
  <c r="AA26"/>
  <c r="Z26"/>
  <c r="Y26"/>
  <c r="X26"/>
  <c r="W26"/>
  <c r="V26"/>
  <c r="U26"/>
  <c r="T26"/>
  <c r="S26"/>
  <c r="R26"/>
  <c r="Q26"/>
  <c r="P26"/>
  <c r="O26"/>
  <c r="N26"/>
  <c r="M26"/>
  <c r="L26"/>
  <c r="K26"/>
  <c r="J26"/>
  <c r="I26"/>
  <c r="H26"/>
  <c r="G26"/>
  <c r="F26"/>
  <c r="E26"/>
  <c r="BC21"/>
  <c r="BB21"/>
  <c r="BA21"/>
  <c r="AZ21"/>
  <c r="AY21"/>
  <c r="AX21"/>
  <c r="AW21"/>
  <c r="AV21"/>
  <c r="AU21"/>
  <c r="AT21"/>
  <c r="AS21"/>
  <c r="AR21"/>
  <c r="AQ21"/>
  <c r="AP21"/>
  <c r="AO21"/>
  <c r="AN21"/>
  <c r="AM21"/>
  <c r="AL21"/>
  <c r="AK21"/>
  <c r="AJ21"/>
  <c r="AI21"/>
  <c r="AH21"/>
  <c r="AG21"/>
  <c r="AF21"/>
  <c r="AB21"/>
  <c r="AA21"/>
  <c r="Z21"/>
  <c r="Y21"/>
  <c r="X21"/>
  <c r="W21"/>
  <c r="V21"/>
  <c r="U21"/>
  <c r="T21"/>
  <c r="S21"/>
  <c r="R21"/>
  <c r="Q21"/>
  <c r="P21"/>
  <c r="O21"/>
  <c r="N21"/>
  <c r="M21"/>
  <c r="L21"/>
  <c r="K21"/>
  <c r="J21"/>
  <c r="I21"/>
  <c r="H21"/>
  <c r="G21"/>
  <c r="F21"/>
  <c r="E21"/>
  <c r="BC16"/>
  <c r="BB16"/>
  <c r="BA16"/>
  <c r="AZ16"/>
  <c r="AY16"/>
  <c r="AX16"/>
  <c r="AW16"/>
  <c r="AV16"/>
  <c r="AU16"/>
  <c r="AT16"/>
  <c r="AS16"/>
  <c r="AR16"/>
  <c r="AQ16"/>
  <c r="AP16"/>
  <c r="AO16"/>
  <c r="AN16"/>
  <c r="AM16"/>
  <c r="AL16"/>
  <c r="AK16"/>
  <c r="AJ16"/>
  <c r="AI16"/>
  <c r="AH16"/>
  <c r="AG16"/>
  <c r="AF16"/>
  <c r="AB16"/>
  <c r="AA16"/>
  <c r="Z16"/>
  <c r="Y16"/>
  <c r="X16"/>
  <c r="W16"/>
  <c r="V16"/>
  <c r="U16"/>
  <c r="T16"/>
  <c r="S16"/>
  <c r="R16"/>
  <c r="Q16"/>
  <c r="P16"/>
  <c r="O16"/>
  <c r="N16"/>
  <c r="M16"/>
  <c r="L16"/>
  <c r="K16"/>
  <c r="J16"/>
  <c r="I16"/>
  <c r="H16"/>
  <c r="G16"/>
  <c r="F16"/>
  <c r="E16"/>
  <c r="BC10"/>
  <c r="BB10"/>
  <c r="BA10"/>
  <c r="AZ10"/>
  <c r="AY10"/>
  <c r="AX10"/>
  <c r="AW10"/>
  <c r="AV10"/>
  <c r="AU10"/>
  <c r="AT10"/>
  <c r="AS10"/>
  <c r="AR10"/>
  <c r="AQ10"/>
  <c r="AP10"/>
  <c r="AO10"/>
  <c r="AN10"/>
  <c r="AM10"/>
  <c r="AL10"/>
  <c r="AK10"/>
  <c r="AJ10"/>
  <c r="AI10"/>
  <c r="AH10"/>
  <c r="AG10"/>
  <c r="AF10"/>
  <c r="AB10"/>
  <c r="AA10"/>
  <c r="Z10"/>
  <c r="Y10"/>
  <c r="X10"/>
  <c r="W10"/>
  <c r="V10"/>
  <c r="U10"/>
  <c r="T10"/>
  <c r="S10"/>
  <c r="R10"/>
  <c r="Q10"/>
  <c r="P10"/>
  <c r="O10"/>
  <c r="N10"/>
  <c r="M10"/>
  <c r="L10"/>
  <c r="K10"/>
  <c r="J10"/>
  <c r="I10"/>
  <c r="H10"/>
  <c r="G10"/>
  <c r="F10"/>
  <c r="E10"/>
  <c r="BC40" i="62"/>
  <c r="BB40"/>
  <c r="BA40"/>
  <c r="AZ40"/>
  <c r="AY40"/>
  <c r="AX40"/>
  <c r="AW40"/>
  <c r="AV40"/>
  <c r="AU40"/>
  <c r="AT40"/>
  <c r="AS40"/>
  <c r="AR40"/>
  <c r="AQ40"/>
  <c r="AP40"/>
  <c r="AO40"/>
  <c r="AN40"/>
  <c r="AM40"/>
  <c r="AL40"/>
  <c r="AK40"/>
  <c r="AJ40"/>
  <c r="AI40"/>
  <c r="AH40"/>
  <c r="AG40"/>
  <c r="AF40"/>
  <c r="AB40"/>
  <c r="AA40"/>
  <c r="Z40"/>
  <c r="Y40"/>
  <c r="X40"/>
  <c r="W40"/>
  <c r="V40"/>
  <c r="U40"/>
  <c r="T40"/>
  <c r="S40"/>
  <c r="R40"/>
  <c r="Q40"/>
  <c r="P40"/>
  <c r="O40"/>
  <c r="N40"/>
  <c r="M40"/>
  <c r="L40"/>
  <c r="K40"/>
  <c r="J40"/>
  <c r="I40"/>
  <c r="H40"/>
  <c r="G40"/>
  <c r="F40"/>
  <c r="E40"/>
  <c r="BC39"/>
  <c r="BB39"/>
  <c r="BA39"/>
  <c r="AZ39"/>
  <c r="AY39"/>
  <c r="AX39"/>
  <c r="AW39"/>
  <c r="AV39"/>
  <c r="AU39"/>
  <c r="AT39"/>
  <c r="AS39"/>
  <c r="AR39"/>
  <c r="AQ39"/>
  <c r="AP39"/>
  <c r="AO39"/>
  <c r="AN39"/>
  <c r="AM39"/>
  <c r="AL39"/>
  <c r="AK39"/>
  <c r="AJ39"/>
  <c r="AI39"/>
  <c r="AH39"/>
  <c r="AG39"/>
  <c r="AF39"/>
  <c r="AB39"/>
  <c r="AA39"/>
  <c r="Z39"/>
  <c r="Y39"/>
  <c r="X39"/>
  <c r="W39"/>
  <c r="V39"/>
  <c r="U39"/>
  <c r="T39"/>
  <c r="S39"/>
  <c r="R39"/>
  <c r="Q39"/>
  <c r="P39"/>
  <c r="O39"/>
  <c r="N39"/>
  <c r="M39"/>
  <c r="L39"/>
  <c r="K39"/>
  <c r="J39"/>
  <c r="I39"/>
  <c r="H39"/>
  <c r="G39"/>
  <c r="F39"/>
  <c r="E39"/>
  <c r="BC37"/>
  <c r="BB37"/>
  <c r="BA37"/>
  <c r="AZ37"/>
  <c r="AY37"/>
  <c r="AX37"/>
  <c r="AW37"/>
  <c r="AV37"/>
  <c r="AU37"/>
  <c r="AT37"/>
  <c r="AS37"/>
  <c r="AR37"/>
  <c r="AQ37"/>
  <c r="AP37"/>
  <c r="AO37"/>
  <c r="AN37"/>
  <c r="AM37"/>
  <c r="AL37"/>
  <c r="AK37"/>
  <c r="AJ37"/>
  <c r="AI37"/>
  <c r="AH37"/>
  <c r="AG37"/>
  <c r="AF37"/>
  <c r="AB37"/>
  <c r="AA37"/>
  <c r="Z37"/>
  <c r="Y37"/>
  <c r="X37"/>
  <c r="W37"/>
  <c r="V37"/>
  <c r="U37"/>
  <c r="T37"/>
  <c r="S37"/>
  <c r="R37"/>
  <c r="Q37"/>
  <c r="P37"/>
  <c r="O37"/>
  <c r="N37"/>
  <c r="M37"/>
  <c r="L37"/>
  <c r="K37"/>
  <c r="J37"/>
  <c r="I37"/>
  <c r="H37"/>
  <c r="G37"/>
  <c r="F37"/>
  <c r="E37"/>
  <c r="BC32"/>
  <c r="BB32"/>
  <c r="BA32"/>
  <c r="AZ32"/>
  <c r="AY32"/>
  <c r="AX32"/>
  <c r="AW32"/>
  <c r="AV32"/>
  <c r="AU32"/>
  <c r="AT32"/>
  <c r="AS32"/>
  <c r="AR32"/>
  <c r="AQ32"/>
  <c r="AP32"/>
  <c r="AO32"/>
  <c r="AN32"/>
  <c r="AM32"/>
  <c r="AL32"/>
  <c r="AK32"/>
  <c r="AJ32"/>
  <c r="AI32"/>
  <c r="AH32"/>
  <c r="AG32"/>
  <c r="AF32"/>
  <c r="AB32"/>
  <c r="AA32"/>
  <c r="Z32"/>
  <c r="Y32"/>
  <c r="X32"/>
  <c r="W32"/>
  <c r="V32"/>
  <c r="U32"/>
  <c r="T32"/>
  <c r="S32"/>
  <c r="R32"/>
  <c r="Q32"/>
  <c r="P32"/>
  <c r="O32"/>
  <c r="N32"/>
  <c r="M32"/>
  <c r="L32"/>
  <c r="K32"/>
  <c r="J32"/>
  <c r="I32"/>
  <c r="H32"/>
  <c r="G32"/>
  <c r="F32"/>
  <c r="E32"/>
  <c r="BC26"/>
  <c r="BB26"/>
  <c r="BA26"/>
  <c r="AZ26"/>
  <c r="AY26"/>
  <c r="AX26"/>
  <c r="AW26"/>
  <c r="AV26"/>
  <c r="AU26"/>
  <c r="AT26"/>
  <c r="AS26"/>
  <c r="AR26"/>
  <c r="AQ26"/>
  <c r="AP26"/>
  <c r="AO26"/>
  <c r="AN26"/>
  <c r="AM26"/>
  <c r="AL26"/>
  <c r="AK26"/>
  <c r="AJ26"/>
  <c r="AI26"/>
  <c r="AH26"/>
  <c r="AG26"/>
  <c r="AF26"/>
  <c r="AB26"/>
  <c r="AA26"/>
  <c r="Z26"/>
  <c r="Y26"/>
  <c r="X26"/>
  <c r="W26"/>
  <c r="V26"/>
  <c r="U26"/>
  <c r="T26"/>
  <c r="S26"/>
  <c r="R26"/>
  <c r="Q26"/>
  <c r="P26"/>
  <c r="O26"/>
  <c r="N26"/>
  <c r="M26"/>
  <c r="L26"/>
  <c r="K26"/>
  <c r="J26"/>
  <c r="I26"/>
  <c r="H26"/>
  <c r="G26"/>
  <c r="F26"/>
  <c r="E26"/>
  <c r="BC21"/>
  <c r="BB21"/>
  <c r="BA21"/>
  <c r="AZ21"/>
  <c r="AY21"/>
  <c r="AX21"/>
  <c r="AW21"/>
  <c r="AV21"/>
  <c r="AU21"/>
  <c r="AT21"/>
  <c r="AS21"/>
  <c r="AR21"/>
  <c r="AQ21"/>
  <c r="AP21"/>
  <c r="AO21"/>
  <c r="AN21"/>
  <c r="AM21"/>
  <c r="AL21"/>
  <c r="AK21"/>
  <c r="AJ21"/>
  <c r="AI21"/>
  <c r="AH21"/>
  <c r="AG21"/>
  <c r="AF21"/>
  <c r="AB21"/>
  <c r="AA21"/>
  <c r="Z21"/>
  <c r="Y21"/>
  <c r="X21"/>
  <c r="W21"/>
  <c r="V21"/>
  <c r="U21"/>
  <c r="T21"/>
  <c r="S21"/>
  <c r="R21"/>
  <c r="Q21"/>
  <c r="P21"/>
  <c r="O21"/>
  <c r="N21"/>
  <c r="M21"/>
  <c r="L21"/>
  <c r="K21"/>
  <c r="J21"/>
  <c r="I21"/>
  <c r="H21"/>
  <c r="G21"/>
  <c r="F21"/>
  <c r="E21"/>
  <c r="BC16"/>
  <c r="BB16"/>
  <c r="BA16"/>
  <c r="AZ16"/>
  <c r="AY16"/>
  <c r="AX16"/>
  <c r="AW16"/>
  <c r="AV16"/>
  <c r="AU16"/>
  <c r="AT16"/>
  <c r="AS16"/>
  <c r="AR16"/>
  <c r="AQ16"/>
  <c r="AP16"/>
  <c r="AO16"/>
  <c r="AN16"/>
  <c r="AM16"/>
  <c r="AL16"/>
  <c r="AK16"/>
  <c r="AJ16"/>
  <c r="AI16"/>
  <c r="AH16"/>
  <c r="AG16"/>
  <c r="AF16"/>
  <c r="AB16"/>
  <c r="AA16"/>
  <c r="Z16"/>
  <c r="Y16"/>
  <c r="X16"/>
  <c r="W16"/>
  <c r="V16"/>
  <c r="U16"/>
  <c r="T16"/>
  <c r="S16"/>
  <c r="R16"/>
  <c r="Q16"/>
  <c r="P16"/>
  <c r="O16"/>
  <c r="N16"/>
  <c r="M16"/>
  <c r="L16"/>
  <c r="K16"/>
  <c r="J16"/>
  <c r="I16"/>
  <c r="H16"/>
  <c r="G16"/>
  <c r="F16"/>
  <c r="E16"/>
  <c r="BC10"/>
  <c r="BB10"/>
  <c r="BA10"/>
  <c r="AZ10"/>
  <c r="AY10"/>
  <c r="AX10"/>
  <c r="AW10"/>
  <c r="AV10"/>
  <c r="AU10"/>
  <c r="AT10"/>
  <c r="AS10"/>
  <c r="AR10"/>
  <c r="AQ10"/>
  <c r="AP10"/>
  <c r="AO10"/>
  <c r="AN10"/>
  <c r="AM10"/>
  <c r="AL10"/>
  <c r="AK10"/>
  <c r="AJ10"/>
  <c r="AI10"/>
  <c r="AH10"/>
  <c r="AG10"/>
  <c r="AF10"/>
  <c r="AB10"/>
  <c r="AA10"/>
  <c r="Z10"/>
  <c r="Y10"/>
  <c r="X10"/>
  <c r="W10"/>
  <c r="V10"/>
  <c r="U10"/>
  <c r="T10"/>
  <c r="S10"/>
  <c r="R10"/>
  <c r="Q10"/>
  <c r="P10"/>
  <c r="O10"/>
  <c r="N10"/>
  <c r="M10"/>
  <c r="L10"/>
  <c r="K10"/>
  <c r="J10"/>
  <c r="I10"/>
  <c r="H10"/>
  <c r="G10"/>
  <c r="F10"/>
  <c r="E10"/>
  <c r="BC40" i="61"/>
  <c r="BB40"/>
  <c r="BA40"/>
  <c r="AZ40"/>
  <c r="AY40"/>
  <c r="AX40"/>
  <c r="AW40"/>
  <c r="AV40"/>
  <c r="AU40"/>
  <c r="AT40"/>
  <c r="AS40"/>
  <c r="AR40"/>
  <c r="AQ40"/>
  <c r="AP40"/>
  <c r="AO40"/>
  <c r="AN40"/>
  <c r="AM40"/>
  <c r="AL40"/>
  <c r="AK40"/>
  <c r="AJ40"/>
  <c r="AI40"/>
  <c r="AH40"/>
  <c r="AG40"/>
  <c r="AF40"/>
  <c r="AB40"/>
  <c r="AA40"/>
  <c r="Z40"/>
  <c r="Y40"/>
  <c r="X40"/>
  <c r="W40"/>
  <c r="V40"/>
  <c r="U40"/>
  <c r="T40"/>
  <c r="S40"/>
  <c r="R40"/>
  <c r="Q40"/>
  <c r="P40"/>
  <c r="O40"/>
  <c r="N40"/>
  <c r="M40"/>
  <c r="L40"/>
  <c r="K40"/>
  <c r="J40"/>
  <c r="I40"/>
  <c r="H40"/>
  <c r="G40"/>
  <c r="F40"/>
  <c r="E40"/>
  <c r="BC39"/>
  <c r="BB39"/>
  <c r="BA39"/>
  <c r="AZ39"/>
  <c r="AY39"/>
  <c r="AX39"/>
  <c r="AW39"/>
  <c r="AV39"/>
  <c r="AU39"/>
  <c r="AT39"/>
  <c r="AS39"/>
  <c r="AR39"/>
  <c r="AQ39"/>
  <c r="AP39"/>
  <c r="AO39"/>
  <c r="AN39"/>
  <c r="AM39"/>
  <c r="AL39"/>
  <c r="AK39"/>
  <c r="AJ39"/>
  <c r="AI39"/>
  <c r="AH39"/>
  <c r="AG39"/>
  <c r="AF39"/>
  <c r="AB39"/>
  <c r="AA39"/>
  <c r="Z39"/>
  <c r="Y39"/>
  <c r="X39"/>
  <c r="W39"/>
  <c r="V39"/>
  <c r="U39"/>
  <c r="T39"/>
  <c r="S39"/>
  <c r="R39"/>
  <c r="Q39"/>
  <c r="P39"/>
  <c r="O39"/>
  <c r="N39"/>
  <c r="M39"/>
  <c r="L39"/>
  <c r="K39"/>
  <c r="J39"/>
  <c r="I39"/>
  <c r="H39"/>
  <c r="G39"/>
  <c r="F39"/>
  <c r="E39"/>
  <c r="BC37"/>
  <c r="BB37"/>
  <c r="BA37"/>
  <c r="AZ37"/>
  <c r="AY37"/>
  <c r="AX37"/>
  <c r="AW37"/>
  <c r="AV37"/>
  <c r="AU37"/>
  <c r="AT37"/>
  <c r="AS37"/>
  <c r="AR37"/>
  <c r="AQ37"/>
  <c r="AP37"/>
  <c r="AO37"/>
  <c r="AN37"/>
  <c r="AM37"/>
  <c r="AL37"/>
  <c r="AK37"/>
  <c r="AJ37"/>
  <c r="AI37"/>
  <c r="AH37"/>
  <c r="AG37"/>
  <c r="AF37"/>
  <c r="AB37"/>
  <c r="AA37"/>
  <c r="Z37"/>
  <c r="Y37"/>
  <c r="X37"/>
  <c r="W37"/>
  <c r="V37"/>
  <c r="U37"/>
  <c r="T37"/>
  <c r="S37"/>
  <c r="R37"/>
  <c r="Q37"/>
  <c r="P37"/>
  <c r="O37"/>
  <c r="N37"/>
  <c r="M37"/>
  <c r="L37"/>
  <c r="K37"/>
  <c r="J37"/>
  <c r="I37"/>
  <c r="H37"/>
  <c r="G37"/>
  <c r="F37"/>
  <c r="E37"/>
  <c r="BC32"/>
  <c r="BB32"/>
  <c r="BA32"/>
  <c r="AZ32"/>
  <c r="AY32"/>
  <c r="AX32"/>
  <c r="AW32"/>
  <c r="AV32"/>
  <c r="AU32"/>
  <c r="AT32"/>
  <c r="AS32"/>
  <c r="AR32"/>
  <c r="AQ32"/>
  <c r="AP32"/>
  <c r="AO32"/>
  <c r="AN32"/>
  <c r="AM32"/>
  <c r="AL32"/>
  <c r="AK32"/>
  <c r="AJ32"/>
  <c r="AI32"/>
  <c r="AH32"/>
  <c r="AG32"/>
  <c r="AF32"/>
  <c r="AB32"/>
  <c r="AA32"/>
  <c r="Z32"/>
  <c r="Y32"/>
  <c r="X32"/>
  <c r="W32"/>
  <c r="V32"/>
  <c r="U32"/>
  <c r="T32"/>
  <c r="S32"/>
  <c r="R32"/>
  <c r="Q32"/>
  <c r="P32"/>
  <c r="O32"/>
  <c r="N32"/>
  <c r="M32"/>
  <c r="L32"/>
  <c r="K32"/>
  <c r="J32"/>
  <c r="I32"/>
  <c r="H32"/>
  <c r="G32"/>
  <c r="F32"/>
  <c r="E32"/>
  <c r="BC26"/>
  <c r="BB26"/>
  <c r="BA26"/>
  <c r="AZ26"/>
  <c r="AY26"/>
  <c r="AX26"/>
  <c r="AW26"/>
  <c r="AV26"/>
  <c r="AU26"/>
  <c r="AT26"/>
  <c r="AS26"/>
  <c r="AR26"/>
  <c r="AQ26"/>
  <c r="AP26"/>
  <c r="AO26"/>
  <c r="AN26"/>
  <c r="AM26"/>
  <c r="AL26"/>
  <c r="AK26"/>
  <c r="AJ26"/>
  <c r="AI26"/>
  <c r="AH26"/>
  <c r="AG26"/>
  <c r="AF26"/>
  <c r="AB26"/>
  <c r="AA26"/>
  <c r="Z26"/>
  <c r="Y26"/>
  <c r="X26"/>
  <c r="W26"/>
  <c r="V26"/>
  <c r="U26"/>
  <c r="T26"/>
  <c r="S26"/>
  <c r="R26"/>
  <c r="Q26"/>
  <c r="P26"/>
  <c r="O26"/>
  <c r="N26"/>
  <c r="M26"/>
  <c r="L26"/>
  <c r="K26"/>
  <c r="J26"/>
  <c r="I26"/>
  <c r="H26"/>
  <c r="G26"/>
  <c r="F26"/>
  <c r="E26"/>
  <c r="BC21"/>
  <c r="BB21"/>
  <c r="BA21"/>
  <c r="AZ21"/>
  <c r="AY21"/>
  <c r="AX21"/>
  <c r="AW21"/>
  <c r="AV21"/>
  <c r="AU21"/>
  <c r="AT21"/>
  <c r="AS21"/>
  <c r="AR21"/>
  <c r="AQ21"/>
  <c r="AP21"/>
  <c r="AO21"/>
  <c r="AN21"/>
  <c r="AM21"/>
  <c r="AL21"/>
  <c r="AK21"/>
  <c r="AJ21"/>
  <c r="AI21"/>
  <c r="AH21"/>
  <c r="AG21"/>
  <c r="AF21"/>
  <c r="AB21"/>
  <c r="AA21"/>
  <c r="Z21"/>
  <c r="Y21"/>
  <c r="X21"/>
  <c r="W21"/>
  <c r="V21"/>
  <c r="U21"/>
  <c r="T21"/>
  <c r="S21"/>
  <c r="R21"/>
  <c r="Q21"/>
  <c r="P21"/>
  <c r="O21"/>
  <c r="N21"/>
  <c r="M21"/>
  <c r="L21"/>
  <c r="K21"/>
  <c r="J21"/>
  <c r="I21"/>
  <c r="H21"/>
  <c r="G21"/>
  <c r="F21"/>
  <c r="E21"/>
  <c r="BC16"/>
  <c r="BB16"/>
  <c r="BA16"/>
  <c r="AZ16"/>
  <c r="AY16"/>
  <c r="AX16"/>
  <c r="AW16"/>
  <c r="AV16"/>
  <c r="AU16"/>
  <c r="AT16"/>
  <c r="AS16"/>
  <c r="AR16"/>
  <c r="AQ16"/>
  <c r="AP16"/>
  <c r="AO16"/>
  <c r="AN16"/>
  <c r="AM16"/>
  <c r="AL16"/>
  <c r="AK16"/>
  <c r="AJ16"/>
  <c r="AI16"/>
  <c r="AH16"/>
  <c r="AG16"/>
  <c r="AF16"/>
  <c r="AB16"/>
  <c r="AA16"/>
  <c r="Z16"/>
  <c r="Y16"/>
  <c r="X16"/>
  <c r="W16"/>
  <c r="V16"/>
  <c r="U16"/>
  <c r="T16"/>
  <c r="S16"/>
  <c r="R16"/>
  <c r="Q16"/>
  <c r="P16"/>
  <c r="O16"/>
  <c r="N16"/>
  <c r="M16"/>
  <c r="L16"/>
  <c r="K16"/>
  <c r="J16"/>
  <c r="I16"/>
  <c r="H16"/>
  <c r="G16"/>
  <c r="F16"/>
  <c r="E16"/>
  <c r="BC10"/>
  <c r="BB10"/>
  <c r="BA10"/>
  <c r="AZ10"/>
  <c r="AY10"/>
  <c r="AX10"/>
  <c r="AW10"/>
  <c r="AV10"/>
  <c r="AU10"/>
  <c r="AT10"/>
  <c r="AS10"/>
  <c r="AR10"/>
  <c r="AQ10"/>
  <c r="AP10"/>
  <c r="AO10"/>
  <c r="AN10"/>
  <c r="AM10"/>
  <c r="AL10"/>
  <c r="AK10"/>
  <c r="AJ10"/>
  <c r="AI10"/>
  <c r="AH10"/>
  <c r="AG10"/>
  <c r="AF10"/>
  <c r="AB10"/>
  <c r="AA10"/>
  <c r="Z10"/>
  <c r="Y10"/>
  <c r="X10"/>
  <c r="W10"/>
  <c r="V10"/>
  <c r="U10"/>
  <c r="T10"/>
  <c r="S10"/>
  <c r="R10"/>
  <c r="Q10"/>
  <c r="P10"/>
  <c r="O10"/>
  <c r="N10"/>
  <c r="M10"/>
  <c r="L10"/>
  <c r="K10"/>
  <c r="J10"/>
  <c r="I10"/>
  <c r="H10"/>
  <c r="G10"/>
  <c r="F10"/>
  <c r="E10"/>
  <c r="BC40" i="87"/>
  <c r="BB40"/>
  <c r="BA40"/>
  <c r="AZ40"/>
  <c r="AY40"/>
  <c r="AX40"/>
  <c r="AW40"/>
  <c r="AV40"/>
  <c r="AU40"/>
  <c r="AT40"/>
  <c r="AS40"/>
  <c r="AR40"/>
  <c r="AQ40"/>
  <c r="AP40"/>
  <c r="AO40"/>
  <c r="AN40"/>
  <c r="AM40"/>
  <c r="AL40"/>
  <c r="AK40"/>
  <c r="AJ40"/>
  <c r="AI40"/>
  <c r="AH40"/>
  <c r="AG40"/>
  <c r="AF40"/>
  <c r="AB40"/>
  <c r="AA40"/>
  <c r="Z40"/>
  <c r="Y40"/>
  <c r="X40"/>
  <c r="W40"/>
  <c r="V40"/>
  <c r="U40"/>
  <c r="T40"/>
  <c r="S40"/>
  <c r="R40"/>
  <c r="Q40"/>
  <c r="P40"/>
  <c r="O40"/>
  <c r="N40"/>
  <c r="M40"/>
  <c r="L40"/>
  <c r="K40"/>
  <c r="J40"/>
  <c r="I40"/>
  <c r="H40"/>
  <c r="G40"/>
  <c r="F40"/>
  <c r="E40"/>
  <c r="BC39"/>
  <c r="BB39"/>
  <c r="BA39"/>
  <c r="AZ39"/>
  <c r="AY39"/>
  <c r="AX39"/>
  <c r="AW39"/>
  <c r="AV39"/>
  <c r="AU39"/>
  <c r="AT39"/>
  <c r="AS39"/>
  <c r="AR39"/>
  <c r="AQ39"/>
  <c r="AP39"/>
  <c r="AO39"/>
  <c r="AN39"/>
  <c r="AM39"/>
  <c r="AL39"/>
  <c r="AK39"/>
  <c r="AJ39"/>
  <c r="AI39"/>
  <c r="AH39"/>
  <c r="AG39"/>
  <c r="AF39"/>
  <c r="AB39"/>
  <c r="AA39"/>
  <c r="Z39"/>
  <c r="Y39"/>
  <c r="X39"/>
  <c r="W39"/>
  <c r="V39"/>
  <c r="U39"/>
  <c r="T39"/>
  <c r="S39"/>
  <c r="R39"/>
  <c r="Q39"/>
  <c r="P39"/>
  <c r="O39"/>
  <c r="N39"/>
  <c r="M39"/>
  <c r="L39"/>
  <c r="K39"/>
  <c r="J39"/>
  <c r="I39"/>
  <c r="H39"/>
  <c r="G39"/>
  <c r="F39"/>
  <c r="E39"/>
  <c r="BC37"/>
  <c r="BB37"/>
  <c r="BA37"/>
  <c r="AZ37"/>
  <c r="AY37"/>
  <c r="AX37"/>
  <c r="AW37"/>
  <c r="AV37"/>
  <c r="AU37"/>
  <c r="AT37"/>
  <c r="AS37"/>
  <c r="AR37"/>
  <c r="AQ37"/>
  <c r="AP37"/>
  <c r="AO37"/>
  <c r="AN37"/>
  <c r="AM37"/>
  <c r="AL37"/>
  <c r="AK37"/>
  <c r="AJ37"/>
  <c r="AI37"/>
  <c r="AH37"/>
  <c r="AG37"/>
  <c r="AF37"/>
  <c r="AB37"/>
  <c r="AA37"/>
  <c r="Z37"/>
  <c r="Y37"/>
  <c r="X37"/>
  <c r="W37"/>
  <c r="V37"/>
  <c r="U37"/>
  <c r="T37"/>
  <c r="S37"/>
  <c r="R37"/>
  <c r="Q37"/>
  <c r="P37"/>
  <c r="O37"/>
  <c r="N37"/>
  <c r="M37"/>
  <c r="L37"/>
  <c r="K37"/>
  <c r="J37"/>
  <c r="I37"/>
  <c r="H37"/>
  <c r="G37"/>
  <c r="F37"/>
  <c r="E37"/>
  <c r="BC32"/>
  <c r="BB32"/>
  <c r="BA32"/>
  <c r="AZ32"/>
  <c r="AY32"/>
  <c r="AX32"/>
  <c r="AW32"/>
  <c r="AV32"/>
  <c r="AU32"/>
  <c r="AT32"/>
  <c r="AS32"/>
  <c r="AR32"/>
  <c r="AQ32"/>
  <c r="AP32"/>
  <c r="AO32"/>
  <c r="AN32"/>
  <c r="AM32"/>
  <c r="AL32"/>
  <c r="AK32"/>
  <c r="AJ32"/>
  <c r="AI32"/>
  <c r="AH32"/>
  <c r="AG32"/>
  <c r="AF32"/>
  <c r="AB32"/>
  <c r="AA32"/>
  <c r="Z32"/>
  <c r="Y32"/>
  <c r="X32"/>
  <c r="W32"/>
  <c r="V32"/>
  <c r="U32"/>
  <c r="T32"/>
  <c r="S32"/>
  <c r="R32"/>
  <c r="Q32"/>
  <c r="P32"/>
  <c r="O32"/>
  <c r="N32"/>
  <c r="M32"/>
  <c r="L32"/>
  <c r="K32"/>
  <c r="J32"/>
  <c r="I32"/>
  <c r="H32"/>
  <c r="G32"/>
  <c r="F32"/>
  <c r="E32"/>
  <c r="BC26"/>
  <c r="BB26"/>
  <c r="BA26"/>
  <c r="AZ26"/>
  <c r="AY26"/>
  <c r="AX26"/>
  <c r="AW26"/>
  <c r="AV26"/>
  <c r="AU26"/>
  <c r="AT26"/>
  <c r="AS26"/>
  <c r="AR26"/>
  <c r="AQ26"/>
  <c r="AP26"/>
  <c r="AO26"/>
  <c r="AN26"/>
  <c r="AM26"/>
  <c r="AL26"/>
  <c r="AK26"/>
  <c r="AJ26"/>
  <c r="AI26"/>
  <c r="AH26"/>
  <c r="AG26"/>
  <c r="AF26"/>
  <c r="AB26"/>
  <c r="AA26"/>
  <c r="Z26"/>
  <c r="Y26"/>
  <c r="X26"/>
  <c r="W26"/>
  <c r="V26"/>
  <c r="U26"/>
  <c r="T26"/>
  <c r="S26"/>
  <c r="R26"/>
  <c r="Q26"/>
  <c r="P26"/>
  <c r="O26"/>
  <c r="N26"/>
  <c r="M26"/>
  <c r="L26"/>
  <c r="K26"/>
  <c r="J26"/>
  <c r="I26"/>
  <c r="H26"/>
  <c r="G26"/>
  <c r="F26"/>
  <c r="E26"/>
  <c r="BC21"/>
  <c r="BB21"/>
  <c r="BA21"/>
  <c r="AZ21"/>
  <c r="AY21"/>
  <c r="AX21"/>
  <c r="AW21"/>
  <c r="AV21"/>
  <c r="AU21"/>
  <c r="AT21"/>
  <c r="AS21"/>
  <c r="AR21"/>
  <c r="AQ21"/>
  <c r="AP21"/>
  <c r="AO21"/>
  <c r="AN21"/>
  <c r="AM21"/>
  <c r="AL21"/>
  <c r="AK21"/>
  <c r="AJ21"/>
  <c r="AI21"/>
  <c r="AH21"/>
  <c r="AG21"/>
  <c r="AF21"/>
  <c r="AB21"/>
  <c r="AA21"/>
  <c r="Z21"/>
  <c r="Y21"/>
  <c r="X21"/>
  <c r="W21"/>
  <c r="V21"/>
  <c r="U21"/>
  <c r="T21"/>
  <c r="S21"/>
  <c r="R21"/>
  <c r="Q21"/>
  <c r="P21"/>
  <c r="O21"/>
  <c r="N21"/>
  <c r="M21"/>
  <c r="L21"/>
  <c r="K21"/>
  <c r="J21"/>
  <c r="I21"/>
  <c r="H21"/>
  <c r="G21"/>
  <c r="F21"/>
  <c r="E21"/>
  <c r="BC16"/>
  <c r="BB16"/>
  <c r="BA16"/>
  <c r="AZ16"/>
  <c r="AY16"/>
  <c r="AX16"/>
  <c r="AW16"/>
  <c r="AV16"/>
  <c r="AU16"/>
  <c r="AT16"/>
  <c r="AS16"/>
  <c r="AR16"/>
  <c r="AQ16"/>
  <c r="AP16"/>
  <c r="AO16"/>
  <c r="AN16"/>
  <c r="AM16"/>
  <c r="AL16"/>
  <c r="AK16"/>
  <c r="AJ16"/>
  <c r="AI16"/>
  <c r="AH16"/>
  <c r="AG16"/>
  <c r="AF16"/>
  <c r="AB16"/>
  <c r="AA16"/>
  <c r="Z16"/>
  <c r="Y16"/>
  <c r="X16"/>
  <c r="W16"/>
  <c r="V16"/>
  <c r="U16"/>
  <c r="T16"/>
  <c r="S16"/>
  <c r="R16"/>
  <c r="Q16"/>
  <c r="P16"/>
  <c r="O16"/>
  <c r="N16"/>
  <c r="M16"/>
  <c r="L16"/>
  <c r="K16"/>
  <c r="J16"/>
  <c r="I16"/>
  <c r="H16"/>
  <c r="G16"/>
  <c r="F16"/>
  <c r="E16"/>
  <c r="BC10"/>
  <c r="BB10"/>
  <c r="BA10"/>
  <c r="AZ10"/>
  <c r="AY10"/>
  <c r="AX10"/>
  <c r="AW10"/>
  <c r="AV10"/>
  <c r="AU10"/>
  <c r="AT10"/>
  <c r="AS10"/>
  <c r="AR10"/>
  <c r="AQ10"/>
  <c r="AP10"/>
  <c r="AO10"/>
  <c r="AN10"/>
  <c r="AM10"/>
  <c r="AL10"/>
  <c r="AK10"/>
  <c r="AJ10"/>
  <c r="AI10"/>
  <c r="AH10"/>
  <c r="AG10"/>
  <c r="AF10"/>
  <c r="AB10"/>
  <c r="AA10"/>
  <c r="Z10"/>
  <c r="Y10"/>
  <c r="X10"/>
  <c r="W10"/>
  <c r="V10"/>
  <c r="U10"/>
  <c r="T10"/>
  <c r="S10"/>
  <c r="R10"/>
  <c r="Q10"/>
  <c r="P10"/>
  <c r="O10"/>
  <c r="N10"/>
  <c r="M10"/>
  <c r="L10"/>
  <c r="K10"/>
  <c r="J10"/>
  <c r="I10"/>
  <c r="H10"/>
  <c r="G10"/>
  <c r="F10"/>
  <c r="E10"/>
  <c r="BC40" i="60"/>
  <c r="BB40"/>
  <c r="BA40"/>
  <c r="AZ40"/>
  <c r="AY40"/>
  <c r="AX40"/>
  <c r="AW40"/>
  <c r="AV40"/>
  <c r="AU40"/>
  <c r="AT40"/>
  <c r="AS40"/>
  <c r="AR40"/>
  <c r="AQ40"/>
  <c r="AP40"/>
  <c r="AO40"/>
  <c r="AN40"/>
  <c r="AM40"/>
  <c r="AL40"/>
  <c r="AK40"/>
  <c r="AJ40"/>
  <c r="AI40"/>
  <c r="AH40"/>
  <c r="AG40"/>
  <c r="AF40"/>
  <c r="AB40"/>
  <c r="AA40"/>
  <c r="Z40"/>
  <c r="Y40"/>
  <c r="X40"/>
  <c r="W40"/>
  <c r="V40"/>
  <c r="U40"/>
  <c r="T40"/>
  <c r="S40"/>
  <c r="R40"/>
  <c r="Q40"/>
  <c r="P40"/>
  <c r="O40"/>
  <c r="N40"/>
  <c r="M40"/>
  <c r="L40"/>
  <c r="K40"/>
  <c r="J40"/>
  <c r="I40"/>
  <c r="H40"/>
  <c r="G40"/>
  <c r="F40"/>
  <c r="E40"/>
  <c r="BC39"/>
  <c r="BB39"/>
  <c r="BA39"/>
  <c r="AZ39"/>
  <c r="AY39"/>
  <c r="AX39"/>
  <c r="AW39"/>
  <c r="AV39"/>
  <c r="AU39"/>
  <c r="AT39"/>
  <c r="AS39"/>
  <c r="AR39"/>
  <c r="AQ39"/>
  <c r="AP39"/>
  <c r="AO39"/>
  <c r="AN39"/>
  <c r="AM39"/>
  <c r="AL39"/>
  <c r="AK39"/>
  <c r="AJ39"/>
  <c r="AI39"/>
  <c r="AH39"/>
  <c r="AG39"/>
  <c r="AF39"/>
  <c r="AB39"/>
  <c r="AA39"/>
  <c r="Z39"/>
  <c r="Y39"/>
  <c r="X39"/>
  <c r="W39"/>
  <c r="V39"/>
  <c r="U39"/>
  <c r="T39"/>
  <c r="S39"/>
  <c r="R39"/>
  <c r="Q39"/>
  <c r="P39"/>
  <c r="O39"/>
  <c r="N39"/>
  <c r="M39"/>
  <c r="L39"/>
  <c r="K39"/>
  <c r="J39"/>
  <c r="I39"/>
  <c r="H39"/>
  <c r="G39"/>
  <c r="F39"/>
  <c r="E39"/>
  <c r="BC37"/>
  <c r="BB37"/>
  <c r="BA37"/>
  <c r="AZ37"/>
  <c r="AY37"/>
  <c r="AX37"/>
  <c r="AW37"/>
  <c r="AV37"/>
  <c r="AU37"/>
  <c r="AT37"/>
  <c r="AS37"/>
  <c r="AR37"/>
  <c r="AQ37"/>
  <c r="AP37"/>
  <c r="AO37"/>
  <c r="AN37"/>
  <c r="AM37"/>
  <c r="AL37"/>
  <c r="AK37"/>
  <c r="AJ37"/>
  <c r="AI37"/>
  <c r="AH37"/>
  <c r="AG37"/>
  <c r="AF37"/>
  <c r="AB37"/>
  <c r="AA37"/>
  <c r="Z37"/>
  <c r="Y37"/>
  <c r="X37"/>
  <c r="W37"/>
  <c r="V37"/>
  <c r="U37"/>
  <c r="T37"/>
  <c r="S37"/>
  <c r="R37"/>
  <c r="Q37"/>
  <c r="P37"/>
  <c r="O37"/>
  <c r="N37"/>
  <c r="M37"/>
  <c r="L37"/>
  <c r="K37"/>
  <c r="J37"/>
  <c r="I37"/>
  <c r="H37"/>
  <c r="G37"/>
  <c r="F37"/>
  <c r="E37"/>
  <c r="BC32"/>
  <c r="BB32"/>
  <c r="BA32"/>
  <c r="AZ32"/>
  <c r="AY32"/>
  <c r="AX32"/>
  <c r="AW32"/>
  <c r="AV32"/>
  <c r="AU32"/>
  <c r="AT32"/>
  <c r="AS32"/>
  <c r="AR32"/>
  <c r="AQ32"/>
  <c r="AP32"/>
  <c r="AO32"/>
  <c r="AN32"/>
  <c r="AM32"/>
  <c r="AL32"/>
  <c r="AK32"/>
  <c r="AJ32"/>
  <c r="AI32"/>
  <c r="AH32"/>
  <c r="AG32"/>
  <c r="AF32"/>
  <c r="AB32"/>
  <c r="AA32"/>
  <c r="Z32"/>
  <c r="Y32"/>
  <c r="X32"/>
  <c r="W32"/>
  <c r="V32"/>
  <c r="U32"/>
  <c r="T32"/>
  <c r="S32"/>
  <c r="R32"/>
  <c r="Q32"/>
  <c r="P32"/>
  <c r="O32"/>
  <c r="N32"/>
  <c r="M32"/>
  <c r="L32"/>
  <c r="K32"/>
  <c r="J32"/>
  <c r="I32"/>
  <c r="H32"/>
  <c r="G32"/>
  <c r="F32"/>
  <c r="E32"/>
  <c r="BC26"/>
  <c r="BB26"/>
  <c r="BA26"/>
  <c r="AZ26"/>
  <c r="AY26"/>
  <c r="AX26"/>
  <c r="AW26"/>
  <c r="AV26"/>
  <c r="AU26"/>
  <c r="AT26"/>
  <c r="AS26"/>
  <c r="AR26"/>
  <c r="AQ26"/>
  <c r="AP26"/>
  <c r="AO26"/>
  <c r="AN26"/>
  <c r="AM26"/>
  <c r="AL26"/>
  <c r="AK26"/>
  <c r="AJ26"/>
  <c r="AI26"/>
  <c r="AH26"/>
  <c r="AG26"/>
  <c r="AF26"/>
  <c r="AB26"/>
  <c r="AA26"/>
  <c r="Z26"/>
  <c r="Y26"/>
  <c r="X26"/>
  <c r="W26"/>
  <c r="V26"/>
  <c r="U26"/>
  <c r="T26"/>
  <c r="S26"/>
  <c r="R26"/>
  <c r="Q26"/>
  <c r="P26"/>
  <c r="O26"/>
  <c r="N26"/>
  <c r="M26"/>
  <c r="L26"/>
  <c r="K26"/>
  <c r="J26"/>
  <c r="I26"/>
  <c r="H26"/>
  <c r="G26"/>
  <c r="F26"/>
  <c r="E26"/>
  <c r="BC21"/>
  <c r="BB21"/>
  <c r="BA21"/>
  <c r="AZ21"/>
  <c r="AY21"/>
  <c r="AX21"/>
  <c r="AW21"/>
  <c r="AV21"/>
  <c r="AU21"/>
  <c r="AT21"/>
  <c r="AS21"/>
  <c r="AR21"/>
  <c r="AQ21"/>
  <c r="AP21"/>
  <c r="AO21"/>
  <c r="AN21"/>
  <c r="AM21"/>
  <c r="AL21"/>
  <c r="AK21"/>
  <c r="AJ21"/>
  <c r="AI21"/>
  <c r="AH21"/>
  <c r="AG21"/>
  <c r="AF21"/>
  <c r="AB21"/>
  <c r="AA21"/>
  <c r="Z21"/>
  <c r="Y21"/>
  <c r="X21"/>
  <c r="W21"/>
  <c r="V21"/>
  <c r="U21"/>
  <c r="T21"/>
  <c r="S21"/>
  <c r="R21"/>
  <c r="Q21"/>
  <c r="P21"/>
  <c r="O21"/>
  <c r="N21"/>
  <c r="M21"/>
  <c r="L21"/>
  <c r="K21"/>
  <c r="J21"/>
  <c r="I21"/>
  <c r="H21"/>
  <c r="G21"/>
  <c r="F21"/>
  <c r="E21"/>
  <c r="BC16"/>
  <c r="BB16"/>
  <c r="BA16"/>
  <c r="AZ16"/>
  <c r="AY16"/>
  <c r="AX16"/>
  <c r="AW16"/>
  <c r="AV16"/>
  <c r="AU16"/>
  <c r="AT16"/>
  <c r="AS16"/>
  <c r="AR16"/>
  <c r="AQ16"/>
  <c r="AP16"/>
  <c r="AO16"/>
  <c r="AN16"/>
  <c r="AM16"/>
  <c r="AL16"/>
  <c r="AK16"/>
  <c r="AJ16"/>
  <c r="AI16"/>
  <c r="AH16"/>
  <c r="AG16"/>
  <c r="AF16"/>
  <c r="AB16"/>
  <c r="AA16"/>
  <c r="Z16"/>
  <c r="Y16"/>
  <c r="X16"/>
  <c r="W16"/>
  <c r="V16"/>
  <c r="U16"/>
  <c r="T16"/>
  <c r="S16"/>
  <c r="R16"/>
  <c r="Q16"/>
  <c r="P16"/>
  <c r="O16"/>
  <c r="N16"/>
  <c r="M16"/>
  <c r="L16"/>
  <c r="K16"/>
  <c r="J16"/>
  <c r="I16"/>
  <c r="H16"/>
  <c r="G16"/>
  <c r="F16"/>
  <c r="E16"/>
  <c r="BC10"/>
  <c r="BB10"/>
  <c r="BA10"/>
  <c r="AZ10"/>
  <c r="AY10"/>
  <c r="AX10"/>
  <c r="AW10"/>
  <c r="AV10"/>
  <c r="AU10"/>
  <c r="AT10"/>
  <c r="AS10"/>
  <c r="AR10"/>
  <c r="AQ10"/>
  <c r="AP10"/>
  <c r="AO10"/>
  <c r="AN10"/>
  <c r="AM10"/>
  <c r="AL10"/>
  <c r="AK10"/>
  <c r="AJ10"/>
  <c r="AI10"/>
  <c r="AH10"/>
  <c r="AG10"/>
  <c r="AF10"/>
  <c r="AB10"/>
  <c r="AA10"/>
  <c r="Z10"/>
  <c r="Y10"/>
  <c r="X10"/>
  <c r="W10"/>
  <c r="V10"/>
  <c r="U10"/>
  <c r="T10"/>
  <c r="S10"/>
  <c r="R10"/>
  <c r="Q10"/>
  <c r="P10"/>
  <c r="O10"/>
  <c r="N10"/>
  <c r="M10"/>
  <c r="L10"/>
  <c r="K10"/>
  <c r="J10"/>
  <c r="I10"/>
  <c r="H10"/>
  <c r="G10"/>
  <c r="F10"/>
  <c r="E10"/>
  <c r="BD40" i="86"/>
  <c r="BC40"/>
  <c r="BB40"/>
  <c r="BA40"/>
  <c r="AZ40"/>
  <c r="AY40"/>
  <c r="AX40"/>
  <c r="AW40"/>
  <c r="AV40"/>
  <c r="AU40"/>
  <c r="AT40"/>
  <c r="AS40"/>
  <c r="AR40"/>
  <c r="AQ40"/>
  <c r="AP40"/>
  <c r="AO40"/>
  <c r="AN40"/>
  <c r="AM40"/>
  <c r="AL40"/>
  <c r="AK40"/>
  <c r="AJ40"/>
  <c r="AI40"/>
  <c r="AH40"/>
  <c r="AG40"/>
  <c r="AB40"/>
  <c r="AA40"/>
  <c r="Z40"/>
  <c r="Y40"/>
  <c r="X40"/>
  <c r="W40"/>
  <c r="V40"/>
  <c r="U40"/>
  <c r="T40"/>
  <c r="S40"/>
  <c r="R40"/>
  <c r="Q40"/>
  <c r="P40"/>
  <c r="O40"/>
  <c r="N40"/>
  <c r="M40"/>
  <c r="L40"/>
  <c r="K40"/>
  <c r="J40"/>
  <c r="I40"/>
  <c r="H40"/>
  <c r="G40"/>
  <c r="F40"/>
  <c r="E40"/>
  <c r="BD39"/>
  <c r="BC39"/>
  <c r="BB39"/>
  <c r="BA39"/>
  <c r="AZ39"/>
  <c r="AY39"/>
  <c r="AX39"/>
  <c r="AW39"/>
  <c r="AV39"/>
  <c r="AU39"/>
  <c r="AT39"/>
  <c r="AS39"/>
  <c r="AR39"/>
  <c r="AQ39"/>
  <c r="AP39"/>
  <c r="AO39"/>
  <c r="AN39"/>
  <c r="AM39"/>
  <c r="AL39"/>
  <c r="AK39"/>
  <c r="AJ39"/>
  <c r="AI39"/>
  <c r="AH39"/>
  <c r="AG39"/>
  <c r="AB39"/>
  <c r="AA39"/>
  <c r="Z39"/>
  <c r="Y39"/>
  <c r="X39"/>
  <c r="W39"/>
  <c r="V39"/>
  <c r="U39"/>
  <c r="T39"/>
  <c r="S39"/>
  <c r="R39"/>
  <c r="Q39"/>
  <c r="P39"/>
  <c r="O39"/>
  <c r="N39"/>
  <c r="M39"/>
  <c r="L39"/>
  <c r="K39"/>
  <c r="J39"/>
  <c r="I39"/>
  <c r="H39"/>
  <c r="G39"/>
  <c r="F39"/>
  <c r="E39"/>
  <c r="BD37"/>
  <c r="BC37"/>
  <c r="BB37"/>
  <c r="BA37"/>
  <c r="AZ37"/>
  <c r="AY37"/>
  <c r="AX37"/>
  <c r="AW37"/>
  <c r="AV37"/>
  <c r="AU37"/>
  <c r="AT37"/>
  <c r="AS37"/>
  <c r="AR37"/>
  <c r="AQ37"/>
  <c r="AP37"/>
  <c r="AO37"/>
  <c r="AN37"/>
  <c r="AM37"/>
  <c r="AL37"/>
  <c r="AK37"/>
  <c r="AJ37"/>
  <c r="AI37"/>
  <c r="AH37"/>
  <c r="AG37"/>
  <c r="AB37"/>
  <c r="AA37"/>
  <c r="Z37"/>
  <c r="Y37"/>
  <c r="X37"/>
  <c r="W37"/>
  <c r="V37"/>
  <c r="U37"/>
  <c r="T37"/>
  <c r="S37"/>
  <c r="R37"/>
  <c r="Q37"/>
  <c r="P37"/>
  <c r="O37"/>
  <c r="N37"/>
  <c r="M37"/>
  <c r="L37"/>
  <c r="K37"/>
  <c r="J37"/>
  <c r="I37"/>
  <c r="H37"/>
  <c r="G37"/>
  <c r="F37"/>
  <c r="E37"/>
  <c r="BD32"/>
  <c r="BC32"/>
  <c r="BB32"/>
  <c r="BA32"/>
  <c r="AZ32"/>
  <c r="AY32"/>
  <c r="AX32"/>
  <c r="AW32"/>
  <c r="AV32"/>
  <c r="AU32"/>
  <c r="AT32"/>
  <c r="AS32"/>
  <c r="AR32"/>
  <c r="AQ32"/>
  <c r="AP32"/>
  <c r="AO32"/>
  <c r="AN32"/>
  <c r="AM32"/>
  <c r="AL32"/>
  <c r="AK32"/>
  <c r="AJ32"/>
  <c r="AI32"/>
  <c r="AH32"/>
  <c r="AG32"/>
  <c r="AB32"/>
  <c r="AA32"/>
  <c r="Z32"/>
  <c r="Y32"/>
  <c r="X32"/>
  <c r="W32"/>
  <c r="V32"/>
  <c r="U32"/>
  <c r="T32"/>
  <c r="S32"/>
  <c r="R32"/>
  <c r="Q32"/>
  <c r="P32"/>
  <c r="O32"/>
  <c r="N32"/>
  <c r="M32"/>
  <c r="L32"/>
  <c r="K32"/>
  <c r="J32"/>
  <c r="I32"/>
  <c r="H32"/>
  <c r="G32"/>
  <c r="F32"/>
  <c r="E32"/>
  <c r="BD26"/>
  <c r="BC26"/>
  <c r="BB26"/>
  <c r="BA26"/>
  <c r="AZ26"/>
  <c r="AY26"/>
  <c r="AX26"/>
  <c r="AW26"/>
  <c r="AV26"/>
  <c r="AU26"/>
  <c r="AT26"/>
  <c r="AS26"/>
  <c r="AR26"/>
  <c r="AQ26"/>
  <c r="AP26"/>
  <c r="AO26"/>
  <c r="AN26"/>
  <c r="AM26"/>
  <c r="AL26"/>
  <c r="AK26"/>
  <c r="AJ26"/>
  <c r="AI26"/>
  <c r="AH26"/>
  <c r="AG26"/>
  <c r="AB26"/>
  <c r="AA26"/>
  <c r="Z26"/>
  <c r="Y26"/>
  <c r="X26"/>
  <c r="W26"/>
  <c r="V26"/>
  <c r="U26"/>
  <c r="T26"/>
  <c r="S26"/>
  <c r="R26"/>
  <c r="Q26"/>
  <c r="P26"/>
  <c r="O26"/>
  <c r="N26"/>
  <c r="M26"/>
  <c r="L26"/>
  <c r="K26"/>
  <c r="J26"/>
  <c r="I26"/>
  <c r="H26"/>
  <c r="G26"/>
  <c r="F26"/>
  <c r="E26"/>
  <c r="BD21"/>
  <c r="BC21"/>
  <c r="BB21"/>
  <c r="BA21"/>
  <c r="AZ21"/>
  <c r="AY21"/>
  <c r="AX21"/>
  <c r="AW21"/>
  <c r="AV21"/>
  <c r="AU21"/>
  <c r="AT21"/>
  <c r="AS21"/>
  <c r="AR21"/>
  <c r="AQ21"/>
  <c r="AP21"/>
  <c r="AO21"/>
  <c r="AN21"/>
  <c r="AM21"/>
  <c r="AL21"/>
  <c r="AK21"/>
  <c r="AJ21"/>
  <c r="AI21"/>
  <c r="AH21"/>
  <c r="AG21"/>
  <c r="AB21"/>
  <c r="AA21"/>
  <c r="Z21"/>
  <c r="Y21"/>
  <c r="X21"/>
  <c r="W21"/>
  <c r="V21"/>
  <c r="U21"/>
  <c r="T21"/>
  <c r="S21"/>
  <c r="R21"/>
  <c r="Q21"/>
  <c r="P21"/>
  <c r="O21"/>
  <c r="N21"/>
  <c r="M21"/>
  <c r="L21"/>
  <c r="K21"/>
  <c r="J21"/>
  <c r="I21"/>
  <c r="H21"/>
  <c r="G21"/>
  <c r="F21"/>
  <c r="E21"/>
  <c r="BD16"/>
  <c r="BC16"/>
  <c r="BB16"/>
  <c r="BA16"/>
  <c r="AZ16"/>
  <c r="AY16"/>
  <c r="AX16"/>
  <c r="AW16"/>
  <c r="AV16"/>
  <c r="AU16"/>
  <c r="AT16"/>
  <c r="AS16"/>
  <c r="AR16"/>
  <c r="AQ16"/>
  <c r="AP16"/>
  <c r="AO16"/>
  <c r="AN16"/>
  <c r="AM16"/>
  <c r="AL16"/>
  <c r="AK16"/>
  <c r="AJ16"/>
  <c r="AI16"/>
  <c r="AH16"/>
  <c r="AG16"/>
  <c r="AB16"/>
  <c r="AA16"/>
  <c r="Z16"/>
  <c r="Y16"/>
  <c r="X16"/>
  <c r="W16"/>
  <c r="V16"/>
  <c r="U16"/>
  <c r="T16"/>
  <c r="S16"/>
  <c r="R16"/>
  <c r="Q16"/>
  <c r="P16"/>
  <c r="O16"/>
  <c r="N16"/>
  <c r="M16"/>
  <c r="L16"/>
  <c r="K16"/>
  <c r="J16"/>
  <c r="I16"/>
  <c r="H16"/>
  <c r="G16"/>
  <c r="F16"/>
  <c r="E16"/>
  <c r="BD10"/>
  <c r="BC10"/>
  <c r="BB10"/>
  <c r="BA10"/>
  <c r="AZ10"/>
  <c r="AY10"/>
  <c r="AX10"/>
  <c r="AW10"/>
  <c r="AV10"/>
  <c r="AU10"/>
  <c r="AT10"/>
  <c r="AS10"/>
  <c r="AR10"/>
  <c r="AQ10"/>
  <c r="AP10"/>
  <c r="AO10"/>
  <c r="AN10"/>
  <c r="AM10"/>
  <c r="AL10"/>
  <c r="AK10"/>
  <c r="AJ10"/>
  <c r="AI10"/>
  <c r="AH10"/>
  <c r="AG10"/>
  <c r="AB10"/>
  <c r="AA10"/>
  <c r="Z10"/>
  <c r="Y10"/>
  <c r="X10"/>
  <c r="W10"/>
  <c r="V10"/>
  <c r="U10"/>
  <c r="T10"/>
  <c r="S10"/>
  <c r="R10"/>
  <c r="Q10"/>
  <c r="P10"/>
  <c r="O10"/>
  <c r="N10"/>
  <c r="M10"/>
  <c r="L10"/>
  <c r="K10"/>
  <c r="J10"/>
  <c r="I10"/>
  <c r="H10"/>
  <c r="G10"/>
  <c r="F10"/>
  <c r="E10"/>
  <c r="BC46" i="147"/>
  <c r="BB46"/>
  <c r="BA46"/>
  <c r="AZ46"/>
  <c r="AY46"/>
  <c r="AX46"/>
  <c r="AW46"/>
  <c r="AV46"/>
  <c r="AU46"/>
  <c r="AT46"/>
  <c r="AS46"/>
  <c r="AR46"/>
  <c r="AQ46"/>
  <c r="AP46"/>
  <c r="AO46"/>
  <c r="AN46"/>
  <c r="AM46"/>
  <c r="AL46"/>
  <c r="AK46"/>
  <c r="AJ46"/>
  <c r="AI46"/>
  <c r="AH46"/>
  <c r="AG46"/>
  <c r="AF46"/>
  <c r="AB46"/>
  <c r="AA46"/>
  <c r="Z46"/>
  <c r="Y46"/>
  <c r="X46"/>
  <c r="W46"/>
  <c r="V46"/>
  <c r="U46"/>
  <c r="T46"/>
  <c r="S46"/>
  <c r="R46"/>
  <c r="Q46"/>
  <c r="P46"/>
  <c r="O46"/>
  <c r="N46"/>
  <c r="M46"/>
  <c r="L46"/>
  <c r="K46"/>
  <c r="J46"/>
  <c r="I46"/>
  <c r="H46"/>
  <c r="G46"/>
  <c r="F46"/>
  <c r="E46"/>
  <c r="BC45"/>
  <c r="BB45"/>
  <c r="BA45"/>
  <c r="AZ45"/>
  <c r="AY45"/>
  <c r="AX45"/>
  <c r="AW45"/>
  <c r="AV45"/>
  <c r="AU45"/>
  <c r="AT45"/>
  <c r="AS45"/>
  <c r="AR45"/>
  <c r="AQ45"/>
  <c r="AP45"/>
  <c r="AO45"/>
  <c r="AN45"/>
  <c r="AM45"/>
  <c r="AL45"/>
  <c r="AK45"/>
  <c r="AJ45"/>
  <c r="AI45"/>
  <c r="AH45"/>
  <c r="AG45"/>
  <c r="AF45"/>
  <c r="AB45"/>
  <c r="AA45"/>
  <c r="Z45"/>
  <c r="Y45"/>
  <c r="X45"/>
  <c r="W45"/>
  <c r="V45"/>
  <c r="U45"/>
  <c r="T45"/>
  <c r="S45"/>
  <c r="R45"/>
  <c r="Q45"/>
  <c r="P45"/>
  <c r="O45"/>
  <c r="N45"/>
  <c r="M45"/>
  <c r="L45"/>
  <c r="K45"/>
  <c r="J45"/>
  <c r="I45"/>
  <c r="H45"/>
  <c r="G45"/>
  <c r="F45"/>
  <c r="E45"/>
  <c r="BC44"/>
  <c r="BB44"/>
  <c r="BA44"/>
  <c r="AZ44"/>
  <c r="AY44"/>
  <c r="AX44"/>
  <c r="AW44"/>
  <c r="AV44"/>
  <c r="AU44"/>
  <c r="AT44"/>
  <c r="AS44"/>
  <c r="AR44"/>
  <c r="AQ44"/>
  <c r="AP44"/>
  <c r="AO44"/>
  <c r="AN44"/>
  <c r="AM44"/>
  <c r="AL44"/>
  <c r="AK44"/>
  <c r="AJ44"/>
  <c r="AI44"/>
  <c r="AH44"/>
  <c r="AG44"/>
  <c r="AF44"/>
  <c r="AB44"/>
  <c r="AA44"/>
  <c r="Z44"/>
  <c r="Y44"/>
  <c r="X44"/>
  <c r="W44"/>
  <c r="V44"/>
  <c r="U44"/>
  <c r="T44"/>
  <c r="S44"/>
  <c r="R44"/>
  <c r="Q44"/>
  <c r="P44"/>
  <c r="O44"/>
  <c r="N44"/>
  <c r="M44"/>
  <c r="L44"/>
  <c r="K44"/>
  <c r="J44"/>
  <c r="I44"/>
  <c r="H44"/>
  <c r="G44"/>
  <c r="F44"/>
  <c r="E44"/>
  <c r="BC43"/>
  <c r="BB43"/>
  <c r="BA43"/>
  <c r="AZ43"/>
  <c r="AY43"/>
  <c r="AX43"/>
  <c r="AW43"/>
  <c r="AV43"/>
  <c r="AU43"/>
  <c r="AT43"/>
  <c r="AS43"/>
  <c r="AR43"/>
  <c r="AQ43"/>
  <c r="AP43"/>
  <c r="AO43"/>
  <c r="AN43"/>
  <c r="AM43"/>
  <c r="AL43"/>
  <c r="AK43"/>
  <c r="AJ43"/>
  <c r="AI43"/>
  <c r="AH43"/>
  <c r="AG43"/>
  <c r="AF43"/>
  <c r="AB43"/>
  <c r="AA43"/>
  <c r="Z43"/>
  <c r="Y43"/>
  <c r="X43"/>
  <c r="W43"/>
  <c r="V43"/>
  <c r="U43"/>
  <c r="T43"/>
  <c r="S43"/>
  <c r="R43"/>
  <c r="Q43"/>
  <c r="P43"/>
  <c r="O43"/>
  <c r="N43"/>
  <c r="M43"/>
  <c r="L43"/>
  <c r="K43"/>
  <c r="J43"/>
  <c r="I43"/>
  <c r="H43"/>
  <c r="G43"/>
  <c r="F43"/>
  <c r="E43"/>
  <c r="BC42"/>
  <c r="BB42"/>
  <c r="BA42"/>
  <c r="AZ42"/>
  <c r="AY42"/>
  <c r="AX42"/>
  <c r="AW42"/>
  <c r="AV42"/>
  <c r="AU42"/>
  <c r="AT42"/>
  <c r="AS42"/>
  <c r="AR42"/>
  <c r="AQ42"/>
  <c r="AP42"/>
  <c r="AO42"/>
  <c r="AN42"/>
  <c r="AM42"/>
  <c r="AL42"/>
  <c r="AK42"/>
  <c r="AJ42"/>
  <c r="AI42"/>
  <c r="AH42"/>
  <c r="AG42"/>
  <c r="AF42"/>
  <c r="AB42"/>
  <c r="AA42"/>
  <c r="Z42"/>
  <c r="Y42"/>
  <c r="X42"/>
  <c r="W42"/>
  <c r="V42"/>
  <c r="U42"/>
  <c r="T42"/>
  <c r="S42"/>
  <c r="R42"/>
  <c r="Q42"/>
  <c r="P42"/>
  <c r="O42"/>
  <c r="N42"/>
  <c r="M42"/>
  <c r="L42"/>
  <c r="K42"/>
  <c r="J42"/>
  <c r="I42"/>
  <c r="H42"/>
  <c r="G42"/>
  <c r="F42"/>
  <c r="E42"/>
  <c r="BC40"/>
  <c r="BB40"/>
  <c r="BA40"/>
  <c r="AZ40"/>
  <c r="AY40"/>
  <c r="AX40"/>
  <c r="AW40"/>
  <c r="AV40"/>
  <c r="AU40"/>
  <c r="AT40"/>
  <c r="AS40"/>
  <c r="AR40"/>
  <c r="AQ40"/>
  <c r="AP40"/>
  <c r="AO40"/>
  <c r="AN40"/>
  <c r="AM40"/>
  <c r="AL40"/>
  <c r="AK40"/>
  <c r="AJ40"/>
  <c r="AI40"/>
  <c r="AH40"/>
  <c r="AG40"/>
  <c r="AF40"/>
  <c r="AB40"/>
  <c r="AA40"/>
  <c r="Z40"/>
  <c r="Y40"/>
  <c r="X40"/>
  <c r="W40"/>
  <c r="V40"/>
  <c r="U40"/>
  <c r="T40"/>
  <c r="S40"/>
  <c r="R40"/>
  <c r="Q40"/>
  <c r="P40"/>
  <c r="O40"/>
  <c r="N40"/>
  <c r="M40"/>
  <c r="L40"/>
  <c r="K40"/>
  <c r="J40"/>
  <c r="I40"/>
  <c r="H40"/>
  <c r="G40"/>
  <c r="F40"/>
  <c r="E40"/>
  <c r="BC39"/>
  <c r="BB39"/>
  <c r="BA39"/>
  <c r="AZ39"/>
  <c r="AY39"/>
  <c r="AX39"/>
  <c r="AW39"/>
  <c r="AV39"/>
  <c r="AU39"/>
  <c r="AT39"/>
  <c r="AS39"/>
  <c r="AR39"/>
  <c r="AQ39"/>
  <c r="AP39"/>
  <c r="AO39"/>
  <c r="AN39"/>
  <c r="AM39"/>
  <c r="AL39"/>
  <c r="AK39"/>
  <c r="AJ39"/>
  <c r="AI39"/>
  <c r="AH39"/>
  <c r="AG39"/>
  <c r="AF39"/>
  <c r="AB39"/>
  <c r="AA39"/>
  <c r="Z39"/>
  <c r="Y39"/>
  <c r="X39"/>
  <c r="W39"/>
  <c r="V39"/>
  <c r="U39"/>
  <c r="T39"/>
  <c r="S39"/>
  <c r="R39"/>
  <c r="Q39"/>
  <c r="P39"/>
  <c r="O39"/>
  <c r="N39"/>
  <c r="M39"/>
  <c r="L39"/>
  <c r="K39"/>
  <c r="J39"/>
  <c r="I39"/>
  <c r="H39"/>
  <c r="G39"/>
  <c r="F39"/>
  <c r="E39"/>
  <c r="BC38"/>
  <c r="BB38"/>
  <c r="BA38"/>
  <c r="AZ38"/>
  <c r="AY38"/>
  <c r="AX38"/>
  <c r="AW38"/>
  <c r="AV38"/>
  <c r="AU38"/>
  <c r="AT38"/>
  <c r="AS38"/>
  <c r="AR38"/>
  <c r="AQ38"/>
  <c r="AP38"/>
  <c r="AO38"/>
  <c r="AN38"/>
  <c r="AM38"/>
  <c r="AL38"/>
  <c r="AK38"/>
  <c r="AJ38"/>
  <c r="AI38"/>
  <c r="AH38"/>
  <c r="AG38"/>
  <c r="AF38"/>
  <c r="AB38"/>
  <c r="AA38"/>
  <c r="Z38"/>
  <c r="Y38"/>
  <c r="X38"/>
  <c r="W38"/>
  <c r="V38"/>
  <c r="U38"/>
  <c r="T38"/>
  <c r="S38"/>
  <c r="R38"/>
  <c r="Q38"/>
  <c r="P38"/>
  <c r="O38"/>
  <c r="N38"/>
  <c r="M38"/>
  <c r="L38"/>
  <c r="K38"/>
  <c r="J38"/>
  <c r="I38"/>
  <c r="H38"/>
  <c r="G38"/>
  <c r="F38"/>
  <c r="E38"/>
  <c r="BC36"/>
  <c r="BB36"/>
  <c r="BA36"/>
  <c r="AZ36"/>
  <c r="AY36"/>
  <c r="AX36"/>
  <c r="AW36"/>
  <c r="AV36"/>
  <c r="AU36"/>
  <c r="AT36"/>
  <c r="AS36"/>
  <c r="AR36"/>
  <c r="AQ36"/>
  <c r="AP36"/>
  <c r="AO36"/>
  <c r="AN36"/>
  <c r="AM36"/>
  <c r="AL36"/>
  <c r="AK36"/>
  <c r="AJ36"/>
  <c r="AI36"/>
  <c r="AH36"/>
  <c r="AG36"/>
  <c r="AF36"/>
  <c r="AB36"/>
  <c r="AA36"/>
  <c r="Z36"/>
  <c r="Y36"/>
  <c r="X36"/>
  <c r="W36"/>
  <c r="V36"/>
  <c r="U36"/>
  <c r="T36"/>
  <c r="S36"/>
  <c r="R36"/>
  <c r="Q36"/>
  <c r="P36"/>
  <c r="O36"/>
  <c r="N36"/>
  <c r="M36"/>
  <c r="L36"/>
  <c r="K36"/>
  <c r="J36"/>
  <c r="I36"/>
  <c r="H36"/>
  <c r="G36"/>
  <c r="F36"/>
  <c r="E36"/>
  <c r="BC35"/>
  <c r="BB35"/>
  <c r="BA35"/>
  <c r="AZ35"/>
  <c r="AY35"/>
  <c r="AX35"/>
  <c r="AW35"/>
  <c r="AV35"/>
  <c r="AU35"/>
  <c r="AT35"/>
  <c r="AS35"/>
  <c r="AR35"/>
  <c r="AQ35"/>
  <c r="AP35"/>
  <c r="AO35"/>
  <c r="AN35"/>
  <c r="AM35"/>
  <c r="AL35"/>
  <c r="AK35"/>
  <c r="AJ35"/>
  <c r="AI35"/>
  <c r="AH35"/>
  <c r="AG35"/>
  <c r="AF35"/>
  <c r="AB35"/>
  <c r="AA35"/>
  <c r="Z35"/>
  <c r="Y35"/>
  <c r="X35"/>
  <c r="W35"/>
  <c r="V35"/>
  <c r="U35"/>
  <c r="T35"/>
  <c r="S35"/>
  <c r="R35"/>
  <c r="Q35"/>
  <c r="P35"/>
  <c r="O35"/>
  <c r="N35"/>
  <c r="M35"/>
  <c r="L35"/>
  <c r="K35"/>
  <c r="J35"/>
  <c r="I35"/>
  <c r="H35"/>
  <c r="G35"/>
  <c r="F35"/>
  <c r="E35"/>
  <c r="BC34"/>
  <c r="BB34"/>
  <c r="BA34"/>
  <c r="AZ34"/>
  <c r="AY34"/>
  <c r="AX34"/>
  <c r="AW34"/>
  <c r="AV34"/>
  <c r="AU34"/>
  <c r="AT34"/>
  <c r="AS34"/>
  <c r="AR34"/>
  <c r="AQ34"/>
  <c r="AP34"/>
  <c r="AO34"/>
  <c r="AN34"/>
  <c r="AM34"/>
  <c r="AL34"/>
  <c r="AK34"/>
  <c r="AJ34"/>
  <c r="AI34"/>
  <c r="AH34"/>
  <c r="AG34"/>
  <c r="AF34"/>
  <c r="AB34"/>
  <c r="AA34"/>
  <c r="Z34"/>
  <c r="Y34"/>
  <c r="X34"/>
  <c r="W34"/>
  <c r="V34"/>
  <c r="U34"/>
  <c r="T34"/>
  <c r="S34"/>
  <c r="R34"/>
  <c r="Q34"/>
  <c r="P34"/>
  <c r="O34"/>
  <c r="N34"/>
  <c r="M34"/>
  <c r="L34"/>
  <c r="K34"/>
  <c r="J34"/>
  <c r="I34"/>
  <c r="H34"/>
  <c r="G34"/>
  <c r="F34"/>
  <c r="E34"/>
  <c r="BC33"/>
  <c r="BB33"/>
  <c r="BA33"/>
  <c r="AZ33"/>
  <c r="AY33"/>
  <c r="AX33"/>
  <c r="AW33"/>
  <c r="AV33"/>
  <c r="AU33"/>
  <c r="AT33"/>
  <c r="AS33"/>
  <c r="AR33"/>
  <c r="AQ33"/>
  <c r="AP33"/>
  <c r="AO33"/>
  <c r="AN33"/>
  <c r="AM33"/>
  <c r="AL33"/>
  <c r="AK33"/>
  <c r="AJ33"/>
  <c r="AI33"/>
  <c r="AH33"/>
  <c r="AG33"/>
  <c r="AF33"/>
  <c r="AB33"/>
  <c r="AA33"/>
  <c r="Z33"/>
  <c r="Y33"/>
  <c r="X33"/>
  <c r="W33"/>
  <c r="V33"/>
  <c r="U33"/>
  <c r="T33"/>
  <c r="S33"/>
  <c r="R33"/>
  <c r="Q33"/>
  <c r="P33"/>
  <c r="O33"/>
  <c r="N33"/>
  <c r="M33"/>
  <c r="L33"/>
  <c r="K33"/>
  <c r="J33"/>
  <c r="I33"/>
  <c r="H33"/>
  <c r="G33"/>
  <c r="F33"/>
  <c r="E33"/>
  <c r="BC32"/>
  <c r="BB32"/>
  <c r="BA32"/>
  <c r="AZ32"/>
  <c r="AY32"/>
  <c r="AX32"/>
  <c r="AW32"/>
  <c r="AV32"/>
  <c r="AU32"/>
  <c r="AT32"/>
  <c r="AS32"/>
  <c r="AR32"/>
  <c r="AQ32"/>
  <c r="AP32"/>
  <c r="AO32"/>
  <c r="AN32"/>
  <c r="AM32"/>
  <c r="AL32"/>
  <c r="AK32"/>
  <c r="AJ32"/>
  <c r="AI32"/>
  <c r="AH32"/>
  <c r="AG32"/>
  <c r="AF32"/>
  <c r="AB32"/>
  <c r="AA32"/>
  <c r="Z32"/>
  <c r="Y32"/>
  <c r="X32"/>
  <c r="W32"/>
  <c r="V32"/>
  <c r="U32"/>
  <c r="T32"/>
  <c r="S32"/>
  <c r="R32"/>
  <c r="Q32"/>
  <c r="P32"/>
  <c r="O32"/>
  <c r="N32"/>
  <c r="M32"/>
  <c r="L32"/>
  <c r="K32"/>
  <c r="J32"/>
  <c r="I32"/>
  <c r="H32"/>
  <c r="G32"/>
  <c r="F32"/>
  <c r="E32"/>
  <c r="BC31"/>
  <c r="BB31"/>
  <c r="BA31"/>
  <c r="AZ31"/>
  <c r="AY31"/>
  <c r="AX31"/>
  <c r="AW31"/>
  <c r="AV31"/>
  <c r="AU31"/>
  <c r="AT31"/>
  <c r="AS31"/>
  <c r="AR31"/>
  <c r="AQ31"/>
  <c r="AP31"/>
  <c r="AO31"/>
  <c r="AN31"/>
  <c r="AM31"/>
  <c r="AL31"/>
  <c r="AK31"/>
  <c r="AJ31"/>
  <c r="AI31"/>
  <c r="AH31"/>
  <c r="AG31"/>
  <c r="AF31"/>
  <c r="AB31"/>
  <c r="AA31"/>
  <c r="Z31"/>
  <c r="Y31"/>
  <c r="X31"/>
  <c r="W31"/>
  <c r="V31"/>
  <c r="U31"/>
  <c r="T31"/>
  <c r="S31"/>
  <c r="R31"/>
  <c r="Q31"/>
  <c r="P31"/>
  <c r="O31"/>
  <c r="N31"/>
  <c r="M31"/>
  <c r="L31"/>
  <c r="K31"/>
  <c r="J31"/>
  <c r="I31"/>
  <c r="H31"/>
  <c r="G31"/>
  <c r="F31"/>
  <c r="E31"/>
  <c r="BC30"/>
  <c r="BB30"/>
  <c r="BA30"/>
  <c r="AZ30"/>
  <c r="AY30"/>
  <c r="AX30"/>
  <c r="AW30"/>
  <c r="AV30"/>
  <c r="AU30"/>
  <c r="AT30"/>
  <c r="AS30"/>
  <c r="AR30"/>
  <c r="AQ30"/>
  <c r="AP30"/>
  <c r="AO30"/>
  <c r="AN30"/>
  <c r="AM30"/>
  <c r="AL30"/>
  <c r="AK30"/>
  <c r="AJ30"/>
  <c r="AI30"/>
  <c r="AH30"/>
  <c r="AG30"/>
  <c r="AF30"/>
  <c r="AB30"/>
  <c r="AA30"/>
  <c r="Z30"/>
  <c r="Y30"/>
  <c r="X30"/>
  <c r="W30"/>
  <c r="V30"/>
  <c r="U30"/>
  <c r="T30"/>
  <c r="S30"/>
  <c r="R30"/>
  <c r="Q30"/>
  <c r="P30"/>
  <c r="O30"/>
  <c r="N30"/>
  <c r="M30"/>
  <c r="L30"/>
  <c r="K30"/>
  <c r="J30"/>
  <c r="I30"/>
  <c r="H30"/>
  <c r="G30"/>
  <c r="F30"/>
  <c r="E30"/>
  <c r="BC29"/>
  <c r="BB29"/>
  <c r="BA29"/>
  <c r="AZ29"/>
  <c r="AY29"/>
  <c r="AX29"/>
  <c r="AW29"/>
  <c r="AV29"/>
  <c r="AU29"/>
  <c r="AT29"/>
  <c r="AS29"/>
  <c r="AR29"/>
  <c r="AQ29"/>
  <c r="AP29"/>
  <c r="AO29"/>
  <c r="AN29"/>
  <c r="AM29"/>
  <c r="AL29"/>
  <c r="AK29"/>
  <c r="AJ29"/>
  <c r="AI29"/>
  <c r="AH29"/>
  <c r="AG29"/>
  <c r="AF29"/>
  <c r="AB29"/>
  <c r="AA29"/>
  <c r="Z29"/>
  <c r="Y29"/>
  <c r="X29"/>
  <c r="W29"/>
  <c r="V29"/>
  <c r="U29"/>
  <c r="T29"/>
  <c r="S29"/>
  <c r="R29"/>
  <c r="Q29"/>
  <c r="P29"/>
  <c r="O29"/>
  <c r="N29"/>
  <c r="M29"/>
  <c r="L29"/>
  <c r="K29"/>
  <c r="J29"/>
  <c r="I29"/>
  <c r="H29"/>
  <c r="G29"/>
  <c r="F29"/>
  <c r="E29"/>
  <c r="BC28"/>
  <c r="BB28"/>
  <c r="BA28"/>
  <c r="AZ28"/>
  <c r="AY28"/>
  <c r="AX28"/>
  <c r="AW28"/>
  <c r="AV28"/>
  <c r="AU28"/>
  <c r="AT28"/>
  <c r="AS28"/>
  <c r="AR28"/>
  <c r="AQ28"/>
  <c r="AP28"/>
  <c r="AO28"/>
  <c r="AN28"/>
  <c r="AM28"/>
  <c r="AL28"/>
  <c r="AK28"/>
  <c r="AJ28"/>
  <c r="AI28"/>
  <c r="AH28"/>
  <c r="AG28"/>
  <c r="AF28"/>
  <c r="AB28"/>
  <c r="AA28"/>
  <c r="Z28"/>
  <c r="Y28"/>
  <c r="X28"/>
  <c r="W28"/>
  <c r="V28"/>
  <c r="U28"/>
  <c r="T28"/>
  <c r="S28"/>
  <c r="R28"/>
  <c r="Q28"/>
  <c r="P28"/>
  <c r="O28"/>
  <c r="N28"/>
  <c r="M28"/>
  <c r="L28"/>
  <c r="K28"/>
  <c r="J28"/>
  <c r="I28"/>
  <c r="H28"/>
  <c r="G28"/>
  <c r="F28"/>
  <c r="E28"/>
  <c r="BC27"/>
  <c r="BB27"/>
  <c r="BA27"/>
  <c r="AZ27"/>
  <c r="AY27"/>
  <c r="AX27"/>
  <c r="AW27"/>
  <c r="AV27"/>
  <c r="AU27"/>
  <c r="AT27"/>
  <c r="AS27"/>
  <c r="AR27"/>
  <c r="AQ27"/>
  <c r="AP27"/>
  <c r="AO27"/>
  <c r="AN27"/>
  <c r="AM27"/>
  <c r="AL27"/>
  <c r="AK27"/>
  <c r="AJ27"/>
  <c r="AI27"/>
  <c r="AH27"/>
  <c r="AG27"/>
  <c r="AF27"/>
  <c r="AB27"/>
  <c r="AA27"/>
  <c r="Z27"/>
  <c r="Y27"/>
  <c r="X27"/>
  <c r="W27"/>
  <c r="V27"/>
  <c r="U27"/>
  <c r="T27"/>
  <c r="S27"/>
  <c r="R27"/>
  <c r="Q27"/>
  <c r="P27"/>
  <c r="O27"/>
  <c r="N27"/>
  <c r="M27"/>
  <c r="L27"/>
  <c r="K27"/>
  <c r="J27"/>
  <c r="I27"/>
  <c r="H27"/>
  <c r="G27"/>
  <c r="F27"/>
  <c r="E27"/>
  <c r="BC26"/>
  <c r="BB26"/>
  <c r="BA26"/>
  <c r="AZ26"/>
  <c r="AY26"/>
  <c r="AX26"/>
  <c r="AW26"/>
  <c r="AV26"/>
  <c r="AU26"/>
  <c r="AT26"/>
  <c r="AS26"/>
  <c r="AR26"/>
  <c r="AQ26"/>
  <c r="AP26"/>
  <c r="AO26"/>
  <c r="AN26"/>
  <c r="AM26"/>
  <c r="AL26"/>
  <c r="AK26"/>
  <c r="AJ26"/>
  <c r="AI26"/>
  <c r="AH26"/>
  <c r="AG26"/>
  <c r="AF26"/>
  <c r="AB26"/>
  <c r="AA26"/>
  <c r="Z26"/>
  <c r="Y26"/>
  <c r="X26"/>
  <c r="W26"/>
  <c r="V26"/>
  <c r="U26"/>
  <c r="T26"/>
  <c r="S26"/>
  <c r="R26"/>
  <c r="Q26"/>
  <c r="P26"/>
  <c r="O26"/>
  <c r="N26"/>
  <c r="M26"/>
  <c r="L26"/>
  <c r="K26"/>
  <c r="J26"/>
  <c r="I26"/>
  <c r="H26"/>
  <c r="G26"/>
  <c r="F26"/>
  <c r="E26"/>
  <c r="BC25"/>
  <c r="BB25"/>
  <c r="BA25"/>
  <c r="AZ25"/>
  <c r="AY25"/>
  <c r="AX25"/>
  <c r="AW25"/>
  <c r="AV25"/>
  <c r="AU25"/>
  <c r="AT25"/>
  <c r="AS25"/>
  <c r="AR25"/>
  <c r="AQ25"/>
  <c r="AP25"/>
  <c r="AO25"/>
  <c r="AN25"/>
  <c r="AM25"/>
  <c r="AL25"/>
  <c r="AK25"/>
  <c r="AJ25"/>
  <c r="AI25"/>
  <c r="AH25"/>
  <c r="AG25"/>
  <c r="AF25"/>
  <c r="AB25"/>
  <c r="AA25"/>
  <c r="Z25"/>
  <c r="Y25"/>
  <c r="X25"/>
  <c r="W25"/>
  <c r="V25"/>
  <c r="U25"/>
  <c r="T25"/>
  <c r="S25"/>
  <c r="R25"/>
  <c r="Q25"/>
  <c r="P25"/>
  <c r="O25"/>
  <c r="N25"/>
  <c r="M25"/>
  <c r="L25"/>
  <c r="K25"/>
  <c r="J25"/>
  <c r="I25"/>
  <c r="H25"/>
  <c r="G25"/>
  <c r="F25"/>
  <c r="E25"/>
  <c r="BC24"/>
  <c r="BB24"/>
  <c r="BA24"/>
  <c r="AZ24"/>
  <c r="AY24"/>
  <c r="AX24"/>
  <c r="AW24"/>
  <c r="AV24"/>
  <c r="AU24"/>
  <c r="AT24"/>
  <c r="AS24"/>
  <c r="AR24"/>
  <c r="AQ24"/>
  <c r="AP24"/>
  <c r="AO24"/>
  <c r="AN24"/>
  <c r="AM24"/>
  <c r="AL24"/>
  <c r="AK24"/>
  <c r="AJ24"/>
  <c r="AI24"/>
  <c r="AH24"/>
  <c r="AG24"/>
  <c r="AF24"/>
  <c r="AB24"/>
  <c r="AA24"/>
  <c r="Z24"/>
  <c r="Y24"/>
  <c r="X24"/>
  <c r="W24"/>
  <c r="V24"/>
  <c r="U24"/>
  <c r="T24"/>
  <c r="S24"/>
  <c r="R24"/>
  <c r="Q24"/>
  <c r="P24"/>
  <c r="O24"/>
  <c r="N24"/>
  <c r="M24"/>
  <c r="L24"/>
  <c r="K24"/>
  <c r="J24"/>
  <c r="I24"/>
  <c r="H24"/>
  <c r="G24"/>
  <c r="F24"/>
  <c r="E24"/>
  <c r="BC22"/>
  <c r="BB22"/>
  <c r="BA22"/>
  <c r="AZ22"/>
  <c r="AY22"/>
  <c r="AX22"/>
  <c r="AW22"/>
  <c r="AV22"/>
  <c r="AU22"/>
  <c r="AT22"/>
  <c r="AS22"/>
  <c r="AR22"/>
  <c r="AQ22"/>
  <c r="AP22"/>
  <c r="AO22"/>
  <c r="AN22"/>
  <c r="AM22"/>
  <c r="AL22"/>
  <c r="AK22"/>
  <c r="AJ22"/>
  <c r="AI22"/>
  <c r="AH22"/>
  <c r="AG22"/>
  <c r="AF22"/>
  <c r="AB22"/>
  <c r="AA22"/>
  <c r="Z22"/>
  <c r="Y22"/>
  <c r="X22"/>
  <c r="W22"/>
  <c r="V22"/>
  <c r="U22"/>
  <c r="T22"/>
  <c r="S22"/>
  <c r="R22"/>
  <c r="Q22"/>
  <c r="P22"/>
  <c r="O22"/>
  <c r="N22"/>
  <c r="M22"/>
  <c r="L22"/>
  <c r="K22"/>
  <c r="J22"/>
  <c r="I22"/>
  <c r="H22"/>
  <c r="G22"/>
  <c r="F22"/>
  <c r="E22"/>
  <c r="BC21"/>
  <c r="BB21"/>
  <c r="BA21"/>
  <c r="AZ21"/>
  <c r="AY21"/>
  <c r="AX21"/>
  <c r="AW21"/>
  <c r="AV21"/>
  <c r="AU21"/>
  <c r="AT21"/>
  <c r="AS21"/>
  <c r="AR21"/>
  <c r="AQ21"/>
  <c r="AP21"/>
  <c r="AO21"/>
  <c r="AN21"/>
  <c r="AM21"/>
  <c r="AL21"/>
  <c r="AK21"/>
  <c r="AJ21"/>
  <c r="AI21"/>
  <c r="AH21"/>
  <c r="AG21"/>
  <c r="AF21"/>
  <c r="AB21"/>
  <c r="AA21"/>
  <c r="Z21"/>
  <c r="Y21"/>
  <c r="X21"/>
  <c r="W21"/>
  <c r="V21"/>
  <c r="U21"/>
  <c r="T21"/>
  <c r="S21"/>
  <c r="R21"/>
  <c r="Q21"/>
  <c r="P21"/>
  <c r="O21"/>
  <c r="N21"/>
  <c r="M21"/>
  <c r="L21"/>
  <c r="K21"/>
  <c r="J21"/>
  <c r="I21"/>
  <c r="H21"/>
  <c r="G21"/>
  <c r="F21"/>
  <c r="E21"/>
  <c r="BC20"/>
  <c r="BB20"/>
  <c r="BA20"/>
  <c r="AZ20"/>
  <c r="AY20"/>
  <c r="AX20"/>
  <c r="AW20"/>
  <c r="AV20"/>
  <c r="AU20"/>
  <c r="AT20"/>
  <c r="AS20"/>
  <c r="AR20"/>
  <c r="AQ20"/>
  <c r="AP20"/>
  <c r="AO20"/>
  <c r="AN20"/>
  <c r="AM20"/>
  <c r="AL20"/>
  <c r="AK20"/>
  <c r="AJ20"/>
  <c r="AI20"/>
  <c r="AH20"/>
  <c r="AG20"/>
  <c r="AF20"/>
  <c r="AB20"/>
  <c r="AA20"/>
  <c r="Z20"/>
  <c r="Y20"/>
  <c r="X20"/>
  <c r="W20"/>
  <c r="V20"/>
  <c r="U20"/>
  <c r="T20"/>
  <c r="S20"/>
  <c r="R20"/>
  <c r="Q20"/>
  <c r="P20"/>
  <c r="O20"/>
  <c r="N20"/>
  <c r="M20"/>
  <c r="L20"/>
  <c r="K20"/>
  <c r="J20"/>
  <c r="I20"/>
  <c r="H20"/>
  <c r="G20"/>
  <c r="F20"/>
  <c r="E20"/>
  <c r="BC19"/>
  <c r="BB19"/>
  <c r="BA19"/>
  <c r="AZ19"/>
  <c r="AY19"/>
  <c r="AX19"/>
  <c r="AW19"/>
  <c r="AV19"/>
  <c r="AU19"/>
  <c r="AT19"/>
  <c r="AS19"/>
  <c r="AR19"/>
  <c r="AQ19"/>
  <c r="AP19"/>
  <c r="AO19"/>
  <c r="AN19"/>
  <c r="AM19"/>
  <c r="AL19"/>
  <c r="AK19"/>
  <c r="AJ19"/>
  <c r="AI19"/>
  <c r="AH19"/>
  <c r="AG19"/>
  <c r="AF19"/>
  <c r="AB19"/>
  <c r="AA19"/>
  <c r="Z19"/>
  <c r="Y19"/>
  <c r="X19"/>
  <c r="W19"/>
  <c r="V19"/>
  <c r="U19"/>
  <c r="T19"/>
  <c r="S19"/>
  <c r="R19"/>
  <c r="Q19"/>
  <c r="P19"/>
  <c r="O19"/>
  <c r="N19"/>
  <c r="M19"/>
  <c r="L19"/>
  <c r="K19"/>
  <c r="J19"/>
  <c r="I19"/>
  <c r="H19"/>
  <c r="G19"/>
  <c r="F19"/>
  <c r="E19"/>
  <c r="BC18"/>
  <c r="BB18"/>
  <c r="BA18"/>
  <c r="AZ18"/>
  <c r="AY18"/>
  <c r="AX18"/>
  <c r="AW18"/>
  <c r="AV18"/>
  <c r="AU18"/>
  <c r="AT18"/>
  <c r="AS18"/>
  <c r="AR18"/>
  <c r="AQ18"/>
  <c r="AP18"/>
  <c r="AO18"/>
  <c r="AN18"/>
  <c r="AM18"/>
  <c r="AL18"/>
  <c r="AK18"/>
  <c r="AJ18"/>
  <c r="AI18"/>
  <c r="AH18"/>
  <c r="AG18"/>
  <c r="AF18"/>
  <c r="AB18"/>
  <c r="AA18"/>
  <c r="Z18"/>
  <c r="Y18"/>
  <c r="X18"/>
  <c r="W18"/>
  <c r="V18"/>
  <c r="U18"/>
  <c r="T18"/>
  <c r="S18"/>
  <c r="R18"/>
  <c r="Q18"/>
  <c r="P18"/>
  <c r="O18"/>
  <c r="N18"/>
  <c r="M18"/>
  <c r="L18"/>
  <c r="K18"/>
  <c r="J18"/>
  <c r="I18"/>
  <c r="H18"/>
  <c r="G18"/>
  <c r="F18"/>
  <c r="E18"/>
  <c r="BC17"/>
  <c r="BB17"/>
  <c r="BA17"/>
  <c r="AZ17"/>
  <c r="AY17"/>
  <c r="AX17"/>
  <c r="AW17"/>
  <c r="AV17"/>
  <c r="AU17"/>
  <c r="AT17"/>
  <c r="AS17"/>
  <c r="AR17"/>
  <c r="AQ17"/>
  <c r="AP17"/>
  <c r="AO17"/>
  <c r="AN17"/>
  <c r="AM17"/>
  <c r="AL17"/>
  <c r="AK17"/>
  <c r="AJ17"/>
  <c r="AI17"/>
  <c r="AH17"/>
  <c r="AG17"/>
  <c r="AF17"/>
  <c r="AB17"/>
  <c r="AA17"/>
  <c r="Z17"/>
  <c r="Y17"/>
  <c r="X17"/>
  <c r="W17"/>
  <c r="V17"/>
  <c r="U17"/>
  <c r="T17"/>
  <c r="S17"/>
  <c r="R17"/>
  <c r="Q17"/>
  <c r="P17"/>
  <c r="O17"/>
  <c r="N17"/>
  <c r="M17"/>
  <c r="L17"/>
  <c r="K17"/>
  <c r="J17"/>
  <c r="I17"/>
  <c r="H17"/>
  <c r="G17"/>
  <c r="F17"/>
  <c r="E17"/>
  <c r="BC16"/>
  <c r="BB16"/>
  <c r="BA16"/>
  <c r="AZ16"/>
  <c r="AY16"/>
  <c r="AX16"/>
  <c r="AW16"/>
  <c r="AV16"/>
  <c r="AU16"/>
  <c r="AT16"/>
  <c r="AS16"/>
  <c r="AR16"/>
  <c r="AQ16"/>
  <c r="AP16"/>
  <c r="AO16"/>
  <c r="AN16"/>
  <c r="AM16"/>
  <c r="AL16"/>
  <c r="AK16"/>
  <c r="AJ16"/>
  <c r="AI16"/>
  <c r="AH16"/>
  <c r="AG16"/>
  <c r="AF16"/>
  <c r="AB16"/>
  <c r="AA16"/>
  <c r="Z16"/>
  <c r="Y16"/>
  <c r="X16"/>
  <c r="W16"/>
  <c r="V16"/>
  <c r="U16"/>
  <c r="T16"/>
  <c r="S16"/>
  <c r="R16"/>
  <c r="Q16"/>
  <c r="P16"/>
  <c r="O16"/>
  <c r="N16"/>
  <c r="M16"/>
  <c r="L16"/>
  <c r="K16"/>
  <c r="J16"/>
  <c r="I16"/>
  <c r="H16"/>
  <c r="G16"/>
  <c r="F16"/>
  <c r="E16"/>
  <c r="BC15"/>
  <c r="BB15"/>
  <c r="BA15"/>
  <c r="AZ15"/>
  <c r="AY15"/>
  <c r="AX15"/>
  <c r="AW15"/>
  <c r="AV15"/>
  <c r="AU15"/>
  <c r="AT15"/>
  <c r="AS15"/>
  <c r="AR15"/>
  <c r="AQ15"/>
  <c r="AP15"/>
  <c r="AO15"/>
  <c r="AN15"/>
  <c r="AM15"/>
  <c r="AL15"/>
  <c r="AK15"/>
  <c r="AJ15"/>
  <c r="AI15"/>
  <c r="AH15"/>
  <c r="AG15"/>
  <c r="AF15"/>
  <c r="AB15"/>
  <c r="AA15"/>
  <c r="Z15"/>
  <c r="Y15"/>
  <c r="X15"/>
  <c r="W15"/>
  <c r="V15"/>
  <c r="U15"/>
  <c r="T15"/>
  <c r="S15"/>
  <c r="R15"/>
  <c r="Q15"/>
  <c r="P15"/>
  <c r="O15"/>
  <c r="N15"/>
  <c r="M15"/>
  <c r="L15"/>
  <c r="K15"/>
  <c r="J15"/>
  <c r="I15"/>
  <c r="H15"/>
  <c r="G15"/>
  <c r="F15"/>
  <c r="E15"/>
  <c r="BC14"/>
  <c r="BB14"/>
  <c r="BA14"/>
  <c r="AZ14"/>
  <c r="AY14"/>
  <c r="AX14"/>
  <c r="AW14"/>
  <c r="AV14"/>
  <c r="AU14"/>
  <c r="AT14"/>
  <c r="AS14"/>
  <c r="AR14"/>
  <c r="AQ14"/>
  <c r="AP14"/>
  <c r="AO14"/>
  <c r="AN14"/>
  <c r="AM14"/>
  <c r="AL14"/>
  <c r="AK14"/>
  <c r="AJ14"/>
  <c r="AI14"/>
  <c r="AH14"/>
  <c r="AG14"/>
  <c r="AF14"/>
  <c r="AB14"/>
  <c r="AA14"/>
  <c r="Z14"/>
  <c r="Y14"/>
  <c r="X14"/>
  <c r="W14"/>
  <c r="V14"/>
  <c r="U14"/>
  <c r="T14"/>
  <c r="S14"/>
  <c r="R14"/>
  <c r="Q14"/>
  <c r="P14"/>
  <c r="O14"/>
  <c r="N14"/>
  <c r="M14"/>
  <c r="L14"/>
  <c r="K14"/>
  <c r="J14"/>
  <c r="I14"/>
  <c r="H14"/>
  <c r="G14"/>
  <c r="F14"/>
  <c r="E14"/>
  <c r="BC13"/>
  <c r="BB13"/>
  <c r="BA13"/>
  <c r="AZ13"/>
  <c r="AY13"/>
  <c r="AX13"/>
  <c r="AW13"/>
  <c r="AV13"/>
  <c r="AU13"/>
  <c r="AT13"/>
  <c r="AS13"/>
  <c r="AR13"/>
  <c r="AQ13"/>
  <c r="AP13"/>
  <c r="AO13"/>
  <c r="AN13"/>
  <c r="AM13"/>
  <c r="AL13"/>
  <c r="AK13"/>
  <c r="AJ13"/>
  <c r="AI13"/>
  <c r="AH13"/>
  <c r="AG13"/>
  <c r="AF13"/>
  <c r="AB13"/>
  <c r="AA13"/>
  <c r="Z13"/>
  <c r="Y13"/>
  <c r="X13"/>
  <c r="W13"/>
  <c r="V13"/>
  <c r="U13"/>
  <c r="T13"/>
  <c r="S13"/>
  <c r="R13"/>
  <c r="Q13"/>
  <c r="P13"/>
  <c r="O13"/>
  <c r="N13"/>
  <c r="M13"/>
  <c r="L13"/>
  <c r="K13"/>
  <c r="J13"/>
  <c r="I13"/>
  <c r="H13"/>
  <c r="G13"/>
  <c r="F13"/>
  <c r="E13"/>
  <c r="BC12"/>
  <c r="BB12"/>
  <c r="BA12"/>
  <c r="AZ12"/>
  <c r="AY12"/>
  <c r="AX12"/>
  <c r="AW12"/>
  <c r="AV12"/>
  <c r="AU12"/>
  <c r="AT12"/>
  <c r="AS12"/>
  <c r="AR12"/>
  <c r="AQ12"/>
  <c r="AP12"/>
  <c r="AO12"/>
  <c r="AN12"/>
  <c r="AM12"/>
  <c r="AL12"/>
  <c r="AK12"/>
  <c r="AJ12"/>
  <c r="AI12"/>
  <c r="AH12"/>
  <c r="AG12"/>
  <c r="AF12"/>
  <c r="AB12"/>
  <c r="AA12"/>
  <c r="Z12"/>
  <c r="Y12"/>
  <c r="X12"/>
  <c r="W12"/>
  <c r="V12"/>
  <c r="U12"/>
  <c r="T12"/>
  <c r="S12"/>
  <c r="R12"/>
  <c r="Q12"/>
  <c r="P12"/>
  <c r="O12"/>
  <c r="N12"/>
  <c r="M12"/>
  <c r="L12"/>
  <c r="K12"/>
  <c r="J12"/>
  <c r="I12"/>
  <c r="H12"/>
  <c r="G12"/>
  <c r="F12"/>
  <c r="E12"/>
  <c r="BC11"/>
  <c r="BB11"/>
  <c r="BA11"/>
  <c r="AZ11"/>
  <c r="AY11"/>
  <c r="AX11"/>
  <c r="AW11"/>
  <c r="AV11"/>
  <c r="AU11"/>
  <c r="AT11"/>
  <c r="AS11"/>
  <c r="AR11"/>
  <c r="AQ11"/>
  <c r="AP11"/>
  <c r="AO11"/>
  <c r="AN11"/>
  <c r="AM11"/>
  <c r="AL11"/>
  <c r="AK11"/>
  <c r="AJ11"/>
  <c r="AI11"/>
  <c r="AH11"/>
  <c r="AG11"/>
  <c r="AF11"/>
  <c r="AB11"/>
  <c r="AA11"/>
  <c r="Z11"/>
  <c r="Y11"/>
  <c r="X11"/>
  <c r="W11"/>
  <c r="V11"/>
  <c r="U11"/>
  <c r="T11"/>
  <c r="S11"/>
  <c r="R11"/>
  <c r="Q11"/>
  <c r="P11"/>
  <c r="O11"/>
  <c r="N11"/>
  <c r="M11"/>
  <c r="L11"/>
  <c r="K11"/>
  <c r="J11"/>
  <c r="I11"/>
  <c r="H11"/>
  <c r="G11"/>
  <c r="F11"/>
  <c r="E11"/>
  <c r="BC10"/>
  <c r="BB10"/>
  <c r="BA10"/>
  <c r="AZ10"/>
  <c r="AY10"/>
  <c r="AX10"/>
  <c r="AW10"/>
  <c r="AV10"/>
  <c r="AU10"/>
  <c r="AT10"/>
  <c r="AS10"/>
  <c r="AR10"/>
  <c r="AQ10"/>
  <c r="AP10"/>
  <c r="AO10"/>
  <c r="AN10"/>
  <c r="AM10"/>
  <c r="AL10"/>
  <c r="AK10"/>
  <c r="AJ10"/>
  <c r="AI10"/>
  <c r="AH10"/>
  <c r="AG10"/>
  <c r="AF10"/>
  <c r="AB10"/>
  <c r="AA10"/>
  <c r="Z10"/>
  <c r="Y10"/>
  <c r="X10"/>
  <c r="W10"/>
  <c r="V10"/>
  <c r="U10"/>
  <c r="T10"/>
  <c r="S10"/>
  <c r="R10"/>
  <c r="Q10"/>
  <c r="P10"/>
  <c r="O10"/>
  <c r="N10"/>
  <c r="M10"/>
  <c r="L10"/>
  <c r="K10"/>
  <c r="J10"/>
  <c r="I10"/>
  <c r="H10"/>
  <c r="G10"/>
  <c r="F10"/>
  <c r="E10"/>
  <c r="BC9"/>
  <c r="BB9"/>
  <c r="BA9"/>
  <c r="AZ9"/>
  <c r="AY9"/>
  <c r="AX9"/>
  <c r="AW9"/>
  <c r="AV9"/>
  <c r="AU9"/>
  <c r="AT9"/>
  <c r="AS9"/>
  <c r="AR9"/>
  <c r="AQ9"/>
  <c r="AP9"/>
  <c r="AO9"/>
  <c r="AN9"/>
  <c r="AM9"/>
  <c r="AL9"/>
  <c r="AK9"/>
  <c r="AJ9"/>
  <c r="AI9"/>
  <c r="AH9"/>
  <c r="AG9"/>
  <c r="AF9"/>
  <c r="AB9"/>
  <c r="AA9"/>
  <c r="Z9"/>
  <c r="Y9"/>
  <c r="X9"/>
  <c r="W9"/>
  <c r="V9"/>
  <c r="U9"/>
  <c r="T9"/>
  <c r="S9"/>
  <c r="R9"/>
  <c r="Q9"/>
  <c r="P9"/>
  <c r="O9"/>
  <c r="N9"/>
  <c r="M9"/>
  <c r="L9"/>
  <c r="K9"/>
  <c r="J9"/>
  <c r="I9"/>
  <c r="H9"/>
  <c r="G9"/>
  <c r="F9"/>
  <c r="E9"/>
  <c r="BC41" i="146"/>
  <c r="BB41"/>
  <c r="BA41"/>
  <c r="AZ41"/>
  <c r="AY41"/>
  <c r="AX41"/>
  <c r="AW41"/>
  <c r="AV41"/>
  <c r="AU41"/>
  <c r="AT41"/>
  <c r="AS41"/>
  <c r="AR41"/>
  <c r="AQ41"/>
  <c r="AP41"/>
  <c r="AO41"/>
  <c r="AN41"/>
  <c r="AM41"/>
  <c r="AL41"/>
  <c r="AK41"/>
  <c r="AJ41"/>
  <c r="AI41"/>
  <c r="AH41"/>
  <c r="AG41"/>
  <c r="AF41"/>
  <c r="AB41"/>
  <c r="AA41"/>
  <c r="Z41"/>
  <c r="Y41"/>
  <c r="X41"/>
  <c r="W41"/>
  <c r="V41"/>
  <c r="U41"/>
  <c r="T41"/>
  <c r="S41"/>
  <c r="R41"/>
  <c r="Q41"/>
  <c r="P41"/>
  <c r="O41"/>
  <c r="N41"/>
  <c r="M41"/>
  <c r="L41"/>
  <c r="K41"/>
  <c r="J41"/>
  <c r="I41"/>
  <c r="H41"/>
  <c r="G41"/>
  <c r="F41"/>
  <c r="E41"/>
  <c r="BC37"/>
  <c r="BB37"/>
  <c r="BA37"/>
  <c r="AZ37"/>
  <c r="AY37"/>
  <c r="AX37"/>
  <c r="AW37"/>
  <c r="AV37"/>
  <c r="AU37"/>
  <c r="AT37"/>
  <c r="AS37"/>
  <c r="AR37"/>
  <c r="AQ37"/>
  <c r="AP37"/>
  <c r="AO37"/>
  <c r="AN37"/>
  <c r="AM37"/>
  <c r="AL37"/>
  <c r="AK37"/>
  <c r="AJ37"/>
  <c r="AI37"/>
  <c r="AH37"/>
  <c r="AG37"/>
  <c r="AF37"/>
  <c r="AB37"/>
  <c r="AA37"/>
  <c r="Z37"/>
  <c r="Y37"/>
  <c r="X37"/>
  <c r="W37"/>
  <c r="V37"/>
  <c r="U37"/>
  <c r="T37"/>
  <c r="S37"/>
  <c r="R37"/>
  <c r="Q37"/>
  <c r="P37"/>
  <c r="O37"/>
  <c r="N37"/>
  <c r="M37"/>
  <c r="L37"/>
  <c r="K37"/>
  <c r="J37"/>
  <c r="I37"/>
  <c r="H37"/>
  <c r="G37"/>
  <c r="F37"/>
  <c r="E37"/>
  <c r="BC23"/>
  <c r="BB23"/>
  <c r="BA23"/>
  <c r="AZ23"/>
  <c r="AY23"/>
  <c r="AX23"/>
  <c r="AW23"/>
  <c r="AV23"/>
  <c r="AU23"/>
  <c r="AT23"/>
  <c r="AS23"/>
  <c r="AR23"/>
  <c r="AQ23"/>
  <c r="AP23"/>
  <c r="AO23"/>
  <c r="AN23"/>
  <c r="AM23"/>
  <c r="AL23"/>
  <c r="AK23"/>
  <c r="AJ23"/>
  <c r="AI23"/>
  <c r="AH23"/>
  <c r="AG23"/>
  <c r="AF23"/>
  <c r="AB23"/>
  <c r="AA23"/>
  <c r="Z23"/>
  <c r="Y23"/>
  <c r="X23"/>
  <c r="W23"/>
  <c r="V23"/>
  <c r="U23"/>
  <c r="T23"/>
  <c r="S23"/>
  <c r="R23"/>
  <c r="Q23"/>
  <c r="P23"/>
  <c r="O23"/>
  <c r="N23"/>
  <c r="M23"/>
  <c r="L23"/>
  <c r="K23"/>
  <c r="J23"/>
  <c r="I23"/>
  <c r="H23"/>
  <c r="G23"/>
  <c r="F23"/>
  <c r="E23"/>
  <c r="BC8"/>
  <c r="BC7" s="1"/>
  <c r="BB8"/>
  <c r="BA8"/>
  <c r="AZ8"/>
  <c r="AY8"/>
  <c r="AX8"/>
  <c r="AW8"/>
  <c r="AV8"/>
  <c r="AU8"/>
  <c r="AU7" s="1"/>
  <c r="AT8"/>
  <c r="AS8"/>
  <c r="AR8"/>
  <c r="AQ8"/>
  <c r="AQ7" s="1"/>
  <c r="AP8"/>
  <c r="AO8"/>
  <c r="AN8"/>
  <c r="AM8"/>
  <c r="AM7" s="1"/>
  <c r="AL8"/>
  <c r="AK8"/>
  <c r="AJ8"/>
  <c r="AI8"/>
  <c r="AH8"/>
  <c r="AG8"/>
  <c r="AF8"/>
  <c r="AB8"/>
  <c r="AA8"/>
  <c r="Z8"/>
  <c r="Y8"/>
  <c r="Y7" s="1"/>
  <c r="X8"/>
  <c r="X7" s="1"/>
  <c r="W8"/>
  <c r="V8"/>
  <c r="U8"/>
  <c r="U7" s="1"/>
  <c r="T8"/>
  <c r="S8"/>
  <c r="R8"/>
  <c r="Q8"/>
  <c r="Q7" s="1"/>
  <c r="P8"/>
  <c r="P7" s="1"/>
  <c r="O8"/>
  <c r="N8"/>
  <c r="M8"/>
  <c r="L8"/>
  <c r="K8"/>
  <c r="J8"/>
  <c r="I8"/>
  <c r="I7" s="1"/>
  <c r="H8"/>
  <c r="H7" s="1"/>
  <c r="G8"/>
  <c r="F8"/>
  <c r="E8"/>
  <c r="E7" s="1"/>
  <c r="AY7"/>
  <c r="AX7"/>
  <c r="AP7"/>
  <c r="AI7"/>
  <c r="AH7"/>
  <c r="M7"/>
  <c r="BC41" i="145"/>
  <c r="BB41"/>
  <c r="BA41"/>
  <c r="AZ41"/>
  <c r="AY41"/>
  <c r="AX41"/>
  <c r="AW41"/>
  <c r="AV41"/>
  <c r="AU41"/>
  <c r="AT41"/>
  <c r="AS41"/>
  <c r="AR41"/>
  <c r="AQ41"/>
  <c r="AP41"/>
  <c r="AO41"/>
  <c r="AN41"/>
  <c r="AM41"/>
  <c r="AL41"/>
  <c r="AK41"/>
  <c r="AJ41"/>
  <c r="AI41"/>
  <c r="AH41"/>
  <c r="AG41"/>
  <c r="AF41"/>
  <c r="AB41"/>
  <c r="AA41"/>
  <c r="Z41"/>
  <c r="Y41"/>
  <c r="X41"/>
  <c r="W41"/>
  <c r="V41"/>
  <c r="U41"/>
  <c r="T41"/>
  <c r="S41"/>
  <c r="R41"/>
  <c r="Q41"/>
  <c r="P41"/>
  <c r="O41"/>
  <c r="N41"/>
  <c r="M41"/>
  <c r="L41"/>
  <c r="K41"/>
  <c r="J41"/>
  <c r="I41"/>
  <c r="H41"/>
  <c r="G41"/>
  <c r="F41"/>
  <c r="E41"/>
  <c r="BC37"/>
  <c r="BB37"/>
  <c r="BA37"/>
  <c r="AZ37"/>
  <c r="AY37"/>
  <c r="AX37"/>
  <c r="AW37"/>
  <c r="AV37"/>
  <c r="AU37"/>
  <c r="AT37"/>
  <c r="AS37"/>
  <c r="AR37"/>
  <c r="AQ37"/>
  <c r="AP37"/>
  <c r="AO37"/>
  <c r="AN37"/>
  <c r="AM37"/>
  <c r="AL37"/>
  <c r="AK37"/>
  <c r="AJ37"/>
  <c r="AI37"/>
  <c r="AH37"/>
  <c r="AG37"/>
  <c r="AF37"/>
  <c r="AB37"/>
  <c r="AA37"/>
  <c r="Z37"/>
  <c r="Y37"/>
  <c r="X37"/>
  <c r="W37"/>
  <c r="V37"/>
  <c r="U37"/>
  <c r="T37"/>
  <c r="S37"/>
  <c r="R37"/>
  <c r="Q37"/>
  <c r="P37"/>
  <c r="O37"/>
  <c r="N37"/>
  <c r="M37"/>
  <c r="L37"/>
  <c r="K37"/>
  <c r="J37"/>
  <c r="I37"/>
  <c r="H37"/>
  <c r="G37"/>
  <c r="F37"/>
  <c r="E37"/>
  <c r="BC23"/>
  <c r="BB23"/>
  <c r="BA23"/>
  <c r="AZ23"/>
  <c r="AY23"/>
  <c r="AX23"/>
  <c r="AW23"/>
  <c r="AV23"/>
  <c r="AU23"/>
  <c r="AT23"/>
  <c r="AS23"/>
  <c r="AR23"/>
  <c r="AQ23"/>
  <c r="AP23"/>
  <c r="AO23"/>
  <c r="AN23"/>
  <c r="AM23"/>
  <c r="AL23"/>
  <c r="AK23"/>
  <c r="AJ23"/>
  <c r="AI23"/>
  <c r="AH23"/>
  <c r="AG23"/>
  <c r="AF23"/>
  <c r="AB23"/>
  <c r="AA23"/>
  <c r="Z23"/>
  <c r="Y23"/>
  <c r="X23"/>
  <c r="W23"/>
  <c r="V23"/>
  <c r="U23"/>
  <c r="T23"/>
  <c r="S23"/>
  <c r="R23"/>
  <c r="Q23"/>
  <c r="P23"/>
  <c r="O23"/>
  <c r="N23"/>
  <c r="M23"/>
  <c r="L23"/>
  <c r="K23"/>
  <c r="J23"/>
  <c r="I23"/>
  <c r="H23"/>
  <c r="G23"/>
  <c r="F23"/>
  <c r="E23"/>
  <c r="BC8"/>
  <c r="BB8"/>
  <c r="BA8"/>
  <c r="AZ8"/>
  <c r="AY8"/>
  <c r="AX8"/>
  <c r="AW8"/>
  <c r="AW7" s="1"/>
  <c r="AV8"/>
  <c r="AU8"/>
  <c r="AT8"/>
  <c r="AS8"/>
  <c r="AS7" s="1"/>
  <c r="AR8"/>
  <c r="AQ8"/>
  <c r="AP8"/>
  <c r="AO8"/>
  <c r="AO7" s="1"/>
  <c r="AN8"/>
  <c r="AM8"/>
  <c r="AL8"/>
  <c r="AK8"/>
  <c r="AK7" s="1"/>
  <c r="AJ8"/>
  <c r="AI8"/>
  <c r="AH8"/>
  <c r="AG8"/>
  <c r="AG7" s="1"/>
  <c r="AF8"/>
  <c r="AB8"/>
  <c r="AA8"/>
  <c r="Z8"/>
  <c r="Y8"/>
  <c r="X8"/>
  <c r="W8"/>
  <c r="V8"/>
  <c r="U8"/>
  <c r="T8"/>
  <c r="S8"/>
  <c r="R8"/>
  <c r="R7" s="1"/>
  <c r="Q8"/>
  <c r="P8"/>
  <c r="O8"/>
  <c r="N8"/>
  <c r="N7" s="1"/>
  <c r="M8"/>
  <c r="M7" s="1"/>
  <c r="L8"/>
  <c r="K8"/>
  <c r="J8"/>
  <c r="J7" s="1"/>
  <c r="I8"/>
  <c r="H8"/>
  <c r="G8"/>
  <c r="F8"/>
  <c r="F7" s="1"/>
  <c r="E7" s="1"/>
  <c r="E8"/>
  <c r="BC7"/>
  <c r="AZ7"/>
  <c r="AR7"/>
  <c r="AJ7"/>
  <c r="X7"/>
  <c r="BC46" i="144"/>
  <c r="BB46"/>
  <c r="BA46"/>
  <c r="AZ46"/>
  <c r="AY46"/>
  <c r="AX46"/>
  <c r="AW46"/>
  <c r="AV46"/>
  <c r="AU46"/>
  <c r="AT46"/>
  <c r="AS46"/>
  <c r="AR46"/>
  <c r="AQ46"/>
  <c r="AP46"/>
  <c r="AO46"/>
  <c r="AN46"/>
  <c r="AM46"/>
  <c r="AL46"/>
  <c r="AK46"/>
  <c r="AJ46"/>
  <c r="AI46"/>
  <c r="AH46"/>
  <c r="AG46"/>
  <c r="AF46"/>
  <c r="AB46"/>
  <c r="AA46"/>
  <c r="Z46"/>
  <c r="Y46"/>
  <c r="X46"/>
  <c r="W46"/>
  <c r="V46"/>
  <c r="U46"/>
  <c r="T46"/>
  <c r="S46"/>
  <c r="R46"/>
  <c r="Q46"/>
  <c r="P46"/>
  <c r="O46"/>
  <c r="N46"/>
  <c r="M46"/>
  <c r="L46"/>
  <c r="K46"/>
  <c r="J46"/>
  <c r="I46"/>
  <c r="H46"/>
  <c r="G46"/>
  <c r="F46"/>
  <c r="E46"/>
  <c r="BC45"/>
  <c r="BB45"/>
  <c r="BA45"/>
  <c r="AZ45"/>
  <c r="AY45"/>
  <c r="AX45"/>
  <c r="AW45"/>
  <c r="AV45"/>
  <c r="AU45"/>
  <c r="AT45"/>
  <c r="AS45"/>
  <c r="AR45"/>
  <c r="AQ45"/>
  <c r="AP45"/>
  <c r="AO45"/>
  <c r="AN45"/>
  <c r="AM45"/>
  <c r="AL45"/>
  <c r="AK45"/>
  <c r="AJ45"/>
  <c r="AI45"/>
  <c r="AH45"/>
  <c r="AG45"/>
  <c r="AF45"/>
  <c r="AB45"/>
  <c r="AA45"/>
  <c r="Z45"/>
  <c r="Y45"/>
  <c r="X45"/>
  <c r="W45"/>
  <c r="V45"/>
  <c r="U45"/>
  <c r="T45"/>
  <c r="S45"/>
  <c r="R45"/>
  <c r="Q45"/>
  <c r="P45"/>
  <c r="O45"/>
  <c r="N45"/>
  <c r="M45"/>
  <c r="L45"/>
  <c r="K45"/>
  <c r="J45"/>
  <c r="I45"/>
  <c r="H45"/>
  <c r="G45"/>
  <c r="F45"/>
  <c r="E45"/>
  <c r="BC44"/>
  <c r="BB44"/>
  <c r="BA44"/>
  <c r="AZ44"/>
  <c r="AY44"/>
  <c r="AX44"/>
  <c r="AW44"/>
  <c r="AV44"/>
  <c r="AU44"/>
  <c r="AT44"/>
  <c r="AS44"/>
  <c r="AR44"/>
  <c r="AQ44"/>
  <c r="AP44"/>
  <c r="AO44"/>
  <c r="AN44"/>
  <c r="AM44"/>
  <c r="AL44"/>
  <c r="AK44"/>
  <c r="AJ44"/>
  <c r="AI44"/>
  <c r="AH44"/>
  <c r="AG44"/>
  <c r="AF44"/>
  <c r="AB44"/>
  <c r="AA44"/>
  <c r="Z44"/>
  <c r="Y44"/>
  <c r="X44"/>
  <c r="W44"/>
  <c r="V44"/>
  <c r="U44"/>
  <c r="T44"/>
  <c r="S44"/>
  <c r="R44"/>
  <c r="Q44"/>
  <c r="P44"/>
  <c r="O44"/>
  <c r="N44"/>
  <c r="M44"/>
  <c r="L44"/>
  <c r="K44"/>
  <c r="J44"/>
  <c r="I44"/>
  <c r="H44"/>
  <c r="G44"/>
  <c r="F44"/>
  <c r="E44"/>
  <c r="BC43"/>
  <c r="BB43"/>
  <c r="BA43"/>
  <c r="AZ43"/>
  <c r="AY43"/>
  <c r="AX43"/>
  <c r="AW43"/>
  <c r="AV43"/>
  <c r="AU43"/>
  <c r="AT43"/>
  <c r="AS43"/>
  <c r="AR43"/>
  <c r="AQ43"/>
  <c r="AP43"/>
  <c r="AO43"/>
  <c r="AN43"/>
  <c r="AM43"/>
  <c r="AL43"/>
  <c r="AK43"/>
  <c r="AJ43"/>
  <c r="AI43"/>
  <c r="AH43"/>
  <c r="AG43"/>
  <c r="AF43"/>
  <c r="AB43"/>
  <c r="AA43"/>
  <c r="Z43"/>
  <c r="Y43"/>
  <c r="X43"/>
  <c r="W43"/>
  <c r="V43"/>
  <c r="U43"/>
  <c r="T43"/>
  <c r="S43"/>
  <c r="R43"/>
  <c r="Q43"/>
  <c r="P43"/>
  <c r="O43"/>
  <c r="N43"/>
  <c r="M43"/>
  <c r="L43"/>
  <c r="K43"/>
  <c r="J43"/>
  <c r="I43"/>
  <c r="H43"/>
  <c r="G43"/>
  <c r="F43"/>
  <c r="E43"/>
  <c r="BC42"/>
  <c r="BB42"/>
  <c r="BA42"/>
  <c r="AZ42"/>
  <c r="AY42"/>
  <c r="AX42"/>
  <c r="AW42"/>
  <c r="AV42"/>
  <c r="AU42"/>
  <c r="AT42"/>
  <c r="AS42"/>
  <c r="AR42"/>
  <c r="AQ42"/>
  <c r="AP42"/>
  <c r="AO42"/>
  <c r="AN42"/>
  <c r="AM42"/>
  <c r="AL42"/>
  <c r="AK42"/>
  <c r="AJ42"/>
  <c r="AI42"/>
  <c r="AH42"/>
  <c r="AG42"/>
  <c r="AF42"/>
  <c r="AB42"/>
  <c r="AA42"/>
  <c r="Z42"/>
  <c r="Y42"/>
  <c r="X42"/>
  <c r="W42"/>
  <c r="V42"/>
  <c r="U42"/>
  <c r="T42"/>
  <c r="S42"/>
  <c r="R42"/>
  <c r="Q42"/>
  <c r="P42"/>
  <c r="O42"/>
  <c r="N42"/>
  <c r="M42"/>
  <c r="L42"/>
  <c r="K42"/>
  <c r="J42"/>
  <c r="I42"/>
  <c r="H42"/>
  <c r="G42"/>
  <c r="F42"/>
  <c r="E42"/>
  <c r="BC40"/>
  <c r="BB40"/>
  <c r="BA40"/>
  <c r="AZ40"/>
  <c r="AY40"/>
  <c r="AX40"/>
  <c r="AW40"/>
  <c r="AV40"/>
  <c r="AU40"/>
  <c r="AT40"/>
  <c r="AS40"/>
  <c r="AR40"/>
  <c r="AQ40"/>
  <c r="AP40"/>
  <c r="AO40"/>
  <c r="AN40"/>
  <c r="AM40"/>
  <c r="AL40"/>
  <c r="AK40"/>
  <c r="AJ40"/>
  <c r="AI40"/>
  <c r="AH40"/>
  <c r="AG40"/>
  <c r="AF40"/>
  <c r="AB40"/>
  <c r="AA40"/>
  <c r="Z40"/>
  <c r="Y40"/>
  <c r="X40"/>
  <c r="W40"/>
  <c r="V40"/>
  <c r="U40"/>
  <c r="T40"/>
  <c r="S40"/>
  <c r="R40"/>
  <c r="Q40"/>
  <c r="P40"/>
  <c r="O40"/>
  <c r="N40"/>
  <c r="M40"/>
  <c r="L40"/>
  <c r="K40"/>
  <c r="J40"/>
  <c r="I40"/>
  <c r="H40"/>
  <c r="G40"/>
  <c r="F40"/>
  <c r="E40"/>
  <c r="BC39"/>
  <c r="BB39"/>
  <c r="BA39"/>
  <c r="AZ39"/>
  <c r="AY39"/>
  <c r="AX39"/>
  <c r="AW39"/>
  <c r="AV39"/>
  <c r="AU39"/>
  <c r="AT39"/>
  <c r="AS39"/>
  <c r="AR39"/>
  <c r="AQ39"/>
  <c r="AP39"/>
  <c r="AO39"/>
  <c r="AN39"/>
  <c r="AM39"/>
  <c r="AL39"/>
  <c r="AK39"/>
  <c r="AJ39"/>
  <c r="AI39"/>
  <c r="AH39"/>
  <c r="AG39"/>
  <c r="AF39"/>
  <c r="AB39"/>
  <c r="AA39"/>
  <c r="Z39"/>
  <c r="Y39"/>
  <c r="X39"/>
  <c r="W39"/>
  <c r="V39"/>
  <c r="U39"/>
  <c r="T39"/>
  <c r="S39"/>
  <c r="R39"/>
  <c r="Q39"/>
  <c r="P39"/>
  <c r="O39"/>
  <c r="N39"/>
  <c r="M39"/>
  <c r="L39"/>
  <c r="K39"/>
  <c r="J39"/>
  <c r="I39"/>
  <c r="H39"/>
  <c r="G39"/>
  <c r="F39"/>
  <c r="E39"/>
  <c r="BC38"/>
  <c r="BB38"/>
  <c r="BA38"/>
  <c r="AZ38"/>
  <c r="AY38"/>
  <c r="AX38"/>
  <c r="AW38"/>
  <c r="AV38"/>
  <c r="AU38"/>
  <c r="AT38"/>
  <c r="AS38"/>
  <c r="AR38"/>
  <c r="AQ38"/>
  <c r="AP38"/>
  <c r="AO38"/>
  <c r="AN38"/>
  <c r="AM38"/>
  <c r="AL38"/>
  <c r="AK38"/>
  <c r="AJ38"/>
  <c r="AI38"/>
  <c r="AH38"/>
  <c r="AG38"/>
  <c r="AF38"/>
  <c r="AB38"/>
  <c r="AA38"/>
  <c r="Z38"/>
  <c r="Y38"/>
  <c r="X38"/>
  <c r="W38"/>
  <c r="V38"/>
  <c r="U38"/>
  <c r="T38"/>
  <c r="S38"/>
  <c r="R38"/>
  <c r="Q38"/>
  <c r="P38"/>
  <c r="O38"/>
  <c r="N38"/>
  <c r="M38"/>
  <c r="L38"/>
  <c r="K38"/>
  <c r="J38"/>
  <c r="I38"/>
  <c r="H38"/>
  <c r="G38"/>
  <c r="F38"/>
  <c r="E38"/>
  <c r="BC36"/>
  <c r="BB36"/>
  <c r="BA36"/>
  <c r="AZ36"/>
  <c r="AY36"/>
  <c r="AX36"/>
  <c r="AW36"/>
  <c r="AV36"/>
  <c r="AU36"/>
  <c r="AT36"/>
  <c r="AS36"/>
  <c r="AR36"/>
  <c r="AQ36"/>
  <c r="AP36"/>
  <c r="AO36"/>
  <c r="AN36"/>
  <c r="AM36"/>
  <c r="AL36"/>
  <c r="AK36"/>
  <c r="AJ36"/>
  <c r="AI36"/>
  <c r="AH36"/>
  <c r="AG36"/>
  <c r="AF36"/>
  <c r="AB36"/>
  <c r="AA36"/>
  <c r="Z36"/>
  <c r="Y36"/>
  <c r="X36"/>
  <c r="W36"/>
  <c r="V36"/>
  <c r="U36"/>
  <c r="T36"/>
  <c r="S36"/>
  <c r="R36"/>
  <c r="Q36"/>
  <c r="P36"/>
  <c r="O36"/>
  <c r="N36"/>
  <c r="M36"/>
  <c r="L36"/>
  <c r="K36"/>
  <c r="J36"/>
  <c r="I36"/>
  <c r="H36"/>
  <c r="G36"/>
  <c r="F36"/>
  <c r="E36"/>
  <c r="BC35"/>
  <c r="BB35"/>
  <c r="BA35"/>
  <c r="AZ35"/>
  <c r="AY35"/>
  <c r="AX35"/>
  <c r="AW35"/>
  <c r="AV35"/>
  <c r="AU35"/>
  <c r="AT35"/>
  <c r="AS35"/>
  <c r="AR35"/>
  <c r="AQ35"/>
  <c r="AP35"/>
  <c r="AO35"/>
  <c r="AN35"/>
  <c r="AM35"/>
  <c r="AL35"/>
  <c r="AK35"/>
  <c r="AJ35"/>
  <c r="AI35"/>
  <c r="AH35"/>
  <c r="AG35"/>
  <c r="AF35"/>
  <c r="AB35"/>
  <c r="AA35"/>
  <c r="Z35"/>
  <c r="Y35"/>
  <c r="X35"/>
  <c r="W35"/>
  <c r="V35"/>
  <c r="U35"/>
  <c r="T35"/>
  <c r="S35"/>
  <c r="R35"/>
  <c r="Q35"/>
  <c r="P35"/>
  <c r="O35"/>
  <c r="N35"/>
  <c r="M35"/>
  <c r="L35"/>
  <c r="K35"/>
  <c r="J35"/>
  <c r="I35"/>
  <c r="H35"/>
  <c r="G35"/>
  <c r="F35"/>
  <c r="E35"/>
  <c r="BC34"/>
  <c r="BB34"/>
  <c r="BA34"/>
  <c r="AZ34"/>
  <c r="AY34"/>
  <c r="AX34"/>
  <c r="AW34"/>
  <c r="AV34"/>
  <c r="AU34"/>
  <c r="AT34"/>
  <c r="AS34"/>
  <c r="AR34"/>
  <c r="AQ34"/>
  <c r="AP34"/>
  <c r="AO34"/>
  <c r="AN34"/>
  <c r="AM34"/>
  <c r="AL34"/>
  <c r="AK34"/>
  <c r="AJ34"/>
  <c r="AI34"/>
  <c r="AH34"/>
  <c r="AG34"/>
  <c r="AF34"/>
  <c r="AB34"/>
  <c r="AA34"/>
  <c r="Z34"/>
  <c r="Y34"/>
  <c r="X34"/>
  <c r="W34"/>
  <c r="V34"/>
  <c r="U34"/>
  <c r="T34"/>
  <c r="S34"/>
  <c r="R34"/>
  <c r="Q34"/>
  <c r="P34"/>
  <c r="O34"/>
  <c r="N34"/>
  <c r="M34"/>
  <c r="L34"/>
  <c r="K34"/>
  <c r="J34"/>
  <c r="I34"/>
  <c r="H34"/>
  <c r="G34"/>
  <c r="F34"/>
  <c r="E34"/>
  <c r="BC33"/>
  <c r="BB33"/>
  <c r="BA33"/>
  <c r="AZ33"/>
  <c r="AY33"/>
  <c r="AX33"/>
  <c r="AW33"/>
  <c r="AV33"/>
  <c r="AU33"/>
  <c r="AT33"/>
  <c r="AS33"/>
  <c r="AR33"/>
  <c r="AQ33"/>
  <c r="AP33"/>
  <c r="AO33"/>
  <c r="AN33"/>
  <c r="AM33"/>
  <c r="AL33"/>
  <c r="AK33"/>
  <c r="AJ33"/>
  <c r="AI33"/>
  <c r="AH33"/>
  <c r="AG33"/>
  <c r="AF33"/>
  <c r="AB33"/>
  <c r="AA33"/>
  <c r="Z33"/>
  <c r="Y33"/>
  <c r="X33"/>
  <c r="W33"/>
  <c r="V33"/>
  <c r="U33"/>
  <c r="T33"/>
  <c r="S33"/>
  <c r="R33"/>
  <c r="Q33"/>
  <c r="P33"/>
  <c r="O33"/>
  <c r="N33"/>
  <c r="M33"/>
  <c r="L33"/>
  <c r="K33"/>
  <c r="J33"/>
  <c r="I33"/>
  <c r="H33"/>
  <c r="G33"/>
  <c r="F33"/>
  <c r="E33"/>
  <c r="BC32"/>
  <c r="BB32"/>
  <c r="BA32"/>
  <c r="AZ32"/>
  <c r="AY32"/>
  <c r="AX32"/>
  <c r="AW32"/>
  <c r="AV32"/>
  <c r="AU32"/>
  <c r="AT32"/>
  <c r="AS32"/>
  <c r="AR32"/>
  <c r="AQ32"/>
  <c r="AP32"/>
  <c r="AO32"/>
  <c r="AN32"/>
  <c r="AM32"/>
  <c r="AL32"/>
  <c r="AK32"/>
  <c r="AJ32"/>
  <c r="AI32"/>
  <c r="AH32"/>
  <c r="AG32"/>
  <c r="AF32"/>
  <c r="AB32"/>
  <c r="AA32"/>
  <c r="Z32"/>
  <c r="Y32"/>
  <c r="X32"/>
  <c r="W32"/>
  <c r="V32"/>
  <c r="U32"/>
  <c r="T32"/>
  <c r="S32"/>
  <c r="R32"/>
  <c r="Q32"/>
  <c r="P32"/>
  <c r="O32"/>
  <c r="N32"/>
  <c r="M32"/>
  <c r="L32"/>
  <c r="K32"/>
  <c r="J32"/>
  <c r="I32"/>
  <c r="H32"/>
  <c r="G32"/>
  <c r="F32"/>
  <c r="E32"/>
  <c r="BC31"/>
  <c r="BB31"/>
  <c r="BA31"/>
  <c r="AZ31"/>
  <c r="AY31"/>
  <c r="AX31"/>
  <c r="AW31"/>
  <c r="AV31"/>
  <c r="AU31"/>
  <c r="AT31"/>
  <c r="AS31"/>
  <c r="AR31"/>
  <c r="AQ31"/>
  <c r="AP31"/>
  <c r="AO31"/>
  <c r="AN31"/>
  <c r="AM31"/>
  <c r="AL31"/>
  <c r="AK31"/>
  <c r="AJ31"/>
  <c r="AI31"/>
  <c r="AH31"/>
  <c r="AG31"/>
  <c r="AF31"/>
  <c r="AB31"/>
  <c r="AA31"/>
  <c r="Z31"/>
  <c r="Y31"/>
  <c r="X31"/>
  <c r="W31"/>
  <c r="V31"/>
  <c r="U31"/>
  <c r="T31"/>
  <c r="S31"/>
  <c r="R31"/>
  <c r="Q31"/>
  <c r="P31"/>
  <c r="O31"/>
  <c r="N31"/>
  <c r="M31"/>
  <c r="L31"/>
  <c r="K31"/>
  <c r="J31"/>
  <c r="I31"/>
  <c r="H31"/>
  <c r="G31"/>
  <c r="F31"/>
  <c r="E31"/>
  <c r="BC30"/>
  <c r="BB30"/>
  <c r="BA30"/>
  <c r="AZ30"/>
  <c r="AY30"/>
  <c r="AX30"/>
  <c r="AW30"/>
  <c r="AV30"/>
  <c r="AU30"/>
  <c r="AT30"/>
  <c r="AS30"/>
  <c r="AR30"/>
  <c r="AQ30"/>
  <c r="AP30"/>
  <c r="AO30"/>
  <c r="AN30"/>
  <c r="AM30"/>
  <c r="AL30"/>
  <c r="AK30"/>
  <c r="AJ30"/>
  <c r="AI30"/>
  <c r="AH30"/>
  <c r="AG30"/>
  <c r="AF30"/>
  <c r="AB30"/>
  <c r="AA30"/>
  <c r="Z30"/>
  <c r="Y30"/>
  <c r="X30"/>
  <c r="W30"/>
  <c r="V30"/>
  <c r="U30"/>
  <c r="T30"/>
  <c r="S30"/>
  <c r="R30"/>
  <c r="Q30"/>
  <c r="P30"/>
  <c r="O30"/>
  <c r="N30"/>
  <c r="M30"/>
  <c r="L30"/>
  <c r="K30"/>
  <c r="J30"/>
  <c r="I30"/>
  <c r="H30"/>
  <c r="G30"/>
  <c r="F30"/>
  <c r="E30"/>
  <c r="BC29"/>
  <c r="BB29"/>
  <c r="BA29"/>
  <c r="AZ29"/>
  <c r="AY29"/>
  <c r="AX29"/>
  <c r="AW29"/>
  <c r="AV29"/>
  <c r="AU29"/>
  <c r="AT29"/>
  <c r="AS29"/>
  <c r="AR29"/>
  <c r="AQ29"/>
  <c r="AP29"/>
  <c r="AO29"/>
  <c r="AN29"/>
  <c r="AM29"/>
  <c r="AL29"/>
  <c r="AK29"/>
  <c r="AJ29"/>
  <c r="AI29"/>
  <c r="AH29"/>
  <c r="AG29"/>
  <c r="AF29"/>
  <c r="AB29"/>
  <c r="AA29"/>
  <c r="Z29"/>
  <c r="Y29"/>
  <c r="X29"/>
  <c r="W29"/>
  <c r="V29"/>
  <c r="U29"/>
  <c r="T29"/>
  <c r="S29"/>
  <c r="R29"/>
  <c r="Q29"/>
  <c r="P29"/>
  <c r="O29"/>
  <c r="N29"/>
  <c r="M29"/>
  <c r="L29"/>
  <c r="K29"/>
  <c r="J29"/>
  <c r="I29"/>
  <c r="H29"/>
  <c r="G29"/>
  <c r="F29"/>
  <c r="E29"/>
  <c r="BC28"/>
  <c r="BB28"/>
  <c r="BA28"/>
  <c r="AZ28"/>
  <c r="AY28"/>
  <c r="AX28"/>
  <c r="AW28"/>
  <c r="AV28"/>
  <c r="AU28"/>
  <c r="AT28"/>
  <c r="AS28"/>
  <c r="AR28"/>
  <c r="AQ28"/>
  <c r="AP28"/>
  <c r="AO28"/>
  <c r="AN28"/>
  <c r="AM28"/>
  <c r="AL28"/>
  <c r="AK28"/>
  <c r="AJ28"/>
  <c r="AI28"/>
  <c r="AH28"/>
  <c r="AG28"/>
  <c r="AF28"/>
  <c r="AB28"/>
  <c r="AA28"/>
  <c r="Z28"/>
  <c r="Y28"/>
  <c r="X28"/>
  <c r="W28"/>
  <c r="V28"/>
  <c r="U28"/>
  <c r="T28"/>
  <c r="S28"/>
  <c r="R28"/>
  <c r="Q28"/>
  <c r="P28"/>
  <c r="O28"/>
  <c r="N28"/>
  <c r="M28"/>
  <c r="L28"/>
  <c r="K28"/>
  <c r="J28"/>
  <c r="I28"/>
  <c r="H28"/>
  <c r="G28"/>
  <c r="F28"/>
  <c r="E28"/>
  <c r="BC27"/>
  <c r="BB27"/>
  <c r="BA27"/>
  <c r="AZ27"/>
  <c r="AY27"/>
  <c r="AX27"/>
  <c r="AW27"/>
  <c r="AV27"/>
  <c r="AU27"/>
  <c r="AT27"/>
  <c r="AS27"/>
  <c r="AR27"/>
  <c r="AQ27"/>
  <c r="AP27"/>
  <c r="AO27"/>
  <c r="AN27"/>
  <c r="AM27"/>
  <c r="AL27"/>
  <c r="AK27"/>
  <c r="AJ27"/>
  <c r="AI27"/>
  <c r="AH27"/>
  <c r="AG27"/>
  <c r="AF27"/>
  <c r="AB27"/>
  <c r="AA27"/>
  <c r="Z27"/>
  <c r="Y27"/>
  <c r="X27"/>
  <c r="W27"/>
  <c r="V27"/>
  <c r="U27"/>
  <c r="T27"/>
  <c r="S27"/>
  <c r="R27"/>
  <c r="Q27"/>
  <c r="P27"/>
  <c r="O27"/>
  <c r="N27"/>
  <c r="M27"/>
  <c r="L27"/>
  <c r="K27"/>
  <c r="J27"/>
  <c r="I27"/>
  <c r="H27"/>
  <c r="G27"/>
  <c r="F27"/>
  <c r="E27"/>
  <c r="BC26"/>
  <c r="BB26"/>
  <c r="BA26"/>
  <c r="AZ26"/>
  <c r="AY26"/>
  <c r="AX26"/>
  <c r="AW26"/>
  <c r="AV26"/>
  <c r="AU26"/>
  <c r="AT26"/>
  <c r="AS26"/>
  <c r="AR26"/>
  <c r="AQ26"/>
  <c r="AP26"/>
  <c r="AO26"/>
  <c r="AN26"/>
  <c r="AM26"/>
  <c r="AL26"/>
  <c r="AK26"/>
  <c r="AJ26"/>
  <c r="AI26"/>
  <c r="AH26"/>
  <c r="AG26"/>
  <c r="AF26"/>
  <c r="AB26"/>
  <c r="AA26"/>
  <c r="Z26"/>
  <c r="Y26"/>
  <c r="X26"/>
  <c r="W26"/>
  <c r="V26"/>
  <c r="U26"/>
  <c r="T26"/>
  <c r="S26"/>
  <c r="R26"/>
  <c r="Q26"/>
  <c r="P26"/>
  <c r="O26"/>
  <c r="N26"/>
  <c r="M26"/>
  <c r="L26"/>
  <c r="K26"/>
  <c r="J26"/>
  <c r="I26"/>
  <c r="H26"/>
  <c r="G26"/>
  <c r="F26"/>
  <c r="E26"/>
  <c r="BC25"/>
  <c r="BB25"/>
  <c r="BA25"/>
  <c r="AZ25"/>
  <c r="AY25"/>
  <c r="AX25"/>
  <c r="AW25"/>
  <c r="AV25"/>
  <c r="AU25"/>
  <c r="AT25"/>
  <c r="AS25"/>
  <c r="AR25"/>
  <c r="AQ25"/>
  <c r="AP25"/>
  <c r="AO25"/>
  <c r="AN25"/>
  <c r="AM25"/>
  <c r="AL25"/>
  <c r="AK25"/>
  <c r="AJ25"/>
  <c r="AI25"/>
  <c r="AH25"/>
  <c r="AG25"/>
  <c r="AF25"/>
  <c r="AB25"/>
  <c r="AA25"/>
  <c r="Z25"/>
  <c r="Y25"/>
  <c r="X25"/>
  <c r="W25"/>
  <c r="V25"/>
  <c r="U25"/>
  <c r="T25"/>
  <c r="S25"/>
  <c r="R25"/>
  <c r="Q25"/>
  <c r="P25"/>
  <c r="O25"/>
  <c r="N25"/>
  <c r="M25"/>
  <c r="L25"/>
  <c r="K25"/>
  <c r="J25"/>
  <c r="I25"/>
  <c r="H25"/>
  <c r="G25"/>
  <c r="F25"/>
  <c r="E25"/>
  <c r="BC24"/>
  <c r="BB24"/>
  <c r="BA24"/>
  <c r="AZ24"/>
  <c r="AY24"/>
  <c r="AX24"/>
  <c r="AW24"/>
  <c r="AV24"/>
  <c r="AU24"/>
  <c r="AT24"/>
  <c r="AS24"/>
  <c r="AR24"/>
  <c r="AQ24"/>
  <c r="AP24"/>
  <c r="AO24"/>
  <c r="AN24"/>
  <c r="AM24"/>
  <c r="AL24"/>
  <c r="AK24"/>
  <c r="AJ24"/>
  <c r="AI24"/>
  <c r="AH24"/>
  <c r="AG24"/>
  <c r="AF24"/>
  <c r="AF23" s="1"/>
  <c r="AB24"/>
  <c r="AA24"/>
  <c r="Z24"/>
  <c r="Y24"/>
  <c r="X24"/>
  <c r="W24"/>
  <c r="V24"/>
  <c r="U24"/>
  <c r="T24"/>
  <c r="S24"/>
  <c r="R24"/>
  <c r="Q24"/>
  <c r="P24"/>
  <c r="O24"/>
  <c r="N24"/>
  <c r="M24"/>
  <c r="L24"/>
  <c r="K24"/>
  <c r="J24"/>
  <c r="I24"/>
  <c r="H24"/>
  <c r="G24"/>
  <c r="F24"/>
  <c r="E24"/>
  <c r="BC22"/>
  <c r="BB22"/>
  <c r="BA22"/>
  <c r="AZ22"/>
  <c r="AY22"/>
  <c r="AX22"/>
  <c r="AW22"/>
  <c r="AV22"/>
  <c r="AU22"/>
  <c r="AT22"/>
  <c r="AS22"/>
  <c r="AR22"/>
  <c r="AQ22"/>
  <c r="AP22"/>
  <c r="AO22"/>
  <c r="AN22"/>
  <c r="AM22"/>
  <c r="AL22"/>
  <c r="AK22"/>
  <c r="AJ22"/>
  <c r="AI22"/>
  <c r="AH22"/>
  <c r="AG22"/>
  <c r="AF22"/>
  <c r="AB22"/>
  <c r="AA22"/>
  <c r="Z22"/>
  <c r="Y22"/>
  <c r="X22"/>
  <c r="W22"/>
  <c r="V22"/>
  <c r="U22"/>
  <c r="T22"/>
  <c r="S22"/>
  <c r="R22"/>
  <c r="Q22"/>
  <c r="P22"/>
  <c r="O22"/>
  <c r="N22"/>
  <c r="M22"/>
  <c r="L22"/>
  <c r="K22"/>
  <c r="J22"/>
  <c r="I22"/>
  <c r="H22"/>
  <c r="G22"/>
  <c r="F22"/>
  <c r="E22"/>
  <c r="BC21"/>
  <c r="BB21"/>
  <c r="BA21"/>
  <c r="AZ21"/>
  <c r="AY21"/>
  <c r="AX21"/>
  <c r="AW21"/>
  <c r="AV21"/>
  <c r="AU21"/>
  <c r="AT21"/>
  <c r="AS21"/>
  <c r="AR21"/>
  <c r="AQ21"/>
  <c r="AP21"/>
  <c r="AO21"/>
  <c r="AN21"/>
  <c r="AM21"/>
  <c r="AL21"/>
  <c r="AK21"/>
  <c r="AJ21"/>
  <c r="AI21"/>
  <c r="AH21"/>
  <c r="AG21"/>
  <c r="AF21"/>
  <c r="AB21"/>
  <c r="AA21"/>
  <c r="Z21"/>
  <c r="Y21"/>
  <c r="X21"/>
  <c r="W21"/>
  <c r="V21"/>
  <c r="U21"/>
  <c r="T21"/>
  <c r="S21"/>
  <c r="R21"/>
  <c r="Q21"/>
  <c r="P21"/>
  <c r="O21"/>
  <c r="N21"/>
  <c r="M21"/>
  <c r="L21"/>
  <c r="K21"/>
  <c r="J21"/>
  <c r="I21"/>
  <c r="H21"/>
  <c r="G21"/>
  <c r="F21"/>
  <c r="E21"/>
  <c r="BC20"/>
  <c r="BB20"/>
  <c r="BA20"/>
  <c r="AZ20"/>
  <c r="AY20"/>
  <c r="AX20"/>
  <c r="AW20"/>
  <c r="AV20"/>
  <c r="AU20"/>
  <c r="AT20"/>
  <c r="AS20"/>
  <c r="AR20"/>
  <c r="AQ20"/>
  <c r="AP20"/>
  <c r="AO20"/>
  <c r="AN20"/>
  <c r="AM20"/>
  <c r="AL20"/>
  <c r="AK20"/>
  <c r="AJ20"/>
  <c r="AI20"/>
  <c r="AH20"/>
  <c r="AG20"/>
  <c r="AF20"/>
  <c r="AB20"/>
  <c r="AA20"/>
  <c r="Z20"/>
  <c r="Y20"/>
  <c r="X20"/>
  <c r="W20"/>
  <c r="V20"/>
  <c r="U20"/>
  <c r="T20"/>
  <c r="S20"/>
  <c r="R20"/>
  <c r="Q20"/>
  <c r="P20"/>
  <c r="O20"/>
  <c r="N20"/>
  <c r="M20"/>
  <c r="L20"/>
  <c r="K20"/>
  <c r="J20"/>
  <c r="I20"/>
  <c r="H20"/>
  <c r="G20"/>
  <c r="F20"/>
  <c r="E20"/>
  <c r="BC19"/>
  <c r="BB19"/>
  <c r="BA19"/>
  <c r="AZ19"/>
  <c r="AY19"/>
  <c r="AX19"/>
  <c r="AW19"/>
  <c r="AV19"/>
  <c r="AU19"/>
  <c r="AT19"/>
  <c r="AS19"/>
  <c r="AR19"/>
  <c r="AQ19"/>
  <c r="AP19"/>
  <c r="AO19"/>
  <c r="AN19"/>
  <c r="AM19"/>
  <c r="AL19"/>
  <c r="AK19"/>
  <c r="AJ19"/>
  <c r="AI19"/>
  <c r="AH19"/>
  <c r="AG19"/>
  <c r="AF19"/>
  <c r="AB19"/>
  <c r="AA19"/>
  <c r="Z19"/>
  <c r="Y19"/>
  <c r="X19"/>
  <c r="W19"/>
  <c r="V19"/>
  <c r="U19"/>
  <c r="T19"/>
  <c r="S19"/>
  <c r="R19"/>
  <c r="Q19"/>
  <c r="P19"/>
  <c r="O19"/>
  <c r="N19"/>
  <c r="M19"/>
  <c r="L19"/>
  <c r="K19"/>
  <c r="J19"/>
  <c r="I19"/>
  <c r="H19"/>
  <c r="G19"/>
  <c r="F19"/>
  <c r="E19"/>
  <c r="BC18"/>
  <c r="BB18"/>
  <c r="BA18"/>
  <c r="AZ18"/>
  <c r="AY18"/>
  <c r="AX18"/>
  <c r="AW18"/>
  <c r="AV18"/>
  <c r="AU18"/>
  <c r="AT18"/>
  <c r="AS18"/>
  <c r="AR18"/>
  <c r="AQ18"/>
  <c r="AP18"/>
  <c r="AO18"/>
  <c r="AN18"/>
  <c r="AM18"/>
  <c r="AL18"/>
  <c r="AK18"/>
  <c r="AJ18"/>
  <c r="AI18"/>
  <c r="AH18"/>
  <c r="AG18"/>
  <c r="AF18"/>
  <c r="AB18"/>
  <c r="AA18"/>
  <c r="Z18"/>
  <c r="Y18"/>
  <c r="X18"/>
  <c r="W18"/>
  <c r="V18"/>
  <c r="U18"/>
  <c r="T18"/>
  <c r="S18"/>
  <c r="R18"/>
  <c r="Q18"/>
  <c r="P18"/>
  <c r="O18"/>
  <c r="N18"/>
  <c r="M18"/>
  <c r="L18"/>
  <c r="K18"/>
  <c r="J18"/>
  <c r="I18"/>
  <c r="H18"/>
  <c r="G18"/>
  <c r="F18"/>
  <c r="E18"/>
  <c r="BC17"/>
  <c r="BB17"/>
  <c r="BA17"/>
  <c r="AZ17"/>
  <c r="AY17"/>
  <c r="AX17"/>
  <c r="AW17"/>
  <c r="AV17"/>
  <c r="AU17"/>
  <c r="AT17"/>
  <c r="AS17"/>
  <c r="AR17"/>
  <c r="AQ17"/>
  <c r="AP17"/>
  <c r="AO17"/>
  <c r="AN17"/>
  <c r="AM17"/>
  <c r="AL17"/>
  <c r="AK17"/>
  <c r="AJ17"/>
  <c r="AI17"/>
  <c r="AH17"/>
  <c r="AG17"/>
  <c r="AF17"/>
  <c r="AB17"/>
  <c r="AA17"/>
  <c r="Z17"/>
  <c r="Y17"/>
  <c r="X17"/>
  <c r="W17"/>
  <c r="V17"/>
  <c r="U17"/>
  <c r="T17"/>
  <c r="S17"/>
  <c r="R17"/>
  <c r="Q17"/>
  <c r="P17"/>
  <c r="O17"/>
  <c r="N17"/>
  <c r="M17"/>
  <c r="L17"/>
  <c r="K17"/>
  <c r="J17"/>
  <c r="I17"/>
  <c r="H17"/>
  <c r="G17"/>
  <c r="F17"/>
  <c r="E17"/>
  <c r="BC16"/>
  <c r="BB16"/>
  <c r="BA16"/>
  <c r="AZ16"/>
  <c r="AY16"/>
  <c r="AX16"/>
  <c r="AW16"/>
  <c r="AV16"/>
  <c r="AU16"/>
  <c r="AT16"/>
  <c r="AS16"/>
  <c r="AR16"/>
  <c r="AQ16"/>
  <c r="AP16"/>
  <c r="AO16"/>
  <c r="AN16"/>
  <c r="AM16"/>
  <c r="AL16"/>
  <c r="AK16"/>
  <c r="AJ16"/>
  <c r="AI16"/>
  <c r="AH16"/>
  <c r="AG16"/>
  <c r="AF16"/>
  <c r="AB16"/>
  <c r="AA16"/>
  <c r="Z16"/>
  <c r="Y16"/>
  <c r="X16"/>
  <c r="W16"/>
  <c r="V16"/>
  <c r="U16"/>
  <c r="T16"/>
  <c r="S16"/>
  <c r="R16"/>
  <c r="Q16"/>
  <c r="P16"/>
  <c r="O16"/>
  <c r="N16"/>
  <c r="M16"/>
  <c r="L16"/>
  <c r="K16"/>
  <c r="J16"/>
  <c r="I16"/>
  <c r="H16"/>
  <c r="G16"/>
  <c r="F16"/>
  <c r="E16"/>
  <c r="BC15"/>
  <c r="BB15"/>
  <c r="BA15"/>
  <c r="AZ15"/>
  <c r="AY15"/>
  <c r="AX15"/>
  <c r="AW15"/>
  <c r="AV15"/>
  <c r="AU15"/>
  <c r="AT15"/>
  <c r="AS15"/>
  <c r="AR15"/>
  <c r="AQ15"/>
  <c r="AP15"/>
  <c r="AO15"/>
  <c r="AN15"/>
  <c r="AM15"/>
  <c r="AL15"/>
  <c r="AK15"/>
  <c r="AJ15"/>
  <c r="AI15"/>
  <c r="AH15"/>
  <c r="AG15"/>
  <c r="AF15"/>
  <c r="AB15"/>
  <c r="AA15"/>
  <c r="Z15"/>
  <c r="Y15"/>
  <c r="X15"/>
  <c r="W15"/>
  <c r="V15"/>
  <c r="U15"/>
  <c r="T15"/>
  <c r="S15"/>
  <c r="R15"/>
  <c r="Q15"/>
  <c r="P15"/>
  <c r="O15"/>
  <c r="N15"/>
  <c r="M15"/>
  <c r="L15"/>
  <c r="K15"/>
  <c r="J15"/>
  <c r="I15"/>
  <c r="H15"/>
  <c r="G15"/>
  <c r="F15"/>
  <c r="E15"/>
  <c r="BC14"/>
  <c r="BB14"/>
  <c r="BA14"/>
  <c r="AZ14"/>
  <c r="AY14"/>
  <c r="AX14"/>
  <c r="AW14"/>
  <c r="AV14"/>
  <c r="AU14"/>
  <c r="AT14"/>
  <c r="AS14"/>
  <c r="AR14"/>
  <c r="AQ14"/>
  <c r="AP14"/>
  <c r="AO14"/>
  <c r="AN14"/>
  <c r="AM14"/>
  <c r="AL14"/>
  <c r="AK14"/>
  <c r="AJ14"/>
  <c r="AI14"/>
  <c r="AH14"/>
  <c r="AG14"/>
  <c r="AF14"/>
  <c r="AB14"/>
  <c r="AA14"/>
  <c r="Z14"/>
  <c r="Y14"/>
  <c r="X14"/>
  <c r="W14"/>
  <c r="V14"/>
  <c r="U14"/>
  <c r="T14"/>
  <c r="S14"/>
  <c r="R14"/>
  <c r="Q14"/>
  <c r="P14"/>
  <c r="O14"/>
  <c r="N14"/>
  <c r="M14"/>
  <c r="L14"/>
  <c r="K14"/>
  <c r="J14"/>
  <c r="I14"/>
  <c r="H14"/>
  <c r="G14"/>
  <c r="F14"/>
  <c r="E14"/>
  <c r="BC13"/>
  <c r="BB13"/>
  <c r="BA13"/>
  <c r="AZ13"/>
  <c r="AY13"/>
  <c r="AX13"/>
  <c r="AW13"/>
  <c r="AV13"/>
  <c r="AU13"/>
  <c r="AT13"/>
  <c r="AS13"/>
  <c r="AR13"/>
  <c r="AQ13"/>
  <c r="AP13"/>
  <c r="AO13"/>
  <c r="AN13"/>
  <c r="AM13"/>
  <c r="AL13"/>
  <c r="AK13"/>
  <c r="AJ13"/>
  <c r="AI13"/>
  <c r="AH13"/>
  <c r="AG13"/>
  <c r="AF13"/>
  <c r="AB13"/>
  <c r="AA13"/>
  <c r="Z13"/>
  <c r="Y13"/>
  <c r="X13"/>
  <c r="W13"/>
  <c r="V13"/>
  <c r="U13"/>
  <c r="T13"/>
  <c r="S13"/>
  <c r="R13"/>
  <c r="Q13"/>
  <c r="P13"/>
  <c r="O13"/>
  <c r="N13"/>
  <c r="M13"/>
  <c r="L13"/>
  <c r="K13"/>
  <c r="J13"/>
  <c r="I13"/>
  <c r="H13"/>
  <c r="G13"/>
  <c r="F13"/>
  <c r="E13"/>
  <c r="BC12"/>
  <c r="BB12"/>
  <c r="BA12"/>
  <c r="AZ12"/>
  <c r="AY12"/>
  <c r="AX12"/>
  <c r="AW12"/>
  <c r="AV12"/>
  <c r="AU12"/>
  <c r="AT12"/>
  <c r="AS12"/>
  <c r="AR12"/>
  <c r="AQ12"/>
  <c r="AP12"/>
  <c r="AO12"/>
  <c r="AN12"/>
  <c r="AM12"/>
  <c r="AL12"/>
  <c r="AK12"/>
  <c r="AJ12"/>
  <c r="AI12"/>
  <c r="AH12"/>
  <c r="AG12"/>
  <c r="AF12"/>
  <c r="AB12"/>
  <c r="AA12"/>
  <c r="Z12"/>
  <c r="Y12"/>
  <c r="X12"/>
  <c r="W12"/>
  <c r="V12"/>
  <c r="U12"/>
  <c r="T12"/>
  <c r="S12"/>
  <c r="R12"/>
  <c r="Q12"/>
  <c r="P12"/>
  <c r="O12"/>
  <c r="N12"/>
  <c r="M12"/>
  <c r="L12"/>
  <c r="K12"/>
  <c r="J12"/>
  <c r="I12"/>
  <c r="H12"/>
  <c r="G12"/>
  <c r="F12"/>
  <c r="E12"/>
  <c r="BC11"/>
  <c r="BB11"/>
  <c r="BA11"/>
  <c r="AZ11"/>
  <c r="AY11"/>
  <c r="AX11"/>
  <c r="AW11"/>
  <c r="AV11"/>
  <c r="AU11"/>
  <c r="AT11"/>
  <c r="AS11"/>
  <c r="AR11"/>
  <c r="AQ11"/>
  <c r="AP11"/>
  <c r="AO11"/>
  <c r="AN11"/>
  <c r="AM11"/>
  <c r="AL11"/>
  <c r="AK11"/>
  <c r="AJ11"/>
  <c r="AI11"/>
  <c r="AH11"/>
  <c r="AG11"/>
  <c r="AF11"/>
  <c r="AB11"/>
  <c r="AA11"/>
  <c r="Z11"/>
  <c r="Y11"/>
  <c r="X11"/>
  <c r="W11"/>
  <c r="V11"/>
  <c r="U11"/>
  <c r="T11"/>
  <c r="S11"/>
  <c r="R11"/>
  <c r="Q11"/>
  <c r="P11"/>
  <c r="O11"/>
  <c r="N11"/>
  <c r="M11"/>
  <c r="L11"/>
  <c r="K11"/>
  <c r="J11"/>
  <c r="I11"/>
  <c r="H11"/>
  <c r="G11"/>
  <c r="F11"/>
  <c r="E11"/>
  <c r="BC10"/>
  <c r="BB10"/>
  <c r="BA10"/>
  <c r="AZ10"/>
  <c r="AY10"/>
  <c r="AX10"/>
  <c r="AW10"/>
  <c r="AV10"/>
  <c r="AU10"/>
  <c r="AT10"/>
  <c r="AS10"/>
  <c r="AR10"/>
  <c r="AQ10"/>
  <c r="AP10"/>
  <c r="AO10"/>
  <c r="AN10"/>
  <c r="AM10"/>
  <c r="AL10"/>
  <c r="AK10"/>
  <c r="AJ10"/>
  <c r="AI10"/>
  <c r="AH10"/>
  <c r="AG10"/>
  <c r="AF10"/>
  <c r="AB10"/>
  <c r="AA10"/>
  <c r="Z10"/>
  <c r="Y10"/>
  <c r="X10"/>
  <c r="W10"/>
  <c r="V10"/>
  <c r="U10"/>
  <c r="T10"/>
  <c r="S10"/>
  <c r="R10"/>
  <c r="Q10"/>
  <c r="P10"/>
  <c r="O10"/>
  <c r="N10"/>
  <c r="M10"/>
  <c r="L10"/>
  <c r="K10"/>
  <c r="J10"/>
  <c r="I10"/>
  <c r="H10"/>
  <c r="G10"/>
  <c r="F10"/>
  <c r="E10"/>
  <c r="BC9"/>
  <c r="BB9"/>
  <c r="BA9"/>
  <c r="AZ9"/>
  <c r="AY9"/>
  <c r="AX9"/>
  <c r="AW9"/>
  <c r="AV9"/>
  <c r="AU9"/>
  <c r="AT9"/>
  <c r="AS9"/>
  <c r="AR9"/>
  <c r="AQ9"/>
  <c r="AP9"/>
  <c r="AO9"/>
  <c r="AN9"/>
  <c r="AM9"/>
  <c r="AL9"/>
  <c r="AK9"/>
  <c r="AJ9"/>
  <c r="AI9"/>
  <c r="AH9"/>
  <c r="AG9"/>
  <c r="AF9"/>
  <c r="AB9"/>
  <c r="AA9"/>
  <c r="Z9"/>
  <c r="Y9"/>
  <c r="X9"/>
  <c r="W9"/>
  <c r="V9"/>
  <c r="U9"/>
  <c r="T9"/>
  <c r="S9"/>
  <c r="R9"/>
  <c r="Q9"/>
  <c r="P9"/>
  <c r="O9"/>
  <c r="N9"/>
  <c r="M9"/>
  <c r="L9"/>
  <c r="K9"/>
  <c r="J9"/>
  <c r="I9"/>
  <c r="H9"/>
  <c r="G9"/>
  <c r="F9"/>
  <c r="E9"/>
  <c r="AI29" i="138" l="1"/>
  <c r="E29"/>
  <c r="U29"/>
  <c r="AH34"/>
  <c r="AX34"/>
  <c r="AM29"/>
  <c r="AY29"/>
  <c r="AQ29"/>
  <c r="H34"/>
  <c r="L40"/>
  <c r="K40" s="1"/>
  <c r="J40" s="1"/>
  <c r="X40"/>
  <c r="AJ40"/>
  <c r="AR40"/>
  <c r="AZ40"/>
  <c r="G40"/>
  <c r="F40" s="1"/>
  <c r="E40" s="1"/>
  <c r="AI40"/>
  <c r="AY40"/>
  <c r="Z40"/>
  <c r="AL40"/>
  <c r="AX40"/>
  <c r="U45"/>
  <c r="T45" s="1"/>
  <c r="AO45"/>
  <c r="AB40"/>
  <c r="AN40"/>
  <c r="AV40"/>
  <c r="BD40"/>
  <c r="BC40" s="1"/>
  <c r="AM40"/>
  <c r="N40"/>
  <c r="AH40"/>
  <c r="AP40"/>
  <c r="AT40"/>
  <c r="I40"/>
  <c r="H40" s="1"/>
  <c r="AA40"/>
  <c r="AU40"/>
  <c r="H45"/>
  <c r="P45"/>
  <c r="W45"/>
  <c r="AI45"/>
  <c r="AQ45"/>
  <c r="AY45"/>
  <c r="J45"/>
  <c r="R45"/>
  <c r="V45"/>
  <c r="AH45"/>
  <c r="AT45"/>
  <c r="BB45"/>
  <c r="Y45"/>
  <c r="AG45"/>
  <c r="AS45"/>
  <c r="AW45"/>
  <c r="W40"/>
  <c r="V40" s="1"/>
  <c r="U40" s="1"/>
  <c r="T40" s="1"/>
  <c r="S40" s="1"/>
  <c r="R40" s="1"/>
  <c r="Q40" s="1"/>
  <c r="P40" s="1"/>
  <c r="O40" s="1"/>
  <c r="AQ40"/>
  <c r="L45"/>
  <c r="BD45"/>
  <c r="BC45" s="1"/>
  <c r="AA45"/>
  <c r="AM45"/>
  <c r="AU45"/>
  <c r="F45"/>
  <c r="N45"/>
  <c r="Z45"/>
  <c r="AL45"/>
  <c r="AP45"/>
  <c r="AX45"/>
  <c r="AK45"/>
  <c r="BA45"/>
  <c r="Y40"/>
  <c r="AO40"/>
  <c r="AW40"/>
  <c r="E45"/>
  <c r="I45"/>
  <c r="M45"/>
  <c r="Q45"/>
  <c r="X45"/>
  <c r="AB45"/>
  <c r="AJ45"/>
  <c r="AN45"/>
  <c r="AR45"/>
  <c r="AV45"/>
  <c r="AZ45"/>
  <c r="G45"/>
  <c r="K45"/>
  <c r="O45"/>
  <c r="S45"/>
  <c r="BB40"/>
  <c r="BA40" s="1"/>
  <c r="M40"/>
  <c r="AG40"/>
  <c r="AK40"/>
  <c r="AS40"/>
  <c r="BD57"/>
  <c r="J34"/>
  <c r="N34"/>
  <c r="M34" s="1"/>
  <c r="I34"/>
  <c r="U34"/>
  <c r="T34" s="1"/>
  <c r="S34" s="1"/>
  <c r="AG34"/>
  <c r="AO34"/>
  <c r="AW34"/>
  <c r="AB34"/>
  <c r="AN34"/>
  <c r="AV34"/>
  <c r="BD34"/>
  <c r="BC34" s="1"/>
  <c r="K34"/>
  <c r="AA34"/>
  <c r="AM34"/>
  <c r="AU34"/>
  <c r="H29"/>
  <c r="L29"/>
  <c r="P29"/>
  <c r="T29"/>
  <c r="X29"/>
  <c r="AB29"/>
  <c r="AA29" s="1"/>
  <c r="AJ29"/>
  <c r="AN29"/>
  <c r="AR29"/>
  <c r="AV29"/>
  <c r="AZ29"/>
  <c r="BD29"/>
  <c r="BC29" s="1"/>
  <c r="G29"/>
  <c r="K29"/>
  <c r="O29"/>
  <c r="S29"/>
  <c r="W29"/>
  <c r="F29"/>
  <c r="J29"/>
  <c r="N29"/>
  <c r="R29"/>
  <c r="V29"/>
  <c r="AH29"/>
  <c r="AL29"/>
  <c r="AP29"/>
  <c r="AT29"/>
  <c r="AX29"/>
  <c r="BB29"/>
  <c r="BA29" s="1"/>
  <c r="AG29"/>
  <c r="AK29"/>
  <c r="AO29"/>
  <c r="AS29"/>
  <c r="AW29"/>
  <c r="F34"/>
  <c r="V34"/>
  <c r="E34"/>
  <c r="Q34"/>
  <c r="P34" s="1"/>
  <c r="Y34"/>
  <c r="X34" s="1"/>
  <c r="W34" s="1"/>
  <c r="AK34"/>
  <c r="AS34"/>
  <c r="BA34"/>
  <c r="AJ34"/>
  <c r="AR34"/>
  <c r="AZ34"/>
  <c r="G34"/>
  <c r="O34"/>
  <c r="AI34"/>
  <c r="AQ34"/>
  <c r="AY34"/>
  <c r="BD55"/>
  <c r="L18"/>
  <c r="AR23"/>
  <c r="AQ23" s="1"/>
  <c r="N23"/>
  <c r="AI18"/>
  <c r="M23"/>
  <c r="L23" s="1"/>
  <c r="K23" s="1"/>
  <c r="J23" s="1"/>
  <c r="BD58"/>
  <c r="BC58" s="1"/>
  <c r="BD54"/>
  <c r="AH23"/>
  <c r="AG23" s="1"/>
  <c r="AB23" s="1"/>
  <c r="V23"/>
  <c r="U23" s="1"/>
  <c r="BB23"/>
  <c r="BA23" s="1"/>
  <c r="AZ23" s="1"/>
  <c r="AY23" s="1"/>
  <c r="H18"/>
  <c r="P18"/>
  <c r="T18"/>
  <c r="X18"/>
  <c r="AR18"/>
  <c r="AQ18" s="1"/>
  <c r="AP18" s="1"/>
  <c r="AO18" s="1"/>
  <c r="AX18"/>
  <c r="AW18" s="1"/>
  <c r="AV18" s="1"/>
  <c r="AX23"/>
  <c r="AW23" s="1"/>
  <c r="AM23"/>
  <c r="BD53"/>
  <c r="BD18"/>
  <c r="BC18" s="1"/>
  <c r="AB18"/>
  <c r="AA18" s="1"/>
  <c r="Z18" s="1"/>
  <c r="AN18"/>
  <c r="AM18" s="1"/>
  <c r="G18"/>
  <c r="K18"/>
  <c r="O18"/>
  <c r="S18"/>
  <c r="W18"/>
  <c r="AU18"/>
  <c r="AY18"/>
  <c r="F18"/>
  <c r="J18"/>
  <c r="N18"/>
  <c r="R18"/>
  <c r="V18"/>
  <c r="AH18"/>
  <c r="AG18" s="1"/>
  <c r="AL18"/>
  <c r="AT18"/>
  <c r="BB18"/>
  <c r="E18"/>
  <c r="I18"/>
  <c r="M18"/>
  <c r="Q18"/>
  <c r="U18"/>
  <c r="Y18"/>
  <c r="AK18"/>
  <c r="AJ18" s="1"/>
  <c r="AS18"/>
  <c r="BA18"/>
  <c r="AZ18" s="1"/>
  <c r="E23"/>
  <c r="I23"/>
  <c r="Y23"/>
  <c r="AO23"/>
  <c r="H23"/>
  <c r="G23" s="1"/>
  <c r="F23" s="1"/>
  <c r="P23"/>
  <c r="O23" s="1"/>
  <c r="T23"/>
  <c r="S23" s="1"/>
  <c r="X23"/>
  <c r="W23" s="1"/>
  <c r="AJ23"/>
  <c r="AN23"/>
  <c r="AV23"/>
  <c r="BD23"/>
  <c r="AA23"/>
  <c r="Z23" s="1"/>
  <c r="AI23"/>
  <c r="AU23"/>
  <c r="BC23"/>
  <c r="R23"/>
  <c r="Q23" s="1"/>
  <c r="AL23"/>
  <c r="AK23" s="1"/>
  <c r="AP23"/>
  <c r="AT23"/>
  <c r="AS23" s="1"/>
  <c r="BD52"/>
  <c r="Z7"/>
  <c r="Z12"/>
  <c r="BC53"/>
  <c r="J12"/>
  <c r="I12" s="1"/>
  <c r="AV12"/>
  <c r="F7"/>
  <c r="AV7"/>
  <c r="BC55"/>
  <c r="P7"/>
  <c r="T7"/>
  <c r="AJ7"/>
  <c r="AN7"/>
  <c r="AR7"/>
  <c r="AZ7"/>
  <c r="K7"/>
  <c r="AZ12"/>
  <c r="AI12"/>
  <c r="AH12" s="1"/>
  <c r="AM12"/>
  <c r="AQ12"/>
  <c r="N12"/>
  <c r="R12"/>
  <c r="V12"/>
  <c r="BD7"/>
  <c r="G7"/>
  <c r="O7"/>
  <c r="S7"/>
  <c r="W7"/>
  <c r="V7" s="1"/>
  <c r="AI7"/>
  <c r="AM7"/>
  <c r="AQ7"/>
  <c r="AU7"/>
  <c r="AY7"/>
  <c r="BC7"/>
  <c r="J7"/>
  <c r="I7" s="1"/>
  <c r="N7"/>
  <c r="R7"/>
  <c r="AH7"/>
  <c r="AG7" s="1"/>
  <c r="AL7"/>
  <c r="AP7"/>
  <c r="AT7"/>
  <c r="AX7"/>
  <c r="BB7"/>
  <c r="E7"/>
  <c r="M7"/>
  <c r="L7" s="1"/>
  <c r="Q7"/>
  <c r="U7"/>
  <c r="Y7"/>
  <c r="X7" s="1"/>
  <c r="AK7"/>
  <c r="AO7"/>
  <c r="AS7"/>
  <c r="AW7"/>
  <c r="BA7"/>
  <c r="H7"/>
  <c r="AB7"/>
  <c r="AA7" s="1"/>
  <c r="BB55"/>
  <c r="BA55" s="1"/>
  <c r="BD12"/>
  <c r="K12"/>
  <c r="O12"/>
  <c r="S12"/>
  <c r="W12"/>
  <c r="AA12"/>
  <c r="AU12"/>
  <c r="AY12"/>
  <c r="BC12"/>
  <c r="AL12"/>
  <c r="AP12"/>
  <c r="AT12"/>
  <c r="AX12"/>
  <c r="BB12"/>
  <c r="E12"/>
  <c r="M12"/>
  <c r="Q12"/>
  <c r="U12"/>
  <c r="Y12"/>
  <c r="AG12"/>
  <c r="AK12"/>
  <c r="AO12"/>
  <c r="AS12"/>
  <c r="AR12" s="1"/>
  <c r="AW12"/>
  <c r="BA12"/>
  <c r="H12"/>
  <c r="G12" s="1"/>
  <c r="F12" s="1"/>
  <c r="L12"/>
  <c r="P12"/>
  <c r="T12"/>
  <c r="X12"/>
  <c r="AB12"/>
  <c r="AJ12"/>
  <c r="AN12"/>
  <c r="BC54"/>
  <c r="BB54" s="1"/>
  <c r="AZ55"/>
  <c r="AY55" s="1"/>
  <c r="AX55" s="1"/>
  <c r="AW55" s="1"/>
  <c r="AV55" s="1"/>
  <c r="AU55" s="1"/>
  <c r="AT55" s="1"/>
  <c r="AS55" s="1"/>
  <c r="AR55" s="1"/>
  <c r="AQ55" s="1"/>
  <c r="AP55" s="1"/>
  <c r="AO55" s="1"/>
  <c r="AN55" s="1"/>
  <c r="AM55" s="1"/>
  <c r="AL55" s="1"/>
  <c r="AK55" s="1"/>
  <c r="AJ55" s="1"/>
  <c r="AI55" s="1"/>
  <c r="AH55" s="1"/>
  <c r="AG55" s="1"/>
  <c r="AB55" s="1"/>
  <c r="AA55" s="1"/>
  <c r="Z55" s="1"/>
  <c r="Y55" s="1"/>
  <c r="X55" s="1"/>
  <c r="W55" s="1"/>
  <c r="V55" s="1"/>
  <c r="U55" s="1"/>
  <c r="T55" s="1"/>
  <c r="S55" s="1"/>
  <c r="R55" s="1"/>
  <c r="Q55" s="1"/>
  <c r="P55" s="1"/>
  <c r="O55" s="1"/>
  <c r="N55" s="1"/>
  <c r="M55" s="1"/>
  <c r="L55" s="1"/>
  <c r="K55" s="1"/>
  <c r="J55" s="1"/>
  <c r="I55" s="1"/>
  <c r="H55" s="1"/>
  <c r="G55" s="1"/>
  <c r="F55" s="1"/>
  <c r="E55" s="1"/>
  <c r="BA54"/>
  <c r="AZ54" s="1"/>
  <c r="AY54" s="1"/>
  <c r="AX54" s="1"/>
  <c r="AW54" s="1"/>
  <c r="AV54" s="1"/>
  <c r="AU54" s="1"/>
  <c r="AT54" s="1"/>
  <c r="AS54" s="1"/>
  <c r="AR54" s="1"/>
  <c r="AQ54" s="1"/>
  <c r="AP54" s="1"/>
  <c r="AO54" s="1"/>
  <c r="AN54" s="1"/>
  <c r="AM54" s="1"/>
  <c r="AL54" s="1"/>
  <c r="AK54" s="1"/>
  <c r="AJ54" s="1"/>
  <c r="AI54" s="1"/>
  <c r="AH54" s="1"/>
  <c r="AG54" s="1"/>
  <c r="AB54" s="1"/>
  <c r="AA54" s="1"/>
  <c r="Z54" s="1"/>
  <c r="Y54" s="1"/>
  <c r="X54" s="1"/>
  <c r="W54" s="1"/>
  <c r="V54" s="1"/>
  <c r="U54" s="1"/>
  <c r="T54" s="1"/>
  <c r="S54" s="1"/>
  <c r="R54" s="1"/>
  <c r="Q54" s="1"/>
  <c r="P54" s="1"/>
  <c r="O54" s="1"/>
  <c r="N54" s="1"/>
  <c r="M54" s="1"/>
  <c r="L54" s="1"/>
  <c r="K54" s="1"/>
  <c r="J54" s="1"/>
  <c r="I54" s="1"/>
  <c r="H54" s="1"/>
  <c r="G54" s="1"/>
  <c r="F54" s="1"/>
  <c r="E54" s="1"/>
  <c r="BB53"/>
  <c r="BA53" s="1"/>
  <c r="AZ53" s="1"/>
  <c r="AY53" s="1"/>
  <c r="AX53" s="1"/>
  <c r="AW53" s="1"/>
  <c r="AV53" s="1"/>
  <c r="AU53" s="1"/>
  <c r="AT53" s="1"/>
  <c r="AS53" s="1"/>
  <c r="AR53" s="1"/>
  <c r="AQ53" s="1"/>
  <c r="AP53" s="1"/>
  <c r="AO53" s="1"/>
  <c r="AN53" s="1"/>
  <c r="AM53" s="1"/>
  <c r="AL53" s="1"/>
  <c r="AK53" s="1"/>
  <c r="AJ53" s="1"/>
  <c r="AI53" s="1"/>
  <c r="AH53" s="1"/>
  <c r="AG53" s="1"/>
  <c r="AB53" s="1"/>
  <c r="AA53" s="1"/>
  <c r="Z53" s="1"/>
  <c r="Y53" s="1"/>
  <c r="X53" s="1"/>
  <c r="W53" s="1"/>
  <c r="V53" s="1"/>
  <c r="U53" s="1"/>
  <c r="T53" s="1"/>
  <c r="S53" s="1"/>
  <c r="R53" s="1"/>
  <c r="Q53" s="1"/>
  <c r="P53" s="1"/>
  <c r="O53" s="1"/>
  <c r="N53" s="1"/>
  <c r="M53" s="1"/>
  <c r="L53" s="1"/>
  <c r="K53" s="1"/>
  <c r="J53" s="1"/>
  <c r="I53" s="1"/>
  <c r="H53" s="1"/>
  <c r="G53" s="1"/>
  <c r="F53" s="1"/>
  <c r="E53" s="1"/>
  <c r="BB58"/>
  <c r="BA58" s="1"/>
  <c r="AZ58" s="1"/>
  <c r="AY58" s="1"/>
  <c r="AX58" s="1"/>
  <c r="AW58" s="1"/>
  <c r="AV58" s="1"/>
  <c r="AU58" s="1"/>
  <c r="AT58" s="1"/>
  <c r="AS58" s="1"/>
  <c r="AR58" s="1"/>
  <c r="AQ58" s="1"/>
  <c r="AP58" s="1"/>
  <c r="AO58" s="1"/>
  <c r="AN58" s="1"/>
  <c r="AM58" s="1"/>
  <c r="AL58" s="1"/>
  <c r="AK58" s="1"/>
  <c r="AJ58" s="1"/>
  <c r="AI58" s="1"/>
  <c r="AH58" s="1"/>
  <c r="AG58" s="1"/>
  <c r="AB58" s="1"/>
  <c r="AA58" s="1"/>
  <c r="Z58" s="1"/>
  <c r="Y58" s="1"/>
  <c r="X58" s="1"/>
  <c r="W58" s="1"/>
  <c r="V58" s="1"/>
  <c r="U58" s="1"/>
  <c r="T58" s="1"/>
  <c r="S58" s="1"/>
  <c r="R58" s="1"/>
  <c r="Q58" s="1"/>
  <c r="P58" s="1"/>
  <c r="O58" s="1"/>
  <c r="N58" s="1"/>
  <c r="M58" s="1"/>
  <c r="L58" s="1"/>
  <c r="K58" s="1"/>
  <c r="J58" s="1"/>
  <c r="I58" s="1"/>
  <c r="H58" s="1"/>
  <c r="G58" s="1"/>
  <c r="F58" s="1"/>
  <c r="E58" s="1"/>
  <c r="BC52"/>
  <c r="BB52" s="1"/>
  <c r="BA52" s="1"/>
  <c r="AZ52" s="1"/>
  <c r="AY52" s="1"/>
  <c r="AX52" s="1"/>
  <c r="AW52" s="1"/>
  <c r="AV52" s="1"/>
  <c r="AU52" s="1"/>
  <c r="AT52" s="1"/>
  <c r="AS52" s="1"/>
  <c r="AR52" s="1"/>
  <c r="AQ52" s="1"/>
  <c r="AP52" s="1"/>
  <c r="AO52" s="1"/>
  <c r="AN52" s="1"/>
  <c r="AM52" s="1"/>
  <c r="AL52" s="1"/>
  <c r="AK52" s="1"/>
  <c r="AJ52" s="1"/>
  <c r="AI52" s="1"/>
  <c r="AH52" s="1"/>
  <c r="AG52" s="1"/>
  <c r="AB52" s="1"/>
  <c r="AA52" s="1"/>
  <c r="Z52" s="1"/>
  <c r="Y52" s="1"/>
  <c r="X52" s="1"/>
  <c r="W52" s="1"/>
  <c r="V52" s="1"/>
  <c r="U52" s="1"/>
  <c r="T52" s="1"/>
  <c r="S52" s="1"/>
  <c r="R52" s="1"/>
  <c r="Q52" s="1"/>
  <c r="P52" s="1"/>
  <c r="O52" s="1"/>
  <c r="N52" s="1"/>
  <c r="M52" s="1"/>
  <c r="L52" s="1"/>
  <c r="K52" s="1"/>
  <c r="J52" s="1"/>
  <c r="I52" s="1"/>
  <c r="H52" s="1"/>
  <c r="G52" s="1"/>
  <c r="F52" s="1"/>
  <c r="E52" s="1"/>
  <c r="BC57"/>
  <c r="BB57" s="1"/>
  <c r="BA57" s="1"/>
  <c r="AZ57" s="1"/>
  <c r="AY57" s="1"/>
  <c r="AX57" s="1"/>
  <c r="AW57" s="1"/>
  <c r="AV57" s="1"/>
  <c r="AU57" s="1"/>
  <c r="AT57" s="1"/>
  <c r="AS57" s="1"/>
  <c r="AR57" s="1"/>
  <c r="AQ57" s="1"/>
  <c r="AP57" s="1"/>
  <c r="AO57" s="1"/>
  <c r="AN57" s="1"/>
  <c r="AM57" s="1"/>
  <c r="AL57" s="1"/>
  <c r="AK57" s="1"/>
  <c r="AJ57" s="1"/>
  <c r="AI57" s="1"/>
  <c r="AH57" s="1"/>
  <c r="AG57" s="1"/>
  <c r="AB57" s="1"/>
  <c r="AA57" s="1"/>
  <c r="Z57" s="1"/>
  <c r="Y57" s="1"/>
  <c r="X57" s="1"/>
  <c r="W57" s="1"/>
  <c r="V57" s="1"/>
  <c r="U57" s="1"/>
  <c r="T57" s="1"/>
  <c r="S57" s="1"/>
  <c r="R57" s="1"/>
  <c r="Q57" s="1"/>
  <c r="P57" s="1"/>
  <c r="O57" s="1"/>
  <c r="N57" s="1"/>
  <c r="M57" s="1"/>
  <c r="L57" s="1"/>
  <c r="K57" s="1"/>
  <c r="J57" s="1"/>
  <c r="I57" s="1"/>
  <c r="H57" s="1"/>
  <c r="G57" s="1"/>
  <c r="F57" s="1"/>
  <c r="E57" s="1"/>
  <c r="BA37" i="147"/>
  <c r="AL7" i="146"/>
  <c r="AT7"/>
  <c r="BB7"/>
  <c r="BB23" i="147"/>
  <c r="AF41"/>
  <c r="AJ41"/>
  <c r="AN41"/>
  <c r="AR41"/>
  <c r="AV41"/>
  <c r="AZ41"/>
  <c r="L7" i="146"/>
  <c r="T7"/>
  <c r="H37" i="147"/>
  <c r="P37"/>
  <c r="T37"/>
  <c r="X37"/>
  <c r="AI37"/>
  <c r="AM37"/>
  <c r="AQ37"/>
  <c r="AU37"/>
  <c r="AY37"/>
  <c r="BC37"/>
  <c r="F7" i="146"/>
  <c r="J7"/>
  <c r="N7"/>
  <c r="R7"/>
  <c r="V7"/>
  <c r="Z7"/>
  <c r="AG7"/>
  <c r="AK7"/>
  <c r="AO7"/>
  <c r="AS7"/>
  <c r="AW7"/>
  <c r="BA7"/>
  <c r="G7"/>
  <c r="K7"/>
  <c r="O7"/>
  <c r="S7"/>
  <c r="W7"/>
  <c r="AF7"/>
  <c r="AB7" s="1"/>
  <c r="AA7" s="1"/>
  <c r="AJ7"/>
  <c r="AN7"/>
  <c r="AR7"/>
  <c r="AV7"/>
  <c r="AZ7"/>
  <c r="E8" i="147"/>
  <c r="I8"/>
  <c r="M8"/>
  <c r="Q8"/>
  <c r="AN8"/>
  <c r="AM8" s="1"/>
  <c r="AR8"/>
  <c r="AY8"/>
  <c r="AH8"/>
  <c r="AG8" s="1"/>
  <c r="V8"/>
  <c r="Z8"/>
  <c r="F37"/>
  <c r="J37"/>
  <c r="N37"/>
  <c r="R37"/>
  <c r="V37"/>
  <c r="Z37"/>
  <c r="AG37"/>
  <c r="AK37"/>
  <c r="AO37"/>
  <c r="AS37"/>
  <c r="AW37"/>
  <c r="AH23"/>
  <c r="AL23"/>
  <c r="AP23"/>
  <c r="AT23"/>
  <c r="AX23"/>
  <c r="J23"/>
  <c r="N23"/>
  <c r="Y23"/>
  <c r="E37"/>
  <c r="U37"/>
  <c r="Y37"/>
  <c r="AF37"/>
  <c r="AB37" s="1"/>
  <c r="AJ37"/>
  <c r="AN37"/>
  <c r="AR37"/>
  <c r="AV37"/>
  <c r="AZ37"/>
  <c r="X41"/>
  <c r="G41"/>
  <c r="K41"/>
  <c r="O41"/>
  <c r="G37"/>
  <c r="K37"/>
  <c r="O37"/>
  <c r="S37"/>
  <c r="W37"/>
  <c r="AA37"/>
  <c r="AH37"/>
  <c r="AL37"/>
  <c r="AP37"/>
  <c r="AT37"/>
  <c r="AX37"/>
  <c r="BB37"/>
  <c r="S41"/>
  <c r="F23"/>
  <c r="R23"/>
  <c r="I37"/>
  <c r="I7" i="145"/>
  <c r="Q7"/>
  <c r="Y7"/>
  <c r="AF7"/>
  <c r="AN7"/>
  <c r="AV7"/>
  <c r="BC8" i="147"/>
  <c r="H8"/>
  <c r="L8"/>
  <c r="P8"/>
  <c r="T8"/>
  <c r="X8"/>
  <c r="AB8"/>
  <c r="AQ8"/>
  <c r="AU8"/>
  <c r="AT8" s="1"/>
  <c r="AS8" s="1"/>
  <c r="AL8"/>
  <c r="AX8"/>
  <c r="BB8"/>
  <c r="F8"/>
  <c r="J8"/>
  <c r="N8"/>
  <c r="R8"/>
  <c r="AK8"/>
  <c r="AO8"/>
  <c r="BA8"/>
  <c r="U8"/>
  <c r="Y8"/>
  <c r="AF8"/>
  <c r="AJ8"/>
  <c r="AI8" s="1"/>
  <c r="AV8"/>
  <c r="AZ8"/>
  <c r="V23"/>
  <c r="U23" s="1"/>
  <c r="T23" s="1"/>
  <c r="S23" s="1"/>
  <c r="AG23"/>
  <c r="AK23"/>
  <c r="AO23"/>
  <c r="AS23"/>
  <c r="AW23"/>
  <c r="BA23"/>
  <c r="E23"/>
  <c r="I23"/>
  <c r="M23"/>
  <c r="Q23"/>
  <c r="AF23"/>
  <c r="AB23" s="1"/>
  <c r="AJ23"/>
  <c r="AN23"/>
  <c r="AR23"/>
  <c r="AV23"/>
  <c r="AZ23"/>
  <c r="H23"/>
  <c r="L23"/>
  <c r="P23"/>
  <c r="X23"/>
  <c r="AI23"/>
  <c r="AM23"/>
  <c r="AQ23"/>
  <c r="AU23"/>
  <c r="AY23"/>
  <c r="BC23"/>
  <c r="G23"/>
  <c r="K23"/>
  <c r="O23"/>
  <c r="W23"/>
  <c r="AA23"/>
  <c r="Z23" s="1"/>
  <c r="G8"/>
  <c r="K8"/>
  <c r="O8"/>
  <c r="W8"/>
  <c r="AA8"/>
  <c r="AP8"/>
  <c r="H41"/>
  <c r="L41"/>
  <c r="P41"/>
  <c r="T41"/>
  <c r="AB41"/>
  <c r="AI41"/>
  <c r="AM41"/>
  <c r="AQ41"/>
  <c r="AU41"/>
  <c r="AY41"/>
  <c r="BC41"/>
  <c r="W41"/>
  <c r="V41" s="1"/>
  <c r="AA41"/>
  <c r="Z41" s="1"/>
  <c r="AH41"/>
  <c r="AL41"/>
  <c r="AP41"/>
  <c r="AT41"/>
  <c r="AX41"/>
  <c r="BB41"/>
  <c r="F41"/>
  <c r="E41" s="1"/>
  <c r="J41"/>
  <c r="N41"/>
  <c r="R41"/>
  <c r="AG41"/>
  <c r="AK41"/>
  <c r="AO41"/>
  <c r="AS41"/>
  <c r="AW41"/>
  <c r="BA41"/>
  <c r="I41"/>
  <c r="M41"/>
  <c r="Q41"/>
  <c r="U41"/>
  <c r="Y41"/>
  <c r="BB7" i="145"/>
  <c r="BA7" s="1"/>
  <c r="G7"/>
  <c r="K7"/>
  <c r="O7"/>
  <c r="S7"/>
  <c r="W7"/>
  <c r="V7" s="1"/>
  <c r="U7" s="1"/>
  <c r="AH7"/>
  <c r="AL7"/>
  <c r="AP7"/>
  <c r="AT7"/>
  <c r="AX7"/>
  <c r="H7"/>
  <c r="L7"/>
  <c r="P7"/>
  <c r="T7"/>
  <c r="AI7"/>
  <c r="AM7"/>
  <c r="AQ7"/>
  <c r="AU7"/>
  <c r="AY7"/>
  <c r="Z7"/>
  <c r="S8" i="147"/>
  <c r="AW8"/>
  <c r="Q37"/>
  <c r="AB7" i="145"/>
  <c r="AA7" s="1"/>
  <c r="M37" i="147"/>
  <c r="L37" s="1"/>
  <c r="G23" i="144"/>
  <c r="BA8"/>
  <c r="AK23"/>
  <c r="AO23"/>
  <c r="AS23"/>
  <c r="Y37"/>
  <c r="AV37"/>
  <c r="P23"/>
  <c r="T23"/>
  <c r="BC23"/>
  <c r="BB23" s="1"/>
  <c r="X23"/>
  <c r="W8"/>
  <c r="R8"/>
  <c r="AS8"/>
  <c r="AJ8"/>
  <c r="AI37"/>
  <c r="AM37"/>
  <c r="AX41"/>
  <c r="M41"/>
  <c r="J8"/>
  <c r="AW8"/>
  <c r="N8"/>
  <c r="AA37"/>
  <c r="AJ37"/>
  <c r="AH41"/>
  <c r="AF8"/>
  <c r="AN8"/>
  <c r="K23"/>
  <c r="AW23"/>
  <c r="V41"/>
  <c r="E41"/>
  <c r="I41"/>
  <c r="Q41"/>
  <c r="AL41"/>
  <c r="BB41"/>
  <c r="E37"/>
  <c r="M37"/>
  <c r="L37" s="1"/>
  <c r="K37" s="1"/>
  <c r="J37" s="1"/>
  <c r="I37" s="1"/>
  <c r="H37" s="1"/>
  <c r="G37" s="1"/>
  <c r="F37" s="1"/>
  <c r="U37"/>
  <c r="T37" s="1"/>
  <c r="AF37"/>
  <c r="AN37"/>
  <c r="AR37"/>
  <c r="AZ37"/>
  <c r="AA41"/>
  <c r="AP41"/>
  <c r="AT41"/>
  <c r="M8"/>
  <c r="Y8"/>
  <c r="X8" s="1"/>
  <c r="AR8"/>
  <c r="AZ8"/>
  <c r="AB8"/>
  <c r="AA8" s="1"/>
  <c r="AI8"/>
  <c r="AM8"/>
  <c r="K8"/>
  <c r="O8"/>
  <c r="S8"/>
  <c r="AH8"/>
  <c r="AL8"/>
  <c r="AP8"/>
  <c r="AO8" s="1"/>
  <c r="AT8"/>
  <c r="AX8"/>
  <c r="BB8"/>
  <c r="V8"/>
  <c r="U8" s="1"/>
  <c r="Z8"/>
  <c r="AG8"/>
  <c r="AK8"/>
  <c r="O23"/>
  <c r="N23" s="1"/>
  <c r="S23"/>
  <c r="W23"/>
  <c r="AL23"/>
  <c r="AP23"/>
  <c r="AT23"/>
  <c r="F23"/>
  <c r="J23"/>
  <c r="R23"/>
  <c r="V23"/>
  <c r="Z23"/>
  <c r="AG23"/>
  <c r="BA23"/>
  <c r="E23"/>
  <c r="I23"/>
  <c r="M23"/>
  <c r="Q23"/>
  <c r="U23"/>
  <c r="Y23"/>
  <c r="AJ23"/>
  <c r="AN23"/>
  <c r="AR23"/>
  <c r="AV23"/>
  <c r="AZ23"/>
  <c r="H23"/>
  <c r="L23"/>
  <c r="AB23"/>
  <c r="AA23" s="1"/>
  <c r="AI23"/>
  <c r="AH23" s="1"/>
  <c r="AM23"/>
  <c r="AQ23"/>
  <c r="AU23"/>
  <c r="AY23"/>
  <c r="AX23" s="1"/>
  <c r="AQ37"/>
  <c r="AP37" s="1"/>
  <c r="AU37"/>
  <c r="BC37"/>
  <c r="BB37" s="1"/>
  <c r="BA37" s="1"/>
  <c r="O37"/>
  <c r="N37" s="1"/>
  <c r="S37"/>
  <c r="AH37"/>
  <c r="AL37"/>
  <c r="AT37"/>
  <c r="R37"/>
  <c r="Q37" s="1"/>
  <c r="P37" s="1"/>
  <c r="V37"/>
  <c r="Z37"/>
  <c r="AG37"/>
  <c r="AK37"/>
  <c r="AO37"/>
  <c r="AS37"/>
  <c r="AW37"/>
  <c r="Q8"/>
  <c r="AV8"/>
  <c r="L8"/>
  <c r="P8"/>
  <c r="T8"/>
  <c r="AQ8"/>
  <c r="AU8"/>
  <c r="AY8"/>
  <c r="BC8"/>
  <c r="G41"/>
  <c r="K41"/>
  <c r="O41"/>
  <c r="F41"/>
  <c r="J41"/>
  <c r="N41"/>
  <c r="R41"/>
  <c r="Z41"/>
  <c r="AG41"/>
  <c r="AK41"/>
  <c r="AO41"/>
  <c r="AS41"/>
  <c r="AW41"/>
  <c r="BA41"/>
  <c r="U41"/>
  <c r="Y41"/>
  <c r="AF41"/>
  <c r="AJ41"/>
  <c r="AN41"/>
  <c r="AR41"/>
  <c r="AV41"/>
  <c r="AZ41"/>
  <c r="H41"/>
  <c r="L41"/>
  <c r="P41"/>
  <c r="T41"/>
  <c r="S41" s="1"/>
  <c r="X41"/>
  <c r="W41" s="1"/>
  <c r="AB41"/>
  <c r="AI41"/>
  <c r="AM41"/>
  <c r="AQ41"/>
  <c r="AU41"/>
  <c r="AY41"/>
  <c r="X37"/>
  <c r="W37" s="1"/>
  <c r="AY37"/>
  <c r="AX37" s="1"/>
  <c r="AB37"/>
  <c r="BC41"/>
  <c r="BD60" i="138"/>
  <c r="BC60" s="1"/>
  <c r="BB60" s="1"/>
  <c r="BA60" s="1"/>
  <c r="AZ60" s="1"/>
  <c r="AY60" s="1"/>
  <c r="AX60" s="1"/>
  <c r="AW60" s="1"/>
  <c r="AV60" s="1"/>
  <c r="AU60" s="1"/>
  <c r="AT60" s="1"/>
  <c r="AS60" s="1"/>
  <c r="AR60" s="1"/>
  <c r="AQ60" s="1"/>
  <c r="AP60" s="1"/>
  <c r="AO60" s="1"/>
  <c r="AN60" s="1"/>
  <c r="AM60" s="1"/>
  <c r="AL60" s="1"/>
  <c r="AK60" s="1"/>
  <c r="AJ60" s="1"/>
  <c r="AI60" s="1"/>
  <c r="AH60" s="1"/>
  <c r="AG60" s="1"/>
  <c r="AB60" s="1"/>
  <c r="AA60" s="1"/>
  <c r="Z60" s="1"/>
  <c r="Y60" s="1"/>
  <c r="X60" s="1"/>
  <c r="W60" s="1"/>
  <c r="V60" s="1"/>
  <c r="U60" s="1"/>
  <c r="T60" s="1"/>
  <c r="S60" s="1"/>
  <c r="R60" s="1"/>
  <c r="Q60" s="1"/>
  <c r="P60" s="1"/>
  <c r="O60" s="1"/>
  <c r="N60" s="1"/>
  <c r="M60" s="1"/>
  <c r="L60" s="1"/>
  <c r="K60" s="1"/>
  <c r="J60" s="1"/>
  <c r="I60" s="1"/>
  <c r="H60" s="1"/>
  <c r="G60" s="1"/>
  <c r="F60" s="1"/>
  <c r="E60" s="1"/>
  <c r="BD59"/>
  <c r="BC59" s="1"/>
  <c r="BB59" s="1"/>
  <c r="BA59" s="1"/>
  <c r="AZ59" s="1"/>
  <c r="AY59" s="1"/>
  <c r="AX59" s="1"/>
  <c r="AW59" s="1"/>
  <c r="AV59" s="1"/>
  <c r="AU59" s="1"/>
  <c r="AT59" s="1"/>
  <c r="AS59" s="1"/>
  <c r="AR59" s="1"/>
  <c r="AQ59" s="1"/>
  <c r="AP59" s="1"/>
  <c r="AO59" s="1"/>
  <c r="AN59" s="1"/>
  <c r="AM59" s="1"/>
  <c r="AL59" s="1"/>
  <c r="AK59" s="1"/>
  <c r="AJ59" s="1"/>
  <c r="AI59" s="1"/>
  <c r="AH59" s="1"/>
  <c r="AG59" s="1"/>
  <c r="AB59" s="1"/>
  <c r="AA59" s="1"/>
  <c r="Z59" s="1"/>
  <c r="Y59" s="1"/>
  <c r="X59" s="1"/>
  <c r="W59" s="1"/>
  <c r="V59" s="1"/>
  <c r="U59" s="1"/>
  <c r="T59" s="1"/>
  <c r="S59" s="1"/>
  <c r="R59" s="1"/>
  <c r="Q59" s="1"/>
  <c r="P59" s="1"/>
  <c r="O59" s="1"/>
  <c r="N59" s="1"/>
  <c r="M59" s="1"/>
  <c r="L59" s="1"/>
  <c r="K59" s="1"/>
  <c r="J59" s="1"/>
  <c r="I59" s="1"/>
  <c r="H59" s="1"/>
  <c r="G59" s="1"/>
  <c r="F59" s="1"/>
  <c r="E59" s="1"/>
  <c r="I8" i="144"/>
  <c r="H8"/>
  <c r="G8"/>
  <c r="F8"/>
  <c r="E8"/>
  <c r="AV7"/>
  <c r="BC56" i="138" l="1"/>
  <c r="BD56"/>
  <c r="BD51"/>
  <c r="AB51"/>
  <c r="AA51" s="1"/>
  <c r="Z51" s="1"/>
  <c r="AS56"/>
  <c r="AR56" s="1"/>
  <c r="Y51"/>
  <c r="X51" s="1"/>
  <c r="W51" s="1"/>
  <c r="V51" s="1"/>
  <c r="U51" s="1"/>
  <c r="T51" s="1"/>
  <c r="S51" s="1"/>
  <c r="AQ56"/>
  <c r="AP56" s="1"/>
  <c r="AO56" s="1"/>
  <c r="BC51"/>
  <c r="BB51" s="1"/>
  <c r="BA51" s="1"/>
  <c r="AZ51" s="1"/>
  <c r="AY51" s="1"/>
  <c r="AX51" s="1"/>
  <c r="AW51" s="1"/>
  <c r="AV51" s="1"/>
  <c r="AU51" s="1"/>
  <c r="AT51" s="1"/>
  <c r="AS51" s="1"/>
  <c r="AR51" s="1"/>
  <c r="AQ51" s="1"/>
  <c r="AP51" s="1"/>
  <c r="AO51" s="1"/>
  <c r="AN51" s="1"/>
  <c r="AM51" s="1"/>
  <c r="AL51" s="1"/>
  <c r="AK51" s="1"/>
  <c r="AJ51" s="1"/>
  <c r="AI51" s="1"/>
  <c r="AH51" s="1"/>
  <c r="AG51" s="1"/>
  <c r="R51"/>
  <c r="AN56"/>
  <c r="AM56" s="1"/>
  <c r="AL56" s="1"/>
  <c r="AK56" s="1"/>
  <c r="AJ56" s="1"/>
  <c r="AI56" s="1"/>
  <c r="AH56" s="1"/>
  <c r="AG56" s="1"/>
  <c r="AB56" s="1"/>
  <c r="AA56" s="1"/>
  <c r="Z56" s="1"/>
  <c r="Y56" s="1"/>
  <c r="X56" s="1"/>
  <c r="W56" s="1"/>
  <c r="V56" s="1"/>
  <c r="U56" s="1"/>
  <c r="T56" s="1"/>
  <c r="S56" s="1"/>
  <c r="R56" s="1"/>
  <c r="Q56" s="1"/>
  <c r="P56" s="1"/>
  <c r="O56" s="1"/>
  <c r="N56" s="1"/>
  <c r="M56" s="1"/>
  <c r="L56" s="1"/>
  <c r="K56" s="1"/>
  <c r="J56" s="1"/>
  <c r="I56" s="1"/>
  <c r="H56" s="1"/>
  <c r="G56"/>
  <c r="F56" s="1"/>
  <c r="E56" s="1"/>
  <c r="BB56"/>
  <c r="BA56" s="1"/>
  <c r="AZ56" s="1"/>
  <c r="AY56" s="1"/>
  <c r="AX56" s="1"/>
  <c r="AW56" s="1"/>
  <c r="AV56" s="1"/>
  <c r="AU56" s="1"/>
  <c r="AT56" s="1"/>
  <c r="Q51"/>
  <c r="P51" s="1"/>
  <c r="O51" s="1"/>
  <c r="N51" s="1"/>
  <c r="M51" s="1"/>
  <c r="L51" s="1"/>
  <c r="K51" s="1"/>
  <c r="J51" s="1"/>
  <c r="I51" s="1"/>
  <c r="H51" s="1"/>
  <c r="G51" s="1"/>
  <c r="F51" s="1"/>
  <c r="E51" s="1"/>
  <c r="K7" i="147"/>
  <c r="J7" s="1"/>
  <c r="I7" s="1"/>
  <c r="H7" s="1"/>
  <c r="V7"/>
  <c r="L7"/>
  <c r="AX7"/>
  <c r="AW7" s="1"/>
  <c r="AV7" s="1"/>
  <c r="AU7" s="1"/>
  <c r="AT7" s="1"/>
  <c r="AS7" s="1"/>
  <c r="AR7" s="1"/>
  <c r="AQ7" s="1"/>
  <c r="AP7" s="1"/>
  <c r="AO7" s="1"/>
  <c r="AN7" s="1"/>
  <c r="AM7" s="1"/>
  <c r="Z7"/>
  <c r="Y7" s="1"/>
  <c r="G7"/>
  <c r="F7" s="1"/>
  <c r="E7"/>
  <c r="AZ7"/>
  <c r="T7"/>
  <c r="S7" s="1"/>
  <c r="R7" s="1"/>
  <c r="Q7" s="1"/>
  <c r="BC7"/>
  <c r="AL7"/>
  <c r="AK7" s="1"/>
  <c r="AJ7" s="1"/>
  <c r="AI7" s="1"/>
  <c r="AH7" s="1"/>
  <c r="AG7" s="1"/>
  <c r="AF7" s="1"/>
  <c r="AB7" s="1"/>
  <c r="AA7" s="1"/>
  <c r="X7"/>
  <c r="W7" s="1"/>
  <c r="AY7"/>
  <c r="U7"/>
  <c r="BB7"/>
  <c r="BA7" s="1"/>
  <c r="P7"/>
  <c r="O7" s="1"/>
  <c r="N7" s="1"/>
  <c r="M7"/>
  <c r="BA7" i="144"/>
  <c r="AZ7"/>
  <c r="AY7" s="1"/>
  <c r="AX7" s="1"/>
  <c r="AW7" s="1"/>
  <c r="AU7"/>
  <c r="AT7" s="1"/>
  <c r="AS7" s="1"/>
  <c r="BC7"/>
  <c r="BB7" s="1"/>
  <c r="AR7"/>
  <c r="AQ7"/>
  <c r="AP7" s="1"/>
  <c r="AO7" s="1"/>
  <c r="AN7"/>
  <c r="AM7"/>
  <c r="AL7" s="1"/>
  <c r="AK7" s="1"/>
  <c r="AJ7" s="1"/>
  <c r="AI7" s="1"/>
  <c r="AH7"/>
  <c r="AG7"/>
  <c r="AF7"/>
  <c r="AB7" s="1"/>
  <c r="AA7" s="1"/>
  <c r="Z7" s="1"/>
  <c r="Y7" s="1"/>
  <c r="X7" s="1"/>
  <c r="W7" s="1"/>
  <c r="V7" s="1"/>
  <c r="U7" s="1"/>
  <c r="T7" s="1"/>
  <c r="S7" s="1"/>
  <c r="R7" s="1"/>
  <c r="Q7" s="1"/>
  <c r="P7" s="1"/>
  <c r="O7" s="1"/>
  <c r="N7" s="1"/>
  <c r="M7" s="1"/>
  <c r="L7" s="1"/>
  <c r="K7" s="1"/>
  <c r="J7"/>
  <c r="I7" s="1"/>
  <c r="H7" s="1"/>
  <c r="G7" s="1"/>
  <c r="F7"/>
  <c r="E7" s="1"/>
  <c r="BC41" i="143"/>
  <c r="BB41"/>
  <c r="BA41"/>
  <c r="AZ41"/>
  <c r="AY41"/>
  <c r="AX41"/>
  <c r="AW41"/>
  <c r="AV41"/>
  <c r="AU41"/>
  <c r="AT41"/>
  <c r="AS41"/>
  <c r="AR41"/>
  <c r="AQ41"/>
  <c r="AP41"/>
  <c r="AO41"/>
  <c r="AN41"/>
  <c r="AM41"/>
  <c r="AL41"/>
  <c r="AK41"/>
  <c r="AJ41"/>
  <c r="AI41"/>
  <c r="AH41"/>
  <c r="AG41"/>
  <c r="AF41"/>
  <c r="AB41"/>
  <c r="AA41"/>
  <c r="Z41"/>
  <c r="Y41"/>
  <c r="X41"/>
  <c r="W41"/>
  <c r="V41"/>
  <c r="U41"/>
  <c r="T41"/>
  <c r="S41"/>
  <c r="R41"/>
  <c r="Q41"/>
  <c r="P41"/>
  <c r="O41"/>
  <c r="N41"/>
  <c r="M41"/>
  <c r="L41"/>
  <c r="K41"/>
  <c r="J41"/>
  <c r="I41"/>
  <c r="H41"/>
  <c r="G41"/>
  <c r="F41"/>
  <c r="E41"/>
  <c r="BC37"/>
  <c r="BB37"/>
  <c r="BA37"/>
  <c r="AZ37"/>
  <c r="AY37"/>
  <c r="AX37"/>
  <c r="AW37"/>
  <c r="AV37"/>
  <c r="AU37"/>
  <c r="AT37"/>
  <c r="AS37"/>
  <c r="AR37"/>
  <c r="AQ37"/>
  <c r="AP37"/>
  <c r="AO37"/>
  <c r="AN37"/>
  <c r="AM37"/>
  <c r="AL37"/>
  <c r="AK37"/>
  <c r="AJ37"/>
  <c r="AI37"/>
  <c r="AH37"/>
  <c r="AG37"/>
  <c r="AF37"/>
  <c r="AB37"/>
  <c r="AA37"/>
  <c r="Z37"/>
  <c r="Y37"/>
  <c r="X37"/>
  <c r="W37"/>
  <c r="V37"/>
  <c r="U37"/>
  <c r="T37"/>
  <c r="S37"/>
  <c r="R37"/>
  <c r="Q37"/>
  <c r="P37"/>
  <c r="O37"/>
  <c r="N37"/>
  <c r="M37"/>
  <c r="L37"/>
  <c r="K37"/>
  <c r="J37"/>
  <c r="I37"/>
  <c r="H37"/>
  <c r="G37"/>
  <c r="F37"/>
  <c r="E37"/>
  <c r="BC23"/>
  <c r="BB23"/>
  <c r="BA23"/>
  <c r="AZ23"/>
  <c r="AY23"/>
  <c r="AX23"/>
  <c r="AW23"/>
  <c r="AV23"/>
  <c r="AU23"/>
  <c r="AT23"/>
  <c r="AS23"/>
  <c r="AR23"/>
  <c r="AQ23"/>
  <c r="AP23"/>
  <c r="AO23"/>
  <c r="AN23"/>
  <c r="AM23"/>
  <c r="AL23"/>
  <c r="AK23"/>
  <c r="AJ23"/>
  <c r="AI23"/>
  <c r="AH23"/>
  <c r="AG23"/>
  <c r="AF23"/>
  <c r="AB23"/>
  <c r="AA23"/>
  <c r="Z23"/>
  <c r="Y23"/>
  <c r="X23"/>
  <c r="W23"/>
  <c r="V23"/>
  <c r="U23"/>
  <c r="T23"/>
  <c r="S23"/>
  <c r="R23"/>
  <c r="Q23"/>
  <c r="P23"/>
  <c r="O23"/>
  <c r="N23"/>
  <c r="M23"/>
  <c r="L23"/>
  <c r="K23"/>
  <c r="J23"/>
  <c r="I23"/>
  <c r="H23"/>
  <c r="G23"/>
  <c r="F23"/>
  <c r="E23"/>
  <c r="BC8"/>
  <c r="BB8"/>
  <c r="BA8"/>
  <c r="BA7" s="1"/>
  <c r="AZ8"/>
  <c r="AY8"/>
  <c r="AX8"/>
  <c r="AX7" s="1"/>
  <c r="AW8"/>
  <c r="AV8"/>
  <c r="AU8"/>
  <c r="AT8"/>
  <c r="AT7" s="1"/>
  <c r="AS8"/>
  <c r="AR8"/>
  <c r="AQ8"/>
  <c r="AP8"/>
  <c r="AO8"/>
  <c r="AN8"/>
  <c r="AM8"/>
  <c r="AL8"/>
  <c r="AL7" s="1"/>
  <c r="AK8"/>
  <c r="AJ8"/>
  <c r="AI8"/>
  <c r="AH8"/>
  <c r="AH7" s="1"/>
  <c r="AG8"/>
  <c r="AF8"/>
  <c r="AB8"/>
  <c r="AA8"/>
  <c r="Z8"/>
  <c r="Y8"/>
  <c r="X8"/>
  <c r="W8"/>
  <c r="W7" s="1"/>
  <c r="V8"/>
  <c r="U8"/>
  <c r="T8"/>
  <c r="S8"/>
  <c r="R8"/>
  <c r="Q8"/>
  <c r="P8"/>
  <c r="O8"/>
  <c r="O7" s="1"/>
  <c r="N8"/>
  <c r="M8"/>
  <c r="L8"/>
  <c r="K8"/>
  <c r="K7" s="1"/>
  <c r="J8"/>
  <c r="I8"/>
  <c r="H8"/>
  <c r="G8"/>
  <c r="G7" s="1"/>
  <c r="F8"/>
  <c r="E8"/>
  <c r="AZ7"/>
  <c r="AV7"/>
  <c r="AR7"/>
  <c r="AQ7" s="1"/>
  <c r="AP7" s="1"/>
  <c r="AJ7"/>
  <c r="AF7"/>
  <c r="Y7"/>
  <c r="Q7"/>
  <c r="M7"/>
  <c r="I7"/>
  <c r="E7"/>
  <c r="BC41" i="142"/>
  <c r="BB41"/>
  <c r="BA41"/>
  <c r="AZ41"/>
  <c r="AY41"/>
  <c r="AX41"/>
  <c r="AW41"/>
  <c r="AV41"/>
  <c r="AU41"/>
  <c r="AT41"/>
  <c r="AS41"/>
  <c r="AR41"/>
  <c r="AQ41"/>
  <c r="AP41"/>
  <c r="AO41"/>
  <c r="AN41"/>
  <c r="AM41"/>
  <c r="AL41"/>
  <c r="AK41"/>
  <c r="AJ41"/>
  <c r="AI41"/>
  <c r="AH41"/>
  <c r="AG41"/>
  <c r="AF41"/>
  <c r="AB41"/>
  <c r="AA41"/>
  <c r="Z41"/>
  <c r="Y41"/>
  <c r="X41"/>
  <c r="W41"/>
  <c r="V41"/>
  <c r="U41"/>
  <c r="T41"/>
  <c r="S41"/>
  <c r="R41"/>
  <c r="Q41"/>
  <c r="P41"/>
  <c r="O41"/>
  <c r="N41"/>
  <c r="M41"/>
  <c r="L41"/>
  <c r="K41"/>
  <c r="J41"/>
  <c r="I41"/>
  <c r="H41"/>
  <c r="G41"/>
  <c r="F41"/>
  <c r="E41"/>
  <c r="BC37"/>
  <c r="BB37"/>
  <c r="BA37"/>
  <c r="AZ37"/>
  <c r="AY37"/>
  <c r="AX37"/>
  <c r="AW37"/>
  <c r="AV37"/>
  <c r="AU37"/>
  <c r="AT37"/>
  <c r="AS37"/>
  <c r="AR37"/>
  <c r="AQ37"/>
  <c r="AP37"/>
  <c r="AO37"/>
  <c r="AN37"/>
  <c r="AM37"/>
  <c r="AL37"/>
  <c r="AK37"/>
  <c r="AJ37"/>
  <c r="AI37"/>
  <c r="AH37"/>
  <c r="AG37"/>
  <c r="AF37"/>
  <c r="AB37"/>
  <c r="AA37"/>
  <c r="Z37"/>
  <c r="Y37"/>
  <c r="X37"/>
  <c r="W37"/>
  <c r="V37"/>
  <c r="U37"/>
  <c r="T37"/>
  <c r="S37"/>
  <c r="R37"/>
  <c r="Q37"/>
  <c r="P37"/>
  <c r="O37"/>
  <c r="N37"/>
  <c r="M37"/>
  <c r="L37"/>
  <c r="K37"/>
  <c r="J37"/>
  <c r="I37"/>
  <c r="H37"/>
  <c r="G37"/>
  <c r="F37"/>
  <c r="E37"/>
  <c r="BC23"/>
  <c r="BB23"/>
  <c r="BA23"/>
  <c r="AZ23"/>
  <c r="AY23"/>
  <c r="AX23"/>
  <c r="AW23"/>
  <c r="AV23"/>
  <c r="AU23"/>
  <c r="AT23"/>
  <c r="AS23"/>
  <c r="AR23"/>
  <c r="AQ23"/>
  <c r="AP23"/>
  <c r="AO23"/>
  <c r="AN23"/>
  <c r="AM23"/>
  <c r="AL23"/>
  <c r="AK23"/>
  <c r="AJ23"/>
  <c r="AI23"/>
  <c r="AH23"/>
  <c r="AG23"/>
  <c r="AF23"/>
  <c r="AB23"/>
  <c r="AA23"/>
  <c r="Z23"/>
  <c r="Y23"/>
  <c r="X23"/>
  <c r="W23"/>
  <c r="V23"/>
  <c r="U23"/>
  <c r="T23"/>
  <c r="S23"/>
  <c r="R23"/>
  <c r="Q23"/>
  <c r="P23"/>
  <c r="O23"/>
  <c r="N23"/>
  <c r="M23"/>
  <c r="L23"/>
  <c r="K23"/>
  <c r="J23"/>
  <c r="I23"/>
  <c r="H23"/>
  <c r="G23"/>
  <c r="F23"/>
  <c r="E23"/>
  <c r="BC8"/>
  <c r="BB8"/>
  <c r="BA8"/>
  <c r="AZ8"/>
  <c r="AY8"/>
  <c r="AX8"/>
  <c r="AW8"/>
  <c r="AV8"/>
  <c r="AU8"/>
  <c r="AT8"/>
  <c r="AS8"/>
  <c r="AR8"/>
  <c r="AQ8"/>
  <c r="AP8"/>
  <c r="AO8"/>
  <c r="AN8"/>
  <c r="AM8"/>
  <c r="AL8"/>
  <c r="AK8"/>
  <c r="AJ8"/>
  <c r="AI8"/>
  <c r="AH8"/>
  <c r="AG8"/>
  <c r="AF8"/>
  <c r="AB8"/>
  <c r="AA8"/>
  <c r="Z8"/>
  <c r="Y8"/>
  <c r="X8"/>
  <c r="W8"/>
  <c r="V8"/>
  <c r="U8"/>
  <c r="T8"/>
  <c r="S8"/>
  <c r="R8"/>
  <c r="Q8"/>
  <c r="P8"/>
  <c r="O8"/>
  <c r="N8"/>
  <c r="M8"/>
  <c r="L8"/>
  <c r="K8"/>
  <c r="J8"/>
  <c r="I8"/>
  <c r="H8"/>
  <c r="G8"/>
  <c r="F8"/>
  <c r="E8"/>
  <c r="BC7"/>
  <c r="BB7"/>
  <c r="BA7"/>
  <c r="AZ7"/>
  <c r="AY7"/>
  <c r="AX7"/>
  <c r="AW7"/>
  <c r="AV7" s="1"/>
  <c r="AU7"/>
  <c r="AT7"/>
  <c r="AS7"/>
  <c r="AR7"/>
  <c r="AQ7"/>
  <c r="AP7"/>
  <c r="AO7"/>
  <c r="AN7" s="1"/>
  <c r="AM7"/>
  <c r="AL7"/>
  <c r="AK7"/>
  <c r="AJ7"/>
  <c r="AI7"/>
  <c r="AH7"/>
  <c r="AG7"/>
  <c r="AF7" s="1"/>
  <c r="AB7"/>
  <c r="AA7"/>
  <c r="Z7"/>
  <c r="Y7"/>
  <c r="X7"/>
  <c r="W7"/>
  <c r="V7" s="1"/>
  <c r="U7" s="1"/>
  <c r="T7"/>
  <c r="S7"/>
  <c r="R7" s="1"/>
  <c r="Q7"/>
  <c r="P7"/>
  <c r="O7"/>
  <c r="N7" s="1"/>
  <c r="M7" s="1"/>
  <c r="L7"/>
  <c r="K7"/>
  <c r="J7" s="1"/>
  <c r="I7" s="1"/>
  <c r="H7"/>
  <c r="G7"/>
  <c r="F7" s="1"/>
  <c r="E7" s="1"/>
  <c r="AC1"/>
  <c r="BC33" i="53"/>
  <c r="BB33"/>
  <c r="BA33"/>
  <c r="AZ33"/>
  <c r="AY33"/>
  <c r="AX33"/>
  <c r="AW33"/>
  <c r="AV33"/>
  <c r="AU33"/>
  <c r="AT33"/>
  <c r="AS33"/>
  <c r="AR33"/>
  <c r="AQ33"/>
  <c r="AP33"/>
  <c r="AO33"/>
  <c r="AN33"/>
  <c r="AM33"/>
  <c r="AL33"/>
  <c r="AK33"/>
  <c r="AJ33"/>
  <c r="AI33"/>
  <c r="AH33"/>
  <c r="AG33"/>
  <c r="AF33"/>
  <c r="AB33"/>
  <c r="AA33"/>
  <c r="Z33"/>
  <c r="Y33"/>
  <c r="X33"/>
  <c r="W33"/>
  <c r="V33"/>
  <c r="U33"/>
  <c r="T33"/>
  <c r="S33"/>
  <c r="R33"/>
  <c r="Q33"/>
  <c r="P33"/>
  <c r="O33"/>
  <c r="N33"/>
  <c r="M33"/>
  <c r="L33"/>
  <c r="K33"/>
  <c r="J33"/>
  <c r="I33"/>
  <c r="H33"/>
  <c r="G33"/>
  <c r="F33"/>
  <c r="E33"/>
  <c r="BC17"/>
  <c r="BB17"/>
  <c r="BA17"/>
  <c r="AZ17"/>
  <c r="AY17"/>
  <c r="AX17"/>
  <c r="AW17"/>
  <c r="AV17"/>
  <c r="AU17"/>
  <c r="AT17"/>
  <c r="AS17"/>
  <c r="AR17"/>
  <c r="AQ17"/>
  <c r="AP17"/>
  <c r="AO17"/>
  <c r="AN17"/>
  <c r="AM17"/>
  <c r="AL17"/>
  <c r="AK17"/>
  <c r="AJ17"/>
  <c r="AI17"/>
  <c r="AH17"/>
  <c r="AG17"/>
  <c r="AF17"/>
  <c r="AB17"/>
  <c r="AA17"/>
  <c r="Z17"/>
  <c r="Y17"/>
  <c r="X17"/>
  <c r="W17"/>
  <c r="V17"/>
  <c r="U17"/>
  <c r="T17"/>
  <c r="S17"/>
  <c r="R17"/>
  <c r="Q17"/>
  <c r="P17"/>
  <c r="O17"/>
  <c r="N17"/>
  <c r="M17"/>
  <c r="L17"/>
  <c r="K17"/>
  <c r="J17"/>
  <c r="I17"/>
  <c r="H17"/>
  <c r="G17"/>
  <c r="F17"/>
  <c r="E17"/>
  <c r="BC16"/>
  <c r="BB16"/>
  <c r="BA16" s="1"/>
  <c r="AZ16" s="1"/>
  <c r="AY16"/>
  <c r="AX16"/>
  <c r="AW16"/>
  <c r="AV16" s="1"/>
  <c r="AU16"/>
  <c r="AT16"/>
  <c r="AS16" s="1"/>
  <c r="AR16" s="1"/>
  <c r="AQ16"/>
  <c r="AP16"/>
  <c r="AO16" s="1"/>
  <c r="AN16" s="1"/>
  <c r="AM16"/>
  <c r="AL16"/>
  <c r="AK16" s="1"/>
  <c r="AJ16" s="1"/>
  <c r="AI16"/>
  <c r="AH16"/>
  <c r="AG16"/>
  <c r="AF16" s="1"/>
  <c r="AB16"/>
  <c r="AA16"/>
  <c r="Z16" s="1"/>
  <c r="Y16" s="1"/>
  <c r="X16"/>
  <c r="W16"/>
  <c r="V16" s="1"/>
  <c r="U16" s="1"/>
  <c r="T16" s="1"/>
  <c r="S16"/>
  <c r="R16"/>
  <c r="Q16" s="1"/>
  <c r="P16"/>
  <c r="O16" s="1"/>
  <c r="N16" s="1"/>
  <c r="M16"/>
  <c r="L16"/>
  <c r="K16"/>
  <c r="J16" s="1"/>
  <c r="I16" s="1"/>
  <c r="H16"/>
  <c r="G16"/>
  <c r="F16" s="1"/>
  <c r="E16" s="1"/>
  <c r="BC15"/>
  <c r="BB15" s="1"/>
  <c r="BA15" s="1"/>
  <c r="AZ15"/>
  <c r="AY15" s="1"/>
  <c r="AX15" s="1"/>
  <c r="AW15" s="1"/>
  <c r="AV15"/>
  <c r="AU15" s="1"/>
  <c r="AT15" s="1"/>
  <c r="AS15"/>
  <c r="AR15"/>
  <c r="AQ15" s="1"/>
  <c r="AP15" s="1"/>
  <c r="AO15" s="1"/>
  <c r="AN15"/>
  <c r="AM15" s="1"/>
  <c r="AL15" s="1"/>
  <c r="AK15"/>
  <c r="AJ15"/>
  <c r="AI15" s="1"/>
  <c r="AH15"/>
  <c r="AG15"/>
  <c r="AF15" s="1"/>
  <c r="AB15" s="1"/>
  <c r="AA15"/>
  <c r="Z15" s="1"/>
  <c r="Y15"/>
  <c r="X15"/>
  <c r="W15" s="1"/>
  <c r="V15" s="1"/>
  <c r="U15" s="1"/>
  <c r="T15"/>
  <c r="S15"/>
  <c r="R15"/>
  <c r="Q15" s="1"/>
  <c r="P15"/>
  <c r="O15" s="1"/>
  <c r="N15"/>
  <c r="M15" s="1"/>
  <c r="L15" s="1"/>
  <c r="K15" s="1"/>
  <c r="J15" s="1"/>
  <c r="I15" s="1"/>
  <c r="H15"/>
  <c r="G15"/>
  <c r="J7" i="143" l="1"/>
  <c r="R7"/>
  <c r="AO7"/>
  <c r="AN7" s="1"/>
  <c r="AG7"/>
  <c r="AK7"/>
  <c r="AS7"/>
  <c r="F7"/>
  <c r="V7"/>
  <c r="U7" s="1"/>
  <c r="N7"/>
  <c r="Z7"/>
  <c r="AW7"/>
  <c r="H7"/>
  <c r="L7"/>
  <c r="P7"/>
  <c r="X7"/>
  <c r="AB7"/>
  <c r="AA7" s="1"/>
  <c r="AI7"/>
  <c r="AM7"/>
  <c r="AU7"/>
  <c r="AY7"/>
  <c r="T7"/>
  <c r="S7" s="1"/>
  <c r="BC7"/>
  <c r="BB7" s="1"/>
  <c r="F15" i="53"/>
  <c r="E15"/>
  <c r="BC14"/>
  <c r="BB14" s="1"/>
  <c r="BA14" s="1"/>
  <c r="AZ14" s="1"/>
  <c r="AY14" s="1"/>
  <c r="AX14" s="1"/>
  <c r="AW14"/>
  <c r="AV14" s="1"/>
  <c r="AU14" s="1"/>
  <c r="AT14"/>
  <c r="AS14" s="1"/>
  <c r="AR14"/>
  <c r="AQ14" s="1"/>
  <c r="AP14"/>
  <c r="AO14" s="1"/>
  <c r="AN14"/>
  <c r="AM14"/>
  <c r="AL14" s="1"/>
  <c r="AK14"/>
  <c r="AJ14"/>
  <c r="AI14" s="1"/>
  <c r="AH14" s="1"/>
  <c r="AG14"/>
  <c r="AF14" s="1"/>
  <c r="AB14" s="1"/>
  <c r="AA14" s="1"/>
  <c r="Z14"/>
  <c r="Y14" s="1"/>
  <c r="X14" s="1"/>
  <c r="W14"/>
  <c r="V14" s="1"/>
  <c r="U14" s="1"/>
  <c r="T14" s="1"/>
  <c r="S14" s="1"/>
  <c r="R14"/>
  <c r="Q14" s="1"/>
  <c r="P14" s="1"/>
  <c r="O14"/>
  <c r="N14" s="1"/>
  <c r="M14" s="1"/>
  <c r="L14" s="1"/>
  <c r="K14"/>
  <c r="J14"/>
  <c r="I14" s="1"/>
  <c r="H14" s="1"/>
  <c r="G14"/>
  <c r="F14"/>
  <c r="E14" s="1"/>
  <c r="BC12"/>
  <c r="BB12"/>
  <c r="BA12"/>
  <c r="AZ12"/>
  <c r="AY12"/>
  <c r="AX12"/>
  <c r="AW12"/>
  <c r="AV12"/>
  <c r="AU12"/>
  <c r="AT12"/>
  <c r="AS12"/>
  <c r="AR12"/>
  <c r="AQ12"/>
  <c r="AP12"/>
  <c r="AO12"/>
  <c r="AN12"/>
  <c r="AM12"/>
  <c r="AL12"/>
  <c r="AK12"/>
  <c r="AJ12"/>
  <c r="AI12"/>
  <c r="AH12"/>
  <c r="AG12"/>
  <c r="AF12"/>
  <c r="AB12"/>
  <c r="AA12"/>
  <c r="Z12"/>
  <c r="Y12"/>
  <c r="X12"/>
  <c r="W12"/>
  <c r="V12"/>
  <c r="U12"/>
  <c r="T12"/>
  <c r="S12"/>
  <c r="R12"/>
  <c r="Q12"/>
  <c r="P12"/>
  <c r="O12"/>
  <c r="N12"/>
  <c r="M12"/>
  <c r="L12"/>
  <c r="K12"/>
  <c r="J12"/>
  <c r="I12"/>
  <c r="H12"/>
  <c r="G12"/>
  <c r="F12"/>
  <c r="E12"/>
  <c r="BC7"/>
  <c r="BB7"/>
  <c r="BA7"/>
  <c r="AZ7"/>
  <c r="AY7"/>
  <c r="AX7"/>
  <c r="AW7"/>
  <c r="AV7"/>
  <c r="AU7"/>
  <c r="AT7"/>
  <c r="AS7"/>
  <c r="AR7"/>
  <c r="AQ7"/>
  <c r="AP7"/>
  <c r="AO7"/>
  <c r="AN7"/>
  <c r="AM7"/>
  <c r="AL7"/>
  <c r="AK7"/>
  <c r="AJ7"/>
  <c r="AI7"/>
  <c r="AH7"/>
  <c r="AG7"/>
  <c r="AF7"/>
  <c r="AB7"/>
  <c r="AA7"/>
  <c r="Z7"/>
  <c r="Y7"/>
  <c r="X7"/>
  <c r="W7"/>
  <c r="V7"/>
  <c r="U7"/>
  <c r="T7"/>
  <c r="S7"/>
  <c r="R7"/>
  <c r="Q7"/>
  <c r="P7"/>
  <c r="O7"/>
  <c r="N7"/>
  <c r="M7"/>
  <c r="L7"/>
  <c r="K7"/>
  <c r="J7"/>
  <c r="I7"/>
  <c r="H7"/>
  <c r="G7"/>
  <c r="F7"/>
  <c r="E7"/>
  <c r="AC1"/>
  <c r="BD49" i="52"/>
  <c r="BC49"/>
  <c r="BB49"/>
  <c r="BA49"/>
  <c r="AZ49"/>
  <c r="AY49"/>
  <c r="AX49"/>
  <c r="AW49"/>
  <c r="AV49"/>
  <c r="AU49"/>
  <c r="AT49"/>
  <c r="AS49"/>
  <c r="AR49"/>
  <c r="AQ49"/>
  <c r="AP49"/>
  <c r="AO49"/>
  <c r="AN49"/>
  <c r="AM49"/>
  <c r="AL49"/>
  <c r="AK49"/>
  <c r="AJ49"/>
  <c r="AI49"/>
  <c r="AH49"/>
  <c r="AG49"/>
  <c r="AB49"/>
  <c r="AA49"/>
  <c r="Z49"/>
  <c r="Y49"/>
  <c r="X49"/>
  <c r="W49"/>
  <c r="V49"/>
  <c r="U49"/>
  <c r="T49"/>
  <c r="S49"/>
  <c r="R49"/>
  <c r="Q49"/>
  <c r="P49"/>
  <c r="O49"/>
  <c r="N49"/>
  <c r="M49"/>
  <c r="L49"/>
  <c r="K49"/>
  <c r="J49"/>
  <c r="I49"/>
  <c r="H49"/>
  <c r="G49"/>
  <c r="F49"/>
  <c r="E49"/>
  <c r="BD35"/>
  <c r="BC35"/>
  <c r="BB35"/>
  <c r="BA35"/>
  <c r="AZ35"/>
  <c r="AY35"/>
  <c r="AX35"/>
  <c r="AW35"/>
  <c r="AV35"/>
  <c r="AU35"/>
  <c r="AT35"/>
  <c r="AS35"/>
  <c r="AR35"/>
  <c r="AQ35"/>
  <c r="AP35"/>
  <c r="AO35"/>
  <c r="AN35"/>
  <c r="AM35"/>
  <c r="AL35"/>
  <c r="AK35"/>
  <c r="AJ35"/>
  <c r="AI35"/>
  <c r="AH35"/>
  <c r="AG35"/>
  <c r="AB35"/>
  <c r="AA35"/>
  <c r="Z35"/>
  <c r="Y35"/>
  <c r="X35"/>
  <c r="W35"/>
  <c r="V35"/>
  <c r="U35"/>
  <c r="T35"/>
  <c r="S35"/>
  <c r="R35"/>
  <c r="Q35"/>
  <c r="P35"/>
  <c r="O35"/>
  <c r="N35"/>
  <c r="M35"/>
  <c r="L35"/>
  <c r="K35"/>
  <c r="J35"/>
  <c r="I35"/>
  <c r="H35"/>
  <c r="G35"/>
  <c r="F35"/>
  <c r="E35"/>
  <c r="BD19"/>
  <c r="BC19"/>
  <c r="BB19"/>
  <c r="BA19"/>
  <c r="AZ19"/>
  <c r="AY19"/>
  <c r="AX19"/>
  <c r="AW19"/>
  <c r="AV19"/>
  <c r="AU19"/>
  <c r="AT19"/>
  <c r="AS19"/>
  <c r="AR19"/>
  <c r="AQ19"/>
  <c r="AP19"/>
  <c r="AO19"/>
  <c r="AN19"/>
  <c r="AM19"/>
  <c r="AL19"/>
  <c r="AK19"/>
  <c r="AJ19"/>
  <c r="AI19"/>
  <c r="AH19"/>
  <c r="AG19"/>
  <c r="AB19"/>
  <c r="AA19"/>
  <c r="Z19"/>
  <c r="Y19"/>
  <c r="X19"/>
  <c r="W19"/>
  <c r="V19"/>
  <c r="U19"/>
  <c r="T19"/>
  <c r="S19"/>
  <c r="R19"/>
  <c r="Q19"/>
  <c r="P19"/>
  <c r="O19"/>
  <c r="N19"/>
  <c r="M19"/>
  <c r="L19"/>
  <c r="K19"/>
  <c r="J19"/>
  <c r="I19"/>
  <c r="H19"/>
  <c r="G19"/>
  <c r="F19"/>
  <c r="E19"/>
  <c r="BD18"/>
  <c r="BC18"/>
  <c r="BB18"/>
  <c r="BA18"/>
  <c r="AZ18" s="1"/>
  <c r="AY18"/>
  <c r="AX18"/>
  <c r="AW18"/>
  <c r="AV18"/>
  <c r="AU18"/>
  <c r="AT18"/>
  <c r="AS18"/>
  <c r="AR18"/>
  <c r="AQ18"/>
  <c r="AP18"/>
  <c r="AO18"/>
  <c r="AN18"/>
  <c r="AM18"/>
  <c r="AL18"/>
  <c r="AK18"/>
  <c r="AJ18"/>
  <c r="AI18"/>
  <c r="AH18"/>
  <c r="AG18"/>
  <c r="AB18"/>
  <c r="AA18" s="1"/>
  <c r="Z18"/>
  <c r="Y18"/>
  <c r="X18"/>
  <c r="W18"/>
  <c r="V18"/>
  <c r="U18" s="1"/>
  <c r="T18"/>
  <c r="S18" s="1"/>
  <c r="R18"/>
  <c r="Q18" s="1"/>
  <c r="P18"/>
  <c r="O18" s="1"/>
  <c r="N18"/>
  <c r="M18" s="1"/>
  <c r="L18"/>
  <c r="K18"/>
  <c r="J18"/>
  <c r="I18"/>
  <c r="H18"/>
  <c r="G18"/>
  <c r="F18"/>
  <c r="E18"/>
  <c r="BD17"/>
  <c r="BC17"/>
  <c r="BB17"/>
  <c r="BA17" l="1"/>
  <c r="AZ17" s="1"/>
  <c r="AY17" s="1"/>
  <c r="AX17"/>
  <c r="AW17" s="1"/>
  <c r="AV17" s="1"/>
  <c r="AU17" s="1"/>
  <c r="AT17" s="1"/>
  <c r="AS17" s="1"/>
  <c r="AR17" s="1"/>
  <c r="AQ17"/>
  <c r="AP17"/>
  <c r="AO17"/>
  <c r="AN17" s="1"/>
  <c r="AM17" s="1"/>
  <c r="AL17" s="1"/>
  <c r="AK17"/>
  <c r="AJ17"/>
  <c r="AI17"/>
  <c r="AH17"/>
  <c r="AG17" s="1"/>
  <c r="AB17" s="1"/>
  <c r="AA17" s="1"/>
  <c r="Z17"/>
  <c r="Y17" s="1"/>
  <c r="X17" s="1"/>
  <c r="W17"/>
  <c r="V17"/>
  <c r="U17" s="1"/>
  <c r="T17" s="1"/>
  <c r="S17"/>
  <c r="R17"/>
  <c r="Q17" s="1"/>
  <c r="P17" s="1"/>
  <c r="O17"/>
  <c r="N17"/>
  <c r="M17" s="1"/>
  <c r="L17" s="1"/>
  <c r="K17" s="1"/>
  <c r="J17"/>
  <c r="I17"/>
  <c r="H17" s="1"/>
  <c r="G17" s="1"/>
  <c r="F17" s="1"/>
  <c r="E17" s="1"/>
  <c r="BD16"/>
  <c r="BC16" s="1"/>
  <c r="BB16"/>
  <c r="BA16"/>
  <c r="AZ16" s="1"/>
  <c r="AY16" s="1"/>
  <c r="AX16" s="1"/>
  <c r="AW16"/>
  <c r="AV16" s="1"/>
  <c r="AU16" s="1"/>
  <c r="AT16" s="1"/>
  <c r="AS16" s="1"/>
  <c r="AR16"/>
  <c r="AQ16" s="1"/>
  <c r="AP16" s="1"/>
  <c r="AO16"/>
  <c r="AN16" s="1"/>
  <c r="AM16" s="1"/>
  <c r="AL16" s="1"/>
  <c r="AK16"/>
  <c r="AJ16" s="1"/>
  <c r="AI16"/>
  <c r="AH16"/>
  <c r="AG16" s="1"/>
  <c r="AB16" s="1"/>
  <c r="AA16" s="1"/>
  <c r="Z16" s="1"/>
  <c r="Y16"/>
  <c r="X16" s="1"/>
  <c r="W16" s="1"/>
  <c r="V16"/>
  <c r="U16" s="1"/>
  <c r="T16" s="1"/>
  <c r="S16" s="1"/>
  <c r="R16"/>
  <c r="Q16"/>
  <c r="P16" s="1"/>
  <c r="O16" s="1"/>
  <c r="N16"/>
  <c r="M16"/>
  <c r="L16" s="1"/>
  <c r="K16" s="1"/>
  <c r="J16" s="1"/>
  <c r="I16"/>
  <c r="H16"/>
  <c r="G16" s="1"/>
  <c r="F16" s="1"/>
  <c r="E16" s="1"/>
  <c r="BD14"/>
  <c r="BC14"/>
  <c r="BB14"/>
  <c r="BA14"/>
  <c r="AZ14"/>
  <c r="AY14"/>
  <c r="AX14"/>
  <c r="AW14"/>
  <c r="AV14"/>
  <c r="AU14"/>
  <c r="AT14"/>
  <c r="AS14"/>
  <c r="AR14"/>
  <c r="AQ14"/>
  <c r="AP14"/>
  <c r="AO14"/>
  <c r="AN14"/>
  <c r="AM14"/>
  <c r="AL14"/>
  <c r="AK14"/>
  <c r="AJ14"/>
  <c r="AI14"/>
  <c r="AH14"/>
  <c r="AG14"/>
  <c r="AB14"/>
  <c r="AA14"/>
  <c r="Z14"/>
  <c r="Y14"/>
  <c r="X14"/>
  <c r="W14"/>
  <c r="V14"/>
  <c r="U14"/>
  <c r="T14"/>
  <c r="S14"/>
  <c r="R14"/>
  <c r="Q14"/>
  <c r="P14"/>
  <c r="O14"/>
  <c r="N14"/>
  <c r="M14"/>
  <c r="L14"/>
  <c r="K14"/>
  <c r="J14"/>
  <c r="I14"/>
  <c r="H14"/>
  <c r="G14"/>
  <c r="F14"/>
  <c r="E14"/>
  <c r="BD7"/>
  <c r="BC7"/>
  <c r="BB7"/>
  <c r="BA7"/>
  <c r="AZ7"/>
  <c r="AY7"/>
  <c r="AX7"/>
  <c r="AW7"/>
  <c r="AV7"/>
  <c r="AU7"/>
  <c r="AT7"/>
  <c r="AS7"/>
  <c r="AR7"/>
  <c r="AQ7"/>
  <c r="AP7"/>
  <c r="AO7"/>
  <c r="AN7"/>
  <c r="AM7"/>
  <c r="AL7"/>
  <c r="AK7"/>
  <c r="AJ7"/>
  <c r="AI7"/>
  <c r="AH7"/>
  <c r="AG7"/>
  <c r="AB7"/>
  <c r="AA7"/>
  <c r="Z7"/>
  <c r="Y7"/>
  <c r="X7"/>
  <c r="W7"/>
  <c r="V7"/>
  <c r="U7"/>
  <c r="T7"/>
  <c r="S7"/>
  <c r="R7"/>
  <c r="Q7"/>
  <c r="P7"/>
  <c r="O7"/>
  <c r="N7"/>
  <c r="M7"/>
  <c r="L7"/>
  <c r="K7"/>
  <c r="J7"/>
  <c r="I7"/>
  <c r="H7"/>
  <c r="G7"/>
  <c r="F7"/>
  <c r="E7"/>
  <c r="AC1"/>
  <c r="BD75" i="51" s="1"/>
  <c r="BC75" s="1"/>
  <c r="BB75" s="1"/>
  <c r="BA75" s="1"/>
  <c r="AZ75" s="1"/>
  <c r="AY75" s="1"/>
  <c r="AX75" s="1"/>
  <c r="AW75" s="1"/>
  <c r="AV75" s="1"/>
  <c r="AU75" s="1"/>
  <c r="AT75" s="1"/>
  <c r="AS75" s="1"/>
  <c r="AR75" s="1"/>
  <c r="AQ75" s="1"/>
  <c r="AP75" s="1"/>
  <c r="AO75" s="1"/>
  <c r="AN75" s="1"/>
  <c r="AM75" s="1"/>
  <c r="AL75" s="1"/>
  <c r="AK75" s="1"/>
  <c r="AJ75" s="1"/>
  <c r="AI75" s="1"/>
  <c r="AH75" s="1"/>
  <c r="AG75" s="1"/>
  <c r="AB75" s="1"/>
  <c r="AA75" s="1"/>
  <c r="Z75" s="1"/>
  <c r="Y75" s="1"/>
  <c r="X75" s="1"/>
  <c r="W75" s="1"/>
  <c r="V75" s="1"/>
  <c r="U75" s="1"/>
  <c r="T75" s="1"/>
  <c r="S75" s="1"/>
  <c r="R75" s="1"/>
  <c r="Q75" s="1"/>
  <c r="P75" s="1"/>
  <c r="O75" s="1"/>
  <c r="N75" s="1"/>
  <c r="M75" s="1"/>
  <c r="L75" s="1"/>
  <c r="K75" s="1"/>
  <c r="J75" s="1"/>
  <c r="I75" s="1"/>
  <c r="H75" s="1"/>
  <c r="G75" s="1"/>
  <c r="F75" s="1"/>
  <c r="E75" s="1"/>
  <c r="BD74" s="1"/>
  <c r="BC74" s="1"/>
  <c r="BB74" s="1"/>
  <c r="BA74" s="1"/>
  <c r="AZ74" s="1"/>
  <c r="AY74" s="1"/>
  <c r="AX74" s="1"/>
  <c r="AW74" s="1"/>
  <c r="AV74" s="1"/>
  <c r="AU74" s="1"/>
  <c r="AT74" s="1"/>
  <c r="AS74" s="1"/>
  <c r="AR74" s="1"/>
  <c r="AQ74" s="1"/>
  <c r="AP74" s="1"/>
  <c r="AO74" s="1"/>
  <c r="AN74" s="1"/>
  <c r="AM74" s="1"/>
  <c r="AL74" s="1"/>
  <c r="AK74" s="1"/>
  <c r="AJ74" s="1"/>
  <c r="AI74" s="1"/>
  <c r="AH74" s="1"/>
  <c r="AG74" s="1"/>
  <c r="AB74" s="1"/>
  <c r="AA74" s="1"/>
  <c r="Z74" s="1"/>
  <c r="Y74" s="1"/>
  <c r="X74" s="1"/>
  <c r="W74" s="1"/>
  <c r="V74" s="1"/>
  <c r="U74" s="1"/>
  <c r="T74" s="1"/>
  <c r="S74" s="1"/>
  <c r="R74" s="1"/>
  <c r="Q74" s="1"/>
  <c r="P74" s="1"/>
  <c r="O74" s="1"/>
  <c r="N74" s="1"/>
  <c r="M74" s="1"/>
  <c r="L74" s="1"/>
  <c r="K74" s="1"/>
  <c r="J74" s="1"/>
  <c r="I74" s="1"/>
  <c r="H74" s="1"/>
  <c r="G74" s="1"/>
  <c r="F74" s="1"/>
  <c r="E74" s="1"/>
  <c r="BD73" s="1"/>
  <c r="BC73" s="1"/>
  <c r="BB73" s="1"/>
  <c r="BA73" s="1"/>
  <c r="AZ73" s="1"/>
  <c r="AY73" s="1"/>
  <c r="AX73" s="1"/>
  <c r="AW73" s="1"/>
  <c r="AV73" s="1"/>
  <c r="AU73" s="1"/>
  <c r="AT73" s="1"/>
  <c r="AS73" s="1"/>
  <c r="AR73" s="1"/>
  <c r="AQ73" s="1"/>
  <c r="AP73" s="1"/>
  <c r="AO73" s="1"/>
  <c r="AN73" s="1"/>
  <c r="AM73" s="1"/>
  <c r="AL73" s="1"/>
  <c r="AK73" s="1"/>
  <c r="AJ73" s="1"/>
  <c r="AI73" s="1"/>
  <c r="AH73" s="1"/>
  <c r="AG73" s="1"/>
  <c r="AB73" s="1"/>
  <c r="AA73" s="1"/>
  <c r="Z73" s="1"/>
  <c r="Y73" s="1"/>
  <c r="X73" s="1"/>
  <c r="W73" s="1"/>
  <c r="V73" s="1"/>
  <c r="U73" s="1"/>
  <c r="T73" s="1"/>
  <c r="S73" s="1"/>
  <c r="R73" s="1"/>
  <c r="Q73" s="1"/>
  <c r="P73" s="1"/>
  <c r="O73" s="1"/>
  <c r="N73" s="1"/>
  <c r="M73" s="1"/>
  <c r="L73" s="1"/>
  <c r="K73" s="1"/>
  <c r="J73" s="1"/>
  <c r="I73" s="1"/>
  <c r="H73" s="1"/>
  <c r="G73" s="1"/>
  <c r="F73" s="1"/>
  <c r="E73" s="1"/>
  <c r="BD72" s="1"/>
  <c r="BC72" s="1"/>
  <c r="BB72" s="1"/>
  <c r="BA72" s="1"/>
  <c r="AZ72" s="1"/>
  <c r="AY72" s="1"/>
  <c r="AX72" s="1"/>
  <c r="AW72" s="1"/>
  <c r="AV72" s="1"/>
  <c r="AU72" s="1"/>
  <c r="AT72" s="1"/>
  <c r="AS72" s="1"/>
  <c r="AR72" s="1"/>
  <c r="AQ72" s="1"/>
  <c r="AP72" s="1"/>
  <c r="AO72" s="1"/>
  <c r="AN72" s="1"/>
  <c r="AM72" s="1"/>
  <c r="AL72" s="1"/>
  <c r="AK72" s="1"/>
  <c r="AJ72" s="1"/>
  <c r="AI72" s="1"/>
  <c r="AH72" s="1"/>
  <c r="AG72" s="1"/>
  <c r="AB72" s="1"/>
  <c r="AA72" s="1"/>
  <c r="Z72" s="1"/>
  <c r="Y72" s="1"/>
  <c r="X72" s="1"/>
  <c r="W72" s="1"/>
  <c r="V72" s="1"/>
  <c r="U72" s="1"/>
  <c r="T72" s="1"/>
  <c r="S72" s="1"/>
  <c r="R72" s="1"/>
  <c r="Q72" s="1"/>
  <c r="P72" s="1"/>
  <c r="O72" s="1"/>
  <c r="N72" s="1"/>
  <c r="M72" s="1"/>
  <c r="L72" s="1"/>
  <c r="K72" s="1"/>
  <c r="J72" s="1"/>
  <c r="I72" s="1"/>
  <c r="H72" s="1"/>
  <c r="G72" s="1"/>
  <c r="F72" s="1"/>
  <c r="E72" s="1"/>
  <c r="BD71" s="1"/>
  <c r="BC71" s="1"/>
  <c r="BB71" s="1"/>
  <c r="BA71" s="1"/>
  <c r="AZ71" s="1"/>
  <c r="AY71" s="1"/>
  <c r="AX71" s="1"/>
  <c r="AW71" s="1"/>
  <c r="AV71" s="1"/>
  <c r="AU71" s="1"/>
  <c r="AT71" s="1"/>
  <c r="AS71" s="1"/>
  <c r="AR71" s="1"/>
  <c r="AQ71" s="1"/>
  <c r="AP71" s="1"/>
  <c r="AO71" s="1"/>
  <c r="AN71" s="1"/>
  <c r="AM71" s="1"/>
  <c r="AL71" s="1"/>
  <c r="AK71" s="1"/>
  <c r="AJ71" s="1"/>
  <c r="AI71" s="1"/>
  <c r="AH71" s="1"/>
  <c r="AG71" s="1"/>
  <c r="AB71" s="1"/>
  <c r="AA71" s="1"/>
  <c r="Z71" s="1"/>
  <c r="Y71" s="1"/>
  <c r="X71" s="1"/>
  <c r="W71" s="1"/>
  <c r="V71" s="1"/>
  <c r="U71" s="1"/>
  <c r="T71" s="1"/>
  <c r="S71" s="1"/>
  <c r="R71" s="1"/>
  <c r="Q71" s="1"/>
  <c r="P71" s="1"/>
  <c r="O71" s="1"/>
  <c r="N71" s="1"/>
  <c r="M71" s="1"/>
  <c r="L71" s="1"/>
  <c r="K71" s="1"/>
  <c r="J71" s="1"/>
  <c r="I71" s="1"/>
  <c r="H71" s="1"/>
  <c r="G71" s="1"/>
  <c r="F71" s="1"/>
  <c r="E71" s="1"/>
  <c r="BD70" s="1"/>
  <c r="BC70" s="1"/>
  <c r="BB70" s="1"/>
  <c r="BA70" s="1"/>
  <c r="AZ70" s="1"/>
  <c r="AY70" s="1"/>
  <c r="AX70" s="1"/>
  <c r="AW70" s="1"/>
  <c r="AV70" s="1"/>
  <c r="AU70" s="1"/>
  <c r="AT70" s="1"/>
  <c r="AS70" s="1"/>
  <c r="AR70" s="1"/>
  <c r="AQ70" s="1"/>
  <c r="AP70" s="1"/>
  <c r="AO70" s="1"/>
  <c r="AN70" s="1"/>
  <c r="AM70" s="1"/>
  <c r="AL70" s="1"/>
  <c r="AK70" s="1"/>
  <c r="AJ70" s="1"/>
  <c r="AI70" s="1"/>
  <c r="AH70" s="1"/>
  <c r="AG70" s="1"/>
  <c r="AB70" s="1"/>
  <c r="AA70" s="1"/>
  <c r="Z70" s="1"/>
  <c r="Y70" s="1"/>
  <c r="X70" s="1"/>
  <c r="W70" s="1"/>
  <c r="V70" s="1"/>
  <c r="U70" s="1"/>
  <c r="T70" s="1"/>
  <c r="S70" s="1"/>
  <c r="R70" s="1"/>
  <c r="Q70" s="1"/>
  <c r="P70" s="1"/>
  <c r="O70" s="1"/>
  <c r="N70" s="1"/>
  <c r="M70" s="1"/>
  <c r="L70" s="1"/>
  <c r="K70" s="1"/>
  <c r="J70" s="1"/>
  <c r="I70" s="1"/>
  <c r="H70" s="1"/>
  <c r="G70" s="1"/>
  <c r="F70" s="1"/>
  <c r="E70" s="1"/>
  <c r="BD69" s="1"/>
  <c r="BC69" s="1"/>
  <c r="BB69" s="1"/>
  <c r="BA69" s="1"/>
  <c r="AZ69" s="1"/>
  <c r="AY69" s="1"/>
  <c r="AX69" s="1"/>
  <c r="AW69" s="1"/>
  <c r="AV69" s="1"/>
  <c r="AU69" s="1"/>
  <c r="AT69" s="1"/>
  <c r="AS69" s="1"/>
  <c r="AR69" s="1"/>
  <c r="AQ69" s="1"/>
  <c r="AP69" s="1"/>
  <c r="AO69" s="1"/>
  <c r="AN69" s="1"/>
  <c r="AM69" s="1"/>
  <c r="AL69" s="1"/>
  <c r="AK69" s="1"/>
  <c r="AJ69" s="1"/>
  <c r="AI69" s="1"/>
  <c r="AH69" s="1"/>
  <c r="AG69" s="1"/>
  <c r="AB69" s="1"/>
  <c r="AA69" s="1"/>
  <c r="Z69" s="1"/>
  <c r="Y69" s="1"/>
  <c r="X69" s="1"/>
  <c r="W69" s="1"/>
  <c r="V69" s="1"/>
  <c r="U69" s="1"/>
  <c r="T69" s="1"/>
  <c r="S69" s="1"/>
  <c r="R69" s="1"/>
  <c r="Q69" s="1"/>
  <c r="P69" s="1"/>
  <c r="O69" s="1"/>
  <c r="N69" s="1"/>
  <c r="M69" s="1"/>
  <c r="L69" s="1"/>
  <c r="K69" s="1"/>
  <c r="J69" s="1"/>
  <c r="I69" s="1"/>
  <c r="H69" s="1"/>
  <c r="G69" s="1"/>
  <c r="F69" s="1"/>
  <c r="E69" s="1"/>
  <c r="BD68" s="1"/>
  <c r="BC68" s="1"/>
  <c r="BB68" s="1"/>
  <c r="BA68" s="1"/>
  <c r="AZ68" s="1"/>
  <c r="AY68" s="1"/>
  <c r="AX68" s="1"/>
  <c r="AW68" s="1"/>
  <c r="AV68" s="1"/>
  <c r="AU68" s="1"/>
  <c r="AT68" s="1"/>
  <c r="AS68" s="1"/>
  <c r="AR68" s="1"/>
  <c r="AQ68" s="1"/>
  <c r="AP68" s="1"/>
  <c r="AO68" s="1"/>
  <c r="AN68" s="1"/>
  <c r="AM68" s="1"/>
  <c r="AL68" s="1"/>
  <c r="AK68" s="1"/>
  <c r="AJ68" s="1"/>
  <c r="AI68" s="1"/>
  <c r="AH68" s="1"/>
  <c r="AG68" s="1"/>
  <c r="AB68" s="1"/>
  <c r="AA68" s="1"/>
  <c r="Z68" s="1"/>
  <c r="Y68" s="1"/>
  <c r="X68" s="1"/>
  <c r="W68" s="1"/>
  <c r="V68" s="1"/>
  <c r="U68" s="1"/>
  <c r="T68" s="1"/>
  <c r="S68" s="1"/>
  <c r="R68" s="1"/>
  <c r="Q68" s="1"/>
  <c r="P68" s="1"/>
  <c r="O68" s="1"/>
  <c r="N68" s="1"/>
  <c r="M68" s="1"/>
  <c r="L68" s="1"/>
  <c r="K68" s="1"/>
  <c r="J68" s="1"/>
  <c r="I68" s="1"/>
  <c r="H68" s="1"/>
  <c r="G68" s="1"/>
  <c r="F68" s="1"/>
  <c r="E68" s="1"/>
  <c r="BD67" s="1"/>
  <c r="BC67" s="1"/>
  <c r="BB67" s="1"/>
  <c r="BA67" s="1"/>
  <c r="AZ67" s="1"/>
  <c r="AY67" s="1"/>
  <c r="AX67" s="1"/>
  <c r="AW67" s="1"/>
  <c r="AV67" s="1"/>
  <c r="AU67" s="1"/>
  <c r="AT67" s="1"/>
  <c r="AS67" s="1"/>
  <c r="AR67" s="1"/>
  <c r="AQ67" s="1"/>
  <c r="AP67" s="1"/>
  <c r="AO67" s="1"/>
  <c r="AN67" s="1"/>
  <c r="AM67" s="1"/>
  <c r="AL67" s="1"/>
  <c r="AK67" s="1"/>
  <c r="AJ67" s="1"/>
  <c r="AI67" s="1"/>
  <c r="AH67" s="1"/>
  <c r="AG67" s="1"/>
  <c r="AB67" s="1"/>
  <c r="AA67" s="1"/>
  <c r="Z67" s="1"/>
  <c r="Y67" s="1"/>
  <c r="X67" s="1"/>
  <c r="W67" s="1"/>
  <c r="V67" s="1"/>
  <c r="U67" s="1"/>
  <c r="T67" s="1"/>
  <c r="S67" s="1"/>
  <c r="R67" s="1"/>
  <c r="Q67" s="1"/>
  <c r="P67" s="1"/>
  <c r="O67" s="1"/>
  <c r="N67" s="1"/>
  <c r="M67" s="1"/>
  <c r="L67" s="1"/>
  <c r="K67" s="1"/>
  <c r="J67" s="1"/>
  <c r="I67" s="1"/>
  <c r="H67" s="1"/>
  <c r="G67" s="1"/>
  <c r="F67" s="1"/>
  <c r="E67" s="1"/>
  <c r="BD65"/>
  <c r="BC65"/>
  <c r="BB65"/>
  <c r="BA65"/>
  <c r="AZ65"/>
  <c r="AY65"/>
  <c r="AX65"/>
  <c r="AW65"/>
  <c r="AV65"/>
  <c r="AU65"/>
  <c r="AT65"/>
  <c r="AS65"/>
  <c r="AR65"/>
  <c r="AQ65"/>
  <c r="AP65"/>
  <c r="AO65"/>
  <c r="AN65"/>
  <c r="AM65"/>
  <c r="AL65"/>
  <c r="AK65"/>
  <c r="AJ65"/>
  <c r="AI65"/>
  <c r="AH65"/>
  <c r="AG65"/>
  <c r="AB65"/>
  <c r="AA65"/>
  <c r="Z65"/>
  <c r="Y65"/>
  <c r="X65"/>
  <c r="W65"/>
  <c r="V65"/>
  <c r="U65"/>
  <c r="T65"/>
  <c r="S65"/>
  <c r="R65"/>
  <c r="Q65"/>
  <c r="P65"/>
  <c r="O65"/>
  <c r="N65"/>
  <c r="M65"/>
  <c r="L65"/>
  <c r="K65"/>
  <c r="J65"/>
  <c r="I65"/>
  <c r="H65"/>
  <c r="G65"/>
  <c r="F65"/>
  <c r="E65"/>
  <c r="BD64"/>
  <c r="BC64"/>
  <c r="BB64"/>
  <c r="BA64"/>
  <c r="AZ64"/>
  <c r="AY64"/>
  <c r="AX64"/>
  <c r="AW64"/>
  <c r="AV64"/>
  <c r="AU64"/>
  <c r="AT64"/>
  <c r="AS64"/>
  <c r="AR64"/>
  <c r="AQ64"/>
  <c r="AP64"/>
  <c r="AO64"/>
  <c r="AN64"/>
  <c r="AM64"/>
  <c r="AL64"/>
  <c r="AK64"/>
  <c r="AJ64"/>
  <c r="AI64"/>
  <c r="AH64"/>
  <c r="AG64"/>
  <c r="AB64"/>
  <c r="AA64"/>
  <c r="Z64"/>
  <c r="Y64"/>
  <c r="X64"/>
  <c r="W64"/>
  <c r="V64"/>
  <c r="U64"/>
  <c r="T64"/>
  <c r="S64"/>
  <c r="R64"/>
  <c r="Q64"/>
  <c r="P64"/>
  <c r="O64"/>
  <c r="N64"/>
  <c r="M64"/>
  <c r="L64"/>
  <c r="K64"/>
  <c r="J64"/>
  <c r="I64"/>
  <c r="H64"/>
  <c r="G64"/>
  <c r="F64"/>
  <c r="E64"/>
  <c r="BD63"/>
  <c r="BC63"/>
  <c r="BB63"/>
  <c r="BA63"/>
  <c r="AZ63"/>
  <c r="AY63"/>
  <c r="AX63"/>
  <c r="AW63"/>
  <c r="AV63"/>
  <c r="AU63"/>
  <c r="AT63"/>
  <c r="AS63"/>
  <c r="AR63"/>
  <c r="AQ63"/>
  <c r="AP63"/>
  <c r="AO63"/>
  <c r="AN63"/>
  <c r="AM63"/>
  <c r="AL63"/>
  <c r="AK63"/>
  <c r="AJ63"/>
  <c r="AI63"/>
  <c r="AH63"/>
  <c r="AG63"/>
  <c r="AB63"/>
  <c r="AA63"/>
  <c r="Z63"/>
  <c r="Y63"/>
  <c r="X63"/>
  <c r="W63"/>
  <c r="V63"/>
  <c r="U63"/>
  <c r="T63"/>
  <c r="S63"/>
  <c r="R63"/>
  <c r="Q63"/>
  <c r="P63"/>
  <c r="O63"/>
  <c r="N63"/>
  <c r="M63"/>
  <c r="L63"/>
  <c r="K63"/>
  <c r="J63"/>
  <c r="I63"/>
  <c r="H63"/>
  <c r="G63"/>
  <c r="F63"/>
  <c r="E63"/>
  <c r="BD62"/>
  <c r="BC62"/>
  <c r="BB62"/>
  <c r="BA62"/>
  <c r="AZ62"/>
  <c r="AY62"/>
  <c r="AX62"/>
  <c r="AW62"/>
  <c r="AV62"/>
  <c r="AU62"/>
  <c r="AT62"/>
  <c r="AS62"/>
  <c r="AR62"/>
  <c r="AQ62"/>
  <c r="AP62"/>
  <c r="AO62"/>
  <c r="AN62"/>
  <c r="AM62"/>
  <c r="AL62"/>
  <c r="AK62"/>
  <c r="AJ62"/>
  <c r="AI62"/>
  <c r="AH62"/>
  <c r="AG62"/>
  <c r="AB62"/>
  <c r="AA62"/>
  <c r="Z62"/>
  <c r="Y62"/>
  <c r="X62"/>
  <c r="W62"/>
  <c r="V62"/>
  <c r="U62"/>
  <c r="T62"/>
  <c r="S62"/>
  <c r="R62"/>
  <c r="Q62"/>
  <c r="P62"/>
  <c r="O62"/>
  <c r="N62"/>
  <c r="M62"/>
  <c r="L62"/>
  <c r="K62"/>
  <c r="J62"/>
  <c r="I62"/>
  <c r="H62"/>
  <c r="G62"/>
  <c r="F62"/>
  <c r="E62"/>
  <c r="BD61"/>
  <c r="BC61"/>
  <c r="BB61"/>
  <c r="BA61"/>
  <c r="AZ61"/>
  <c r="AY61"/>
  <c r="AX61"/>
  <c r="AW61"/>
  <c r="AV61"/>
  <c r="AU61"/>
  <c r="AT61"/>
  <c r="AS61"/>
  <c r="AR61"/>
  <c r="AQ61"/>
  <c r="AP61"/>
  <c r="AO61"/>
  <c r="AN61"/>
  <c r="AM61"/>
  <c r="AL61"/>
  <c r="AK61"/>
  <c r="AJ61"/>
  <c r="AI61"/>
  <c r="AH61"/>
  <c r="AG61"/>
  <c r="AB61"/>
  <c r="AA61"/>
  <c r="Z61"/>
  <c r="Y61"/>
  <c r="X61"/>
  <c r="W61"/>
  <c r="V61"/>
  <c r="U61"/>
  <c r="T61"/>
  <c r="S61"/>
  <c r="R61"/>
  <c r="Q61"/>
  <c r="P61"/>
  <c r="O61"/>
  <c r="N61"/>
  <c r="M61"/>
  <c r="L61"/>
  <c r="K61"/>
  <c r="J61"/>
  <c r="I61"/>
  <c r="H61"/>
  <c r="G61"/>
  <c r="F61"/>
  <c r="E61"/>
  <c r="BD60"/>
  <c r="BC60"/>
  <c r="BB60"/>
  <c r="BA60"/>
  <c r="AZ60"/>
  <c r="AY60"/>
  <c r="AX60"/>
  <c r="AW60"/>
  <c r="AV60"/>
  <c r="AU60"/>
  <c r="AT60"/>
  <c r="AS60"/>
  <c r="AR60"/>
  <c r="AQ60"/>
  <c r="AP60"/>
  <c r="AO60"/>
  <c r="AN60"/>
  <c r="AM60"/>
  <c r="AL60"/>
  <c r="AK60"/>
  <c r="AJ60"/>
  <c r="AI60"/>
  <c r="AH60"/>
  <c r="AG60"/>
  <c r="AB60"/>
  <c r="AA60"/>
  <c r="Z60"/>
  <c r="Y60"/>
  <c r="X60"/>
  <c r="W60"/>
  <c r="V60"/>
  <c r="U60"/>
  <c r="T60"/>
  <c r="S60"/>
  <c r="R60"/>
  <c r="Q60"/>
  <c r="P60"/>
  <c r="O60"/>
  <c r="N60"/>
  <c r="M60"/>
  <c r="L60"/>
  <c r="K60"/>
  <c r="J60"/>
  <c r="I60"/>
  <c r="H60"/>
  <c r="G60"/>
  <c r="F60"/>
  <c r="E60"/>
  <c r="BD59"/>
  <c r="BC59"/>
  <c r="BB59"/>
  <c r="BA59"/>
  <c r="AZ59"/>
  <c r="AY59"/>
  <c r="AX59"/>
  <c r="AW59"/>
  <c r="AV59"/>
  <c r="AU59"/>
  <c r="AT59"/>
  <c r="AS59"/>
  <c r="AR59"/>
  <c r="AQ59"/>
  <c r="AP59"/>
  <c r="AO59"/>
  <c r="AN59"/>
  <c r="AM59"/>
  <c r="AL59"/>
  <c r="AK59"/>
  <c r="AJ59"/>
  <c r="AI59"/>
  <c r="AH59"/>
  <c r="AG59"/>
  <c r="AB59"/>
  <c r="AA59"/>
  <c r="Z59"/>
  <c r="Y59"/>
  <c r="X59"/>
  <c r="W59"/>
  <c r="V59"/>
  <c r="U59"/>
  <c r="T59"/>
  <c r="S59"/>
  <c r="R59"/>
  <c r="Q59"/>
  <c r="P59"/>
  <c r="O59"/>
  <c r="N59"/>
  <c r="M59"/>
  <c r="L59"/>
  <c r="K59"/>
  <c r="J59"/>
  <c r="I59"/>
  <c r="H59"/>
  <c r="G59"/>
  <c r="F59"/>
  <c r="E59"/>
  <c r="BD58"/>
  <c r="BC58"/>
  <c r="BB58"/>
  <c r="BA58"/>
  <c r="AZ58"/>
  <c r="AY58"/>
  <c r="AX58"/>
  <c r="AW58"/>
  <c r="AV58"/>
  <c r="AU58"/>
  <c r="AT58"/>
  <c r="AS58"/>
  <c r="AR58"/>
  <c r="AQ58"/>
  <c r="AP58"/>
  <c r="AO58"/>
  <c r="AN58"/>
  <c r="AM58"/>
  <c r="AL58"/>
  <c r="AK58"/>
  <c r="AJ58"/>
  <c r="AI58"/>
  <c r="AH58"/>
  <c r="AG58"/>
  <c r="AB58"/>
  <c r="AA58"/>
  <c r="Z58"/>
  <c r="Y58"/>
  <c r="X58"/>
  <c r="W58"/>
  <c r="V58"/>
  <c r="U58"/>
  <c r="T58"/>
  <c r="S58"/>
  <c r="R58"/>
  <c r="Q58"/>
  <c r="P58"/>
  <c r="O58"/>
  <c r="N58"/>
  <c r="M58"/>
  <c r="L58"/>
  <c r="K58"/>
  <c r="J58"/>
  <c r="I58"/>
  <c r="H58"/>
  <c r="G58"/>
  <c r="F58"/>
  <c r="E58"/>
  <c r="BD57"/>
  <c r="BC57"/>
  <c r="BB57"/>
  <c r="BA57"/>
  <c r="AZ57"/>
  <c r="AY57"/>
  <c r="AX57"/>
  <c r="AW57"/>
  <c r="AV57"/>
  <c r="AU57"/>
  <c r="AT57"/>
  <c r="AS57"/>
  <c r="AR57"/>
  <c r="AQ57"/>
  <c r="AP57"/>
  <c r="AO57"/>
  <c r="AN57"/>
  <c r="AM57"/>
  <c r="AL57"/>
  <c r="AK57"/>
  <c r="AJ57"/>
  <c r="AI57"/>
  <c r="AH57"/>
  <c r="AG57"/>
  <c r="AB57"/>
  <c r="AA57"/>
  <c r="Z57"/>
  <c r="Y57"/>
  <c r="X57"/>
  <c r="W57"/>
  <c r="V57"/>
  <c r="U57"/>
  <c r="T57"/>
  <c r="S57"/>
  <c r="R57"/>
  <c r="Q57"/>
  <c r="P57"/>
  <c r="O57"/>
  <c r="N57"/>
  <c r="M57"/>
  <c r="L57"/>
  <c r="K57"/>
  <c r="J57"/>
  <c r="I57"/>
  <c r="H57"/>
  <c r="G57"/>
  <c r="F57"/>
  <c r="E57"/>
  <c r="BD47"/>
  <c r="BC47"/>
  <c r="BB47"/>
  <c r="BA47"/>
  <c r="AZ47"/>
  <c r="AY47"/>
  <c r="AX47"/>
  <c r="AW47"/>
  <c r="AV47"/>
  <c r="AU47"/>
  <c r="AT47"/>
  <c r="AS47"/>
  <c r="AR47"/>
  <c r="AQ47"/>
  <c r="AP47"/>
  <c r="AO47"/>
  <c r="AN47"/>
  <c r="AM47"/>
  <c r="AL47"/>
  <c r="AK47"/>
  <c r="AJ47"/>
  <c r="AI47"/>
  <c r="AH47"/>
  <c r="AG47"/>
  <c r="AB47"/>
  <c r="AA47"/>
  <c r="Z47"/>
  <c r="Y47"/>
  <c r="X47"/>
  <c r="W47"/>
  <c r="V47"/>
  <c r="U47"/>
  <c r="T47"/>
  <c r="S47"/>
  <c r="R47"/>
  <c r="Q47"/>
  <c r="P47"/>
  <c r="O47"/>
  <c r="N47"/>
  <c r="M47"/>
  <c r="L47"/>
  <c r="K47"/>
  <c r="J47"/>
  <c r="I47"/>
  <c r="H47"/>
  <c r="G47"/>
  <c r="F47"/>
  <c r="E47"/>
  <c r="BD37"/>
  <c r="BC37"/>
  <c r="BB37"/>
  <c r="BA37"/>
  <c r="AZ37"/>
  <c r="AY37"/>
  <c r="AX37"/>
  <c r="AW37"/>
  <c r="AV37"/>
  <c r="AU37"/>
  <c r="AT37"/>
  <c r="AS37"/>
  <c r="AR37"/>
  <c r="AQ37"/>
  <c r="AP37"/>
  <c r="AO37"/>
  <c r="AN37"/>
  <c r="AM37"/>
  <c r="AL37"/>
  <c r="AK37"/>
  <c r="AJ37"/>
  <c r="AI37"/>
  <c r="AH37"/>
  <c r="AG37"/>
  <c r="AB37"/>
  <c r="AA37"/>
  <c r="Z37"/>
  <c r="Y37"/>
  <c r="X37"/>
  <c r="W37"/>
  <c r="V37"/>
  <c r="U37"/>
  <c r="T37"/>
  <c r="S37"/>
  <c r="R37"/>
  <c r="Q37"/>
  <c r="P37"/>
  <c r="O37"/>
  <c r="N37"/>
  <c r="M37"/>
  <c r="L37"/>
  <c r="K37"/>
  <c r="J37"/>
  <c r="I37"/>
  <c r="H37"/>
  <c r="G37"/>
  <c r="F37"/>
  <c r="E37"/>
  <c r="BD35"/>
  <c r="BC35"/>
  <c r="BB35"/>
  <c r="BA35"/>
  <c r="AZ35"/>
  <c r="AY35"/>
  <c r="AX35"/>
  <c r="AW35"/>
  <c r="AV35"/>
  <c r="AU35"/>
  <c r="AT35"/>
  <c r="AS35"/>
  <c r="AR35"/>
  <c r="AQ35"/>
  <c r="AP35"/>
  <c r="AO35"/>
  <c r="AN35"/>
  <c r="AM35"/>
  <c r="AL35"/>
  <c r="AK35"/>
  <c r="AJ35"/>
  <c r="AI35"/>
  <c r="AH35"/>
  <c r="AG35"/>
  <c r="AB35"/>
  <c r="AA35"/>
  <c r="Z35"/>
  <c r="Y35"/>
  <c r="X35"/>
  <c r="W35"/>
  <c r="V35"/>
  <c r="U35"/>
  <c r="T35"/>
  <c r="S35"/>
  <c r="R35"/>
  <c r="Q35"/>
  <c r="P35"/>
  <c r="O35"/>
  <c r="N35"/>
  <c r="M35"/>
  <c r="L35"/>
  <c r="K35"/>
  <c r="J35"/>
  <c r="I35"/>
  <c r="H35"/>
  <c r="G35"/>
  <c r="F35"/>
  <c r="E35"/>
  <c r="BD33"/>
  <c r="BC33"/>
  <c r="BB33"/>
  <c r="BA33"/>
  <c r="AZ33"/>
  <c r="AY33"/>
  <c r="AX33"/>
  <c r="AW33"/>
  <c r="AV33"/>
  <c r="AU33"/>
  <c r="AT33"/>
  <c r="AS33"/>
  <c r="AR33"/>
  <c r="AQ33"/>
  <c r="AP33"/>
  <c r="AO33"/>
  <c r="AN33"/>
  <c r="AM33"/>
  <c r="AL33"/>
  <c r="AK33"/>
  <c r="AJ33"/>
  <c r="AI33"/>
  <c r="AH33"/>
  <c r="AG33"/>
  <c r="AB33"/>
  <c r="AA33"/>
  <c r="Z33"/>
  <c r="Y33"/>
  <c r="X33"/>
  <c r="W33"/>
  <c r="V33"/>
  <c r="U33"/>
  <c r="T33"/>
  <c r="S33"/>
  <c r="R33"/>
  <c r="Q33"/>
  <c r="P33"/>
  <c r="O33"/>
  <c r="N33"/>
  <c r="M33"/>
  <c r="L33"/>
  <c r="K33"/>
  <c r="J33"/>
  <c r="I33"/>
  <c r="H33"/>
  <c r="G33"/>
  <c r="F33"/>
  <c r="E33"/>
  <c r="BD32"/>
  <c r="BC32"/>
  <c r="BB32"/>
  <c r="BA32"/>
  <c r="AZ32"/>
  <c r="AY32"/>
  <c r="AX32"/>
  <c r="AW32"/>
  <c r="AV32"/>
  <c r="AU32"/>
  <c r="AT32"/>
  <c r="AS32"/>
  <c r="AR32"/>
  <c r="AQ32"/>
  <c r="AP32"/>
  <c r="AO32"/>
  <c r="AN32"/>
  <c r="AM32"/>
  <c r="AL32"/>
  <c r="AK32"/>
  <c r="AJ32"/>
  <c r="AI32"/>
  <c r="AH32"/>
  <c r="AG32"/>
  <c r="AB32"/>
  <c r="AA32"/>
  <c r="Z32"/>
  <c r="Y32"/>
  <c r="X32"/>
  <c r="W32"/>
  <c r="V32"/>
  <c r="U32"/>
  <c r="T32"/>
  <c r="S32"/>
  <c r="R32"/>
  <c r="Q32"/>
  <c r="P32"/>
  <c r="O32"/>
  <c r="N32"/>
  <c r="M32"/>
  <c r="L32"/>
  <c r="K32"/>
  <c r="J32"/>
  <c r="I32"/>
  <c r="H32"/>
  <c r="G32"/>
  <c r="F32"/>
  <c r="E32"/>
  <c r="BD31"/>
  <c r="BC31"/>
  <c r="BB31"/>
  <c r="BA31"/>
  <c r="AZ31"/>
  <c r="AY31"/>
  <c r="AX31"/>
  <c r="AW31"/>
  <c r="AV31"/>
  <c r="AU31"/>
  <c r="AT31"/>
  <c r="AS31"/>
  <c r="AR31"/>
  <c r="AQ31"/>
  <c r="AP31"/>
  <c r="AO31"/>
  <c r="AN31"/>
  <c r="AM31"/>
  <c r="AL31"/>
  <c r="AK31"/>
  <c r="AJ31"/>
  <c r="AI31"/>
  <c r="AH31"/>
  <c r="AG31"/>
  <c r="AB31"/>
  <c r="AA31"/>
  <c r="Z31"/>
  <c r="Y31"/>
  <c r="X31"/>
  <c r="W31"/>
  <c r="V31"/>
  <c r="U31"/>
  <c r="T31"/>
  <c r="S31"/>
  <c r="R31"/>
  <c r="Q31"/>
  <c r="P31"/>
  <c r="O31"/>
  <c r="N31"/>
  <c r="M31"/>
  <c r="L31"/>
  <c r="K31"/>
  <c r="J31"/>
  <c r="I31"/>
  <c r="H31"/>
  <c r="G31"/>
  <c r="F31"/>
  <c r="E31"/>
  <c r="BD30"/>
  <c r="BC30"/>
  <c r="BB30"/>
  <c r="BA30"/>
  <c r="AZ30"/>
  <c r="AY30"/>
  <c r="AX30"/>
  <c r="AW30"/>
  <c r="AV30"/>
  <c r="AU30"/>
  <c r="AT30"/>
  <c r="AS30"/>
  <c r="AR30"/>
  <c r="AQ30"/>
  <c r="AP30"/>
  <c r="AO30"/>
  <c r="AN30"/>
  <c r="AM30"/>
  <c r="AL30"/>
  <c r="AK30"/>
  <c r="AJ30"/>
  <c r="AI30"/>
  <c r="AH30"/>
  <c r="AG30"/>
  <c r="AB30"/>
  <c r="AA30"/>
  <c r="Z30"/>
  <c r="Y30"/>
  <c r="X30"/>
  <c r="W30"/>
  <c r="V30"/>
  <c r="U30"/>
  <c r="T30"/>
  <c r="S30"/>
  <c r="R30"/>
  <c r="Q30"/>
  <c r="P30"/>
  <c r="O30"/>
  <c r="N30"/>
  <c r="M30"/>
  <c r="L30"/>
  <c r="K30"/>
  <c r="J30"/>
  <c r="I30"/>
  <c r="H30"/>
  <c r="G30"/>
  <c r="F30"/>
  <c r="E30"/>
  <c r="BD29"/>
  <c r="BC29"/>
  <c r="BB29"/>
  <c r="BA29"/>
  <c r="AZ29"/>
  <c r="AY29"/>
  <c r="AX29"/>
  <c r="AW29"/>
  <c r="AV29"/>
  <c r="AU29"/>
  <c r="AT29"/>
  <c r="AS29"/>
  <c r="AR29"/>
  <c r="AQ29"/>
  <c r="AP29"/>
  <c r="AO29"/>
  <c r="AN29"/>
  <c r="AM29"/>
  <c r="AL29"/>
  <c r="AK29"/>
  <c r="AJ29"/>
  <c r="AI29"/>
  <c r="AH29"/>
  <c r="AG29"/>
  <c r="AB29"/>
  <c r="AA29"/>
  <c r="Z29"/>
  <c r="Y29"/>
  <c r="X29"/>
  <c r="W29"/>
  <c r="V29"/>
  <c r="U29"/>
  <c r="T29"/>
  <c r="S29"/>
  <c r="R29"/>
  <c r="Q29"/>
  <c r="P29"/>
  <c r="O29"/>
  <c r="N29"/>
  <c r="M29"/>
  <c r="L29"/>
  <c r="K29"/>
  <c r="J29"/>
  <c r="I29"/>
  <c r="H29"/>
  <c r="G29"/>
  <c r="F29"/>
  <c r="E29"/>
  <c r="BD28"/>
  <c r="BC28"/>
  <c r="BB28"/>
  <c r="BA28"/>
  <c r="AZ28"/>
  <c r="AY28"/>
  <c r="AX28"/>
  <c r="AW28"/>
  <c r="AV28"/>
  <c r="AU28"/>
  <c r="AT28"/>
  <c r="AS28"/>
  <c r="AR28"/>
  <c r="AQ28"/>
  <c r="AP28"/>
  <c r="AO28"/>
  <c r="AN28"/>
  <c r="AM28"/>
  <c r="AL28"/>
  <c r="AK28"/>
  <c r="AJ28"/>
  <c r="AI28"/>
  <c r="AH28"/>
  <c r="AG28"/>
  <c r="AB28"/>
  <c r="AA28"/>
  <c r="Z28"/>
  <c r="Y28"/>
  <c r="X28"/>
  <c r="W28"/>
  <c r="V28"/>
  <c r="U28"/>
  <c r="T28"/>
  <c r="S28"/>
  <c r="R28"/>
  <c r="Q28"/>
  <c r="P28"/>
  <c r="O28"/>
  <c r="N28"/>
  <c r="M28"/>
  <c r="L28"/>
  <c r="K28"/>
  <c r="J28"/>
  <c r="I28"/>
  <c r="H28"/>
  <c r="G28"/>
  <c r="F28"/>
  <c r="E28"/>
  <c r="BD27"/>
  <c r="BC27"/>
  <c r="BB27"/>
  <c r="BA27"/>
  <c r="AZ27"/>
  <c r="AY27"/>
  <c r="AX27"/>
  <c r="AW27"/>
  <c r="AV27"/>
  <c r="AU27"/>
  <c r="AT27"/>
  <c r="AS27"/>
  <c r="AR27"/>
  <c r="AQ27"/>
  <c r="AP27"/>
  <c r="AO27"/>
  <c r="AN27"/>
  <c r="AM27"/>
  <c r="AL27"/>
  <c r="AK27"/>
  <c r="AJ27"/>
  <c r="AI27"/>
  <c r="AH27"/>
  <c r="AG27"/>
  <c r="AB27"/>
  <c r="AA27"/>
  <c r="Z27"/>
  <c r="Y27"/>
  <c r="X27"/>
  <c r="W27"/>
  <c r="V27"/>
  <c r="U27"/>
  <c r="T27"/>
  <c r="S27"/>
  <c r="R27"/>
  <c r="Q27"/>
  <c r="P27"/>
  <c r="O27"/>
  <c r="N27"/>
  <c r="M27"/>
  <c r="L27"/>
  <c r="K27"/>
  <c r="J27"/>
  <c r="I27"/>
  <c r="H27"/>
  <c r="G27"/>
  <c r="F27"/>
  <c r="E27"/>
  <c r="BD17"/>
  <c r="BC17"/>
  <c r="BB17"/>
  <c r="BA17"/>
  <c r="AZ17"/>
  <c r="AY17"/>
  <c r="AX17"/>
  <c r="AW17"/>
  <c r="AV17"/>
  <c r="AU17"/>
  <c r="AT17"/>
  <c r="AS17"/>
  <c r="AR17"/>
  <c r="AQ17"/>
  <c r="AP17"/>
  <c r="AO17"/>
  <c r="AN17"/>
  <c r="AM17"/>
  <c r="AL17"/>
  <c r="AK17"/>
  <c r="AJ17"/>
  <c r="AI17"/>
  <c r="AH17"/>
  <c r="AG17"/>
  <c r="AB17"/>
  <c r="AA17"/>
  <c r="Z17"/>
  <c r="Y17"/>
  <c r="X17"/>
  <c r="W17"/>
  <c r="V17"/>
  <c r="U17"/>
  <c r="T17"/>
  <c r="S17"/>
  <c r="R17"/>
  <c r="Q17"/>
  <c r="P17"/>
  <c r="O17"/>
  <c r="N17"/>
  <c r="M17"/>
  <c r="L17"/>
  <c r="K17"/>
  <c r="J17"/>
  <c r="I17"/>
  <c r="H17"/>
  <c r="G17"/>
  <c r="F17"/>
  <c r="E17"/>
  <c r="BD7"/>
  <c r="BC7"/>
  <c r="BB7"/>
  <c r="BA7"/>
  <c r="AZ7"/>
  <c r="AY7"/>
  <c r="AX7"/>
  <c r="AW7"/>
  <c r="AV7"/>
  <c r="AU7"/>
  <c r="AT7"/>
  <c r="AS7"/>
  <c r="AR7"/>
  <c r="AQ7"/>
  <c r="AP7"/>
  <c r="AO7"/>
  <c r="AN7"/>
  <c r="AM7"/>
  <c r="AL7"/>
  <c r="AK7"/>
  <c r="AJ7"/>
  <c r="AI7"/>
  <c r="AH7"/>
  <c r="AG7"/>
  <c r="AB7"/>
  <c r="AA7"/>
  <c r="Z7"/>
  <c r="Y7"/>
  <c r="X7"/>
  <c r="W7"/>
  <c r="V7"/>
  <c r="U7"/>
  <c r="T7"/>
  <c r="S7"/>
  <c r="R7"/>
  <c r="Q7"/>
  <c r="P7"/>
  <c r="O7"/>
  <c r="N7"/>
  <c r="M7"/>
  <c r="L7"/>
  <c r="K7"/>
  <c r="J7"/>
  <c r="I7"/>
  <c r="H7"/>
  <c r="G7"/>
  <c r="F7"/>
  <c r="E7"/>
  <c r="AC1"/>
  <c r="BC92" i="50" s="1"/>
  <c r="BB92" s="1"/>
  <c r="BA92" s="1"/>
  <c r="AZ92" s="1"/>
  <c r="AY92" s="1"/>
  <c r="AX92" s="1"/>
  <c r="AW92" s="1"/>
  <c r="AV92" s="1"/>
  <c r="AU92" s="1"/>
  <c r="AT92" s="1"/>
  <c r="AS92" s="1"/>
  <c r="AR92" s="1"/>
  <c r="AQ92" s="1"/>
  <c r="AP92" s="1"/>
  <c r="AO92" s="1"/>
  <c r="AN92" s="1"/>
  <c r="AM92" s="1"/>
  <c r="AL92" s="1"/>
  <c r="AK92" s="1"/>
  <c r="AJ92" s="1"/>
  <c r="AI92" s="1"/>
  <c r="AH92" s="1"/>
  <c r="AG92" s="1"/>
  <c r="AF92" s="1"/>
  <c r="AB92" s="1"/>
  <c r="AA92" s="1"/>
  <c r="Z92" s="1"/>
  <c r="Y92" s="1"/>
  <c r="X92" s="1"/>
  <c r="W92" s="1"/>
  <c r="V92" s="1"/>
  <c r="U92" s="1"/>
  <c r="T92" s="1"/>
  <c r="S92" s="1"/>
  <c r="R92" s="1"/>
  <c r="Q92" s="1"/>
  <c r="P92" s="1"/>
  <c r="O92" s="1"/>
  <c r="N92" s="1"/>
  <c r="M92" s="1"/>
  <c r="L92" s="1"/>
  <c r="K92" s="1"/>
  <c r="J92" s="1"/>
  <c r="I92" s="1"/>
  <c r="H92" s="1"/>
  <c r="G92" s="1"/>
  <c r="F92" s="1"/>
  <c r="E92" s="1"/>
  <c r="BC91" s="1"/>
  <c r="BB91" s="1"/>
  <c r="BA91" s="1"/>
  <c r="AZ91" s="1"/>
  <c r="AY91" s="1"/>
  <c r="AX91" s="1"/>
  <c r="AW91" s="1"/>
  <c r="AV91" s="1"/>
  <c r="AU91" s="1"/>
  <c r="AT91" s="1"/>
  <c r="AS91" s="1"/>
  <c r="AR91" s="1"/>
  <c r="AQ91" s="1"/>
  <c r="AP91" s="1"/>
  <c r="AO91" s="1"/>
  <c r="AN91" s="1"/>
  <c r="AM91" s="1"/>
  <c r="AL91" s="1"/>
  <c r="AK91" s="1"/>
  <c r="AJ91" s="1"/>
  <c r="AI91" s="1"/>
  <c r="AH91" s="1"/>
  <c r="AG91" s="1"/>
  <c r="AF91" s="1"/>
  <c r="AB91" s="1"/>
  <c r="AA91" s="1"/>
  <c r="Z91" s="1"/>
  <c r="Y91" s="1"/>
  <c r="X91" s="1"/>
  <c r="W91" s="1"/>
  <c r="V91" s="1"/>
  <c r="U91" s="1"/>
  <c r="T91" s="1"/>
  <c r="S91" s="1"/>
  <c r="R91" s="1"/>
  <c r="Q91" s="1"/>
  <c r="P91" s="1"/>
  <c r="O91" s="1"/>
  <c r="N91" s="1"/>
  <c r="M91" s="1"/>
  <c r="L91" s="1"/>
  <c r="K91" s="1"/>
  <c r="J91" s="1"/>
  <c r="I91" s="1"/>
  <c r="H91" s="1"/>
  <c r="G91" s="1"/>
  <c r="F91" s="1"/>
  <c r="E91" s="1"/>
  <c r="BC90" s="1"/>
  <c r="BB90" s="1"/>
  <c r="BA90" s="1"/>
  <c r="AZ90" s="1"/>
  <c r="AY90" s="1"/>
  <c r="AX90" s="1"/>
  <c r="AW90" s="1"/>
  <c r="AV90" s="1"/>
  <c r="AU90" s="1"/>
  <c r="AT90" s="1"/>
  <c r="AS90" s="1"/>
  <c r="AR90" s="1"/>
  <c r="AQ90" s="1"/>
  <c r="AP90" s="1"/>
  <c r="AO90" s="1"/>
  <c r="AN90" s="1"/>
  <c r="AM90" s="1"/>
  <c r="AL90" s="1"/>
  <c r="AK90" s="1"/>
  <c r="AJ90" s="1"/>
  <c r="AI90" s="1"/>
  <c r="AH90" s="1"/>
  <c r="AG90" s="1"/>
  <c r="AF90" s="1"/>
  <c r="AB90" s="1"/>
  <c r="AA90" s="1"/>
  <c r="Z90" s="1"/>
  <c r="Y90" s="1"/>
  <c r="X90" s="1"/>
  <c r="W90" s="1"/>
  <c r="V90" s="1"/>
  <c r="U90" s="1"/>
  <c r="T90" s="1"/>
  <c r="S90" s="1"/>
  <c r="R90" s="1"/>
  <c r="Q90" s="1"/>
  <c r="P90" s="1"/>
  <c r="O90" s="1"/>
  <c r="N90" s="1"/>
  <c r="M90" s="1"/>
  <c r="L90" s="1"/>
  <c r="K90" s="1"/>
  <c r="J90" s="1"/>
  <c r="I90" s="1"/>
  <c r="H90" s="1"/>
  <c r="G90" s="1"/>
  <c r="F90" s="1"/>
  <c r="E90" s="1"/>
  <c r="BC89" s="1"/>
  <c r="BB89" s="1"/>
  <c r="BA89" s="1"/>
  <c r="AZ89" s="1"/>
  <c r="AY89" s="1"/>
  <c r="AX89" s="1"/>
  <c r="AW89" s="1"/>
  <c r="AV89" s="1"/>
  <c r="AU89" s="1"/>
  <c r="AT89" s="1"/>
  <c r="AS89" s="1"/>
  <c r="AR89" s="1"/>
  <c r="AQ89" s="1"/>
  <c r="AP89" s="1"/>
  <c r="AO89" s="1"/>
  <c r="AN89" s="1"/>
  <c r="AM89" s="1"/>
  <c r="AL89" s="1"/>
  <c r="AK89" s="1"/>
  <c r="AJ89" s="1"/>
  <c r="AI89" s="1"/>
  <c r="AH89" s="1"/>
  <c r="AG89" s="1"/>
  <c r="AF89" s="1"/>
  <c r="AB89" s="1"/>
  <c r="AA89" s="1"/>
  <c r="Z89" s="1"/>
  <c r="Y89" s="1"/>
  <c r="X89" s="1"/>
  <c r="W89" s="1"/>
  <c r="V89" s="1"/>
  <c r="U89" s="1"/>
  <c r="T89" s="1"/>
  <c r="S89" s="1"/>
  <c r="R89" s="1"/>
  <c r="Q89" s="1"/>
  <c r="P89" s="1"/>
  <c r="O89" s="1"/>
  <c r="N89" s="1"/>
  <c r="M89" s="1"/>
  <c r="L89" s="1"/>
  <c r="K89" s="1"/>
  <c r="J89" s="1"/>
  <c r="I89" s="1"/>
  <c r="H89" s="1"/>
  <c r="G89" s="1"/>
  <c r="F89" s="1"/>
  <c r="E89" s="1"/>
  <c r="BC88" s="1"/>
  <c r="BB88" s="1"/>
  <c r="BA88" s="1"/>
  <c r="AZ88" s="1"/>
  <c r="AY88" s="1"/>
  <c r="AX88" s="1"/>
  <c r="AW88" s="1"/>
  <c r="AV88" s="1"/>
  <c r="AU88" s="1"/>
  <c r="AT88" s="1"/>
  <c r="AS88" s="1"/>
  <c r="AR88" s="1"/>
  <c r="AQ88" s="1"/>
  <c r="AP88" s="1"/>
  <c r="AO88" s="1"/>
  <c r="AN88" s="1"/>
  <c r="AM88" s="1"/>
  <c r="AL88" s="1"/>
  <c r="AK88" s="1"/>
  <c r="AJ88" s="1"/>
  <c r="AI88" s="1"/>
  <c r="AH88" s="1"/>
  <c r="AG88" s="1"/>
  <c r="AF88" s="1"/>
  <c r="AB88" s="1"/>
  <c r="AA88" s="1"/>
  <c r="Z88" s="1"/>
  <c r="Y88" s="1"/>
  <c r="X88" s="1"/>
  <c r="W88" s="1"/>
  <c r="V88" s="1"/>
  <c r="U88" s="1"/>
  <c r="T88" s="1"/>
  <c r="S88" s="1"/>
  <c r="R88" s="1"/>
  <c r="Q88" s="1"/>
  <c r="P88" s="1"/>
  <c r="O88" s="1"/>
  <c r="N88" s="1"/>
  <c r="M88" s="1"/>
  <c r="L88" s="1"/>
  <c r="K88" s="1"/>
  <c r="J88" s="1"/>
  <c r="I88" s="1"/>
  <c r="H88" s="1"/>
  <c r="G88" s="1"/>
  <c r="F88" s="1"/>
  <c r="E88" s="1"/>
  <c r="BC87" s="1"/>
  <c r="BB87" s="1"/>
  <c r="BA87" s="1"/>
  <c r="AZ87" s="1"/>
  <c r="AY87" s="1"/>
  <c r="AX87" s="1"/>
  <c r="AW87" s="1"/>
  <c r="AV87" s="1"/>
  <c r="AU87" s="1"/>
  <c r="AT87" s="1"/>
  <c r="AS87" s="1"/>
  <c r="AR87" s="1"/>
  <c r="AQ87" s="1"/>
  <c r="AP87" s="1"/>
  <c r="AO87" s="1"/>
  <c r="AN87" s="1"/>
  <c r="AM87" s="1"/>
  <c r="AL87" s="1"/>
  <c r="AK87" s="1"/>
  <c r="AJ87" s="1"/>
  <c r="AI87" s="1"/>
  <c r="AH87" s="1"/>
  <c r="AG87" s="1"/>
  <c r="AF87" s="1"/>
  <c r="AB87" s="1"/>
  <c r="AA87" s="1"/>
  <c r="Z87" s="1"/>
  <c r="Y87" s="1"/>
  <c r="X87" s="1"/>
  <c r="W87" s="1"/>
  <c r="V87" s="1"/>
  <c r="U87" s="1"/>
  <c r="T87" s="1"/>
  <c r="S87" s="1"/>
  <c r="R87" s="1"/>
  <c r="Q87" s="1"/>
  <c r="P87" s="1"/>
  <c r="O87" s="1"/>
  <c r="N87" s="1"/>
  <c r="M87" s="1"/>
  <c r="L87" s="1"/>
  <c r="K87" s="1"/>
  <c r="J87" s="1"/>
  <c r="I87" s="1"/>
  <c r="H87" s="1"/>
  <c r="G87" s="1"/>
  <c r="F87" s="1"/>
  <c r="E87" s="1"/>
  <c r="BC86" s="1"/>
  <c r="BB86" s="1"/>
  <c r="BA86" s="1"/>
  <c r="AZ86" s="1"/>
  <c r="AY86" s="1"/>
  <c r="AX86" s="1"/>
  <c r="AW86" s="1"/>
  <c r="AV86" s="1"/>
  <c r="AU86" s="1"/>
  <c r="AT86" s="1"/>
  <c r="AS86" s="1"/>
  <c r="AR86" s="1"/>
  <c r="AQ86" s="1"/>
  <c r="AP86" s="1"/>
  <c r="AO86" s="1"/>
  <c r="AN86" s="1"/>
  <c r="AM86" s="1"/>
  <c r="AL86" s="1"/>
  <c r="AK86" s="1"/>
  <c r="AJ86" s="1"/>
  <c r="AI86" s="1"/>
  <c r="AH86" s="1"/>
  <c r="AG86" s="1"/>
  <c r="AF86" s="1"/>
  <c r="AB86" s="1"/>
  <c r="AA86" s="1"/>
  <c r="Z86" s="1"/>
  <c r="Y86" s="1"/>
  <c r="X86" s="1"/>
  <c r="W86" s="1"/>
  <c r="V86" s="1"/>
  <c r="U86" s="1"/>
  <c r="T86" s="1"/>
  <c r="S86" s="1"/>
  <c r="R86" s="1"/>
  <c r="Q86" s="1"/>
  <c r="P86" s="1"/>
  <c r="O86" s="1"/>
  <c r="N86" s="1"/>
  <c r="M86" s="1"/>
  <c r="L86" s="1"/>
  <c r="K86" s="1"/>
  <c r="J86" s="1"/>
  <c r="I86" s="1"/>
  <c r="H86" s="1"/>
  <c r="G86" s="1"/>
  <c r="F86" s="1"/>
  <c r="E86" s="1"/>
  <c r="BC85" s="1"/>
  <c r="BB85" s="1"/>
  <c r="BA85" s="1"/>
  <c r="AZ85" s="1"/>
  <c r="AY85" s="1"/>
  <c r="AX85" s="1"/>
  <c r="AW85" s="1"/>
  <c r="AV85" s="1"/>
  <c r="AU85" s="1"/>
  <c r="AT85" s="1"/>
  <c r="AS85" s="1"/>
  <c r="AR85" s="1"/>
  <c r="AQ85" s="1"/>
  <c r="AP85" s="1"/>
  <c r="AO85" s="1"/>
  <c r="AN85" s="1"/>
  <c r="AM85" s="1"/>
  <c r="AL85" s="1"/>
  <c r="AK85" s="1"/>
  <c r="AJ85" s="1"/>
  <c r="AI85" s="1"/>
  <c r="AH85" s="1"/>
  <c r="AG85" s="1"/>
  <c r="AF85" s="1"/>
  <c r="AB85" s="1"/>
  <c r="AA85" s="1"/>
  <c r="Z85" s="1"/>
  <c r="Y85" s="1"/>
  <c r="X85" s="1"/>
  <c r="W85" s="1"/>
  <c r="V85" s="1"/>
  <c r="U85" s="1"/>
  <c r="T85" s="1"/>
  <c r="S85" s="1"/>
  <c r="R85" s="1"/>
  <c r="Q85" s="1"/>
  <c r="P85" s="1"/>
  <c r="O85" s="1"/>
  <c r="N85" s="1"/>
  <c r="M85" s="1"/>
  <c r="L85" s="1"/>
  <c r="K85" s="1"/>
  <c r="J85" s="1"/>
  <c r="I85" s="1"/>
  <c r="H85" s="1"/>
  <c r="G85" s="1"/>
  <c r="F85" s="1"/>
  <c r="E85" s="1"/>
  <c r="BC84" s="1"/>
  <c r="BB84" s="1"/>
  <c r="BA84" s="1"/>
  <c r="AZ84" s="1"/>
  <c r="AY84" s="1"/>
  <c r="AX84" s="1"/>
  <c r="AW84" s="1"/>
  <c r="AV84" s="1"/>
  <c r="AU84" s="1"/>
  <c r="AT84" s="1"/>
  <c r="AS84" s="1"/>
  <c r="AR84" s="1"/>
  <c r="AQ84" s="1"/>
  <c r="AP84" s="1"/>
  <c r="AO84" s="1"/>
  <c r="AN84" s="1"/>
  <c r="AM84" s="1"/>
  <c r="AL84" s="1"/>
  <c r="AK84" s="1"/>
  <c r="AJ84" s="1"/>
  <c r="AI84" s="1"/>
  <c r="AH84" s="1"/>
  <c r="AG84" s="1"/>
  <c r="AF84" s="1"/>
  <c r="AB84" s="1"/>
  <c r="AA84" s="1"/>
  <c r="Z84" s="1"/>
  <c r="Y84" s="1"/>
  <c r="X84" s="1"/>
  <c r="W84" s="1"/>
  <c r="V84" s="1"/>
  <c r="U84" s="1"/>
  <c r="T84" s="1"/>
  <c r="S84" s="1"/>
  <c r="R84" s="1"/>
  <c r="Q84" s="1"/>
  <c r="P84" s="1"/>
  <c r="O84" s="1"/>
  <c r="N84" s="1"/>
  <c r="M84" s="1"/>
  <c r="L84" s="1"/>
  <c r="K84" s="1"/>
  <c r="J84" s="1"/>
  <c r="I84" s="1"/>
  <c r="H84" s="1"/>
  <c r="G84" s="1"/>
  <c r="F84" s="1"/>
  <c r="E84" s="1"/>
  <c r="BC83" s="1"/>
  <c r="BB83" s="1"/>
  <c r="BA83" s="1"/>
  <c r="AZ83" s="1"/>
  <c r="AY83" s="1"/>
  <c r="AX83" s="1"/>
  <c r="AW83" s="1"/>
  <c r="AV83" s="1"/>
  <c r="AU83" s="1"/>
  <c r="AT83" s="1"/>
  <c r="AS83" s="1"/>
  <c r="AR83" s="1"/>
  <c r="AQ83" s="1"/>
  <c r="AP83" s="1"/>
  <c r="AO83" s="1"/>
  <c r="AN83" s="1"/>
  <c r="AM83" s="1"/>
  <c r="AL83" s="1"/>
  <c r="AK83" s="1"/>
  <c r="AJ83" s="1"/>
  <c r="AI83" s="1"/>
  <c r="AH83" s="1"/>
  <c r="AG83" s="1"/>
  <c r="AF83" s="1"/>
  <c r="AB83" s="1"/>
  <c r="AA83" s="1"/>
  <c r="Z83" s="1"/>
  <c r="Y83" s="1"/>
  <c r="X83" s="1"/>
  <c r="W83" s="1"/>
  <c r="V83" s="1"/>
  <c r="U83" s="1"/>
  <c r="T83" s="1"/>
  <c r="S83" s="1"/>
  <c r="R83" s="1"/>
  <c r="Q83" s="1"/>
  <c r="P83" s="1"/>
  <c r="O83" s="1"/>
  <c r="N83" s="1"/>
  <c r="M83" s="1"/>
  <c r="L83" s="1"/>
  <c r="K83" s="1"/>
  <c r="J83" s="1"/>
  <c r="I83" s="1"/>
  <c r="H83" s="1"/>
  <c r="G83" s="1"/>
  <c r="F83" s="1"/>
  <c r="E83" s="1"/>
  <c r="BC82" s="1"/>
  <c r="BB82" s="1"/>
  <c r="BA82" s="1"/>
  <c r="AZ82" s="1"/>
  <c r="AY82" s="1"/>
  <c r="AX82" s="1"/>
  <c r="AW82" s="1"/>
  <c r="AV82" s="1"/>
  <c r="AU82" s="1"/>
  <c r="AT82" s="1"/>
  <c r="AS82" s="1"/>
  <c r="AR82" s="1"/>
  <c r="AQ82" s="1"/>
  <c r="AP82" s="1"/>
  <c r="AO82" s="1"/>
  <c r="AN82" s="1"/>
  <c r="AM82" s="1"/>
  <c r="AL82" s="1"/>
  <c r="AK82" s="1"/>
  <c r="AJ82" s="1"/>
  <c r="AI82" s="1"/>
  <c r="AH82" s="1"/>
  <c r="AG82" s="1"/>
  <c r="AF82" s="1"/>
  <c r="AB82" s="1"/>
  <c r="AA82" s="1"/>
  <c r="Z82" s="1"/>
  <c r="Y82" s="1"/>
  <c r="X82" s="1"/>
  <c r="W82" s="1"/>
  <c r="V82" s="1"/>
  <c r="U82" s="1"/>
  <c r="T82" s="1"/>
  <c r="S82" s="1"/>
  <c r="R82" s="1"/>
  <c r="Q82" s="1"/>
  <c r="P82" s="1"/>
  <c r="O82" s="1"/>
  <c r="N82" s="1"/>
  <c r="M82" s="1"/>
  <c r="L82" s="1"/>
  <c r="K82" s="1"/>
  <c r="J82" s="1"/>
  <c r="I82" s="1"/>
  <c r="H82" s="1"/>
  <c r="G82" s="1"/>
  <c r="F82" s="1"/>
  <c r="E82" s="1"/>
  <c r="BC80"/>
  <c r="BB80"/>
  <c r="BA80"/>
  <c r="AZ80"/>
  <c r="AY80"/>
  <c r="AX80"/>
  <c r="AW80"/>
  <c r="AV80"/>
  <c r="AU80"/>
  <c r="AT80"/>
  <c r="AS80"/>
  <c r="AR80"/>
  <c r="AQ80"/>
  <c r="AP80"/>
  <c r="AO80"/>
  <c r="AN80"/>
  <c r="AM80"/>
  <c r="AL80"/>
  <c r="AK80"/>
  <c r="AJ80"/>
  <c r="AI80"/>
  <c r="AH80"/>
  <c r="AG80"/>
  <c r="AF80"/>
  <c r="AB80"/>
  <c r="AA80"/>
  <c r="Z80"/>
  <c r="Y80"/>
  <c r="X80"/>
  <c r="W80"/>
  <c r="V80"/>
  <c r="U80"/>
  <c r="T80"/>
  <c r="S80"/>
  <c r="R80"/>
  <c r="Q80"/>
  <c r="P80"/>
  <c r="O80"/>
  <c r="N80"/>
  <c r="M80"/>
  <c r="L80"/>
  <c r="K80"/>
  <c r="J80"/>
  <c r="I80"/>
  <c r="H80"/>
  <c r="G80"/>
  <c r="F80"/>
  <c r="E80"/>
  <c r="BC79"/>
  <c r="BB79"/>
  <c r="BA79"/>
  <c r="AZ79"/>
  <c r="AY79"/>
  <c r="AX79"/>
  <c r="AW79"/>
  <c r="AV79"/>
  <c r="AU79"/>
  <c r="AT79"/>
  <c r="AS79"/>
  <c r="AR79"/>
  <c r="AQ79"/>
  <c r="AP79"/>
  <c r="AO79"/>
  <c r="AN79"/>
  <c r="AM79"/>
  <c r="AL79"/>
  <c r="AK79"/>
  <c r="AJ79"/>
  <c r="AI79"/>
  <c r="AH79"/>
  <c r="AG79"/>
  <c r="AF79"/>
  <c r="AB79"/>
  <c r="AA79"/>
  <c r="Z79"/>
  <c r="Y79"/>
  <c r="X79"/>
  <c r="W79"/>
  <c r="V79"/>
  <c r="U79"/>
  <c r="T79"/>
  <c r="S79"/>
  <c r="R79"/>
  <c r="Q79"/>
  <c r="P79"/>
  <c r="O79"/>
  <c r="N79"/>
  <c r="M79"/>
  <c r="L79"/>
  <c r="K79"/>
  <c r="J79"/>
  <c r="I79"/>
  <c r="H79"/>
  <c r="G79"/>
  <c r="F79"/>
  <c r="E79"/>
  <c r="BC78"/>
  <c r="BB78"/>
  <c r="BA78"/>
  <c r="AZ78"/>
  <c r="AY78"/>
  <c r="AX78"/>
  <c r="AW78"/>
  <c r="AV78"/>
  <c r="AU78"/>
  <c r="AT78"/>
  <c r="AS78"/>
  <c r="AR78"/>
  <c r="AQ78"/>
  <c r="AP78"/>
  <c r="AO78"/>
  <c r="AN78"/>
  <c r="AM78"/>
  <c r="AL78"/>
  <c r="AK78"/>
  <c r="AJ78"/>
  <c r="AI78"/>
  <c r="AH78"/>
  <c r="AG78"/>
  <c r="AF78"/>
  <c r="AB78"/>
  <c r="AA78"/>
  <c r="Z78"/>
  <c r="Y78"/>
  <c r="X78"/>
  <c r="W78"/>
  <c r="V78"/>
  <c r="U78"/>
  <c r="T78"/>
  <c r="S78"/>
  <c r="R78"/>
  <c r="Q78"/>
  <c r="P78"/>
  <c r="O78"/>
  <c r="N78"/>
  <c r="M78"/>
  <c r="L78"/>
  <c r="K78"/>
  <c r="J78"/>
  <c r="I78"/>
  <c r="H78"/>
  <c r="G78"/>
  <c r="F78"/>
  <c r="E78"/>
  <c r="BC77"/>
  <c r="BB77"/>
  <c r="BA77"/>
  <c r="AZ77"/>
  <c r="AY77"/>
  <c r="AX77"/>
  <c r="AW77"/>
  <c r="AV77"/>
  <c r="AU77"/>
  <c r="AT77"/>
  <c r="AS77"/>
  <c r="AR77"/>
  <c r="AQ77"/>
  <c r="AP77"/>
  <c r="AO77"/>
  <c r="AN77"/>
  <c r="AM77"/>
  <c r="AL77"/>
  <c r="AK77"/>
  <c r="AJ77"/>
  <c r="AI77"/>
  <c r="AH77"/>
  <c r="AG77"/>
  <c r="AF77"/>
  <c r="AB77"/>
  <c r="AA77"/>
  <c r="Z77"/>
  <c r="Y77"/>
  <c r="X77"/>
  <c r="W77"/>
  <c r="V77"/>
  <c r="U77"/>
  <c r="T77"/>
  <c r="S77"/>
  <c r="R77"/>
  <c r="Q77"/>
  <c r="P77"/>
  <c r="O77"/>
  <c r="N77"/>
  <c r="M77"/>
  <c r="L77"/>
  <c r="K77"/>
  <c r="J77"/>
  <c r="I77"/>
  <c r="H77"/>
  <c r="G77"/>
  <c r="F77"/>
  <c r="E77"/>
  <c r="BC76"/>
  <c r="BB76"/>
  <c r="BA76"/>
  <c r="AZ76"/>
  <c r="AY76"/>
  <c r="AX76"/>
  <c r="AW76"/>
  <c r="AV76"/>
  <c r="AU76"/>
  <c r="AT76"/>
  <c r="AS76"/>
  <c r="AR76"/>
  <c r="AQ76"/>
  <c r="AP76"/>
  <c r="AO76"/>
  <c r="AN76"/>
  <c r="AM76"/>
  <c r="AL76"/>
  <c r="AK76"/>
  <c r="AJ76"/>
  <c r="AI76"/>
  <c r="AH76"/>
  <c r="AG76"/>
  <c r="AF76"/>
  <c r="AB76"/>
  <c r="AA76"/>
  <c r="Z76"/>
  <c r="Y76"/>
  <c r="X76"/>
  <c r="W76"/>
  <c r="V76"/>
  <c r="U76"/>
  <c r="T76"/>
  <c r="S76"/>
  <c r="R76"/>
  <c r="Q76"/>
  <c r="P76"/>
  <c r="O76"/>
  <c r="N76"/>
  <c r="M76"/>
  <c r="L76"/>
  <c r="K76"/>
  <c r="J76"/>
  <c r="I76"/>
  <c r="H76"/>
  <c r="G76"/>
  <c r="F76"/>
  <c r="E76"/>
  <c r="BC75"/>
  <c r="BB75"/>
  <c r="BA75"/>
  <c r="AZ75"/>
  <c r="AY75"/>
  <c r="AX75"/>
  <c r="AW75"/>
  <c r="AV75"/>
  <c r="AU75"/>
  <c r="AT75"/>
  <c r="AS75"/>
  <c r="AR75"/>
  <c r="AQ75"/>
  <c r="AP75"/>
  <c r="AO75"/>
  <c r="AN75"/>
  <c r="AM75"/>
  <c r="AL75"/>
  <c r="AK75"/>
  <c r="AJ75"/>
  <c r="AI75"/>
  <c r="AH75"/>
  <c r="AG75"/>
  <c r="AF75"/>
  <c r="AB75"/>
  <c r="AA75"/>
  <c r="Z75"/>
  <c r="Y75"/>
  <c r="X75"/>
  <c r="W75"/>
  <c r="V75"/>
  <c r="U75"/>
  <c r="T75"/>
  <c r="S75"/>
  <c r="R75"/>
  <c r="Q75"/>
  <c r="P75"/>
  <c r="O75"/>
  <c r="N75"/>
  <c r="M75"/>
  <c r="L75"/>
  <c r="K75"/>
  <c r="J75"/>
  <c r="I75"/>
  <c r="H75"/>
  <c r="G75"/>
  <c r="F75"/>
  <c r="E75"/>
  <c r="BC74"/>
  <c r="BB74"/>
  <c r="BA74"/>
  <c r="AZ74"/>
  <c r="AY74"/>
  <c r="AX74"/>
  <c r="AW74"/>
  <c r="AV74"/>
  <c r="AU74"/>
  <c r="AT74"/>
  <c r="AS74"/>
  <c r="AR74"/>
  <c r="AQ74"/>
  <c r="AP74"/>
  <c r="AO74"/>
  <c r="AN74"/>
  <c r="AM74"/>
  <c r="AL74"/>
  <c r="AK74"/>
  <c r="AJ74"/>
  <c r="AI74"/>
  <c r="AH74"/>
  <c r="AG74"/>
  <c r="AF74"/>
  <c r="AB74"/>
  <c r="AA74"/>
  <c r="Z74"/>
  <c r="Y74"/>
  <c r="X74"/>
  <c r="W74"/>
  <c r="V74"/>
  <c r="U74"/>
  <c r="T74"/>
  <c r="S74"/>
  <c r="R74"/>
  <c r="Q74"/>
  <c r="P74"/>
  <c r="O74"/>
  <c r="N74"/>
  <c r="M74"/>
  <c r="L74"/>
  <c r="K74"/>
  <c r="J74"/>
  <c r="I74"/>
  <c r="H74"/>
  <c r="G74"/>
  <c r="F74"/>
  <c r="E74"/>
  <c r="BC73"/>
  <c r="BB73"/>
  <c r="BA73"/>
  <c r="AZ73"/>
  <c r="AY73"/>
  <c r="AX73"/>
  <c r="AW73"/>
  <c r="AV73"/>
  <c r="AU73"/>
  <c r="AT73"/>
  <c r="AS73"/>
  <c r="AR73"/>
  <c r="AQ73"/>
  <c r="AP73"/>
  <c r="AO73"/>
  <c r="AN73"/>
  <c r="AM73"/>
  <c r="AL73"/>
  <c r="AK73"/>
  <c r="AJ73"/>
  <c r="AI73"/>
  <c r="AH73"/>
  <c r="AG73"/>
  <c r="AF73"/>
  <c r="AB73"/>
  <c r="AA73"/>
  <c r="Z73"/>
  <c r="Y73"/>
  <c r="X73"/>
  <c r="W73"/>
  <c r="V73"/>
  <c r="U73"/>
  <c r="T73"/>
  <c r="S73"/>
  <c r="R73"/>
  <c r="Q73"/>
  <c r="P73"/>
  <c r="O73"/>
  <c r="N73"/>
  <c r="M73"/>
  <c r="L73"/>
  <c r="K73"/>
  <c r="J73"/>
  <c r="I73"/>
  <c r="H73"/>
  <c r="G73"/>
  <c r="F73"/>
  <c r="E73"/>
  <c r="BC72"/>
  <c r="BB72"/>
  <c r="BA72"/>
  <c r="AZ72"/>
  <c r="AY72"/>
  <c r="AX72"/>
  <c r="AW72"/>
  <c r="AV72"/>
  <c r="AU72"/>
  <c r="AT72"/>
  <c r="AS72"/>
  <c r="AR72"/>
  <c r="AQ72"/>
  <c r="AP72"/>
  <c r="AO72"/>
  <c r="AN72"/>
  <c r="AM72"/>
  <c r="AL72"/>
  <c r="AK72"/>
  <c r="AJ72"/>
  <c r="AI72"/>
  <c r="AH72"/>
  <c r="AG72"/>
  <c r="AF72"/>
  <c r="AB72"/>
  <c r="AA72"/>
  <c r="Z72"/>
  <c r="Y72"/>
  <c r="X72"/>
  <c r="W72"/>
  <c r="V72"/>
  <c r="U72"/>
  <c r="T72"/>
  <c r="S72"/>
  <c r="R72"/>
  <c r="Q72"/>
  <c r="P72"/>
  <c r="O72"/>
  <c r="N72"/>
  <c r="M72"/>
  <c r="L72"/>
  <c r="K72"/>
  <c r="J72"/>
  <c r="I72"/>
  <c r="H72"/>
  <c r="G72"/>
  <c r="F72"/>
  <c r="E72"/>
  <c r="BC71"/>
  <c r="BB71"/>
  <c r="BA71"/>
  <c r="AZ71"/>
  <c r="AY71"/>
  <c r="AX71"/>
  <c r="AW71"/>
  <c r="AV71"/>
  <c r="AU71"/>
  <c r="AT71"/>
  <c r="AS71"/>
  <c r="AR71"/>
  <c r="AQ71"/>
  <c r="AP71"/>
  <c r="AO71"/>
  <c r="AN71"/>
  <c r="AM71"/>
  <c r="AL71"/>
  <c r="AK71"/>
  <c r="AJ71"/>
  <c r="AI71"/>
  <c r="AH71"/>
  <c r="AG71"/>
  <c r="AF71"/>
  <c r="AB71"/>
  <c r="AA71"/>
  <c r="Z71"/>
  <c r="Y71"/>
  <c r="X71"/>
  <c r="W71"/>
  <c r="V71"/>
  <c r="U71"/>
  <c r="T71"/>
  <c r="S71"/>
  <c r="R71"/>
  <c r="Q71"/>
  <c r="P71"/>
  <c r="O71"/>
  <c r="N71"/>
  <c r="M71"/>
  <c r="L71"/>
  <c r="K71"/>
  <c r="J71"/>
  <c r="I71"/>
  <c r="H71"/>
  <c r="G71"/>
  <c r="F71"/>
  <c r="E71"/>
  <c r="BC70"/>
  <c r="BB70"/>
  <c r="BA70"/>
  <c r="AZ70"/>
  <c r="AY70"/>
  <c r="AX70"/>
  <c r="AW70"/>
  <c r="AV70"/>
  <c r="AU70"/>
  <c r="AT70"/>
  <c r="AS70"/>
  <c r="AR70"/>
  <c r="AQ70"/>
  <c r="AP70"/>
  <c r="AO70"/>
  <c r="AN70"/>
  <c r="AM70"/>
  <c r="AL70"/>
  <c r="AK70"/>
  <c r="AJ70"/>
  <c r="AI70"/>
  <c r="AH70"/>
  <c r="AG70"/>
  <c r="AF70"/>
  <c r="AB70"/>
  <c r="AA70"/>
  <c r="Z70"/>
  <c r="Y70"/>
  <c r="X70"/>
  <c r="W70"/>
  <c r="V70"/>
  <c r="U70"/>
  <c r="T70"/>
  <c r="S70"/>
  <c r="R70"/>
  <c r="Q70"/>
  <c r="P70"/>
  <c r="O70"/>
  <c r="N70"/>
  <c r="M70"/>
  <c r="L70"/>
  <c r="K70"/>
  <c r="J70"/>
  <c r="I70"/>
  <c r="H70"/>
  <c r="G70"/>
  <c r="F70"/>
  <c r="E70"/>
  <c r="BC58"/>
  <c r="BB58"/>
  <c r="BA58"/>
  <c r="AZ58"/>
  <c r="AY58"/>
  <c r="AX58"/>
  <c r="AW58"/>
  <c r="AV58"/>
  <c r="AU58"/>
  <c r="AT58"/>
  <c r="AS58"/>
  <c r="AR58"/>
  <c r="AQ58"/>
  <c r="AP58"/>
  <c r="AO58"/>
  <c r="AN58"/>
  <c r="AM58"/>
  <c r="AL58"/>
  <c r="AK58"/>
  <c r="AJ58"/>
  <c r="AI58"/>
  <c r="AH58"/>
  <c r="AG58"/>
  <c r="AF58"/>
  <c r="AB58"/>
  <c r="AA58"/>
  <c r="Z58"/>
  <c r="Y58"/>
  <c r="X58"/>
  <c r="W58"/>
  <c r="V58"/>
  <c r="U58"/>
  <c r="T58"/>
  <c r="S58"/>
  <c r="R58"/>
  <c r="Q58"/>
  <c r="P58"/>
  <c r="O58"/>
  <c r="N58"/>
  <c r="M58"/>
  <c r="L58"/>
  <c r="K58"/>
  <c r="J58"/>
  <c r="I58"/>
  <c r="H58"/>
  <c r="G58"/>
  <c r="F58"/>
  <c r="E58"/>
  <c r="BC46"/>
  <c r="BB46"/>
  <c r="BA46"/>
  <c r="AZ46"/>
  <c r="AY46"/>
  <c r="AX46"/>
  <c r="AW46"/>
  <c r="AV46"/>
  <c r="AU46"/>
  <c r="AT46"/>
  <c r="AS46"/>
  <c r="AR46"/>
  <c r="AQ46"/>
  <c r="AP46"/>
  <c r="AO46"/>
  <c r="AN46"/>
  <c r="AM46"/>
  <c r="AL46"/>
  <c r="AK46"/>
  <c r="AJ46"/>
  <c r="AI46"/>
  <c r="AH46"/>
  <c r="AG46"/>
  <c r="AF46"/>
  <c r="AB46"/>
  <c r="AA46"/>
  <c r="Z46"/>
  <c r="Y46"/>
  <c r="X46"/>
  <c r="W46"/>
  <c r="V46"/>
  <c r="U46"/>
  <c r="T46"/>
  <c r="S46"/>
  <c r="R46"/>
  <c r="Q46"/>
  <c r="P46"/>
  <c r="O46"/>
  <c r="N46"/>
  <c r="M46"/>
  <c r="L46"/>
  <c r="K46"/>
  <c r="J46"/>
  <c r="I46"/>
  <c r="H46"/>
  <c r="G46"/>
  <c r="F46"/>
  <c r="E46"/>
  <c r="BC43"/>
  <c r="BB43"/>
  <c r="BA43"/>
  <c r="AZ43"/>
  <c r="AY43"/>
  <c r="AX43"/>
  <c r="AW43"/>
  <c r="AV43"/>
  <c r="AU43"/>
  <c r="AT43"/>
  <c r="AS43"/>
  <c r="AR43"/>
  <c r="AQ43"/>
  <c r="AP43"/>
  <c r="AO43"/>
  <c r="AN43"/>
  <c r="AM43"/>
  <c r="AL43"/>
  <c r="AK43"/>
  <c r="AJ43"/>
  <c r="AI43"/>
  <c r="AH43"/>
  <c r="AG43"/>
  <c r="AF43"/>
  <c r="AB43"/>
  <c r="AA43"/>
  <c r="Z43"/>
  <c r="Y43"/>
  <c r="X43"/>
  <c r="W43"/>
  <c r="V43"/>
  <c r="U43"/>
  <c r="T43"/>
  <c r="S43"/>
  <c r="R43"/>
  <c r="Q43"/>
  <c r="P43"/>
  <c r="O43"/>
  <c r="N43"/>
  <c r="M43"/>
  <c r="L43"/>
  <c r="K43"/>
  <c r="J43"/>
  <c r="I43"/>
  <c r="H43"/>
  <c r="G43"/>
  <c r="F43"/>
  <c r="E43"/>
  <c r="BC42"/>
  <c r="BB42"/>
  <c r="BA42"/>
  <c r="AZ42"/>
  <c r="AY42"/>
  <c r="AX42"/>
  <c r="AW42"/>
  <c r="AV42"/>
  <c r="AU42"/>
  <c r="AT42"/>
  <c r="AS42"/>
  <c r="AR42"/>
  <c r="AQ42"/>
  <c r="AP42"/>
  <c r="AO42"/>
  <c r="AN42"/>
  <c r="AM42"/>
  <c r="AL42"/>
  <c r="AK42"/>
  <c r="AJ42"/>
  <c r="AI42"/>
  <c r="AH42"/>
  <c r="AG42"/>
  <c r="AF42"/>
  <c r="AB42"/>
  <c r="AA42"/>
  <c r="Z42"/>
  <c r="Y42"/>
  <c r="X42"/>
  <c r="W42"/>
  <c r="V42"/>
  <c r="U42"/>
  <c r="T42"/>
  <c r="S42"/>
  <c r="R42"/>
  <c r="Q42"/>
  <c r="P42"/>
  <c r="O42"/>
  <c r="N42"/>
  <c r="M42"/>
  <c r="L42"/>
  <c r="K42"/>
  <c r="J42"/>
  <c r="I42"/>
  <c r="H42"/>
  <c r="G42"/>
  <c r="F42"/>
  <c r="E42"/>
  <c r="BC41"/>
  <c r="BB41"/>
  <c r="BA41"/>
  <c r="AZ41"/>
  <c r="AY41"/>
  <c r="AX41"/>
  <c r="AW41"/>
  <c r="AV41"/>
  <c r="AU41"/>
  <c r="AT41"/>
  <c r="AS41"/>
  <c r="AR41"/>
  <c r="AQ41"/>
  <c r="AP41"/>
  <c r="AO41"/>
  <c r="AN41"/>
  <c r="AM41"/>
  <c r="AL41"/>
  <c r="AK41"/>
  <c r="AJ41"/>
  <c r="AI41"/>
  <c r="AH41"/>
  <c r="AG41"/>
  <c r="AF41"/>
  <c r="AB41"/>
  <c r="AA41"/>
  <c r="Z41"/>
  <c r="Y41"/>
  <c r="X41"/>
  <c r="W41"/>
  <c r="V41"/>
  <c r="U41"/>
  <c r="T41"/>
  <c r="S41"/>
  <c r="R41"/>
  <c r="Q41"/>
  <c r="P41"/>
  <c r="O41"/>
  <c r="N41"/>
  <c r="M41"/>
  <c r="L41"/>
  <c r="K41"/>
  <c r="J41"/>
  <c r="I41"/>
  <c r="H41"/>
  <c r="G41"/>
  <c r="F41"/>
  <c r="E41"/>
  <c r="BC40"/>
  <c r="BB40"/>
  <c r="BA40"/>
  <c r="AZ40"/>
  <c r="AY40"/>
  <c r="AX40"/>
  <c r="AW40"/>
  <c r="AV40"/>
  <c r="AU40"/>
  <c r="AT40"/>
  <c r="AS40"/>
  <c r="AR40"/>
  <c r="AQ40"/>
  <c r="AP40"/>
  <c r="AO40"/>
  <c r="AN40"/>
  <c r="AM40"/>
  <c r="AL40"/>
  <c r="AK40"/>
  <c r="AJ40"/>
  <c r="AI40"/>
  <c r="AH40"/>
  <c r="AG40"/>
  <c r="AF40"/>
  <c r="AB40"/>
  <c r="AA40"/>
  <c r="Z40"/>
  <c r="Y40"/>
  <c r="X40"/>
  <c r="W40"/>
  <c r="V40"/>
  <c r="U40"/>
  <c r="T40"/>
  <c r="S40"/>
  <c r="R40"/>
  <c r="Q40"/>
  <c r="P40"/>
  <c r="O40"/>
  <c r="N40"/>
  <c r="M40"/>
  <c r="L40"/>
  <c r="K40"/>
  <c r="J40"/>
  <c r="I40"/>
  <c r="H40"/>
  <c r="G40"/>
  <c r="F40"/>
  <c r="E40"/>
  <c r="BC39"/>
  <c r="BB39"/>
  <c r="BA39"/>
  <c r="AZ39"/>
  <c r="AY39"/>
  <c r="AX39"/>
  <c r="AW39"/>
  <c r="AV39"/>
  <c r="AU39"/>
  <c r="AT39"/>
  <c r="AS39"/>
  <c r="AR39"/>
  <c r="AQ39"/>
  <c r="AP39"/>
  <c r="AO39"/>
  <c r="AN39"/>
  <c r="AM39"/>
  <c r="AL39"/>
  <c r="AK39"/>
  <c r="AJ39"/>
  <c r="AI39"/>
  <c r="AH39"/>
  <c r="AG39"/>
  <c r="AF39"/>
  <c r="AB39"/>
  <c r="AA39"/>
  <c r="Z39"/>
  <c r="Y39"/>
  <c r="X39"/>
  <c r="W39"/>
  <c r="V39"/>
  <c r="U39"/>
  <c r="T39"/>
  <c r="S39"/>
  <c r="R39"/>
  <c r="Q39"/>
  <c r="P39"/>
  <c r="O39"/>
  <c r="N39"/>
  <c r="M39"/>
  <c r="L39"/>
  <c r="K39"/>
  <c r="J39"/>
  <c r="I39"/>
  <c r="H39"/>
  <c r="G39"/>
  <c r="F39"/>
  <c r="E39"/>
  <c r="BC38"/>
  <c r="BB38"/>
  <c r="BA38"/>
  <c r="AZ38"/>
  <c r="AY38"/>
  <c r="AX38"/>
  <c r="AW38"/>
  <c r="AV38"/>
  <c r="AU38"/>
  <c r="AT38"/>
  <c r="AS38"/>
  <c r="AR38"/>
  <c r="AQ38"/>
  <c r="AP38"/>
  <c r="AO38"/>
  <c r="AN38"/>
  <c r="AM38"/>
  <c r="AL38"/>
  <c r="AK38"/>
  <c r="AJ38"/>
  <c r="AI38"/>
  <c r="AH38"/>
  <c r="AG38"/>
  <c r="AF38"/>
  <c r="AB38"/>
  <c r="AA38"/>
  <c r="Z38"/>
  <c r="Y38"/>
  <c r="X38"/>
  <c r="W38"/>
  <c r="V38"/>
  <c r="U38"/>
  <c r="T38"/>
  <c r="S38"/>
  <c r="R38"/>
  <c r="Q38"/>
  <c r="P38"/>
  <c r="O38"/>
  <c r="N38"/>
  <c r="M38"/>
  <c r="L38"/>
  <c r="K38"/>
  <c r="J38"/>
  <c r="I38"/>
  <c r="H38"/>
  <c r="G38"/>
  <c r="F38"/>
  <c r="E38"/>
  <c r="BC37"/>
  <c r="BB37"/>
  <c r="BA37"/>
  <c r="AZ37"/>
  <c r="AY37"/>
  <c r="AX37"/>
  <c r="AW37"/>
  <c r="AV37"/>
  <c r="AU37"/>
  <c r="AT37"/>
  <c r="AS37"/>
  <c r="AR37"/>
  <c r="AQ37"/>
  <c r="AP37"/>
  <c r="AO37"/>
  <c r="AN37"/>
  <c r="AM37"/>
  <c r="AL37"/>
  <c r="AK37"/>
  <c r="AJ37"/>
  <c r="AI37"/>
  <c r="AH37"/>
  <c r="AG37"/>
  <c r="AF37"/>
  <c r="AB37"/>
  <c r="AA37"/>
  <c r="Z37"/>
  <c r="Y37"/>
  <c r="X37"/>
  <c r="W37"/>
  <c r="V37"/>
  <c r="U37"/>
  <c r="T37"/>
  <c r="S37"/>
  <c r="R37"/>
  <c r="Q37"/>
  <c r="P37"/>
  <c r="O37"/>
  <c r="N37"/>
  <c r="M37"/>
  <c r="L37"/>
  <c r="K37"/>
  <c r="J37"/>
  <c r="I37"/>
  <c r="H37"/>
  <c r="G37"/>
  <c r="F37"/>
  <c r="E37"/>
  <c r="BC36"/>
  <c r="BB36"/>
  <c r="BA36"/>
  <c r="AZ36"/>
  <c r="AY36"/>
  <c r="AX36"/>
  <c r="AW36"/>
  <c r="AV36"/>
  <c r="AU36"/>
  <c r="AT36"/>
  <c r="AS36"/>
  <c r="AR36"/>
  <c r="AQ36"/>
  <c r="AP36"/>
  <c r="AO36"/>
  <c r="AN36"/>
  <c r="AM36"/>
  <c r="AL36"/>
  <c r="AK36"/>
  <c r="AJ36"/>
  <c r="AI36"/>
  <c r="AH36"/>
  <c r="AG36"/>
  <c r="AF36"/>
  <c r="AB36"/>
  <c r="AA36"/>
  <c r="Z36"/>
  <c r="Y36"/>
  <c r="X36"/>
  <c r="W36"/>
  <c r="V36"/>
  <c r="U36"/>
  <c r="T36"/>
  <c r="S36"/>
  <c r="R36"/>
  <c r="Q36"/>
  <c r="P36"/>
  <c r="O36"/>
  <c r="N36"/>
  <c r="M36"/>
  <c r="L36"/>
  <c r="K36"/>
  <c r="J36"/>
  <c r="I36"/>
  <c r="H36"/>
  <c r="G36"/>
  <c r="F36"/>
  <c r="E36"/>
  <c r="BC35"/>
  <c r="BB35"/>
  <c r="BA35"/>
  <c r="AZ35"/>
  <c r="AY35"/>
  <c r="AX35"/>
  <c r="AW35"/>
  <c r="AV35"/>
  <c r="AU35"/>
  <c r="AT35"/>
  <c r="AS35"/>
  <c r="AR35"/>
  <c r="AQ35"/>
  <c r="AP35"/>
  <c r="AO35"/>
  <c r="AN35"/>
  <c r="AM35"/>
  <c r="AL35"/>
  <c r="AK35"/>
  <c r="AJ35"/>
  <c r="AI35"/>
  <c r="AH35"/>
  <c r="AG35"/>
  <c r="AF35"/>
  <c r="AB35"/>
  <c r="AA35"/>
  <c r="Z35"/>
  <c r="Y35"/>
  <c r="X35"/>
  <c r="W35"/>
  <c r="V35"/>
  <c r="U35"/>
  <c r="T35"/>
  <c r="S35"/>
  <c r="R35"/>
  <c r="Q35"/>
  <c r="P35"/>
  <c r="O35"/>
  <c r="N35"/>
  <c r="M35"/>
  <c r="L35"/>
  <c r="K35"/>
  <c r="J35"/>
  <c r="I35"/>
  <c r="H35"/>
  <c r="G35"/>
  <c r="F35"/>
  <c r="E35"/>
  <c r="BC34"/>
  <c r="BB34"/>
  <c r="BA34"/>
  <c r="AZ34"/>
  <c r="AY34"/>
  <c r="AX34"/>
  <c r="AW34"/>
  <c r="AV34"/>
  <c r="AU34"/>
  <c r="AT34"/>
  <c r="AS34"/>
  <c r="AR34"/>
  <c r="AQ34"/>
  <c r="AP34"/>
  <c r="AO34"/>
  <c r="AN34"/>
  <c r="AM34"/>
  <c r="AL34"/>
  <c r="AK34"/>
  <c r="AJ34"/>
  <c r="AI34"/>
  <c r="AH34"/>
  <c r="AG34"/>
  <c r="AF34"/>
  <c r="AB34"/>
  <c r="AA34"/>
  <c r="Z34"/>
  <c r="Y34"/>
  <c r="X34"/>
  <c r="W34"/>
  <c r="V34"/>
  <c r="U34"/>
  <c r="T34"/>
  <c r="S34"/>
  <c r="R34"/>
  <c r="Q34"/>
  <c r="P34"/>
  <c r="O34"/>
  <c r="N34"/>
  <c r="M34"/>
  <c r="L34"/>
  <c r="K34"/>
  <c r="J34"/>
  <c r="I34"/>
  <c r="H34"/>
  <c r="G34"/>
  <c r="F34"/>
  <c r="E34"/>
  <c r="BC33"/>
  <c r="BB33"/>
  <c r="BA33"/>
  <c r="AZ33"/>
  <c r="AY33"/>
  <c r="AX33"/>
  <c r="AW33"/>
  <c r="AV33"/>
  <c r="AU33"/>
  <c r="AT33"/>
  <c r="AS33"/>
  <c r="AR33"/>
  <c r="AQ33"/>
  <c r="AP33"/>
  <c r="AO33"/>
  <c r="AN33"/>
  <c r="AM33"/>
  <c r="AL33"/>
  <c r="AK33"/>
  <c r="AJ33"/>
  <c r="AI33"/>
  <c r="AH33"/>
  <c r="AG33"/>
  <c r="AF33"/>
  <c r="AB33"/>
  <c r="AA33"/>
  <c r="Z33"/>
  <c r="Y33"/>
  <c r="X33"/>
  <c r="W33"/>
  <c r="V33"/>
  <c r="U33"/>
  <c r="T33"/>
  <c r="S33"/>
  <c r="R33"/>
  <c r="Q33"/>
  <c r="P33"/>
  <c r="O33"/>
  <c r="N33"/>
  <c r="M33"/>
  <c r="L33"/>
  <c r="K33"/>
  <c r="J33"/>
  <c r="I33"/>
  <c r="H33"/>
  <c r="G33"/>
  <c r="F33"/>
  <c r="E33"/>
  <c r="BC20"/>
  <c r="BB20"/>
  <c r="BA20"/>
  <c r="AZ20"/>
  <c r="AY20"/>
  <c r="AX20"/>
  <c r="AW20"/>
  <c r="AV20"/>
  <c r="AU20"/>
  <c r="AT20"/>
  <c r="AS20"/>
  <c r="AR20"/>
  <c r="AQ20"/>
  <c r="AP20"/>
  <c r="AO20"/>
  <c r="AN20"/>
  <c r="AM20"/>
  <c r="AL20"/>
  <c r="AK20"/>
  <c r="AJ20"/>
  <c r="AI20"/>
  <c r="AH20"/>
  <c r="AG20"/>
  <c r="AF20"/>
  <c r="AB20"/>
  <c r="AA20"/>
  <c r="Z20"/>
  <c r="Y20"/>
  <c r="X20"/>
  <c r="W20"/>
  <c r="V20"/>
  <c r="U20"/>
  <c r="T20"/>
  <c r="S20"/>
  <c r="R20"/>
  <c r="Q20"/>
  <c r="P20"/>
  <c r="O20"/>
  <c r="N20"/>
  <c r="M20"/>
  <c r="L20"/>
  <c r="K20"/>
  <c r="J20"/>
  <c r="I20"/>
  <c r="H20"/>
  <c r="G20"/>
  <c r="F20"/>
  <c r="E20"/>
  <c r="BC7"/>
  <c r="BB7"/>
  <c r="BA7"/>
  <c r="AZ7"/>
  <c r="AY7"/>
  <c r="AX7"/>
  <c r="AW7"/>
  <c r="AV7"/>
  <c r="AU7"/>
  <c r="AT7"/>
  <c r="AS7"/>
  <c r="AR7"/>
  <c r="AQ7"/>
  <c r="AP7"/>
  <c r="AO7"/>
  <c r="AN7"/>
  <c r="AM7"/>
  <c r="AL7"/>
  <c r="AK7"/>
  <c r="AJ7"/>
  <c r="AI7"/>
  <c r="AH7"/>
  <c r="AG7"/>
  <c r="AF7"/>
  <c r="AB7"/>
  <c r="AA7"/>
  <c r="Z7"/>
  <c r="Y7"/>
  <c r="X7"/>
  <c r="W7"/>
  <c r="V7"/>
  <c r="U7"/>
  <c r="T7"/>
  <c r="S7"/>
  <c r="R7"/>
  <c r="Q7"/>
  <c r="P7"/>
  <c r="O7"/>
  <c r="N7"/>
  <c r="M7"/>
  <c r="L7"/>
  <c r="K7"/>
  <c r="J7"/>
  <c r="I7"/>
  <c r="H7"/>
  <c r="G7"/>
  <c r="F7"/>
  <c r="E7"/>
  <c r="AC1"/>
  <c r="BD75" i="49"/>
  <c r="BC75"/>
  <c r="BB75" s="1"/>
  <c r="BA75" s="1"/>
  <c r="AZ75" s="1"/>
  <c r="AY75"/>
  <c r="AX75"/>
  <c r="AW75" s="1"/>
  <c r="AV75"/>
  <c r="AU75"/>
  <c r="AT75"/>
  <c r="AS75"/>
  <c r="AR75"/>
  <c r="AQ75" s="1"/>
  <c r="AP75"/>
  <c r="AO75"/>
  <c r="AN75" s="1"/>
  <c r="AM75" s="1"/>
  <c r="AL75"/>
  <c r="AK75" s="1"/>
  <c r="AJ75" s="1"/>
  <c r="AI75"/>
  <c r="AH75"/>
  <c r="AG75" s="1"/>
  <c r="AB75" s="1"/>
  <c r="AA75" s="1"/>
  <c r="Z75" s="1"/>
  <c r="Y75"/>
  <c r="X75"/>
  <c r="W75"/>
  <c r="V75" s="1"/>
  <c r="U75"/>
  <c r="T75" s="1"/>
  <c r="S75"/>
  <c r="R75"/>
  <c r="Q75" s="1"/>
  <c r="P75"/>
  <c r="O75"/>
  <c r="N75" s="1"/>
  <c r="M75"/>
  <c r="L75"/>
  <c r="K75" s="1"/>
  <c r="J75" s="1"/>
  <c r="I75" s="1"/>
  <c r="H75" s="1"/>
  <c r="G75"/>
  <c r="F75" s="1"/>
  <c r="E75" s="1"/>
  <c r="BD74" s="1"/>
  <c r="BC74" s="1"/>
  <c r="BB74" s="1"/>
  <c r="BA74" s="1"/>
  <c r="AZ74" s="1"/>
  <c r="AY74" s="1"/>
  <c r="AX74" s="1"/>
  <c r="AW74"/>
  <c r="AV74" s="1"/>
  <c r="AU74" s="1"/>
  <c r="AT74"/>
  <c r="AS74" s="1"/>
  <c r="AR74" s="1"/>
  <c r="AQ74" s="1"/>
  <c r="AP74" s="1"/>
  <c r="AO74" s="1"/>
  <c r="AN74" s="1"/>
  <c r="AM74" s="1"/>
  <c r="AL74" s="1"/>
  <c r="AK74" s="1"/>
  <c r="AJ74" s="1"/>
  <c r="AI74" s="1"/>
  <c r="AH74" s="1"/>
  <c r="AG74"/>
  <c r="AB74" s="1"/>
  <c r="AA74" s="1"/>
  <c r="Z74" s="1"/>
  <c r="Y74" s="1"/>
  <c r="X74" s="1"/>
  <c r="W74" s="1"/>
  <c r="V74"/>
  <c r="U74"/>
  <c r="T74" s="1"/>
  <c r="S74" s="1"/>
  <c r="R74" s="1"/>
  <c r="Q74"/>
  <c r="P74" s="1"/>
  <c r="O74" s="1"/>
  <c r="N74" s="1"/>
  <c r="M74" s="1"/>
  <c r="L74" s="1"/>
  <c r="K74" s="1"/>
  <c r="J74"/>
  <c r="I74" s="1"/>
  <c r="H74" s="1"/>
  <c r="G74" s="1"/>
  <c r="F74"/>
  <c r="E74" s="1"/>
  <c r="BD73"/>
  <c r="BC73"/>
  <c r="BB73" s="1"/>
  <c r="BA73" s="1"/>
  <c r="AZ73" s="1"/>
  <c r="AY73"/>
  <c r="AX73" s="1"/>
  <c r="AW73"/>
  <c r="AV73" s="1"/>
  <c r="AU73"/>
  <c r="AT73"/>
  <c r="AS73"/>
  <c r="AR73"/>
  <c r="AQ73" s="1"/>
  <c r="AP73"/>
  <c r="AO73" s="1"/>
  <c r="AN73" s="1"/>
  <c r="AM73" s="1"/>
  <c r="AL73" s="1"/>
  <c r="AK73" s="1"/>
  <c r="AJ73" s="1"/>
  <c r="AI73"/>
  <c r="AH73" s="1"/>
  <c r="AG73"/>
  <c r="AB73"/>
  <c r="AA73" s="1"/>
  <c r="Z73" s="1"/>
  <c r="Y73"/>
  <c r="X73" s="1"/>
  <c r="W73"/>
  <c r="V73" s="1"/>
  <c r="U73" s="1"/>
  <c r="T73" s="1"/>
  <c r="S73"/>
  <c r="R73"/>
  <c r="Q73" s="1"/>
  <c r="P73"/>
  <c r="O73" s="1"/>
  <c r="N73"/>
  <c r="M73" s="1"/>
  <c r="L73"/>
  <c r="K73"/>
  <c r="J73" s="1"/>
  <c r="I73" s="1"/>
  <c r="H73"/>
  <c r="G73" s="1"/>
  <c r="F73"/>
  <c r="E73" s="1"/>
  <c r="BD72"/>
  <c r="BC72" s="1"/>
  <c r="BB72" s="1"/>
  <c r="BA72" s="1"/>
  <c r="AZ72"/>
  <c r="AY72" s="1"/>
  <c r="AX72" s="1"/>
  <c r="AW72" s="1"/>
  <c r="AV72" s="1"/>
  <c r="AU72" s="1"/>
  <c r="AT72" s="1"/>
  <c r="AS72" s="1"/>
  <c r="AR72"/>
  <c r="AQ72" s="1"/>
  <c r="AP72" s="1"/>
  <c r="AO72" s="1"/>
  <c r="AN72" s="1"/>
  <c r="AM72" s="1"/>
  <c r="AL72"/>
  <c r="AK72" s="1"/>
  <c r="AJ72"/>
  <c r="AI72" s="1"/>
  <c r="AH72" s="1"/>
  <c r="AG72" s="1"/>
  <c r="AB72" s="1"/>
  <c r="AA72" s="1"/>
  <c r="Z72" s="1"/>
  <c r="Y72"/>
  <c r="X72" s="1"/>
  <c r="W72"/>
  <c r="V72" s="1"/>
  <c r="U72" s="1"/>
  <c r="T72"/>
  <c r="S72" s="1"/>
  <c r="R72" s="1"/>
  <c r="Q72" s="1"/>
  <c r="P72"/>
  <c r="O72" s="1"/>
  <c r="N72"/>
  <c r="M72"/>
  <c r="L72" s="1"/>
  <c r="K72"/>
  <c r="J72" s="1"/>
  <c r="I72"/>
  <c r="H72" s="1"/>
  <c r="G72"/>
  <c r="F72" s="1"/>
  <c r="E72"/>
  <c r="BD71" s="1"/>
  <c r="BC71"/>
  <c r="BB71"/>
  <c r="BA71" s="1"/>
  <c r="AZ71"/>
  <c r="AY71"/>
  <c r="AX71"/>
  <c r="AW71" s="1"/>
  <c r="AV71" s="1"/>
  <c r="AU71"/>
  <c r="AT71" s="1"/>
  <c r="AS71" s="1"/>
  <c r="AR71"/>
  <c r="AQ71" s="1"/>
  <c r="AP71" s="1"/>
  <c r="AO71" s="1"/>
  <c r="AN71" s="1"/>
  <c r="AM71" s="1"/>
  <c r="AL71"/>
  <c r="AK71" s="1"/>
  <c r="AJ71"/>
  <c r="AI71"/>
  <c r="AH71" s="1"/>
  <c r="AG71"/>
  <c r="AB71"/>
  <c r="AA71" s="1"/>
  <c r="Z71"/>
  <c r="Y71" s="1"/>
  <c r="X71" s="1"/>
  <c r="W71"/>
  <c r="V71"/>
  <c r="U71" s="1"/>
  <c r="T71" s="1"/>
  <c r="S71"/>
  <c r="R71"/>
  <c r="Q71"/>
  <c r="P71"/>
  <c r="O71" s="1"/>
  <c r="N71"/>
  <c r="M71"/>
  <c r="L71"/>
  <c r="K71" s="1"/>
  <c r="J71"/>
  <c r="I71" s="1"/>
  <c r="H71"/>
  <c r="G71" s="1"/>
  <c r="F71"/>
  <c r="E71"/>
  <c r="BD70" s="1"/>
  <c r="BC70"/>
  <c r="BB70"/>
  <c r="BA70"/>
  <c r="AZ70" s="1"/>
  <c r="AY70"/>
  <c r="AX70" s="1"/>
  <c r="AW70" s="1"/>
  <c r="AV70"/>
  <c r="AU70" s="1"/>
  <c r="AT70" s="1"/>
  <c r="AS70"/>
  <c r="AR70" s="1"/>
  <c r="AQ70" s="1"/>
  <c r="AP70" s="1"/>
  <c r="AO70"/>
  <c r="AN70"/>
  <c r="AM70"/>
  <c r="AL70" s="1"/>
  <c r="AK70" s="1"/>
  <c r="AJ70"/>
  <c r="AI70" s="1"/>
  <c r="AH70" s="1"/>
  <c r="AG70" s="1"/>
  <c r="AB70"/>
  <c r="AA70"/>
  <c r="Z70"/>
  <c r="Y70" s="1"/>
  <c r="X70" s="1"/>
  <c r="W70" s="1"/>
  <c r="V70" s="1"/>
  <c r="U70"/>
  <c r="T70" s="1"/>
  <c r="S70" s="1"/>
  <c r="R70" s="1"/>
  <c r="Q70" s="1"/>
  <c r="P70"/>
  <c r="O70"/>
  <c r="N70" s="1"/>
  <c r="M70" s="1"/>
  <c r="L70"/>
  <c r="K70"/>
  <c r="J70" s="1"/>
  <c r="I70"/>
  <c r="H70"/>
  <c r="G70"/>
  <c r="F70"/>
  <c r="E70" s="1"/>
  <c r="BD69" s="1"/>
  <c r="BC69"/>
  <c r="BB69"/>
  <c r="BA69" s="1"/>
  <c r="AZ69"/>
  <c r="AY69"/>
  <c r="AX69"/>
  <c r="AW69" s="1"/>
  <c r="AV69"/>
  <c r="AU69"/>
  <c r="AT69" s="1"/>
  <c r="AS69"/>
  <c r="AR69"/>
  <c r="AQ69" s="1"/>
  <c r="AP69" s="1"/>
  <c r="AO69" s="1"/>
  <c r="AN69" s="1"/>
  <c r="AM69" s="1"/>
  <c r="AL69"/>
  <c r="AK69"/>
  <c r="AJ69" s="1"/>
  <c r="AI69"/>
  <c r="AH69" s="1"/>
  <c r="AG69" s="1"/>
  <c r="AB69" s="1"/>
  <c r="AA69"/>
  <c r="Z69"/>
  <c r="Y69" s="1"/>
  <c r="X69"/>
  <c r="W69" s="1"/>
  <c r="V69"/>
  <c r="U69"/>
  <c r="T69" s="1"/>
  <c r="S69"/>
  <c r="R69"/>
  <c r="Q69"/>
  <c r="P69" s="1"/>
  <c r="O69"/>
  <c r="N69" s="1"/>
  <c r="M69" s="1"/>
  <c r="L69"/>
  <c r="K69"/>
  <c r="J69" s="1"/>
  <c r="I69"/>
  <c r="H69" s="1"/>
  <c r="G69"/>
  <c r="F69"/>
  <c r="E69" s="1"/>
  <c r="BD68"/>
  <c r="BC68" s="1"/>
  <c r="BB68" s="1"/>
  <c r="BA68"/>
  <c r="AZ68"/>
  <c r="AY68"/>
  <c r="AX68" s="1"/>
  <c r="AW68"/>
  <c r="AV68"/>
  <c r="AU68"/>
  <c r="AT68"/>
  <c r="AS68"/>
  <c r="AR68"/>
  <c r="AQ68" s="1"/>
  <c r="AP68" s="1"/>
  <c r="AO68"/>
  <c r="AN68" s="1"/>
  <c r="AM68"/>
  <c r="AL68" s="1"/>
  <c r="AK68" s="1"/>
  <c r="AJ68" s="1"/>
  <c r="AI68"/>
  <c r="AH68"/>
  <c r="AG68" s="1"/>
  <c r="AB68"/>
  <c r="AA68" s="1"/>
  <c r="Z68"/>
  <c r="Y68" s="1"/>
  <c r="X68"/>
  <c r="W68" s="1"/>
  <c r="V68"/>
  <c r="U68"/>
  <c r="T68"/>
  <c r="S68"/>
  <c r="R68"/>
  <c r="Q68" s="1"/>
  <c r="P68"/>
  <c r="O68" s="1"/>
  <c r="N68" s="1"/>
  <c r="M68"/>
  <c r="L68"/>
  <c r="K68"/>
  <c r="J68"/>
  <c r="I68"/>
  <c r="H68" s="1"/>
  <c r="G68" s="1"/>
  <c r="F68"/>
  <c r="E68" s="1"/>
  <c r="BD67"/>
  <c r="BC67"/>
  <c r="BB67"/>
  <c r="BA67" s="1"/>
  <c r="AZ67" s="1"/>
  <c r="AY67"/>
  <c r="AX67"/>
  <c r="AW67"/>
  <c r="AV67"/>
  <c r="AU67" s="1"/>
  <c r="AT67" s="1"/>
  <c r="AS67"/>
  <c r="AR67"/>
  <c r="AQ67"/>
  <c r="AP67"/>
  <c r="AO67"/>
  <c r="AN67" s="1"/>
  <c r="AM67" s="1"/>
  <c r="AL67"/>
  <c r="AK67"/>
  <c r="AJ67"/>
  <c r="AI67"/>
  <c r="AH67"/>
  <c r="AG67" s="1"/>
  <c r="AB67" s="1"/>
  <c r="AA67" s="1"/>
  <c r="Z67"/>
  <c r="Y67"/>
  <c r="X67" s="1"/>
  <c r="W67"/>
  <c r="V67" s="1"/>
  <c r="U67"/>
  <c r="T67"/>
  <c r="S67" s="1"/>
  <c r="R67"/>
  <c r="Q67" s="1"/>
  <c r="P67"/>
  <c r="O67"/>
  <c r="N67"/>
  <c r="M67"/>
  <c r="L67"/>
  <c r="K67"/>
  <c r="J67"/>
  <c r="I67"/>
  <c r="H67"/>
  <c r="G67"/>
  <c r="F67" s="1"/>
  <c r="E67"/>
  <c r="BD65"/>
  <c r="BC65"/>
  <c r="BB65"/>
  <c r="BA65"/>
  <c r="AZ65"/>
  <c r="AY65"/>
  <c r="AX65"/>
  <c r="AW65"/>
  <c r="AV65"/>
  <c r="AU65"/>
  <c r="AT65"/>
  <c r="AS65"/>
  <c r="AR65"/>
  <c r="AQ65"/>
  <c r="AP65"/>
  <c r="AO65"/>
  <c r="AN65"/>
  <c r="AM65"/>
  <c r="AL65"/>
  <c r="AK65"/>
  <c r="AJ65"/>
  <c r="AI65"/>
  <c r="AH65"/>
  <c r="AG65"/>
  <c r="AB65"/>
  <c r="AA65"/>
  <c r="Z65"/>
  <c r="Y65"/>
  <c r="X65"/>
  <c r="W65"/>
  <c r="V65"/>
  <c r="U65"/>
  <c r="T65"/>
  <c r="S65"/>
  <c r="R65"/>
  <c r="Q65"/>
  <c r="P65"/>
  <c r="O65"/>
  <c r="N65"/>
  <c r="M65"/>
  <c r="L65"/>
  <c r="K65"/>
  <c r="J65"/>
  <c r="I65"/>
  <c r="H65"/>
  <c r="G65"/>
  <c r="F65"/>
  <c r="E65"/>
  <c r="BD64"/>
  <c r="BC64"/>
  <c r="BB64"/>
  <c r="BA64"/>
  <c r="AZ64"/>
  <c r="AY64"/>
  <c r="AX64"/>
  <c r="AW64"/>
  <c r="AV64"/>
  <c r="AU64"/>
  <c r="AT64"/>
  <c r="AS64"/>
  <c r="AR64"/>
  <c r="AQ64"/>
  <c r="AP64"/>
  <c r="AO64"/>
  <c r="AN64"/>
  <c r="AM64"/>
  <c r="AL64"/>
  <c r="AK64"/>
  <c r="AJ64"/>
  <c r="AI64"/>
  <c r="AH64"/>
  <c r="AG64"/>
  <c r="AB64"/>
  <c r="AA64"/>
  <c r="Z64"/>
  <c r="Y64"/>
  <c r="X64"/>
  <c r="W64"/>
  <c r="V64"/>
  <c r="U64"/>
  <c r="T64"/>
  <c r="S64"/>
  <c r="R64"/>
  <c r="Q64"/>
  <c r="P64"/>
  <c r="O64"/>
  <c r="N64"/>
  <c r="M64"/>
  <c r="L64"/>
  <c r="K64"/>
  <c r="J64"/>
  <c r="I64"/>
  <c r="H64"/>
  <c r="G64"/>
  <c r="F64"/>
  <c r="E64"/>
  <c r="BD63"/>
  <c r="BC63"/>
  <c r="BB63"/>
  <c r="BA63"/>
  <c r="AZ63"/>
  <c r="AY63"/>
  <c r="AX63"/>
  <c r="AW63"/>
  <c r="AV63"/>
  <c r="AU63"/>
  <c r="AT63"/>
  <c r="AS63"/>
  <c r="AR63"/>
  <c r="AQ63"/>
  <c r="AP63"/>
  <c r="AO63"/>
  <c r="AN63"/>
  <c r="AM63"/>
  <c r="AL63"/>
  <c r="AK63"/>
  <c r="AJ63"/>
  <c r="AI63"/>
  <c r="AH63"/>
  <c r="AG63"/>
  <c r="AB63"/>
  <c r="AA63"/>
  <c r="Z63"/>
  <c r="Y63"/>
  <c r="X63"/>
  <c r="W63"/>
  <c r="V63"/>
  <c r="U63"/>
  <c r="T63"/>
  <c r="S63"/>
  <c r="R63"/>
  <c r="Q63"/>
  <c r="P63"/>
  <c r="O63"/>
  <c r="N63"/>
  <c r="M63"/>
  <c r="L63"/>
  <c r="K63"/>
  <c r="J63"/>
  <c r="I63"/>
  <c r="H63"/>
  <c r="G63"/>
  <c r="F63"/>
  <c r="E63"/>
  <c r="BD62"/>
  <c r="BC62"/>
  <c r="BB62"/>
  <c r="BA62"/>
  <c r="AZ62"/>
  <c r="AY62"/>
  <c r="AX62"/>
  <c r="AW62"/>
  <c r="AV62"/>
  <c r="AU62"/>
  <c r="AT62"/>
  <c r="AS62"/>
  <c r="AR62"/>
  <c r="AQ62"/>
  <c r="AP62"/>
  <c r="AO62"/>
  <c r="AN62"/>
  <c r="AM62"/>
  <c r="AL62"/>
  <c r="AK62"/>
  <c r="AJ62"/>
  <c r="AI62"/>
  <c r="AH62"/>
  <c r="AG62"/>
  <c r="AB62"/>
  <c r="AA62"/>
  <c r="Z62"/>
  <c r="Y62"/>
  <c r="X62"/>
  <c r="W62"/>
  <c r="V62"/>
  <c r="U62"/>
  <c r="T62"/>
  <c r="S62"/>
  <c r="R62"/>
  <c r="Q62"/>
  <c r="P62"/>
  <c r="O62"/>
  <c r="N62"/>
  <c r="M62"/>
  <c r="L62"/>
  <c r="K62"/>
  <c r="J62"/>
  <c r="I62"/>
  <c r="H62"/>
  <c r="G62"/>
  <c r="F62"/>
  <c r="E62"/>
  <c r="BD61"/>
  <c r="BC61"/>
  <c r="BB61"/>
  <c r="BA61"/>
  <c r="AZ61"/>
  <c r="AY61"/>
  <c r="AX61"/>
  <c r="AW61"/>
  <c r="AV61"/>
  <c r="AU61"/>
  <c r="AT61"/>
  <c r="AS61"/>
  <c r="AR61"/>
  <c r="AQ61"/>
  <c r="AP61"/>
  <c r="AO61"/>
  <c r="AN61"/>
  <c r="AM61"/>
  <c r="AL61"/>
  <c r="AK61"/>
  <c r="AJ61"/>
  <c r="AI61"/>
  <c r="AH61"/>
  <c r="AG61"/>
  <c r="AB61"/>
  <c r="AA61"/>
  <c r="Z61"/>
  <c r="Y61"/>
  <c r="X61"/>
  <c r="W61"/>
  <c r="V61"/>
  <c r="U61"/>
  <c r="T61"/>
  <c r="S61"/>
  <c r="R61"/>
  <c r="Q61"/>
  <c r="P61"/>
  <c r="O61"/>
  <c r="N61"/>
  <c r="M61"/>
  <c r="L61"/>
  <c r="K61"/>
  <c r="J61"/>
  <c r="I61"/>
  <c r="H61"/>
  <c r="G61"/>
  <c r="F61"/>
  <c r="E61"/>
  <c r="BD60"/>
  <c r="BC60"/>
  <c r="BB60"/>
  <c r="BA60"/>
  <c r="AZ60"/>
  <c r="AY60"/>
  <c r="AX60"/>
  <c r="AW60"/>
  <c r="AV60"/>
  <c r="AU60"/>
  <c r="AT60"/>
  <c r="AS60"/>
  <c r="AR60"/>
  <c r="AQ60"/>
  <c r="AP60"/>
  <c r="AO60"/>
  <c r="AN60"/>
  <c r="AM60"/>
  <c r="AL60"/>
  <c r="AK60"/>
  <c r="AJ60"/>
  <c r="AI60"/>
  <c r="AH60"/>
  <c r="AG60"/>
  <c r="AB60"/>
  <c r="AA60"/>
  <c r="Z60"/>
  <c r="Y60"/>
  <c r="X60"/>
  <c r="W60"/>
  <c r="V60"/>
  <c r="U60"/>
  <c r="T60"/>
  <c r="S60"/>
  <c r="R60"/>
  <c r="Q60"/>
  <c r="P60"/>
  <c r="O60"/>
  <c r="N60"/>
  <c r="M60"/>
  <c r="L60"/>
  <c r="K60"/>
  <c r="J60"/>
  <c r="I60"/>
  <c r="H60"/>
  <c r="G60"/>
  <c r="F60"/>
  <c r="E60"/>
  <c r="BD59"/>
  <c r="BC59"/>
  <c r="BB59"/>
  <c r="BA59"/>
  <c r="AZ59"/>
  <c r="AY59"/>
  <c r="AX59"/>
  <c r="AW59"/>
  <c r="AV59"/>
  <c r="AU59"/>
  <c r="AT59"/>
  <c r="AS59"/>
  <c r="AR59"/>
  <c r="AQ59"/>
  <c r="AP59"/>
  <c r="AO59"/>
  <c r="AN59"/>
  <c r="AM59"/>
  <c r="AL59"/>
  <c r="AK59"/>
  <c r="AJ59"/>
  <c r="AI59"/>
  <c r="AH59"/>
  <c r="AG59"/>
  <c r="AB59"/>
  <c r="AA59"/>
  <c r="Z59"/>
  <c r="Y59"/>
  <c r="X59"/>
  <c r="W59"/>
  <c r="V59"/>
  <c r="U59"/>
  <c r="T59"/>
  <c r="S59"/>
  <c r="R59"/>
  <c r="Q59"/>
  <c r="P59"/>
  <c r="O59"/>
  <c r="N59"/>
  <c r="M59"/>
  <c r="L59"/>
  <c r="K59"/>
  <c r="J59"/>
  <c r="I59"/>
  <c r="H59"/>
  <c r="G59"/>
  <c r="F59"/>
  <c r="E59"/>
  <c r="BD58"/>
  <c r="BC58"/>
  <c r="BB58"/>
  <c r="BA58"/>
  <c r="AZ58"/>
  <c r="AY58"/>
  <c r="AX58"/>
  <c r="AW58"/>
  <c r="AV58"/>
  <c r="AU58"/>
  <c r="AT58"/>
  <c r="AS58"/>
  <c r="AR58"/>
  <c r="AQ58"/>
  <c r="AP58"/>
  <c r="AO58"/>
  <c r="AN58"/>
  <c r="AM58"/>
  <c r="AL58"/>
  <c r="AK58"/>
  <c r="AJ58"/>
  <c r="AI58"/>
  <c r="AH58"/>
  <c r="AG58"/>
  <c r="AB58"/>
  <c r="AA58"/>
  <c r="Z58"/>
  <c r="Y58"/>
  <c r="X58"/>
  <c r="W58"/>
  <c r="V58"/>
  <c r="U58"/>
  <c r="T58"/>
  <c r="S58"/>
  <c r="R58"/>
  <c r="Q58"/>
  <c r="P58"/>
  <c r="O58"/>
  <c r="N58"/>
  <c r="M58"/>
  <c r="L58"/>
  <c r="K58"/>
  <c r="J58"/>
  <c r="I58"/>
  <c r="H58"/>
  <c r="G58"/>
  <c r="F58"/>
  <c r="E58"/>
  <c r="BD57" s="1"/>
  <c r="BC57" s="1"/>
  <c r="BB57"/>
  <c r="BA57"/>
  <c r="AZ57" s="1"/>
  <c r="AY57"/>
  <c r="AX57"/>
  <c r="AW57" s="1"/>
  <c r="AV57"/>
  <c r="AU57"/>
  <c r="AT57"/>
  <c r="AS57" s="1"/>
  <c r="AR57"/>
  <c r="AQ57" s="1"/>
  <c r="AP57"/>
  <c r="AO57" s="1"/>
  <c r="AN57"/>
  <c r="AM57"/>
  <c r="AL57"/>
  <c r="AK57" s="1"/>
  <c r="AJ57" s="1"/>
  <c r="AI57"/>
  <c r="AH57"/>
  <c r="AG57" s="1"/>
  <c r="AB57"/>
  <c r="AA57"/>
  <c r="Z57" s="1"/>
  <c r="Y57"/>
  <c r="X57"/>
  <c r="W57"/>
  <c r="V57" s="1"/>
  <c r="U57" s="1"/>
  <c r="T57"/>
  <c r="S57"/>
  <c r="R57"/>
  <c r="Q57"/>
  <c r="P57" s="1"/>
  <c r="O57" s="1"/>
  <c r="N57"/>
  <c r="M57"/>
  <c r="L57"/>
  <c r="K57" s="1"/>
  <c r="J57" s="1"/>
  <c r="I57" s="1"/>
  <c r="H57" s="1"/>
  <c r="G57"/>
  <c r="F57" s="1"/>
  <c r="E57" s="1"/>
  <c r="BD47"/>
  <c r="BC47"/>
  <c r="BB47"/>
  <c r="BA47"/>
  <c r="AZ47"/>
  <c r="AY47"/>
  <c r="AX47"/>
  <c r="AW47"/>
  <c r="AV47"/>
  <c r="AU47"/>
  <c r="AT47"/>
  <c r="AS47"/>
  <c r="AR47"/>
  <c r="AQ47"/>
  <c r="AP47"/>
  <c r="AO47"/>
  <c r="AN47"/>
  <c r="AM47"/>
  <c r="AL47"/>
  <c r="AK47"/>
  <c r="AJ47"/>
  <c r="AI47"/>
  <c r="AH47"/>
  <c r="AG47"/>
  <c r="AB47"/>
  <c r="AA47"/>
  <c r="Z47"/>
  <c r="Y47"/>
  <c r="X47"/>
  <c r="W47"/>
  <c r="V47"/>
  <c r="U47"/>
  <c r="T47"/>
  <c r="S47"/>
  <c r="R47"/>
  <c r="Q47"/>
  <c r="P47"/>
  <c r="O47"/>
  <c r="N47"/>
  <c r="M47"/>
  <c r="L47"/>
  <c r="K47"/>
  <c r="J47"/>
  <c r="I47"/>
  <c r="H47"/>
  <c r="G47"/>
  <c r="F47"/>
  <c r="E47"/>
  <c r="BD37"/>
  <c r="BC37"/>
  <c r="BB37"/>
  <c r="BA37"/>
  <c r="AZ37"/>
  <c r="AY37"/>
  <c r="AX37"/>
  <c r="AW37"/>
  <c r="AV37"/>
  <c r="AU37"/>
  <c r="AT37"/>
  <c r="AS37"/>
  <c r="AR37"/>
  <c r="AQ37"/>
  <c r="AP37"/>
  <c r="AO37"/>
  <c r="AN37"/>
  <c r="AM37"/>
  <c r="AL37"/>
  <c r="AK37"/>
  <c r="AJ37"/>
  <c r="AI37"/>
  <c r="AH37"/>
  <c r="AG37"/>
  <c r="AB37"/>
  <c r="AA37"/>
  <c r="Z37"/>
  <c r="Y37"/>
  <c r="X37"/>
  <c r="W37"/>
  <c r="V37"/>
  <c r="U37"/>
  <c r="T37"/>
  <c r="S37"/>
  <c r="R37"/>
  <c r="Q37"/>
  <c r="P37"/>
  <c r="O37"/>
  <c r="N37"/>
  <c r="M37"/>
  <c r="L37"/>
  <c r="K37"/>
  <c r="J37"/>
  <c r="I37"/>
  <c r="H37"/>
  <c r="G37"/>
  <c r="F37"/>
  <c r="E37"/>
  <c r="BD35"/>
  <c r="BC35"/>
  <c r="BB35"/>
  <c r="BA35"/>
  <c r="AZ35"/>
  <c r="AY35"/>
  <c r="AX35"/>
  <c r="AW35"/>
  <c r="AV35"/>
  <c r="AU35"/>
  <c r="AT35"/>
  <c r="AS35"/>
  <c r="AR35"/>
  <c r="AQ35"/>
  <c r="AP35"/>
  <c r="AO35"/>
  <c r="AN35"/>
  <c r="AM35"/>
  <c r="AL35"/>
  <c r="AK35"/>
  <c r="AJ35"/>
  <c r="AI35"/>
  <c r="AH35"/>
  <c r="AG35"/>
  <c r="AB35"/>
  <c r="AA35"/>
  <c r="Z35"/>
  <c r="Y35"/>
  <c r="X35"/>
  <c r="W35"/>
  <c r="V35"/>
  <c r="U35"/>
  <c r="T35"/>
  <c r="S35"/>
  <c r="R35"/>
  <c r="Q35"/>
  <c r="P35"/>
  <c r="O35"/>
  <c r="N35"/>
  <c r="M35"/>
  <c r="L35"/>
  <c r="K35"/>
  <c r="J35"/>
  <c r="I35"/>
  <c r="H35"/>
  <c r="G35"/>
  <c r="F35"/>
  <c r="E35"/>
  <c r="BD33"/>
  <c r="BC33"/>
  <c r="BB33"/>
  <c r="BA33"/>
  <c r="AZ33"/>
  <c r="AY33"/>
  <c r="AX33"/>
  <c r="AW33"/>
  <c r="AV33"/>
  <c r="AU33"/>
  <c r="AT33"/>
  <c r="AS33"/>
  <c r="AR33"/>
  <c r="AQ33"/>
  <c r="AP33"/>
  <c r="AO33"/>
  <c r="AN33"/>
  <c r="AM33"/>
  <c r="AL33"/>
  <c r="AK33"/>
  <c r="AJ33"/>
  <c r="AI33"/>
  <c r="AH33"/>
  <c r="AG33"/>
  <c r="AB33"/>
  <c r="AA33"/>
  <c r="Z33"/>
  <c r="Y33"/>
  <c r="X33"/>
  <c r="W33"/>
  <c r="V33"/>
  <c r="U33"/>
  <c r="T33"/>
  <c r="S33"/>
  <c r="R33"/>
  <c r="Q33"/>
  <c r="P33"/>
  <c r="O33"/>
  <c r="N33"/>
  <c r="M33"/>
  <c r="L33"/>
  <c r="K33"/>
  <c r="J33"/>
  <c r="I33"/>
  <c r="H33"/>
  <c r="G33"/>
  <c r="F33"/>
  <c r="E33"/>
  <c r="BD32"/>
  <c r="BC32"/>
  <c r="BB32"/>
  <c r="BA32"/>
  <c r="AZ32"/>
  <c r="AY32"/>
  <c r="AX32"/>
  <c r="AW32"/>
  <c r="AV32"/>
  <c r="AU32"/>
  <c r="AT32"/>
  <c r="AS32"/>
  <c r="AR32"/>
  <c r="AQ32"/>
  <c r="AP32"/>
  <c r="AO32"/>
  <c r="AN32"/>
  <c r="AM32"/>
  <c r="AL32"/>
  <c r="AK32"/>
  <c r="AJ32"/>
  <c r="AI32"/>
  <c r="AH32"/>
  <c r="AG32"/>
  <c r="AB32"/>
  <c r="AA32"/>
  <c r="Z32"/>
  <c r="Y32"/>
  <c r="X32"/>
  <c r="W32"/>
  <c r="V32"/>
  <c r="U32"/>
  <c r="T32"/>
  <c r="S32"/>
  <c r="R32"/>
  <c r="Q32"/>
  <c r="P32"/>
  <c r="O32"/>
  <c r="N32"/>
  <c r="M32"/>
  <c r="L32"/>
  <c r="K32"/>
  <c r="J32"/>
  <c r="I32"/>
  <c r="H32"/>
  <c r="G32"/>
  <c r="F32"/>
  <c r="E32"/>
  <c r="BD31"/>
  <c r="BC31"/>
  <c r="BB31"/>
  <c r="BA31"/>
  <c r="AZ31"/>
  <c r="AY31"/>
  <c r="AX31"/>
  <c r="AW31"/>
  <c r="AV31"/>
  <c r="AU31"/>
  <c r="AT31"/>
  <c r="AS31"/>
  <c r="AR31"/>
  <c r="AQ31"/>
  <c r="AP31"/>
  <c r="AO31"/>
  <c r="AN31"/>
  <c r="AM31"/>
  <c r="AL31"/>
  <c r="AK31"/>
  <c r="AJ31"/>
  <c r="AI31"/>
  <c r="AH31"/>
  <c r="AG31"/>
  <c r="AB31"/>
  <c r="AA31"/>
  <c r="Z31"/>
  <c r="Y31"/>
  <c r="X31"/>
  <c r="W31"/>
  <c r="V31"/>
  <c r="U31"/>
  <c r="T31"/>
  <c r="S31"/>
  <c r="R31"/>
  <c r="Q31"/>
  <c r="P31"/>
  <c r="O31"/>
  <c r="N31"/>
  <c r="M31"/>
  <c r="L31"/>
  <c r="K31"/>
  <c r="J31"/>
  <c r="I31"/>
  <c r="H31"/>
  <c r="G31"/>
  <c r="F31"/>
  <c r="E31"/>
  <c r="BD30"/>
  <c r="BC30"/>
  <c r="BB30"/>
  <c r="BA30"/>
  <c r="AZ30"/>
  <c r="AY30"/>
  <c r="AX30"/>
  <c r="AW30"/>
  <c r="AV30"/>
  <c r="AU30"/>
  <c r="AT30"/>
  <c r="AS30"/>
  <c r="AR30"/>
  <c r="AQ30"/>
  <c r="AP30"/>
  <c r="AO30"/>
  <c r="AN30"/>
  <c r="AM30"/>
  <c r="AL30"/>
  <c r="AK30"/>
  <c r="AJ30"/>
  <c r="AI30"/>
  <c r="AH30"/>
  <c r="AG30"/>
  <c r="AB30"/>
  <c r="AA30"/>
  <c r="Z30"/>
  <c r="Y30"/>
  <c r="X30"/>
  <c r="W30"/>
  <c r="V30"/>
  <c r="U30"/>
  <c r="T30"/>
  <c r="S30"/>
  <c r="R30"/>
  <c r="Q30"/>
  <c r="P30"/>
  <c r="O30"/>
  <c r="N30"/>
  <c r="M30"/>
  <c r="L30"/>
  <c r="K30"/>
  <c r="J30"/>
  <c r="I30"/>
  <c r="H30"/>
  <c r="G30"/>
  <c r="F30"/>
  <c r="E30"/>
  <c r="BD29"/>
  <c r="BC29"/>
  <c r="BB29"/>
  <c r="BA29"/>
  <c r="AZ29"/>
  <c r="AY29"/>
  <c r="AX29"/>
  <c r="AW29"/>
  <c r="AV29"/>
  <c r="AU29"/>
  <c r="AT29"/>
  <c r="AS29"/>
  <c r="AR29"/>
  <c r="AQ29"/>
  <c r="AP29"/>
  <c r="AO29"/>
  <c r="AN29"/>
  <c r="AM29"/>
  <c r="AL29"/>
  <c r="AK29"/>
  <c r="AJ29"/>
  <c r="AI29"/>
  <c r="AH29"/>
  <c r="AG29"/>
  <c r="AB29"/>
  <c r="AA29"/>
  <c r="Z29"/>
  <c r="Y29"/>
  <c r="X29"/>
  <c r="W29"/>
  <c r="V29"/>
  <c r="U29"/>
  <c r="T29"/>
  <c r="S29"/>
  <c r="R29"/>
  <c r="Q29"/>
  <c r="P29"/>
  <c r="O29"/>
  <c r="N29"/>
  <c r="M29"/>
  <c r="L29"/>
  <c r="K29"/>
  <c r="J29"/>
  <c r="I29"/>
  <c r="H29"/>
  <c r="G29"/>
  <c r="F29"/>
  <c r="E29"/>
  <c r="BD28"/>
  <c r="BC28"/>
  <c r="BB28"/>
  <c r="BA28"/>
  <c r="AZ28"/>
  <c r="AY28"/>
  <c r="AX28"/>
  <c r="AW28"/>
  <c r="AV28"/>
  <c r="AU28"/>
  <c r="AT28"/>
  <c r="AS28"/>
  <c r="AR28"/>
  <c r="AQ28"/>
  <c r="AP28"/>
  <c r="AO28"/>
  <c r="AN28"/>
  <c r="AM28"/>
  <c r="AL28"/>
  <c r="AK28"/>
  <c r="AJ28"/>
  <c r="AI28"/>
  <c r="AH28"/>
  <c r="AG28"/>
  <c r="AB28"/>
  <c r="AA28"/>
  <c r="Z28"/>
  <c r="Y28"/>
  <c r="X28"/>
  <c r="W28"/>
  <c r="V28"/>
  <c r="U28"/>
  <c r="T28"/>
  <c r="S28"/>
  <c r="R28"/>
  <c r="Q28"/>
  <c r="P28"/>
  <c r="O28"/>
  <c r="N28"/>
  <c r="M28"/>
  <c r="L28"/>
  <c r="K28"/>
  <c r="J28"/>
  <c r="I28"/>
  <c r="H28"/>
  <c r="G28"/>
  <c r="F28"/>
  <c r="E28"/>
  <c r="BD27"/>
  <c r="BC27"/>
  <c r="BB27" s="1"/>
  <c r="BA27" s="1"/>
  <c r="AZ27"/>
  <c r="AY27"/>
  <c r="AX27"/>
  <c r="AW27"/>
  <c r="AV27"/>
  <c r="AU27" s="1"/>
  <c r="AT27" s="1"/>
  <c r="AS27"/>
  <c r="AR27"/>
  <c r="AQ27"/>
  <c r="AP27"/>
  <c r="AO27" s="1"/>
  <c r="AN27"/>
  <c r="AM27"/>
  <c r="AL27"/>
  <c r="AK27"/>
  <c r="AJ27"/>
  <c r="AI27"/>
  <c r="AH27"/>
  <c r="AG27"/>
  <c r="AB27" s="1"/>
  <c r="AA27"/>
  <c r="Z27" s="1"/>
  <c r="Y27"/>
  <c r="X27" s="1"/>
  <c r="W27"/>
  <c r="V27" s="1"/>
  <c r="U27"/>
  <c r="T27"/>
  <c r="S27" s="1"/>
  <c r="R27"/>
  <c r="Q27" s="1"/>
  <c r="P27"/>
  <c r="O27"/>
  <c r="N27"/>
  <c r="M27"/>
  <c r="L27"/>
  <c r="K27"/>
  <c r="J27"/>
  <c r="I27" s="1"/>
  <c r="H27"/>
  <c r="G27" s="1"/>
  <c r="F27" s="1"/>
  <c r="E27"/>
  <c r="BD17"/>
  <c r="BC17"/>
  <c r="BB17"/>
  <c r="BA17"/>
  <c r="AZ17"/>
  <c r="AY17"/>
  <c r="AX17"/>
  <c r="AW17"/>
  <c r="AV17"/>
  <c r="AU17"/>
  <c r="AT17"/>
  <c r="AS17"/>
  <c r="AR17"/>
  <c r="AQ17"/>
  <c r="AP17"/>
  <c r="AO17"/>
  <c r="AN17"/>
  <c r="AM17"/>
  <c r="AL17"/>
  <c r="AK17"/>
  <c r="AJ17"/>
  <c r="AI17"/>
  <c r="AH17"/>
  <c r="AG17"/>
  <c r="AB17"/>
  <c r="AA17"/>
  <c r="Z17"/>
  <c r="Y17"/>
  <c r="X17"/>
  <c r="W17"/>
  <c r="V17"/>
  <c r="U17"/>
  <c r="T17"/>
  <c r="S17"/>
  <c r="R17"/>
  <c r="Q17"/>
  <c r="P17"/>
  <c r="O17"/>
  <c r="N17"/>
  <c r="M17"/>
  <c r="L17"/>
  <c r="K17"/>
  <c r="J17"/>
  <c r="I17"/>
  <c r="H17"/>
  <c r="G17"/>
  <c r="F17"/>
  <c r="E17"/>
  <c r="BD7"/>
  <c r="BC7"/>
  <c r="BB7"/>
  <c r="BA7"/>
  <c r="AZ7"/>
  <c r="AY7"/>
  <c r="AX7"/>
  <c r="AW7"/>
  <c r="AV7"/>
  <c r="AU7"/>
  <c r="AT7"/>
  <c r="AS7"/>
  <c r="AR7"/>
  <c r="AQ7"/>
  <c r="AP7"/>
  <c r="AO7"/>
  <c r="AN7"/>
  <c r="AM7"/>
  <c r="AL7"/>
  <c r="AK7"/>
  <c r="AJ7"/>
  <c r="AI7"/>
  <c r="AH7"/>
  <c r="AG7"/>
  <c r="AB7"/>
  <c r="AA7"/>
  <c r="Z7"/>
  <c r="Y7"/>
  <c r="X7"/>
  <c r="W7"/>
  <c r="V7"/>
  <c r="U7"/>
  <c r="T7"/>
  <c r="S7"/>
  <c r="R7"/>
  <c r="Q7"/>
  <c r="P7"/>
  <c r="O7"/>
  <c r="N7"/>
  <c r="M7"/>
  <c r="L7"/>
  <c r="K7"/>
  <c r="J7"/>
  <c r="I7"/>
  <c r="H7"/>
  <c r="G7"/>
  <c r="F7"/>
  <c r="E7"/>
  <c r="AC1"/>
  <c r="BC92" i="48"/>
  <c r="BB92" s="1"/>
  <c r="BA92" s="1"/>
  <c r="AZ92" s="1"/>
  <c r="AY92" s="1"/>
  <c r="AX92" s="1"/>
  <c r="AW92" s="1"/>
  <c r="AV92" s="1"/>
  <c r="AU92" s="1"/>
  <c r="AT92" s="1"/>
  <c r="AS92" s="1"/>
  <c r="AR92" s="1"/>
  <c r="AQ92" s="1"/>
  <c r="AP92"/>
  <c r="AO92" s="1"/>
  <c r="AN92" s="1"/>
  <c r="AM92" s="1"/>
  <c r="AL92" s="1"/>
  <c r="AK92" s="1"/>
  <c r="AJ92" s="1"/>
  <c r="AI92" s="1"/>
  <c r="AH92"/>
  <c r="AG92" s="1"/>
  <c r="AF92"/>
  <c r="AB92" s="1"/>
  <c r="AA92" s="1"/>
  <c r="Z92" s="1"/>
  <c r="Y92" s="1"/>
  <c r="X92" s="1"/>
  <c r="W92" s="1"/>
  <c r="V92" s="1"/>
  <c r="U92" s="1"/>
  <c r="T92" s="1"/>
  <c r="S92" s="1"/>
  <c r="R92" s="1"/>
  <c r="Q92" s="1"/>
  <c r="P92" s="1"/>
  <c r="O92" s="1"/>
  <c r="N92" s="1"/>
  <c r="M92" s="1"/>
  <c r="L92" s="1"/>
  <c r="K92" s="1"/>
  <c r="J92"/>
  <c r="I92"/>
  <c r="H92" s="1"/>
  <c r="G92" s="1"/>
  <c r="F92" s="1"/>
  <c r="E92" s="1"/>
  <c r="BC91" s="1"/>
  <c r="BB91" s="1"/>
  <c r="BA91" s="1"/>
  <c r="AZ91" s="1"/>
  <c r="AY91" s="1"/>
  <c r="AX91" s="1"/>
  <c r="AW91"/>
  <c r="AV91"/>
  <c r="AU91" s="1"/>
  <c r="AT91" s="1"/>
  <c r="AS91" s="1"/>
  <c r="AR91" s="1"/>
  <c r="AQ91" s="1"/>
  <c r="AP91" s="1"/>
  <c r="AO91" s="1"/>
  <c r="AN91" s="1"/>
  <c r="AM91" s="1"/>
  <c r="AL91"/>
  <c r="AK91" s="1"/>
  <c r="AJ91" s="1"/>
  <c r="AI91" s="1"/>
  <c r="AH91" s="1"/>
  <c r="AG91" s="1"/>
  <c r="AF91" s="1"/>
  <c r="AB91" s="1"/>
  <c r="AA91" s="1"/>
  <c r="Z91" s="1"/>
  <c r="Y91" s="1"/>
  <c r="X91" s="1"/>
  <c r="W91" s="1"/>
  <c r="V91" s="1"/>
  <c r="U91" s="1"/>
  <c r="T91" s="1"/>
  <c r="S91" s="1"/>
  <c r="R91"/>
  <c r="Q91" s="1"/>
  <c r="P91" s="1"/>
  <c r="O91" s="1"/>
  <c r="N91" s="1"/>
  <c r="M91" s="1"/>
  <c r="L91" s="1"/>
  <c r="K91" s="1"/>
  <c r="J91" s="1"/>
  <c r="I91" s="1"/>
  <c r="H91" s="1"/>
  <c r="G91" s="1"/>
  <c r="F91" s="1"/>
  <c r="E91" s="1"/>
  <c r="BC90" s="1"/>
  <c r="BB90" s="1"/>
  <c r="BA90" s="1"/>
  <c r="AZ90" s="1"/>
  <c r="AY90" s="1"/>
  <c r="AX90" s="1"/>
  <c r="AW90" s="1"/>
  <c r="AV90" s="1"/>
  <c r="AU90" s="1"/>
  <c r="AT90" s="1"/>
  <c r="AS90" s="1"/>
  <c r="AR90" s="1"/>
  <c r="AQ90" s="1"/>
  <c r="AP90" s="1"/>
  <c r="AO90" s="1"/>
  <c r="AN90" s="1"/>
  <c r="AM90" s="1"/>
  <c r="AL90" s="1"/>
  <c r="AK90" s="1"/>
  <c r="AJ90" s="1"/>
  <c r="AI90" s="1"/>
  <c r="AH90" s="1"/>
  <c r="AG90" s="1"/>
  <c r="AF90" s="1"/>
  <c r="AB90" s="1"/>
  <c r="AA90" s="1"/>
  <c r="Z90" s="1"/>
  <c r="Y90" s="1"/>
  <c r="X90" s="1"/>
  <c r="W90" s="1"/>
  <c r="V90" s="1"/>
  <c r="U90" s="1"/>
  <c r="T90" s="1"/>
  <c r="S90" s="1"/>
  <c r="R90" s="1"/>
  <c r="Q90" s="1"/>
  <c r="P90" s="1"/>
  <c r="O90" s="1"/>
  <c r="N90" s="1"/>
  <c r="M90" s="1"/>
  <c r="L90" s="1"/>
  <c r="K90"/>
  <c r="J90" s="1"/>
  <c r="I90" s="1"/>
  <c r="H90" s="1"/>
  <c r="G90" s="1"/>
  <c r="F90" s="1"/>
  <c r="E90" s="1"/>
  <c r="BC89" s="1"/>
  <c r="BB89" s="1"/>
  <c r="BA89" s="1"/>
  <c r="AZ89" s="1"/>
  <c r="AY89" s="1"/>
  <c r="AX89" s="1"/>
  <c r="AW89" s="1"/>
  <c r="AV89" s="1"/>
  <c r="AU89" s="1"/>
  <c r="AT89" s="1"/>
  <c r="AS89" s="1"/>
  <c r="AR89" s="1"/>
  <c r="AQ89" s="1"/>
  <c r="AP89" s="1"/>
  <c r="AO89" s="1"/>
  <c r="AN89" s="1"/>
  <c r="AM89" s="1"/>
  <c r="AL89" s="1"/>
  <c r="AK89"/>
  <c r="AJ89" s="1"/>
  <c r="AI89" s="1"/>
  <c r="AH89" s="1"/>
  <c r="AG89"/>
  <c r="AF89"/>
  <c r="AB89" s="1"/>
  <c r="AA89" s="1"/>
  <c r="Z89" s="1"/>
  <c r="Y89" s="1"/>
  <c r="X89" s="1"/>
  <c r="W89" s="1"/>
  <c r="V89" s="1"/>
  <c r="U89" s="1"/>
  <c r="T89" s="1"/>
  <c r="S89" s="1"/>
  <c r="R89" s="1"/>
  <c r="Q89" s="1"/>
  <c r="P89" s="1"/>
  <c r="O89"/>
  <c r="N89" s="1"/>
  <c r="M89" s="1"/>
  <c r="L89" s="1"/>
  <c r="K89" s="1"/>
  <c r="J89" s="1"/>
  <c r="I89" s="1"/>
  <c r="H89" s="1"/>
  <c r="G89" s="1"/>
  <c r="F89" s="1"/>
  <c r="E89" s="1"/>
  <c r="BC88" s="1"/>
  <c r="BB88" s="1"/>
  <c r="BA88"/>
  <c r="AZ88"/>
  <c r="AY88" s="1"/>
  <c r="AX88" s="1"/>
  <c r="AW88" s="1"/>
  <c r="AV88" s="1"/>
  <c r="AU88" s="1"/>
  <c r="AT88" s="1"/>
  <c r="AS88" s="1"/>
  <c r="AR88" s="1"/>
  <c r="AQ88" s="1"/>
  <c r="AP88"/>
  <c r="AO88" s="1"/>
  <c r="AN88" s="1"/>
  <c r="AM88" s="1"/>
  <c r="AL88" s="1"/>
  <c r="AK88" s="1"/>
  <c r="AJ88" s="1"/>
  <c r="AI88" s="1"/>
  <c r="AH88" s="1"/>
  <c r="AG88" s="1"/>
  <c r="AF88" s="1"/>
  <c r="AB88" s="1"/>
  <c r="AA88" s="1"/>
  <c r="Z88" s="1"/>
  <c r="Y88" s="1"/>
  <c r="X88" s="1"/>
  <c r="W88"/>
  <c r="V88" s="1"/>
  <c r="U88" s="1"/>
  <c r="T88" s="1"/>
  <c r="S88" s="1"/>
  <c r="R88" s="1"/>
  <c r="Q88" s="1"/>
  <c r="P88" s="1"/>
  <c r="O88" s="1"/>
  <c r="N88" s="1"/>
  <c r="M88" s="1"/>
  <c r="L88" s="1"/>
  <c r="K88" s="1"/>
  <c r="J88"/>
  <c r="I88"/>
  <c r="H88" s="1"/>
  <c r="G88" s="1"/>
  <c r="F88" s="1"/>
  <c r="E88" s="1"/>
  <c r="BC87" s="1"/>
  <c r="BB87" s="1"/>
  <c r="BA87" s="1"/>
  <c r="AZ87" s="1"/>
  <c r="AY87" s="1"/>
  <c r="AX87" s="1"/>
  <c r="AW87"/>
  <c r="AV87"/>
  <c r="AU87" s="1"/>
  <c r="AT87" s="1"/>
  <c r="AS87" s="1"/>
  <c r="AR87" s="1"/>
  <c r="AQ87" s="1"/>
  <c r="AP87" s="1"/>
  <c r="AO87" s="1"/>
  <c r="AN87" s="1"/>
  <c r="AM87" s="1"/>
  <c r="AL87" s="1"/>
  <c r="AK87" s="1"/>
  <c r="AJ87" s="1"/>
  <c r="AI87" s="1"/>
  <c r="AH87" s="1"/>
  <c r="AG87" s="1"/>
  <c r="AF87" s="1"/>
  <c r="AB87" s="1"/>
  <c r="AA87" s="1"/>
  <c r="Z87" s="1"/>
  <c r="Y87" s="1"/>
  <c r="X87" s="1"/>
  <c r="W87" s="1"/>
  <c r="V87" s="1"/>
  <c r="U87" s="1"/>
  <c r="T87" s="1"/>
  <c r="S87" s="1"/>
  <c r="R87" s="1"/>
  <c r="Q87" s="1"/>
  <c r="P87" s="1"/>
  <c r="O87" s="1"/>
  <c r="N87"/>
  <c r="M87" s="1"/>
  <c r="L87" s="1"/>
  <c r="K87" s="1"/>
  <c r="J87" s="1"/>
  <c r="I87" s="1"/>
  <c r="H87" s="1"/>
  <c r="G87" s="1"/>
  <c r="F87" s="1"/>
  <c r="E87" s="1"/>
  <c r="BC86" s="1"/>
  <c r="BB86" s="1"/>
  <c r="BA86" s="1"/>
  <c r="AZ86" s="1"/>
  <c r="AY86" s="1"/>
  <c r="AX86" s="1"/>
  <c r="AW86" s="1"/>
  <c r="AV86" s="1"/>
  <c r="AU86" s="1"/>
  <c r="AT86" s="1"/>
  <c r="AS86" s="1"/>
  <c r="AR86" s="1"/>
  <c r="AQ86" s="1"/>
  <c r="AP86"/>
  <c r="AO86" s="1"/>
  <c r="AN86" s="1"/>
  <c r="AM86" s="1"/>
  <c r="AL86"/>
  <c r="AK86" s="1"/>
  <c r="AJ86" s="1"/>
  <c r="AI86" s="1"/>
  <c r="AH86" s="1"/>
  <c r="AG86" s="1"/>
  <c r="AF86" s="1"/>
  <c r="AB86" s="1"/>
  <c r="AA86" s="1"/>
  <c r="Z86" s="1"/>
  <c r="Y86" s="1"/>
  <c r="X86" s="1"/>
  <c r="W86" s="1"/>
  <c r="V86" s="1"/>
  <c r="U86" s="1"/>
  <c r="T86" s="1"/>
  <c r="S86" s="1"/>
  <c r="R86"/>
  <c r="Q86"/>
  <c r="P86" s="1"/>
  <c r="O86" s="1"/>
  <c r="N86" s="1"/>
  <c r="M86" s="1"/>
  <c r="L86" s="1"/>
  <c r="K86"/>
  <c r="J86" s="1"/>
  <c r="I86" s="1"/>
  <c r="H86" s="1"/>
  <c r="G86" s="1"/>
  <c r="F86" s="1"/>
  <c r="E86" s="1"/>
  <c r="BC85" s="1"/>
  <c r="BB85" s="1"/>
  <c r="BA85"/>
  <c r="AZ85" s="1"/>
  <c r="AY85" s="1"/>
  <c r="AX85" s="1"/>
  <c r="AW85" s="1"/>
  <c r="AV85" s="1"/>
  <c r="AU85" s="1"/>
  <c r="AT85" s="1"/>
  <c r="AS85" s="1"/>
  <c r="AR85"/>
  <c r="AQ85" s="1"/>
  <c r="AP85" s="1"/>
  <c r="AO85" s="1"/>
  <c r="AN85" s="1"/>
  <c r="AM85" s="1"/>
  <c r="AL85"/>
  <c r="AK85"/>
  <c r="AJ85" s="1"/>
  <c r="AI85" l="1"/>
  <c r="AH85" s="1"/>
  <c r="AG85" s="1"/>
  <c r="AF85" s="1"/>
  <c r="AB85"/>
  <c r="AA85" s="1"/>
  <c r="Z85" s="1"/>
  <c r="Y85" s="1"/>
  <c r="X85" s="1"/>
  <c r="W85"/>
  <c r="V85" s="1"/>
  <c r="U85" s="1"/>
  <c r="T85" s="1"/>
  <c r="S85" s="1"/>
  <c r="R85" s="1"/>
  <c r="Q85" s="1"/>
  <c r="P85" s="1"/>
  <c r="O85"/>
  <c r="N85"/>
  <c r="M85"/>
  <c r="L85" s="1"/>
  <c r="K85" s="1"/>
  <c r="J85"/>
  <c r="I85" s="1"/>
  <c r="H85"/>
  <c r="G85"/>
  <c r="F85" s="1"/>
  <c r="E85"/>
  <c r="BC84" s="1"/>
  <c r="BB84" s="1"/>
  <c r="BA84" s="1"/>
  <c r="AZ84" s="1"/>
  <c r="AY84" s="1"/>
  <c r="AX84" s="1"/>
  <c r="AW84" s="1"/>
  <c r="AV84" s="1"/>
  <c r="AU84" s="1"/>
  <c r="AT84" s="1"/>
  <c r="AS84"/>
  <c r="AR84" s="1"/>
  <c r="AQ84" s="1"/>
  <c r="AP84" s="1"/>
  <c r="AO84"/>
  <c r="AN84" s="1"/>
  <c r="AM84" s="1"/>
  <c r="AL84" s="1"/>
  <c r="AK84" s="1"/>
  <c r="AJ84" s="1"/>
  <c r="AI84" s="1"/>
  <c r="AH84"/>
  <c r="AG84" s="1"/>
  <c r="AF84" s="1"/>
  <c r="AB84" s="1"/>
  <c r="AA84"/>
  <c r="Z84" s="1"/>
  <c r="Y84" s="1"/>
  <c r="X84" s="1"/>
  <c r="W84" s="1"/>
  <c r="V84" s="1"/>
  <c r="U84" s="1"/>
  <c r="T84" s="1"/>
  <c r="S84" s="1"/>
  <c r="R84" s="1"/>
  <c r="Q84" s="1"/>
  <c r="P84" s="1"/>
  <c r="O84" s="1"/>
  <c r="N84"/>
  <c r="M84" s="1"/>
  <c r="L84" s="1"/>
  <c r="K84" s="1"/>
  <c r="J84" s="1"/>
  <c r="I84" s="1"/>
  <c r="H84" s="1"/>
  <c r="G84" s="1"/>
  <c r="F84"/>
  <c r="E84"/>
  <c r="BC83" s="1"/>
  <c r="BB83" s="1"/>
  <c r="BA83" s="1"/>
  <c r="AZ83" s="1"/>
  <c r="AY83" s="1"/>
  <c r="AX83" s="1"/>
  <c r="AW83"/>
  <c r="AV83" s="1"/>
  <c r="AU83" s="1"/>
  <c r="AT83" s="1"/>
  <c r="AS83" s="1"/>
  <c r="AR83" s="1"/>
  <c r="AQ83" s="1"/>
  <c r="AP83"/>
  <c r="AO83" s="1"/>
  <c r="AN83" s="1"/>
  <c r="AM83" s="1"/>
  <c r="AL83" s="1"/>
  <c r="AK83" s="1"/>
  <c r="AJ83" s="1"/>
  <c r="AI83" s="1"/>
  <c r="AH83" s="1"/>
  <c r="AG83" s="1"/>
  <c r="AF83" s="1"/>
  <c r="AB83" s="1"/>
  <c r="AA83"/>
  <c r="Z83" s="1"/>
  <c r="Y83" s="1"/>
  <c r="X83" s="1"/>
  <c r="W83" s="1"/>
  <c r="V83" s="1"/>
  <c r="U83" s="1"/>
  <c r="T83" s="1"/>
  <c r="S83" s="1"/>
  <c r="R83" s="1"/>
  <c r="Q83" s="1"/>
  <c r="P83" s="1"/>
  <c r="O83" s="1"/>
  <c r="N83"/>
  <c r="M83" s="1"/>
  <c r="L83" s="1"/>
  <c r="K83" s="1"/>
  <c r="J83" s="1"/>
  <c r="I83" s="1"/>
  <c r="H83" s="1"/>
  <c r="G83"/>
  <c r="F83" s="1"/>
  <c r="E83"/>
  <c r="BC82"/>
  <c r="BB82" s="1"/>
  <c r="BA82" s="1"/>
  <c r="AZ82" s="1"/>
  <c r="AY82" s="1"/>
  <c r="AX82" s="1"/>
  <c r="AW82" s="1"/>
  <c r="AV82" s="1"/>
  <c r="AU82" s="1"/>
  <c r="AT82" s="1"/>
  <c r="AS82"/>
  <c r="AR82" s="1"/>
  <c r="AQ82" s="1"/>
  <c r="AP82" s="1"/>
  <c r="AO82" s="1"/>
  <c r="AN82"/>
  <c r="AM82"/>
  <c r="AL82"/>
  <c r="AK82"/>
  <c r="AJ82"/>
  <c r="AI82" s="1"/>
  <c r="AH82" s="1"/>
  <c r="AG82"/>
  <c r="AF82"/>
  <c r="AB82" s="1"/>
  <c r="AA82" s="1"/>
  <c r="Z82"/>
  <c r="Y82" s="1"/>
  <c r="X82"/>
  <c r="W82" s="1"/>
  <c r="V82" s="1"/>
  <c r="U82" s="1"/>
  <c r="T82" s="1"/>
  <c r="S82"/>
  <c r="R82" s="1"/>
  <c r="Q82"/>
  <c r="P82"/>
  <c r="O82" s="1"/>
  <c r="N82" s="1"/>
  <c r="M82"/>
  <c r="L82"/>
  <c r="K82"/>
  <c r="J82" s="1"/>
  <c r="I82" s="1"/>
  <c r="H82"/>
  <c r="G82"/>
  <c r="F82"/>
  <c r="E82" s="1"/>
  <c r="BC80"/>
  <c r="BB80"/>
  <c r="BA80"/>
  <c r="AZ80"/>
  <c r="AY80"/>
  <c r="AX80"/>
  <c r="AW80"/>
  <c r="AV80"/>
  <c r="AU80"/>
  <c r="AT80"/>
  <c r="AS80"/>
  <c r="AR80"/>
  <c r="AQ80"/>
  <c r="AP80"/>
  <c r="AO80"/>
  <c r="AN80"/>
  <c r="AM80"/>
  <c r="AL80"/>
  <c r="AK80"/>
  <c r="AJ80"/>
  <c r="AI80"/>
  <c r="AH80"/>
  <c r="AG80"/>
  <c r="AF80"/>
  <c r="AB80"/>
  <c r="AA80"/>
  <c r="Z80"/>
  <c r="Y80"/>
  <c r="X80"/>
  <c r="W80"/>
  <c r="V80"/>
  <c r="U80"/>
  <c r="T80"/>
  <c r="S80"/>
  <c r="R80"/>
  <c r="Q80"/>
  <c r="P80"/>
  <c r="O80"/>
  <c r="N80"/>
  <c r="M80"/>
  <c r="L80"/>
  <c r="K80"/>
  <c r="J80"/>
  <c r="I80"/>
  <c r="H80"/>
  <c r="G80"/>
  <c r="F80"/>
  <c r="E80"/>
  <c r="BC79"/>
  <c r="BB79"/>
  <c r="BA79"/>
  <c r="AZ79"/>
  <c r="AY79"/>
  <c r="AX79"/>
  <c r="AW79"/>
  <c r="AV79"/>
  <c r="AU79"/>
  <c r="AT79"/>
  <c r="AS79"/>
  <c r="AR79"/>
  <c r="AQ79"/>
  <c r="AP79"/>
  <c r="AO79"/>
  <c r="AN79"/>
  <c r="AM79"/>
  <c r="AL79"/>
  <c r="AK79"/>
  <c r="AJ79"/>
  <c r="AI79"/>
  <c r="AH79"/>
  <c r="AG79"/>
  <c r="AF79"/>
  <c r="AB79"/>
  <c r="AA79"/>
  <c r="Z79"/>
  <c r="Y79"/>
  <c r="X79"/>
  <c r="W79"/>
  <c r="V79"/>
  <c r="U79"/>
  <c r="T79"/>
  <c r="S79"/>
  <c r="R79"/>
  <c r="Q79"/>
  <c r="P79"/>
  <c r="O79"/>
  <c r="N79"/>
  <c r="M79"/>
  <c r="L79"/>
  <c r="K79"/>
  <c r="J79"/>
  <c r="I79"/>
  <c r="H79"/>
  <c r="G79"/>
  <c r="F79"/>
  <c r="E79"/>
  <c r="BC78"/>
  <c r="BB78"/>
  <c r="BA78"/>
  <c r="AZ78"/>
  <c r="AY78"/>
  <c r="AX78"/>
  <c r="AW78"/>
  <c r="AV78"/>
  <c r="AU78"/>
  <c r="AT78"/>
  <c r="AS78"/>
  <c r="AR78"/>
  <c r="AQ78"/>
  <c r="AP78"/>
  <c r="AO78"/>
  <c r="AN78"/>
  <c r="AM78"/>
  <c r="AL78"/>
  <c r="AK78"/>
  <c r="AJ78"/>
  <c r="AI78"/>
  <c r="AH78"/>
  <c r="AG78"/>
  <c r="AF78"/>
  <c r="AB78"/>
  <c r="AA78"/>
  <c r="Z78"/>
  <c r="Y78"/>
  <c r="X78"/>
  <c r="W78"/>
  <c r="V78"/>
  <c r="U78"/>
  <c r="T78"/>
  <c r="S78"/>
  <c r="R78"/>
  <c r="Q78"/>
  <c r="P78"/>
  <c r="O78"/>
  <c r="N78"/>
  <c r="M78"/>
  <c r="L78"/>
  <c r="K78"/>
  <c r="J78"/>
  <c r="I78"/>
  <c r="H78"/>
  <c r="G78"/>
  <c r="F78"/>
  <c r="E78"/>
  <c r="BC77"/>
  <c r="BB77"/>
  <c r="BA77"/>
  <c r="AZ77"/>
  <c r="AY77"/>
  <c r="AX77"/>
  <c r="AW77"/>
  <c r="AV77"/>
  <c r="AU77"/>
  <c r="AT77"/>
  <c r="AS77"/>
  <c r="AR77"/>
  <c r="AQ77"/>
  <c r="AP77"/>
  <c r="AO77"/>
  <c r="AN77"/>
  <c r="AM77"/>
  <c r="AL77"/>
  <c r="AK77"/>
  <c r="AJ77"/>
  <c r="AI77"/>
  <c r="AH77"/>
  <c r="AG77"/>
  <c r="AF77"/>
  <c r="AB77"/>
  <c r="AA77"/>
  <c r="Z77"/>
  <c r="Y77"/>
  <c r="X77"/>
  <c r="W77"/>
  <c r="V77"/>
  <c r="U77"/>
  <c r="T77"/>
  <c r="S77"/>
  <c r="R77"/>
  <c r="Q77"/>
  <c r="P77"/>
  <c r="O77"/>
  <c r="N77"/>
  <c r="M77"/>
  <c r="L77"/>
  <c r="K77"/>
  <c r="J77"/>
  <c r="I77"/>
  <c r="H77"/>
  <c r="G77"/>
  <c r="F77"/>
  <c r="E77"/>
  <c r="BC76"/>
  <c r="BB76"/>
  <c r="BA76"/>
  <c r="AZ76"/>
  <c r="AY76"/>
  <c r="AX76"/>
  <c r="AW76"/>
  <c r="AV76"/>
  <c r="AU76"/>
  <c r="AT76"/>
  <c r="AS76"/>
  <c r="AR76"/>
  <c r="AQ76"/>
  <c r="AP76"/>
  <c r="AO76"/>
  <c r="AN76"/>
  <c r="AM76"/>
  <c r="AL76"/>
  <c r="AK76"/>
  <c r="AJ76"/>
  <c r="AI76"/>
  <c r="AH76"/>
  <c r="AG76"/>
  <c r="AF76"/>
  <c r="AB76"/>
  <c r="AA76"/>
  <c r="Z76"/>
  <c r="Y76"/>
  <c r="X76"/>
  <c r="W76"/>
  <c r="V76"/>
  <c r="U76"/>
  <c r="T76"/>
  <c r="S76"/>
  <c r="R76"/>
  <c r="Q76"/>
  <c r="P76"/>
  <c r="O76"/>
  <c r="N76"/>
  <c r="M76"/>
  <c r="L76"/>
  <c r="K76"/>
  <c r="J76"/>
  <c r="I76"/>
  <c r="H76"/>
  <c r="G76"/>
  <c r="F76"/>
  <c r="E76"/>
  <c r="BC75"/>
  <c r="BB75"/>
  <c r="BA75"/>
  <c r="AZ75"/>
  <c r="AY75"/>
  <c r="AX75"/>
  <c r="AW75"/>
  <c r="AV75"/>
  <c r="AU75"/>
  <c r="AT75"/>
  <c r="AS75"/>
  <c r="AR75"/>
  <c r="AQ75"/>
  <c r="AP75"/>
  <c r="AO75"/>
  <c r="AN75"/>
  <c r="AM75"/>
  <c r="AL75"/>
  <c r="AK75"/>
  <c r="AJ75"/>
  <c r="AI75"/>
  <c r="AH75"/>
  <c r="AG75"/>
  <c r="AF75"/>
  <c r="AB75"/>
  <c r="AA75"/>
  <c r="Z75"/>
  <c r="Y75"/>
  <c r="X75"/>
  <c r="W75"/>
  <c r="V75"/>
  <c r="U75"/>
  <c r="T75"/>
  <c r="S75"/>
  <c r="R75"/>
  <c r="Q75"/>
  <c r="P75"/>
  <c r="O75"/>
  <c r="N75"/>
  <c r="M75"/>
  <c r="L75"/>
  <c r="K75"/>
  <c r="J75"/>
  <c r="I75"/>
  <c r="H75"/>
  <c r="G75"/>
  <c r="F75"/>
  <c r="E75"/>
  <c r="BC74"/>
  <c r="BB74"/>
  <c r="BA74"/>
  <c r="AZ74"/>
  <c r="AY74"/>
  <c r="AX74"/>
  <c r="AW74"/>
  <c r="AV74"/>
  <c r="AU74"/>
  <c r="AT74"/>
  <c r="AS74"/>
  <c r="AR74"/>
  <c r="AQ74"/>
  <c r="AP74"/>
  <c r="AO74"/>
  <c r="AN74"/>
  <c r="AM74"/>
  <c r="AL74"/>
  <c r="AK74"/>
  <c r="AJ74"/>
  <c r="AI74"/>
  <c r="AH74"/>
  <c r="AG74"/>
  <c r="AF74"/>
  <c r="AB74"/>
  <c r="AA74"/>
  <c r="Z74"/>
  <c r="Y74"/>
  <c r="X74"/>
  <c r="W74"/>
  <c r="V74"/>
  <c r="U74"/>
  <c r="T74"/>
  <c r="S74"/>
  <c r="R74"/>
  <c r="Q74"/>
  <c r="P74"/>
  <c r="O74"/>
  <c r="N74"/>
  <c r="M74"/>
  <c r="L74"/>
  <c r="K74"/>
  <c r="J74"/>
  <c r="I74"/>
  <c r="H74"/>
  <c r="G74"/>
  <c r="F74"/>
  <c r="E74"/>
  <c r="BC73"/>
  <c r="BB73"/>
  <c r="BA73"/>
  <c r="AZ73"/>
  <c r="AY73"/>
  <c r="AX73"/>
  <c r="AW73"/>
  <c r="AV73"/>
  <c r="AU73"/>
  <c r="AT73"/>
  <c r="AS73"/>
  <c r="AR73"/>
  <c r="AQ73"/>
  <c r="AP73"/>
  <c r="AO73"/>
  <c r="AN73"/>
  <c r="AM73"/>
  <c r="AL73"/>
  <c r="AK73"/>
  <c r="AJ73"/>
  <c r="AI73"/>
  <c r="AH73"/>
  <c r="AG73"/>
  <c r="AF73"/>
  <c r="AB73"/>
  <c r="AA73"/>
  <c r="Z73"/>
  <c r="Y73"/>
  <c r="X73"/>
  <c r="W73"/>
  <c r="V73"/>
  <c r="U73"/>
  <c r="T73"/>
  <c r="S73"/>
  <c r="R73"/>
  <c r="Q73"/>
  <c r="P73"/>
  <c r="O73"/>
  <c r="N73"/>
  <c r="M73"/>
  <c r="L73"/>
  <c r="K73"/>
  <c r="J73"/>
  <c r="I73"/>
  <c r="H73"/>
  <c r="G73"/>
  <c r="F73"/>
  <c r="E73"/>
  <c r="BC72"/>
  <c r="BB72"/>
  <c r="BA72"/>
  <c r="AZ72"/>
  <c r="AY72"/>
  <c r="AX72"/>
  <c r="AW72"/>
  <c r="AV72"/>
  <c r="AU72"/>
  <c r="AT72"/>
  <c r="AS72"/>
  <c r="AR72"/>
  <c r="AQ72"/>
  <c r="AP72"/>
  <c r="AO72"/>
  <c r="AN72"/>
  <c r="AM72"/>
  <c r="AL72"/>
  <c r="AK72"/>
  <c r="AJ72"/>
  <c r="AI72"/>
  <c r="AH72"/>
  <c r="AG72"/>
  <c r="AF72"/>
  <c r="AB72"/>
  <c r="AA72"/>
  <c r="Z72"/>
  <c r="Y72"/>
  <c r="X72"/>
  <c r="W72"/>
  <c r="V72"/>
  <c r="U72"/>
  <c r="T72"/>
  <c r="S72"/>
  <c r="R72"/>
  <c r="Q72"/>
  <c r="P72"/>
  <c r="O72"/>
  <c r="N72"/>
  <c r="M72"/>
  <c r="L72"/>
  <c r="K72"/>
  <c r="J72"/>
  <c r="I72"/>
  <c r="H72"/>
  <c r="G72"/>
  <c r="F72"/>
  <c r="E72"/>
  <c r="BC71"/>
  <c r="BB71"/>
  <c r="BA71"/>
  <c r="AZ71"/>
  <c r="AY71"/>
  <c r="AX71"/>
  <c r="AW71"/>
  <c r="AV71"/>
  <c r="AU71"/>
  <c r="AT71"/>
  <c r="AS71"/>
  <c r="AR71"/>
  <c r="AQ71"/>
  <c r="AP71"/>
  <c r="AO71"/>
  <c r="AN71"/>
  <c r="AM71"/>
  <c r="AL71"/>
  <c r="AK71"/>
  <c r="AJ71"/>
  <c r="AI71"/>
  <c r="AH71"/>
  <c r="AG71"/>
  <c r="AF71"/>
  <c r="AB71"/>
  <c r="AA71"/>
  <c r="Z71"/>
  <c r="Y71"/>
  <c r="X71"/>
  <c r="W71"/>
  <c r="V71"/>
  <c r="U71"/>
  <c r="T71"/>
  <c r="S71"/>
  <c r="R71"/>
  <c r="Q71"/>
  <c r="P71"/>
  <c r="O71"/>
  <c r="N71"/>
  <c r="M71"/>
  <c r="L71"/>
  <c r="K71"/>
  <c r="J71"/>
  <c r="I71"/>
  <c r="H71"/>
  <c r="G71"/>
  <c r="F71"/>
  <c r="E71"/>
  <c r="BC70"/>
  <c r="BB70"/>
  <c r="BA70"/>
  <c r="AZ70"/>
  <c r="AY70" s="1"/>
  <c r="AX70"/>
  <c r="AW70"/>
  <c r="AV70"/>
  <c r="AU70"/>
  <c r="AT70"/>
  <c r="AS70"/>
  <c r="AR70"/>
  <c r="AQ70" s="1"/>
  <c r="AP70"/>
  <c r="AO70"/>
  <c r="AN70"/>
  <c r="AM70" s="1"/>
  <c r="AL70"/>
  <c r="AK70"/>
  <c r="AJ70"/>
  <c r="AI70" s="1"/>
  <c r="AH70"/>
  <c r="AG70"/>
  <c r="AF70"/>
  <c r="AB70" s="1"/>
  <c r="AA70"/>
  <c r="Z70" s="1"/>
  <c r="Y70" s="1"/>
  <c r="X70" s="1"/>
  <c r="W70"/>
  <c r="V70"/>
  <c r="U70"/>
  <c r="T70"/>
  <c r="S70" s="1"/>
  <c r="R70"/>
  <c r="Q70"/>
  <c r="P70"/>
  <c r="O70"/>
  <c r="N70"/>
  <c r="M70" s="1"/>
  <c r="L70"/>
  <c r="K70" s="1"/>
  <c r="J70"/>
  <c r="I70" s="1"/>
  <c r="H70"/>
  <c r="G70"/>
  <c r="F70"/>
  <c r="E70" s="1"/>
  <c r="BC58"/>
  <c r="BB58"/>
  <c r="BA58"/>
  <c r="AZ58"/>
  <c r="AY58"/>
  <c r="AX58"/>
  <c r="AW58"/>
  <c r="AV58"/>
  <c r="AU58"/>
  <c r="AT58"/>
  <c r="AS58"/>
  <c r="AR58"/>
  <c r="AQ58"/>
  <c r="AP58"/>
  <c r="AO58"/>
  <c r="AN58"/>
  <c r="AM58"/>
  <c r="AL58"/>
  <c r="AK58"/>
  <c r="AJ58"/>
  <c r="AI58"/>
  <c r="AH58"/>
  <c r="AG58"/>
  <c r="AF58"/>
  <c r="AB58"/>
  <c r="AA58"/>
  <c r="Z58"/>
  <c r="Y58"/>
  <c r="X58"/>
  <c r="W58"/>
  <c r="V58"/>
  <c r="U58"/>
  <c r="T58"/>
  <c r="S58"/>
  <c r="R58"/>
  <c r="Q58"/>
  <c r="P58"/>
  <c r="O58"/>
  <c r="N58"/>
  <c r="M58"/>
  <c r="L58"/>
  <c r="K58"/>
  <c r="J58"/>
  <c r="I58"/>
  <c r="H58"/>
  <c r="G58"/>
  <c r="F58"/>
  <c r="E58"/>
  <c r="BC46"/>
  <c r="BB46"/>
  <c r="BA46"/>
  <c r="AZ46"/>
  <c r="AY46"/>
  <c r="AX46"/>
  <c r="AW46"/>
  <c r="AV46"/>
  <c r="AU46"/>
  <c r="AT46"/>
  <c r="AS46"/>
  <c r="AR46"/>
  <c r="AQ46"/>
  <c r="AP46"/>
  <c r="AO46"/>
  <c r="AN46"/>
  <c r="AM46"/>
  <c r="AL46"/>
  <c r="AK46"/>
  <c r="AJ46"/>
  <c r="AI46"/>
  <c r="AH46"/>
  <c r="AG46"/>
  <c r="AF46"/>
  <c r="AB46"/>
  <c r="AA46"/>
  <c r="Z46"/>
  <c r="Y46"/>
  <c r="X46"/>
  <c r="W46"/>
  <c r="V46"/>
  <c r="U46"/>
  <c r="T46"/>
  <c r="S46"/>
  <c r="R46"/>
  <c r="Q46"/>
  <c r="P46"/>
  <c r="O46"/>
  <c r="N46"/>
  <c r="M46"/>
  <c r="L46"/>
  <c r="K46"/>
  <c r="J46"/>
  <c r="I46"/>
  <c r="H46"/>
  <c r="G46"/>
  <c r="F46"/>
  <c r="E46"/>
  <c r="BC43"/>
  <c r="BB43"/>
  <c r="BA43"/>
  <c r="AZ43"/>
  <c r="AY43"/>
  <c r="AX43"/>
  <c r="AW43"/>
  <c r="AV43"/>
  <c r="AU43"/>
  <c r="AT43"/>
  <c r="AS43"/>
  <c r="AR43"/>
  <c r="AQ43"/>
  <c r="AP43"/>
  <c r="AO43"/>
  <c r="AN43"/>
  <c r="AM43"/>
  <c r="AL43"/>
  <c r="AK43"/>
  <c r="AJ43"/>
  <c r="AI43"/>
  <c r="AH43"/>
  <c r="AG43"/>
  <c r="AF43"/>
  <c r="AB43"/>
  <c r="AA43"/>
  <c r="Z43"/>
  <c r="Y43"/>
  <c r="X43"/>
  <c r="W43"/>
  <c r="V43"/>
  <c r="U43"/>
  <c r="T43"/>
  <c r="S43"/>
  <c r="R43"/>
  <c r="Q43"/>
  <c r="P43"/>
  <c r="O43"/>
  <c r="N43"/>
  <c r="M43"/>
  <c r="L43"/>
  <c r="K43"/>
  <c r="J43"/>
  <c r="I43"/>
  <c r="H43"/>
  <c r="G43"/>
  <c r="F43"/>
  <c r="E43"/>
  <c r="BC42"/>
  <c r="BB42"/>
  <c r="BA42"/>
  <c r="AZ42"/>
  <c r="AY42"/>
  <c r="AX42"/>
  <c r="AW42"/>
  <c r="AV42"/>
  <c r="AU42"/>
  <c r="AT42"/>
  <c r="AS42"/>
  <c r="AR42"/>
  <c r="AQ42"/>
  <c r="AP42"/>
  <c r="AO42"/>
  <c r="AN42"/>
  <c r="AM42"/>
  <c r="AL42"/>
  <c r="AK42"/>
  <c r="AJ42"/>
  <c r="AI42"/>
  <c r="AH42"/>
  <c r="AG42"/>
  <c r="AF42"/>
  <c r="AB42"/>
  <c r="AA42"/>
  <c r="Z42"/>
  <c r="Y42"/>
  <c r="X42"/>
  <c r="W42"/>
  <c r="V42"/>
  <c r="U42"/>
  <c r="T42"/>
  <c r="S42"/>
  <c r="R42"/>
  <c r="Q42"/>
  <c r="P42"/>
  <c r="O42"/>
  <c r="N42"/>
  <c r="M42"/>
  <c r="L42"/>
  <c r="K42"/>
  <c r="J42"/>
  <c r="I42"/>
  <c r="H42"/>
  <c r="G42"/>
  <c r="F42"/>
  <c r="E42"/>
  <c r="BC41"/>
  <c r="BB41"/>
  <c r="BA41"/>
  <c r="AZ41"/>
  <c r="AY41"/>
  <c r="AX41"/>
  <c r="AW41"/>
  <c r="AV41"/>
  <c r="AU41"/>
  <c r="AT41"/>
  <c r="AS41"/>
  <c r="AR41"/>
  <c r="AQ41"/>
  <c r="AP41"/>
  <c r="AO41"/>
  <c r="AN41"/>
  <c r="AM41"/>
  <c r="AL41"/>
  <c r="AK41"/>
  <c r="AJ41"/>
  <c r="AI41"/>
  <c r="AH41"/>
  <c r="AG41"/>
  <c r="AF41"/>
  <c r="AB41"/>
  <c r="AA41"/>
  <c r="Z41"/>
  <c r="Y41"/>
  <c r="X41"/>
  <c r="W41"/>
  <c r="V41"/>
  <c r="U41"/>
  <c r="T41"/>
  <c r="S41"/>
  <c r="R41"/>
  <c r="Q41"/>
  <c r="P41"/>
  <c r="O41"/>
  <c r="N41"/>
  <c r="M41"/>
  <c r="L41"/>
  <c r="K41"/>
  <c r="J41"/>
  <c r="I41"/>
  <c r="H41"/>
  <c r="G41"/>
  <c r="F41"/>
  <c r="E41"/>
  <c r="BC40"/>
  <c r="BB40"/>
  <c r="BA40"/>
  <c r="AZ40"/>
  <c r="AY40"/>
  <c r="AX40"/>
  <c r="AW40"/>
  <c r="AV40"/>
  <c r="AU40"/>
  <c r="AT40"/>
  <c r="AS40"/>
  <c r="AR40"/>
  <c r="AQ40"/>
  <c r="AP40"/>
  <c r="AO40"/>
  <c r="AN40"/>
  <c r="AM40"/>
  <c r="AL40"/>
  <c r="AK40"/>
  <c r="AJ40"/>
  <c r="AI40"/>
  <c r="AH40"/>
  <c r="AG40"/>
  <c r="AF40"/>
  <c r="AB40"/>
  <c r="AA40"/>
  <c r="Z40"/>
  <c r="Y40"/>
  <c r="X40"/>
  <c r="W40"/>
  <c r="V40"/>
  <c r="U40"/>
  <c r="T40"/>
  <c r="S40"/>
  <c r="R40"/>
  <c r="Q40"/>
  <c r="P40"/>
  <c r="O40"/>
  <c r="N40"/>
  <c r="M40"/>
  <c r="L40"/>
  <c r="K40"/>
  <c r="J40"/>
  <c r="I40"/>
  <c r="H40"/>
  <c r="G40"/>
  <c r="F40"/>
  <c r="E40"/>
  <c r="BC39"/>
  <c r="BB39"/>
  <c r="BA39"/>
  <c r="AZ39"/>
  <c r="AY39"/>
  <c r="AX39"/>
  <c r="AW39"/>
  <c r="AV39"/>
  <c r="AU39"/>
  <c r="AT39"/>
  <c r="AS39"/>
  <c r="AR39"/>
  <c r="AQ39"/>
  <c r="AP39"/>
  <c r="AO39"/>
  <c r="AN39"/>
  <c r="AM39"/>
  <c r="AL39"/>
  <c r="AK39"/>
  <c r="AJ39"/>
  <c r="AI39"/>
  <c r="AH39"/>
  <c r="AG39"/>
  <c r="AF39"/>
  <c r="AB39"/>
  <c r="AA39"/>
  <c r="Z39"/>
  <c r="Y39"/>
  <c r="X39"/>
  <c r="W39"/>
  <c r="V39"/>
  <c r="U39"/>
  <c r="T39"/>
  <c r="S39"/>
  <c r="R39"/>
  <c r="Q39"/>
  <c r="P39"/>
  <c r="O39"/>
  <c r="N39"/>
  <c r="M39"/>
  <c r="L39"/>
  <c r="K39"/>
  <c r="J39"/>
  <c r="I39"/>
  <c r="H39"/>
  <c r="G39"/>
  <c r="F39"/>
  <c r="E39"/>
  <c r="BC38"/>
  <c r="BB38"/>
  <c r="BA38"/>
  <c r="AZ38"/>
  <c r="AY38"/>
  <c r="AX38"/>
  <c r="AW38"/>
  <c r="AV38"/>
  <c r="AU38"/>
  <c r="AT38"/>
  <c r="AS38"/>
  <c r="AR38"/>
  <c r="AQ38"/>
  <c r="AP38"/>
  <c r="AO38"/>
  <c r="AN38"/>
  <c r="AM38"/>
  <c r="AL38"/>
  <c r="AK38"/>
  <c r="AJ38"/>
  <c r="AI38"/>
  <c r="AH38"/>
  <c r="AG38"/>
  <c r="AF38"/>
  <c r="AB38"/>
  <c r="AA38"/>
  <c r="Z38"/>
  <c r="Y38"/>
  <c r="X38"/>
  <c r="W38"/>
  <c r="V38"/>
  <c r="U38"/>
  <c r="T38"/>
  <c r="S38"/>
  <c r="R38"/>
  <c r="Q38"/>
  <c r="P38"/>
  <c r="O38"/>
  <c r="N38"/>
  <c r="M38"/>
  <c r="L38"/>
  <c r="K38"/>
  <c r="J38"/>
  <c r="I38"/>
  <c r="H38"/>
  <c r="G38"/>
  <c r="F38"/>
  <c r="E38"/>
  <c r="BC37"/>
  <c r="BB37"/>
  <c r="BA37"/>
  <c r="AZ37"/>
  <c r="AY37"/>
  <c r="AX37"/>
  <c r="AW37"/>
  <c r="AV37"/>
  <c r="AU37"/>
  <c r="AT37"/>
  <c r="AS37"/>
  <c r="AR37"/>
  <c r="AQ37"/>
  <c r="AP37"/>
  <c r="AO37"/>
  <c r="AN37"/>
  <c r="AM37"/>
  <c r="AL37"/>
  <c r="AK37"/>
  <c r="AJ37"/>
  <c r="AI37"/>
  <c r="AH37"/>
  <c r="AG37"/>
  <c r="AF37"/>
  <c r="AB37"/>
  <c r="AA37"/>
  <c r="Z37"/>
  <c r="Y37"/>
  <c r="X37"/>
  <c r="W37"/>
  <c r="V37"/>
  <c r="U37"/>
  <c r="T37"/>
  <c r="S37"/>
  <c r="R37"/>
  <c r="Q37"/>
  <c r="P37"/>
  <c r="O37"/>
  <c r="N37"/>
  <c r="M37"/>
  <c r="L37"/>
  <c r="K37"/>
  <c r="J37"/>
  <c r="I37"/>
  <c r="H37"/>
  <c r="G37"/>
  <c r="F37"/>
  <c r="E37"/>
  <c r="BC36"/>
  <c r="BB36"/>
  <c r="BA36"/>
  <c r="AZ36"/>
  <c r="AY36"/>
  <c r="AX36"/>
  <c r="AW36"/>
  <c r="AV36"/>
  <c r="AU36"/>
  <c r="AT36"/>
  <c r="AS36"/>
  <c r="AR36"/>
  <c r="AQ36"/>
  <c r="AP36"/>
  <c r="AO36"/>
  <c r="AN36"/>
  <c r="AM36"/>
  <c r="AL36"/>
  <c r="AK36"/>
  <c r="AJ36"/>
  <c r="AI36"/>
  <c r="AH36"/>
  <c r="AG36"/>
  <c r="AF36"/>
  <c r="AB36"/>
  <c r="AA36"/>
  <c r="Z36"/>
  <c r="Y36"/>
  <c r="X36"/>
  <c r="W36"/>
  <c r="V36"/>
  <c r="U36"/>
  <c r="T36"/>
  <c r="S36"/>
  <c r="R36"/>
  <c r="Q36"/>
  <c r="P36"/>
  <c r="O36"/>
  <c r="N36"/>
  <c r="M36"/>
  <c r="L36"/>
  <c r="K36"/>
  <c r="J36"/>
  <c r="I36"/>
  <c r="H36"/>
  <c r="G36"/>
  <c r="F36"/>
  <c r="E36"/>
  <c r="BC35"/>
  <c r="BB35"/>
  <c r="BA35"/>
  <c r="AZ35"/>
  <c r="AY35"/>
  <c r="AX35"/>
  <c r="AW35"/>
  <c r="AV35"/>
  <c r="AU35"/>
  <c r="AT35"/>
  <c r="AS35"/>
  <c r="AR35"/>
  <c r="AQ35"/>
  <c r="AP35"/>
  <c r="AO35"/>
  <c r="AN35"/>
  <c r="AM35"/>
  <c r="AL35"/>
  <c r="AK35"/>
  <c r="AJ35"/>
  <c r="AI35"/>
  <c r="AH35"/>
  <c r="AG35"/>
  <c r="AF35"/>
  <c r="AB35"/>
  <c r="AA35"/>
  <c r="Z35"/>
  <c r="Y35"/>
  <c r="X35"/>
  <c r="W35"/>
  <c r="V35"/>
  <c r="U35"/>
  <c r="T35"/>
  <c r="S35"/>
  <c r="R35"/>
  <c r="Q35"/>
  <c r="P35"/>
  <c r="O35"/>
  <c r="N35"/>
  <c r="M35"/>
  <c r="L35"/>
  <c r="K35"/>
  <c r="J35"/>
  <c r="I35"/>
  <c r="H35"/>
  <c r="G35"/>
  <c r="F35"/>
  <c r="E35"/>
  <c r="BC34"/>
  <c r="BB34"/>
  <c r="BA34"/>
  <c r="AZ34"/>
  <c r="AY34"/>
  <c r="AX34"/>
  <c r="AW34"/>
  <c r="AV34"/>
  <c r="AU34"/>
  <c r="AT34"/>
  <c r="AS34"/>
  <c r="AR34"/>
  <c r="AQ34"/>
  <c r="AP34"/>
  <c r="AO34"/>
  <c r="AN34"/>
  <c r="AM34"/>
  <c r="AL34"/>
  <c r="AK34"/>
  <c r="AJ34"/>
  <c r="AI34"/>
  <c r="AH34"/>
  <c r="AG34"/>
  <c r="AF34"/>
  <c r="AB34"/>
  <c r="AA34"/>
  <c r="Z34"/>
  <c r="Y34"/>
  <c r="X34"/>
  <c r="W34"/>
  <c r="V34"/>
  <c r="U34"/>
  <c r="T34"/>
  <c r="S34"/>
  <c r="R34"/>
  <c r="Q34"/>
  <c r="P34"/>
  <c r="O34"/>
  <c r="N34"/>
  <c r="M34"/>
  <c r="L34"/>
  <c r="K34"/>
  <c r="J34"/>
  <c r="I34"/>
  <c r="H34"/>
  <c r="G34"/>
  <c r="F34"/>
  <c r="E34"/>
  <c r="BC33"/>
  <c r="BB33"/>
  <c r="BA33"/>
  <c r="AZ33"/>
  <c r="AY33"/>
  <c r="AX33"/>
  <c r="AW33"/>
  <c r="AV33"/>
  <c r="AU33"/>
  <c r="AT33"/>
  <c r="AS33"/>
  <c r="AR33"/>
  <c r="AQ33"/>
  <c r="AP33"/>
  <c r="AO33" s="1"/>
  <c r="AN33"/>
  <c r="AM33"/>
  <c r="AL33"/>
  <c r="AK33"/>
  <c r="AJ33"/>
  <c r="AI33" s="1"/>
  <c r="AH33" s="1"/>
  <c r="AG33"/>
  <c r="AF33" s="1"/>
  <c r="AB33" s="1"/>
  <c r="AA33" s="1"/>
  <c r="Z33" s="1"/>
  <c r="Y33" s="1"/>
  <c r="X33" s="1"/>
  <c r="W33"/>
  <c r="V33"/>
  <c r="U33"/>
  <c r="T33"/>
  <c r="S33"/>
  <c r="R33"/>
  <c r="Q33"/>
  <c r="P33"/>
  <c r="O33" s="1"/>
  <c r="N33" s="1"/>
  <c r="M33"/>
  <c r="L33"/>
  <c r="K33"/>
  <c r="J33"/>
  <c r="I33"/>
  <c r="H33" s="1"/>
  <c r="G33" s="1"/>
  <c r="F33"/>
  <c r="E33"/>
  <c r="BC20"/>
  <c r="BB20"/>
  <c r="BA20"/>
  <c r="AZ20"/>
  <c r="AY20"/>
  <c r="AX20"/>
  <c r="AW20"/>
  <c r="AV20"/>
  <c r="AU20"/>
  <c r="AT20"/>
  <c r="AS20"/>
  <c r="AR20"/>
  <c r="AQ20"/>
  <c r="AP20"/>
  <c r="AO20"/>
  <c r="AN20"/>
  <c r="AM20"/>
  <c r="AL20"/>
  <c r="AK20"/>
  <c r="AJ20"/>
  <c r="AI20"/>
  <c r="AH20"/>
  <c r="AG20"/>
  <c r="AF20"/>
  <c r="AB20"/>
  <c r="AA20"/>
  <c r="Z20"/>
  <c r="Y20"/>
  <c r="X20"/>
  <c r="W20"/>
  <c r="V20"/>
  <c r="U20"/>
  <c r="T20"/>
  <c r="S20"/>
  <c r="R20"/>
  <c r="Q20"/>
  <c r="P20"/>
  <c r="O20"/>
  <c r="N20"/>
  <c r="M20"/>
  <c r="L20"/>
  <c r="K20"/>
  <c r="J20"/>
  <c r="I20"/>
  <c r="H20"/>
  <c r="G20"/>
  <c r="F20"/>
  <c r="E20"/>
  <c r="BC7"/>
  <c r="BB7"/>
  <c r="BA7"/>
  <c r="AZ7"/>
  <c r="AY7"/>
  <c r="AX7"/>
  <c r="AW7"/>
  <c r="AV7"/>
  <c r="AU7"/>
  <c r="AT7"/>
  <c r="AS7"/>
  <c r="AR7"/>
  <c r="AQ7"/>
  <c r="AP7"/>
  <c r="AO7"/>
  <c r="AN7"/>
  <c r="AM7"/>
  <c r="AL7"/>
  <c r="AK7"/>
  <c r="AJ7"/>
  <c r="AI7"/>
  <c r="AH7"/>
  <c r="AG7"/>
  <c r="AF7"/>
  <c r="AB7"/>
  <c r="AA7"/>
  <c r="Z7"/>
  <c r="Y7"/>
  <c r="X7"/>
  <c r="W7"/>
  <c r="V7"/>
  <c r="U7"/>
  <c r="T7"/>
  <c r="S7"/>
  <c r="R7"/>
  <c r="Q7"/>
  <c r="P7"/>
  <c r="O7"/>
  <c r="N7"/>
  <c r="M7"/>
  <c r="L7"/>
  <c r="K7"/>
  <c r="J7"/>
  <c r="I7"/>
  <c r="H7"/>
  <c r="G7"/>
  <c r="F7"/>
  <c r="E7"/>
  <c r="AC1"/>
  <c r="AC103" i="148"/>
  <c r="AC102"/>
  <c r="AC101"/>
  <c r="AC100"/>
  <c r="AC98"/>
  <c r="AC97"/>
  <c r="AC95"/>
  <c r="AC94"/>
  <c r="AC93"/>
  <c r="AC92"/>
  <c r="AC91"/>
  <c r="AC90"/>
  <c r="AC89"/>
  <c r="AC87"/>
  <c r="AC85"/>
  <c r="AC84"/>
  <c r="AC83"/>
  <c r="AC82"/>
  <c r="AC81"/>
  <c r="AC80"/>
  <c r="AC79"/>
  <c r="AC78"/>
  <c r="AC77"/>
  <c r="AC76"/>
  <c r="AC75"/>
  <c r="AC74"/>
  <c r="AC72"/>
  <c r="AC71"/>
  <c r="AC70"/>
  <c r="AC69"/>
  <c r="AC68"/>
  <c r="AC67"/>
  <c r="AC66"/>
  <c r="AC65"/>
  <c r="AC64"/>
  <c r="AC63"/>
  <c r="AC62"/>
  <c r="AC61"/>
  <c r="AC60"/>
  <c r="AC59"/>
  <c r="AC58"/>
  <c r="AC57"/>
  <c r="AC56"/>
  <c r="AC55"/>
  <c r="AE50"/>
  <c r="AD50"/>
  <c r="AC50"/>
  <c r="AB50"/>
  <c r="AA50"/>
  <c r="AE49"/>
  <c r="AD49"/>
  <c r="AC49"/>
  <c r="AB49"/>
  <c r="AA49"/>
  <c r="AE48"/>
  <c r="AD48"/>
  <c r="AC48"/>
  <c r="AB48"/>
  <c r="AA48"/>
  <c r="AE47"/>
  <c r="AD47"/>
  <c r="AC47"/>
  <c r="AB47"/>
  <c r="AA47"/>
  <c r="AE46"/>
  <c r="AD46"/>
  <c r="AC46"/>
  <c r="AB46"/>
  <c r="AA46"/>
  <c r="AE45"/>
  <c r="AD45"/>
  <c r="AC45"/>
  <c r="AB45"/>
  <c r="AA45"/>
  <c r="AE44"/>
  <c r="AD44"/>
  <c r="AC44"/>
  <c r="AB44"/>
  <c r="AA44"/>
  <c r="AE43"/>
  <c r="AD43"/>
  <c r="AC43"/>
  <c r="AB43"/>
  <c r="AA43"/>
  <c r="AE42"/>
  <c r="AD42"/>
  <c r="AC42"/>
  <c r="AB42"/>
  <c r="AA42"/>
  <c r="C42" s="1"/>
  <c r="AE41"/>
  <c r="AD41"/>
  <c r="AC41"/>
  <c r="AB41"/>
  <c r="AA41"/>
  <c r="AE40"/>
  <c r="AD40"/>
  <c r="AC40"/>
  <c r="AB40"/>
  <c r="AA40"/>
  <c r="AE39"/>
  <c r="AD39"/>
  <c r="AC39"/>
  <c r="AB39"/>
  <c r="AA39"/>
  <c r="AE38"/>
  <c r="AD38"/>
  <c r="AC38"/>
  <c r="AB38"/>
  <c r="AA38"/>
  <c r="AE37"/>
  <c r="AD37"/>
  <c r="AC37"/>
  <c r="AB37"/>
  <c r="AA37"/>
  <c r="AE36"/>
  <c r="AD36"/>
  <c r="AC36"/>
  <c r="AB36"/>
  <c r="AA36"/>
  <c r="AE35"/>
  <c r="AD35"/>
  <c r="AC35"/>
  <c r="AB35"/>
  <c r="AA35"/>
  <c r="AE34"/>
  <c r="AD34"/>
  <c r="AC34"/>
  <c r="AB34"/>
  <c r="AA34"/>
  <c r="AE33"/>
  <c r="AD33"/>
  <c r="AC33"/>
  <c r="AB33"/>
  <c r="AA33"/>
  <c r="AE32"/>
  <c r="AD32"/>
  <c r="AC32"/>
  <c r="AB32"/>
  <c r="AA32"/>
  <c r="AE31"/>
  <c r="AD31"/>
  <c r="AC31"/>
  <c r="AB31"/>
  <c r="AA31"/>
  <c r="AE30"/>
  <c r="AD30"/>
  <c r="AC30"/>
  <c r="AB30"/>
  <c r="AA30"/>
  <c r="AE29"/>
  <c r="AD29"/>
  <c r="AC29"/>
  <c r="AB29"/>
  <c r="AA29"/>
  <c r="AE28"/>
  <c r="AD28"/>
  <c r="AC28"/>
  <c r="AB28"/>
  <c r="AA28"/>
  <c r="AE27"/>
  <c r="AD27"/>
  <c r="AC27"/>
  <c r="AB27"/>
  <c r="AA27"/>
  <c r="AE26"/>
  <c r="AD26"/>
  <c r="AC26"/>
  <c r="AB26"/>
  <c r="AA26"/>
  <c r="AE25"/>
  <c r="AD25"/>
  <c r="AC25"/>
  <c r="AB25"/>
  <c r="AA25"/>
  <c r="AE24"/>
  <c r="AD24"/>
  <c r="AC24"/>
  <c r="AB24"/>
  <c r="AA24"/>
  <c r="AE23"/>
  <c r="AD23"/>
  <c r="AC23"/>
  <c r="AB23"/>
  <c r="AA23"/>
  <c r="AE22"/>
  <c r="AD22"/>
  <c r="AC22"/>
  <c r="AB22"/>
  <c r="AA22"/>
  <c r="AE21"/>
  <c r="AD21"/>
  <c r="AC21"/>
  <c r="AB21"/>
  <c r="AA21"/>
  <c r="AE20"/>
  <c r="AD20"/>
  <c r="AC20"/>
  <c r="AB20"/>
  <c r="AA20"/>
  <c r="C20" s="1"/>
  <c r="AE19"/>
  <c r="AD19"/>
  <c r="AC19"/>
  <c r="AB19"/>
  <c r="AA19"/>
  <c r="AE18"/>
  <c r="AD18"/>
  <c r="AC18"/>
  <c r="AB18"/>
  <c r="AA18"/>
  <c r="AE17"/>
  <c r="AD17"/>
  <c r="AC17"/>
  <c r="AB17"/>
  <c r="AA17"/>
  <c r="AE16"/>
  <c r="AD16"/>
  <c r="AC16"/>
  <c r="AB16"/>
  <c r="AA16"/>
  <c r="AE15"/>
  <c r="AD15"/>
  <c r="AC15"/>
  <c r="AB15"/>
  <c r="AA15"/>
  <c r="AE14"/>
  <c r="AD14"/>
  <c r="AC14"/>
  <c r="AB14"/>
  <c r="AA14"/>
  <c r="AE13"/>
  <c r="AD13"/>
  <c r="AC13"/>
  <c r="AB13"/>
  <c r="AA13"/>
  <c r="AE12"/>
  <c r="AD12"/>
  <c r="AC12"/>
  <c r="AB12"/>
  <c r="AA12"/>
  <c r="AE11"/>
  <c r="AD11"/>
  <c r="AC11"/>
  <c r="AB11"/>
  <c r="AA11"/>
  <c r="AE10"/>
  <c r="AD10"/>
  <c r="AC10"/>
  <c r="AB10"/>
  <c r="AA10"/>
  <c r="AE9"/>
  <c r="AD9"/>
  <c r="AC9"/>
  <c r="AB9"/>
  <c r="AA9"/>
  <c r="AE8"/>
  <c r="AD8"/>
  <c r="AC8"/>
  <c r="AB8"/>
  <c r="AA8"/>
  <c r="C8" s="1"/>
  <c r="K8"/>
  <c r="AE7"/>
  <c r="AD7"/>
  <c r="AC7"/>
  <c r="AB7"/>
  <c r="AA7"/>
  <c r="AE6"/>
  <c r="AD6"/>
  <c r="J6" s="1"/>
  <c r="C6" s="1"/>
  <c r="AC6"/>
  <c r="AB6"/>
  <c r="AA6"/>
  <c r="AE5"/>
  <c r="AD5"/>
  <c r="AC5"/>
  <c r="AB5"/>
  <c r="AA5"/>
  <c r="J5" s="1"/>
  <c r="AE4"/>
  <c r="AD4"/>
  <c r="AC4"/>
  <c r="AB4"/>
  <c r="AA4"/>
  <c r="C3" s="1"/>
  <c r="AE3"/>
  <c r="AD3"/>
  <c r="AC3"/>
  <c r="AB3"/>
  <c r="AA3"/>
  <c r="AE2"/>
  <c r="AD2"/>
  <c r="AC2"/>
  <c r="AB2"/>
  <c r="AA2"/>
  <c r="K175" i="135"/>
  <c r="K174"/>
  <c r="K173"/>
  <c r="K172"/>
  <c r="K171"/>
  <c r="K170"/>
  <c r="K169"/>
  <c r="K168"/>
  <c r="K167"/>
  <c r="K166"/>
  <c r="K165"/>
  <c r="K164"/>
  <c r="K163"/>
  <c r="K162"/>
  <c r="K161"/>
  <c r="K160"/>
  <c r="K159"/>
  <c r="K158"/>
  <c r="K157"/>
  <c r="K156"/>
  <c r="K155"/>
  <c r="K154"/>
  <c r="K153"/>
  <c r="K152"/>
  <c r="K151"/>
  <c r="K150"/>
  <c r="K149"/>
  <c r="K148"/>
  <c r="K147"/>
  <c r="K146"/>
  <c r="K145"/>
  <c r="K144"/>
  <c r="K143"/>
  <c r="K142"/>
  <c r="K141"/>
  <c r="K140"/>
  <c r="K139"/>
  <c r="K138"/>
  <c r="K137"/>
  <c r="K136"/>
  <c r="K135"/>
  <c r="K134"/>
  <c r="K133"/>
  <c r="K132"/>
  <c r="K131"/>
  <c r="K130"/>
  <c r="K129"/>
  <c r="K128"/>
  <c r="K127"/>
  <c r="G127"/>
  <c r="K126"/>
  <c r="K125"/>
  <c r="G125"/>
  <c r="K124"/>
  <c r="K123"/>
  <c r="K122"/>
  <c r="K121"/>
  <c r="K120"/>
  <c r="K119"/>
  <c r="K118"/>
  <c r="K117"/>
  <c r="G117"/>
  <c r="E31" i="136" s="1"/>
  <c r="K116" i="135"/>
  <c r="K115"/>
  <c r="G115"/>
  <c r="K114"/>
  <c r="G114"/>
  <c r="K113"/>
  <c r="G113"/>
  <c r="K112"/>
  <c r="B39"/>
  <c r="B38"/>
  <c r="B37"/>
  <c r="B36"/>
  <c r="B35"/>
  <c r="B34"/>
  <c r="B33"/>
  <c r="B32"/>
  <c r="B31"/>
  <c r="B30"/>
  <c r="B29"/>
  <c r="B28"/>
  <c r="B27"/>
  <c r="B26"/>
  <c r="B25"/>
  <c r="B24"/>
  <c r="B23"/>
  <c r="B22"/>
  <c r="B21"/>
  <c r="B20"/>
  <c r="B19"/>
  <c r="B18"/>
  <c r="B17"/>
  <c r="B16"/>
  <c r="B15"/>
  <c r="B14"/>
  <c r="B13"/>
  <c r="B12"/>
  <c r="B11"/>
  <c r="B10"/>
  <c r="B9"/>
  <c r="B8"/>
  <c r="B7"/>
  <c r="B6"/>
  <c r="B5"/>
  <c r="B4"/>
  <c r="B3"/>
  <c r="B2"/>
  <c r="E29" i="136"/>
  <c r="C8"/>
  <c r="AF6" i="74" l="1"/>
  <c r="AF12" i="75"/>
  <c r="AF18" i="76"/>
  <c r="AF18" i="75"/>
  <c r="AF22" i="76"/>
  <c r="B22" i="75"/>
  <c r="AF22" i="73"/>
  <c r="AF28" i="76"/>
  <c r="AF28" i="75"/>
  <c r="AF32" i="76"/>
  <c r="AF32" i="75"/>
  <c r="AF32" i="74"/>
  <c r="AF38" i="73"/>
  <c r="AF38" i="74"/>
  <c r="AF38" i="76"/>
  <c r="AF44" i="75"/>
  <c r="AF44" i="74"/>
  <c r="AF52" i="73"/>
  <c r="AF52" i="75"/>
  <c r="AF52" i="74"/>
  <c r="AF58"/>
  <c r="AF58" i="73"/>
  <c r="AF58" i="75"/>
  <c r="AF64" i="74"/>
  <c r="AF64" i="76"/>
  <c r="AF64" i="75"/>
  <c r="AF66"/>
  <c r="AF66" i="74"/>
  <c r="B6" i="75"/>
  <c r="B6" i="76"/>
  <c r="B6" i="74"/>
  <c r="B8" i="75"/>
  <c r="B8" i="73"/>
  <c r="B8" i="76"/>
  <c r="B8" i="74"/>
  <c r="B10" i="73"/>
  <c r="B10" i="74"/>
  <c r="B10" i="75"/>
  <c r="B10" i="76"/>
  <c r="B12" i="73"/>
  <c r="B12" i="74"/>
  <c r="B12" i="75"/>
  <c r="B14"/>
  <c r="B14" i="76"/>
  <c r="B14" i="74"/>
  <c r="B14" i="73"/>
  <c r="B16" i="76"/>
  <c r="B16" i="74"/>
  <c r="B16" i="75"/>
  <c r="B18" i="76"/>
  <c r="B18" i="75"/>
  <c r="B18" i="73"/>
  <c r="B18" i="74"/>
  <c r="B20" i="73"/>
  <c r="B20" i="76"/>
  <c r="B20" i="74"/>
  <c r="B20" i="75"/>
  <c r="B22" i="73"/>
  <c r="B22" i="76"/>
  <c r="B22" i="74"/>
  <c r="B24" i="75"/>
  <c r="B24" i="74"/>
  <c r="B24" i="73"/>
  <c r="B26" i="75"/>
  <c r="B26" i="76"/>
  <c r="B26" i="74"/>
  <c r="B26" i="73"/>
  <c r="B28" i="74"/>
  <c r="B28" i="75"/>
  <c r="B28" i="76"/>
  <c r="B28" i="73"/>
  <c r="B30" i="75"/>
  <c r="B30" i="76"/>
  <c r="B30" i="74"/>
  <c r="B30" i="73"/>
  <c r="B32"/>
  <c r="B32" i="76"/>
  <c r="AF31" s="1"/>
  <c r="B32" i="75"/>
  <c r="B32" i="74"/>
  <c r="B34" i="75"/>
  <c r="B34" i="73"/>
  <c r="B34" i="76"/>
  <c r="B34" i="74"/>
  <c r="B36" i="76"/>
  <c r="B36" i="74"/>
  <c r="AF35" s="1"/>
  <c r="B36" i="75"/>
  <c r="B36" i="73"/>
  <c r="B38" i="75"/>
  <c r="B38" i="74"/>
  <c r="AF37" s="1"/>
  <c r="B38" i="76"/>
  <c r="B38" i="73"/>
  <c r="B40" i="76"/>
  <c r="B40" i="75"/>
  <c r="B40" i="73"/>
  <c r="B40" i="74"/>
  <c r="B42" i="76"/>
  <c r="B42" i="74"/>
  <c r="B42" i="75"/>
  <c r="B42" i="73"/>
  <c r="B44" i="75"/>
  <c r="B44" i="73"/>
  <c r="AF43" s="1"/>
  <c r="B44" i="74"/>
  <c r="B44" i="76"/>
  <c r="B46" i="73"/>
  <c r="B46" i="76"/>
  <c r="B46" i="75"/>
  <c r="B46" i="74"/>
  <c r="B48" i="75"/>
  <c r="B48" i="74"/>
  <c r="B48" i="76"/>
  <c r="B48" i="73"/>
  <c r="B50" i="76"/>
  <c r="B50" i="74"/>
  <c r="B50" i="75"/>
  <c r="B50" i="73"/>
  <c r="B52" i="75"/>
  <c r="B52" i="74"/>
  <c r="AF51" s="1"/>
  <c r="B52" i="76"/>
  <c r="B52" i="73"/>
  <c r="B54" i="75"/>
  <c r="B54" i="73"/>
  <c r="B54" i="76"/>
  <c r="B54" i="74"/>
  <c r="B56"/>
  <c r="B56" i="73"/>
  <c r="AF55" s="1"/>
  <c r="B56" i="76"/>
  <c r="B56" i="75"/>
  <c r="B58" i="76"/>
  <c r="B58" i="75"/>
  <c r="B58" i="74"/>
  <c r="B58" i="73"/>
  <c r="B60" i="76"/>
  <c r="B60" i="74"/>
  <c r="B60" i="73"/>
  <c r="B62" i="75"/>
  <c r="B62" i="76"/>
  <c r="B62" i="74"/>
  <c r="B62" i="73"/>
  <c r="B64" i="74"/>
  <c r="B64" i="73"/>
  <c r="B64" i="76"/>
  <c r="AF63" s="1"/>
  <c r="B64" i="75"/>
  <c r="B66"/>
  <c r="B66" i="74"/>
  <c r="B66" i="73"/>
  <c r="B66" i="76"/>
  <c r="B68" i="75"/>
  <c r="B68" i="73"/>
  <c r="B68" i="76"/>
  <c r="AF67" s="1"/>
  <c r="B68" i="74"/>
  <c r="C7" i="136"/>
  <c r="E28"/>
  <c r="F125" i="135"/>
  <c r="G122" s="1"/>
  <c r="AF10" i="76"/>
  <c r="AF10" i="73"/>
  <c r="AF16" i="75"/>
  <c r="AF16" i="74"/>
  <c r="AF24" i="75"/>
  <c r="AF24" i="74"/>
  <c r="AF30" i="73"/>
  <c r="AF30" i="75"/>
  <c r="AF30" i="76"/>
  <c r="AF30" i="74"/>
  <c r="AF36" i="76"/>
  <c r="AF36" i="74"/>
  <c r="AF36" i="75"/>
  <c r="AF36" i="73"/>
  <c r="AF42"/>
  <c r="AF42" i="76"/>
  <c r="AF42" i="75"/>
  <c r="AF48" i="76"/>
  <c r="AF48" i="75"/>
  <c r="AF56"/>
  <c r="AF56" i="74"/>
  <c r="AF56" i="73"/>
  <c r="AF62" i="75"/>
  <c r="AF62" i="74"/>
  <c r="AF62" i="73"/>
  <c r="AF68" i="76"/>
  <c r="AF68" i="74"/>
  <c r="AF68" i="75"/>
  <c r="AF68" i="73"/>
  <c r="AF7" i="76"/>
  <c r="AF7" i="73"/>
  <c r="AF9" i="75"/>
  <c r="AF9" i="74"/>
  <c r="AF11"/>
  <c r="AF11" i="75"/>
  <c r="AF11" i="76"/>
  <c r="AF13"/>
  <c r="AF13" i="73"/>
  <c r="AF13" i="75"/>
  <c r="AF15"/>
  <c r="AF15" i="73"/>
  <c r="AF15" i="76"/>
  <c r="AF15" i="74"/>
  <c r="AF17" i="73"/>
  <c r="AF19" i="75"/>
  <c r="AF21" i="73"/>
  <c r="AF21" i="76"/>
  <c r="AF21" i="74"/>
  <c r="AF21" i="75"/>
  <c r="AF23"/>
  <c r="AF23" i="74"/>
  <c r="AF23" i="76"/>
  <c r="AF25"/>
  <c r="AF25" i="74"/>
  <c r="B25" i="75"/>
  <c r="AF27"/>
  <c r="AF27" i="76"/>
  <c r="AF27" i="74"/>
  <c r="AF29" i="75"/>
  <c r="AF29" i="76"/>
  <c r="AF29" i="74"/>
  <c r="AF31" i="75"/>
  <c r="AF31" i="73"/>
  <c r="AF33" i="75"/>
  <c r="AF35"/>
  <c r="AF35" i="76"/>
  <c r="AF37"/>
  <c r="AF37" i="75"/>
  <c r="AF39" i="74"/>
  <c r="AF39" i="76"/>
  <c r="AF39" i="73"/>
  <c r="AF41" i="75"/>
  <c r="AF41" i="73"/>
  <c r="AF41" i="74"/>
  <c r="AF43" i="76"/>
  <c r="AF43" i="75"/>
  <c r="AF45"/>
  <c r="AF45" i="73"/>
  <c r="AF47" i="76"/>
  <c r="AF47" i="73"/>
  <c r="AF47" i="75"/>
  <c r="AF47" i="74"/>
  <c r="AF49" i="75"/>
  <c r="B49" i="73"/>
  <c r="AF48" s="1"/>
  <c r="AF49" i="76"/>
  <c r="AF49" i="74"/>
  <c r="AF51" i="76"/>
  <c r="AF51" i="75"/>
  <c r="AF53" i="73"/>
  <c r="AF55" i="75"/>
  <c r="AF55" i="74"/>
  <c r="AF57"/>
  <c r="AF57" i="76"/>
  <c r="AF57" i="75"/>
  <c r="AF59"/>
  <c r="AF59" i="74"/>
  <c r="AF59" i="73"/>
  <c r="AF61" i="75"/>
  <c r="AF63"/>
  <c r="AF63" i="74"/>
  <c r="AF63" i="73"/>
  <c r="AF65" i="76"/>
  <c r="AF65" i="75"/>
  <c r="AF65" i="73"/>
  <c r="AF67" i="75"/>
  <c r="AF67" i="73"/>
  <c r="AF67" i="74"/>
  <c r="D27" i="136"/>
  <c r="G118" i="135"/>
  <c r="C5" i="148"/>
  <c r="AF8" i="74"/>
  <c r="AF8" i="75"/>
  <c r="AF14"/>
  <c r="AF14" i="76"/>
  <c r="AF14" i="74"/>
  <c r="AF20" i="73"/>
  <c r="AF20" i="76"/>
  <c r="AF20" i="74"/>
  <c r="AF20" i="75"/>
  <c r="AF26"/>
  <c r="AF26" i="74"/>
  <c r="AF34"/>
  <c r="AF34" i="75"/>
  <c r="AF34" i="73"/>
  <c r="AF40" i="74"/>
  <c r="AF40" i="75"/>
  <c r="AF40" i="73"/>
  <c r="AF46"/>
  <c r="AF46" i="75"/>
  <c r="AF46" i="74"/>
  <c r="AF50" i="76"/>
  <c r="AF50" i="74"/>
  <c r="AF50" i="75"/>
  <c r="AF50" i="73"/>
  <c r="AF54" i="74"/>
  <c r="AF54" i="75"/>
  <c r="AF54" i="73"/>
  <c r="AF60" i="76"/>
  <c r="AF60" i="74"/>
  <c r="AF60" i="73"/>
  <c r="B7" i="76"/>
  <c r="AF6" s="1"/>
  <c r="B7" i="74"/>
  <c r="B7" i="73"/>
  <c r="B9" i="74"/>
  <c r="B9" i="73"/>
  <c r="AF8" s="1"/>
  <c r="B9" i="75"/>
  <c r="B11"/>
  <c r="AF10" s="1"/>
  <c r="B11" i="76"/>
  <c r="B11" i="74"/>
  <c r="B11" i="73"/>
  <c r="B13" i="74"/>
  <c r="AF12" s="1"/>
  <c r="B13" i="75"/>
  <c r="B13" i="76"/>
  <c r="B13" i="73"/>
  <c r="AF12" s="1"/>
  <c r="B15" i="75"/>
  <c r="B15" i="73"/>
  <c r="AF14" s="1"/>
  <c r="B15" i="76"/>
  <c r="B15" i="74"/>
  <c r="B17" i="73"/>
  <c r="B17" i="76"/>
  <c r="AF16" s="1"/>
  <c r="B17" i="75"/>
  <c r="B17" i="74"/>
  <c r="B19" i="73"/>
  <c r="AF18" s="1"/>
  <c r="B19" i="76"/>
  <c r="B19" i="75"/>
  <c r="B21" i="76"/>
  <c r="B21" i="74"/>
  <c r="B21" i="75"/>
  <c r="B21" i="73"/>
  <c r="B23" i="75"/>
  <c r="AF22" s="1"/>
  <c r="B23" i="74"/>
  <c r="AF22" s="1"/>
  <c r="B23" i="73"/>
  <c r="B23" i="76"/>
  <c r="B25" i="73"/>
  <c r="AF24" s="1"/>
  <c r="B25" i="76"/>
  <c r="B25" i="74"/>
  <c r="B27" i="76"/>
  <c r="B27" i="74"/>
  <c r="B27" i="73"/>
  <c r="AF26" s="1"/>
  <c r="B27" i="75"/>
  <c r="B29"/>
  <c r="B29" i="76"/>
  <c r="B29" i="74"/>
  <c r="AF28" s="1"/>
  <c r="B31" i="76"/>
  <c r="B31" i="74"/>
  <c r="B31" i="73"/>
  <c r="B31" i="75"/>
  <c r="B33" i="76"/>
  <c r="B33" i="75"/>
  <c r="B33" i="74"/>
  <c r="B35" i="73"/>
  <c r="B35" i="76"/>
  <c r="AF34" s="1"/>
  <c r="B35" i="74"/>
  <c r="B35" i="75"/>
  <c r="B37"/>
  <c r="B37" i="73"/>
  <c r="B37" i="76"/>
  <c r="B37" i="74"/>
  <c r="B39"/>
  <c r="B39" i="76"/>
  <c r="B39" i="75"/>
  <c r="AF38" s="1"/>
  <c r="B39" i="73"/>
  <c r="B41"/>
  <c r="B41" i="76"/>
  <c r="AF40" s="1"/>
  <c r="B41" i="74"/>
  <c r="B41" i="75"/>
  <c r="B43"/>
  <c r="B43" i="73"/>
  <c r="B43" i="76"/>
  <c r="B43" i="74"/>
  <c r="AF42" s="1"/>
  <c r="B45"/>
  <c r="B45" i="73"/>
  <c r="AF44" s="1"/>
  <c r="B45" i="75"/>
  <c r="B47" i="76"/>
  <c r="AF46" s="1"/>
  <c r="B47" i="73"/>
  <c r="B47" i="75"/>
  <c r="B47" i="74"/>
  <c r="B49" i="76"/>
  <c r="B49" i="74"/>
  <c r="AF48" s="1"/>
  <c r="B49" i="75"/>
  <c r="B51" i="76"/>
  <c r="B51" i="74"/>
  <c r="B51" i="75"/>
  <c r="B51" i="73"/>
  <c r="B53" i="74"/>
  <c r="B53" i="73"/>
  <c r="B53" i="75"/>
  <c r="B55"/>
  <c r="B55" i="73"/>
  <c r="B55" i="76"/>
  <c r="AF54" s="1"/>
  <c r="B55" i="74"/>
  <c r="B57"/>
  <c r="B57" i="76"/>
  <c r="AF56" s="1"/>
  <c r="B57" i="73"/>
  <c r="B57" i="75"/>
  <c r="B59"/>
  <c r="B59" i="76"/>
  <c r="AF58" s="1"/>
  <c r="B59" i="74"/>
  <c r="B59" i="73"/>
  <c r="B61" i="74"/>
  <c r="B61" i="75"/>
  <c r="B61" i="76"/>
  <c r="B63" i="74"/>
  <c r="B63" i="73"/>
  <c r="B63" i="76"/>
  <c r="AF62" s="1"/>
  <c r="B63" i="75"/>
  <c r="B65" i="76"/>
  <c r="B65" i="75"/>
  <c r="B65" i="73"/>
  <c r="AF64" s="1"/>
  <c r="B65" i="74"/>
  <c r="B67"/>
  <c r="B67" i="76"/>
  <c r="B67" i="75"/>
  <c r="B67" i="73"/>
  <c r="AF66" s="1"/>
  <c r="AF69" i="75"/>
  <c r="AF69" i="73"/>
  <c r="AF69" i="76"/>
  <c r="AF69" i="74"/>
  <c r="D13" i="136"/>
  <c r="H125" i="135"/>
  <c r="B60" i="75" l="1"/>
  <c r="AF60"/>
  <c r="B33" i="73"/>
  <c r="AF32" s="1"/>
  <c r="AF33"/>
  <c r="B16"/>
  <c r="AF16"/>
  <c r="B12" i="76"/>
  <c r="AF12"/>
  <c r="AF61" i="74"/>
  <c r="AF13"/>
  <c r="AF55" i="76"/>
  <c r="AF43" i="74"/>
  <c r="AF33" i="76"/>
  <c r="AF19" i="73"/>
  <c r="B45" i="76"/>
  <c r="AF44" s="1"/>
  <c r="AF45"/>
  <c r="B29" i="73"/>
  <c r="AF28" s="1"/>
  <c r="AF29"/>
  <c r="AF66" i="76"/>
  <c r="AF57" i="73"/>
  <c r="AF53" i="74"/>
  <c r="AF51" i="73"/>
  <c r="AF49"/>
  <c r="AF45" i="74"/>
  <c r="AF37" i="73"/>
  <c r="AF35"/>
  <c r="AF33" i="74"/>
  <c r="AF31"/>
  <c r="AF27" i="73"/>
  <c r="AF25"/>
  <c r="AF23"/>
  <c r="AF19" i="76"/>
  <c r="AF7" i="74"/>
  <c r="B19"/>
  <c r="AF18" s="1"/>
  <c r="AF19"/>
  <c r="B61" i="73"/>
  <c r="AF61"/>
  <c r="B53" i="76"/>
  <c r="AF52" s="1"/>
  <c r="AF53"/>
  <c r="B9"/>
  <c r="AF8" s="1"/>
  <c r="AF9"/>
  <c r="B7" i="75"/>
  <c r="AF6" s="1"/>
  <c r="AF7"/>
  <c r="B24" i="76"/>
  <c r="AF24"/>
  <c r="B6" i="73"/>
  <c r="AF6"/>
  <c r="AF39" i="75"/>
  <c r="AF26" i="76"/>
  <c r="AF10" i="74"/>
  <c r="AF65"/>
  <c r="AF61" i="76"/>
  <c r="AF59"/>
  <c r="AF53" i="75"/>
  <c r="AF41" i="76"/>
  <c r="AF25" i="75"/>
  <c r="AF11" i="73"/>
  <c r="AF9"/>
</calcChain>
</file>

<file path=xl/comments1.xml><?xml version="1.0" encoding="utf-8"?>
<comments xmlns="http://schemas.openxmlformats.org/spreadsheetml/2006/main">
  <authors>
    <author>IEA</author>
  </authors>
  <commentList>
    <comment ref="J3" authorId="0">
      <text>
        <r>
          <rPr>
            <sz val="8"/>
            <color indexed="81"/>
            <rFont val="Tahoma"/>
            <family val="2"/>
          </rPr>
          <t>Report all electricity production, all heat from chemical processes (as a primary energy from) but only that part of secondary heat production sold to third parties.</t>
        </r>
      </text>
    </comment>
  </commentList>
</comments>
</file>

<file path=xl/comments10.xml><?xml version="1.0" encoding="utf-8"?>
<comments xmlns="http://schemas.openxmlformats.org/spreadsheetml/2006/main">
  <authors>
    <author>IEA</author>
  </authors>
  <commentList>
    <comment ref="AC42" authorId="0">
      <text>
        <r>
          <rPr>
            <sz val="8"/>
            <color indexed="81"/>
            <rFont val="Tahoma"/>
            <family val="2"/>
          </rPr>
          <t>Except coal mines and oil and gas extraction</t>
        </r>
      </text>
    </comment>
  </commentList>
</comments>
</file>

<file path=xl/comments11.xml><?xml version="1.0" encoding="utf-8"?>
<comments xmlns="http://schemas.openxmlformats.org/spreadsheetml/2006/main">
  <authors>
    <author>IEA</author>
  </authors>
  <commentList>
    <comment ref="AC40" authorId="0">
      <text>
        <r>
          <rPr>
            <sz val="8"/>
            <color indexed="81"/>
            <rFont val="Tahoma"/>
            <family val="2"/>
          </rPr>
          <t>Except coal mines and oil and gas extraction</t>
        </r>
      </text>
    </comment>
  </commentList>
</comments>
</file>

<file path=xl/comments12.xml><?xml version="1.0" encoding="utf-8"?>
<comments xmlns="http://schemas.openxmlformats.org/spreadsheetml/2006/main">
  <authors>
    <author>IEA</author>
  </authors>
  <commentList>
    <comment ref="AC30" authorId="0">
      <text>
        <r>
          <rPr>
            <sz val="8"/>
            <color indexed="81"/>
            <rFont val="Tahoma"/>
            <family val="2"/>
          </rPr>
          <t>Except coal mines and oil and gas extraction</t>
        </r>
      </text>
    </comment>
  </commentList>
</comments>
</file>

<file path=xl/comments13.xml><?xml version="1.0" encoding="utf-8"?>
<comments xmlns="http://schemas.openxmlformats.org/spreadsheetml/2006/main">
  <authors>
    <author>IEA</author>
  </authors>
  <commentList>
    <comment ref="AC30" authorId="0">
      <text>
        <r>
          <rPr>
            <sz val="8"/>
            <color indexed="81"/>
            <rFont val="Tahoma"/>
            <family val="2"/>
          </rPr>
          <t>Except coal mines and oil and gas extraction</t>
        </r>
      </text>
    </comment>
  </commentList>
</comments>
</file>

<file path=xl/comments14.xml><?xml version="1.0" encoding="utf-8"?>
<comments xmlns="http://schemas.openxmlformats.org/spreadsheetml/2006/main">
  <authors>
    <author>IEA</author>
  </authors>
  <commentList>
    <comment ref="AC30" authorId="0">
      <text>
        <r>
          <rPr>
            <sz val="8"/>
            <color indexed="81"/>
            <rFont val="Tahoma"/>
            <family val="2"/>
          </rPr>
          <t>Except coal mines and oil and gas extraction</t>
        </r>
      </text>
    </comment>
  </commentList>
</comments>
</file>

<file path=xl/comments15.xml><?xml version="1.0" encoding="utf-8"?>
<comments xmlns="http://schemas.openxmlformats.org/spreadsheetml/2006/main">
  <authors>
    <author>IEA</author>
  </authors>
  <commentList>
    <comment ref="AC30" authorId="0">
      <text>
        <r>
          <rPr>
            <sz val="8"/>
            <color indexed="81"/>
            <rFont val="Tahoma"/>
            <family val="2"/>
          </rPr>
          <t>Except coal mines and oil and gas extraction</t>
        </r>
      </text>
    </comment>
  </commentList>
</comments>
</file>

<file path=xl/comments16.xml><?xml version="1.0" encoding="utf-8"?>
<comments xmlns="http://schemas.openxmlformats.org/spreadsheetml/2006/main">
  <authors>
    <author>IEA</author>
  </authors>
  <commentList>
    <comment ref="AC30" authorId="0">
      <text>
        <r>
          <rPr>
            <sz val="8"/>
            <color indexed="81"/>
            <rFont val="Tahoma"/>
            <family val="2"/>
          </rPr>
          <t>Except coal mines and oil and gas extraction</t>
        </r>
      </text>
    </comment>
  </commentList>
</comments>
</file>

<file path=xl/comments17.xml><?xml version="1.0" encoding="utf-8"?>
<comments xmlns="http://schemas.openxmlformats.org/spreadsheetml/2006/main">
  <authors>
    <author>IEA</author>
  </authors>
  <commentList>
    <comment ref="AC30" authorId="0">
      <text>
        <r>
          <rPr>
            <sz val="8"/>
            <color indexed="81"/>
            <rFont val="Tahoma"/>
            <family val="2"/>
          </rPr>
          <t>Except coal mines and oil and gas extraction</t>
        </r>
      </text>
    </comment>
  </commentList>
</comments>
</file>

<file path=xl/comments18.xml><?xml version="1.0" encoding="utf-8"?>
<comments xmlns="http://schemas.openxmlformats.org/spreadsheetml/2006/main">
  <authors>
    <author>Gianluca TONOLO</author>
    <author>IEA</author>
  </authors>
  <commentList>
    <comment ref="AC10" authorId="0">
      <text>
        <r>
          <rPr>
            <sz val="8"/>
            <color indexed="81"/>
            <rFont val="Tahoma"/>
            <family val="2"/>
          </rPr>
          <t>Hydro capacity includes mixed and pure pumped storage plants’ capacity</t>
        </r>
      </text>
    </comment>
    <comment ref="AC11" authorId="1">
      <text>
        <r>
          <rPr>
            <sz val="8"/>
            <color indexed="81"/>
            <rFont val="Tahoma"/>
            <family val="2"/>
          </rPr>
          <t>Mixed plants capacity is also included in the total hydro capacity</t>
        </r>
      </text>
    </comment>
    <comment ref="AC12" authorId="1">
      <text>
        <r>
          <rPr>
            <sz val="8"/>
            <color indexed="81"/>
            <rFont val="Tahoma"/>
            <family val="2"/>
          </rPr>
          <t>Pure pumped storage plants capacity is also included in the total hydro capacity</t>
        </r>
      </text>
    </comment>
  </commentList>
</comments>
</file>

<file path=xl/comments19.xml><?xml version="1.0" encoding="utf-8"?>
<comments xmlns="http://schemas.openxmlformats.org/spreadsheetml/2006/main">
  <authors>
    <author>Gianluca TONOLO</author>
    <author>IEA</author>
  </authors>
  <commentList>
    <comment ref="AC10" authorId="0">
      <text>
        <r>
          <rPr>
            <sz val="8"/>
            <color indexed="81"/>
            <rFont val="Tahoma"/>
            <family val="2"/>
          </rPr>
          <t>Hydro capacity includes mixed and pure pumped storage plants’ capacity</t>
        </r>
      </text>
    </comment>
    <comment ref="AC11" authorId="1">
      <text>
        <r>
          <rPr>
            <sz val="8"/>
            <color indexed="81"/>
            <rFont val="Tahoma"/>
            <family val="2"/>
          </rPr>
          <t>Mixed plants capacity is also included in the total hydro capacity</t>
        </r>
      </text>
    </comment>
    <comment ref="AC12" authorId="1">
      <text>
        <r>
          <rPr>
            <sz val="8"/>
            <color indexed="81"/>
            <rFont val="Tahoma"/>
            <family val="2"/>
          </rPr>
          <t>Pure pumped storage plants capacity is also included in the total hydro capacity</t>
        </r>
      </text>
    </comment>
  </commentList>
</comments>
</file>

<file path=xl/comments2.xml><?xml version="1.0" encoding="utf-8"?>
<comments xmlns="http://schemas.openxmlformats.org/spreadsheetml/2006/main">
  <authors>
    <author>IEA</author>
  </authors>
  <commentList>
    <comment ref="J3" authorId="0">
      <text>
        <r>
          <rPr>
            <sz val="8"/>
            <color indexed="81"/>
            <rFont val="Tahoma"/>
            <family val="2"/>
          </rPr>
          <t>Report all electricity production, all heat from chemical processes (as a primary energy from) but only that part of secondary heat production sold to third parties.</t>
        </r>
      </text>
    </comment>
    <comment ref="C6" authorId="0">
      <text>
        <r>
          <rPr>
            <sz val="8"/>
            <color indexed="81"/>
            <rFont val="Tahoma"/>
            <family val="2"/>
          </rPr>
          <t>The sum of the 2 totals in columns K and L must = Total Net Production for electricity in Table 3</t>
        </r>
      </text>
    </comment>
    <comment ref="I18" authorId="0">
      <text>
        <r>
          <rPr>
            <sz val="8"/>
            <color indexed="81"/>
            <rFont val="Tahoma"/>
            <family val="2"/>
          </rPr>
          <t>As only heat sold to third parties is reported, net production equals gross production reported in Table 1.</t>
        </r>
      </text>
    </comment>
    <comment ref="J18" authorId="0">
      <text>
        <r>
          <rPr>
            <sz val="8"/>
            <color indexed="81"/>
            <rFont val="Tahoma"/>
            <family val="2"/>
          </rPr>
          <t>As only heat sold to third parties is reported, net production equals gross production reported in Table 1.</t>
        </r>
      </text>
    </comment>
  </commentList>
</comments>
</file>

<file path=xl/comments3.xml><?xml version="1.0" encoding="utf-8"?>
<comments xmlns="http://schemas.openxmlformats.org/spreadsheetml/2006/main">
  <authors>
    <author>IEA</author>
  </authors>
  <commentList>
    <comment ref="G19" authorId="0">
      <text>
        <r>
          <rPr>
            <sz val="8"/>
            <color indexed="81"/>
            <rFont val="Tahoma"/>
            <family val="2"/>
          </rPr>
          <t>Report only heat purchased from third parties.</t>
        </r>
      </text>
    </comment>
  </commentList>
</comments>
</file>

<file path=xl/comments4.xml><?xml version="1.0" encoding="utf-8"?>
<comments xmlns="http://schemas.openxmlformats.org/spreadsheetml/2006/main">
  <authors>
    <author>IEA</author>
  </authors>
  <commentList>
    <comment ref="C62" authorId="0">
      <text>
        <r>
          <rPr>
            <sz val="8"/>
            <color indexed="81"/>
            <rFont val="Tahoma"/>
            <family val="2"/>
          </rPr>
          <t>Cell A1 is equal to Cell E12 in Table 2. 
Cell B1 is equal to Cell F12 in Table 2. 
Cell C1 is equal to Cell H12 in Table 2.</t>
        </r>
      </text>
    </comment>
  </commentList>
</comments>
</file>

<file path=xl/comments5.xml><?xml version="1.0" encoding="utf-8"?>
<comments xmlns="http://schemas.openxmlformats.org/spreadsheetml/2006/main">
  <authors>
    <author>IEA</author>
  </authors>
  <commentList>
    <comment ref="C7" authorId="0">
      <text>
        <r>
          <rPr>
            <sz val="8"/>
            <color indexed="81"/>
            <rFont val="Tahoma"/>
            <family val="2"/>
          </rPr>
          <t>Non renewable</t>
        </r>
      </text>
    </comment>
  </commentList>
</comments>
</file>

<file path=xl/comments6.xml><?xml version="1.0" encoding="utf-8"?>
<comments xmlns="http://schemas.openxmlformats.org/spreadsheetml/2006/main">
  <authors>
    <author>IEA</author>
  </authors>
  <commentList>
    <comment ref="D7" authorId="0">
      <text>
        <r>
          <rPr>
            <sz val="8"/>
            <color indexed="81"/>
            <rFont val="Tahoma"/>
            <family val="2"/>
          </rPr>
          <t>Also includes coke oven gas, blast furnace and oxygen steel furnace gas capacity.</t>
        </r>
      </text>
    </comment>
    <comment ref="D8" authorId="0">
      <text>
        <r>
          <rPr>
            <sz val="8"/>
            <color indexed="81"/>
            <rFont val="Tahoma"/>
            <family val="2"/>
          </rPr>
          <t>Also includes refinery gas capacity.</t>
        </r>
      </text>
    </comment>
    <comment ref="D9" authorId="0">
      <text>
        <r>
          <rPr>
            <sz val="8"/>
            <color indexed="81"/>
            <rFont val="Tahoma"/>
            <family val="2"/>
          </rPr>
          <t>Also includes gas works gas capacity.</t>
        </r>
      </text>
    </comment>
    <comment ref="D11" authorId="0">
      <text>
        <r>
          <rPr>
            <sz val="8"/>
            <color indexed="81"/>
            <rFont val="Tahoma"/>
            <family val="2"/>
          </rPr>
          <t>Report capacity that corresponds to the electricity  production reported in Table 6;  i.e. Solid biomass, Industrial wastes, Industrial  wastes, Municipal solid wastes and Biogas.</t>
        </r>
      </text>
    </comment>
    <comment ref="D12" authorId="0">
      <text>
        <r>
          <rPr>
            <sz val="8"/>
            <color indexed="81"/>
            <rFont val="Tahoma"/>
            <family val="2"/>
          </rPr>
          <t>Rows 6 to 21: Multi-fired systems include only units which can burn more than one fuel type on a continuous basis.  Stations which have separate units using different fuels should be divided into the appropriate single-fuel categories. See reporting instructions.</t>
        </r>
      </text>
    </comment>
  </commentList>
</comments>
</file>

<file path=xl/comments7.xml><?xml version="1.0" encoding="utf-8"?>
<comments xmlns="http://schemas.openxmlformats.org/spreadsheetml/2006/main">
  <authors>
    <author>IEA</author>
  </authors>
  <commentList>
    <comment ref="C5" authorId="0">
      <text>
        <r>
          <rPr>
            <sz val="8"/>
            <color indexed="81"/>
            <rFont val="Tahoma"/>
            <family val="2"/>
          </rPr>
          <t>Amounts are considered imported and exported when they have crossed the political boundaries of the country.</t>
        </r>
      </text>
    </comment>
    <comment ref="A69" authorId="0">
      <text>
        <r>
          <rPr>
            <b/>
            <sz val="8"/>
            <color indexed="81"/>
            <rFont val="Tahoma"/>
            <family val="2"/>
          </rPr>
          <t>IEA:</t>
        </r>
        <r>
          <rPr>
            <sz val="8"/>
            <color indexed="81"/>
            <rFont val="Tahoma"/>
            <family val="2"/>
          </rPr>
          <t xml:space="preserve">
The items used are </t>
        </r>
        <r>
          <rPr>
            <b/>
            <sz val="8"/>
            <color indexed="81"/>
            <rFont val="Tahoma"/>
            <family val="2"/>
          </rPr>
          <t>TOTIMPST</t>
        </r>
        <r>
          <rPr>
            <sz val="8"/>
            <color indexed="81"/>
            <rFont val="Tahoma"/>
            <family val="2"/>
          </rPr>
          <t xml:space="preserve"> or </t>
        </r>
        <r>
          <rPr>
            <b/>
            <sz val="8"/>
            <color indexed="81"/>
            <rFont val="Tahoma"/>
            <family val="2"/>
          </rPr>
          <t>TOTEXPST</t>
        </r>
        <r>
          <rPr>
            <sz val="8"/>
            <color indexed="81"/>
            <rFont val="Tahoma"/>
            <family val="2"/>
          </rPr>
          <t xml:space="preserve"> depending of the column (IMPORT or EXPORT)
It is handled in the time-series</t>
        </r>
      </text>
    </comment>
  </commentList>
</comments>
</file>

<file path=xl/comments8.xml><?xml version="1.0" encoding="utf-8"?>
<comments xmlns="http://schemas.openxmlformats.org/spreadsheetml/2006/main">
  <authors>
    <author>Gianluca TONOLO</author>
  </authors>
  <commentList>
    <comment ref="AC9" authorId="0">
      <text>
        <r>
          <rPr>
            <sz val="8"/>
            <color indexed="81"/>
            <rFont val="Tahoma"/>
            <family val="2"/>
          </rPr>
          <t>Hydro includes pumped storage production</t>
        </r>
      </text>
    </comment>
    <comment ref="AC10" authorId="0">
      <text>
        <r>
          <rPr>
            <sz val="8"/>
            <color indexed="81"/>
            <rFont val="Tahoma"/>
            <family val="2"/>
          </rPr>
          <t>Hydro capacity includes mixed and pure pumped storage plants’ capacity</t>
        </r>
      </text>
    </comment>
    <comment ref="AC22" authorId="0">
      <text>
        <r>
          <rPr>
            <sz val="8"/>
            <color indexed="81"/>
            <rFont val="Tahoma"/>
            <family val="2"/>
          </rPr>
          <t>Hydro includes pumped storage production</t>
        </r>
      </text>
    </comment>
    <comment ref="AC23" authorId="0">
      <text>
        <r>
          <rPr>
            <sz val="8"/>
            <color indexed="81"/>
            <rFont val="Tahoma"/>
            <family val="2"/>
          </rPr>
          <t>Hydro capacity includes mixed and pure pumped storage plants’ capacity</t>
        </r>
      </text>
    </comment>
    <comment ref="AC35" authorId="0">
      <text>
        <r>
          <rPr>
            <sz val="8"/>
            <color indexed="81"/>
            <rFont val="Tahoma"/>
            <family val="2"/>
          </rPr>
          <t>Hydro includes pumped storage production</t>
        </r>
      </text>
    </comment>
    <comment ref="AC36" authorId="0">
      <text>
        <r>
          <rPr>
            <sz val="8"/>
            <color indexed="81"/>
            <rFont val="Tahoma"/>
            <family val="2"/>
          </rPr>
          <t>Hydro capacity includes mixed and pure pumped storage plants’ capacity</t>
        </r>
      </text>
    </comment>
    <comment ref="AC48" authorId="0">
      <text>
        <r>
          <rPr>
            <sz val="8"/>
            <color indexed="81"/>
            <rFont val="Tahoma"/>
            <family val="2"/>
          </rPr>
          <t>Hydro includes pumped storage production</t>
        </r>
      </text>
    </comment>
    <comment ref="AC49" authorId="0">
      <text>
        <r>
          <rPr>
            <sz val="8"/>
            <color indexed="81"/>
            <rFont val="Tahoma"/>
            <family val="2"/>
          </rPr>
          <t>Hydro capacity includes mixed and pure pumped storage plants’ capacity</t>
        </r>
      </text>
    </comment>
    <comment ref="AC60" authorId="0">
      <text>
        <r>
          <rPr>
            <sz val="8"/>
            <color indexed="81"/>
            <rFont val="Tahoma"/>
            <family val="2"/>
          </rPr>
          <t>Hydro includes pumped storage production</t>
        </r>
      </text>
    </comment>
    <comment ref="AC61" authorId="0">
      <text>
        <r>
          <rPr>
            <sz val="8"/>
            <color indexed="81"/>
            <rFont val="Tahoma"/>
            <family val="2"/>
          </rPr>
          <t>Hydro capacity includes mixed and pure pumped storage plants’ capacity</t>
        </r>
      </text>
    </comment>
    <comment ref="AC72" authorId="0">
      <text>
        <r>
          <rPr>
            <sz val="8"/>
            <color indexed="81"/>
            <rFont val="Tahoma"/>
            <family val="2"/>
          </rPr>
          <t>Hydro includes pumped storage production</t>
        </r>
      </text>
    </comment>
    <comment ref="AC73" authorId="0">
      <text>
        <r>
          <rPr>
            <sz val="8"/>
            <color indexed="81"/>
            <rFont val="Tahoma"/>
            <family val="2"/>
          </rPr>
          <t>Hydro capacity includes mixed and pure pumped storage plants’ capacity</t>
        </r>
      </text>
    </comment>
    <comment ref="AC84" authorId="0">
      <text>
        <r>
          <rPr>
            <sz val="8"/>
            <color indexed="81"/>
            <rFont val="Tahoma"/>
            <family val="2"/>
          </rPr>
          <t>Hydro includes pumped storage production</t>
        </r>
      </text>
    </comment>
    <comment ref="AC85" authorId="0">
      <text>
        <r>
          <rPr>
            <sz val="8"/>
            <color indexed="81"/>
            <rFont val="Tahoma"/>
            <family val="2"/>
          </rPr>
          <t>Hydro capacity includes mixed and pure pumped storage plants’ capacity</t>
        </r>
      </text>
    </comment>
  </commentList>
</comments>
</file>

<file path=xl/comments9.xml><?xml version="1.0" encoding="utf-8"?>
<comments xmlns="http://schemas.openxmlformats.org/spreadsheetml/2006/main">
  <authors>
    <author>Gianluca TONOLO</author>
  </authors>
  <commentList>
    <comment ref="AC9" authorId="0">
      <text>
        <r>
          <rPr>
            <sz val="8"/>
            <color indexed="81"/>
            <rFont val="Tahoma"/>
            <family val="2"/>
          </rPr>
          <t>Hydro includes pumped storage production</t>
        </r>
      </text>
    </comment>
    <comment ref="AC10" authorId="0">
      <text>
        <r>
          <rPr>
            <sz val="8"/>
            <color indexed="81"/>
            <rFont val="Tahoma"/>
            <family val="2"/>
          </rPr>
          <t>Hydro capacity includes mixed and pure pumped storage plants’ capacity</t>
        </r>
      </text>
    </comment>
    <comment ref="AC22" authorId="0">
      <text>
        <r>
          <rPr>
            <sz val="8"/>
            <color indexed="81"/>
            <rFont val="Tahoma"/>
            <family val="2"/>
          </rPr>
          <t>Hydro includes pumped storage production</t>
        </r>
      </text>
    </comment>
    <comment ref="AC23" authorId="0">
      <text>
        <r>
          <rPr>
            <sz val="8"/>
            <color indexed="81"/>
            <rFont val="Tahoma"/>
            <family val="2"/>
          </rPr>
          <t>Hydro capacity includes mixed and pure pumped storage plants’ capacity</t>
        </r>
      </text>
    </comment>
    <comment ref="AC35" authorId="0">
      <text>
        <r>
          <rPr>
            <sz val="8"/>
            <color indexed="81"/>
            <rFont val="Tahoma"/>
            <family val="2"/>
          </rPr>
          <t>Hydro includes pumped storage production</t>
        </r>
      </text>
    </comment>
    <comment ref="AC36" authorId="0">
      <text>
        <r>
          <rPr>
            <sz val="8"/>
            <color indexed="81"/>
            <rFont val="Tahoma"/>
            <family val="2"/>
          </rPr>
          <t>Hydro capacity includes mixed and pure pumped storage plants’ capacity</t>
        </r>
      </text>
    </comment>
    <comment ref="AC48" authorId="0">
      <text>
        <r>
          <rPr>
            <sz val="8"/>
            <color indexed="81"/>
            <rFont val="Tahoma"/>
            <family val="2"/>
          </rPr>
          <t>Hydro includes pumped storage production</t>
        </r>
      </text>
    </comment>
    <comment ref="AC49" authorId="0">
      <text>
        <r>
          <rPr>
            <sz val="8"/>
            <color indexed="81"/>
            <rFont val="Tahoma"/>
            <family val="2"/>
          </rPr>
          <t>Hydro capacity includes mixed and pure pumped storage plants’ capacity</t>
        </r>
      </text>
    </comment>
    <comment ref="AC60" authorId="0">
      <text>
        <r>
          <rPr>
            <sz val="8"/>
            <color indexed="81"/>
            <rFont val="Tahoma"/>
            <family val="2"/>
          </rPr>
          <t>Hydro includes pumped storage production</t>
        </r>
      </text>
    </comment>
    <comment ref="AC61" authorId="0">
      <text>
        <r>
          <rPr>
            <sz val="8"/>
            <color indexed="81"/>
            <rFont val="Tahoma"/>
            <family val="2"/>
          </rPr>
          <t>Hydro capacity includes mixed and pure pumped storage plants’ capacity</t>
        </r>
      </text>
    </comment>
    <comment ref="AC72" authorId="0">
      <text>
        <r>
          <rPr>
            <sz val="8"/>
            <color indexed="81"/>
            <rFont val="Tahoma"/>
            <family val="2"/>
          </rPr>
          <t>Hydro includes pumped storage production</t>
        </r>
      </text>
    </comment>
    <comment ref="AC73" authorId="0">
      <text>
        <r>
          <rPr>
            <sz val="8"/>
            <color indexed="81"/>
            <rFont val="Tahoma"/>
            <family val="2"/>
          </rPr>
          <t>Hydro capacity includes mixed and pure pumped storage plants’ capacity</t>
        </r>
      </text>
    </comment>
    <comment ref="AC84" authorId="0">
      <text>
        <r>
          <rPr>
            <sz val="8"/>
            <color indexed="81"/>
            <rFont val="Tahoma"/>
            <family val="2"/>
          </rPr>
          <t>Hydro includes pumped storage production</t>
        </r>
      </text>
    </comment>
    <comment ref="AC85" authorId="0">
      <text>
        <r>
          <rPr>
            <sz val="8"/>
            <color indexed="81"/>
            <rFont val="Tahoma"/>
            <family val="2"/>
          </rPr>
          <t>Hydro capacity includes mixed and pure pumped storage plants’ capacity</t>
        </r>
      </text>
    </comment>
  </commentList>
</comments>
</file>

<file path=xl/sharedStrings.xml><?xml version="1.0" encoding="utf-8"?>
<sst xmlns="http://schemas.openxmlformats.org/spreadsheetml/2006/main" count="17534" uniqueCount="2595">
  <si>
    <t>HUNGARY</t>
  </si>
  <si>
    <t>IRELAND</t>
  </si>
  <si>
    <t/>
  </si>
  <si>
    <t>English version</t>
  </si>
  <si>
    <t>QUESTIONNAIRE ANNUEL</t>
  </si>
  <si>
    <t>IEA - Eurostat - UNECE</t>
  </si>
  <si>
    <t>AIE - Eurostat - UNECE</t>
  </si>
  <si>
    <t>EXPLANATORY NOTES</t>
  </si>
  <si>
    <t>NOTES EXPLICATIVES</t>
  </si>
  <si>
    <t xml:space="preserve">The objective of the electronic questionnaire is to facilitate data entry for administrations and at the same time to try to avoid errors, </t>
  </si>
  <si>
    <t>- l'entrée de données dans les séries historiques</t>
  </si>
  <si>
    <t xml:space="preserve">Les séries historiques permettent à l'utilisateur de voir les données d'un produit pour toutes les années. </t>
  </si>
  <si>
    <t>The revision of historical data is allowed and encouraged. To assist the user in this process, the revised cells are highlighted in yellow.</t>
  </si>
  <si>
    <t>Les données peuvent être révisées et nous encourageons l'utilisateur à le faire. Les révisions apparaissent sur fond jaune.</t>
  </si>
  <si>
    <t>Internal consistency checks can be run for one given year at a time. The error messages appear on a separate sheet at the end of the</t>
  </si>
  <si>
    <t>Colonnes D, E, F, H : Indiquer l'ensemble de la production d'électricité, mais uniquement la production de chaleur vendue à des utilisateurs extérieurs.</t>
  </si>
  <si>
    <t>Row 56: Please provide details on Remarks page.</t>
  </si>
  <si>
    <t>Row 57: Cell A57 equals Cell A4 in Table 3. Cell B57 equals Cell A5 in Table 3. Cell C57 equals Cell B4 in Table 3. Cell D57 equals Cell B5 in Table 3.</t>
  </si>
  <si>
    <t>Ligne 56: Veuillez indiquer les détails dans la page réservée aux remarques.</t>
  </si>
  <si>
    <t xml:space="preserve">Ligne 57: La cellule A57 égale à la cellule A4 du tableau 3. la cellule B57 égale à la cellule A5 du tableau 3. La cellule C57 égale à la cellule B4 du tableau 3. </t>
  </si>
  <si>
    <t>La cellule D57 égale à la cellule B5 du tableau 3.</t>
  </si>
  <si>
    <r>
      <t xml:space="preserve">Colonnes D, E, F, H : Indiquer l'ensemble de la production d'électricité, mais uniquement la production de chaleur </t>
    </r>
    <r>
      <rPr>
        <b/>
        <sz val="7"/>
        <rFont val="Arial"/>
        <family val="2"/>
      </rPr>
      <t>vendue</t>
    </r>
    <r>
      <rPr>
        <sz val="7"/>
        <rFont val="Arial"/>
        <family val="2"/>
      </rPr>
      <t xml:space="preserve"> à des utilisateurs extérieurs.</t>
    </r>
  </si>
  <si>
    <t>Rows 11 and 20: Please specify</t>
  </si>
  <si>
    <t>Lignes 11 et 20 : Veuillez spécifier</t>
  </si>
  <si>
    <t>Autres sources - Chaleur</t>
  </si>
  <si>
    <t>Autres sources - Electricité</t>
  </si>
  <si>
    <t>TABLE 6d.  GROSS ELECTRICITY AND HEAT PRODUCTION FROM COMBUSTIBLE FUELS (TRANSFORMATION SECTOR)</t>
  </si>
  <si>
    <t>SOLLIQ1</t>
  </si>
  <si>
    <t>SOLLIQ2</t>
  </si>
  <si>
    <t>SOLLIQ3</t>
  </si>
  <si>
    <t>SOLGAS1</t>
  </si>
  <si>
    <t>SOLGAS2</t>
  </si>
  <si>
    <t>SOLGAS3</t>
  </si>
  <si>
    <t>LIQGAS1</t>
  </si>
  <si>
    <t>LIQGAS2</t>
  </si>
  <si>
    <t>LIQGAS3</t>
  </si>
  <si>
    <t>SOLIGAS1</t>
  </si>
  <si>
    <t>SOLIGAS2</t>
  </si>
  <si>
    <t>SOLIGAS3</t>
  </si>
  <si>
    <t>HIDDEN PART, NOT VISIBLE BY USER</t>
  </si>
  <si>
    <t>FUEL1</t>
  </si>
  <si>
    <t>FUEL2</t>
  </si>
  <si>
    <t>FUEL3</t>
  </si>
  <si>
    <t>Ligne 1: Cellule A15 du Tableau 3.  Cellule B15 du Tableau 3.</t>
  </si>
  <si>
    <t>Ligne 17 : Cellule A16 du Tableau 3. Cellule B16 du Tableau 3.</t>
  </si>
  <si>
    <t>Chemical and petrochemical</t>
  </si>
  <si>
    <t>- Biofuels and wastes</t>
  </si>
  <si>
    <t>- Biofuels et déchets</t>
  </si>
  <si>
    <t>Biogases
Fuel input, Gross electricity and Heat production by plant - Table 6</t>
  </si>
  <si>
    <t>Biofuels and wastes (3)</t>
  </si>
  <si>
    <t>OILSHALE</t>
  </si>
  <si>
    <t>PEATPROD</t>
  </si>
  <si>
    <t>BIODIESEL</t>
  </si>
  <si>
    <t>SBIOFUELS</t>
  </si>
  <si>
    <t>OGASES</t>
  </si>
  <si>
    <t>MIXEDHYDRO</t>
  </si>
  <si>
    <t>Production nette d'électricité des Autoproducteurs - Tableau 5</t>
  </si>
  <si>
    <t>Total Production Nette</t>
  </si>
  <si>
    <t>Autres Secteurs</t>
  </si>
  <si>
    <t>Production nette de chaleur des Autoproducteurs - Tableau 5</t>
  </si>
  <si>
    <t>Column B : Report only heat purchased from third parties.</t>
  </si>
  <si>
    <t>Colonne B : N'indiquer que la chaleur achetée à des tiers.</t>
  </si>
  <si>
    <t xml:space="preserve">  Kazakhstan</t>
  </si>
  <si>
    <t xml:space="preserve">  Ukraine</t>
  </si>
  <si>
    <t>Energy Questionnaire - Electricity &amp; Heat</t>
  </si>
  <si>
    <t>Questionnaire annuel - Electricité &amp; Chaleur</t>
  </si>
  <si>
    <t>Date of Peak Load Occurence</t>
  </si>
  <si>
    <t>Time of Peak Load Occurence</t>
  </si>
  <si>
    <t>Date de la charge de pointe</t>
  </si>
  <si>
    <t>Heure de la charge de pointe</t>
  </si>
  <si>
    <t>Other language version</t>
  </si>
  <si>
    <t>Column 1</t>
  </si>
  <si>
    <t>Column 2</t>
  </si>
  <si>
    <t>INPUTTON</t>
  </si>
  <si>
    <t>GELEPROD</t>
  </si>
  <si>
    <t>GHEATPRO</t>
  </si>
  <si>
    <t>COKCOAL</t>
  </si>
  <si>
    <t>SUBCOAL</t>
  </si>
  <si>
    <t>PATFUEL</t>
  </si>
  <si>
    <t>OVENCOKE</t>
  </si>
  <si>
    <t>GASCOKE</t>
  </si>
  <si>
    <t>BKB</t>
  </si>
  <si>
    <t>GASWKSGS</t>
  </si>
  <si>
    <t>COKEOVGS</t>
  </si>
  <si>
    <t>BLFURGS</t>
  </si>
  <si>
    <t>SINGLE FUEL FIRED</t>
  </si>
  <si>
    <t>1 - Total</t>
  </si>
  <si>
    <t>FISHING</t>
  </si>
  <si>
    <t>Consommation (10³ t)</t>
  </si>
  <si>
    <t>ANTCOAL</t>
  </si>
  <si>
    <t>CYPRUS</t>
  </si>
  <si>
    <t>Cyprus</t>
  </si>
  <si>
    <t>MALTA</t>
  </si>
  <si>
    <t>Malta</t>
  </si>
  <si>
    <t>GAS</t>
  </si>
  <si>
    <t>NATURAL GAS</t>
  </si>
  <si>
    <t>AUTOPRODUCTION</t>
  </si>
  <si>
    <t>COGENERATION</t>
  </si>
  <si>
    <t>COMBUSTIBLES</t>
  </si>
  <si>
    <t>UNITES</t>
  </si>
  <si>
    <t>LIGNITE</t>
  </si>
  <si>
    <t>TOURBE</t>
  </si>
  <si>
    <t>Unit = MWe</t>
  </si>
  <si>
    <t>AUTOPRODUCERS</t>
  </si>
  <si>
    <t>CLASSIFICATION BY SOURCE</t>
  </si>
  <si>
    <t>- Peat</t>
  </si>
  <si>
    <t>Unité = MWe</t>
  </si>
  <si>
    <t>CLASSEMENT PAR SOURCE</t>
  </si>
  <si>
    <t>Puissance électrique maximale nette (MWe) - Tableau 7</t>
  </si>
  <si>
    <t>Pumped hydro</t>
  </si>
  <si>
    <t>Tide, wave and ocean</t>
  </si>
  <si>
    <t>Combustible fuels</t>
  </si>
  <si>
    <t>Heat from chemical sources</t>
  </si>
  <si>
    <t>Other sources</t>
  </si>
  <si>
    <t>Heat pumps</t>
  </si>
  <si>
    <t>Electric boilers</t>
  </si>
  <si>
    <t>Total gross production</t>
  </si>
  <si>
    <t>Own use</t>
  </si>
  <si>
    <t>Total net production</t>
  </si>
  <si>
    <t>Total imports (balance)</t>
  </si>
  <si>
    <t>Total exports (balance)</t>
  </si>
  <si>
    <t>Used for heat pumps</t>
  </si>
  <si>
    <t>Used for electric boilers</t>
  </si>
  <si>
    <t>Used for pumped storage</t>
  </si>
  <si>
    <t>Used for electricity production</t>
  </si>
  <si>
    <t>Electricity/Heat supply</t>
  </si>
  <si>
    <t>Distribution losses</t>
  </si>
  <si>
    <t>Final consumption (calculated)</t>
  </si>
  <si>
    <t>Statistical differences</t>
  </si>
  <si>
    <t>Final consumption (observed)</t>
  </si>
  <si>
    <t>Energy sector</t>
  </si>
  <si>
    <t>Industry sector</t>
  </si>
  <si>
    <t>Transport sector</t>
  </si>
  <si>
    <t>Pipeline transport</t>
  </si>
  <si>
    <t>Commercial and public services</t>
  </si>
  <si>
    <t>Coal mines</t>
  </si>
  <si>
    <t>Oil and gas extraction</t>
  </si>
  <si>
    <t>Patent fuel plants (Energy)</t>
  </si>
  <si>
    <t>Coke ovens (Energy)</t>
  </si>
  <si>
    <t>BKB / PB plants (Energy)</t>
  </si>
  <si>
    <t>Gas works (Energy)</t>
  </si>
  <si>
    <t>Blast furnaces (Energy)</t>
  </si>
  <si>
    <t>Oil refineries</t>
  </si>
  <si>
    <t>Nuclear industry</t>
  </si>
  <si>
    <t>Coal liquefaction plants (Energy)</t>
  </si>
  <si>
    <t>Liquefaction (LNG) / Regasification plants</t>
  </si>
  <si>
    <t>Gasification plants for biogas</t>
  </si>
  <si>
    <t>Gas-to-liquids (GTL) plants (Energy)</t>
  </si>
  <si>
    <t>Charcoal production plants (Energy)</t>
  </si>
  <si>
    <t>Non-ferrous metals</t>
  </si>
  <si>
    <t>Non-metallic minerals</t>
  </si>
  <si>
    <t>Transport equipment</t>
  </si>
  <si>
    <t>Mining and quarrying</t>
  </si>
  <si>
    <t>Food, beverages and tobacco</t>
  </si>
  <si>
    <t>Paper, pulp and printing</t>
  </si>
  <si>
    <t>Wood and wood products</t>
  </si>
  <si>
    <t>Textiles and leather</t>
  </si>
  <si>
    <t>BKB plants (Energy)</t>
  </si>
  <si>
    <t>Iron and steel</t>
  </si>
  <si>
    <t>Other sectors</t>
  </si>
  <si>
    <t>1 - Total capacity</t>
  </si>
  <si>
    <t>4b -     Pure pumped storage</t>
  </si>
  <si>
    <t>6 - Solar photovoltaic</t>
  </si>
  <si>
    <t>7 - Solar thermal</t>
  </si>
  <si>
    <t>10 - Combustible fuels</t>
  </si>
  <si>
    <t>11 - Other sources</t>
  </si>
  <si>
    <t>14 - Internal combustion</t>
  </si>
  <si>
    <t>15 - Gas turbine</t>
  </si>
  <si>
    <t>16 - Combined cycle</t>
  </si>
  <si>
    <t>17 - Other type of generation</t>
  </si>
  <si>
    <t>Combustible fuels:
TYPE OF 
GENERATION</t>
  </si>
  <si>
    <t>18 - Peak load</t>
  </si>
  <si>
    <t>19 - Capacity at peak</t>
  </si>
  <si>
    <t>20 - Date of peak load occurence</t>
  </si>
  <si>
    <t>21 - Time of peak load occurence</t>
  </si>
  <si>
    <t>Row 12: Equal to the figure reported on Line 10.</t>
  </si>
  <si>
    <t>Row 18: Maximum demand during the year.</t>
  </si>
  <si>
    <t xml:space="preserve">Row 19: Capability of capacity at time of peak.  Please indicate on Remarks page the difference between the net maximum capacity and available capacity </t>
  </si>
  <si>
    <t>Row 11: Please identify in the "Remarks Page" (e.g.:  fuel cells, primary heat)</t>
  </si>
  <si>
    <t>Ligne 11 : Merci de l'identifier dans la page "Remarks" (e.g.: piles à combustible, chaleur primaire)</t>
  </si>
  <si>
    <t>Ligne 12: Egale à la ligne 10.</t>
  </si>
  <si>
    <t>Ligne 18: Demande maximale sur l' année.</t>
  </si>
  <si>
    <t xml:space="preserve">Ligne 19: Disponibilité de la puissance en pointe. Veuillez indiquer dans la page réservée aux remarques la différence entre la puissance maximale nette </t>
  </si>
  <si>
    <t xml:space="preserve">ELECTRICITY </t>
  </si>
  <si>
    <t>TABLE 5.  NET HEAT PRODUCTION BY AUTOPRODUCERS 
IN CHP AND HEAT PLANTS</t>
  </si>
  <si>
    <t>HEAT
PLANTS</t>
  </si>
  <si>
    <t>Main activity producer electricity plants</t>
  </si>
  <si>
    <t>Tide, wave, ocean</t>
  </si>
  <si>
    <t>Heat from chemical processes</t>
  </si>
  <si>
    <t>Main activity producer CHP plants</t>
  </si>
  <si>
    <t>Total main activity producer plants</t>
  </si>
  <si>
    <t>Autoproducer electricity plants</t>
  </si>
  <si>
    <t>Autoproducer CHP plants</t>
  </si>
  <si>
    <t>Total Autoproducer plants</t>
  </si>
  <si>
    <t>Total main activity producers+Autoproducer plants</t>
  </si>
  <si>
    <t>Gross electricity production (GWh) - Table 1</t>
  </si>
  <si>
    <t>Net electricity production (GWh) - Table 2</t>
  </si>
  <si>
    <t>Gross heat production (TJ) - Table 1</t>
  </si>
  <si>
    <t>Main activity producer heat plants</t>
  </si>
  <si>
    <t>Autoproducer heat plants</t>
  </si>
  <si>
    <t>Net heat production (TJ) - Table 2</t>
  </si>
  <si>
    <t>Electricity supply and consumption (GWh) Tables 3 &amp; 4</t>
  </si>
  <si>
    <t>Total imports (Balance)</t>
  </si>
  <si>
    <t>Total exports (Balance)</t>
  </si>
  <si>
    <t>Electricity/heat supply</t>
  </si>
  <si>
    <t>Final consumption (Calculated)</t>
  </si>
  <si>
    <t>Final consumption (Observed)</t>
  </si>
  <si>
    <t>Gas-to-Liquids (GTL) plants (Energy)</t>
  </si>
  <si>
    <t>Heat supply and consumption (TJ) Tables 3 &amp; 4</t>
  </si>
  <si>
    <t>Importations d’électricité par origine (GWh) 1/2 - Tableau 8a</t>
  </si>
  <si>
    <t>Importations de chaleur par origine (TJ) 2/2 - Tableau 8a</t>
  </si>
  <si>
    <t>Exportations de chaleur par destination (TJ) 2/2 - Tableau 8b</t>
  </si>
  <si>
    <t>TABLE 8.  IMPORTS BY ORIGIN AND EXPORTS BY DESTINATION OF ELECTRICITY AND HEAT</t>
  </si>
  <si>
    <t>TABLEAU 8.  ECHANGES D'ELECTRICITE ET DE CHALEUR: IMPORTATIONS PAR ORIGINE ET EXPORTATIONS PAR DESTINATION</t>
  </si>
  <si>
    <t>KEROSENE TYPE 
JET FUEL</t>
  </si>
  <si>
    <t>TABLEAU 6d PRODUCTION BRUTE D'ELECTRICITE ET DE CHALEUR A PARTIR DE COMBUSTIBLES CLASSIQUES ET ASSIMILES : (SECTEUR TRANSFORMATION)</t>
  </si>
  <si>
    <t>TABLEAU 6a PRODUCTION BRUTE D'ELECTRICITE ET DE CHALEUR A PARTIR DE COMBUSTIBLES CLASSIQUES ET ASSIMILES : (SECTEUR TRANSFORMATION)</t>
  </si>
  <si>
    <t>AUTOPRODUCER</t>
  </si>
  <si>
    <t>AUSTRALI</t>
  </si>
  <si>
    <t>AZERBAIJAN</t>
  </si>
  <si>
    <t>BOSNIAHERZ</t>
  </si>
  <si>
    <t>Bosnia and Herzegovina</t>
  </si>
  <si>
    <t>Chemical (including Petrochemical)</t>
  </si>
  <si>
    <t xml:space="preserve">  Agriculture/Sylviculture</t>
  </si>
  <si>
    <t xml:space="preserve">  Pêche</t>
  </si>
  <si>
    <t>LGN</t>
  </si>
  <si>
    <t>GAZ DE RAFFINERIE</t>
  </si>
  <si>
    <t>GAZOLE/CARBURANT DIESEL</t>
  </si>
  <si>
    <t>FIOUL LOURD</t>
  </si>
  <si>
    <t>(Somme des Tableaux 6a,b,c,d)</t>
  </si>
  <si>
    <t>2 - Nucléaire</t>
  </si>
  <si>
    <t>3 - Hydraulique</t>
  </si>
  <si>
    <t>5 - Géothermique</t>
  </si>
  <si>
    <t xml:space="preserve">  Unités de liquéfaction de charbon</t>
  </si>
  <si>
    <t>EXPORTATIONS
B</t>
  </si>
  <si>
    <t>Second Alternate Fuel (please list)</t>
  </si>
  <si>
    <t>United States</t>
  </si>
  <si>
    <t>Combustible Fuels</t>
  </si>
  <si>
    <t>Other Sources</t>
  </si>
  <si>
    <t>NELEPROD</t>
  </si>
  <si>
    <t>NHEATPRO</t>
  </si>
  <si>
    <t>Fuel Input, Gross Electricity and Heat Production by Plant - Tables 6</t>
  </si>
  <si>
    <t>HEATPUMP</t>
  </si>
  <si>
    <t>BOILER</t>
  </si>
  <si>
    <t>OTHER</t>
  </si>
  <si>
    <t>AUTOELEC</t>
  </si>
  <si>
    <t>AUTOCHP</t>
  </si>
  <si>
    <t>AUTOHEAT</t>
  </si>
  <si>
    <t>AUTOTOT</t>
  </si>
  <si>
    <t>Albanie</t>
  </si>
  <si>
    <t>Arménie</t>
  </si>
  <si>
    <t>Azerbaïdjan</t>
  </si>
  <si>
    <t>Bélarus</t>
  </si>
  <si>
    <t>Bosnie-Herzégovine</t>
  </si>
  <si>
    <t>Bulgarie</t>
  </si>
  <si>
    <t>Croatie</t>
  </si>
  <si>
    <t>Chypre</t>
  </si>
  <si>
    <t>Estonie</t>
  </si>
  <si>
    <t>Former Yugoslav Republic of Macedonia</t>
  </si>
  <si>
    <t>ex-République yougoslave de Macédoine</t>
  </si>
  <si>
    <t>Géorgie</t>
  </si>
  <si>
    <t>Israël</t>
  </si>
  <si>
    <t>Kirghizistan</t>
  </si>
  <si>
    <t>Lettonie</t>
  </si>
  <si>
    <t>Lituanie</t>
  </si>
  <si>
    <t>Malte</t>
  </si>
  <si>
    <t>Moldova</t>
  </si>
  <si>
    <t>République de Moldavie</t>
  </si>
  <si>
    <t>Monténégro</t>
  </si>
  <si>
    <t>Roumanie</t>
  </si>
  <si>
    <t>Russie</t>
  </si>
  <si>
    <t>Serbie</t>
  </si>
  <si>
    <t>Slovénie</t>
  </si>
  <si>
    <t>Tadjikistan</t>
  </si>
  <si>
    <t>Turkménistan</t>
  </si>
  <si>
    <t>Ouzbékistan</t>
  </si>
  <si>
    <t>GROSPROD</t>
  </si>
  <si>
    <t>OWNUSE</t>
  </si>
  <si>
    <t>NETPROD</t>
  </si>
  <si>
    <t>TOTIMPSB</t>
  </si>
  <si>
    <t>TOTEXPSB</t>
  </si>
  <si>
    <t>EHEAT</t>
  </si>
  <si>
    <t>EBOILER</t>
  </si>
  <si>
    <t>EPUMPST</t>
  </si>
  <si>
    <t>SUPPLY</t>
  </si>
  <si>
    <t>DISTLOSS</t>
  </si>
  <si>
    <t>TFCCALC</t>
  </si>
  <si>
    <t>TFCOBS</t>
  </si>
  <si>
    <t>TOTENGY</t>
  </si>
  <si>
    <t>TOTIND</t>
  </si>
  <si>
    <t>TOTTRANS</t>
  </si>
  <si>
    <t>RAIL</t>
  </si>
  <si>
    <t>PIPELINE</t>
  </si>
  <si>
    <t>TRNONSPE</t>
  </si>
  <si>
    <t>RESIDENT</t>
  </si>
  <si>
    <t>COMMPUB</t>
  </si>
  <si>
    <t>AGRICULT</t>
  </si>
  <si>
    <t>ONONSPEC</t>
  </si>
  <si>
    <t>EPATFUEL</t>
  </si>
  <si>
    <t>ECOKEOVS</t>
  </si>
  <si>
    <t>EGASWKS</t>
  </si>
  <si>
    <t>EBKB</t>
  </si>
  <si>
    <t>EREFINER</t>
  </si>
  <si>
    <t>ENUC</t>
  </si>
  <si>
    <t>Steam</t>
  </si>
  <si>
    <t>IMPORTS</t>
  </si>
  <si>
    <t>Albania</t>
  </si>
  <si>
    <t>Austria</t>
  </si>
  <si>
    <t>Belgium</t>
  </si>
  <si>
    <t>Bulgaria</t>
  </si>
  <si>
    <t>Canada</t>
  </si>
  <si>
    <t>Czech Republic</t>
  </si>
  <si>
    <t>Denmark</t>
  </si>
  <si>
    <t>Finland</t>
  </si>
  <si>
    <t>France</t>
  </si>
  <si>
    <t>Germany</t>
  </si>
  <si>
    <t>Greece</t>
  </si>
  <si>
    <t>Hungary</t>
  </si>
  <si>
    <t>Ireland</t>
  </si>
  <si>
    <t>Israel</t>
  </si>
  <si>
    <t>Italy</t>
  </si>
  <si>
    <t>Korea</t>
  </si>
  <si>
    <t>Luxembourg</t>
  </si>
  <si>
    <t>Mexico</t>
  </si>
  <si>
    <t>Netherlands</t>
  </si>
  <si>
    <t>Norway</t>
  </si>
  <si>
    <t>Poland</t>
  </si>
  <si>
    <t>Portugal</t>
  </si>
  <si>
    <t>Romania</t>
  </si>
  <si>
    <t>Slovak Republic</t>
  </si>
  <si>
    <t>Spain</t>
  </si>
  <si>
    <t>Sweden</t>
  </si>
  <si>
    <t>Switzerland</t>
  </si>
  <si>
    <t>ECHARCOAL</t>
  </si>
  <si>
    <t>Tourbe</t>
  </si>
  <si>
    <t>Autres sources</t>
  </si>
  <si>
    <t>Producteurs dont c’est l’activité principale - cogénération</t>
  </si>
  <si>
    <t>Producteurs dont c’est l’activité principale - Total</t>
  </si>
  <si>
    <t>Autoproducteurs - électricité seule</t>
  </si>
  <si>
    <t>Autoproducteurs - cogénération</t>
  </si>
  <si>
    <t>Column 3</t>
  </si>
  <si>
    <t>Column 4</t>
  </si>
  <si>
    <t>Check data</t>
  </si>
  <si>
    <t>Control the integrity and coherence of your entries:</t>
  </si>
  <si>
    <t>Run the "Check data" program.</t>
  </si>
  <si>
    <t>Vérification des données</t>
  </si>
  <si>
    <t>Contrôlez l'intégrité et la cohérence des données saisies :</t>
  </si>
  <si>
    <t>Lancez le programme de vérification des données.</t>
  </si>
  <si>
    <t>DATA ENTRY IN TIME SERIES</t>
  </si>
  <si>
    <t>ELECTRICITE</t>
  </si>
  <si>
    <t>AUTOPROD.</t>
  </si>
  <si>
    <t>Nucléaire</t>
  </si>
  <si>
    <t>Hydraulique</t>
  </si>
  <si>
    <t>TABLE 1.  GROSS ELECTRICITY AND HEAT PRODUCTION: (TRANSFORMATION SECTOR)</t>
  </si>
  <si>
    <t>Total gaz naturel</t>
  </si>
  <si>
    <t>Total tous produits</t>
  </si>
  <si>
    <r>
      <t>dont:</t>
    </r>
    <r>
      <rPr>
        <sz val="7"/>
        <rFont val="Arial"/>
        <family val="2"/>
      </rPr>
      <t xml:space="preserve">
 accumulation par pompage</t>
    </r>
  </si>
  <si>
    <t>Géothermique</t>
  </si>
  <si>
    <t>Solaire</t>
  </si>
  <si>
    <t>Eolienne</t>
  </si>
  <si>
    <t>Combustibles classiques et assimilés</t>
  </si>
  <si>
    <t>Pompes à chaleur</t>
  </si>
  <si>
    <t>Chaudières électriques</t>
  </si>
  <si>
    <t>Source(s) des données ci-dessus:</t>
  </si>
  <si>
    <t>CHALEUR
(SEULE)</t>
  </si>
  <si>
    <t>ELECTRICITY (GWh)</t>
  </si>
  <si>
    <t>HEAT (TJ)</t>
  </si>
  <si>
    <t>MAIN ACTIVITY PRODUCERS</t>
  </si>
  <si>
    <t>(-)</t>
  </si>
  <si>
    <t>(=)</t>
  </si>
  <si>
    <t>(+)</t>
  </si>
  <si>
    <t>Agriculture/Forestry</t>
  </si>
  <si>
    <t>Fishing</t>
  </si>
  <si>
    <t>REMROW01</t>
  </si>
  <si>
    <t>REMROW02</t>
  </si>
  <si>
    <t>REMROW03</t>
  </si>
  <si>
    <t>REMROW04</t>
  </si>
  <si>
    <t>REMROW05</t>
  </si>
  <si>
    <t>REMROW06</t>
  </si>
  <si>
    <t>REMROW07</t>
  </si>
  <si>
    <t>REMROW08</t>
  </si>
  <si>
    <t>REMROW09</t>
  </si>
  <si>
    <t>REMROW10</t>
  </si>
  <si>
    <t>REMROW11</t>
  </si>
  <si>
    <t>REMROW12</t>
  </si>
  <si>
    <t>REMROW13</t>
  </si>
  <si>
    <t>REMROW14</t>
  </si>
  <si>
    <t>REMROW15</t>
  </si>
  <si>
    <t>REMROW16</t>
  </si>
  <si>
    <t>REMROW17</t>
  </si>
  <si>
    <t>REMROW18</t>
  </si>
  <si>
    <t>REMROW19</t>
  </si>
  <si>
    <t>REMROW20</t>
  </si>
  <si>
    <t>REMROW21</t>
  </si>
  <si>
    <t>REMROW22</t>
  </si>
  <si>
    <t>REMROW23</t>
  </si>
  <si>
    <t>REMROW24</t>
  </si>
  <si>
    <t>REMROW25</t>
  </si>
  <si>
    <t>REMROW26</t>
  </si>
  <si>
    <t>REMROW27</t>
  </si>
  <si>
    <t>REMROW28</t>
  </si>
  <si>
    <t>REMROW29</t>
  </si>
  <si>
    <t>REMROW30</t>
  </si>
  <si>
    <t>REMROW31</t>
  </si>
  <si>
    <t>REMROW32</t>
  </si>
  <si>
    <t>REMROW33</t>
  </si>
  <si>
    <t>REMROW34</t>
  </si>
  <si>
    <t>REMROW35</t>
  </si>
  <si>
    <t>REMROW36</t>
  </si>
  <si>
    <t>REMROW37</t>
  </si>
  <si>
    <t>REMROW38</t>
  </si>
  <si>
    <t>REMROW39</t>
  </si>
  <si>
    <t>REMROW40</t>
  </si>
  <si>
    <t>Korea, Democratic People's Republic</t>
  </si>
  <si>
    <t>Moldova, Republic</t>
  </si>
  <si>
    <t>It is strongly recommended to read the user documentation for further setup instructions before working on the questionnaire.</t>
  </si>
  <si>
    <t>Pour d'autres informations, n'hésitez pas à contacter :</t>
  </si>
  <si>
    <t>at time of peak. See reporting instructions.</t>
  </si>
  <si>
    <t>et la puissance disponible à l' heure de pointe. Voir instructions.</t>
  </si>
  <si>
    <t>Industrial  wastes, Municipal solid wastes and Biogas.</t>
  </si>
  <si>
    <t>different fuels should be divided into the appropriate single-fuel categories.  See reporting instructions.</t>
  </si>
  <si>
    <t>et produits animaux, déchets industriels, ordures ménagères et gaz issus de la biomasse et de déchets.</t>
  </si>
  <si>
    <t>Solid/Liquid</t>
  </si>
  <si>
    <t>Solid/Gas</t>
  </si>
  <si>
    <t>Liquid /Gas</t>
  </si>
  <si>
    <t>Solid/Liquid/Gas</t>
  </si>
  <si>
    <t>INTCOMB</t>
  </si>
  <si>
    <t>PEAKDATE</t>
  </si>
  <si>
    <t>PEAKTIME</t>
  </si>
  <si>
    <t>ASCII DATA TRANSFERS</t>
  </si>
  <si>
    <t>TRANSFERTS DE DONNEES ASCII</t>
  </si>
  <si>
    <t>- Data entry through forms</t>
  </si>
  <si>
    <t>The time series format enables the user to see the data for all the years for one given product/subject.</t>
  </si>
  <si>
    <t>The forms format enables the user to choose the year they want to enter data for on all the tables.</t>
  </si>
  <si>
    <t>Should you have any questions regarding the functions of this file or other logistics please do not hesitate to contact:</t>
  </si>
  <si>
    <t>SOLGAS</t>
  </si>
  <si>
    <t>LIQGAS</t>
  </si>
  <si>
    <t>SOLIGAS</t>
  </si>
  <si>
    <t>TABLEAU 1.  PRODUCTION BRUTE D'ELECTRICITE ET DE CHALEUR : (SECTEUR TRANSFORMATION)</t>
  </si>
  <si>
    <t>Row 1: Cell A1 is equal to Cell D1 in Table 2. Cell B1 is equal to Cell E1 in Table 2. Cell C1 is equal to Cell H1 in Table 2.</t>
  </si>
  <si>
    <t>Ligne 1 : Cellule D1 dans le Tableau 2. Cellule E1 dans le Tableau 2. Cellule H1 dans le Tableau 2.</t>
  </si>
  <si>
    <t>Electricity</t>
  </si>
  <si>
    <t>Heat</t>
  </si>
  <si>
    <t>TJ (NCV)</t>
  </si>
  <si>
    <t>Unité=TJ</t>
  </si>
  <si>
    <t>Secteur Energie, dont</t>
  </si>
  <si>
    <t>Secteur Industrie, dont</t>
  </si>
  <si>
    <t>COKING
COAL</t>
  </si>
  <si>
    <t>COKE
OVEN
GAS</t>
  </si>
  <si>
    <t>GAS
COKE</t>
  </si>
  <si>
    <t>COAL
TAR</t>
  </si>
  <si>
    <t>BLAST
FURNACE
GAS</t>
  </si>
  <si>
    <t>SUB-
BITUMINOUS
COAL</t>
  </si>
  <si>
    <t>Consomm.</t>
  </si>
  <si>
    <t>Prod. élec.</t>
  </si>
  <si>
    <t>Pr. chaleur</t>
  </si>
  <si>
    <t>TABLEAU 6b PRODUCTION BRUTE D'ELECTRICITE ET DE CHALEUR A PARTIR DE COMBUSTIBLES CLASSIQUES ET ASSIMILES : (SECTEUR TRANSFORMATION)</t>
  </si>
  <si>
    <t>CRUDE 
OIL</t>
  </si>
  <si>
    <t>NGL 
(Natural Gas Liquids)</t>
  </si>
  <si>
    <t>LPG
(Liquefied Petroleum
Gases)</t>
  </si>
  <si>
    <t>COMBUSTIBLE FUELS:           of which:</t>
  </si>
  <si>
    <t>COMB. CLASSIQUES:         dont:</t>
  </si>
  <si>
    <t>IMPORTATIONS
C</t>
  </si>
  <si>
    <t>EXPORTATIONS
D</t>
  </si>
  <si>
    <t>Les centrales équipées de plusieurs unités séparées fonctionnant avec des combustibles différents doivent être ventilées entre les catégories de combustibles appropriées. Voir instructions.</t>
  </si>
  <si>
    <t>AL</t>
  </si>
  <si>
    <t>AM</t>
  </si>
  <si>
    <t>AT</t>
  </si>
  <si>
    <t>AZ</t>
  </si>
  <si>
    <t>BY</t>
  </si>
  <si>
    <t>BE</t>
  </si>
  <si>
    <t>BA</t>
  </si>
  <si>
    <t>BG</t>
  </si>
  <si>
    <t>CA</t>
  </si>
  <si>
    <t>HR</t>
  </si>
  <si>
    <t>CY</t>
  </si>
  <si>
    <t>CZ</t>
  </si>
  <si>
    <t>DK</t>
  </si>
  <si>
    <t>EE</t>
  </si>
  <si>
    <t>FI</t>
  </si>
  <si>
    <t>FR</t>
  </si>
  <si>
    <t>GE</t>
  </si>
  <si>
    <t>DE</t>
  </si>
  <si>
    <t>GR</t>
  </si>
  <si>
    <t>HU</t>
  </si>
  <si>
    <t>IE</t>
  </si>
  <si>
    <t>IL</t>
  </si>
  <si>
    <t>IT</t>
  </si>
  <si>
    <t>KZ</t>
  </si>
  <si>
    <t>KR</t>
  </si>
  <si>
    <t>KP</t>
  </si>
  <si>
    <t>KG</t>
  </si>
  <si>
    <t>LV</t>
  </si>
  <si>
    <t>LT</t>
  </si>
  <si>
    <t>LU</t>
  </si>
  <si>
    <t>MK</t>
  </si>
  <si>
    <t>MT</t>
  </si>
  <si>
    <t>MX</t>
  </si>
  <si>
    <t>MD</t>
  </si>
  <si>
    <t>ME</t>
  </si>
  <si>
    <t>NL</t>
  </si>
  <si>
    <t>NO</t>
  </si>
  <si>
    <t>PL</t>
  </si>
  <si>
    <t>PT</t>
  </si>
  <si>
    <t>RO</t>
  </si>
  <si>
    <t>RU</t>
  </si>
  <si>
    <t>RS</t>
  </si>
  <si>
    <t>SK</t>
  </si>
  <si>
    <t>SI</t>
  </si>
  <si>
    <t>ES</t>
  </si>
  <si>
    <t>SE</t>
  </si>
  <si>
    <t>CH</t>
  </si>
  <si>
    <t>TR</t>
  </si>
  <si>
    <t>TM</t>
  </si>
  <si>
    <t>UA</t>
  </si>
  <si>
    <t>GB</t>
  </si>
  <si>
    <t>US</t>
  </si>
  <si>
    <t>UZ</t>
  </si>
  <si>
    <t>Y3</t>
  </si>
  <si>
    <t>Y2</t>
  </si>
  <si>
    <t>Y1</t>
  </si>
  <si>
    <t>AU</t>
  </si>
  <si>
    <t>IS</t>
  </si>
  <si>
    <t>JP</t>
  </si>
  <si>
    <t xml:space="preserve">CountryIso : </t>
  </si>
  <si>
    <t xml:space="preserve">IsoCodes : </t>
  </si>
  <si>
    <t>Colonnes E et F : Comme seule est indiquée la chaleur vendue à des utilisateurs extérieurs, la production nette est égale à la production brute indiquée dans le tableau 1 (Cellules E12 à E20, F12 à F20).</t>
  </si>
  <si>
    <t>Row 28: Cell A28 should be equal to Cell A9 in Table 1. Cell B28 equal to Cell B9 in Table 1. Cell D28 equal to Cell D9 in Table 1. Cell E28 equal to Cell E9 in Table 1.</t>
  </si>
  <si>
    <t>Cell G28 should be equal to the sum of Cell G9 and Cell H9 in Table 1.</t>
  </si>
  <si>
    <t xml:space="preserve">Row 29: Cell B29 should be equal to Cell B16 in Table 1. Cell C29 equal to Cell C16 in Table 1. Cell E29 equal to Cell E16 in Table 1. Cell F29 equal to Cell F16 in Table 1. </t>
  </si>
  <si>
    <t>Cell H29 should be equal to the sum of Cell G16 and Cell H16 in Table 1.</t>
  </si>
  <si>
    <t>Ligne 28: La cellule A28 doit être égale à la cellule A9 dans le tableau 1. La cellule B28 égale à la cellule B9 dans le tableau 1. La cellule D28 égale à la cellule D9 dans le tableau 1. la cellule E28 égale à la cellule E9 dans le tableau 1.</t>
  </si>
  <si>
    <t>La cellule G28 doit être égale à la somme des cellules G9 et H9 dans le tableau 1.</t>
  </si>
  <si>
    <t>Ligne 29: La cellule B29 doit être égale à la cellule B16 dans le tableau 1. La cellule C29 égale à la cellule C16 dans le tableau 1. La cellule E29 égale à la cellule E16 dans le tableau 1. la cellule F29 égale à la cellule F16 dans le tableau 1.</t>
  </si>
  <si>
    <t>La cellule H29 doit être égale à la somme des cellules G16 et H16 dans le tableau 1.</t>
  </si>
  <si>
    <t>Import</t>
  </si>
  <si>
    <t>Export</t>
  </si>
  <si>
    <t>- Data entry through time series</t>
  </si>
  <si>
    <t>BALANCE</t>
  </si>
  <si>
    <t>PLANT</t>
  </si>
  <si>
    <t>CAPACITY</t>
  </si>
  <si>
    <t>AUTO</t>
  </si>
  <si>
    <t>BITCOAL</t>
  </si>
  <si>
    <t>OTHER BITUMINOUS COAL</t>
  </si>
  <si>
    <t>TOTOTHER</t>
  </si>
  <si>
    <t>Tableau 8</t>
  </si>
  <si>
    <t>Table 5</t>
  </si>
  <si>
    <t>Table 8</t>
  </si>
  <si>
    <t>Table 6a</t>
  </si>
  <si>
    <t>Table 7a</t>
  </si>
  <si>
    <t>Tableau 6a</t>
  </si>
  <si>
    <t>Tableau 7a</t>
  </si>
  <si>
    <t>Column 5</t>
  </si>
  <si>
    <t>Différence Statistique</t>
  </si>
  <si>
    <t>CHEMHEAT</t>
  </si>
  <si>
    <t>MAINELEC</t>
  </si>
  <si>
    <t>MAINCHP</t>
  </si>
  <si>
    <t>MAINTOT</t>
  </si>
  <si>
    <t>MAINHEAT</t>
  </si>
  <si>
    <t>Slovenia</t>
  </si>
  <si>
    <t>EXPORTS</t>
  </si>
  <si>
    <t>PATENT FUEL</t>
  </si>
  <si>
    <t>PEAK LOAD INFORMATION</t>
  </si>
  <si>
    <t>NUCLEAR</t>
  </si>
  <si>
    <t>HYDRO</t>
  </si>
  <si>
    <t>HYDPUMP</t>
  </si>
  <si>
    <t>GEOTHERM</t>
  </si>
  <si>
    <t>SOLAR</t>
  </si>
  <si>
    <t>TIDE</t>
  </si>
  <si>
    <t>WIND</t>
  </si>
  <si>
    <t>COMBFUEL</t>
  </si>
  <si>
    <t>USA</t>
  </si>
  <si>
    <t>CROATIA</t>
  </si>
  <si>
    <t>SLOVENIA</t>
  </si>
  <si>
    <t>FYROM</t>
  </si>
  <si>
    <t>TOTCAP</t>
  </si>
  <si>
    <t>PEAKLOAD</t>
  </si>
  <si>
    <t>PEAKCAP</t>
  </si>
  <si>
    <t>STEAM</t>
  </si>
  <si>
    <t>GASTURB</t>
  </si>
  <si>
    <t>COMBINED</t>
  </si>
  <si>
    <t>OTHGEN</t>
  </si>
  <si>
    <t>INDWASTE</t>
  </si>
  <si>
    <t>ELECTR</t>
  </si>
  <si>
    <t>Charbon et produits houillers</t>
  </si>
  <si>
    <t>AUTRES CHARBONS BITUMINEUX</t>
  </si>
  <si>
    <t>AGGLOMERES</t>
  </si>
  <si>
    <t>6a. Other recovered gases</t>
  </si>
  <si>
    <t>6a. Peat Products</t>
  </si>
  <si>
    <t>6a. Oil Shale and Oil Sands</t>
  </si>
  <si>
    <t>6d. Solid Biofuels</t>
  </si>
  <si>
    <t>6d. Biogases</t>
  </si>
  <si>
    <t>6d. Biodiesels</t>
  </si>
  <si>
    <t>6d. Other Liquid Biofuels</t>
  </si>
  <si>
    <t>Table 6b</t>
  </si>
  <si>
    <t>Table 6c</t>
  </si>
  <si>
    <t>Table 6d</t>
  </si>
  <si>
    <t>Tableau 6b</t>
  </si>
  <si>
    <t>Tableau 6c</t>
  </si>
  <si>
    <t>Tableau 6d</t>
  </si>
  <si>
    <t>COKE D'USINE A GAZ, COKE DE GAZ</t>
  </si>
  <si>
    <t>BRIQUETTES DE LIGNITE</t>
  </si>
  <si>
    <t>Non-specified (Transport)</t>
  </si>
  <si>
    <t>GAZ D'USINE A GAZ</t>
  </si>
  <si>
    <t>COKE DE FOUR A COKE, COKE DE COKERIE</t>
  </si>
  <si>
    <t>GAZ DE HAUT FOURNEAU</t>
  </si>
  <si>
    <t>GOUDRON DE HOUILLE</t>
  </si>
  <si>
    <t>Industries extractives (sauf combustibles)</t>
  </si>
  <si>
    <t>Produits alimentaires, boissons et tabacs</t>
  </si>
  <si>
    <t>Imprimerie, pâtes et papiers</t>
  </si>
  <si>
    <t>Bois et ouvrages en bois</t>
  </si>
  <si>
    <t>Textiles et cuir</t>
  </si>
  <si>
    <t>Non spécifié ci-dessus</t>
  </si>
  <si>
    <t>Unit = GWh</t>
  </si>
  <si>
    <t>CHP
PLANTS</t>
  </si>
  <si>
    <t>TOTAL</t>
  </si>
  <si>
    <t xml:space="preserve">   Produits minéraux non-métalliques</t>
  </si>
  <si>
    <t xml:space="preserve">   Matériel de transport</t>
  </si>
  <si>
    <t xml:space="preserve">   Machines</t>
  </si>
  <si>
    <t xml:space="preserve">   Industries extractives (sauf combustibles)</t>
  </si>
  <si>
    <t xml:space="preserve">   Produits alimentaires, boissons et tabac</t>
  </si>
  <si>
    <t>COALTAR</t>
  </si>
  <si>
    <t>COKE
OVEN
COKE</t>
  </si>
  <si>
    <t>GAS
WORKS
GAS</t>
  </si>
  <si>
    <t>Consommation (TJ)</t>
  </si>
  <si>
    <t>Efficacité de conversion (%)</t>
  </si>
  <si>
    <t>Production d'électricité (GWh)</t>
  </si>
  <si>
    <t>Production de chaleur (TJ)</t>
  </si>
  <si>
    <t xml:space="preserve">Total producteur dont c'est l'activité principale </t>
  </si>
  <si>
    <t>Classement par sources</t>
  </si>
  <si>
    <t>Énergie des marées/vagues etc.</t>
  </si>
  <si>
    <t>Energie éolienne</t>
  </si>
  <si>
    <t>Centrales mono combustibles</t>
  </si>
  <si>
    <t>Combustibles liquides</t>
  </si>
  <si>
    <t>Gaz naturel</t>
  </si>
  <si>
    <t>Anthracite
Fuel input, Gross electricity and Heat production by plant - Table 6</t>
  </si>
  <si>
    <t>Fuel input (Terajoules)</t>
  </si>
  <si>
    <t>Gross electricity production (GWh)</t>
  </si>
  <si>
    <t>Gross heat production (Terajoules)</t>
  </si>
  <si>
    <t>Other bituminous coal
Fuel input, Gross electricity and Heat production by plant - Table 6</t>
  </si>
  <si>
    <t>Coking coal
Fuel input, Gross electricity and Heat production by plant - Table 6</t>
  </si>
  <si>
    <t>Sub bituminous coal
Fuel input, Gross electricity and Heat production by plant - Table 6</t>
  </si>
  <si>
    <t>Lignite
Fuel input, Gross electricity and Heat production by plant - Table 6</t>
  </si>
  <si>
    <t>Patent fuel
Fuel input, Gross electricity and Heat production by plant - Table 6</t>
  </si>
  <si>
    <t>Coke oven coke
Fuel input, Gross electricity and Heat production by plant - Table 6</t>
  </si>
  <si>
    <t>Gas coke
Fuel input, Gross electricity and Heat production by plant - Table 6</t>
  </si>
  <si>
    <t>Coal tar
Fuel input, Gross electricity and Heat production by plant - Table 6</t>
  </si>
  <si>
    <t>BKB (Brown coal briquettes)
Fuel input, Gross electricity and Heat production by plant - Table 6</t>
  </si>
  <si>
    <t>Gas works gas
Fuel input, Gross electricity and Heat production by plant - Table 6</t>
  </si>
  <si>
    <t xml:space="preserve"> Fuel input (Terajoules)</t>
  </si>
  <si>
    <t xml:space="preserve"> Electricity production (GWh)</t>
  </si>
  <si>
    <t xml:space="preserve"> Heat production (Terajoules)</t>
  </si>
  <si>
    <t>Electricity production (GWh)</t>
  </si>
  <si>
    <t>Heat production (Terajoules)</t>
  </si>
  <si>
    <t>Coke oven gas
Fuel input, Gross electricity and Heat production by plant - Table 6</t>
  </si>
  <si>
    <t>Blast furnace gas
Fuel input, Gross electricity and Heat production by plant - Table 6</t>
  </si>
  <si>
    <t>Other recovered gases
Fuel input, Gross electricity and Heat production by plant - Table 6</t>
  </si>
  <si>
    <t>Peat
Fuel input, Gross electricity and Heat production by plant - Table 6</t>
  </si>
  <si>
    <t>Peat products
Fuel input, Gross electricity and Heat production by plant - Table 6</t>
  </si>
  <si>
    <t>Crude oil
Fuel input, Gross electricity and Heat production by plant - Table 6</t>
  </si>
  <si>
    <t>Natural gas liquids
Fuel input, Gross electricity and Heat production by plant - Table 6</t>
  </si>
  <si>
    <t>Refinery gas
Fuel input, Gross electricity and Heat production by plant - Table 6</t>
  </si>
  <si>
    <t>LPG (Liquified petroleum gas)
Fuel input, Gross electricity and Heat production by plant - Table 6</t>
  </si>
  <si>
    <t>Naphtha
Fuel input, Gross electricity and Heat production by plant - Table 6</t>
  </si>
  <si>
    <t>Kerosene type jet fuel
Fuel input, Gross electricity and Heat production by plant - Table 6</t>
  </si>
  <si>
    <t>Other kerosene
Fuel input, Gross electricity and Heat production by plant - Table 6</t>
  </si>
  <si>
    <t>Fuel oil
Fuel input, Gross electricity and Heat production by plant - Table 6</t>
  </si>
  <si>
    <t>Bitumen (including orimulsion)
Fuel input, Gross electricity and Heat production by plant - Table 6</t>
  </si>
  <si>
    <t>Petroleum coke
Fuel input, Gross electricity and Heat production by plant - Table 6</t>
  </si>
  <si>
    <t>Other oil products
Fuel input, Gross electricity and Heat production by plant - Table 6</t>
  </si>
  <si>
    <t>Natural gas
Fuel input, Gross electricity and Heat production by plant - Table 6</t>
  </si>
  <si>
    <t>Industrial waste (non-renewable)
Fuel input, Gross electricity and Heat production by plant - Table 6</t>
  </si>
  <si>
    <t>Municipal waste (renewable)
Fuel input, Gross electricity and Heat production by plant - Table 6</t>
  </si>
  <si>
    <t>Municipal waste (non-renewable)
Fuel input, Gross electricity and Heat production by plant - Table 6</t>
  </si>
  <si>
    <t>Solid biofuels
Fuel input, Gross electricity and Heat production by plant - Table 6</t>
  </si>
  <si>
    <t>Other liquid biofuels
Fuel input, Gross electricity and Heat production by plant - Table 6</t>
  </si>
  <si>
    <t>For information
Gross electricity and Heat production by product - Table 6</t>
  </si>
  <si>
    <t>Total coal products (1)</t>
  </si>
  <si>
    <t>Heat production (TJ)</t>
  </si>
  <si>
    <t>Total oil products (2)</t>
  </si>
  <si>
    <t>Total natural gas</t>
  </si>
  <si>
    <t>Total all products</t>
  </si>
  <si>
    <t>(1) Anthracite to Other recovered gases</t>
  </si>
  <si>
    <t>(2) Crude oil to Other oil products</t>
  </si>
  <si>
    <t>(3) Industrial waste to Liquid biofuels</t>
  </si>
  <si>
    <t>(1) Anthracite à Autres gaz récupéré</t>
  </si>
  <si>
    <t>Net maximum electrical capacity (MWe) - Table 7</t>
  </si>
  <si>
    <t>Classification by fuel source:</t>
  </si>
  <si>
    <t>Total capacity</t>
  </si>
  <si>
    <t>Pure pumped storage</t>
  </si>
  <si>
    <t>Other source</t>
  </si>
  <si>
    <t>Coal and coal products</t>
  </si>
  <si>
    <t>Liquid fuels and Refinery gas</t>
  </si>
  <si>
    <t>Natural gas and Gas works gas</t>
  </si>
  <si>
    <t>Other combustible fuels</t>
  </si>
  <si>
    <t>Type of generation:</t>
  </si>
  <si>
    <t>Internal combustion</t>
  </si>
  <si>
    <t>Gas turbine</t>
  </si>
  <si>
    <t>Combined cycle</t>
  </si>
  <si>
    <t>Other type of generation</t>
  </si>
  <si>
    <t>Peak load:</t>
  </si>
  <si>
    <t>Peak load</t>
  </si>
  <si>
    <t>Capacity at peak</t>
  </si>
  <si>
    <t>Total autoproducer plants</t>
  </si>
  <si>
    <t>Imports of electricity by origin (GWh) 1/2 - Table 8a</t>
  </si>
  <si>
    <t>Imports of heat by origin (TJ) 2/2 - Table 8a</t>
  </si>
  <si>
    <t>Exports of electricity by destination (GWh) 1/2 - Table 8b</t>
  </si>
  <si>
    <t>Exports of heat by destination (TJ) 2/2 - Table 8b</t>
  </si>
  <si>
    <t>Pluri-combustibles</t>
  </si>
  <si>
    <t>Solides/liquides</t>
  </si>
  <si>
    <t>Solides/gaz naturel</t>
  </si>
  <si>
    <t>Liquides/gaz naturel</t>
  </si>
  <si>
    <t>Solides/liquides/gaz naturel</t>
  </si>
  <si>
    <t>Type de procédé</t>
  </si>
  <si>
    <t>Vapeur</t>
  </si>
  <si>
    <t>Combustion interne/diesel</t>
  </si>
  <si>
    <t>Turbine à gaz</t>
  </si>
  <si>
    <t>Autres</t>
  </si>
  <si>
    <t>Charge de pointe</t>
  </si>
  <si>
    <t>Puissance disponible en pointe</t>
  </si>
  <si>
    <t>Total autoproduction</t>
  </si>
  <si>
    <t>Autriche</t>
  </si>
  <si>
    <t>Belgique</t>
  </si>
  <si>
    <t>Danemark</t>
  </si>
  <si>
    <t>Finlande</t>
  </si>
  <si>
    <t>Allemagne</t>
  </si>
  <si>
    <t>Grèce</t>
  </si>
  <si>
    <t>Hongrie</t>
  </si>
  <si>
    <t>Italie</t>
  </si>
  <si>
    <t>Corée</t>
  </si>
  <si>
    <t>Mexique</t>
  </si>
  <si>
    <t>Pays-Bas</t>
  </si>
  <si>
    <t>Norvège</t>
  </si>
  <si>
    <t>Pologne</t>
  </si>
  <si>
    <t>Espagne</t>
  </si>
  <si>
    <t>Suède</t>
  </si>
  <si>
    <t>Suisse</t>
  </si>
  <si>
    <t>Turquie</t>
  </si>
  <si>
    <t>PARTNER</t>
  </si>
  <si>
    <r>
      <t xml:space="preserve">Item1 </t>
    </r>
    <r>
      <rPr>
        <b/>
        <sz val="9"/>
        <rFont val="Wingdings"/>
        <charset val="2"/>
      </rPr>
      <t>ê</t>
    </r>
  </si>
  <si>
    <r>
      <t xml:space="preserve">Item2 (PLANT)  </t>
    </r>
    <r>
      <rPr>
        <b/>
        <sz val="9"/>
        <rFont val="Wingdings"/>
        <charset val="2"/>
      </rPr>
      <t>è</t>
    </r>
  </si>
  <si>
    <r>
      <t xml:space="preserve">PRODUCT  </t>
    </r>
    <r>
      <rPr>
        <b/>
        <sz val="9"/>
        <rFont val="Wingdings"/>
        <charset val="2"/>
      </rPr>
      <t>è</t>
    </r>
  </si>
  <si>
    <r>
      <t xml:space="preserve">Item2 </t>
    </r>
    <r>
      <rPr>
        <b/>
        <sz val="9"/>
        <rFont val="Wingdings"/>
        <charset val="2"/>
      </rPr>
      <t>ê</t>
    </r>
  </si>
  <si>
    <r>
      <t xml:space="preserve">Item1 (PLANT)  </t>
    </r>
    <r>
      <rPr>
        <b/>
        <sz val="9"/>
        <rFont val="Wingdings"/>
        <charset val="2"/>
      </rPr>
      <t>è</t>
    </r>
  </si>
  <si>
    <t>(none)</t>
  </si>
  <si>
    <t>Exportations (-)</t>
  </si>
  <si>
    <t>Consommation des pompes à chaleur (-)</t>
  </si>
  <si>
    <t>Consommation des chaudières électriques (-)</t>
  </si>
  <si>
    <t>Energie absorbée par le pompage (-)</t>
  </si>
  <si>
    <t>Pertes de distribution (-)</t>
  </si>
  <si>
    <t>Consommation totale (observée)</t>
  </si>
  <si>
    <t>Transport ferroviaire</t>
  </si>
  <si>
    <t>Transport par pipelines</t>
  </si>
  <si>
    <t>Non-specifiés - transport</t>
  </si>
  <si>
    <t>Consommation non spécifiés ci-dessus</t>
  </si>
  <si>
    <t>CHP</t>
  </si>
  <si>
    <t>A</t>
  </si>
  <si>
    <t>B</t>
  </si>
  <si>
    <t>C</t>
  </si>
  <si>
    <t>Total</t>
  </si>
  <si>
    <t>Nuclear</t>
  </si>
  <si>
    <t>Hydro</t>
  </si>
  <si>
    <t>Geothermal</t>
  </si>
  <si>
    <t>Solar</t>
  </si>
  <si>
    <t>Wind</t>
  </si>
  <si>
    <t>Heat Pumps</t>
  </si>
  <si>
    <t>Electric Boilers</t>
  </si>
  <si>
    <t>Source(s) of shown data:</t>
  </si>
  <si>
    <t xml:space="preserve"> </t>
  </si>
  <si>
    <t>COGEN.</t>
  </si>
  <si>
    <t>CHALEUR</t>
  </si>
  <si>
    <t>Primary Fuel                                            (please list where not on Form)</t>
  </si>
  <si>
    <t>PEAT PRODUCTS</t>
  </si>
  <si>
    <t>OTHER RECOVERED
GASES</t>
  </si>
  <si>
    <t>PRODUITS DE TOURBE</t>
  </si>
  <si>
    <t>SCHISTES BITUMINEUX ET SABLES ASPHALTIQUES</t>
  </si>
  <si>
    <t>AUTRES GAZ RECUPERE</t>
  </si>
  <si>
    <t>BIODIESELS</t>
  </si>
  <si>
    <t>OTHER LIQUID BIOFUELS</t>
  </si>
  <si>
    <t>AUTRES BIOCARBURANTS LIQUIDES</t>
  </si>
  <si>
    <t>Biodiesels
Fuel Input, Gross Electricity and Heat Production by Plant - Table 6</t>
  </si>
  <si>
    <t>MUNWASTER</t>
  </si>
  <si>
    <t>MUNWASTEN</t>
  </si>
  <si>
    <t>Le but du questionnaire électronique est de faciliter l'entrée de données par les administrations et d'éviter en même temps des erreurs</t>
  </si>
  <si>
    <t>Russian Federation</t>
  </si>
  <si>
    <t>- l'entrée de données dans les tableaux</t>
  </si>
  <si>
    <t>Les tableaux permettent à l'utilisateur de voir les données d'une année pour tous les produits.</t>
  </si>
  <si>
    <t>Il est possible de vérifier la cohérence interne des données pour une année à la fois. Les messages d'erreur figurent sur une feuille</t>
  </si>
  <si>
    <t>séparée à la fin du questionnaire. Nous demandons à l'utilisateur de bien vouloir prendre en compte ces messages et de corriger les</t>
  </si>
  <si>
    <t>Nous recommandons fortement de lire la documentation pour avoir d'autres informations avant de travailler sur le questionnaire.</t>
  </si>
  <si>
    <t>Production brute de chaleur (TJ) - Tableau 1</t>
  </si>
  <si>
    <t>Production nette de chaleur (TJ) - Tableau 2</t>
  </si>
  <si>
    <t>Fourniture et consommation de chaleur (TJ) - Tableaux 3 et 4</t>
  </si>
  <si>
    <t>NE PAS INTEGRER LES TABLEAUX CI-DESSOUS DANS LE SITE WEB</t>
  </si>
  <si>
    <t>back to this page from anywhere</t>
  </si>
  <si>
    <t>Tip: press Ctrl+M to come</t>
  </si>
  <si>
    <t>7. Net max capacity main activity producers</t>
  </si>
  <si>
    <t>6b. Naphtha</t>
  </si>
  <si>
    <t>Secteur Transports</t>
  </si>
  <si>
    <t xml:space="preserve">             Transport par conduites</t>
  </si>
  <si>
    <t xml:space="preserve">              Non-specifiés</t>
  </si>
  <si>
    <t>Secteur Résidentiel</t>
  </si>
  <si>
    <t>Secteur Commerce et Services publics</t>
  </si>
  <si>
    <t>Non spécifiés ci-dessus</t>
  </si>
  <si>
    <t>Machinery</t>
  </si>
  <si>
    <t>Construction</t>
  </si>
  <si>
    <t>Mines de charbon</t>
  </si>
  <si>
    <t>Extraction de pétrole et de gaz</t>
  </si>
  <si>
    <t>Usines d'agglomérés</t>
  </si>
  <si>
    <t>Usines à gaz</t>
  </si>
  <si>
    <t>Fabriques de briquettes</t>
  </si>
  <si>
    <t>Raffineries de pétrole</t>
  </si>
  <si>
    <t>Industrie nucléaire</t>
  </si>
  <si>
    <t>Autres utilisations du Secteur Energie</t>
  </si>
  <si>
    <t>Total Secteur Industrie</t>
  </si>
  <si>
    <t>Sidérurgie</t>
  </si>
  <si>
    <t>Chimie et pétrochimie</t>
  </si>
  <si>
    <t>Métaux non-ferreux</t>
  </si>
  <si>
    <t>Ligne 5 : Indiquer la capacité correspondant à la production d' électricité notifiée dans le tableau 6; à savoir produits liquides et solides issus de la biomasse</t>
  </si>
  <si>
    <t xml:space="preserve">Ligne 6 à 21 : La rubrique "centrales pluri-combustibles" ne comprend que les unités susceptibles de brûler plusieurs types de combustibles en régime continu. </t>
  </si>
  <si>
    <t>Autoproducteurs - Total</t>
  </si>
  <si>
    <t>Producteurs dont c’est l’activité principale - chaleur seule</t>
  </si>
  <si>
    <t>Thermopompes (pompes à chaleur)</t>
  </si>
  <si>
    <t>Autoproducteurs - chaleur seule</t>
  </si>
  <si>
    <t>Consommation Propre des centrales (-)</t>
  </si>
  <si>
    <t>Importations (+)</t>
  </si>
  <si>
    <t>Row 1: Cell A1 is equal to Cell E12 in Table 2. Cell B1 is equal to Cell F12 in Table 2. Cell C1 is equal to Cell H12 in Table 2.</t>
  </si>
  <si>
    <t>Ligne 1 : Cellule E12 dans le Tableau 2. Cellule F12 dans le Tableau 2. Cellule H12 dans le Tableau 2.</t>
  </si>
  <si>
    <t>Columns E, F: As only heat from chemical processes (as a primary energy from) and other heat sold to third parties are reported, net production equals gross production reported in Table 1 (Cells E12 to E20, F12 to F20).</t>
  </si>
  <si>
    <t>6d. Déchets industriels</t>
  </si>
  <si>
    <t>6d. Déchets urbains (renouvelables)</t>
  </si>
  <si>
    <t>6d. Déchets urbains (non renouvelables)</t>
  </si>
  <si>
    <t>IMPORTS
A</t>
  </si>
  <si>
    <t>EXPORTS
B</t>
  </si>
  <si>
    <t>Turkey</t>
  </si>
  <si>
    <t>REFINERY
GAS</t>
  </si>
  <si>
    <t>Armenia</t>
  </si>
  <si>
    <t>Azerbaijan</t>
  </si>
  <si>
    <t>Belarus</t>
  </si>
  <si>
    <t>Estonia</t>
  </si>
  <si>
    <t>Georgia</t>
  </si>
  <si>
    <t>Kazakhstan</t>
  </si>
  <si>
    <t>Kyrgyzstan</t>
  </si>
  <si>
    <t>Latvia</t>
  </si>
  <si>
    <t>BIOGAZ</t>
  </si>
  <si>
    <t xml:space="preserve">  Commerce et Services publics</t>
  </si>
  <si>
    <t xml:space="preserve">  Résidentiel</t>
  </si>
  <si>
    <t xml:space="preserve"> Autres Secteurs</t>
  </si>
  <si>
    <t>Total produits charbonniers (1)</t>
  </si>
  <si>
    <t>Total produits pétroliers (2)</t>
  </si>
  <si>
    <t>Total renouvelables (3)</t>
  </si>
  <si>
    <t>(2) Pétrole brut à Autres produits pétroliers</t>
  </si>
  <si>
    <t>(3) Déchets industriels à Biocarburant</t>
  </si>
  <si>
    <t>Pour information
Production brute d'électricité et de chaleur par produit - Tableau 6</t>
  </si>
  <si>
    <t>TABLEAU 3.  FOURNITURE ET CONSOMMATION D'ELECTRICITE ET DE CHALEUR</t>
  </si>
  <si>
    <t>ELECTRICITE (GWh)</t>
  </si>
  <si>
    <t>CHALEUR (TJ)</t>
  </si>
  <si>
    <t>Consommation propre des centrales</t>
  </si>
  <si>
    <t>Importations</t>
  </si>
  <si>
    <t>Exportations</t>
  </si>
  <si>
    <t>Consommation des pompes à chaleur</t>
  </si>
  <si>
    <t>Consommation des chaudières électriques</t>
  </si>
  <si>
    <t>Énergie des marées/vagues/courants marins</t>
  </si>
  <si>
    <t>Chaleur - procédés chimiques</t>
  </si>
  <si>
    <t>Approvisionnement du réseau</t>
  </si>
  <si>
    <t>Unités de gasification (Biogaz)</t>
  </si>
  <si>
    <t xml:space="preserve">  Unités de gasification (Biogaz)</t>
  </si>
  <si>
    <t>DataType=Item1</t>
  </si>
  <si>
    <r>
      <t xml:space="preserve">Product  </t>
    </r>
    <r>
      <rPr>
        <b/>
        <sz val="9"/>
        <rFont val="Wingdings"/>
        <charset val="2"/>
      </rPr>
      <t>è</t>
    </r>
  </si>
  <si>
    <r>
      <t xml:space="preserve">Item1  </t>
    </r>
    <r>
      <rPr>
        <b/>
        <sz val="9"/>
        <rFont val="Wingdings"/>
        <charset val="2"/>
      </rPr>
      <t>è</t>
    </r>
  </si>
  <si>
    <r>
      <t>TOTIMPST</t>
    </r>
    <r>
      <rPr>
        <sz val="8"/>
        <rFont val="Arial"/>
        <family val="2"/>
      </rPr>
      <t xml:space="preserve"> or </t>
    </r>
    <r>
      <rPr>
        <b/>
        <sz val="8"/>
        <rFont val="Arial"/>
        <family val="2"/>
      </rPr>
      <t>TOTEXPST</t>
    </r>
  </si>
  <si>
    <t xml:space="preserve">  Unités des liquides de gaz naturel</t>
  </si>
  <si>
    <t xml:space="preserve">  Unités de production de charbon de bois</t>
  </si>
  <si>
    <t>Unités des liquides de gaz naturel</t>
  </si>
  <si>
    <t>Unités de production de charbon de bois</t>
  </si>
  <si>
    <t>COKE DE COKERIE</t>
  </si>
  <si>
    <t>PÉTROLE BRUT</t>
  </si>
  <si>
    <t>GAZ DE PÉTROLE LIQUÉFIÉS</t>
  </si>
  <si>
    <t>NAPHTA</t>
  </si>
  <si>
    <t xml:space="preserve">                                          IEA                                          Eurostat</t>
  </si>
  <si>
    <t xml:space="preserve">QuestName : </t>
  </si>
  <si>
    <t xml:space="preserve">CountryCode : </t>
  </si>
  <si>
    <t>TURKMENIST</t>
  </si>
  <si>
    <t>UZBEKISTAN</t>
  </si>
  <si>
    <t>EOILGASEX</t>
  </si>
  <si>
    <t>EGTL</t>
  </si>
  <si>
    <t>Pumped Hydro</t>
  </si>
  <si>
    <t>Tide, Wave and Ocean</t>
  </si>
  <si>
    <t>RESFUEL</t>
  </si>
  <si>
    <t>OPRODS</t>
  </si>
  <si>
    <t>Heat from Chemical Sources</t>
  </si>
  <si>
    <t>EELE</t>
  </si>
  <si>
    <t>Gaz de cokerie
Consommation, Production brute d'électricité et de chaleur - Tableau 6</t>
  </si>
  <si>
    <t>Consommation, production brute d'électricité et chaleur -  Tableaux 6</t>
  </si>
  <si>
    <t>6a. Gas Coke</t>
  </si>
  <si>
    <t>6a. Coal Tar</t>
  </si>
  <si>
    <t>6a. BKB</t>
  </si>
  <si>
    <t>6a. Gas Works Gas</t>
  </si>
  <si>
    <t>6a. Coke de gaz</t>
  </si>
  <si>
    <t>6a. Goudron de houille</t>
  </si>
  <si>
    <t>6a. Gaz 
d'usines à gaz</t>
  </si>
  <si>
    <t>6a. Coke Oven Gas</t>
  </si>
  <si>
    <t>6a. Blast Furnace Gas</t>
  </si>
  <si>
    <t>6a. Gaz de cokerie</t>
  </si>
  <si>
    <t>6a. Gaz de haut-fourneau</t>
  </si>
  <si>
    <t>6b. Crude Oil</t>
  </si>
  <si>
    <t>6b. Pétrole brut</t>
  </si>
  <si>
    <t>6b. Natural gas liquid</t>
  </si>
  <si>
    <t>6b. Refinery gas</t>
  </si>
  <si>
    <t>6b. LPG Liquified Natural Gas</t>
  </si>
  <si>
    <t>6b. Gaz de raffinerie</t>
  </si>
  <si>
    <t>6b. Naphte</t>
  </si>
  <si>
    <t>6b. Kerosene type 
jet fuel</t>
  </si>
  <si>
    <t>6b. Other Kerosene</t>
  </si>
  <si>
    <t>6b. Pétrole lampant</t>
  </si>
  <si>
    <t>6b. Gazole
Carburant Diesel</t>
  </si>
  <si>
    <t>6b. Carburéacteur 
type kérosène</t>
  </si>
  <si>
    <t>6b. Bitumen</t>
  </si>
  <si>
    <t>6b. Petroleum coke</t>
  </si>
  <si>
    <t>6b. Other oil products</t>
  </si>
  <si>
    <t>6c. Natural Gas</t>
  </si>
  <si>
    <t>6b. Bitume
(incluant orimulsion)</t>
  </si>
  <si>
    <t>6b. Coke de pétrole</t>
  </si>
  <si>
    <t>6b. Autres 
produits pétroliers</t>
  </si>
  <si>
    <t>6c. Gaz naturel</t>
  </si>
  <si>
    <t>6d. Industrial Waste</t>
  </si>
  <si>
    <t>6d. Municipal Waste (renewable)</t>
  </si>
  <si>
    <t>6d. Municipal Waste (non-renewable)</t>
  </si>
  <si>
    <t>Datatype</t>
  </si>
  <si>
    <t>REMARKS</t>
  </si>
  <si>
    <t xml:space="preserve">  Serbie</t>
  </si>
  <si>
    <t xml:space="preserve">  Monténégro</t>
  </si>
  <si>
    <t xml:space="preserve">  Malte</t>
  </si>
  <si>
    <t xml:space="preserve">  Chypre</t>
  </si>
  <si>
    <t>TABLE 7b.  NET MAXIMUM ELECTRICAL CAPACITY OF COMBUSTIBLE FUELS</t>
  </si>
  <si>
    <t>NAPHTHA</t>
  </si>
  <si>
    <t xml:space="preserve">  Mines de charbon</t>
  </si>
  <si>
    <t xml:space="preserve">  Extraction de pétrole et de gaz</t>
  </si>
  <si>
    <t xml:space="preserve">  Usines d'agglomérés</t>
  </si>
  <si>
    <t xml:space="preserve">  Cokeries</t>
  </si>
  <si>
    <t xml:space="preserve">  Usines à gaz</t>
  </si>
  <si>
    <t xml:space="preserve">  Fabriques de briquettes</t>
  </si>
  <si>
    <t xml:space="preserve">  Raffineries de pétrole</t>
  </si>
  <si>
    <t xml:space="preserve">  Non spécifié ci-dessus</t>
  </si>
  <si>
    <t xml:space="preserve">   Non spécifié ci-dessus</t>
  </si>
  <si>
    <t xml:space="preserve">  Transport par conduites</t>
  </si>
  <si>
    <t xml:space="preserve">  Non spécifiés</t>
  </si>
  <si>
    <t>Cycle combiné</t>
  </si>
  <si>
    <t>1. Gross Electricity</t>
  </si>
  <si>
    <t>1. Gross Heat</t>
  </si>
  <si>
    <t>2. Net Electricity</t>
  </si>
  <si>
    <t>2. Net Heat</t>
  </si>
  <si>
    <t>3/4. Electricity consumption</t>
  </si>
  <si>
    <t>5. Autoproducers Electricity Plants</t>
  </si>
  <si>
    <t>5. Total Autoproducers Electricity</t>
  </si>
  <si>
    <t>Energie absorbée par le pompage</t>
  </si>
  <si>
    <t>Pertes de distribution</t>
  </si>
  <si>
    <t>Consommation totale (calculée)</t>
  </si>
  <si>
    <t xml:space="preserve">  Transport ferroviaire</t>
  </si>
  <si>
    <t>Cokeries</t>
  </si>
  <si>
    <t>Menu</t>
  </si>
  <si>
    <t>Data entry menu:</t>
  </si>
  <si>
    <t>Menu d'entrée de données :</t>
  </si>
  <si>
    <t xml:space="preserve"> Electricity Production (GWh)</t>
  </si>
  <si>
    <t xml:space="preserve">   Efficiency (%) </t>
  </si>
  <si>
    <t xml:space="preserve">   Efficiency (%)</t>
  </si>
  <si>
    <t>NATGAS</t>
  </si>
  <si>
    <t>FLOW</t>
  </si>
  <si>
    <t>TABLE 4.  ELECTRICITY AND HEAT CONSUMPTION IN INDUSTRY AND ENERGY SECTORS</t>
  </si>
  <si>
    <t>Rail</t>
  </si>
  <si>
    <t>Residential</t>
  </si>
  <si>
    <t>Unit = TJ</t>
  </si>
  <si>
    <t>TABLE 7a.  NET MAXIMUM ELECTRICAL CAPACITY AND PEAK LOAD</t>
  </si>
  <si>
    <t>OBIOLIQ</t>
  </si>
  <si>
    <t>ISRAEL</t>
  </si>
  <si>
    <t>ITALY</t>
  </si>
  <si>
    <t>KOREA</t>
  </si>
  <si>
    <t>LUXEMBOU</t>
  </si>
  <si>
    <t>MEXICO</t>
  </si>
  <si>
    <t>NETHLAND</t>
  </si>
  <si>
    <t>NORWAY</t>
  </si>
  <si>
    <t>POLAND</t>
  </si>
  <si>
    <t>PORTUGAL</t>
  </si>
  <si>
    <t>ROMANIA</t>
  </si>
  <si>
    <t>SLOVAKIA</t>
  </si>
  <si>
    <t>SPAIN</t>
  </si>
  <si>
    <t>SWEDEN</t>
  </si>
  <si>
    <t>SWITLAND</t>
  </si>
  <si>
    <t>TURKEY</t>
  </si>
  <si>
    <t>ARMENIA</t>
  </si>
  <si>
    <t>BELARUS</t>
  </si>
  <si>
    <t>ESTONIA</t>
  </si>
  <si>
    <t>Net electricity production by autoproducers (GWh) - Table 5</t>
  </si>
  <si>
    <t>Net heat production by autoproducers (TJ) - Table 5</t>
  </si>
  <si>
    <t>GEORGIA</t>
  </si>
  <si>
    <t>LATVIA</t>
  </si>
  <si>
    <t>MOLDOVA</t>
  </si>
  <si>
    <t>RUSSIA</t>
  </si>
  <si>
    <t>UKRAINE</t>
  </si>
  <si>
    <t>UK</t>
  </si>
  <si>
    <t>7. Puiss. max nette prod. activ. princ.</t>
  </si>
  <si>
    <t>7. Puiss. max nette autoproducteurs</t>
  </si>
  <si>
    <t>3/4. Heat 
consumption</t>
  </si>
  <si>
    <t>Remarks</t>
  </si>
  <si>
    <t>Remarques</t>
  </si>
  <si>
    <t>EMINES</t>
  </si>
  <si>
    <t>ICELAND</t>
  </si>
  <si>
    <t>JAPAN</t>
  </si>
  <si>
    <t>KAZAKHSTAN</t>
  </si>
  <si>
    <t>KYRGYZSTAN</t>
  </si>
  <si>
    <t>LITHUANIA</t>
  </si>
  <si>
    <t>MONTENEGRO</t>
  </si>
  <si>
    <t>Montenegro</t>
  </si>
  <si>
    <t>NONSPEC</t>
  </si>
  <si>
    <t>Non-specified/Other</t>
  </si>
  <si>
    <t>KOREADPR</t>
  </si>
  <si>
    <t>NZ</t>
  </si>
  <si>
    <t>Russia</t>
  </si>
  <si>
    <t>SERBIA</t>
  </si>
  <si>
    <t>Serbia</t>
  </si>
  <si>
    <t>TAJIKISTAN</t>
  </si>
  <si>
    <t>TABLE 6b.  GROSS ELECTRICITY AND HEAT PRODUCTION FROM COMBUSTIBLE FUELS (TRANSFORMATION SECTOR)</t>
  </si>
  <si>
    <t>TABLEAU 5.  PRODUCTION NETTE D'ELECTRICITE DES AUTOPRODUCTEURS 
DANS LES CENTRALES D'ELECTRICITE (SEULE) ET DE COGENERATION</t>
  </si>
  <si>
    <t>ELECTRICITE
(SEULE)</t>
  </si>
  <si>
    <t>GAS / DIESEL OIL</t>
  </si>
  <si>
    <t>OTHER OIL 
PRODUCTS</t>
  </si>
  <si>
    <t>INDUSTRIAL
WASTE</t>
  </si>
  <si>
    <t>PRODUCTEURS (activité principale)</t>
  </si>
  <si>
    <t>COUNTRY OF ORIGIN/DESTINATION</t>
  </si>
  <si>
    <t>Country of Origin/Destination: Amounts are considered imported and exported when they have crossed the political boundaries of the country.</t>
  </si>
  <si>
    <t>PAYS D'ORIGINE/
DESTINATION</t>
  </si>
  <si>
    <t xml:space="preserve"> Autres pays</t>
  </si>
  <si>
    <t>Pays d'origine/destination: Ces quantités sont considérées comme importées ou exportées dès lors qu'elles franchissent les frontières politiques du pays.</t>
  </si>
  <si>
    <t>Row 1: Transfer data reported in Table 1, sum of G1 and H1 in Cell A1of Table 3. Transfer data reported in Table 1, sum of G12 and H12 in Cell B1 of Table 3.</t>
  </si>
  <si>
    <t>Ligne 1 : Reports du Tableau 1, somme de G1 et H1 (cellule A1). Reports du Tableau 1, somme de G12 et H12 (cellule B1).</t>
  </si>
  <si>
    <t>Row 3: Transfer data reported in Table 2, sum of G1 and H1 in Cell A3 of Table 3.  Transfer data reported in Table 2, sum of G12 and H12 in Cell B3 of Table 3.</t>
  </si>
  <si>
    <t>Ligne 3 : Reports du Tableau 2, somme de G1 et H1 (cellule A3). Reports du Tableau 2, somme de G12 et H12 (cellule B3).</t>
  </si>
  <si>
    <t>Row 14 : Report only heat production purchased from third parties in Cell B14.</t>
  </si>
  <si>
    <t>Row 16: Report detail in Table 4.</t>
  </si>
  <si>
    <t>Ligne 14 : N'indiquer que la chaleur achetée à des tiers (cellule B14).</t>
  </si>
  <si>
    <t>Ligne 16 : Reporter les détails dans le Tableau 4.</t>
  </si>
  <si>
    <t>Secteur Energie</t>
  </si>
  <si>
    <t>Row 1: Cell A15 in Table 3. Cell B15 in Table 3.</t>
  </si>
  <si>
    <t>Industries extractives</t>
  </si>
  <si>
    <t>Row 17: Cell A16 in Table 3. Cell B16 in Table 3.</t>
  </si>
  <si>
    <t>Produits minéraux non-métalliques</t>
  </si>
  <si>
    <t>Matériel de transport</t>
  </si>
  <si>
    <t>Machines</t>
  </si>
  <si>
    <t>STATDIFF</t>
  </si>
  <si>
    <t>EBLASTFUR</t>
  </si>
  <si>
    <t>ECOALLIQ</t>
  </si>
  <si>
    <t>ELNG</t>
  </si>
  <si>
    <t>EBIOGAS</t>
  </si>
  <si>
    <t>ELECTRICITY</t>
  </si>
  <si>
    <t>HEAT Unit:  TJ</t>
  </si>
  <si>
    <t>TABLE 3. ELECTRICITY AND HEAT SUPPLY AND CONSUMPTION</t>
  </si>
  <si>
    <t>TABLEAU 4.  CONSOMMATION D'ELECTRICITE ET DE CHALEUR</t>
  </si>
  <si>
    <t xml:space="preserve">   Construction</t>
  </si>
  <si>
    <t>Source(s) of above data:</t>
  </si>
  <si>
    <t xml:space="preserve">   Sidérurgie</t>
  </si>
  <si>
    <t xml:space="preserve">   Chimie (y compris pétrochimie)</t>
  </si>
  <si>
    <t xml:space="preserve">   Métaux non-ferreux</t>
  </si>
  <si>
    <t>TJ (PCI)</t>
  </si>
  <si>
    <t>TJ (GCV)</t>
  </si>
  <si>
    <t>4a -     Mixed plants</t>
  </si>
  <si>
    <t>4b - dont:accumulation par pompage pur</t>
  </si>
  <si>
    <t>Mixed plants</t>
  </si>
  <si>
    <t>dont: accumulation par pompage pur</t>
  </si>
  <si>
    <t>dont: Hybrid</t>
  </si>
  <si>
    <t>ROAD</t>
  </si>
  <si>
    <t>Road</t>
  </si>
  <si>
    <t xml:space="preserve">              Transport routier</t>
  </si>
  <si>
    <t>Transport Routier</t>
  </si>
  <si>
    <t>8 - Tide, wave and ocean</t>
  </si>
  <si>
    <t>9 - Wind</t>
  </si>
  <si>
    <t>12 - Total conventional thermal</t>
  </si>
  <si>
    <t>13 - Steam</t>
  </si>
  <si>
    <t>SOLARPV</t>
  </si>
  <si>
    <t>SOLARTH</t>
  </si>
  <si>
    <t>8 - Énergie des marées/vagues etc.</t>
  </si>
  <si>
    <t>9 - Energie éolienne</t>
  </si>
  <si>
    <t>10 - Combustibles classiques et assimilés</t>
  </si>
  <si>
    <t>11 - Autres sources (p.ex. piles à combust.)</t>
  </si>
  <si>
    <t>12 - Total thermique classique</t>
  </si>
  <si>
    <t>13 - Vapeur</t>
  </si>
  <si>
    <t>14 - Combustion interne</t>
  </si>
  <si>
    <t>15 - Turbine à gaz</t>
  </si>
  <si>
    <t>16 - Cycle combiné</t>
  </si>
  <si>
    <t>17 - Autres (Veuillez préciser)</t>
  </si>
  <si>
    <t>18 - Charge de pointe</t>
  </si>
  <si>
    <t>19 - Puissance disponible en pointe</t>
  </si>
  <si>
    <t>20 - Date de la charge de pointe</t>
  </si>
  <si>
    <t>Not elsewhere specified (Transport)</t>
  </si>
  <si>
    <t>Not elsewhere specified (Other sectors)</t>
  </si>
  <si>
    <t>Not elsewhere specified (Industry)</t>
  </si>
  <si>
    <t>BIOGASES</t>
  </si>
  <si>
    <t>21 - Heure de la charge de pointe</t>
  </si>
  <si>
    <t>6 - Solaire photovoltaïque</t>
  </si>
  <si>
    <t>7 - Solaire thermique</t>
  </si>
  <si>
    <t>4a - dont: Hybrides</t>
  </si>
  <si>
    <t>Solar photovoltaic</t>
  </si>
  <si>
    <t>Solar thermal</t>
  </si>
  <si>
    <t>Solaire photovoltaïque</t>
  </si>
  <si>
    <t>Solaire thermique</t>
  </si>
  <si>
    <t>TJ (PCS)</t>
  </si>
  <si>
    <t>Total Secteur Energie</t>
  </si>
  <si>
    <t xml:space="preserve">  Hauts Fourneaux</t>
  </si>
  <si>
    <t>6b. Liquides de gaz naturel</t>
  </si>
  <si>
    <t>6b. Gaz de pétrole liquéfié (GPL)</t>
  </si>
  <si>
    <r>
      <t>CHALEUR</t>
    </r>
    <r>
      <rPr>
        <sz val="8"/>
        <rFont val="Arial"/>
        <family val="2"/>
      </rPr>
      <t xml:space="preserve"> Unité : TJ</t>
    </r>
  </si>
  <si>
    <t>INFORMATIONS SUR LA CHARGE DE POINTE</t>
  </si>
  <si>
    <t xml:space="preserve">  Arménie</t>
  </si>
  <si>
    <t xml:space="preserve">  Bélarus</t>
  </si>
  <si>
    <t xml:space="preserve">  Azerbaïdjan</t>
  </si>
  <si>
    <t xml:space="preserve">  Estonie</t>
  </si>
  <si>
    <t xml:space="preserve">  Géorgie</t>
  </si>
  <si>
    <t xml:space="preserve">  Kirghizistan</t>
  </si>
  <si>
    <t xml:space="preserve">  Lettonie</t>
  </si>
  <si>
    <t xml:space="preserve">  Lituanie</t>
  </si>
  <si>
    <t xml:space="preserve">  Moldavie, République de</t>
  </si>
  <si>
    <t xml:space="preserve">  Fédération de Russie</t>
  </si>
  <si>
    <t xml:space="preserve">  Tadjikistan</t>
  </si>
  <si>
    <t xml:space="preserve">  Turkménistan</t>
  </si>
  <si>
    <t xml:space="preserve">  Ouzbékistan</t>
  </si>
  <si>
    <t xml:space="preserve">  Bosnie-Herzégovine</t>
  </si>
  <si>
    <t xml:space="preserve">  Croatie</t>
  </si>
  <si>
    <t xml:space="preserve">  RFY de Macédoine</t>
  </si>
  <si>
    <t xml:space="preserve">  Slovénie</t>
  </si>
  <si>
    <t>Energie utilisée pour la production d'électricité (-)</t>
  </si>
  <si>
    <t>Total producteurs dont c’est l’activité principale et autoproducteurs</t>
  </si>
  <si>
    <t>Production brute d'électricité (GWh) - Tableau 1</t>
  </si>
  <si>
    <t>Production nette d'électricité (GWh) - Tableau 2</t>
  </si>
  <si>
    <t>Fourniture et consommation d'électricité (GWh) - Tableaux 3 et 4</t>
  </si>
  <si>
    <t>Production brute totale</t>
  </si>
  <si>
    <t>Production nette totale</t>
  </si>
  <si>
    <t xml:space="preserve">Usines de liquéfaction (LGN)/dégasification </t>
  </si>
  <si>
    <t xml:space="preserve">  Usines de liquéfaction (LGN)/dégasification </t>
  </si>
  <si>
    <t xml:space="preserve">TABLEAU 5.  PRODUCTION NETTE DE CHALEUR DES AUTOPRODUCTEURS
 DANS LES CENTRALES DE CHALEUR (SEULE) ET DE COGENERATION </t>
  </si>
  <si>
    <t>TABLE 7b.  PUISSANCE ELECTRIQUE MAXIMALE NETTE DES COMBUSTIBLES CLASSIQUES ET ASSIMILES</t>
  </si>
  <si>
    <t>- Tourbe</t>
  </si>
  <si>
    <t>CENTRALES MONO COMBUSTIBLES</t>
  </si>
  <si>
    <t>IMPORTATIONS
A</t>
  </si>
  <si>
    <t>PRODUCTEURS dont c’est l’activité principale</t>
  </si>
  <si>
    <t>Energie utilisée pour la production de électricité</t>
  </si>
  <si>
    <t>Agriculture/Sylviculture</t>
  </si>
  <si>
    <t>Pêche</t>
  </si>
  <si>
    <t>Hauts Fourneaux</t>
  </si>
  <si>
    <t>Unités de liquéfaction de charbon</t>
  </si>
  <si>
    <t>Please select the year and click on the form</t>
  </si>
  <si>
    <t>DATA ENTRY MENU</t>
  </si>
  <si>
    <t>FORMS</t>
  </si>
  <si>
    <t>ENTREE DE DONNEES DANS LES SERIES</t>
  </si>
  <si>
    <t>Choisissez l'année puis sélectionnez le tableau</t>
  </si>
  <si>
    <t>MENU D'ENTREE DE DONNEES</t>
  </si>
  <si>
    <t>TABLEAUX</t>
  </si>
  <si>
    <t>Table 1</t>
  </si>
  <si>
    <t>Tableau 1</t>
  </si>
  <si>
    <t>Table 2</t>
  </si>
  <si>
    <t>Tableau 2</t>
  </si>
  <si>
    <t>Table 3</t>
  </si>
  <si>
    <t>Tableau 3</t>
  </si>
  <si>
    <t>Table 4</t>
  </si>
  <si>
    <t>Tableau 4</t>
  </si>
  <si>
    <t>Tableau 5</t>
  </si>
  <si>
    <t>Single fuel fired:</t>
  </si>
  <si>
    <t>Peat</t>
  </si>
  <si>
    <t>Multi-fired:</t>
  </si>
  <si>
    <t>Royaume-Uni</t>
  </si>
  <si>
    <t>Etats-Unis</t>
  </si>
  <si>
    <t>TABLEAU 7a.  PUISSANCE ELECTRIQUE MAXIMALE NETTE</t>
  </si>
  <si>
    <t>Combustible alterné (liste)</t>
  </si>
  <si>
    <t>Deuxième combustible alterné (liste)</t>
  </si>
  <si>
    <t>Combustible primaire                                            (liste)</t>
  </si>
  <si>
    <t>ELECTRICITY UNIT:  GWh (10^6 kWh)</t>
  </si>
  <si>
    <t>Lithuania</t>
  </si>
  <si>
    <t>Tajikistan</t>
  </si>
  <si>
    <t>Turkmenistan</t>
  </si>
  <si>
    <t>Ukraine</t>
  </si>
  <si>
    <t>Uzbekistan</t>
  </si>
  <si>
    <t>United Kingdom</t>
  </si>
  <si>
    <t>Croatia</t>
  </si>
  <si>
    <t>5. Autoproducers 
Heat Plants</t>
  </si>
  <si>
    <t>Not elsewhere specified (Energy)</t>
  </si>
  <si>
    <t>ELECTRICITY PLANTS</t>
  </si>
  <si>
    <t>TABLE 5.  NET ELECTRICITY PRODUCTION BY AUTOPRODUCERS 
IN ELECTRICITY AND CHP PLANTS</t>
  </si>
  <si>
    <t>OIL SHALE AND OIL SANDS</t>
  </si>
  <si>
    <t xml:space="preserve">
FUEL OIL</t>
  </si>
  <si>
    <t>SOLID BIOFUELS</t>
  </si>
  <si>
    <t>BIOFUELS SOLIDES</t>
  </si>
  <si>
    <t>questionnaire. The user should consider error messages and try to correct the errors before returning the document to the IEA and/or Eurostat.</t>
  </si>
  <si>
    <t>which would require a substantial time investment for the IEA and/or Eurostat and also for the national administrations, to correct.</t>
  </si>
  <si>
    <t>dont la correction demanderait beaucoup de temps aux administrations et à l'AIE/Eurostat.</t>
  </si>
  <si>
    <t>erreurs avant de renvoyer le questionnaire à l'AIE et/ou à Eurostat.</t>
  </si>
  <si>
    <t>5. Autoproducers 
Heat CHP Plants</t>
  </si>
  <si>
    <t>5. Total Autoproducers Heat</t>
  </si>
  <si>
    <t>1. Production brute
d'électricité</t>
  </si>
  <si>
    <t>1. Production brute
de chaleur</t>
  </si>
  <si>
    <t>2. Production nette
d'électricité</t>
  </si>
  <si>
    <t>2. Production nette
de chaleur</t>
  </si>
  <si>
    <t>3/4. Consommation d'électricité</t>
  </si>
  <si>
    <t>3/4. Consommation 
de chaleur</t>
  </si>
  <si>
    <t>5. Autoproducteurs éléctricité - seule</t>
  </si>
  <si>
    <t>5. Autoproducteurs cogénération - élect.</t>
  </si>
  <si>
    <t>5. Autoproducteurs électricité - total</t>
  </si>
  <si>
    <t>5. Autoproducteurs chaleur - seule</t>
  </si>
  <si>
    <t>5. Autoproducteurs cogénération chaleur</t>
  </si>
  <si>
    <t>5. Autoproducteurs chaleur - total</t>
  </si>
  <si>
    <t>5. Autoproducers 
Elect. CHP Plants</t>
  </si>
  <si>
    <t>7. Net max capacity autoproducers</t>
  </si>
  <si>
    <t>8. Electricity 
Imports</t>
  </si>
  <si>
    <t>8. Heat
Imports</t>
  </si>
  <si>
    <t>8. Electricity 
Exports</t>
  </si>
  <si>
    <t>8. Heat
Exports</t>
  </si>
  <si>
    <t>8. Importation d'électricité</t>
  </si>
  <si>
    <t>8. Exportation d'électricité</t>
  </si>
  <si>
    <t>8. Importation
de chaleur</t>
  </si>
  <si>
    <t>8. Exportation
de chaleur</t>
  </si>
  <si>
    <t xml:space="preserve">   Imprimerie, pâtes et papiers</t>
  </si>
  <si>
    <t xml:space="preserve">   Bois et ouvrages en bois</t>
  </si>
  <si>
    <t xml:space="preserve">   Textiles et cuir</t>
  </si>
  <si>
    <t xml:space="preserve"> Secteur Transports</t>
  </si>
  <si>
    <t>AUTOPRODUCER PLANTS</t>
  </si>
  <si>
    <t>HEAT</t>
  </si>
  <si>
    <t>FUELS</t>
  </si>
  <si>
    <t>UNITS</t>
  </si>
  <si>
    <t>GWh</t>
  </si>
  <si>
    <t>TJ</t>
  </si>
  <si>
    <t>PEAT</t>
  </si>
  <si>
    <t xml:space="preserve">  Albanie</t>
  </si>
  <si>
    <t xml:space="preserve">  Autriche</t>
  </si>
  <si>
    <t xml:space="preserve">  Belgique</t>
  </si>
  <si>
    <t xml:space="preserve">  Bulgarie</t>
  </si>
  <si>
    <t xml:space="preserve">  République Tchèque</t>
  </si>
  <si>
    <t xml:space="preserve">  Danemark</t>
  </si>
  <si>
    <t xml:space="preserve">  Finlande</t>
  </si>
  <si>
    <t xml:space="preserve">  Allemagne</t>
  </si>
  <si>
    <t xml:space="preserve">  Grèce</t>
  </si>
  <si>
    <t xml:space="preserve">  Hongrie</t>
  </si>
  <si>
    <t xml:space="preserve">  Irelande</t>
  </si>
  <si>
    <t xml:space="preserve">  Israël</t>
  </si>
  <si>
    <t xml:space="preserve">  Italie</t>
  </si>
  <si>
    <t xml:space="preserve">  Corée</t>
  </si>
  <si>
    <t xml:space="preserve">  Corée (RDP)</t>
  </si>
  <si>
    <t xml:space="preserve">  Mexique</t>
  </si>
  <si>
    <t xml:space="preserve">  Pays-Bas</t>
  </si>
  <si>
    <t xml:space="preserve">  Norvège</t>
  </si>
  <si>
    <t xml:space="preserve">  Pologne</t>
  </si>
  <si>
    <t xml:space="preserve">  Roumanie</t>
  </si>
  <si>
    <t xml:space="preserve">  République Slovaque</t>
  </si>
  <si>
    <t xml:space="preserve">  Espagne</t>
  </si>
  <si>
    <t xml:space="preserve">  Suède</t>
  </si>
  <si>
    <t xml:space="preserve">  Suisse</t>
  </si>
  <si>
    <t xml:space="preserve">  Turquie</t>
  </si>
  <si>
    <t xml:space="preserve">                                           IEA                                         Eurostat</t>
  </si>
  <si>
    <t>ELECTRICITE &amp; CHALEUR</t>
  </si>
  <si>
    <t xml:space="preserve">  Royaume-Uni</t>
  </si>
  <si>
    <t xml:space="preserve">  Etats-Unis</t>
  </si>
  <si>
    <r>
      <t>ELECTRICITY</t>
    </r>
    <r>
      <rPr>
        <sz val="8"/>
        <rFont val="Arial"/>
        <family val="2"/>
      </rPr>
      <t xml:space="preserve"> UNIT: </t>
    </r>
  </si>
  <si>
    <t>OTHER 
KEROSENE</t>
  </si>
  <si>
    <t>PETROLEUM 
COKE</t>
  </si>
  <si>
    <t>TABLEAU 6c PRODUCTION BRUTE D'ELECTRICITE ET DE CHALEUR A PARTIR DE COMBUSTIBLES CLASSIQUES ET ASSIMILES : (SECTEUR TRANSFORMATION)</t>
  </si>
  <si>
    <t>GAS NATUREL</t>
  </si>
  <si>
    <t>MUNICIPAL 
WASTE 
(RENEWABLE)</t>
  </si>
  <si>
    <t>MUNICIPAL 
WASTE
(NON-RENEWABLE)</t>
  </si>
  <si>
    <t>PEAK 
LOAD</t>
  </si>
  <si>
    <t>Combus. classiques et assimilés 
TYPE DE 
PROCEDE</t>
  </si>
  <si>
    <t>CHARGE DE 
POINTE</t>
  </si>
  <si>
    <t>ENONSPEC</t>
  </si>
  <si>
    <t>IRONSTL</t>
  </si>
  <si>
    <t>CHEMICAL</t>
  </si>
  <si>
    <t>NONFERR</t>
  </si>
  <si>
    <t>NONMET</t>
  </si>
  <si>
    <t>TRANSEQ</t>
  </si>
  <si>
    <t>MACHINE</t>
  </si>
  <si>
    <t>MINING</t>
  </si>
  <si>
    <t>FOODPRO</t>
  </si>
  <si>
    <t>PAPERPRO</t>
  </si>
  <si>
    <t>WOODPRO</t>
  </si>
  <si>
    <t>CONSTRUC</t>
  </si>
  <si>
    <t>TEXTILES</t>
  </si>
  <si>
    <t>INONSPEC</t>
  </si>
  <si>
    <t>Unité: GWh</t>
  </si>
  <si>
    <t>LIQFUELS</t>
  </si>
  <si>
    <t>OTHCOMB</t>
  </si>
  <si>
    <t>SOLLIQ</t>
  </si>
  <si>
    <t>MAIN ACTIVITY PRODUCER PLANTS</t>
  </si>
  <si>
    <t>MAIN ACTIVITY PRODUCER</t>
  </si>
  <si>
    <t>Fuel input</t>
  </si>
  <si>
    <t>ANTHRACITE</t>
  </si>
  <si>
    <t>Elec. prod.</t>
  </si>
  <si>
    <t>Heat prod.</t>
  </si>
  <si>
    <t>NGL</t>
  </si>
  <si>
    <t>(Sum of Tables 6 a,b,c,d)</t>
  </si>
  <si>
    <r>
      <t>10</t>
    </r>
    <r>
      <rPr>
        <vertAlign val="superscript"/>
        <sz val="8"/>
        <rFont val="Arial"/>
        <family val="2"/>
      </rPr>
      <t xml:space="preserve">3 </t>
    </r>
    <r>
      <rPr>
        <sz val="8"/>
        <rFont val="Arial"/>
        <family val="2"/>
      </rPr>
      <t>t</t>
    </r>
  </si>
  <si>
    <t>TABLE 6a.  GROSS ELECTRICITY AND HEAT PRODUCTION FROM COMBUSTIBLE FUELS (TRANSFORMATION SECTOR)</t>
  </si>
  <si>
    <t>TABLE 6c.  GROSS ELECTRICITY AND HEAT PRODUCTION FROM COMBUSTIBLE FUELS (TRANSFORMATION SECTOR)</t>
  </si>
  <si>
    <t xml:space="preserve">  Canada</t>
  </si>
  <si>
    <t>ELECTRICITY &amp; HEAT</t>
  </si>
  <si>
    <t>ANNUAL QUESTIONNAIRE</t>
  </si>
  <si>
    <t>Producteurs dont c’est l’activité principale - électricité seule</t>
  </si>
  <si>
    <t>Dont accumulation par pompage</t>
  </si>
  <si>
    <t>Éolienne</t>
  </si>
  <si>
    <t>Item1</t>
  </si>
  <si>
    <t>Item2</t>
  </si>
  <si>
    <t>DataType</t>
  </si>
  <si>
    <t>Product</t>
  </si>
  <si>
    <t>ELE</t>
  </si>
  <si>
    <t>INPUTTJN</t>
  </si>
  <si>
    <t>INPUTTJG</t>
  </si>
  <si>
    <t>Row 1: Also includes coke oven gas, blast furnace and oxygen steel furnace gas capacity.</t>
  </si>
  <si>
    <t>Row 2: Also includes refinery gas capacity.</t>
  </si>
  <si>
    <t>Chile</t>
  </si>
  <si>
    <t>Chili</t>
  </si>
  <si>
    <t>CHILE</t>
  </si>
  <si>
    <t>CL</t>
  </si>
  <si>
    <t xml:space="preserve">  Chili</t>
  </si>
  <si>
    <t>Row 3: Also includes gas works gas capacity.</t>
  </si>
  <si>
    <t xml:space="preserve">Row 5: Report capacity that corresponds to the electricity  production reported in Table 6;  i.e. Solid biomass, Industrial wastes, </t>
  </si>
  <si>
    <t xml:space="preserve">Rows 6 to 21: Multi-fired systems include only units which can burn more than one fuel type on a continuous basis.  Stations which have separate units using </t>
  </si>
  <si>
    <t>Columns A and B: The sum should equal Combustible Fuels in table 7a.</t>
  </si>
  <si>
    <t>Ligne 1 : Comprend également les centrales fonctionnant au gaz de cokerie, gaz de haut fourneau et gaz convertisseur à l' oxygène.</t>
  </si>
  <si>
    <t>Ligne 2 : Comprend également les centrales fonctionnant au gaz de raffinerie.</t>
  </si>
  <si>
    <t>Ligne 3 : Comprend également les centrales fonctionnant au gaz d' usine à gaz.</t>
  </si>
  <si>
    <t>Report Electricity in Columns A and B
(Unit = GWh)</t>
  </si>
  <si>
    <t>Report Heat in Columns C and D
(Unit = TJ)</t>
  </si>
  <si>
    <t>IMPORTS
C</t>
  </si>
  <si>
    <t>EXPORTS
D</t>
  </si>
  <si>
    <t xml:space="preserve">  France</t>
  </si>
  <si>
    <t xml:space="preserve">Countries : </t>
  </si>
  <si>
    <t xml:space="preserve">et CountryList   </t>
  </si>
  <si>
    <t xml:space="preserve">ChosenCountry : </t>
  </si>
  <si>
    <t xml:space="preserve">Country : </t>
  </si>
  <si>
    <t xml:space="preserve">IndexYear : </t>
  </si>
  <si>
    <t xml:space="preserve">ChosenYear : </t>
  </si>
  <si>
    <t>Click on the "Start" button to begin:</t>
  </si>
  <si>
    <t xml:space="preserve">Cliquez sur le bouton "Start" pour commencer : </t>
  </si>
  <si>
    <t>If it does not work, please:</t>
  </si>
  <si>
    <t>1)  Close this file</t>
  </si>
  <si>
    <t>The macros in this file are virus free.</t>
  </si>
  <si>
    <t>Si cela ne fonctionne pas, veuillez :</t>
  </si>
  <si>
    <t>1)  Fermer ce fichier</t>
  </si>
  <si>
    <t>Les macros de ce fichier sont sans virus.</t>
  </si>
  <si>
    <t>Years</t>
  </si>
  <si>
    <t>2 - Nuclear</t>
  </si>
  <si>
    <t>3 - Hydro</t>
  </si>
  <si>
    <t>5 - Geothermal</t>
  </si>
  <si>
    <t>6a. Anthracite</t>
  </si>
  <si>
    <t>- Data import using ASCII data transfers</t>
  </si>
  <si>
    <t>To facilitate data entry, three options are provided:</t>
  </si>
  <si>
    <t>Pour faciliter l'entrée de données, trois options sont offertes :</t>
  </si>
  <si>
    <t>- l'importation de données via un transfert de données ASCII</t>
  </si>
  <si>
    <t>6a. Coking Coal</t>
  </si>
  <si>
    <t>6a. Other 
bituminous coal</t>
  </si>
  <si>
    <t>6a. Sub-bituminous 
coal</t>
  </si>
  <si>
    <t>6a. Charbons à coke</t>
  </si>
  <si>
    <t>6a. Charbons 
sous-bitumineux</t>
  </si>
  <si>
    <t>Astuce : Appuyez sur Ctrl+M</t>
  </si>
  <si>
    <t>pour revenir à ce menu à tout moment</t>
  </si>
  <si>
    <t>6a. Lignite</t>
  </si>
  <si>
    <t>6a. Peat</t>
  </si>
  <si>
    <t>6a. Patent Fuel</t>
  </si>
  <si>
    <t>6a. Tourbe</t>
  </si>
  <si>
    <t>6a. Agglomérés</t>
  </si>
  <si>
    <t>6a. Coke Oven Coke</t>
  </si>
  <si>
    <t>6a. Coke de cokerie</t>
  </si>
  <si>
    <t>Colonnes A et B : La somme doit être égale à "Combustibles classiques et assimilés" dans le tableau 7a.</t>
  </si>
  <si>
    <t>- Coal + coal products</t>
  </si>
  <si>
    <t>- Liquids fuels</t>
  </si>
  <si>
    <t>- Natural gas</t>
  </si>
  <si>
    <t>- Charbon + produits houilliers</t>
  </si>
  <si>
    <t>- Combustibles liquides</t>
  </si>
  <si>
    <t>- Gaz naturel</t>
  </si>
  <si>
    <t>PLURI-COMBUSTIBLES5 SOLIDES, LIQUIDES</t>
  </si>
  <si>
    <t>PLURI-COMBUSTIBLES5 SOLIDES, GAZ NATUREL</t>
  </si>
  <si>
    <t>PLURI-COMBUSTIBLES5 LIQUIDES, GAZ NATUREL</t>
  </si>
  <si>
    <t>PLURI-COMBUSTIBLES5 SOLIDES, LIQUIDES, GAZ NATUREL</t>
  </si>
  <si>
    <t>MULTI-FIRED SOLIDS LIQUIDS AND NATURAL GAS</t>
  </si>
  <si>
    <t>MULTI-FIRED SOLIDS AND LIQUIDS</t>
  </si>
  <si>
    <t>MULTI-FIRED SOLIDS AND NATURAL GAS</t>
  </si>
  <si>
    <t>MULTI-FIRED LIQUIDS AND NATURAL GAS</t>
  </si>
  <si>
    <t>TOTIMPST</t>
  </si>
  <si>
    <t>TOTEXPST</t>
  </si>
  <si>
    <t>Display message after rounding :</t>
  </si>
  <si>
    <t>IEA</t>
  </si>
  <si>
    <t xml:space="preserve">CARBURÉACTEUR TYPE KÉROSÈNE </t>
  </si>
  <si>
    <t>PÉTROLE LAMPANT</t>
  </si>
  <si>
    <t>COKE de PÉTROLE</t>
  </si>
  <si>
    <t>AUTRES PRODUITS PÉTROLIERS</t>
  </si>
  <si>
    <t>Columns D, E, F, H: Report all electricity production, all heat from chemical processes (as a primary energy from) but only that part of secondary heat production sold to third parties.</t>
  </si>
  <si>
    <t>DataType :</t>
  </si>
  <si>
    <t xml:space="preserve">  Luxembourg</t>
  </si>
  <si>
    <t xml:space="preserve">  Portugal</t>
  </si>
  <si>
    <t>Australia</t>
  </si>
  <si>
    <t>Australie</t>
  </si>
  <si>
    <t>République tchèque</t>
  </si>
  <si>
    <t>Iceland</t>
  </si>
  <si>
    <t>Islande</t>
  </si>
  <si>
    <t>Irlande</t>
  </si>
  <si>
    <t>Japan</t>
  </si>
  <si>
    <t>Japon</t>
  </si>
  <si>
    <t>New Zealand</t>
  </si>
  <si>
    <t>Nouvelle-Zélande</t>
  </si>
  <si>
    <t>République slovaque</t>
  </si>
  <si>
    <t>COAL</t>
  </si>
  <si>
    <t>Alternate Fuel (please list)</t>
  </si>
  <si>
    <t>CRUDEOIL</t>
  </si>
  <si>
    <t>REFINGAS</t>
  </si>
  <si>
    <t>LPG</t>
  </si>
  <si>
    <t>JETKERO</t>
  </si>
  <si>
    <t>OTHKERO</t>
  </si>
  <si>
    <t>GASDIES</t>
  </si>
  <si>
    <t>BITUMEN</t>
  </si>
  <si>
    <t>PETCOKE</t>
  </si>
  <si>
    <t>ALBANIA</t>
  </si>
  <si>
    <t>AUSTRIA</t>
  </si>
  <si>
    <t>BELGIUM</t>
  </si>
  <si>
    <t>BULGARIA</t>
  </si>
  <si>
    <t>CANADA</t>
  </si>
  <si>
    <t>CZECH</t>
  </si>
  <si>
    <t>DENMARK</t>
  </si>
  <si>
    <t>FINLAND</t>
  </si>
  <si>
    <t>FRANCE</t>
  </si>
  <si>
    <t>GERMANY</t>
  </si>
  <si>
    <t>GREECE</t>
  </si>
  <si>
    <t xml:space="preserve">QuestVersion : </t>
  </si>
  <si>
    <t>6d. Autres Biocarburants</t>
  </si>
  <si>
    <t>6d. Biogaz</t>
  </si>
  <si>
    <t>Importer</t>
  </si>
  <si>
    <t>Exporter</t>
  </si>
  <si>
    <t>6a. Schistes bitumineux et sables asphaltiques</t>
  </si>
  <si>
    <t>6a. Briquettes de lignite</t>
  </si>
  <si>
    <t>6a. Produits de tourbe</t>
  </si>
  <si>
    <t>6d. Solides biofuels</t>
  </si>
  <si>
    <t>Email address:                     eleaq@iea.org                          estat-energy@ec.europa.eu</t>
  </si>
  <si>
    <t>Email :                                eleaq@iea.org                          estat-energy@ec.europa.eu</t>
  </si>
  <si>
    <t xml:space="preserve">Member countries of the European Union are asked to send this electronic questionnaire to Eurostat via the Single </t>
  </si>
  <si>
    <t xml:space="preserve">Entry Point (SEP) following the implementing procedures of eDAMIS (electronic Data files Administration and </t>
  </si>
  <si>
    <t>Management Information System).</t>
  </si>
  <si>
    <t xml:space="preserve">Les Etats Membres de l'Union Européenne sont invités à transmettre le questionnaire complété à Eurostat par </t>
  </si>
  <si>
    <t xml:space="preserve">l'intermédiaire du Point d'Entrée Unique en suivant les procédures de mise en œuvre du système eDAMIS </t>
  </si>
  <si>
    <t>(Administration de fichiers de données électroniques et gestion du système d'information).</t>
  </si>
  <si>
    <t>6a. Autres charbon bitumineux</t>
  </si>
  <si>
    <t>Oil shale and Oil sands
Fuel input, Gross electricity and Heat production by plant - Table 6</t>
  </si>
  <si>
    <t>Lebanon</t>
  </si>
  <si>
    <t xml:space="preserve">  Liban</t>
  </si>
  <si>
    <t>Syria</t>
  </si>
  <si>
    <t xml:space="preserve">  Syrie</t>
  </si>
  <si>
    <t>Jordan</t>
  </si>
  <si>
    <t xml:space="preserve">  Jordanie</t>
  </si>
  <si>
    <t>Egypt</t>
  </si>
  <si>
    <t xml:space="preserve">  Egypte</t>
  </si>
  <si>
    <t>Peru</t>
  </si>
  <si>
    <t xml:space="preserve">  Pérou</t>
  </si>
  <si>
    <t>Bolivia</t>
  </si>
  <si>
    <t xml:space="preserve">  Bolivie</t>
  </si>
  <si>
    <t>Argentina</t>
  </si>
  <si>
    <t xml:space="preserve">  Argentine</t>
  </si>
  <si>
    <t>Gas/Diesel Oil
Fuel input, Gross electricity and Heat production by plant - Table 6</t>
  </si>
  <si>
    <t>6b. Gas/Diesel Oil</t>
  </si>
  <si>
    <t>6b. Fuel oil</t>
  </si>
  <si>
    <t>SYRIA</t>
  </si>
  <si>
    <t>ARGENTINA</t>
  </si>
  <si>
    <t>BOLIVIA</t>
  </si>
  <si>
    <t>EGYPT</t>
  </si>
  <si>
    <t>JORDAN</t>
  </si>
  <si>
    <t>LEBANON</t>
  </si>
  <si>
    <t>PERU</t>
  </si>
  <si>
    <t>AR</t>
  </si>
  <si>
    <t>BO</t>
  </si>
  <si>
    <t>EG</t>
  </si>
  <si>
    <t>JO</t>
  </si>
  <si>
    <t>LB</t>
  </si>
  <si>
    <t>PE</t>
  </si>
  <si>
    <t>SY</t>
  </si>
  <si>
    <t>Fuel input (kilotonnes)</t>
  </si>
  <si>
    <t>Fuel nput (kilotonnes)</t>
  </si>
  <si>
    <t>Not elsewhere specified (Other)</t>
  </si>
  <si>
    <t xml:space="preserve">                                                                                         Michael Goll</t>
  </si>
  <si>
    <t>Biofuels and wastes</t>
  </si>
  <si>
    <t>Biofuels et déchets</t>
  </si>
  <si>
    <t>TABLE 2.  NET ELECTRICITY AND HEAT PRODUCTION: (TRANSFORMATION SECTOR)</t>
  </si>
  <si>
    <t>TABLEAU 2.  PRODUCTION NETTE D'ELECTRICITE ET DE CHALEUR: (SECTEUR TRANSFORMATION)</t>
  </si>
  <si>
    <t>Country</t>
  </si>
  <si>
    <t>Pays</t>
  </si>
  <si>
    <t>Страна</t>
  </si>
  <si>
    <t>Армения</t>
  </si>
  <si>
    <t xml:space="preserve">Азербайджан    </t>
  </si>
  <si>
    <t xml:space="preserve">Беларусь   </t>
  </si>
  <si>
    <t>Босния и Герцеговина</t>
  </si>
  <si>
    <t xml:space="preserve">Болгария             </t>
  </si>
  <si>
    <t>Хорватия</t>
  </si>
  <si>
    <t>Кипр</t>
  </si>
  <si>
    <t xml:space="preserve">Эстония </t>
  </si>
  <si>
    <t>Бывшая Югославская Республика Македония</t>
  </si>
  <si>
    <t>Грузия</t>
  </si>
  <si>
    <t>Израиль</t>
  </si>
  <si>
    <t>Казахстан</t>
  </si>
  <si>
    <t>Кыргызстан</t>
  </si>
  <si>
    <t>Латвия</t>
  </si>
  <si>
    <t>Литва</t>
  </si>
  <si>
    <t>Мальта</t>
  </si>
  <si>
    <t>Молдова</t>
  </si>
  <si>
    <t>Черногория</t>
  </si>
  <si>
    <t xml:space="preserve">Румыния                </t>
  </si>
  <si>
    <t>Российская Федерация</t>
  </si>
  <si>
    <t>Сербия</t>
  </si>
  <si>
    <t>Словения</t>
  </si>
  <si>
    <t>Таджикистан</t>
  </si>
  <si>
    <t>Туркменистан</t>
  </si>
  <si>
    <t>Украина</t>
  </si>
  <si>
    <t>Узбекистан</t>
  </si>
  <si>
    <t>V3 (IEA)</t>
  </si>
  <si>
    <t>ГОДОВОЙ ВОПРОСНИК</t>
  </si>
  <si>
    <t>ЭЛЕКТРИЧЕСКАЯ И ТЕПЛОВАЯ ЭНЕРГИЯ</t>
  </si>
  <si>
    <t>ПОЯСНИТЕЛЬНЫЕ ЗАМЕТКИ</t>
  </si>
  <si>
    <t xml:space="preserve">Электронный вопросник позволяет упростить администраторам обработку данных, и одновременно снижает вероятность </t>
  </si>
  <si>
    <t xml:space="preserve">ошибок, на устранение которых уходит много времени, как со стороны МЭА, так и со стороны опрашиваемых организаций.   </t>
  </si>
  <si>
    <t>Для облегчения ввода данных, у Вас есть выбор:</t>
  </si>
  <si>
    <t>- Импорт данных из файла ASCII</t>
  </si>
  <si>
    <t>- Ввод данных через временные серии</t>
  </si>
  <si>
    <t>- Ввод данных через формы (таблицы)</t>
  </si>
  <si>
    <t>Формат временных серий показывает пользователю данные за все годы по одному конкретному продукту/вопросу.</t>
  </si>
  <si>
    <t>Формат форм позволяет пользователю выбрать год, за который он желает ввести данные во все таблицы.</t>
  </si>
  <si>
    <t xml:space="preserve">Уточнение данных за предыдущие годы возможно и приветствуется. Для упрощения данного процесса, изменённые ячейки </t>
  </si>
  <si>
    <t>обозначаются жёлтым цветом.</t>
  </si>
  <si>
    <t>Проверки согласованности введённых данных возможны за каждый конкретный год. Сообщения об ошибках показываются на</t>
  </si>
  <si>
    <t>отдельной странице в конце вопросника. Прежде чем возвращать заполненный вопросник МЭА, пользователю рекомендуется</t>
  </si>
  <si>
    <t>ознакомиться с сообщениями об ошибках и устранить данные ошибки.</t>
  </si>
  <si>
    <t xml:space="preserve">Мы настойчиво рекомендуем пользователю ознакомиться с документацией для дальнейших инструкций по </t>
  </si>
  <si>
    <t xml:space="preserve">установке, прежде чем начинать работу над вопросником. </t>
  </si>
  <si>
    <t>За дополнительной информацией, пожалуйста, обращайтесь:</t>
  </si>
  <si>
    <t>Эмайл :                               wed@iea.org                          estat-energy@ec.europa.eu</t>
  </si>
  <si>
    <t>Страны-члены Евросоюза упрашиваются направлять копию заполненного вопросника в Евростат с помощью</t>
  </si>
  <si>
    <t xml:space="preserve">Единой Точки Входа следуя процедурам системы eDAMIS (электронной системы администрации и управления файлами данных). </t>
  </si>
  <si>
    <t>Меню ввода данных :</t>
  </si>
  <si>
    <t>Выберите страну:</t>
  </si>
  <si>
    <t xml:space="preserve">Меню ввода данных </t>
  </si>
  <si>
    <t>Контролируйте целостность и согласованность вводимых</t>
  </si>
  <si>
    <t xml:space="preserve">Проверка данных </t>
  </si>
  <si>
    <t xml:space="preserve">Подсказка: Нажмите Ctrl+M чтобы </t>
  </si>
  <si>
    <t>данных: используйте программу проверки данных</t>
  </si>
  <si>
    <t>вернуться к этому меню в любой момент</t>
  </si>
  <si>
    <t>Меню ввода данных во временные ряды</t>
  </si>
  <si>
    <t>Таблицы</t>
  </si>
  <si>
    <t>1. Валовое произв. электроэн.</t>
  </si>
  <si>
    <t xml:space="preserve">1. Валовое производство тепла </t>
  </si>
  <si>
    <t>2. Чистое производство электроэн.</t>
  </si>
  <si>
    <t>2. Чистое производство тепла</t>
  </si>
  <si>
    <t>Пожалуйста выберите год и таблицу</t>
  </si>
  <si>
    <t>3/4. Потребление электроэн.</t>
  </si>
  <si>
    <t>5. Электростанции автопродюсеров - электр.</t>
  </si>
  <si>
    <t>5. ТЭЦ автопродюсеров - электричество</t>
  </si>
  <si>
    <t>5. Производ. электроэн. автопрод. - ВСЕГО</t>
  </si>
  <si>
    <t>3/4. Потребление тепла</t>
  </si>
  <si>
    <t>5. Теплоцентали автопродюсеров - тепло</t>
  </si>
  <si>
    <t>5. ТЭЦ автопродюсеров - тепло</t>
  </si>
  <si>
    <t>5. Производство тепла нетто автопродюсерами-ВСЕГО</t>
  </si>
  <si>
    <t>Tаблица 1</t>
  </si>
  <si>
    <t>7. Чистая максим. мощность произв., производ. для общ. нужд (основной вид деятельности)</t>
  </si>
  <si>
    <t>8. Импорт электроэн.</t>
  </si>
  <si>
    <t>8. Импорт тепла</t>
  </si>
  <si>
    <t>Tаблица 2</t>
  </si>
  <si>
    <t>7. Чистая максимальная мощность автопродюсеров</t>
  </si>
  <si>
    <t>8. Экспорт электроэн.</t>
  </si>
  <si>
    <t>8. Экспорт тепла</t>
  </si>
  <si>
    <t>Tаблица 3</t>
  </si>
  <si>
    <t>Потребление топлива, валовое производство электричества и тепла  -  Таблица 6</t>
  </si>
  <si>
    <t>Tаблица 4</t>
  </si>
  <si>
    <t>6a. Антрацит</t>
  </si>
  <si>
    <t>6a. Коксующийся уголь</t>
  </si>
  <si>
    <t>6a. Проч. битуминоз. угли</t>
  </si>
  <si>
    <t>6a. Полубитумин. угли</t>
  </si>
  <si>
    <t>Tаблица 5</t>
  </si>
  <si>
    <t>6a. Лигнит</t>
  </si>
  <si>
    <t>6a. Торф</t>
  </si>
  <si>
    <t>6a. Каменноуг. брикеты</t>
  </si>
  <si>
    <t>6a. Доменный кокс</t>
  </si>
  <si>
    <t>Tаблица 6a</t>
  </si>
  <si>
    <t>6a. Газовый кокс</t>
  </si>
  <si>
    <t>6a. Деготь</t>
  </si>
  <si>
    <t>6a. Буроугольные брикеты</t>
  </si>
  <si>
    <t>6a. Заводской газ</t>
  </si>
  <si>
    <t>Таблица 6b</t>
  </si>
  <si>
    <t>6a. Коксовый газ</t>
  </si>
  <si>
    <t>6a. Доменный газ</t>
  </si>
  <si>
    <t>6a. Другие восстановленные газы</t>
  </si>
  <si>
    <t>6a. Продукты из торфа</t>
  </si>
  <si>
    <t>Таблица 6c</t>
  </si>
  <si>
    <t>6a. Сланцы и битуминозные пески</t>
  </si>
  <si>
    <t>6b. Сырая нефть</t>
  </si>
  <si>
    <t>6b. Природные газоконденсаты</t>
  </si>
  <si>
    <t>6b. Нефтезаводские газы</t>
  </si>
  <si>
    <t>Таблица 6d</t>
  </si>
  <si>
    <t>6b. Сжиженные нефтяные газы</t>
  </si>
  <si>
    <t>6b. Нафта</t>
  </si>
  <si>
    <t>6b. Керосин для реакт. двигателей</t>
  </si>
  <si>
    <t>6b. Прочие керосины</t>
  </si>
  <si>
    <t>Tаблица 7a</t>
  </si>
  <si>
    <t>6b. Газойль/дизельное топливо</t>
  </si>
  <si>
    <t>6b. Мазутное топливо</t>
  </si>
  <si>
    <t>6b. Битум (+битумная эм.)</t>
  </si>
  <si>
    <t>6b. Нефтяной кокс</t>
  </si>
  <si>
    <t>Tаблица 8</t>
  </si>
  <si>
    <t>6b. Другие нефтепродукты</t>
  </si>
  <si>
    <t>6c. Природный газ</t>
  </si>
  <si>
    <t>6d. Промышленные отходы</t>
  </si>
  <si>
    <t>6d. Твердые быт. отходы (возобнов.)</t>
  </si>
  <si>
    <t>Замечания</t>
  </si>
  <si>
    <t>6d. Твердые быт. отходы (невозобнов.)</t>
  </si>
  <si>
    <t>6d. Твердое биотопливо</t>
  </si>
  <si>
    <t>6d. Биогаз</t>
  </si>
  <si>
    <t>6d. Биодизель</t>
  </si>
  <si>
    <t>6d. Другие жидкие биотоплива</t>
  </si>
  <si>
    <t>Передача данных ASCII</t>
  </si>
  <si>
    <t>Импорт</t>
  </si>
  <si>
    <t>Экспорт</t>
  </si>
  <si>
    <t>Меню</t>
  </si>
  <si>
    <t>Энергоуст. произв. энергии (основной вид деятельности)</t>
  </si>
  <si>
    <t>Энергоуст. автопродюсеров</t>
  </si>
  <si>
    <t>ВСЕГО</t>
  </si>
  <si>
    <t>Электроэнергия</t>
  </si>
  <si>
    <t xml:space="preserve">ТЭЦ </t>
  </si>
  <si>
    <t>Тепло</t>
  </si>
  <si>
    <t>Производители энергии (основной вид деятельности)</t>
  </si>
  <si>
    <t>Автопродюсеры</t>
  </si>
  <si>
    <t>ТАБЛИЦА 1. ВАЛОВОЕ ПРОИЗВОДСТВО ЭЛЕКТРОЭНЕРГИИ И ТЕПЛА (СЕКТОР ПЕРЕРАБОТКИ)</t>
  </si>
  <si>
    <t>ЭЛЕКТРОЭНЕРГИЯ ед.измер.: ГВт-ч (10^6 КВт-ч)</t>
  </si>
  <si>
    <t xml:space="preserve">Атомная энергия </t>
  </si>
  <si>
    <t>Гидроелектроэнергия</t>
  </si>
  <si>
    <t>в том числе:  Производство на гидроаккумулирующих ГЭС</t>
  </si>
  <si>
    <t>Геотермальная энергия</t>
  </si>
  <si>
    <t>Солнечная энергия</t>
  </si>
  <si>
    <t>Энергия приливов,волн и океана</t>
  </si>
  <si>
    <t>Энергия ветра</t>
  </si>
  <si>
    <t>Горючие топлива</t>
  </si>
  <si>
    <t>Теплота из химических процессов</t>
  </si>
  <si>
    <t>Прочие виды топлива (уточните)</t>
  </si>
  <si>
    <t>ТЕПЛО ед. измер.: ТДж</t>
  </si>
  <si>
    <t>Атомная энергия</t>
  </si>
  <si>
    <t xml:space="preserve">Солнечная энергия </t>
  </si>
  <si>
    <t>Теплонасосы</t>
  </si>
  <si>
    <t>Электрические бойлеры</t>
  </si>
  <si>
    <t>Прочие источники (уточните)</t>
  </si>
  <si>
    <t>Источник(и) приведенных данных:</t>
  </si>
  <si>
    <t>Колонны D,E,F,H: По производству электроэнергии указываются все данные, а по производству тепла - только данные о количестве тепла, проданного внешним потребителям/</t>
  </si>
  <si>
    <t>Строки 11 - 20 : Уточните пожалуйста .</t>
  </si>
  <si>
    <r>
      <t xml:space="preserve">ELECTRICITE </t>
    </r>
    <r>
      <rPr>
        <sz val="8"/>
        <rFont val="Arial"/>
        <family val="2"/>
      </rPr>
      <t>Unité : GWh (10^6 kWh)</t>
    </r>
  </si>
  <si>
    <t>ТАБЛИЦА 2. ЧИСТОЕ ПРОИЗВОДСТВО ЭЛЕКТРОЭНЕРГИИ И ТЕПЛА (СЕКТОР ПЕРЕРАБОТКИ)</t>
  </si>
  <si>
    <t>Колонны D,E,F,H : Укажите всё производство электроэнергии, всё тепла из химических процессов (как первичной энергии). Вторичное производство тепла указывайте только в случае его продажи третьим лицам.</t>
  </si>
  <si>
    <t>Колонны E и F : Так как указывается только тепло из химических процессов (как первичной энергии) и другое тепло проданное третьим лицам, производство нетто равно валовому производству,указанному в Таблице 1 (Клетки с E12 по E20, с F12 по F20).</t>
  </si>
  <si>
    <t>ЭЛЕКТРОЭНЕРГИЯ (ГВт-ч)</t>
  </si>
  <si>
    <t>ТЕПЛО (ТДж)</t>
  </si>
  <si>
    <t>ЭЛЕКТРОСТ., ПРОИЗВОД. ТОЛЬКО ЭЛЕКТРОЭНЕРГИЮ</t>
  </si>
  <si>
    <t>ТЭЦ</t>
  </si>
  <si>
    <t>Единица измерения: ГВт-ч</t>
  </si>
  <si>
    <t>СТАНЦИИ, ПРОИЗВОД. ТОЛЬКО ТЕПЛО</t>
  </si>
  <si>
    <t>Единица измерения: ТДж</t>
  </si>
  <si>
    <t>ТАБЛИЦА 3 . ПОСТАВКИ И ПОТРЕБЛЕНИЕ ЭЛЕКТРОЭНЕРГИИ И ТЕПЛА</t>
  </si>
  <si>
    <t>Общее валовое производство</t>
  </si>
  <si>
    <t>Собственное потребление энергопредприятий</t>
  </si>
  <si>
    <t>Чистое производство - ВСЕГО</t>
  </si>
  <si>
    <t>Потребление в теплонасосах</t>
  </si>
  <si>
    <t>Потребление в бойлерах</t>
  </si>
  <si>
    <t>Потребление при перекачке на гидроаккумулирующих ГЭС</t>
  </si>
  <si>
    <t>Использование для производства электроэнергии</t>
  </si>
  <si>
    <t>Поставки электроэн. / тепла</t>
  </si>
  <si>
    <t>Потери при распределении</t>
  </si>
  <si>
    <t>Общее потребление (расчетное)</t>
  </si>
  <si>
    <t>Статистические расхождения</t>
  </si>
  <si>
    <t>Общее потребление (наблюдаемое)</t>
  </si>
  <si>
    <t>Сектор энергетики</t>
  </si>
  <si>
    <t>Сектор промышленности</t>
  </si>
  <si>
    <t>Сектор транспорта</t>
  </si>
  <si>
    <t xml:space="preserve">  в том числе:  Железные дороги</t>
  </si>
  <si>
    <t xml:space="preserve">                         Трубопроводы</t>
  </si>
  <si>
    <t xml:space="preserve">                         Автоперевозки</t>
  </si>
  <si>
    <t xml:space="preserve">                         Прочие виды</t>
  </si>
  <si>
    <t xml:space="preserve">  Жилищный сектор</t>
  </si>
  <si>
    <t xml:space="preserve">  Коммерческие предприятия и государственные учреждения</t>
  </si>
  <si>
    <t xml:space="preserve">  Сельское хозяйство</t>
  </si>
  <si>
    <t xml:space="preserve">  Рыболовство</t>
  </si>
  <si>
    <t xml:space="preserve">  Не указанные в других графах</t>
  </si>
  <si>
    <t xml:space="preserve">Строка 1 : Используйте данные из Таблицы 1: сумму клеток G1 и H1 поместите в клетке A1,  используйте данные из Таблицы 1: сумму клеток G12 и H12 поместите в клетке B1. </t>
  </si>
  <si>
    <t>Строка 3 : Используйте данные из Таблицы 2: сумму клеток G1 и H1 поместите в клетке A3, Используйте данные из Таблицы 2: сумму клеток G12 и H12 поместите в клетке B3.</t>
  </si>
  <si>
    <t>Строка 14 : В клетке B14 указувайте только тепло закупленное от третьих лиц.</t>
  </si>
  <si>
    <t>Строка 16 : Укажите детали в Таблице 4.</t>
  </si>
  <si>
    <t>ТАБЛИЦА 4.  ПОТРЕБЛЕНИЕ ЭЛЕКТРОЭНЕРГИИ И ТЕПЛА</t>
  </si>
  <si>
    <t>Сектор энергетики, в т. ч.:</t>
  </si>
  <si>
    <t xml:space="preserve">  Угольные шахты</t>
  </si>
  <si>
    <t xml:space="preserve">  Добыча нефти и газа</t>
  </si>
  <si>
    <t xml:space="preserve">  Агломерационные установки</t>
  </si>
  <si>
    <t xml:space="preserve">  Коксовые печи</t>
  </si>
  <si>
    <t xml:space="preserve">  Установки по производству брикетов</t>
  </si>
  <si>
    <t xml:space="preserve">  Газовые эаводы</t>
  </si>
  <si>
    <t xml:space="preserve">  Доменные печи</t>
  </si>
  <si>
    <t xml:space="preserve">  Нефтеперераб. заводы</t>
  </si>
  <si>
    <t xml:space="preserve">  Атомная промышленность</t>
  </si>
  <si>
    <t xml:space="preserve">  Заводы сжижения угля</t>
  </si>
  <si>
    <t xml:space="preserve">  Сжижение (СПГ) / установки регазификации</t>
  </si>
  <si>
    <t xml:space="preserve">  Газификационные установки (биогаз)</t>
  </si>
  <si>
    <t xml:space="preserve">  Газ-в-жидкость</t>
  </si>
  <si>
    <t xml:space="preserve">  Устан. по произв. древесного угля</t>
  </si>
  <si>
    <t>Промышленность:</t>
  </si>
  <si>
    <t xml:space="preserve">  Черная металлургия</t>
  </si>
  <si>
    <t xml:space="preserve">   Химическая (в т.ч. нефтехимическая) промышленность</t>
  </si>
  <si>
    <t xml:space="preserve">   Цветная металлургия</t>
  </si>
  <si>
    <t xml:space="preserve">   Неметаллические минеральные продукты</t>
  </si>
  <si>
    <t xml:space="preserve">   Транспортное оборудование</t>
  </si>
  <si>
    <t xml:space="preserve">   Машиностроение</t>
  </si>
  <si>
    <t xml:space="preserve">   Горнодобыв. промышленность и разраб. карьеров</t>
  </si>
  <si>
    <t xml:space="preserve">   Пищевая промышленность, производство напитков и табачных изделий</t>
  </si>
  <si>
    <t xml:space="preserve">   Целлюлозно-бумажная и полиграфическая промышленность</t>
  </si>
  <si>
    <t xml:space="preserve">   Производство древесины и деревянных изделий</t>
  </si>
  <si>
    <t xml:space="preserve">   Строительство</t>
  </si>
  <si>
    <t xml:space="preserve">   Текстильная и кожевенная промышленность</t>
  </si>
  <si>
    <t xml:space="preserve">   Неуказанные в других строках</t>
  </si>
  <si>
    <t>Колонна В : Указывайте только тепло закупленное от третьих лиц.</t>
  </si>
  <si>
    <t xml:space="preserve">Строка 1 : Клетка A15 в Таблице 3, клетка В15 в Таблице 3 . </t>
  </si>
  <si>
    <t>Строка 17 : Клетка A16 в Таблице 3, клетка В16 в Таблице 3 .</t>
  </si>
  <si>
    <t>ТАБЛИЦА 5. ЧИСТОЕ ПРОИЗВОДСТВО ЭЛЕКТРОЭНЕРГИИ АВТОНОМНЫМИ ПРОИЗВОДИТЕЛЯМИ, ПРОИЗВОДЯЩИМИ ТОЛЬКО ЭЛЕКТРОЭНЕРГИЮ, И ТЭЦ ПРЕДПРИЯТИЙ</t>
  </si>
  <si>
    <t>Сектор энергетики:</t>
  </si>
  <si>
    <t xml:space="preserve">   Не указанные в других графах</t>
  </si>
  <si>
    <t>Транспорт:</t>
  </si>
  <si>
    <t xml:space="preserve">  Железные дороги</t>
  </si>
  <si>
    <t xml:space="preserve">  Трубопроводы</t>
  </si>
  <si>
    <t>Прочие секторы:</t>
  </si>
  <si>
    <t xml:space="preserve">Строка 1 : Клетка D1 в Таблице 2. Клетка E1 в Таблице 2. Клетка H1 в Таблице 2. </t>
  </si>
  <si>
    <t>TAБЛИЦА 5. ЧИСТОЕ ПРОИЗВОДСТВО ТЕПЛА АВТОНОМНЫМИ ПРОИЗВОДИТЕЛЯМИ, ПРОИЗВОДЯЩИМИ ТОЛЬКО ТЕПЛО И ТЭЦ</t>
  </si>
  <si>
    <t xml:space="preserve">Строка 1 : Клетка E12 в Таблице 2. Клетка F12 в Таблице 2. Клетка H12 в Таблице 2. </t>
  </si>
  <si>
    <t>ТДж (НТС)</t>
  </si>
  <si>
    <t>ТДж (ВТС)</t>
  </si>
  <si>
    <t>Расх. топлива</t>
  </si>
  <si>
    <t xml:space="preserve">Произв. электроэн. </t>
  </si>
  <si>
    <t>Произв. тепла</t>
  </si>
  <si>
    <t>Антрацит</t>
  </si>
  <si>
    <t>Коксующийся уголь</t>
  </si>
  <si>
    <t>Прочие битуминозные угли</t>
  </si>
  <si>
    <t>Полубитуминозный уголь</t>
  </si>
  <si>
    <t>Лигнит</t>
  </si>
  <si>
    <t>Сланцы и битуминозные пески</t>
  </si>
  <si>
    <t>Торф</t>
  </si>
  <si>
    <t>Каменноуголъные брикеты</t>
  </si>
  <si>
    <t>Доменный кокс</t>
  </si>
  <si>
    <t>Газовый кокс</t>
  </si>
  <si>
    <t>Деготь</t>
  </si>
  <si>
    <t>Буроугольные брикеты</t>
  </si>
  <si>
    <t>Продукты из торфа</t>
  </si>
  <si>
    <t>Заводской газ</t>
  </si>
  <si>
    <t>Коксовый газ</t>
  </si>
  <si>
    <t>Доменный газ</t>
  </si>
  <si>
    <t>Другие восстановленные газы</t>
  </si>
  <si>
    <t>Сырая нефть</t>
  </si>
  <si>
    <t>Природные газоконденсаты</t>
  </si>
  <si>
    <t>Нефтезаводской газ</t>
  </si>
  <si>
    <t>СНГ (сжиженные нефтяные газы)</t>
  </si>
  <si>
    <t>Нафта</t>
  </si>
  <si>
    <t>Керосин для реактивных двигателей</t>
  </si>
  <si>
    <t>Прочие керосины</t>
  </si>
  <si>
    <t>Газойль/дизельное топливо</t>
  </si>
  <si>
    <t>Остаточный мазут</t>
  </si>
  <si>
    <t>Битумы</t>
  </si>
  <si>
    <t>Нефтяной кокс</t>
  </si>
  <si>
    <t>Другие нефтепродукты</t>
  </si>
  <si>
    <t>Природный газ</t>
  </si>
  <si>
    <t>Промышленные отходы (невозобнов.)</t>
  </si>
  <si>
    <t>Коммунальные отходы (возобнов.)</t>
  </si>
  <si>
    <t>Коммунальные отходы (невозобнов.)</t>
  </si>
  <si>
    <t>Твердое биотопливо</t>
  </si>
  <si>
    <t>Биогаз</t>
  </si>
  <si>
    <t>Биодизель</t>
  </si>
  <si>
    <t>Другие жидкие биотоплива</t>
  </si>
  <si>
    <t>SOURCEOFDATA</t>
  </si>
  <si>
    <t>Dictionary</t>
  </si>
  <si>
    <t>ТОПЛИВО</t>
  </si>
  <si>
    <t>ЕД.ИЗМЕР.</t>
  </si>
  <si>
    <t>ТАБЛИЦА 6a. ВАЛОВОЕ ПРОИЗВОДСТВО ЭЛЕКТРОЭНЕРГИИ И ТЕПЛА ЗА СЧЕТ ПОТРЕБЛЕНИЯ СЖИГАЕМОГО ТОПЛИВА (СЕКТОР ПРЕОБРАЗОВАНИЯ)</t>
  </si>
  <si>
    <t>ТАБЛИЦА 6b. ВАЛОВОЕ ПРОИЗВОДСТВО ЭЛЕКТРОЭНЕРГИИ И ТЕПЛА ЗА СЧЕТ ПОТРЕБЛЕНИЯ СЖИГАЕМОГО ТОПЛИВА (СЕКТОР ПРЕОБРАЗОВАНИЯ)</t>
  </si>
  <si>
    <t>ТАБЛИЦА 6c. ВАЛОВОЕ ПРОИЗВОДСТВО ЭЛЕКТРОЭНЕРГИИ И ТЕПЛА ЗА СЧЕТ ПОТРЕБЛЕНИЯ СЖИГАЕМОГО ТОПЛИВА (СЕКТОР ПРЕОБРАЗОВАНИЯ)</t>
  </si>
  <si>
    <t>ТАБЛИЦА 6d. ВАЛОВОЕ ПРОИЗВОДСТВО ЭЛЕКТРОЭНЕРГИИ И ТЕПЛА ЗА СЧЕТ ПОТРЕБЛЕНИЯ СЖИГАЕМОГО ТОПЛИВА (СЕКТОР ПРЕОБРАЗОВАНИЯ)</t>
  </si>
  <si>
    <t>T6aName</t>
  </si>
  <si>
    <t>T6bName</t>
  </si>
  <si>
    <t>T6cName</t>
  </si>
  <si>
    <t>T6dName</t>
  </si>
  <si>
    <t>(Сумма Tаблиц 6a,b,c,d)</t>
  </si>
  <si>
    <t>Строка 28 : Клетка A28 равна клетке A9 в Таблице 1. Клетка B28 равна клетке B9 в Таблице 1. Клетка D28 равна клетке D9 в Таблице 1. Клетка E28 равна клетке E9 в Таблице 1,</t>
  </si>
  <si>
    <t>Клетка G28 равна сумме клеток G9 и H9 в Таблице 1.</t>
  </si>
  <si>
    <t>Строка 29 : Клетка B29 равна клетке B16 в Таблице 1. Клетка C29 равна клетке C16 в Таблице 1. Клетка E29 равна клетке E16 в Таблице 1. Клетка F29 равна клетке F16 в Таблице 1,</t>
  </si>
  <si>
    <t>Клетка H29 равна сумме клеток G16 и H16 в Таблице 1.</t>
  </si>
  <si>
    <t>At 31st December 2012</t>
  </si>
  <si>
    <t>Au 31 décembre 2012</t>
  </si>
  <si>
    <t>ТАБЛИЦА 7а: Чистая максимальная электрогенерирующая мощность</t>
  </si>
  <si>
    <t>Горючие топлива:
ВИДЫ ПРОИЗВОДСТВА</t>
  </si>
  <si>
    <t>ИНФОРМАЦИИ ПО ПИКОВОЙ НАГРУЗКЕ</t>
  </si>
  <si>
    <t>ПИКОВАЯ НАГРУЗКА</t>
  </si>
  <si>
    <t>Строка 11 : Уточните пожалуйста используя страницу "Заметки".</t>
  </si>
  <si>
    <t>Строка 12 : Равно количеству указанному в строке 10.</t>
  </si>
  <si>
    <t>Строка 18 : Максимальный спрос в течении года.</t>
  </si>
  <si>
    <t xml:space="preserve">Строка 19 : Доступная мощность во время пиковой нагрузки. Укажите пожалуйста используя "Заметки" разницу между максимальной мощностью нетто а доступной мощностью </t>
  </si>
  <si>
    <t xml:space="preserve">    во время пиковой нагрузки. Смотри инструкции.</t>
  </si>
  <si>
    <t>31 декабря 2012</t>
  </si>
  <si>
    <t>ВИДЫ ИСТОЧНИКОВ</t>
  </si>
  <si>
    <t>1 - Всего</t>
  </si>
  <si>
    <t>2 - Атомная энергия</t>
  </si>
  <si>
    <t>3 - Гидроэлектроэнергия</t>
  </si>
  <si>
    <t>4a - из чего: гибридные</t>
  </si>
  <si>
    <t>4b - из чего: чистые ГАЭС</t>
  </si>
  <si>
    <t>5 - Геотермическая энергия</t>
  </si>
  <si>
    <t>6 - Электрическая энергия из солнца</t>
  </si>
  <si>
    <t>7 - Тепловая энергия из солнца</t>
  </si>
  <si>
    <t>8 - Энергия приливов,волн и океана</t>
  </si>
  <si>
    <t>9 - Энергия ветра</t>
  </si>
  <si>
    <t>10 - Горючие топлива</t>
  </si>
  <si>
    <t>11 - Другие источники энергии</t>
  </si>
  <si>
    <t>12 - Всего тепловая электроэнергия</t>
  </si>
  <si>
    <t>13 - Пар</t>
  </si>
  <si>
    <t>14 - Внутренее сгорание (дизель)</t>
  </si>
  <si>
    <t>15 - Газотурбинные установки</t>
  </si>
  <si>
    <t>16 - Комбинированный цикл</t>
  </si>
  <si>
    <t>17 - Прочие</t>
  </si>
  <si>
    <t>18 - Спрос во время пиковой нагрузки</t>
  </si>
  <si>
    <t>19 - Доступная мощность во время пиковой нагрузки</t>
  </si>
  <si>
    <t>20 - День пиковой нагрузки</t>
  </si>
  <si>
    <t>21 - Время пиковой нагрузки</t>
  </si>
  <si>
    <t>Ед.измерения=МВт</t>
  </si>
  <si>
    <t>ПРОИЗВОДИТЕЛИ - основной вид деятельности</t>
  </si>
  <si>
    <t>АВТОПРОДЮСЕРЫ</t>
  </si>
  <si>
    <t>СЖИГАЕМЫЕ ТОПЛИВА:</t>
  </si>
  <si>
    <t>Главное топливо                                                     (если нету-добавьте пожалуйста)</t>
  </si>
  <si>
    <t>Альтернат. топливо (укаж. пожалуйста)</t>
  </si>
  <si>
    <t>Другое альтернативное топливо (укажите пожалуйста)</t>
  </si>
  <si>
    <t>ПРОИЗВОДИТЕЛИ-ОСНОВ. ВИД ДЕЯТЕЛЬНОСТИ</t>
  </si>
  <si>
    <t>АВТОПРОДЮСЕРЫ*</t>
  </si>
  <si>
    <t>ТАБЛИЦА 7b. Чистая максимальная электрогенерирующая мощность станций, использующих горючие топлива</t>
  </si>
  <si>
    <t>КЛАССИФИКАЦИЯ ИСТОЧНИКОВ</t>
  </si>
  <si>
    <t>ОДИН ВИД ТОПЛИВА</t>
  </si>
  <si>
    <t>МНОГО ТОПЛИВ ТВЁРДЫЕ/ЖИДКИЕ</t>
  </si>
  <si>
    <t>МНОГО ТОПЛИВ ТВЁРДЫЕ/ПРИРОДНЫЙ ГАЗ</t>
  </si>
  <si>
    <t>МНОГО ТОПЛИВ ЖИДКИЕ/ПРИРОДНЫЙ ГАЗ</t>
  </si>
  <si>
    <t>МНОГО ТОПЛИВ ТВЁРДЫЕ/ЖИДКИЕ/ПРИРОДНЫЙ ГАЗ</t>
  </si>
  <si>
    <t>Строка 1 : Включает также установки на коксовом газе, доменном и кислородно-конвертерном газе.</t>
  </si>
  <si>
    <t>Строка 2 : Включает также установки на нефтезаводском газе.</t>
  </si>
  <si>
    <t>Строка 3 : Включает также установки на заводском газе.</t>
  </si>
  <si>
    <t>Строка 5 : Укажите количество,которое соответствует производству электроэнергии в Таблице 6; включает также твёрдую биомассу,промышленные отходы,</t>
  </si>
  <si>
    <t xml:space="preserve">    коммунальные твёрдые отходы и биогазы.</t>
  </si>
  <si>
    <t xml:space="preserve">Строки 6 - 21 : "Многотопливные системы"-это только те установки, в которых можно постоянно использовать больше чем один вид топлива. Станции,имеющие установки использующие </t>
  </si>
  <si>
    <t xml:space="preserve">     надо указать раздельно по установкам в соответствующих категориях пункта ОДИН ВИД ТОПЛИВА. Смотри инструкции.</t>
  </si>
  <si>
    <t>Колонны A и B : Сумма должна быть равна ГОРЮЧИМ ТОПЛИВАМ в Таблице 7а.</t>
  </si>
  <si>
    <t>- Уголь + угольные продукты</t>
  </si>
  <si>
    <t>- Жидкие топлива</t>
  </si>
  <si>
    <t>- Природный газ</t>
  </si>
  <si>
    <t>- Торф</t>
  </si>
  <si>
    <t>- Сжигаемые возобновляемые источники и отходы</t>
  </si>
  <si>
    <t>Импорт
A</t>
  </si>
  <si>
    <t>Экспорт
B</t>
  </si>
  <si>
    <t>Импорт
C</t>
  </si>
  <si>
    <t>Экспорт
D</t>
  </si>
  <si>
    <t>ТАБЛИЦА 8.  ЭЛЕКТРОЭНЕРГИЯ И ТЕПЛО - ИМПОРТ ПО СТРАНАМ ПРОИСХОЖДЕНИЯ И ЭКСПОРТ ПО СТРАНАМ НАЗНАЧЕНИЯ</t>
  </si>
  <si>
    <t>СТРАНЫ ПРОИСХОЖД. / НАЗНАЧЕНИЯ</t>
  </si>
  <si>
    <t xml:space="preserve">  Албания</t>
  </si>
  <si>
    <t xml:space="preserve">  Аргентина</t>
  </si>
  <si>
    <t xml:space="preserve">  Армения</t>
  </si>
  <si>
    <t xml:space="preserve">  Австрия</t>
  </si>
  <si>
    <t xml:space="preserve">  Азербайджан</t>
  </si>
  <si>
    <t xml:space="preserve">  Беларусь      </t>
  </si>
  <si>
    <t xml:space="preserve">  Бельгия</t>
  </si>
  <si>
    <t xml:space="preserve">  Боливия</t>
  </si>
  <si>
    <t xml:space="preserve">  Босния и Герцеговина</t>
  </si>
  <si>
    <t xml:space="preserve">  Болгария                </t>
  </si>
  <si>
    <t xml:space="preserve">  Канада</t>
  </si>
  <si>
    <t xml:space="preserve">  Чили</t>
  </si>
  <si>
    <t xml:space="preserve">  Хорватия</t>
  </si>
  <si>
    <t xml:space="preserve">  Кипр</t>
  </si>
  <si>
    <t xml:space="preserve">  Чехия</t>
  </si>
  <si>
    <t xml:space="preserve">  Дания</t>
  </si>
  <si>
    <t xml:space="preserve">  Египет</t>
  </si>
  <si>
    <t xml:space="preserve">  Эстония                </t>
  </si>
  <si>
    <t xml:space="preserve">  Финландия</t>
  </si>
  <si>
    <t xml:space="preserve">  Франция</t>
  </si>
  <si>
    <t xml:space="preserve">  Грузия                </t>
  </si>
  <si>
    <t xml:space="preserve">  Германия</t>
  </si>
  <si>
    <t xml:space="preserve">  Греция</t>
  </si>
  <si>
    <t xml:space="preserve">  Венгрия</t>
  </si>
  <si>
    <t xml:space="preserve">  Ирландия</t>
  </si>
  <si>
    <t xml:space="preserve">  Израиль</t>
  </si>
  <si>
    <t xml:space="preserve">  Италия</t>
  </si>
  <si>
    <t xml:space="preserve">  Иордания</t>
  </si>
  <si>
    <t xml:space="preserve">  Казахстан</t>
  </si>
  <si>
    <t xml:space="preserve">  Корея</t>
  </si>
  <si>
    <t xml:space="preserve">  Северная Корея</t>
  </si>
  <si>
    <t xml:space="preserve">  Кыргызстан</t>
  </si>
  <si>
    <t xml:space="preserve">  Латвия           </t>
  </si>
  <si>
    <t xml:space="preserve">  Ливан</t>
  </si>
  <si>
    <t xml:space="preserve">  Литва               </t>
  </si>
  <si>
    <t xml:space="preserve">  Люксембург </t>
  </si>
  <si>
    <t xml:space="preserve">  Бывшая Югославская Республика Македония</t>
  </si>
  <si>
    <t xml:space="preserve">  Мальта</t>
  </si>
  <si>
    <t xml:space="preserve">  Мексика</t>
  </si>
  <si>
    <t xml:space="preserve">  Молдова</t>
  </si>
  <si>
    <t xml:space="preserve">  Черногория</t>
  </si>
  <si>
    <t xml:space="preserve">  Нидерланды</t>
  </si>
  <si>
    <t xml:space="preserve">  Норвегия</t>
  </si>
  <si>
    <t xml:space="preserve">  Перу</t>
  </si>
  <si>
    <t xml:space="preserve">  Польша</t>
  </si>
  <si>
    <t xml:space="preserve">  Португалия</t>
  </si>
  <si>
    <t xml:space="preserve">  Румыния </t>
  </si>
  <si>
    <t xml:space="preserve">  Российская Федерация</t>
  </si>
  <si>
    <t xml:space="preserve">  Сербия</t>
  </si>
  <si>
    <t xml:space="preserve">  Словакия</t>
  </si>
  <si>
    <t xml:space="preserve">  Словения                </t>
  </si>
  <si>
    <t xml:space="preserve">  Испания</t>
  </si>
  <si>
    <t xml:space="preserve">  Швеция</t>
  </si>
  <si>
    <t xml:space="preserve">  Швейцария</t>
  </si>
  <si>
    <t xml:space="preserve">  Сирия</t>
  </si>
  <si>
    <t xml:space="preserve">  Таджикистан</t>
  </si>
  <si>
    <t xml:space="preserve">  Турция</t>
  </si>
  <si>
    <t xml:space="preserve">  Туркменистан</t>
  </si>
  <si>
    <t xml:space="preserve">  Украина</t>
  </si>
  <si>
    <t xml:space="preserve">  Соединенное Королевство</t>
  </si>
  <si>
    <t xml:space="preserve">  Соединенные Штаты Америки</t>
  </si>
  <si>
    <t xml:space="preserve">  Узбекистан</t>
  </si>
  <si>
    <t>Другие страны</t>
  </si>
  <si>
    <t>Страны происхожд./назначения: "Импорт" и "Экспорт" это те количества, которые пересекли политические границы государства.</t>
  </si>
  <si>
    <t>Строка 63 : Уточните пожалуйста используя страницу "Заметки".</t>
  </si>
  <si>
    <t>Строка 57 : Клетка А57 равна клетке А4 в Таблице 3, клетка В57 равна клетке А5 в Таблице 3, клетка С57 равна клетке В4 в Таблице 3.</t>
  </si>
  <si>
    <t>Клетка D57 равна клетке В5 в Таблице 3.</t>
  </si>
  <si>
    <t>Валовое производство электроэнергии (ГВтч)  - Таблица 1</t>
  </si>
  <si>
    <t>Электростанции производителей энергии (основной вид деятельности)</t>
  </si>
  <si>
    <t>в т. ч.: Произв. на гидроаккумулирующих ГЭС</t>
  </si>
  <si>
    <t>Горючие виды топлива</t>
  </si>
  <si>
    <t>Прочие виды топлива</t>
  </si>
  <si>
    <t>ТЭЦ производителей энергии (основной вид деятельности)</t>
  </si>
  <si>
    <t>Основной вид деятельности - сумма</t>
  </si>
  <si>
    <t>Автопродюсеры - производство (только) электроэнергии</t>
  </si>
  <si>
    <t>Автопродюсеры - ТЭЦ</t>
  </si>
  <si>
    <t>Автопродюсеры - сумма</t>
  </si>
  <si>
    <t>СУММА - Производители энергии (основной вид деятельности) + автопродюсеры</t>
  </si>
  <si>
    <t>Чистое производство электроэнергии (ГВтч) - Таблица 2</t>
  </si>
  <si>
    <t>Валовое производство тепла (ТДж) - Таблица 1</t>
  </si>
  <si>
    <t>Теплоцентрали производителей энергии (основной вид деятельности)</t>
  </si>
  <si>
    <t xml:space="preserve">ТЭЦ производителей энергии (основной вид деятельности) </t>
  </si>
  <si>
    <t>Энергоустановки производителей энергии (основной вид деятельности) - СУММА</t>
  </si>
  <si>
    <t>Автопродюсеры - Производство (только) тепла</t>
  </si>
  <si>
    <t>Автопродюсеры - СУММА</t>
  </si>
  <si>
    <t>Чистое производство тепла (ТДж) - Таблица 2</t>
  </si>
  <si>
    <t>Поставка и потребление электроэнергии (ГВтч) - Таблицы 3 и 4</t>
  </si>
  <si>
    <t>Собственное потребление энергопредприятий (-)</t>
  </si>
  <si>
    <t>Общее чистое производство</t>
  </si>
  <si>
    <t>Импорт (+)</t>
  </si>
  <si>
    <t>Экспорт (-)</t>
  </si>
  <si>
    <t>Потребление в теплонасосах (-)</t>
  </si>
  <si>
    <t>Потребление в электрокотлах (-)</t>
  </si>
  <si>
    <t>Потребление при перекачке на гидроаккум. ГЭС (-)</t>
  </si>
  <si>
    <t>Поставки электроэнергии</t>
  </si>
  <si>
    <t>Потери при передаче и распределении (-)</t>
  </si>
  <si>
    <t>Статистическое расхождение</t>
  </si>
  <si>
    <t>СЕКТОР ЭНЕРГЕТИКИ - Всего</t>
  </si>
  <si>
    <t xml:space="preserve">  Нефтерераб. заводы</t>
  </si>
  <si>
    <t xml:space="preserve">  Атомная промышленность
</t>
  </si>
  <si>
    <t xml:space="preserve">  Сжижение угля</t>
  </si>
  <si>
    <t xml:space="preserve">  Сжижение газа</t>
  </si>
  <si>
    <t xml:space="preserve">  Установки по производству древесного угля</t>
  </si>
  <si>
    <t xml:space="preserve">  Прочие виды использования в секторе энергетики</t>
  </si>
  <si>
    <t xml:space="preserve">СЕКТОР ПРОМЫШЛЕННОСТИ - Всего </t>
  </si>
  <si>
    <t xml:space="preserve">  Горнодобыв. пром. и разраб. карьеров (исключ.
  добычи каменного угля, нефти и газа)</t>
  </si>
  <si>
    <t>СЕКТОР ТРАНСПОРТА - Всего</t>
  </si>
  <si>
    <t xml:space="preserve">  Автоперевозки</t>
  </si>
  <si>
    <t xml:space="preserve">  Коммер. предпр. и гос. учреждения</t>
  </si>
  <si>
    <t xml:space="preserve">  Неуказанные в других строках</t>
  </si>
  <si>
    <t>Поставка и потребление тепла (ТДж) - Таблицы 3 и 4</t>
  </si>
  <si>
    <t xml:space="preserve">Собственное потребление энергопредприятий (-) </t>
  </si>
  <si>
    <t>Использование для производства электроэнергии (-)</t>
  </si>
  <si>
    <t>Поставки энергии</t>
  </si>
  <si>
    <t xml:space="preserve">   Черная металлургия</t>
  </si>
  <si>
    <t xml:space="preserve">   Горнодобывающая промышленность и разработка   карьеров</t>
  </si>
  <si>
    <t>Жилищный сектор</t>
  </si>
  <si>
    <t>Коммер. предпр. и гос. учреждения</t>
  </si>
  <si>
    <t>Сельское хозяйство</t>
  </si>
  <si>
    <t>Рыболовство</t>
  </si>
  <si>
    <t>Не указанные в других графах</t>
  </si>
  <si>
    <t>Производство элетроэнергии нетто автопродюсерами (ГВт-ч) - Таблица 5</t>
  </si>
  <si>
    <t>Автопродюсеры - Только электроэнергия</t>
  </si>
  <si>
    <t>Чистое производство - всего</t>
  </si>
  <si>
    <t xml:space="preserve">   Горнодобыв. пром. и разраб. карьеров (за исключением
  добычи каменного угля, нефти и газа)</t>
  </si>
  <si>
    <t xml:space="preserve">   Пищевая пром., произв. напитков и табачных изделий</t>
  </si>
  <si>
    <t xml:space="preserve">   Железные дороги</t>
  </si>
  <si>
    <t xml:space="preserve">   Трубопроводы</t>
  </si>
  <si>
    <t xml:space="preserve">   Прочие \ Не указанные</t>
  </si>
  <si>
    <t>ПРОЧИЕ СЕКТОРЫ - Всего</t>
  </si>
  <si>
    <t xml:space="preserve">   Жилищный сектор</t>
  </si>
  <si>
    <t xml:space="preserve">   Коммер. предпр. и гос. учрежд.</t>
  </si>
  <si>
    <t xml:space="preserve">   Сельское хозяйство</t>
  </si>
  <si>
    <t xml:space="preserve">   Рыболовство</t>
  </si>
  <si>
    <t>Производство тепла нетто автопродюсерами (ТДж) - Таблица 5</t>
  </si>
  <si>
    <t>Автопродюсеры - Производство только тепла</t>
  </si>
  <si>
    <t>Автопродюсеры - ВСЕГО</t>
  </si>
  <si>
    <t xml:space="preserve">
Fuel input, Gross electricity and Heat production by plant - Table 6</t>
  </si>
  <si>
    <t xml:space="preserve">
Consommation, Production brute d'électricité et de chaleur - Tableau 6</t>
  </si>
  <si>
    <t>Энергоустановки производ. энергии (основной вид деятельности) - Произв. только электроэнергии</t>
  </si>
  <si>
    <t>Расход топлива тыс. т</t>
  </si>
  <si>
    <t>Расход топлива ТДж</t>
  </si>
  <si>
    <t>Производство электроэнергии ГВт-ч</t>
  </si>
  <si>
    <t xml:space="preserve">   Эффективность (%)</t>
  </si>
  <si>
    <t>Энергоустановки производ. энергии (основной вид деятельности) - ТЭЦ</t>
  </si>
  <si>
    <t>Производство тепла ТДж</t>
  </si>
  <si>
    <t>Энергоустановки производ. энергии (основной вид деятельности) - Произв. только тепла</t>
  </si>
  <si>
    <t>Автопродюсеры - Произв. только электроэнергии</t>
  </si>
  <si>
    <t>Автопродюсеры - произв. только тепла</t>
  </si>
  <si>
    <t>Всего</t>
  </si>
  <si>
    <t xml:space="preserve">
Расход топлива - валовое производство электроэнергии и тепла -
Tаблица 6</t>
  </si>
  <si>
    <t xml:space="preserve"> SUB-
 BITUMINOUS
 COAL</t>
  </si>
  <si>
    <t xml:space="preserve"> COKING
 COAL</t>
  </si>
  <si>
    <t xml:space="preserve"> COKE
 OVEN
 COKE</t>
  </si>
  <si>
    <t xml:space="preserve"> GAS
 COKE</t>
  </si>
  <si>
    <t xml:space="preserve"> COAL
 TAR</t>
  </si>
  <si>
    <t xml:space="preserve"> GAS
 WORKS
 GAS</t>
  </si>
  <si>
    <t xml:space="preserve"> COKE
 OVEN
 GAS</t>
  </si>
  <si>
    <t xml:space="preserve"> BLAST
 FURNACE
 GAS</t>
  </si>
  <si>
    <t xml:space="preserve"> OTHER
 RECOVERED
 GASES</t>
  </si>
  <si>
    <t xml:space="preserve"> CRUDE 
 OIL</t>
  </si>
  <si>
    <t xml:space="preserve"> NGL 
 (Natural Gas Liquids)</t>
  </si>
  <si>
    <t xml:space="preserve"> REFINERY
 GAS</t>
  </si>
  <si>
    <t xml:space="preserve"> LPG
 (Liquefied Petroleum
 Gases)</t>
  </si>
  <si>
    <t xml:space="preserve"> KEROSENE TYPE 
 JET FUEL</t>
  </si>
  <si>
    <t xml:space="preserve"> OTHER 
 KEROSENE</t>
  </si>
  <si>
    <t>FUEL OIL</t>
  </si>
  <si>
    <t xml:space="preserve"> PETROLEUM 
 COKE</t>
  </si>
  <si>
    <t xml:space="preserve"> OTHER OIL 
 PRODUCTS</t>
  </si>
  <si>
    <t xml:space="preserve"> INDUSTRIAL
 WASTE</t>
  </si>
  <si>
    <t xml:space="preserve"> MUNICIPAL 
 WASTE 
 (RENEWABLE)</t>
  </si>
  <si>
    <t xml:space="preserve"> MUNICIPAL 
 WASTE
 (NON-RENEWABLE)</t>
  </si>
  <si>
    <t xml:space="preserve"> CHARBON 
 A COKE</t>
  </si>
  <si>
    <t xml:space="preserve"> CHARBON
 SOUS-BITUMINEUX</t>
  </si>
  <si>
    <t xml:space="preserve"> BITUME
 (incluant 
 ORIMULSION)</t>
  </si>
  <si>
    <t xml:space="preserve"> DECHETS INDUSTRIELS
 (NON-RENOUVELABLE)</t>
  </si>
  <si>
    <t xml:space="preserve"> DECHETS URBAINS ET ASSIMILES
 (RENOUVELABLE)</t>
  </si>
  <si>
    <t xml:space="preserve"> DECHETS URBAINS ET ASSIMILES
 (NON-RENOUVELABLE)</t>
  </si>
  <si>
    <t>ВСЕГО Расход топлива - валовое производство электроэнергии и тепла - Tаблица 6</t>
  </si>
  <si>
    <t>Угольные Продукты Всего (1)</t>
  </si>
  <si>
    <t>Энергоустановки производителей энергии (основной вид деятельности) - 'Производство (только) электроэнергии</t>
  </si>
  <si>
    <t xml:space="preserve">Энергоустановки производителей энергии (основной вид деятельности) - ТЭЦ </t>
  </si>
  <si>
    <t>Автопродюсеры - Производство (только) электроэнергии</t>
  </si>
  <si>
    <t>Энергоустановки производителей энергии (основной вид деятельности) - Производство (только) тепла</t>
  </si>
  <si>
    <t>Нефтепродукты Всего (2)</t>
  </si>
  <si>
    <t>Природный Газ Всего</t>
  </si>
  <si>
    <t>Возобновляемые Всего (3)</t>
  </si>
  <si>
    <t>Все Продукты-СУММА</t>
  </si>
  <si>
    <t>(1) С Антрацита по другие восстановленные газы</t>
  </si>
  <si>
    <t>(2) С Сырой нефти по Другие нефтепродукты</t>
  </si>
  <si>
    <t>(3) С Промышленных отходов по Другие биотоплива</t>
  </si>
  <si>
    <t>Чистая максимальная электрогенерирующая мощность (МВт) - Таблица 7</t>
  </si>
  <si>
    <t xml:space="preserve">Всего(электростанции-основной вид деятельности) </t>
  </si>
  <si>
    <t>Виды источников</t>
  </si>
  <si>
    <t>из чего: гибридные</t>
  </si>
  <si>
    <t>из чего: чистые ГАЭС</t>
  </si>
  <si>
    <t>Электрическая энергия из солнца</t>
  </si>
  <si>
    <t>Тепловая энергия из солнца</t>
  </si>
  <si>
    <t>Установки-один вид топлива</t>
  </si>
  <si>
    <t>Уголь + угольные продукты</t>
  </si>
  <si>
    <t>Жидкие топлива</t>
  </si>
  <si>
    <t>Сжигаемые возобновляемые источники и отходы</t>
  </si>
  <si>
    <t>Много Топлив</t>
  </si>
  <si>
    <t>Твёрдые/Жидкие</t>
  </si>
  <si>
    <t>Твёрдые/Природный газ</t>
  </si>
  <si>
    <t>Жидкие/Природный газ</t>
  </si>
  <si>
    <t>Твёрдые/Жидкие/Природный газ</t>
  </si>
  <si>
    <t>Виды Производства</t>
  </si>
  <si>
    <t>Пар</t>
  </si>
  <si>
    <t>Внутренее сгорание (дизель)</t>
  </si>
  <si>
    <t>Газотурбинные установки</t>
  </si>
  <si>
    <t>Комбинированный цикл</t>
  </si>
  <si>
    <t>Прочие</t>
  </si>
  <si>
    <t>Пиковая нагрузка</t>
  </si>
  <si>
    <t>Дост.мощность во время пик.нагрузки</t>
  </si>
  <si>
    <t>Всего (автопродюсеры)</t>
  </si>
  <si>
    <t>Exportations d’électricité par destination (GWh) 1/2 - Tableau 8b</t>
  </si>
  <si>
    <t>Импорт электроэнергии по странам происхождения (ГВт-ч) - Таблица 8а</t>
  </si>
  <si>
    <t>Импорт тепла по странам происхождения (ТДж) - Таблица 8а</t>
  </si>
  <si>
    <t>Экспорт электроэнергии по странам назначения (ГВт-ч) - Таблица 8b</t>
  </si>
  <si>
    <t>Экспорт тепла по странам назначения (ТДж) - Таблица 8b</t>
  </si>
  <si>
    <t>X</t>
  </si>
  <si>
    <t xml:space="preserve">MaxLANG : </t>
  </si>
  <si>
    <t>Anglais</t>
  </si>
  <si>
    <t>Français</t>
  </si>
  <si>
    <t>Russe</t>
  </si>
  <si>
    <t>Russian</t>
  </si>
  <si>
    <t>visible</t>
  </si>
  <si>
    <t>EU</t>
  </si>
  <si>
    <t>KOSOVO</t>
  </si>
  <si>
    <t>XK</t>
  </si>
  <si>
    <t>Kosovo (under UNSCR 1244/1999)</t>
  </si>
  <si>
    <t>Косово</t>
  </si>
  <si>
    <t xml:space="preserve">Lang : </t>
  </si>
  <si>
    <t>Errors are normal on row below:</t>
  </si>
  <si>
    <t xml:space="preserve">CountryRow : </t>
  </si>
  <si>
    <t>RussianVisible :</t>
  </si>
  <si>
    <r>
      <t xml:space="preserve">2)  Reopen it and click </t>
    </r>
    <r>
      <rPr>
        <u/>
        <sz val="14"/>
        <color indexed="10"/>
        <rFont val="Comic Sans MS"/>
        <family val="4"/>
      </rPr>
      <t>"Enable Macros"</t>
    </r>
    <r>
      <rPr>
        <sz val="14"/>
        <rFont val="Comic Sans MS"/>
        <family val="4"/>
      </rPr>
      <t xml:space="preserve"> if a security warning appears.</t>
    </r>
  </si>
  <si>
    <r>
      <t xml:space="preserve">2)  Le réouvrir et cliquer sur </t>
    </r>
    <r>
      <rPr>
        <u/>
        <sz val="14"/>
        <color indexed="10"/>
        <rFont val="Comic Sans MS"/>
        <family val="4"/>
      </rPr>
      <t>"Activer les macros"</t>
    </r>
    <r>
      <rPr>
        <sz val="14"/>
        <rFont val="Comic Sans MS"/>
        <family val="4"/>
      </rPr>
      <t xml:space="preserve"> si un message de sécurité apparaît.</t>
    </r>
  </si>
  <si>
    <t>Submission country:</t>
  </si>
  <si>
    <t>Pays déclarant :</t>
  </si>
  <si>
    <t xml:space="preserve">                                          IEA                                         Eurostat</t>
  </si>
  <si>
    <t>BRAZIL</t>
  </si>
  <si>
    <t>BR</t>
  </si>
  <si>
    <t>Brazil</t>
  </si>
  <si>
    <t>Brésil</t>
  </si>
  <si>
    <t>Бразилия</t>
  </si>
  <si>
    <t>CHINA</t>
  </si>
  <si>
    <t>CN</t>
  </si>
  <si>
    <t>China</t>
  </si>
  <si>
    <t>Chine</t>
  </si>
  <si>
    <t>Китай</t>
  </si>
  <si>
    <t>INDIA</t>
  </si>
  <si>
    <t>IN</t>
  </si>
  <si>
    <t>India</t>
  </si>
  <si>
    <t>Inde</t>
  </si>
  <si>
    <t>Индия</t>
  </si>
  <si>
    <t>MOROCCO</t>
  </si>
  <si>
    <t>MA</t>
  </si>
  <si>
    <t>Morocco</t>
  </si>
  <si>
    <t>Maroc</t>
  </si>
  <si>
    <t>Марокко</t>
  </si>
  <si>
    <t>TUNISIA</t>
  </si>
  <si>
    <t>TN</t>
  </si>
  <si>
    <t>Tunisia</t>
  </si>
  <si>
    <t>Tunisie</t>
  </si>
  <si>
    <t>Тунис</t>
  </si>
  <si>
    <t xml:space="preserve">                                          eleaq@iea.org                         Michael Goll</t>
  </si>
  <si>
    <t xml:space="preserve">Telephone:                           +33 1 40 57 66 47                   </t>
  </si>
  <si>
    <t xml:space="preserve">Téléphone :                          +33 1 40 57 66 47                  </t>
  </si>
  <si>
    <t xml:space="preserve">Телефон:                            33 1 40 57 66 48                   </t>
  </si>
  <si>
    <t>البلد</t>
  </si>
  <si>
    <t>إجمالي</t>
  </si>
  <si>
    <t>النووية</t>
  </si>
  <si>
    <t>الكهرمائية</t>
  </si>
  <si>
    <t>الطاقة المائية مضخوخة</t>
  </si>
  <si>
    <t>الطاقة الحرارية الأرضية</t>
  </si>
  <si>
    <t>الطاقة الشمسية</t>
  </si>
  <si>
    <t>طاقة المد والجزر / الأمواج / المحيطات</t>
  </si>
  <si>
    <t>الرياح</t>
  </si>
  <si>
    <t xml:space="preserve">الوقود القابلة للاحتراق </t>
  </si>
  <si>
    <t>الحرارة من العمليات الكيميائية</t>
  </si>
  <si>
    <t>مصادر أخرى</t>
  </si>
  <si>
    <t xml:space="preserve">منتج النشاط الرئيسي محطات مشتركة لتوليد الكهرباء و الحرارة </t>
  </si>
  <si>
    <t>منتج النشاط الرئيسي محطات توليد الكهرباء</t>
  </si>
  <si>
    <t xml:space="preserve">مشاريع الإنتاج الذاتي  محطات مشتركة لتوليد الكهرباء و الحرارة </t>
  </si>
  <si>
    <t>مشاريع الإنتاج الذاتي  محطات توليد الكهرباء</t>
  </si>
  <si>
    <t>الكهرباء</t>
  </si>
  <si>
    <t xml:space="preserve">محطات منتج النشاط الرئيسي + مشاريع الإنتاج الذاتي  </t>
  </si>
  <si>
    <t>إجمالي إنتاج الكهرباء (جيجاواط ساعة) - الجدول 1</t>
  </si>
  <si>
    <t>الحرارة</t>
  </si>
  <si>
    <t>مضخات الحرارة</t>
  </si>
  <si>
    <t>السخانات الكهربائية</t>
  </si>
  <si>
    <t>الحرارة من مصادر كيميائية</t>
  </si>
  <si>
    <t xml:space="preserve">منتج النشاط الرئيسي محطات محطات توليد الحرارة </t>
  </si>
  <si>
    <t xml:space="preserve"> اجمالي محطات منتج النشاط الرئيسي</t>
  </si>
  <si>
    <t>مشاريع الإنتاج الذاتي محطات توليد الحرارة</t>
  </si>
  <si>
    <t xml:space="preserve"> اجمالي محطات مشاريع الإنتاج الذاتي</t>
  </si>
  <si>
    <t xml:space="preserve">إجمالي إنتاج الحرارة (TJ) - الجدول 1 </t>
  </si>
  <si>
    <t>صافي إنتاج الكهرباء (جيجاواط ساعة) - الجدول 2</t>
  </si>
  <si>
    <t>صافي إنتاج الحرارة (TJ) - الجدول 2</t>
  </si>
  <si>
    <t xml:space="preserve">إجمالي الإنتاج الإجمالي </t>
  </si>
  <si>
    <t xml:space="preserve">استخدام الخاص </t>
  </si>
  <si>
    <t xml:space="preserve">إجمالي الإنتاج الصافي </t>
  </si>
  <si>
    <t xml:space="preserve">إجمالي واردات (الميزان) </t>
  </si>
  <si>
    <t xml:space="preserve">إجمالي الصادرات (الرصيد) </t>
  </si>
  <si>
    <t xml:space="preserve">المستخدم في مضخات الحرارة </t>
  </si>
  <si>
    <t xml:space="preserve">المستخدم  في الغلايات الكهربائية </t>
  </si>
  <si>
    <t xml:space="preserve">المستخدم في التخزين بالضخ </t>
  </si>
  <si>
    <t xml:space="preserve">إمدادات الكهرباء / التدفئة </t>
  </si>
  <si>
    <t xml:space="preserve">خسائر التوزيع </t>
  </si>
  <si>
    <t xml:space="preserve">الاستهلاك النهائي (محسوبة) </t>
  </si>
  <si>
    <t xml:space="preserve">الفروقات الاحصائية </t>
  </si>
  <si>
    <t xml:space="preserve">الاستهلاك النهائي (المرصود) </t>
  </si>
  <si>
    <t xml:space="preserve">قطاع الطاقة </t>
  </si>
  <si>
    <t xml:space="preserve">مناجم الفحم </t>
  </si>
  <si>
    <t xml:space="preserve">استخراج النفط والغاز </t>
  </si>
  <si>
    <t xml:space="preserve">مصانع الوقود المرخص (الطاقة) </t>
  </si>
  <si>
    <t xml:space="preserve">أفران فحم الكوك (الطاقة) </t>
  </si>
  <si>
    <t xml:space="preserve">مصانع قوالب الفحم البني (الطاقة) </t>
  </si>
  <si>
    <t xml:space="preserve">وحدات انتاج الغاز (طاقة) </t>
  </si>
  <si>
    <t xml:space="preserve">أفران الصهر (الطاقة) </t>
  </si>
  <si>
    <t xml:space="preserve">مصافي النفط </t>
  </si>
  <si>
    <t xml:space="preserve">الصناعة النووية </t>
  </si>
  <si>
    <t xml:space="preserve">مصانع تسييل الفحم (الطاقة) </t>
  </si>
  <si>
    <t xml:space="preserve">تسييل (LNG) / مصانع إعادة تحويل الغاز </t>
  </si>
  <si>
    <t xml:space="preserve">مصانع إعادة تحويل الغاز الحيوي </t>
  </si>
  <si>
    <t xml:space="preserve">مصانع تحويل الغاز إلى سوائل  (GTL) (الطاقة) </t>
  </si>
  <si>
    <t>مصانع إنتاج الفحم (الطاقة)</t>
  </si>
  <si>
    <t>غير محدد في مكان آخر (الطاقة)</t>
  </si>
  <si>
    <t>قطاع الصناعة</t>
  </si>
  <si>
    <t>الحديد والصلب</t>
  </si>
  <si>
    <t>الكيميائية (بما في ذلك البتروكيماويات)</t>
  </si>
  <si>
    <t>المعادن غير الحديدية</t>
  </si>
  <si>
    <t>المعادن غير الفلزية</t>
  </si>
  <si>
    <t>معدات النقل</t>
  </si>
  <si>
    <t>الآلات</t>
  </si>
  <si>
    <t>التعدين والمحاجر</t>
  </si>
  <si>
    <t>الأغذية والمشروبات والتبغ</t>
  </si>
  <si>
    <t>الورق ولب الورق والطباعة</t>
  </si>
  <si>
    <t>الخشب والمنتجات الخشبية</t>
  </si>
  <si>
    <t>البناء</t>
  </si>
  <si>
    <t>المنسوجات والجلود</t>
  </si>
  <si>
    <t>غير محدد في مكان آخر (الصناعة)</t>
  </si>
  <si>
    <t>قطاع النقل</t>
  </si>
  <si>
    <t>السكك الحديدية</t>
  </si>
  <si>
    <t>النقل عبر خطوط الأنابيب</t>
  </si>
  <si>
    <t>الطريق</t>
  </si>
  <si>
    <t>غير محدد مكان آخر (النقل)</t>
  </si>
  <si>
    <t>السكني</t>
  </si>
  <si>
    <t xml:space="preserve">التجاري و الخدمات العامة </t>
  </si>
  <si>
    <t>الزراعة / الغابات</t>
  </si>
  <si>
    <t>الصيد</t>
  </si>
  <si>
    <t>غير محدد في مكان آخر (أخرى)</t>
  </si>
  <si>
    <t>إمدادات الكهرباء والاستهلاك (جيجاواط ساعة) الجداول 3 و 4</t>
  </si>
  <si>
    <t>المستخدم لإنتاج الكهرباء</t>
  </si>
  <si>
    <t>إمدادات الحرارة والاستهلاك (TJ) الجداول 3 و 4</t>
  </si>
  <si>
    <t>اجمالي محطات منتج النشاط الرئيسي</t>
  </si>
  <si>
    <t>قطاعات أخرى</t>
  </si>
  <si>
    <t>صافي إنتاج الكهرباء من قبل  مشاريع الإنتاج الذاتي (جيجاواط ساعة) - الجدول 5</t>
  </si>
  <si>
    <t>صافي إنتاج الحرارة من قبل مشاريع الإنتاج الذاتي (TJ) - الجدول 5</t>
  </si>
  <si>
    <t>مدخلات الوقود (ألف طن)</t>
  </si>
  <si>
    <t>مدخلات الوقود (Terajoules)</t>
  </si>
  <si>
    <t>إنتاج الكهرباء الإجمالي (جيجاواط ساعة)</t>
  </si>
  <si>
    <t>الكفاءة (٪)</t>
  </si>
  <si>
    <t xml:space="preserve">إجمالي </t>
  </si>
  <si>
    <t xml:space="preserve">إنتاج الكهرباء الإجمالي (جيجاواط ساعة) </t>
  </si>
  <si>
    <t>إنتاج الحرارة الإجمالي (Terajoules)</t>
  </si>
  <si>
    <t xml:space="preserve">الأنثراسايت </t>
  </si>
  <si>
    <t>مدخلات الوقود وإنتاج الكهرباء والحرارة الإجمالي حسب المصانع - الجدول رقم 6</t>
  </si>
  <si>
    <t>فحم الكوك</t>
  </si>
  <si>
    <t xml:space="preserve">أنواع الفحم الحجري أخرى </t>
  </si>
  <si>
    <t>شبه الفحم الحجري</t>
  </si>
  <si>
    <t>ليغنايت</t>
  </si>
  <si>
    <t>الوقود المرخص</t>
  </si>
  <si>
    <t xml:space="preserve">فحم الكوك لافران الكوك </t>
  </si>
  <si>
    <t xml:space="preserve">غاز فحم الكوك </t>
  </si>
  <si>
    <t>قطران الفحم</t>
  </si>
  <si>
    <t>قوالب الفحم البني</t>
  </si>
  <si>
    <t>غاز وحدات إنتاج الغاز</t>
  </si>
  <si>
    <t>غاز أفران الكوك</t>
  </si>
  <si>
    <t>غاز أفران الصهر</t>
  </si>
  <si>
    <t>أنواع الغازالمستخلص الأخرى</t>
  </si>
  <si>
    <t>الفحم الخثي (الجفت)</t>
  </si>
  <si>
    <t>منتجات الجفت</t>
  </si>
  <si>
    <t>الصخر الزيتي ورمال النفط</t>
  </si>
  <si>
    <t>النفط خام</t>
  </si>
  <si>
    <t>سوائل الغاز الطبيعي</t>
  </si>
  <si>
    <t xml:space="preserve">غاز المصافي </t>
  </si>
  <si>
    <t>غاز البترول المسال</t>
  </si>
  <si>
    <t>النفثا</t>
  </si>
  <si>
    <t>الكبروسين كنوع لوقود النفاثات</t>
  </si>
  <si>
    <t>أنواع الكيروسين الأخرى</t>
  </si>
  <si>
    <t>زيت الغاز/ الديزل</t>
  </si>
  <si>
    <t>زيت الوقود</t>
  </si>
  <si>
    <t>البيتومين</t>
  </si>
  <si>
    <t>فحم الكوك البترولي</t>
  </si>
  <si>
    <t>غيرها من المنتجات النفطية</t>
  </si>
  <si>
    <t>الغاز الطبيعي</t>
  </si>
  <si>
    <t xml:space="preserve">النفايات الصناعية </t>
  </si>
  <si>
    <t>النفايات البلدية (المتجددة)</t>
  </si>
  <si>
    <t>النفايات البلدية (غير المتجددة)</t>
  </si>
  <si>
    <t>الوقود الحيوي الصلبة</t>
  </si>
  <si>
    <t>الغازات الحيوية</t>
  </si>
  <si>
    <t>الديزل الحيوي</t>
  </si>
  <si>
    <t>غيرها من الوقود الحيوي السائل</t>
  </si>
  <si>
    <t>إنتاج الكهرباء (جيجاواط ساعة)</t>
  </si>
  <si>
    <t>منتج النشاط الرئيسي محطات توليد الكهرباء</t>
  </si>
  <si>
    <t>منتج النشاط الرئيسي محطات مشتركة لتوليد الكهرباء و الحرارة </t>
  </si>
  <si>
    <t>مشاريع الإنتاج الذاتي  محطات توليد الكهرباء</t>
  </si>
  <si>
    <t>مشاريع الإنتاج الذاتي  محطات مشتركة لتوليد الكهرباء و الحرارة </t>
  </si>
  <si>
    <t xml:space="preserve">منتج النشاط الرئيسي محطات توليد الحرارة </t>
  </si>
  <si>
    <t xml:space="preserve">إنتاج الحرارة (TJ) </t>
  </si>
  <si>
    <t xml:space="preserve">منتج النشاط الرئيسي محطات مشتركة لتوليد الكهرباء و الحرارة  </t>
  </si>
  <si>
    <t xml:space="preserve">منتج النشاط الرئيسي محطات توليد الحرارة </t>
  </si>
  <si>
    <t xml:space="preserve">مشاريع الإنتاج الذاتي  محطات مشتركة لتوليد الكهرباء و الحرارة  </t>
  </si>
  <si>
    <t>إجمالي منتجات الفحم (1)</t>
  </si>
  <si>
    <t>إجمالي المنتجات النفطية (2)</t>
  </si>
  <si>
    <t>إجمالي الغاز الطبيعي</t>
  </si>
  <si>
    <t>الوقود الحيوي والنفايات (3)</t>
  </si>
  <si>
    <t>مجموع كل المنتجات</t>
  </si>
  <si>
    <t>(1) الأنتراسيت و الغازات المستخلصة الأخرى</t>
  </si>
  <si>
    <t>(2) النفط الخام و المنتجات النفطية الأخرى</t>
  </si>
  <si>
    <t>(3) النفايات الصناعية و الوقود الحيوي السائل</t>
  </si>
  <si>
    <t>للحصول على معلومات</t>
  </si>
  <si>
    <t>تصنيف حسب مصدر الوقود:</t>
  </si>
  <si>
    <t>مجموع السعة</t>
  </si>
  <si>
    <t>المائية</t>
  </si>
  <si>
    <t>المصانع المختلطة</t>
  </si>
  <si>
    <t>التخزين بالضخ النقي</t>
  </si>
  <si>
    <t>الطاقة الشمسية الضوئية</t>
  </si>
  <si>
    <t>الطاقة الشمسية الحرارية</t>
  </si>
  <si>
    <t>المد والجزر والأمواج والمحيطات</t>
  </si>
  <si>
    <t>احتراق الوقود</t>
  </si>
  <si>
    <t>الفحم ومنتجات الفحم</t>
  </si>
  <si>
    <t>الوقود السائل وغاز التكرير</t>
  </si>
  <si>
    <t xml:space="preserve">الغاز الطبيعي وغاز وحدات إنتاج الغاز </t>
  </si>
  <si>
    <t>الجفت</t>
  </si>
  <si>
    <t>الوقود الحيوي والنفايات</t>
  </si>
  <si>
    <t>الصلب / السائل</t>
  </si>
  <si>
    <t>الصلب / غاز</t>
  </si>
  <si>
    <t>السائل / غاز</t>
  </si>
  <si>
    <t>الصلب / السائل / غاز</t>
  </si>
  <si>
    <t>البخار</t>
  </si>
  <si>
    <t>الاحتراق الداخلي</t>
  </si>
  <si>
    <t>توربينات الغاز</t>
  </si>
  <si>
    <t>الدورة المركبة</t>
  </si>
  <si>
    <t>نوع آخر من التوليد</t>
  </si>
  <si>
    <t>نوع التوليد:</t>
  </si>
  <si>
    <t>الحمل الأقصى:</t>
  </si>
  <si>
    <t>الحمل الأقصى</t>
  </si>
  <si>
    <t>الطاقة المركبة ذروته</t>
  </si>
  <si>
    <t>صافي القدرة الكهربائية القصوى (ميغاواط) - الجدول 7</t>
  </si>
  <si>
    <t>ألبانيا</t>
  </si>
  <si>
    <t>الأرجنتين</t>
  </si>
  <si>
    <t>أرمينيا</t>
  </si>
  <si>
    <t>النمسا</t>
  </si>
  <si>
    <t>أذربيجان</t>
  </si>
  <si>
    <t>روسيا البيضاء</t>
  </si>
  <si>
    <t>بلجيكا</t>
  </si>
  <si>
    <t>بوليفيا</t>
  </si>
  <si>
    <t>البوسنة والهرسك</t>
  </si>
  <si>
    <t>بلغاريا</t>
  </si>
  <si>
    <t>كندا</t>
  </si>
  <si>
    <t>تشيلي</t>
  </si>
  <si>
    <t>كرواتيا</t>
  </si>
  <si>
    <t>قبرص</t>
  </si>
  <si>
    <t>جمهورية التشيك</t>
  </si>
  <si>
    <t>الدنمارك</t>
  </si>
  <si>
    <t>مصر</t>
  </si>
  <si>
    <t>استونيا</t>
  </si>
  <si>
    <t>فنلندا</t>
  </si>
  <si>
    <t>جمهورية مقدونيا اليوغوسلافية السابقة</t>
  </si>
  <si>
    <t>فرنسا</t>
  </si>
  <si>
    <t>جورجيا</t>
  </si>
  <si>
    <t>ألمانيا</t>
  </si>
  <si>
    <t>اليونان</t>
  </si>
  <si>
    <t>المجر</t>
  </si>
  <si>
    <t>ايرلندا</t>
  </si>
  <si>
    <t>إسرائيل</t>
  </si>
  <si>
    <t>إيطاليا</t>
  </si>
  <si>
    <t>الأردن</t>
  </si>
  <si>
    <t>كازاخستان</t>
  </si>
  <si>
    <t>كوريا</t>
  </si>
  <si>
    <t>جمهورية كوريا الديمقراطية الشعبية</t>
  </si>
  <si>
    <t>قيرغيزستان</t>
  </si>
  <si>
    <t>لاتفيا</t>
  </si>
  <si>
    <t>لبنان</t>
  </si>
  <si>
    <t>ليتوانيا</t>
  </si>
  <si>
    <t>لوكسمبورغ</t>
  </si>
  <si>
    <t>مالطا</t>
  </si>
  <si>
    <t>المكسيك</t>
  </si>
  <si>
    <t>جمهورية مولدوفا</t>
  </si>
  <si>
    <t>الجبل الأسود</t>
  </si>
  <si>
    <t>هولندا</t>
  </si>
  <si>
    <t>النرويج</t>
  </si>
  <si>
    <t>بيرو</t>
  </si>
  <si>
    <t>بولندا</t>
  </si>
  <si>
    <t>البرتغال</t>
  </si>
  <si>
    <t>رومانيا</t>
  </si>
  <si>
    <t>الاتحاد الروسي</t>
  </si>
  <si>
    <t>صربيا</t>
  </si>
  <si>
    <t>الجمهورية السلوفاكية</t>
  </si>
  <si>
    <t>سلوفينيا</t>
  </si>
  <si>
    <t>اسبانيا</t>
  </si>
  <si>
    <t>السويد</t>
  </si>
  <si>
    <t>سويسرا</t>
  </si>
  <si>
    <t>سوريا</t>
  </si>
  <si>
    <t>طاجيكستان</t>
  </si>
  <si>
    <t>تركيا</t>
  </si>
  <si>
    <t>تركمانستان</t>
  </si>
  <si>
    <t>أوكرانيا</t>
  </si>
  <si>
    <t>المملكة المتحدة</t>
  </si>
  <si>
    <t>الولايات المتحدة الأمريكية</t>
  </si>
  <si>
    <t>أوزبكستان</t>
  </si>
  <si>
    <t>غير محدد / آخر</t>
  </si>
  <si>
    <t>المجموع</t>
  </si>
  <si>
    <t xml:space="preserve">صادرات الحرارة  حسب الوجهة (TJ) 2/2 - الجدول 8b </t>
  </si>
  <si>
    <t>صادرات الكهرباء حسب الوجهة (جيجاواط ساعة) 1/2 - 8b الجدول</t>
  </si>
  <si>
    <t>واردات الكهرباء حسب المنشأ (جيجاواط ساعة) 1/2 - 8a الجدول</t>
  </si>
  <si>
    <t>صفحة الملاحظات</t>
  </si>
  <si>
    <t>واردات الحرارة حسب المنشأ TJ) 2/2 ) - الجدول 8a</t>
  </si>
  <si>
    <t>جدول 1. إجمالي إنتاج الكهرباء والحرارة: (قطاع التحويل)</t>
  </si>
  <si>
    <t>محطات عامة للتوليد</t>
  </si>
  <si>
    <t>محطات الإنتاج الذاتي</t>
  </si>
  <si>
    <t xml:space="preserve">المجموع </t>
  </si>
  <si>
    <t xml:space="preserve">محطات مشتركة لتوليد الكهرباء و الحرارة </t>
  </si>
  <si>
    <t xml:space="preserve">الحرارة </t>
  </si>
  <si>
    <t>مشاريع الإنتاج الذاتي (توليد الكهرباء و/أو الحرارة)</t>
  </si>
  <si>
    <t>أ</t>
  </si>
  <si>
    <t>ب</t>
  </si>
  <si>
    <t>ج</t>
  </si>
  <si>
    <t>د</t>
  </si>
  <si>
    <t>ه</t>
  </si>
  <si>
    <t>و</t>
  </si>
  <si>
    <t xml:space="preserve">ز=(أ+ب+ج) </t>
  </si>
  <si>
    <t>ح=(د+ه+و)</t>
  </si>
  <si>
    <t xml:space="preserve">الكهرباء </t>
  </si>
  <si>
    <t xml:space="preserve">الطاقة النووية </t>
  </si>
  <si>
    <t xml:space="preserve">الطاقة المائية </t>
  </si>
  <si>
    <t xml:space="preserve">ضخ الطاقة المائية </t>
  </si>
  <si>
    <t xml:space="preserve">الطاقة الحرارية الأرضية </t>
  </si>
  <si>
    <t xml:space="preserve">الطاقة الشمسية </t>
  </si>
  <si>
    <t xml:space="preserve">المد والجزر والأمواج والمحيطات </t>
  </si>
  <si>
    <t xml:space="preserve">الرياح </t>
  </si>
  <si>
    <t xml:space="preserve">الوقود القابلة للاشتعال </t>
  </si>
  <si>
    <t xml:space="preserve">الحرارة من مصادر كيميائية </t>
  </si>
  <si>
    <t xml:space="preserve">مصادر أخرى </t>
  </si>
  <si>
    <t xml:space="preserve">وحدة الحرارة: TJ </t>
  </si>
  <si>
    <t xml:space="preserve">المضخات الحرارية </t>
  </si>
  <si>
    <t>الجدول 2. صافي إنتاج الكهرباء والحرارة: (قطاع التحويل)</t>
  </si>
  <si>
    <t>الجدول 3. الكهرباء والتدفئة والاستهلاك</t>
  </si>
  <si>
    <t xml:space="preserve">الكهرباء (جيغاواط ساعة) </t>
  </si>
  <si>
    <t>الحرارة (تيراجول)</t>
  </si>
  <si>
    <t xml:space="preserve">مجموع  الإنتاج الإجمالي </t>
  </si>
  <si>
    <t>الاستخدام الخاص </t>
  </si>
  <si>
    <t xml:space="preserve">مجموع الإنتاج الصافي </t>
  </si>
  <si>
    <t xml:space="preserve">إجمالي الواردات (الميزان) </t>
  </si>
  <si>
    <t xml:space="preserve">إجمالي الصادرات (الميزان) </t>
  </si>
  <si>
    <t xml:space="preserve">المستخدمة في مضخات الحرارة </t>
  </si>
  <si>
    <t>المستخدمة في السخانات الكهربائية</t>
  </si>
  <si>
    <t xml:space="preserve">تستخدم لتخزين ما تم ضخه  </t>
  </si>
  <si>
    <t xml:space="preserve">تستخدم لإنتاج الكهرباء </t>
  </si>
  <si>
    <t xml:space="preserve">عرض الكهرباء /الحرارة   </t>
  </si>
  <si>
    <t xml:space="preserve">فروقات إحصائية </t>
  </si>
  <si>
    <t xml:space="preserve">الاستهلاك النهائي (ملاحظ) </t>
  </si>
  <si>
    <t xml:space="preserve">قطاع الصناعة </t>
  </si>
  <si>
    <t xml:space="preserve">قطاع النقل </t>
  </si>
  <si>
    <t xml:space="preserve">السكك الحديدية </t>
  </si>
  <si>
    <r>
      <t>dont</t>
    </r>
    <r>
      <rPr>
        <sz val="10"/>
        <rFont val="Arial"/>
      </rPr>
      <t>:    Transport ferroviaire</t>
    </r>
  </si>
  <si>
    <t xml:space="preserve">النقل عبر خطوط الأنابيب </t>
  </si>
  <si>
    <t xml:space="preserve">الطرق </t>
  </si>
  <si>
    <t xml:space="preserve">غير محدد في  مكان آخر (النقل) </t>
  </si>
  <si>
    <t xml:space="preserve">القطاع السكني </t>
  </si>
  <si>
    <t xml:space="preserve">الخدمات التجارية والعامة </t>
  </si>
  <si>
    <t xml:space="preserve">الزراعة / الغابات </t>
  </si>
  <si>
    <t xml:space="preserve">الصيد </t>
  </si>
  <si>
    <t>غير محدد (قطاعات أخرى)</t>
  </si>
  <si>
    <t>الجدول 4. استهلاك الكهرباء والحرارة في قطاعات الصناعة والطاقة</t>
  </si>
  <si>
    <t>قطاع الطاقة</t>
  </si>
  <si>
    <t>مناجم الفحم</t>
  </si>
  <si>
    <t>استخراج النفط والغاز</t>
  </si>
  <si>
    <t>مصانع الوقود المرخص (الطاقة)</t>
  </si>
  <si>
    <t>أفران فحم الكوك (الطاقة)</t>
  </si>
  <si>
    <t xml:space="preserve">    (الطاقة)مصانع قوالب الفحم البني </t>
  </si>
  <si>
    <t>وحدات انتاج الغاز (طاقة)</t>
  </si>
  <si>
    <t>أفران الصهر (الطاقة)</t>
  </si>
  <si>
    <t>مصافي النفط</t>
  </si>
  <si>
    <t>الصناعة النووية</t>
  </si>
  <si>
    <t>محطات تسييل الفحم (الطاقة)</t>
  </si>
  <si>
    <t>تسييل (الغاز الطبيعي المسال) / محطات إعادة تحويل الغاز</t>
  </si>
  <si>
    <t>محطات  تغويز الغاز الحيوي</t>
  </si>
  <si>
    <t>محطات سوائل الغاز</t>
  </si>
  <si>
    <t>غير محدد في مكان آخر (الطاقة)</t>
  </si>
  <si>
    <t>الكيميائية والبتروكيميائية</t>
  </si>
  <si>
    <t>الماكينات</t>
  </si>
  <si>
    <t>التعدين و المحاجر</t>
  </si>
  <si>
    <t>غير محدد في مكان آخر (الصناعة)</t>
  </si>
  <si>
    <t xml:space="preserve">الجدول 4. مجموع إنتاج الكهرباء بحسب مشاريع الإنتاج الذاتي في الكهرباء و المحطات المشتركة لتوليد الكهرباء و الحرارة </t>
  </si>
  <si>
    <t>محطات الكهرباء</t>
  </si>
  <si>
    <t>مجموع الإنتاج الصافي</t>
  </si>
  <si>
    <t>الجدول 6أ. إجمالي إنتاج الكهرباء و الحرارة من الوقود القابلة للاحتراق (القطاع التحويل)</t>
  </si>
  <si>
    <t>الوقود</t>
  </si>
  <si>
    <t>ز</t>
  </si>
  <si>
    <t>ح</t>
  </si>
  <si>
    <t>أنثراسايت</t>
  </si>
  <si>
    <t>مدخلات الوقود</t>
  </si>
  <si>
    <t>إنتاج الكهرباء</t>
  </si>
  <si>
    <t>إنتاج الحرارة</t>
  </si>
  <si>
    <t>أنواع  الفحم الحجري الأخرى</t>
  </si>
  <si>
    <t>الليغنايت</t>
  </si>
  <si>
    <t>غاز فحم الكوك</t>
  </si>
  <si>
    <t>وحدات انتاج الغاز</t>
  </si>
  <si>
    <t>غاز افران الكوك</t>
  </si>
  <si>
    <t>استعادت غازات أخرى</t>
  </si>
  <si>
    <t>منتجات الفحم الخثي (الجفت)</t>
  </si>
  <si>
    <t xml:space="preserve">الزيت الصخري و الزيت الرملي </t>
  </si>
  <si>
    <t>الجدول 6ب. إجمالي إنتاج الكهرباء و الحرارة من الوقود القابلة للاحتراق (القطاع التحويل)</t>
  </si>
  <si>
    <t>النفط الخام</t>
  </si>
  <si>
    <t xml:space="preserve">النفتا </t>
  </si>
  <si>
    <t xml:space="preserve">البنزين من نوع وقود المحركات النفاثة </t>
  </si>
  <si>
    <t xml:space="preserve">أنواع أخرى من الكيروسين </t>
  </si>
  <si>
    <t>منتجات نفطية أخرى</t>
  </si>
  <si>
    <t>الجدول 6ج. إجمالي إنتاج الكهرباء و الحرارة من الوقود القابلة للاحتراق (القطاع التحويل)</t>
  </si>
  <si>
    <t>الجدول 6د. إجمالي إنتاج الكهرباء و الحرارة من الوقود القابلة للاحتراق (القطاع التحويل)</t>
  </si>
  <si>
    <t>النفايات الصناعية</t>
  </si>
  <si>
    <t xml:space="preserve">الوقود الحيوي الصلب </t>
  </si>
  <si>
    <t>الغاز الحيوي</t>
  </si>
  <si>
    <t xml:space="preserve">الديزل الحيوي </t>
  </si>
  <si>
    <t>أنواع أخرى من الوقود الحيوي السائل</t>
  </si>
  <si>
    <t>(مجموع الجداول 6 أ، ب، ج، د)</t>
  </si>
  <si>
    <t>وقود منفرد الحريق</t>
  </si>
  <si>
    <t>وقود منفرد الحريق:</t>
  </si>
  <si>
    <t>متعدد/ثنائى الحريق:</t>
  </si>
  <si>
    <t>الجدول 7أ. صافي القدرة الكهربائية القصوى و الحمل الأقصى</t>
  </si>
  <si>
    <t xml:space="preserve">1-مجموع القدرة </t>
  </si>
  <si>
    <t>2 -الطاقة النووية</t>
  </si>
  <si>
    <t>3 -الطاقة هيدرو</t>
  </si>
  <si>
    <t>4A - المحطات المختلطة</t>
  </si>
  <si>
    <t xml:space="preserve">4B - صافي التخزين بالضخ </t>
  </si>
  <si>
    <t>5 - الطاقة الحرارية الأرضية</t>
  </si>
  <si>
    <t>6 - الطاقة الضوئية الشمسية</t>
  </si>
  <si>
    <t>7 - الطاقة الشمسية الحرارية</t>
  </si>
  <si>
    <t>8 - المد والجزر والأمواج والمحيطات</t>
  </si>
  <si>
    <t>9 - الرياح</t>
  </si>
  <si>
    <t>10 - الوقود القابل للاحتراق</t>
  </si>
  <si>
    <t>11 - مصادر أخرى</t>
  </si>
  <si>
    <t xml:space="preserve">الوقود القابلة للإشتعال: نوع التوليد </t>
  </si>
  <si>
    <t>12 - مجموع الطاقة الحرارية التقليدية</t>
  </si>
  <si>
    <t>13 - البخار</t>
  </si>
  <si>
    <t>14 - الاحتراق الداخلي</t>
  </si>
  <si>
    <t>15 - توربينات الغاز</t>
  </si>
  <si>
    <t>16 - الدورة المركبة</t>
  </si>
  <si>
    <t>17 - نوع آخر من التوليد</t>
  </si>
  <si>
    <t>معلومات عن الحمل الأقصى</t>
  </si>
  <si>
    <t>18 - الحمل الأقصى</t>
  </si>
  <si>
    <t>19 - القدرة في ذروتها</t>
  </si>
  <si>
    <t>20 - تاريخ ذروة قوع الحمل</t>
  </si>
  <si>
    <t>21 - وقت ذروة الحمل قوع</t>
  </si>
  <si>
    <t xml:space="preserve">الجدول 8. الواردات بحسب بلد المنشأ والصادرات بحسب بلد الوجهة للكهرباء والحرارة </t>
  </si>
  <si>
    <t xml:space="preserve">الكهرباء (جيغاواط ساعة) 
</t>
  </si>
  <si>
    <t>الواردات أ</t>
  </si>
  <si>
    <t>الصادرات ب</t>
  </si>
  <si>
    <t>الواردات ج</t>
  </si>
  <si>
    <t>الصادرات د</t>
  </si>
  <si>
    <t xml:space="preserve">ألبانيا </t>
  </si>
  <si>
    <t xml:space="preserve">الأرجنتين </t>
  </si>
  <si>
    <t xml:space="preserve">أرمينيا </t>
  </si>
  <si>
    <t xml:space="preserve">النمسا </t>
  </si>
  <si>
    <t xml:space="preserve">أذربيجان </t>
  </si>
  <si>
    <t xml:space="preserve">روسيا البيضاء </t>
  </si>
  <si>
    <t xml:space="preserve">بلجيكا </t>
  </si>
  <si>
    <t xml:space="preserve">بوليفيا </t>
  </si>
  <si>
    <t xml:space="preserve">البوسنة والهرسك </t>
  </si>
  <si>
    <t xml:space="preserve">بلغاريا </t>
  </si>
  <si>
    <t xml:space="preserve">كندا </t>
  </si>
  <si>
    <t xml:space="preserve">تشيلي </t>
  </si>
  <si>
    <t xml:space="preserve">كرواتيا </t>
  </si>
  <si>
    <t xml:space="preserve">قبرص </t>
  </si>
  <si>
    <t xml:space="preserve">جمهورية التشيك </t>
  </si>
  <si>
    <t xml:space="preserve">الدنمارك </t>
  </si>
  <si>
    <t xml:space="preserve">مصر </t>
  </si>
  <si>
    <t xml:space="preserve">استونيا </t>
  </si>
  <si>
    <t xml:space="preserve">فنلندا </t>
  </si>
  <si>
    <t xml:space="preserve">جمهورية مقدونيا اليوغوسلافية السابقة </t>
  </si>
  <si>
    <t xml:space="preserve">فرنسا </t>
  </si>
  <si>
    <t xml:space="preserve">جورجيا </t>
  </si>
  <si>
    <t xml:space="preserve">ألمانيا </t>
  </si>
  <si>
    <t xml:space="preserve">اليونان </t>
  </si>
  <si>
    <t xml:space="preserve">المجر </t>
  </si>
  <si>
    <t xml:space="preserve">ايرلندا </t>
  </si>
  <si>
    <t xml:space="preserve">إسرائيل </t>
  </si>
  <si>
    <t xml:space="preserve">إيطاليا </t>
  </si>
  <si>
    <t xml:space="preserve">الأردن </t>
  </si>
  <si>
    <t xml:space="preserve">كازاخستان </t>
  </si>
  <si>
    <t xml:space="preserve">كوريا </t>
  </si>
  <si>
    <t xml:space="preserve">جمهورية كوريا الديمقراطية الشعبية </t>
  </si>
  <si>
    <t xml:space="preserve">قيرغيزستان </t>
  </si>
  <si>
    <t xml:space="preserve">لاتفيا </t>
  </si>
  <si>
    <t xml:space="preserve">لبنان </t>
  </si>
  <si>
    <t xml:space="preserve">ليتوانيا </t>
  </si>
  <si>
    <t xml:space="preserve">لوكسمبورغ </t>
  </si>
  <si>
    <t xml:space="preserve">مالطا </t>
  </si>
  <si>
    <t xml:space="preserve">المكسيك </t>
  </si>
  <si>
    <t xml:space="preserve">جمهورية مولدوفا </t>
  </si>
  <si>
    <t xml:space="preserve">الجبل الأسود </t>
  </si>
  <si>
    <t xml:space="preserve">هولندا </t>
  </si>
  <si>
    <t xml:space="preserve">النرويج </t>
  </si>
  <si>
    <t xml:space="preserve">بيرو </t>
  </si>
  <si>
    <t xml:space="preserve">بولندا </t>
  </si>
  <si>
    <t xml:space="preserve">البرتغال </t>
  </si>
  <si>
    <t xml:space="preserve">رومانيا </t>
  </si>
  <si>
    <t xml:space="preserve">الاتحاد الروسي </t>
  </si>
  <si>
    <t xml:space="preserve">صربيا </t>
  </si>
  <si>
    <t xml:space="preserve">الجمهورية السلوفاكية </t>
  </si>
  <si>
    <t xml:space="preserve">سلوفينيا </t>
  </si>
  <si>
    <t xml:space="preserve">اسبانيا </t>
  </si>
  <si>
    <t xml:space="preserve">السويد </t>
  </si>
  <si>
    <t xml:space="preserve">سويسرا </t>
  </si>
  <si>
    <t xml:space="preserve">سوريا </t>
  </si>
  <si>
    <t xml:space="preserve">طاجيكستان </t>
  </si>
  <si>
    <t xml:space="preserve">تركيا </t>
  </si>
  <si>
    <t xml:space="preserve">تركمانستان </t>
  </si>
  <si>
    <t xml:space="preserve">أوكرانيا </t>
  </si>
  <si>
    <t xml:space="preserve">المملكة المتحدة </t>
  </si>
  <si>
    <t xml:space="preserve">الولايات المتحدة الأمريكية </t>
  </si>
  <si>
    <t xml:space="preserve">أوزبكستان </t>
  </si>
  <si>
    <t xml:space="preserve">غير محدد / أخرى </t>
  </si>
  <si>
    <t xml:space="preserve">متعدد/ثنائى الحريق (وقود صلب/سائل)                  </t>
  </si>
  <si>
    <t>متعدد/ثنائى الحريق (وقود صلب/غاز طبيعى)</t>
  </si>
  <si>
    <t>متعدد/ثنائى الحريق (وقود سائل/غاز طبيعى)</t>
  </si>
  <si>
    <t>الجدول 7b. صافي القدرة الكهربائية القصوى من وقود قابل للاحتراق</t>
  </si>
  <si>
    <t>التصنيف حسب المصدر</t>
  </si>
  <si>
    <t>وقود قابل للاحتراق:
 ومنها:</t>
  </si>
  <si>
    <t>مصدر البيانات أعلاه:</t>
  </si>
  <si>
    <t> محطات منتج النشاط الرئيسي</t>
  </si>
  <si>
    <t>مشاريع الإنتاج الذاتي</t>
  </si>
</sst>
</file>

<file path=xl/styles.xml><?xml version="1.0" encoding="utf-8"?>
<styleSheet xmlns="http://schemas.openxmlformats.org/spreadsheetml/2006/main">
  <numFmts count="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_M_M;\-#,##0_M_M;\-_M_M"/>
    <numFmt numFmtId="166" formatCode="#,##0;\-#,##0;\-"/>
    <numFmt numFmtId="167" formatCode="#\ ##0;\-#\ ##0"/>
    <numFmt numFmtId="168" formatCode="#\ ##0;\-#\ ##0;"/>
  </numFmts>
  <fonts count="76">
    <font>
      <sz val="10"/>
      <name val="Arial"/>
    </font>
    <font>
      <b/>
      <sz val="10"/>
      <name val="Arial"/>
      <family val="2"/>
    </font>
    <font>
      <sz val="10"/>
      <name val="Arial"/>
      <family val="2"/>
    </font>
    <font>
      <sz val="8"/>
      <name val="Arial"/>
      <family val="2"/>
    </font>
    <font>
      <sz val="7"/>
      <name val="Arial"/>
      <family val="2"/>
    </font>
    <font>
      <b/>
      <sz val="10"/>
      <name val="Arial"/>
      <family val="2"/>
    </font>
    <font>
      <b/>
      <sz val="7"/>
      <name val="Arial"/>
      <family val="2"/>
    </font>
    <font>
      <b/>
      <sz val="8"/>
      <name val="Arial"/>
      <family val="2"/>
    </font>
    <font>
      <vertAlign val="superscript"/>
      <sz val="8"/>
      <name val="Arial"/>
      <family val="2"/>
    </font>
    <font>
      <i/>
      <sz val="7"/>
      <name val="Arial"/>
      <family val="2"/>
    </font>
    <font>
      <b/>
      <sz val="8"/>
      <name val="Arial"/>
      <family val="2"/>
    </font>
    <font>
      <sz val="8"/>
      <name val="Arial"/>
      <family val="2"/>
    </font>
    <font>
      <i/>
      <sz val="8"/>
      <name val="Arial"/>
      <family val="2"/>
    </font>
    <font>
      <b/>
      <sz val="12"/>
      <name val="Times New Roman"/>
      <family val="1"/>
    </font>
    <font>
      <sz val="9"/>
      <name val="Arial"/>
      <family val="2"/>
    </font>
    <font>
      <b/>
      <sz val="9"/>
      <name val="Arial"/>
      <family val="2"/>
    </font>
    <font>
      <b/>
      <sz val="8"/>
      <color indexed="10"/>
      <name val="Arial"/>
      <family val="2"/>
    </font>
    <font>
      <sz val="8"/>
      <color indexed="10"/>
      <name val="Arial"/>
      <family val="2"/>
    </font>
    <font>
      <sz val="10"/>
      <color indexed="10"/>
      <name val="Arial"/>
      <family val="2"/>
    </font>
    <font>
      <sz val="8"/>
      <name val="Helvetica"/>
      <family val="2"/>
    </font>
    <font>
      <b/>
      <sz val="10"/>
      <color indexed="12"/>
      <name val="Arial"/>
      <family val="2"/>
    </font>
    <font>
      <sz val="9"/>
      <name val="Helvetica"/>
      <family val="2"/>
    </font>
    <font>
      <b/>
      <sz val="9"/>
      <name val="Helvetica"/>
      <family val="2"/>
    </font>
    <font>
      <b/>
      <sz val="10"/>
      <color indexed="12"/>
      <name val="Helvetica"/>
      <family val="2"/>
    </font>
    <font>
      <b/>
      <sz val="8"/>
      <name val="Helvetica"/>
      <family val="2"/>
    </font>
    <font>
      <sz val="9"/>
      <name val="Helvetica"/>
      <family val="2"/>
    </font>
    <font>
      <b/>
      <sz val="9"/>
      <name val="Helvetica"/>
      <family val="2"/>
    </font>
    <font>
      <b/>
      <sz val="8"/>
      <name val="Helvetica"/>
      <family val="2"/>
    </font>
    <font>
      <sz val="8"/>
      <name val="Helvetica"/>
      <family val="2"/>
    </font>
    <font>
      <b/>
      <sz val="8.6"/>
      <name val="Helvetica"/>
      <family val="2"/>
    </font>
    <font>
      <sz val="8.6"/>
      <name val="Helvetica"/>
      <family val="2"/>
    </font>
    <font>
      <i/>
      <sz val="8.6"/>
      <name val="Helvetica"/>
      <family val="2"/>
    </font>
    <font>
      <b/>
      <sz val="8.6"/>
      <name val="Helvetica"/>
      <family val="2"/>
    </font>
    <font>
      <i/>
      <sz val="9"/>
      <name val="Helvetica"/>
      <family val="2"/>
    </font>
    <font>
      <b/>
      <sz val="12"/>
      <color indexed="10"/>
      <name val="Arial"/>
      <family val="2"/>
    </font>
    <font>
      <b/>
      <sz val="16"/>
      <name val="Arial"/>
      <family val="2"/>
    </font>
    <font>
      <b/>
      <sz val="12"/>
      <name val="Arial"/>
      <family val="2"/>
    </font>
    <font>
      <i/>
      <sz val="10"/>
      <name val="Arial"/>
      <family val="2"/>
    </font>
    <font>
      <sz val="10"/>
      <color indexed="43"/>
      <name val="Arial"/>
      <family val="2"/>
    </font>
    <font>
      <b/>
      <sz val="14"/>
      <name val="Arial"/>
      <family val="2"/>
    </font>
    <font>
      <b/>
      <i/>
      <sz val="10"/>
      <name val="Arial"/>
      <family val="2"/>
    </font>
    <font>
      <sz val="10"/>
      <color indexed="12"/>
      <name val="Arial"/>
      <family val="2"/>
    </font>
    <font>
      <sz val="16"/>
      <name val="Comic Sans MS"/>
      <family val="4"/>
    </font>
    <font>
      <sz val="16"/>
      <name val="Arial"/>
      <family val="2"/>
    </font>
    <font>
      <i/>
      <sz val="8"/>
      <name val="Helvetica"/>
      <family val="2"/>
    </font>
    <font>
      <sz val="8"/>
      <color indexed="9"/>
      <name val="Arial"/>
      <family val="2"/>
    </font>
    <font>
      <i/>
      <sz val="9"/>
      <name val="Helvetica"/>
      <family val="2"/>
    </font>
    <font>
      <i/>
      <sz val="8"/>
      <name val="Helvetica"/>
      <family val="2"/>
    </font>
    <font>
      <b/>
      <sz val="8.6"/>
      <color indexed="10"/>
      <name val="Helvetica"/>
      <family val="2"/>
    </font>
    <font>
      <b/>
      <sz val="9"/>
      <name val="Wingdings"/>
      <charset val="2"/>
    </font>
    <font>
      <sz val="10"/>
      <color indexed="9"/>
      <name val="Arial"/>
      <family val="2"/>
    </font>
    <font>
      <b/>
      <u/>
      <sz val="9"/>
      <name val="Arial"/>
      <family val="2"/>
    </font>
    <font>
      <b/>
      <sz val="9"/>
      <color indexed="10"/>
      <name val="Helvetica"/>
      <family val="2"/>
    </font>
    <font>
      <b/>
      <sz val="14"/>
      <color indexed="10"/>
      <name val="Helvetica"/>
      <family val="2"/>
    </font>
    <font>
      <b/>
      <u/>
      <sz val="14"/>
      <color indexed="10"/>
      <name val="Helvetica"/>
      <family val="2"/>
    </font>
    <font>
      <b/>
      <sz val="8"/>
      <color indexed="81"/>
      <name val="Tahoma"/>
      <family val="2"/>
    </font>
    <font>
      <sz val="8"/>
      <color indexed="81"/>
      <name val="Tahoma"/>
      <family val="2"/>
    </font>
    <font>
      <u/>
      <sz val="10"/>
      <color indexed="12"/>
      <name val="Arial"/>
      <family val="2"/>
    </font>
    <font>
      <b/>
      <sz val="10"/>
      <color indexed="43"/>
      <name val="Arial"/>
      <family val="2"/>
    </font>
    <font>
      <b/>
      <sz val="8.6"/>
      <color indexed="9"/>
      <name val="Helvetica"/>
      <family val="2"/>
    </font>
    <font>
      <sz val="8.6"/>
      <color indexed="9"/>
      <name val="Helvetica"/>
      <family val="2"/>
    </font>
    <font>
      <b/>
      <sz val="9"/>
      <color indexed="9"/>
      <name val="Helvetica"/>
      <family val="2"/>
    </font>
    <font>
      <sz val="9"/>
      <color indexed="8"/>
      <name val="Helvetica"/>
      <family val="2"/>
    </font>
    <font>
      <sz val="8"/>
      <name val="Arial"/>
      <family val="2"/>
    </font>
    <font>
      <sz val="10"/>
      <color indexed="30"/>
      <name val="Arial"/>
      <family val="2"/>
    </font>
    <font>
      <b/>
      <sz val="10"/>
      <color indexed="30"/>
      <name val="Arial"/>
      <family val="2"/>
    </font>
    <font>
      <sz val="10"/>
      <name val="Arial"/>
      <family val="2"/>
    </font>
    <font>
      <b/>
      <sz val="14"/>
      <color indexed="18"/>
      <name val="Arial"/>
      <family val="2"/>
    </font>
    <font>
      <b/>
      <sz val="12"/>
      <color indexed="12"/>
      <name val="Arial"/>
      <family val="2"/>
    </font>
    <font>
      <sz val="14"/>
      <name val="Comic Sans MS"/>
      <family val="4"/>
    </font>
    <font>
      <sz val="14"/>
      <name val="Arial"/>
      <family val="2"/>
    </font>
    <font>
      <u/>
      <sz val="14"/>
      <color indexed="10"/>
      <name val="Comic Sans MS"/>
      <family val="4"/>
    </font>
    <font>
      <u/>
      <sz val="10"/>
      <name val="Arial"/>
      <family val="2"/>
    </font>
    <font>
      <sz val="11"/>
      <color theme="1"/>
      <name val="Calibri"/>
      <family val="2"/>
      <scheme val="minor"/>
    </font>
    <font>
      <sz val="12"/>
      <name val="Arial"/>
      <family val="2"/>
    </font>
    <font>
      <b/>
      <sz val="9"/>
      <color rgb="FF000000"/>
      <name val="Arial"/>
      <family val="2"/>
    </font>
  </fonts>
  <fills count="10">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indexed="41"/>
        <bgColor indexed="64"/>
      </patternFill>
    </fill>
    <fill>
      <patternFill patternType="solid">
        <fgColor indexed="22"/>
        <bgColor indexed="64"/>
      </patternFill>
    </fill>
    <fill>
      <patternFill patternType="solid">
        <fgColor indexed="9"/>
        <bgColor indexed="64"/>
      </patternFill>
    </fill>
    <fill>
      <patternFill patternType="solid">
        <fgColor indexed="55"/>
        <bgColor indexed="64"/>
      </patternFill>
    </fill>
    <fill>
      <patternFill patternType="solid">
        <fgColor indexed="65"/>
        <bgColor indexed="64"/>
      </patternFill>
    </fill>
    <fill>
      <patternFill patternType="solid">
        <fgColor rgb="FFFFC000"/>
        <bgColor indexed="64"/>
      </patternFill>
    </fill>
  </fills>
  <borders count="112">
    <border>
      <left/>
      <right/>
      <top/>
      <bottom/>
      <diagonal/>
    </border>
    <border>
      <left style="double">
        <color indexed="64"/>
      </left>
      <right/>
      <top style="double">
        <color indexed="64"/>
      </top>
      <bottom/>
      <diagonal/>
    </border>
    <border>
      <left style="double">
        <color indexed="64"/>
      </left>
      <right/>
      <top style="double">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style="thin">
        <color indexed="64"/>
      </right>
      <top style="thin">
        <color indexed="64"/>
      </top>
      <bottom style="thin">
        <color indexed="64"/>
      </bottom>
      <diagonal/>
    </border>
    <border>
      <left/>
      <right/>
      <top style="double">
        <color indexed="64"/>
      </top>
      <bottom/>
      <diagonal/>
    </border>
    <border>
      <left/>
      <right/>
      <top style="thin">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top/>
      <bottom style="thin">
        <color indexed="64"/>
      </bottom>
      <diagonal/>
    </border>
    <border>
      <left/>
      <right/>
      <top style="double">
        <color indexed="64"/>
      </top>
      <bottom style="double">
        <color indexed="64"/>
      </bottom>
      <diagonal/>
    </border>
    <border>
      <left style="double">
        <color indexed="64"/>
      </left>
      <right/>
      <top/>
      <bottom/>
      <diagonal/>
    </border>
    <border>
      <left/>
      <right style="double">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thin">
        <color indexed="64"/>
      </top>
      <bottom style="thin">
        <color indexed="64"/>
      </bottom>
      <diagonal/>
    </border>
    <border>
      <left/>
      <right style="thin">
        <color indexed="64"/>
      </right>
      <top style="double">
        <color indexed="64"/>
      </top>
      <bottom/>
      <diagonal/>
    </border>
    <border>
      <left style="thin">
        <color indexed="64"/>
      </left>
      <right/>
      <top style="double">
        <color indexed="64"/>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thin">
        <color indexed="64"/>
      </bottom>
      <diagonal/>
    </border>
    <border>
      <left/>
      <right style="double">
        <color indexed="64"/>
      </right>
      <top style="double">
        <color indexed="64"/>
      </top>
      <bottom style="double">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style="medium">
        <color indexed="12"/>
      </left>
      <right style="medium">
        <color indexed="12"/>
      </right>
      <top style="medium">
        <color indexed="12"/>
      </top>
      <bottom/>
      <diagonal/>
    </border>
    <border>
      <left style="medium">
        <color indexed="12"/>
      </left>
      <right style="medium">
        <color indexed="12"/>
      </right>
      <top/>
      <bottom/>
      <diagonal/>
    </border>
    <border>
      <left style="medium">
        <color indexed="12"/>
      </left>
      <right style="medium">
        <color indexed="12"/>
      </right>
      <top/>
      <bottom style="medium">
        <color indexed="12"/>
      </bottom>
      <diagonal/>
    </border>
    <border>
      <left style="medium">
        <color indexed="12"/>
      </left>
      <right style="thin">
        <color indexed="12"/>
      </right>
      <top style="medium">
        <color indexed="12"/>
      </top>
      <bottom/>
      <diagonal/>
    </border>
    <border>
      <left style="medium">
        <color indexed="12"/>
      </left>
      <right style="thin">
        <color indexed="12"/>
      </right>
      <top/>
      <bottom/>
      <diagonal/>
    </border>
    <border>
      <left style="medium">
        <color indexed="12"/>
      </left>
      <right style="thin">
        <color indexed="12"/>
      </right>
      <top/>
      <bottom style="medium">
        <color indexed="12"/>
      </bottom>
      <diagonal/>
    </border>
    <border>
      <left style="thin">
        <color indexed="9"/>
      </left>
      <right/>
      <top style="thin">
        <color indexed="9"/>
      </top>
      <bottom style="medium">
        <color indexed="8"/>
      </bottom>
      <diagonal/>
    </border>
    <border>
      <left/>
      <right/>
      <top style="thin">
        <color indexed="9"/>
      </top>
      <bottom style="medium">
        <color indexed="8"/>
      </bottom>
      <diagonal/>
    </border>
    <border>
      <left/>
      <right style="medium">
        <color indexed="8"/>
      </right>
      <top style="thin">
        <color indexed="9"/>
      </top>
      <bottom style="medium">
        <color indexed="8"/>
      </bottom>
      <diagonal/>
    </border>
    <border>
      <left style="thin">
        <color indexed="9"/>
      </left>
      <right style="medium">
        <color indexed="8"/>
      </right>
      <top style="thin">
        <color indexed="9"/>
      </top>
      <bottom style="medium">
        <color indexed="8"/>
      </bottom>
      <diagonal/>
    </border>
    <border>
      <left style="thin">
        <color indexed="9"/>
      </left>
      <right style="thin">
        <color indexed="64"/>
      </right>
      <top style="thin">
        <color indexed="9"/>
      </top>
      <bottom style="thin">
        <color indexed="64"/>
      </bottom>
      <diagonal/>
    </border>
    <border>
      <left style="thin">
        <color indexed="64"/>
      </left>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thin">
        <color indexed="64"/>
      </right>
      <top/>
      <bottom style="double">
        <color indexed="64"/>
      </bottom>
      <diagonal/>
    </border>
    <border>
      <left/>
      <right/>
      <top/>
      <bottom style="double">
        <color indexed="64"/>
      </bottom>
      <diagonal/>
    </border>
    <border>
      <left style="double">
        <color indexed="64"/>
      </left>
      <right/>
      <top style="thin">
        <color indexed="64"/>
      </top>
      <bottom/>
      <diagonal/>
    </border>
    <border>
      <left/>
      <right style="double">
        <color indexed="64"/>
      </right>
      <top style="double">
        <color indexed="64"/>
      </top>
      <bottom/>
      <diagonal/>
    </border>
    <border>
      <left style="double">
        <color indexed="64"/>
      </left>
      <right/>
      <top/>
      <bottom style="thin">
        <color indexed="64"/>
      </bottom>
      <diagonal/>
    </border>
    <border>
      <left style="thin">
        <color indexed="64"/>
      </left>
      <right style="double">
        <color indexed="64"/>
      </right>
      <top style="thin">
        <color indexed="64"/>
      </top>
      <bottom style="double">
        <color indexed="64"/>
      </bottom>
      <diagonal/>
    </border>
    <border>
      <left/>
      <right style="thin">
        <color indexed="64"/>
      </right>
      <top/>
      <bottom style="thin">
        <color indexed="64"/>
      </bottom>
      <diagonal/>
    </border>
    <border>
      <left style="double">
        <color indexed="64"/>
      </left>
      <right style="thin">
        <color indexed="64"/>
      </right>
      <top style="double">
        <color indexed="64"/>
      </top>
      <bottom/>
      <diagonal/>
    </border>
    <border>
      <left/>
      <right style="double">
        <color indexed="64"/>
      </right>
      <top/>
      <bottom style="thin">
        <color indexed="64"/>
      </bottom>
      <diagonal/>
    </border>
    <border>
      <left style="double">
        <color indexed="64"/>
      </left>
      <right/>
      <top style="double">
        <color indexed="64"/>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bottom style="double">
        <color indexed="64"/>
      </bottom>
      <diagonal/>
    </border>
    <border>
      <left style="double">
        <color indexed="64"/>
      </left>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medium">
        <color indexed="64"/>
      </bottom>
      <diagonal/>
    </border>
    <border>
      <left/>
      <right style="double">
        <color indexed="64"/>
      </right>
      <top style="thin">
        <color indexed="64"/>
      </top>
      <bottom style="double">
        <color indexed="64"/>
      </bottom>
      <diagonal/>
    </border>
    <border>
      <left/>
      <right/>
      <top/>
      <bottom style="medium">
        <color indexed="12"/>
      </bottom>
      <diagonal/>
    </border>
    <border>
      <left style="thin">
        <color indexed="64"/>
      </left>
      <right style="thin">
        <color indexed="64"/>
      </right>
      <top style="medium">
        <color indexed="12"/>
      </top>
      <bottom/>
      <diagonal/>
    </border>
    <border>
      <left style="thin">
        <color indexed="64"/>
      </left>
      <right style="thin">
        <color indexed="64"/>
      </right>
      <top/>
      <bottom style="medium">
        <color indexed="12"/>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12"/>
      </right>
      <top style="medium">
        <color indexed="12"/>
      </top>
      <bottom style="medium">
        <color indexed="12"/>
      </bottom>
      <diagonal/>
    </border>
    <border>
      <left style="thin">
        <color indexed="64"/>
      </left>
      <right style="thin">
        <color indexed="64"/>
      </right>
      <top style="medium">
        <color indexed="64"/>
      </top>
      <bottom/>
      <diagonal/>
    </border>
    <border>
      <left/>
      <right style="double">
        <color indexed="64"/>
      </right>
      <top style="thin">
        <color indexed="64"/>
      </top>
      <bottom/>
      <diagonal/>
    </border>
    <border>
      <left/>
      <right style="double">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bottom/>
      <diagonal/>
    </border>
    <border>
      <left/>
      <right style="double">
        <color indexed="64"/>
      </right>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diagonal/>
    </border>
    <border>
      <left/>
      <right/>
      <top/>
      <bottom style="thick">
        <color indexed="64"/>
      </bottom>
      <diagonal/>
    </border>
    <border>
      <left/>
      <right/>
      <top style="medium">
        <color indexed="12"/>
      </top>
      <bottom/>
      <diagonal/>
    </border>
    <border>
      <left style="thin">
        <color indexed="64"/>
      </left>
      <right style="medium">
        <color indexed="30"/>
      </right>
      <top style="medium">
        <color indexed="30"/>
      </top>
      <bottom style="dashed">
        <color indexed="64"/>
      </bottom>
      <diagonal/>
    </border>
    <border>
      <left style="thin">
        <color indexed="64"/>
      </left>
      <right style="medium">
        <color indexed="30"/>
      </right>
      <top style="dashed">
        <color indexed="64"/>
      </top>
      <bottom style="dashed">
        <color indexed="64"/>
      </bottom>
      <diagonal/>
    </border>
    <border>
      <left style="thin">
        <color indexed="64"/>
      </left>
      <right style="thin">
        <color indexed="64"/>
      </right>
      <top/>
      <bottom style="medium">
        <color indexed="64"/>
      </bottom>
      <diagonal/>
    </border>
    <border>
      <left style="thin">
        <color indexed="64"/>
      </left>
      <right style="double">
        <color indexed="64"/>
      </right>
      <top style="double">
        <color indexed="64"/>
      </top>
      <bottom style="double">
        <color indexed="64"/>
      </bottom>
      <diagonal/>
    </border>
    <border>
      <left style="thin">
        <color indexed="64"/>
      </left>
      <right style="medium">
        <color indexed="12"/>
      </right>
      <top style="medium">
        <color indexed="12"/>
      </top>
      <bottom/>
      <diagonal/>
    </border>
    <border>
      <left style="thin">
        <color indexed="64"/>
      </left>
      <right style="medium">
        <color indexed="12"/>
      </right>
      <top/>
      <bottom/>
      <diagonal/>
    </border>
    <border>
      <left style="medium">
        <color indexed="12"/>
      </left>
      <right style="thin">
        <color indexed="12"/>
      </right>
      <top/>
      <bottom style="thick">
        <color indexed="64"/>
      </bottom>
      <diagonal/>
    </border>
    <border>
      <left style="thin">
        <color indexed="64"/>
      </left>
      <right style="thin">
        <color indexed="64"/>
      </right>
      <top/>
      <bottom style="thick">
        <color indexed="64"/>
      </bottom>
      <diagonal/>
    </border>
    <border>
      <left style="thin">
        <color indexed="64"/>
      </left>
      <right style="medium">
        <color indexed="12"/>
      </right>
      <top/>
      <bottom style="thick">
        <color indexed="64"/>
      </bottom>
      <diagonal/>
    </border>
    <border>
      <left/>
      <right style="medium">
        <color indexed="12"/>
      </right>
      <top/>
      <bottom/>
      <diagonal/>
    </border>
    <border>
      <left style="thin">
        <color indexed="64"/>
      </left>
      <right style="thin">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style="medium">
        <color indexed="64"/>
      </top>
      <bottom/>
      <diagonal/>
    </border>
    <border>
      <left style="thin">
        <color indexed="64"/>
      </left>
      <right style="double">
        <color indexed="64"/>
      </right>
      <top style="double">
        <color indexed="64"/>
      </top>
      <bottom/>
      <diagonal/>
    </border>
    <border>
      <left style="thin">
        <color indexed="64"/>
      </left>
      <right style="thin">
        <color indexed="64"/>
      </right>
      <top style="double">
        <color indexed="64"/>
      </top>
      <bottom/>
      <diagonal/>
    </border>
    <border>
      <left style="medium">
        <color rgb="FF0000FF"/>
      </left>
      <right style="thin">
        <color indexed="64"/>
      </right>
      <top style="hair">
        <color indexed="64"/>
      </top>
      <bottom style="hair">
        <color indexed="64"/>
      </bottom>
      <diagonal/>
    </border>
    <border>
      <left style="thin">
        <color indexed="64"/>
      </left>
      <right style="medium">
        <color rgb="FF0000FF"/>
      </right>
      <top style="hair">
        <color indexed="64"/>
      </top>
      <bottom style="hair">
        <color indexed="64"/>
      </bottom>
      <diagonal/>
    </border>
  </borders>
  <cellStyleXfs count="34">
    <xf numFmtId="0" fontId="0" fillId="0" borderId="0" applyProtection="0"/>
    <xf numFmtId="0" fontId="2" fillId="2" borderId="0" applyNumberFormat="0" applyBorder="0" applyAlignment="0">
      <protection hidden="1"/>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2" fillId="3" borderId="0" applyNumberFormat="0" applyFont="0" applyBorder="0" applyAlignment="0"/>
    <xf numFmtId="41" fontId="2"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4" fontId="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2" fillId="0" borderId="0" applyProtection="0"/>
    <xf numFmtId="0" fontId="2" fillId="0" borderId="0"/>
    <xf numFmtId="0" fontId="2" fillId="0" borderId="0"/>
    <xf numFmtId="0" fontId="14" fillId="0" borderId="0"/>
    <xf numFmtId="0" fontId="2" fillId="0" borderId="0"/>
    <xf numFmtId="0" fontId="66" fillId="0" borderId="0"/>
    <xf numFmtId="0" fontId="66" fillId="0" borderId="0"/>
    <xf numFmtId="0" fontId="66" fillId="0" borderId="0"/>
    <xf numFmtId="0" fontId="66" fillId="0" borderId="0" applyProtection="0"/>
    <xf numFmtId="0" fontId="73" fillId="0" borderId="0"/>
    <xf numFmtId="0" fontId="66" fillId="0" borderId="0"/>
    <xf numFmtId="0" fontId="2" fillId="0" borderId="0"/>
    <xf numFmtId="0" fontId="14" fillId="0" borderId="0"/>
    <xf numFmtId="0" fontId="2" fillId="0" borderId="0" applyProtection="0"/>
    <xf numFmtId="9" fontId="2" fillId="0" borderId="0" applyFont="0" applyFill="0" applyBorder="0" applyAlignment="0" applyProtection="0"/>
    <xf numFmtId="9" fontId="2" fillId="0" borderId="0" applyFont="0" applyFill="0" applyBorder="0" applyAlignment="0" applyProtection="0"/>
    <xf numFmtId="0" fontId="34" fillId="0" borderId="1">
      <alignment horizontal="left"/>
    </xf>
    <xf numFmtId="0" fontId="34" fillId="0" borderId="2">
      <alignment horizontal="center"/>
      <protection hidden="1"/>
    </xf>
    <xf numFmtId="0" fontId="67" fillId="4" borderId="3">
      <alignment horizontal="center" vertical="center"/>
    </xf>
    <xf numFmtId="0" fontId="68" fillId="2" borderId="0">
      <alignment horizontal="left" vertical="center" indent="1"/>
    </xf>
  </cellStyleXfs>
  <cellXfs count="1267">
    <xf numFmtId="0" fontId="0" fillId="0" borderId="0" xfId="0"/>
    <xf numFmtId="0" fontId="2" fillId="2" borderId="4" xfId="1" quotePrefix="1" applyFont="1" applyBorder="1" applyAlignment="1" applyProtection="1">
      <alignment horizontal="center" vertical="center"/>
    </xf>
    <xf numFmtId="0" fontId="20" fillId="2" borderId="0" xfId="1" applyFont="1" applyAlignment="1" applyProtection="1">
      <alignment horizontal="right"/>
    </xf>
    <xf numFmtId="0" fontId="0" fillId="2" borderId="5" xfId="1" applyFont="1" applyBorder="1" applyAlignment="1" applyProtection="1">
      <alignment horizontal="center"/>
    </xf>
    <xf numFmtId="0" fontId="4" fillId="0" borderId="6" xfId="0" applyFont="1" applyBorder="1" applyAlignment="1" applyProtection="1">
      <alignment horizontal="centerContinuous"/>
    </xf>
    <xf numFmtId="0" fontId="3" fillId="0" borderId="7" xfId="0" applyFont="1" applyBorder="1" applyProtection="1"/>
    <xf numFmtId="0" fontId="3" fillId="0" borderId="5" xfId="0" applyFont="1" applyBorder="1" applyAlignment="1" applyProtection="1">
      <alignment horizontal="center"/>
    </xf>
    <xf numFmtId="0" fontId="3" fillId="0" borderId="5" xfId="0" quotePrefix="1" applyFont="1" applyBorder="1" applyAlignment="1" applyProtection="1">
      <alignment horizontal="center"/>
    </xf>
    <xf numFmtId="0" fontId="3" fillId="0" borderId="11" xfId="0" applyFont="1" applyBorder="1" applyAlignment="1" applyProtection="1">
      <alignment horizontal="center"/>
    </xf>
    <xf numFmtId="0" fontId="3" fillId="0" borderId="0" xfId="0" applyFont="1"/>
    <xf numFmtId="0" fontId="3" fillId="0" borderId="0" xfId="0" applyFont="1" applyFill="1" applyBorder="1" applyAlignment="1" applyProtection="1">
      <alignment horizontal="center"/>
    </xf>
    <xf numFmtId="0" fontId="0" fillId="0" borderId="0" xfId="0" applyProtection="1"/>
    <xf numFmtId="0" fontId="3" fillId="0" borderId="0" xfId="0" applyFont="1" applyBorder="1" applyProtection="1"/>
    <xf numFmtId="0" fontId="0" fillId="0" borderId="0" xfId="0" applyAlignment="1" applyProtection="1">
      <alignment horizontal="centerContinuous"/>
    </xf>
    <xf numFmtId="0" fontId="1" fillId="0" borderId="0" xfId="0" applyFont="1" applyAlignment="1" applyProtection="1">
      <alignment horizontal="centerContinuous"/>
    </xf>
    <xf numFmtId="0" fontId="3" fillId="0" borderId="0" xfId="0" applyFont="1" applyAlignment="1" applyProtection="1"/>
    <xf numFmtId="0" fontId="4" fillId="0" borderId="0" xfId="0" applyFont="1" applyProtection="1"/>
    <xf numFmtId="0" fontId="18" fillId="0" borderId="0" xfId="0" applyFont="1" applyProtection="1"/>
    <xf numFmtId="0" fontId="3" fillId="0" borderId="0" xfId="0" applyFont="1" applyProtection="1"/>
    <xf numFmtId="0" fontId="7" fillId="0" borderId="0" xfId="0" quotePrefix="1" applyFont="1" applyBorder="1" applyAlignment="1" applyProtection="1">
      <alignment horizontal="centerContinuous"/>
    </xf>
    <xf numFmtId="0" fontId="3" fillId="0" borderId="0" xfId="0" applyFont="1" applyBorder="1" applyAlignment="1" applyProtection="1">
      <alignment horizontal="center"/>
    </xf>
    <xf numFmtId="0" fontId="3" fillId="0" borderId="12" xfId="0" applyFont="1" applyBorder="1" applyProtection="1"/>
    <xf numFmtId="0" fontId="3" fillId="0" borderId="12" xfId="0" applyFont="1" applyBorder="1" applyAlignment="1" applyProtection="1">
      <alignment horizontal="center"/>
    </xf>
    <xf numFmtId="0" fontId="3" fillId="0" borderId="13"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Protection="1"/>
    <xf numFmtId="0" fontId="0" fillId="0" borderId="0" xfId="0" applyBorder="1" applyProtection="1"/>
    <xf numFmtId="0" fontId="0" fillId="0" borderId="6" xfId="0" applyBorder="1" applyAlignment="1" applyProtection="1"/>
    <xf numFmtId="0" fontId="4" fillId="0" borderId="0" xfId="0" quotePrefix="1" applyFont="1" applyBorder="1" applyAlignment="1" applyProtection="1">
      <alignment horizontal="left" vertical="center"/>
    </xf>
    <xf numFmtId="0" fontId="0" fillId="0" borderId="0" xfId="0" applyAlignment="1" applyProtection="1"/>
    <xf numFmtId="0" fontId="4" fillId="0" borderId="14" xfId="0" applyFont="1" applyBorder="1" applyAlignment="1" applyProtection="1">
      <alignment horizontal="centerContinuous" vertical="center"/>
    </xf>
    <xf numFmtId="0" fontId="4" fillId="0" borderId="0" xfId="0" quotePrefix="1" applyFont="1" applyBorder="1" applyAlignment="1" applyProtection="1">
      <alignment horizontal="centerContinuous" vertical="center" wrapText="1"/>
    </xf>
    <xf numFmtId="0" fontId="4" fillId="0" borderId="16" xfId="0" applyFont="1" applyBorder="1" applyAlignment="1" applyProtection="1">
      <alignment horizontal="center"/>
    </xf>
    <xf numFmtId="0" fontId="3" fillId="0" borderId="17" xfId="0" applyFont="1" applyBorder="1" applyAlignment="1" applyProtection="1">
      <alignment horizontal="center"/>
    </xf>
    <xf numFmtId="0" fontId="19" fillId="0" borderId="0" xfId="0" applyNumberFormat="1" applyFont="1" applyFill="1" applyBorder="1" applyAlignment="1" applyProtection="1"/>
    <xf numFmtId="0" fontId="7" fillId="0" borderId="0" xfId="0" applyFont="1" applyAlignment="1" applyProtection="1">
      <alignment horizontal="centerContinuous"/>
    </xf>
    <xf numFmtId="0" fontId="3" fillId="0" borderId="0" xfId="0" applyFont="1" applyAlignment="1" applyProtection="1">
      <alignment horizontal="right"/>
    </xf>
    <xf numFmtId="0" fontId="7" fillId="0" borderId="0" xfId="0" applyFont="1" applyAlignment="1" applyProtection="1">
      <alignment horizontal="centerContinuous" vertical="top"/>
    </xf>
    <xf numFmtId="0" fontId="3" fillId="0" borderId="0" xfId="0" applyFont="1" applyBorder="1" applyAlignment="1" applyProtection="1">
      <alignment horizontal="right"/>
    </xf>
    <xf numFmtId="0" fontId="4" fillId="0" borderId="0" xfId="0" applyFont="1" applyBorder="1" applyAlignment="1" applyProtection="1">
      <alignment horizontal="center" vertical="center"/>
    </xf>
    <xf numFmtId="0" fontId="4" fillId="0" borderId="5" xfId="0" applyFont="1" applyBorder="1" applyAlignment="1" applyProtection="1">
      <alignment horizontal="center" vertical="center"/>
    </xf>
    <xf numFmtId="0" fontId="3" fillId="0" borderId="18" xfId="0" applyFont="1" applyBorder="1" applyAlignment="1" applyProtection="1"/>
    <xf numFmtId="0" fontId="7" fillId="0" borderId="0" xfId="0" quotePrefix="1" applyFont="1" applyBorder="1" applyAlignment="1" applyProtection="1">
      <alignment horizontal="center"/>
    </xf>
    <xf numFmtId="0" fontId="3" fillId="0" borderId="0" xfId="0" quotePrefix="1" applyFont="1" applyFill="1" applyBorder="1" applyAlignment="1" applyProtection="1">
      <alignment horizontal="center"/>
    </xf>
    <xf numFmtId="0" fontId="3" fillId="0" borderId="19" xfId="0" applyFont="1" applyBorder="1" applyAlignment="1" applyProtection="1"/>
    <xf numFmtId="0" fontId="3" fillId="0" borderId="13" xfId="0" applyFont="1" applyBorder="1" applyAlignment="1" applyProtection="1"/>
    <xf numFmtId="0" fontId="3" fillId="0" borderId="13" xfId="0" applyFont="1" applyBorder="1" applyAlignment="1" applyProtection="1">
      <alignment horizontal="left" vertical="center"/>
    </xf>
    <xf numFmtId="0" fontId="3" fillId="0" borderId="13" xfId="0" quotePrefix="1" applyFont="1" applyFill="1" applyBorder="1" applyAlignment="1" applyProtection="1">
      <alignment horizontal="left" vertical="center"/>
    </xf>
    <xf numFmtId="0" fontId="3" fillId="0" borderId="0" xfId="0" applyFont="1" applyBorder="1" applyAlignment="1" applyProtection="1">
      <alignment vertical="center"/>
    </xf>
    <xf numFmtId="0" fontId="3" fillId="0" borderId="0" xfId="0" quotePrefix="1" applyFont="1" applyFill="1" applyBorder="1" applyAlignment="1" applyProtection="1">
      <alignment horizontal="left" wrapText="1"/>
    </xf>
    <xf numFmtId="0" fontId="3" fillId="0" borderId="0" xfId="0" applyFont="1" applyFill="1" applyBorder="1" applyProtection="1"/>
    <xf numFmtId="0" fontId="4" fillId="0" borderId="0" xfId="0" applyFont="1" applyBorder="1" applyAlignment="1" applyProtection="1">
      <alignment horizontal="left" vertical="center"/>
    </xf>
    <xf numFmtId="0" fontId="3" fillId="0" borderId="0" xfId="0" quotePrefix="1" applyFont="1" applyFill="1" applyBorder="1" applyAlignment="1" applyProtection="1">
      <alignment horizontal="left"/>
    </xf>
    <xf numFmtId="0" fontId="8" fillId="0" borderId="0" xfId="0" quotePrefix="1" applyFont="1" applyFill="1" applyBorder="1" applyAlignment="1" applyProtection="1">
      <alignment horizontal="center"/>
    </xf>
    <xf numFmtId="0" fontId="4" fillId="0" borderId="0" xfId="0" quotePrefix="1" applyFont="1" applyAlignment="1" applyProtection="1">
      <alignment horizontal="left" vertical="center"/>
    </xf>
    <xf numFmtId="0" fontId="4" fillId="0" borderId="0" xfId="0" applyFont="1" applyBorder="1" applyAlignment="1" applyProtection="1">
      <alignment vertical="center"/>
    </xf>
    <xf numFmtId="0" fontId="0" fillId="0" borderId="0" xfId="0" applyAlignment="1" applyProtection="1">
      <alignment vertical="center"/>
    </xf>
    <xf numFmtId="0" fontId="0" fillId="0" borderId="0" xfId="0" applyNumberFormat="1" applyProtection="1"/>
    <xf numFmtId="0" fontId="0" fillId="0" borderId="0" xfId="0" applyNumberFormat="1" applyAlignment="1" applyProtection="1"/>
    <xf numFmtId="0" fontId="20" fillId="0" borderId="0" xfId="26" applyNumberFormat="1" applyFont="1" applyBorder="1" applyProtection="1"/>
    <xf numFmtId="0" fontId="4" fillId="0" borderId="0" xfId="0" applyNumberFormat="1" applyFont="1" applyBorder="1" applyAlignment="1" applyProtection="1">
      <alignment horizontal="center" vertical="center"/>
    </xf>
    <xf numFmtId="0" fontId="4" fillId="0" borderId="0" xfId="0" applyNumberFormat="1" applyFont="1" applyBorder="1" applyAlignment="1" applyProtection="1">
      <alignment vertical="center"/>
    </xf>
    <xf numFmtId="0" fontId="0" fillId="0" borderId="0" xfId="0" applyNumberFormat="1" applyBorder="1" applyAlignment="1" applyProtection="1">
      <alignment vertical="center"/>
    </xf>
    <xf numFmtId="0" fontId="0" fillId="0" borderId="0" xfId="0" applyNumberFormat="1" applyAlignment="1" applyProtection="1">
      <alignment vertical="center"/>
    </xf>
    <xf numFmtId="0" fontId="20" fillId="0" borderId="0" xfId="26" applyFont="1" applyBorder="1" applyAlignment="1" applyProtection="1"/>
    <xf numFmtId="0" fontId="4" fillId="0" borderId="20" xfId="0" applyFont="1" applyBorder="1" applyAlignment="1" applyProtection="1">
      <alignment horizontal="centerContinuous" vertical="center"/>
    </xf>
    <xf numFmtId="0" fontId="4" fillId="0" borderId="7" xfId="0" quotePrefix="1" applyFont="1" applyBorder="1" applyAlignment="1" applyProtection="1">
      <alignment horizontal="centerContinuous" vertical="center" wrapText="1"/>
    </xf>
    <xf numFmtId="0" fontId="4" fillId="0" borderId="0" xfId="0" applyFont="1" applyAlignment="1" applyProtection="1">
      <alignment vertical="center"/>
    </xf>
    <xf numFmtId="0" fontId="4" fillId="0" borderId="6" xfId="0" applyNumberFormat="1" applyFont="1" applyBorder="1" applyAlignment="1" applyProtection="1">
      <alignment horizontal="centerContinuous"/>
    </xf>
    <xf numFmtId="0" fontId="19" fillId="0" borderId="0" xfId="0" applyFont="1" applyBorder="1"/>
    <xf numFmtId="165" fontId="3" fillId="0" borderId="12" xfId="0" applyNumberFormat="1" applyFont="1" applyBorder="1" applyAlignment="1" applyProtection="1"/>
    <xf numFmtId="0" fontId="0" fillId="0" borderId="0" xfId="0" applyAlignment="1" applyProtection="1">
      <alignment horizontal="center"/>
    </xf>
    <xf numFmtId="0" fontId="0" fillId="0" borderId="6" xfId="0" applyBorder="1" applyAlignment="1" applyProtection="1">
      <alignment horizontal="center"/>
    </xf>
    <xf numFmtId="0" fontId="4" fillId="0" borderId="22" xfId="0" applyFont="1" applyBorder="1" applyAlignment="1" applyProtection="1">
      <alignment horizontal="center"/>
    </xf>
    <xf numFmtId="0" fontId="4" fillId="0" borderId="23" xfId="0" applyFont="1" applyBorder="1" applyAlignment="1" applyProtection="1">
      <alignment horizontal="center" vertical="center"/>
    </xf>
    <xf numFmtId="0" fontId="4" fillId="0" borderId="12" xfId="0" applyFont="1" applyBorder="1" applyAlignment="1" applyProtection="1">
      <alignment horizontal="center" vertical="center"/>
    </xf>
    <xf numFmtId="0" fontId="0" fillId="0" borderId="24" xfId="0" applyBorder="1" applyAlignment="1" applyProtection="1">
      <alignment horizontal="left" wrapText="1"/>
    </xf>
    <xf numFmtId="0" fontId="3" fillId="0" borderId="13" xfId="0" applyFont="1" applyFill="1" applyBorder="1" applyAlignment="1" applyProtection="1"/>
    <xf numFmtId="0" fontId="3" fillId="0" borderId="13" xfId="0" applyFont="1" applyFill="1" applyBorder="1" applyAlignment="1" applyProtection="1">
      <alignment horizontal="center"/>
    </xf>
    <xf numFmtId="0" fontId="16" fillId="0" borderId="0" xfId="0" applyFont="1" applyAlignment="1" applyProtection="1">
      <alignment horizontal="centerContinuous"/>
    </xf>
    <xf numFmtId="0" fontId="17" fillId="0" borderId="0" xfId="0" applyFont="1" applyAlignment="1" applyProtection="1">
      <alignment horizontal="centerContinuous"/>
    </xf>
    <xf numFmtId="0" fontId="21" fillId="0" borderId="0" xfId="0" applyFont="1" applyFill="1" applyBorder="1"/>
    <xf numFmtId="0" fontId="22" fillId="0" borderId="0" xfId="0" applyFont="1" applyFill="1" applyBorder="1" applyAlignment="1"/>
    <xf numFmtId="0" fontId="22" fillId="0" borderId="0" xfId="0" applyFont="1" applyFill="1" applyBorder="1" applyAlignment="1">
      <alignment horizontal="centerContinuous"/>
    </xf>
    <xf numFmtId="0" fontId="22" fillId="0" borderId="0" xfId="0" applyFont="1" applyFill="1" applyBorder="1"/>
    <xf numFmtId="0" fontId="22" fillId="0" borderId="7" xfId="0" applyFont="1" applyFill="1" applyBorder="1" applyAlignment="1">
      <alignment horizontal="right"/>
    </xf>
    <xf numFmtId="166" fontId="19" fillId="0" borderId="0" xfId="0" applyNumberFormat="1" applyFont="1" applyFill="1" applyBorder="1" applyAlignment="1" applyProtection="1">
      <alignment horizontal="right"/>
      <protection locked="0"/>
    </xf>
    <xf numFmtId="166" fontId="19" fillId="0" borderId="0" xfId="0" applyNumberFormat="1" applyFont="1" applyFill="1" applyBorder="1" applyProtection="1">
      <protection locked="0"/>
    </xf>
    <xf numFmtId="0" fontId="19" fillId="5" borderId="0" xfId="0" applyNumberFormat="1" applyFont="1" applyFill="1" applyBorder="1" applyAlignment="1" applyProtection="1">
      <alignment horizontal="right"/>
    </xf>
    <xf numFmtId="166" fontId="19" fillId="0" borderId="0" xfId="0" applyNumberFormat="1" applyFont="1" applyFill="1" applyBorder="1" applyAlignment="1" applyProtection="1">
      <alignment horizontal="right"/>
    </xf>
    <xf numFmtId="166" fontId="19" fillId="0" borderId="12" xfId="0" applyNumberFormat="1" applyFont="1" applyFill="1" applyBorder="1" applyAlignment="1" applyProtection="1">
      <alignment horizontal="right"/>
    </xf>
    <xf numFmtId="0" fontId="19" fillId="0" borderId="0" xfId="0" applyFont="1" applyBorder="1" applyProtection="1"/>
    <xf numFmtId="166" fontId="19" fillId="0" borderId="0" xfId="0" applyNumberFormat="1" applyFont="1" applyBorder="1" applyAlignment="1" applyProtection="1">
      <alignment horizontal="right"/>
    </xf>
    <xf numFmtId="166" fontId="24" fillId="0" borderId="0" xfId="0" applyNumberFormat="1" applyFont="1" applyBorder="1" applyAlignment="1" applyProtection="1">
      <alignment horizontal="right"/>
    </xf>
    <xf numFmtId="166" fontId="19" fillId="0" borderId="12" xfId="0" applyNumberFormat="1" applyFont="1" applyBorder="1" applyAlignment="1" applyProtection="1">
      <alignment horizontal="right"/>
    </xf>
    <xf numFmtId="0" fontId="21" fillId="0" borderId="0" xfId="0" applyFont="1" applyBorder="1"/>
    <xf numFmtId="0" fontId="21" fillId="0" borderId="0" xfId="0" applyFont="1" applyBorder="1" applyProtection="1"/>
    <xf numFmtId="0" fontId="22" fillId="0" borderId="0" xfId="0" applyFont="1" applyBorder="1" applyAlignment="1"/>
    <xf numFmtId="0" fontId="22" fillId="0" borderId="0" xfId="0" applyFont="1" applyBorder="1" applyAlignment="1">
      <alignment horizontal="centerContinuous"/>
    </xf>
    <xf numFmtId="0" fontId="22" fillId="0" borderId="0" xfId="0" applyFont="1" applyBorder="1"/>
    <xf numFmtId="0" fontId="22" fillId="0" borderId="7" xfId="0" applyFont="1" applyBorder="1"/>
    <xf numFmtId="0" fontId="22" fillId="0" borderId="7" xfId="0" applyFont="1" applyBorder="1" applyAlignment="1">
      <alignment horizontal="right"/>
    </xf>
    <xf numFmtId="0" fontId="22" fillId="0" borderId="0" xfId="0" applyFont="1" applyBorder="1" applyAlignment="1">
      <alignment horizontal="right"/>
    </xf>
    <xf numFmtId="166" fontId="19" fillId="5" borderId="0" xfId="0" applyNumberFormat="1" applyFont="1" applyFill="1" applyBorder="1" applyAlignment="1" applyProtection="1">
      <alignment horizontal="right"/>
    </xf>
    <xf numFmtId="0" fontId="28" fillId="0" borderId="0" xfId="0" applyFont="1" applyBorder="1"/>
    <xf numFmtId="3" fontId="19" fillId="0" borderId="0" xfId="0" applyNumberFormat="1" applyFont="1" applyBorder="1" applyAlignment="1" applyProtection="1">
      <alignment horizontal="right"/>
    </xf>
    <xf numFmtId="3" fontId="28" fillId="0" borderId="0" xfId="0" applyNumberFormat="1" applyFont="1" applyFill="1" applyBorder="1" applyProtection="1">
      <protection locked="0"/>
    </xf>
    <xf numFmtId="3" fontId="19" fillId="0" borderId="0" xfId="0" applyNumberFormat="1" applyFont="1" applyFill="1" applyBorder="1" applyProtection="1">
      <protection locked="0"/>
    </xf>
    <xf numFmtId="3" fontId="19" fillId="0" borderId="12" xfId="0" applyNumberFormat="1" applyFont="1" applyFill="1" applyBorder="1" applyProtection="1">
      <protection locked="0"/>
    </xf>
    <xf numFmtId="0" fontId="28" fillId="0" borderId="0" xfId="0" applyFont="1" applyBorder="1" applyAlignment="1">
      <alignment horizontal="right"/>
    </xf>
    <xf numFmtId="3" fontId="24" fillId="0" borderId="7" xfId="0" applyNumberFormat="1" applyFont="1" applyFill="1" applyBorder="1" applyAlignment="1" applyProtection="1">
      <alignment horizontal="right"/>
    </xf>
    <xf numFmtId="3" fontId="28" fillId="0" borderId="12" xfId="0" applyNumberFormat="1" applyFont="1" applyFill="1" applyBorder="1" applyProtection="1">
      <protection locked="0"/>
    </xf>
    <xf numFmtId="3" fontId="22" fillId="0" borderId="0" xfId="0" applyNumberFormat="1" applyFont="1" applyBorder="1" applyAlignment="1">
      <alignment horizontal="right"/>
    </xf>
    <xf numFmtId="3" fontId="22" fillId="0" borderId="0" xfId="0" applyNumberFormat="1" applyFont="1" applyBorder="1"/>
    <xf numFmtId="3" fontId="26" fillId="0" borderId="7" xfId="0" applyNumberFormat="1" applyFont="1" applyBorder="1" applyAlignment="1">
      <alignment horizontal="right"/>
    </xf>
    <xf numFmtId="3" fontId="26" fillId="0" borderId="7" xfId="0" applyNumberFormat="1" applyFont="1" applyFill="1" applyBorder="1" applyAlignment="1">
      <alignment horizontal="right"/>
    </xf>
    <xf numFmtId="3" fontId="21" fillId="0" borderId="0" xfId="0" applyNumberFormat="1" applyFont="1" applyFill="1" applyBorder="1" applyProtection="1">
      <protection locked="0"/>
    </xf>
    <xf numFmtId="3" fontId="25" fillId="0" borderId="0" xfId="0" applyNumberFormat="1" applyFont="1" applyFill="1" applyBorder="1" applyProtection="1">
      <protection locked="0"/>
    </xf>
    <xf numFmtId="3" fontId="25" fillId="0" borderId="0" xfId="0" applyNumberFormat="1" applyFont="1" applyBorder="1" applyAlignment="1" applyProtection="1">
      <alignment horizontal="right"/>
      <protection locked="0"/>
    </xf>
    <xf numFmtId="3" fontId="25" fillId="0" borderId="12" xfId="0" applyNumberFormat="1" applyFont="1" applyBorder="1" applyAlignment="1" applyProtection="1">
      <alignment horizontal="right"/>
      <protection locked="0"/>
    </xf>
    <xf numFmtId="0" fontId="28" fillId="0" borderId="0" xfId="0" applyFont="1" applyBorder="1" applyProtection="1"/>
    <xf numFmtId="0" fontId="28" fillId="0" borderId="0" xfId="0" applyFont="1" applyBorder="1" applyAlignment="1" applyProtection="1">
      <alignment horizontal="right"/>
    </xf>
    <xf numFmtId="0" fontId="22" fillId="0" borderId="0" xfId="0" applyFont="1" applyBorder="1" applyAlignment="1" applyProtection="1"/>
    <xf numFmtId="0" fontId="22" fillId="0" borderId="0" xfId="0" applyFont="1" applyBorder="1" applyAlignment="1" applyProtection="1">
      <alignment horizontal="centerContinuous"/>
    </xf>
    <xf numFmtId="0" fontId="22" fillId="0" borderId="0" xfId="0" applyFont="1" applyBorder="1" applyProtection="1"/>
    <xf numFmtId="0" fontId="22" fillId="0" borderId="7" xfId="0" applyFont="1" applyBorder="1" applyProtection="1"/>
    <xf numFmtId="0" fontId="29" fillId="0" borderId="0" xfId="0" applyFont="1" applyFill="1" applyBorder="1"/>
    <xf numFmtId="3" fontId="29" fillId="0" borderId="0" xfId="0" applyNumberFormat="1" applyFont="1" applyFill="1" applyBorder="1"/>
    <xf numFmtId="3" fontId="30" fillId="0" borderId="0" xfId="0" applyNumberFormat="1" applyFont="1" applyFill="1" applyBorder="1" applyAlignment="1" applyProtection="1">
      <alignment horizontal="right"/>
      <protection locked="0"/>
    </xf>
    <xf numFmtId="3" fontId="30" fillId="0" borderId="0" xfId="0" applyNumberFormat="1" applyFont="1" applyFill="1" applyBorder="1" applyProtection="1">
      <protection locked="0"/>
    </xf>
    <xf numFmtId="0" fontId="30" fillId="0" borderId="0" xfId="0" applyFont="1" applyFill="1" applyBorder="1"/>
    <xf numFmtId="3" fontId="30" fillId="0" borderId="16" xfId="0" applyNumberFormat="1" applyFont="1" applyFill="1" applyBorder="1" applyAlignment="1" applyProtection="1">
      <alignment horizontal="right"/>
    </xf>
    <xf numFmtId="3" fontId="30" fillId="0" borderId="16" xfId="0" applyNumberFormat="1" applyFont="1" applyFill="1" applyBorder="1" applyProtection="1"/>
    <xf numFmtId="3" fontId="32" fillId="0" borderId="0" xfId="0" applyNumberFormat="1" applyFont="1" applyFill="1" applyBorder="1" applyAlignment="1">
      <alignment horizontal="right"/>
    </xf>
    <xf numFmtId="3" fontId="32" fillId="0" borderId="12" xfId="0" applyNumberFormat="1" applyFont="1" applyFill="1" applyBorder="1" applyAlignment="1">
      <alignment horizontal="right"/>
    </xf>
    <xf numFmtId="3" fontId="29" fillId="0" borderId="12" xfId="0" applyNumberFormat="1" applyFont="1" applyFill="1" applyBorder="1"/>
    <xf numFmtId="0" fontId="21" fillId="0" borderId="0" xfId="0" applyFont="1" applyFill="1" applyBorder="1" applyProtection="1"/>
    <xf numFmtId="0" fontId="29" fillId="0" borderId="0" xfId="0" applyFont="1" applyBorder="1"/>
    <xf numFmtId="3" fontId="30" fillId="0" borderId="0" xfId="0" applyNumberFormat="1" applyFont="1" applyBorder="1" applyAlignment="1" applyProtection="1">
      <alignment horizontal="right"/>
      <protection locked="0"/>
    </xf>
    <xf numFmtId="3" fontId="30" fillId="0" borderId="0" xfId="0" applyNumberFormat="1" applyFont="1" applyBorder="1" applyProtection="1">
      <protection locked="0"/>
    </xf>
    <xf numFmtId="0" fontId="30" fillId="0" borderId="0" xfId="0" applyFont="1" applyBorder="1"/>
    <xf numFmtId="2" fontId="31" fillId="0" borderId="0" xfId="28" applyNumberFormat="1" applyFont="1" applyBorder="1" applyAlignment="1" applyProtection="1">
      <alignment horizontal="right"/>
    </xf>
    <xf numFmtId="164" fontId="30" fillId="0" borderId="16" xfId="0" applyNumberFormat="1" applyFont="1" applyBorder="1" applyAlignment="1" applyProtection="1">
      <alignment horizontal="right"/>
    </xf>
    <xf numFmtId="0" fontId="30" fillId="0" borderId="16" xfId="0" applyFont="1" applyBorder="1" applyProtection="1"/>
    <xf numFmtId="0" fontId="30" fillId="0" borderId="16" xfId="0" applyFont="1" applyFill="1" applyBorder="1" applyProtection="1"/>
    <xf numFmtId="3" fontId="32" fillId="0" borderId="0" xfId="0" applyNumberFormat="1" applyFont="1" applyBorder="1" applyAlignment="1">
      <alignment horizontal="right"/>
    </xf>
    <xf numFmtId="3" fontId="32" fillId="0" borderId="12" xfId="0" applyNumberFormat="1" applyFont="1" applyBorder="1" applyAlignment="1">
      <alignment horizontal="right"/>
    </xf>
    <xf numFmtId="164" fontId="30" fillId="0" borderId="16" xfId="0" applyNumberFormat="1" applyFont="1" applyBorder="1" applyAlignment="1">
      <alignment horizontal="right"/>
    </xf>
    <xf numFmtId="0" fontId="30" fillId="0" borderId="16" xfId="0" applyFont="1" applyBorder="1"/>
    <xf numFmtId="0" fontId="30" fillId="0" borderId="16" xfId="0" applyFont="1" applyFill="1" applyBorder="1"/>
    <xf numFmtId="3" fontId="21" fillId="0" borderId="16" xfId="0" applyNumberFormat="1" applyFont="1" applyBorder="1" applyAlignment="1">
      <alignment horizontal="right"/>
    </xf>
    <xf numFmtId="3" fontId="21" fillId="0" borderId="16" xfId="0" applyNumberFormat="1" applyFont="1" applyFill="1" applyBorder="1"/>
    <xf numFmtId="3" fontId="21" fillId="0" borderId="0" xfId="0" applyNumberFormat="1" applyFont="1" applyFill="1" applyBorder="1" applyProtection="1"/>
    <xf numFmtId="3" fontId="21" fillId="0" borderId="16" xfId="0" applyNumberFormat="1" applyFont="1" applyBorder="1"/>
    <xf numFmtId="3" fontId="21" fillId="0" borderId="12" xfId="0" applyNumberFormat="1" applyFont="1" applyFill="1" applyBorder="1" applyProtection="1">
      <protection locked="0"/>
    </xf>
    <xf numFmtId="3" fontId="22" fillId="0" borderId="16" xfId="0" applyNumberFormat="1" applyFont="1" applyBorder="1" applyAlignment="1">
      <alignment vertical="center"/>
    </xf>
    <xf numFmtId="3" fontId="22" fillId="0" borderId="16" xfId="0" applyNumberFormat="1" applyFont="1" applyFill="1" applyBorder="1" applyAlignment="1">
      <alignment vertical="center"/>
    </xf>
    <xf numFmtId="0" fontId="22" fillId="0" borderId="0" xfId="0" applyFont="1" applyBorder="1" applyAlignment="1">
      <alignment vertical="center"/>
    </xf>
    <xf numFmtId="0" fontId="19" fillId="0" borderId="0" xfId="0" applyFont="1" applyFill="1" applyBorder="1" applyProtection="1"/>
    <xf numFmtId="3" fontId="21" fillId="0" borderId="0" xfId="0" applyNumberFormat="1" applyFont="1" applyBorder="1" applyProtection="1"/>
    <xf numFmtId="166" fontId="24" fillId="0" borderId="0" xfId="0" applyNumberFormat="1" applyFont="1" applyFill="1" applyBorder="1" applyAlignment="1" applyProtection="1">
      <alignment horizontal="right"/>
    </xf>
    <xf numFmtId="3" fontId="24" fillId="0" borderId="7" xfId="0" applyNumberFormat="1" applyFont="1" applyBorder="1" applyAlignment="1" applyProtection="1">
      <alignment horizontal="right"/>
    </xf>
    <xf numFmtId="0" fontId="3" fillId="0" borderId="27" xfId="0" quotePrefix="1" applyFont="1" applyBorder="1" applyAlignment="1" applyProtection="1">
      <alignment horizontal="center"/>
    </xf>
    <xf numFmtId="0" fontId="3" fillId="0" borderId="28" xfId="0" quotePrefix="1" applyFont="1" applyBorder="1" applyAlignment="1" applyProtection="1">
      <alignment horizontal="center"/>
    </xf>
    <xf numFmtId="0" fontId="3" fillId="0" borderId="29" xfId="0" quotePrefix="1" applyFont="1" applyBorder="1" applyAlignment="1" applyProtection="1">
      <alignment horizontal="center"/>
    </xf>
    <xf numFmtId="0" fontId="3" fillId="0" borderId="13" xfId="25" applyFont="1" applyBorder="1" applyAlignment="1" applyProtection="1">
      <alignment horizontal="center"/>
      <protection locked="0"/>
    </xf>
    <xf numFmtId="0" fontId="3" fillId="0" borderId="30" xfId="25" applyFont="1" applyBorder="1" applyAlignment="1" applyProtection="1">
      <alignment horizontal="center"/>
      <protection locked="0"/>
    </xf>
    <xf numFmtId="0" fontId="3" fillId="0" borderId="0" xfId="25" applyFont="1" applyBorder="1" applyAlignment="1" applyProtection="1">
      <alignment horizontal="center"/>
      <protection locked="0"/>
    </xf>
    <xf numFmtId="0" fontId="3" fillId="0" borderId="31" xfId="0" quotePrefix="1" applyFont="1" applyBorder="1" applyAlignment="1" applyProtection="1">
      <alignment horizontal="center"/>
    </xf>
    <xf numFmtId="0" fontId="0" fillId="0" borderId="5" xfId="0" applyBorder="1" applyProtection="1"/>
    <xf numFmtId="0" fontId="0" fillId="0" borderId="0" xfId="0" quotePrefix="1" applyProtection="1"/>
    <xf numFmtId="0" fontId="0" fillId="0" borderId="0" xfId="0" quotePrefix="1" applyAlignment="1" applyProtection="1"/>
    <xf numFmtId="0" fontId="0" fillId="0" borderId="0" xfId="0" quotePrefix="1" applyProtection="1">
      <protection locked="0"/>
    </xf>
    <xf numFmtId="0" fontId="2" fillId="0" borderId="0" xfId="25" quotePrefix="1" applyProtection="1">
      <protection locked="0"/>
    </xf>
    <xf numFmtId="0" fontId="0" fillId="0" borderId="0" xfId="0" quotePrefix="1" applyAlignment="1" applyProtection="1">
      <protection locked="0"/>
    </xf>
    <xf numFmtId="0" fontId="0" fillId="0" borderId="0" xfId="0" quotePrefix="1" applyNumberFormat="1" applyProtection="1">
      <protection locked="0"/>
    </xf>
    <xf numFmtId="3" fontId="27" fillId="0" borderId="0" xfId="0" applyNumberFormat="1" applyFont="1" applyFill="1" applyBorder="1" applyProtection="1">
      <protection locked="0"/>
    </xf>
    <xf numFmtId="0" fontId="7" fillId="0" borderId="25" xfId="0" applyFont="1" applyBorder="1" applyProtection="1"/>
    <xf numFmtId="0" fontId="3" fillId="0" borderId="31" xfId="0" applyFont="1" applyBorder="1" applyProtection="1"/>
    <xf numFmtId="0" fontId="3" fillId="0" borderId="31" xfId="0" quotePrefix="1" applyFont="1" applyBorder="1" applyAlignment="1" applyProtection="1">
      <alignment horizontal="left"/>
    </xf>
    <xf numFmtId="0" fontId="3" fillId="0" borderId="29" xfId="0" quotePrefix="1" applyFont="1" applyBorder="1" applyAlignment="1" applyProtection="1">
      <alignment horizontal="left"/>
    </xf>
    <xf numFmtId="0" fontId="7" fillId="0" borderId="5" xfId="0" applyFont="1" applyBorder="1" applyAlignment="1" applyProtection="1">
      <alignment horizontal="centerContinuous"/>
    </xf>
    <xf numFmtId="0" fontId="3" fillId="0" borderId="5" xfId="0" applyFont="1" applyBorder="1" applyAlignment="1" applyProtection="1">
      <alignment vertical="center"/>
    </xf>
    <xf numFmtId="0" fontId="4" fillId="0" borderId="5" xfId="0" applyFont="1" applyBorder="1" applyAlignment="1" applyProtection="1">
      <alignment horizontal="centerContinuous" vertical="center"/>
    </xf>
    <xf numFmtId="0" fontId="0" fillId="0" borderId="5" xfId="0" applyBorder="1" applyAlignment="1" applyProtection="1">
      <alignment horizontal="centerContinuous" vertical="center"/>
    </xf>
    <xf numFmtId="0" fontId="4" fillId="0" borderId="5" xfId="0" quotePrefix="1"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0" fillId="0" borderId="25" xfId="0" applyBorder="1" applyProtection="1"/>
    <xf numFmtId="0" fontId="0" fillId="0" borderId="31" xfId="0" applyBorder="1" applyProtection="1"/>
    <xf numFmtId="0" fontId="0" fillId="0" borderId="29" xfId="0" applyBorder="1" applyProtection="1"/>
    <xf numFmtId="0" fontId="3" fillId="0" borderId="31" xfId="0" applyNumberFormat="1" applyFont="1" applyFill="1" applyBorder="1" applyAlignment="1" applyProtection="1">
      <alignment horizontal="right"/>
    </xf>
    <xf numFmtId="0" fontId="3" fillId="0" borderId="29" xfId="0" applyNumberFormat="1" applyFont="1" applyFill="1" applyBorder="1" applyAlignment="1" applyProtection="1">
      <alignment horizontal="right"/>
    </xf>
    <xf numFmtId="0" fontId="0" fillId="0" borderId="32" xfId="0" applyBorder="1" applyProtection="1"/>
    <xf numFmtId="0" fontId="0" fillId="0" borderId="7" xfId="0" applyBorder="1" applyProtection="1"/>
    <xf numFmtId="0" fontId="0" fillId="0" borderId="17" xfId="0" applyBorder="1" applyProtection="1"/>
    <xf numFmtId="0" fontId="0" fillId="0" borderId="31" xfId="0" applyBorder="1" applyAlignment="1" applyProtection="1"/>
    <xf numFmtId="0" fontId="0" fillId="0" borderId="29" xfId="0" applyBorder="1" applyAlignment="1" applyProtection="1"/>
    <xf numFmtId="0" fontId="0" fillId="0" borderId="24" xfId="0" applyBorder="1" applyProtection="1"/>
    <xf numFmtId="0" fontId="0" fillId="0" borderId="33" xfId="0" applyBorder="1" applyProtection="1"/>
    <xf numFmtId="0" fontId="0" fillId="0" borderId="5" xfId="0" applyBorder="1" applyAlignment="1" applyProtection="1">
      <alignment wrapText="1"/>
    </xf>
    <xf numFmtId="0" fontId="0" fillId="0" borderId="0" xfId="0" applyAlignment="1" applyProtection="1">
      <alignment horizontal="right"/>
    </xf>
    <xf numFmtId="0" fontId="0" fillId="0" borderId="34" xfId="0" applyBorder="1" applyAlignment="1" applyProtection="1">
      <alignment wrapText="1"/>
    </xf>
    <xf numFmtId="0" fontId="0" fillId="0" borderId="25" xfId="0" applyNumberFormat="1" applyBorder="1" applyProtection="1"/>
    <xf numFmtId="0" fontId="0" fillId="0" borderId="31" xfId="0" applyNumberFormat="1" applyBorder="1" applyProtection="1"/>
    <xf numFmtId="0" fontId="0" fillId="0" borderId="29" xfId="0" applyNumberFormat="1" applyBorder="1" applyProtection="1"/>
    <xf numFmtId="0" fontId="0" fillId="0" borderId="5" xfId="0" applyNumberFormat="1" applyBorder="1" applyProtection="1"/>
    <xf numFmtId="0" fontId="0" fillId="0" borderId="5" xfId="0" applyNumberFormat="1" applyBorder="1" applyAlignment="1" applyProtection="1">
      <alignment horizontal="center" wrapText="1"/>
    </xf>
    <xf numFmtId="0" fontId="0" fillId="0" borderId="5" xfId="0" applyNumberFormat="1" applyBorder="1" applyAlignment="1" applyProtection="1">
      <alignment horizontal="centerContinuous" vertical="center" wrapText="1"/>
    </xf>
    <xf numFmtId="0" fontId="0" fillId="0" borderId="5" xfId="0" applyNumberFormat="1" applyBorder="1" applyAlignment="1" applyProtection="1">
      <alignment horizontal="centerContinuous" vertical="center"/>
    </xf>
    <xf numFmtId="0" fontId="0" fillId="0" borderId="5" xfId="0" applyNumberFormat="1" applyBorder="1" applyAlignment="1" applyProtection="1">
      <alignment horizontal="centerContinuous"/>
    </xf>
    <xf numFmtId="0" fontId="0" fillId="0" borderId="5" xfId="0" applyNumberFormat="1" applyBorder="1" applyAlignment="1" applyProtection="1">
      <alignment wrapText="1"/>
    </xf>
    <xf numFmtId="0" fontId="2" fillId="2" borderId="0" xfId="1">
      <protection hidden="1"/>
    </xf>
    <xf numFmtId="0" fontId="39" fillId="2" borderId="0" xfId="1" applyFont="1" applyAlignment="1">
      <alignment horizontal="centerContinuous"/>
      <protection hidden="1"/>
    </xf>
    <xf numFmtId="0" fontId="2" fillId="2" borderId="0" xfId="1" applyAlignment="1">
      <alignment horizontal="centerContinuous"/>
      <protection hidden="1"/>
    </xf>
    <xf numFmtId="0" fontId="40" fillId="2" borderId="0" xfId="1" applyFont="1" applyAlignment="1">
      <alignment horizontal="centerContinuous"/>
      <protection hidden="1"/>
    </xf>
    <xf numFmtId="0" fontId="5" fillId="2" borderId="0" xfId="1" applyFont="1" applyAlignment="1">
      <alignment horizontal="centerContinuous"/>
      <protection hidden="1"/>
    </xf>
    <xf numFmtId="0" fontId="20" fillId="2" borderId="0" xfId="1" applyFont="1">
      <protection hidden="1"/>
    </xf>
    <xf numFmtId="0" fontId="20" fillId="2" borderId="0" xfId="1" applyFont="1" applyAlignment="1">
      <alignment horizontal="right"/>
      <protection hidden="1"/>
    </xf>
    <xf numFmtId="0" fontId="38" fillId="2" borderId="0" xfId="1" applyFont="1">
      <protection hidden="1"/>
    </xf>
    <xf numFmtId="0" fontId="2" fillId="2" borderId="4" xfId="1" applyFont="1" applyBorder="1" applyAlignment="1">
      <alignment horizontal="center"/>
      <protection hidden="1"/>
    </xf>
    <xf numFmtId="0" fontId="13" fillId="0" borderId="0" xfId="0" applyFont="1" applyFill="1" applyBorder="1" applyAlignment="1">
      <alignment horizontal="centerContinuous" vertical="center" wrapText="1"/>
    </xf>
    <xf numFmtId="0" fontId="0" fillId="0" borderId="0" xfId="0" applyAlignment="1">
      <alignment horizontal="centerContinuous"/>
    </xf>
    <xf numFmtId="0" fontId="21" fillId="0" borderId="0" xfId="0" applyFont="1" applyBorder="1" applyAlignment="1"/>
    <xf numFmtId="0" fontId="21" fillId="0" borderId="25" xfId="0" applyFont="1" applyFill="1" applyBorder="1"/>
    <xf numFmtId="0" fontId="21" fillId="0" borderId="5" xfId="0" applyFont="1" applyFill="1" applyBorder="1"/>
    <xf numFmtId="0" fontId="2" fillId="0" borderId="25" xfId="0" applyFont="1" applyBorder="1"/>
    <xf numFmtId="0" fontId="2" fillId="0" borderId="31" xfId="0" applyFont="1" applyBorder="1"/>
    <xf numFmtId="0" fontId="21" fillId="0" borderId="25" xfId="0" applyFont="1" applyBorder="1"/>
    <xf numFmtId="0" fontId="21" fillId="0" borderId="31" xfId="0" applyFont="1" applyBorder="1"/>
    <xf numFmtId="0" fontId="21" fillId="0" borderId="35" xfId="0" applyFont="1" applyBorder="1"/>
    <xf numFmtId="0" fontId="21" fillId="0" borderId="5" xfId="0" applyFont="1" applyBorder="1"/>
    <xf numFmtId="0" fontId="21" fillId="0" borderId="32" xfId="0" applyFont="1" applyBorder="1"/>
    <xf numFmtId="0" fontId="21" fillId="0" borderId="31" xfId="0" applyFont="1" applyBorder="1" applyProtection="1"/>
    <xf numFmtId="0" fontId="21" fillId="0" borderId="25" xfId="0" applyFont="1" applyBorder="1" applyProtection="1"/>
    <xf numFmtId="0" fontId="21" fillId="0" borderId="5" xfId="0" applyFont="1" applyBorder="1" applyProtection="1"/>
    <xf numFmtId="0" fontId="0" fillId="0" borderId="31" xfId="0" applyBorder="1" applyAlignment="1"/>
    <xf numFmtId="0" fontId="0" fillId="0" borderId="29" xfId="0" applyBorder="1" applyAlignment="1"/>
    <xf numFmtId="0" fontId="0" fillId="0" borderId="25" xfId="0" applyBorder="1" applyAlignment="1"/>
    <xf numFmtId="3" fontId="26" fillId="0" borderId="29" xfId="0" applyNumberFormat="1" applyFont="1" applyBorder="1"/>
    <xf numFmtId="0" fontId="0" fillId="0" borderId="25" xfId="0" applyNumberFormat="1" applyBorder="1" applyAlignment="1" applyProtection="1">
      <alignment horizontal="left"/>
    </xf>
    <xf numFmtId="0" fontId="0" fillId="0" borderId="31" xfId="0" applyNumberFormat="1" applyBorder="1" applyAlignment="1" applyProtection="1">
      <alignment horizontal="left"/>
    </xf>
    <xf numFmtId="0" fontId="0" fillId="0" borderId="29" xfId="0" applyNumberFormat="1" applyBorder="1" applyAlignment="1" applyProtection="1">
      <alignment horizontal="left"/>
    </xf>
    <xf numFmtId="3" fontId="26" fillId="0" borderId="29" xfId="0" applyNumberFormat="1" applyFont="1" applyBorder="1" applyAlignment="1">
      <alignment horizontal="right"/>
    </xf>
    <xf numFmtId="3" fontId="26" fillId="0" borderId="16" xfId="0" applyNumberFormat="1" applyFont="1" applyBorder="1" applyAlignment="1">
      <alignment vertical="center"/>
    </xf>
    <xf numFmtId="3" fontId="26" fillId="0" borderId="16" xfId="0" applyNumberFormat="1" applyFont="1" applyFill="1" applyBorder="1" applyAlignment="1">
      <alignment vertical="center"/>
    </xf>
    <xf numFmtId="3" fontId="25" fillId="0" borderId="16" xfId="0" applyNumberFormat="1" applyFont="1" applyBorder="1" applyAlignment="1">
      <alignment horizontal="right"/>
    </xf>
    <xf numFmtId="3" fontId="25" fillId="0" borderId="16" xfId="0" applyNumberFormat="1" applyFont="1" applyFill="1" applyBorder="1"/>
    <xf numFmtId="3" fontId="25" fillId="0" borderId="16" xfId="0" applyNumberFormat="1" applyFont="1" applyBorder="1"/>
    <xf numFmtId="0" fontId="0" fillId="0" borderId="4" xfId="0" applyBorder="1" applyProtection="1"/>
    <xf numFmtId="0" fontId="21" fillId="0" borderId="4" xfId="0" applyFont="1" applyBorder="1"/>
    <xf numFmtId="0" fontId="21" fillId="0" borderId="35" xfId="0" applyFont="1" applyBorder="1" applyProtection="1"/>
    <xf numFmtId="0" fontId="21" fillId="0" borderId="4" xfId="0" applyFont="1" applyBorder="1" applyProtection="1"/>
    <xf numFmtId="0" fontId="0" fillId="0" borderId="34" xfId="0" applyBorder="1" applyProtection="1"/>
    <xf numFmtId="0" fontId="0" fillId="0" borderId="24" xfId="0" applyBorder="1" applyAlignment="1" applyProtection="1"/>
    <xf numFmtId="0" fontId="0" fillId="0" borderId="25" xfId="0" applyNumberFormat="1" applyBorder="1" applyAlignment="1" applyProtection="1">
      <alignment horizontal="center" wrapText="1"/>
    </xf>
    <xf numFmtId="0" fontId="0" fillId="0" borderId="24" xfId="0" applyNumberFormat="1" applyBorder="1" applyProtection="1"/>
    <xf numFmtId="0" fontId="0" fillId="0" borderId="4" xfId="0" applyNumberFormat="1" applyBorder="1" applyProtection="1"/>
    <xf numFmtId="0" fontId="2" fillId="0" borderId="4" xfId="25" applyBorder="1" applyProtection="1">
      <protection locked="0"/>
    </xf>
    <xf numFmtId="0" fontId="2" fillId="0" borderId="24" xfId="25" applyBorder="1" applyProtection="1">
      <protection locked="0"/>
    </xf>
    <xf numFmtId="0" fontId="2" fillId="0" borderId="25" xfId="25" applyBorder="1" applyProtection="1">
      <protection locked="0"/>
    </xf>
    <xf numFmtId="0" fontId="2" fillId="0" borderId="31" xfId="25" applyBorder="1" applyProtection="1">
      <protection locked="0"/>
    </xf>
    <xf numFmtId="0" fontId="2" fillId="0" borderId="29" xfId="25" applyBorder="1" applyProtection="1">
      <protection locked="0"/>
    </xf>
    <xf numFmtId="3" fontId="21" fillId="0" borderId="31" xfId="0" applyNumberFormat="1" applyFont="1" applyBorder="1"/>
    <xf numFmtId="0" fontId="0" fillId="0" borderId="35" xfId="0" applyBorder="1" applyProtection="1"/>
    <xf numFmtId="0" fontId="0" fillId="0" borderId="4" xfId="0" quotePrefix="1" applyBorder="1" applyProtection="1"/>
    <xf numFmtId="0" fontId="2" fillId="2" borderId="0" xfId="1" applyAlignment="1">
      <protection hidden="1"/>
    </xf>
    <xf numFmtId="0" fontId="2" fillId="0" borderId="36" xfId="1" applyFont="1" applyFill="1" applyBorder="1">
      <protection hidden="1"/>
    </xf>
    <xf numFmtId="0" fontId="2" fillId="0" borderId="37" xfId="1" applyFont="1" applyFill="1" applyBorder="1">
      <protection hidden="1"/>
    </xf>
    <xf numFmtId="0" fontId="2" fillId="0" borderId="38" xfId="1" applyFont="1" applyFill="1" applyBorder="1">
      <protection hidden="1"/>
    </xf>
    <xf numFmtId="0" fontId="2" fillId="0" borderId="39" xfId="1" applyFill="1" applyBorder="1">
      <protection hidden="1"/>
    </xf>
    <xf numFmtId="0" fontId="41" fillId="2" borderId="0" xfId="1" applyFont="1" applyAlignment="1">
      <alignment horizontal="right"/>
      <protection hidden="1"/>
    </xf>
    <xf numFmtId="0" fontId="2" fillId="0" borderId="40" xfId="1" applyFill="1" applyBorder="1">
      <protection hidden="1"/>
    </xf>
    <xf numFmtId="0" fontId="2" fillId="0" borderId="41" xfId="1" applyFill="1" applyBorder="1">
      <protection hidden="1"/>
    </xf>
    <xf numFmtId="0" fontId="2" fillId="2" borderId="4" xfId="1" quotePrefix="1" applyFont="1" applyBorder="1" applyAlignment="1">
      <alignment horizontal="left"/>
      <protection hidden="1"/>
    </xf>
    <xf numFmtId="0" fontId="2" fillId="0" borderId="4" xfId="1" applyFont="1" applyFill="1" applyBorder="1" applyAlignment="1" applyProtection="1">
      <alignment horizontal="center"/>
      <protection locked="0" hidden="1"/>
    </xf>
    <xf numFmtId="0" fontId="2" fillId="3" borderId="0" xfId="4"/>
    <xf numFmtId="0" fontId="43" fillId="3" borderId="0" xfId="4" applyFont="1"/>
    <xf numFmtId="0" fontId="35" fillId="3" borderId="42" xfId="4" applyFont="1" applyBorder="1" applyAlignment="1">
      <alignment horizontal="centerContinuous" vertical="center"/>
    </xf>
    <xf numFmtId="0" fontId="2" fillId="3" borderId="43" xfId="4" applyBorder="1" applyAlignment="1">
      <alignment horizontal="centerContinuous"/>
    </xf>
    <xf numFmtId="0" fontId="2" fillId="3" borderId="44" xfId="4" applyBorder="1" applyAlignment="1">
      <alignment horizontal="centerContinuous"/>
    </xf>
    <xf numFmtId="0" fontId="2" fillId="0" borderId="0" xfId="4" applyFill="1" applyBorder="1"/>
    <xf numFmtId="0" fontId="2" fillId="0" borderId="0" xfId="4" applyFont="1" applyFill="1" applyBorder="1"/>
    <xf numFmtId="0" fontId="36" fillId="3" borderId="42" xfId="4" applyFont="1" applyFill="1" applyBorder="1" applyAlignment="1">
      <alignment horizontal="centerContinuous" vertical="center"/>
    </xf>
    <xf numFmtId="0" fontId="2" fillId="3" borderId="43" xfId="4" applyFill="1" applyBorder="1" applyAlignment="1">
      <alignment horizontal="centerContinuous"/>
    </xf>
    <xf numFmtId="0" fontId="2" fillId="3" borderId="44" xfId="4" applyFill="1" applyBorder="1" applyAlignment="1">
      <alignment horizontal="centerContinuous"/>
    </xf>
    <xf numFmtId="0" fontId="36" fillId="3" borderId="45" xfId="4" applyFont="1" applyFill="1" applyBorder="1" applyAlignment="1">
      <alignment horizontal="centerContinuous" vertical="center"/>
    </xf>
    <xf numFmtId="0" fontId="2" fillId="0" borderId="0" xfId="4" applyFont="1" applyFill="1" applyBorder="1" applyAlignment="1">
      <alignment horizontal="center" vertical="center"/>
    </xf>
    <xf numFmtId="0" fontId="2" fillId="0" borderId="0" xfId="4" applyFont="1" applyFill="1" applyBorder="1" applyAlignment="1">
      <alignment horizontal="center" vertical="center" wrapText="1"/>
    </xf>
    <xf numFmtId="0" fontId="2" fillId="0" borderId="0" xfId="4" applyFill="1" applyBorder="1" applyAlignment="1">
      <alignment horizontal="center" vertical="center"/>
    </xf>
    <xf numFmtId="0" fontId="2" fillId="0" borderId="0" xfId="4" applyFont="1" applyFill="1" applyBorder="1" applyAlignment="1">
      <alignment horizontal="centerContinuous" vertical="center"/>
    </xf>
    <xf numFmtId="0" fontId="21" fillId="0" borderId="0" xfId="0" applyFont="1" applyBorder="1" applyAlignment="1">
      <alignment wrapText="1"/>
    </xf>
    <xf numFmtId="0" fontId="2" fillId="5" borderId="46" xfId="4" applyFill="1" applyBorder="1"/>
    <xf numFmtId="0" fontId="20" fillId="0" borderId="0" xfId="26" applyNumberFormat="1" applyFont="1" applyBorder="1" applyProtection="1">
      <protection hidden="1"/>
    </xf>
    <xf numFmtId="0" fontId="34" fillId="0" borderId="1" xfId="30" applyAlignment="1" applyProtection="1">
      <alignment horizontal="center"/>
      <protection hidden="1"/>
    </xf>
    <xf numFmtId="0" fontId="7" fillId="0" borderId="20" xfId="0" applyFont="1" applyBorder="1" applyAlignment="1" applyProtection="1">
      <alignment horizontal="centerContinuous"/>
      <protection hidden="1"/>
    </xf>
    <xf numFmtId="0" fontId="4" fillId="0" borderId="16" xfId="0" quotePrefix="1" applyFont="1" applyBorder="1" applyAlignment="1" applyProtection="1">
      <alignment horizontal="left"/>
      <protection hidden="1"/>
    </xf>
    <xf numFmtId="0" fontId="4" fillId="0" borderId="0" xfId="0" quotePrefix="1" applyFont="1" applyBorder="1" applyAlignment="1" applyProtection="1">
      <alignment horizontal="left" vertical="center"/>
      <protection hidden="1"/>
    </xf>
    <xf numFmtId="0" fontId="4" fillId="0" borderId="0" xfId="0" quotePrefix="1" applyFont="1" applyBorder="1" applyAlignment="1" applyProtection="1">
      <alignment horizontal="left"/>
      <protection hidden="1"/>
    </xf>
    <xf numFmtId="0" fontId="4" fillId="0" borderId="0" xfId="25" quotePrefix="1" applyFont="1" applyBorder="1" applyAlignment="1" applyProtection="1">
      <alignment horizontal="left"/>
      <protection hidden="1"/>
    </xf>
    <xf numFmtId="0" fontId="0" fillId="0" borderId="0" xfId="0" applyAlignment="1" applyProtection="1">
      <alignment horizontal="right" vertical="center"/>
      <protection hidden="1"/>
    </xf>
    <xf numFmtId="0" fontId="1" fillId="0" borderId="0" xfId="0" applyFont="1" applyAlignment="1" applyProtection="1">
      <alignment horizontal="centerContinuous" wrapText="1"/>
      <protection hidden="1"/>
    </xf>
    <xf numFmtId="0" fontId="34" fillId="0" borderId="1" xfId="30" applyAlignment="1" applyProtection="1">
      <alignment horizontal="centerContinuous"/>
      <protection hidden="1"/>
    </xf>
    <xf numFmtId="0" fontId="3" fillId="0" borderId="49" xfId="25" applyFont="1" applyBorder="1" applyProtection="1">
      <protection hidden="1"/>
    </xf>
    <xf numFmtId="0" fontId="3" fillId="0" borderId="51" xfId="25" applyFont="1" applyBorder="1" applyAlignment="1" applyProtection="1">
      <alignment horizontal="center" shrinkToFit="1"/>
      <protection hidden="1"/>
    </xf>
    <xf numFmtId="0" fontId="3" fillId="0" borderId="27" xfId="25" applyFont="1" applyBorder="1" applyAlignment="1" applyProtection="1"/>
    <xf numFmtId="0" fontId="3" fillId="0" borderId="12" xfId="25" applyFont="1" applyBorder="1" applyAlignment="1" applyProtection="1">
      <alignment horizontal="center"/>
    </xf>
    <xf numFmtId="0" fontId="3" fillId="0" borderId="13" xfId="25" applyFont="1" applyBorder="1" applyAlignment="1" applyProtection="1">
      <alignment horizontal="center"/>
    </xf>
    <xf numFmtId="0" fontId="3" fillId="0" borderId="0" xfId="25" applyFont="1" applyBorder="1" applyAlignment="1" applyProtection="1">
      <alignment horizontal="center"/>
    </xf>
    <xf numFmtId="0" fontId="2" fillId="0" borderId="0" xfId="25" applyProtection="1"/>
    <xf numFmtId="0" fontId="3" fillId="0" borderId="28" xfId="25" applyFont="1" applyBorder="1" applyAlignment="1" applyProtection="1"/>
    <xf numFmtId="0" fontId="20" fillId="0" borderId="0" xfId="26" applyFont="1" applyBorder="1" applyAlignment="1" applyProtection="1">
      <protection hidden="1"/>
    </xf>
    <xf numFmtId="0" fontId="34" fillId="0" borderId="52" xfId="30" applyBorder="1" applyProtection="1">
      <alignment horizontal="left"/>
      <protection hidden="1"/>
    </xf>
    <xf numFmtId="0" fontId="3" fillId="0" borderId="5" xfId="0" quotePrefix="1" applyFont="1" applyBorder="1" applyAlignment="1" applyProtection="1">
      <alignment horizontal="left" vertical="center"/>
      <protection hidden="1"/>
    </xf>
    <xf numFmtId="0" fontId="3" fillId="0" borderId="0" xfId="0" applyFont="1" applyAlignment="1" applyProtection="1">
      <alignment horizontal="right"/>
      <protection hidden="1"/>
    </xf>
    <xf numFmtId="0" fontId="34" fillId="0" borderId="0" xfId="30" applyBorder="1" applyAlignment="1" applyProtection="1">
      <alignment horizontal="left" vertical="top"/>
      <protection hidden="1"/>
    </xf>
    <xf numFmtId="0" fontId="4" fillId="0" borderId="55" xfId="0" applyFont="1" applyBorder="1" applyAlignment="1" applyProtection="1">
      <alignment horizontal="centerContinuous" vertical="center"/>
    </xf>
    <xf numFmtId="0" fontId="4" fillId="0" borderId="12" xfId="0" quotePrefix="1" applyFont="1" applyBorder="1" applyAlignment="1" applyProtection="1">
      <alignment horizontal="centerContinuous" vertical="center" wrapText="1"/>
    </xf>
    <xf numFmtId="0" fontId="4" fillId="0" borderId="8" xfId="0" applyFont="1" applyBorder="1" applyAlignment="1" applyProtection="1">
      <alignment horizontal="centerContinuous"/>
    </xf>
    <xf numFmtId="0" fontId="2" fillId="0" borderId="0" xfId="25" quotePrefix="1" applyProtection="1"/>
    <xf numFmtId="0" fontId="1" fillId="0" borderId="0" xfId="25" applyFont="1" applyAlignment="1" applyProtection="1">
      <alignment horizontal="centerContinuous"/>
    </xf>
    <xf numFmtId="0" fontId="2" fillId="0" borderId="0" xfId="25" applyAlignment="1" applyProtection="1">
      <alignment horizontal="centerContinuous"/>
    </xf>
    <xf numFmtId="0" fontId="2" fillId="0" borderId="0" xfId="25" applyFont="1" applyProtection="1"/>
    <xf numFmtId="0" fontId="1" fillId="0" borderId="0" xfId="25" applyFont="1" applyAlignment="1" applyProtection="1">
      <alignment horizontal="centerContinuous" vertical="top" wrapText="1"/>
    </xf>
    <xf numFmtId="0" fontId="1" fillId="0" borderId="0" xfId="25" applyFont="1" applyAlignment="1" applyProtection="1">
      <alignment horizontal="centerContinuous" vertical="top"/>
    </xf>
    <xf numFmtId="0" fontId="4" fillId="0" borderId="6" xfId="25" applyFont="1" applyBorder="1" applyAlignment="1" applyProtection="1">
      <alignment horizontal="centerContinuous"/>
    </xf>
    <xf numFmtId="0" fontId="3" fillId="0" borderId="27" xfId="25" applyFont="1" applyBorder="1" applyAlignment="1" applyProtection="1">
      <alignment horizontal="center"/>
    </xf>
    <xf numFmtId="0" fontId="4" fillId="0" borderId="0" xfId="25" applyFont="1" applyProtection="1"/>
    <xf numFmtId="0" fontId="3" fillId="0" borderId="52" xfId="25" applyFont="1" applyBorder="1" applyAlignment="1" applyProtection="1">
      <alignment horizontal="center"/>
    </xf>
    <xf numFmtId="0" fontId="3" fillId="0" borderId="5" xfId="25" applyFont="1" applyBorder="1" applyAlignment="1" applyProtection="1">
      <alignment horizontal="center" vertical="center"/>
    </xf>
    <xf numFmtId="0" fontId="3" fillId="0" borderId="7" xfId="25" applyFont="1" applyBorder="1" applyAlignment="1" applyProtection="1">
      <alignment horizontal="center"/>
    </xf>
    <xf numFmtId="0" fontId="3" fillId="0" borderId="0" xfId="25" applyFont="1" applyBorder="1" applyAlignment="1" applyProtection="1">
      <alignment vertical="center"/>
    </xf>
    <xf numFmtId="0" fontId="4" fillId="0" borderId="0" xfId="25" applyFont="1" applyBorder="1" applyAlignment="1" applyProtection="1">
      <alignment horizontal="center"/>
    </xf>
    <xf numFmtId="0" fontId="4" fillId="0" borderId="0" xfId="25" applyFont="1" applyBorder="1" applyProtection="1"/>
    <xf numFmtId="0" fontId="2" fillId="0" borderId="0" xfId="25" applyBorder="1" applyProtection="1"/>
    <xf numFmtId="0" fontId="1" fillId="0" borderId="0" xfId="0" applyFont="1" applyAlignment="1" applyProtection="1">
      <alignment horizontal="centerContinuous" vertical="top" wrapText="1"/>
    </xf>
    <xf numFmtId="0" fontId="1" fillId="0" borderId="0" xfId="0" applyFont="1" applyAlignment="1" applyProtection="1">
      <alignment horizontal="centerContinuous" vertical="top"/>
    </xf>
    <xf numFmtId="0" fontId="3" fillId="0" borderId="0" xfId="0" applyFont="1" applyFill="1" applyProtection="1"/>
    <xf numFmtId="0" fontId="17" fillId="0" borderId="0" xfId="0" applyFont="1" applyAlignment="1" applyProtection="1">
      <alignment horizontal="center"/>
    </xf>
    <xf numFmtId="0" fontId="4" fillId="0" borderId="55" xfId="25" applyFont="1" applyBorder="1" applyAlignment="1" applyProtection="1">
      <alignment horizontal="centerContinuous" vertical="center"/>
    </xf>
    <xf numFmtId="0" fontId="4" fillId="0" borderId="12" xfId="25" applyFont="1" applyBorder="1" applyAlignment="1" applyProtection="1">
      <alignment horizontal="centerContinuous" vertical="center"/>
    </xf>
    <xf numFmtId="0" fontId="4" fillId="0" borderId="12" xfId="25" quotePrefix="1" applyFont="1" applyBorder="1" applyAlignment="1" applyProtection="1">
      <alignment horizontal="centerContinuous" vertical="center" wrapText="1"/>
    </xf>
    <xf numFmtId="0" fontId="7" fillId="0" borderId="49" xfId="25" applyFont="1" applyBorder="1" applyAlignment="1" applyProtection="1">
      <alignment horizontal="left"/>
    </xf>
    <xf numFmtId="0" fontId="3" fillId="0" borderId="27" xfId="25" applyFont="1" applyBorder="1" applyProtection="1"/>
    <xf numFmtId="0" fontId="2" fillId="0" borderId="5" xfId="25" applyFont="1" applyBorder="1" applyProtection="1"/>
    <xf numFmtId="0" fontId="2" fillId="0" borderId="5" xfId="25" applyBorder="1" applyProtection="1"/>
    <xf numFmtId="0" fontId="2" fillId="0" borderId="5" xfId="25" applyBorder="1" applyAlignment="1" applyProtection="1">
      <alignment vertical="top"/>
    </xf>
    <xf numFmtId="0" fontId="2" fillId="0" borderId="24" xfId="25" applyBorder="1" applyAlignment="1" applyProtection="1">
      <alignment vertical="center"/>
    </xf>
    <xf numFmtId="0" fontId="2" fillId="0" borderId="0" xfId="25" applyAlignment="1" applyProtection="1">
      <alignment vertical="center"/>
    </xf>
    <xf numFmtId="0" fontId="2" fillId="0" borderId="32" xfId="25" applyBorder="1" applyAlignment="1" applyProtection="1">
      <alignment vertical="center"/>
    </xf>
    <xf numFmtId="0" fontId="2" fillId="0" borderId="5" xfId="25" applyFont="1" applyBorder="1" applyAlignment="1" applyProtection="1">
      <alignment vertical="top" wrapText="1"/>
    </xf>
    <xf numFmtId="0" fontId="2" fillId="0" borderId="35" xfId="25" applyBorder="1" applyAlignment="1" applyProtection="1">
      <alignment vertical="center"/>
    </xf>
    <xf numFmtId="0" fontId="2" fillId="0" borderId="32" xfId="25" applyFont="1" applyBorder="1" applyAlignment="1" applyProtection="1">
      <alignment vertical="center"/>
    </xf>
    <xf numFmtId="0" fontId="2" fillId="0" borderId="57" xfId="25" applyBorder="1" applyAlignment="1" applyProtection="1">
      <alignment vertical="center"/>
    </xf>
    <xf numFmtId="0" fontId="3" fillId="0" borderId="12" xfId="25" applyFont="1" applyBorder="1" applyProtection="1"/>
    <xf numFmtId="0" fontId="3" fillId="0" borderId="13" xfId="25" applyFont="1" applyBorder="1" applyAlignment="1" applyProtection="1">
      <alignment vertical="center"/>
    </xf>
    <xf numFmtId="0" fontId="3" fillId="0" borderId="28" xfId="25" applyFont="1" applyBorder="1" applyAlignment="1" applyProtection="1">
      <alignment horizontal="center"/>
    </xf>
    <xf numFmtId="0" fontId="3" fillId="0" borderId="51" xfId="25" applyFont="1" applyBorder="1" applyAlignment="1" applyProtection="1">
      <alignment horizontal="center" shrinkToFit="1"/>
    </xf>
    <xf numFmtId="0" fontId="2" fillId="0" borderId="25" xfId="25" applyBorder="1" applyProtection="1"/>
    <xf numFmtId="0" fontId="2" fillId="0" borderId="32" xfId="25" applyFont="1" applyBorder="1" applyProtection="1"/>
    <xf numFmtId="0" fontId="2" fillId="0" borderId="31" xfId="25" applyBorder="1" applyProtection="1"/>
    <xf numFmtId="0" fontId="2" fillId="0" borderId="29" xfId="25" applyBorder="1" applyProtection="1"/>
    <xf numFmtId="0" fontId="2" fillId="0" borderId="32" xfId="25" applyBorder="1" applyProtection="1"/>
    <xf numFmtId="0" fontId="3" fillId="0" borderId="6" xfId="25" applyFont="1" applyBorder="1" applyAlignment="1" applyProtection="1">
      <alignment horizontal="center"/>
    </xf>
    <xf numFmtId="0" fontId="3" fillId="0" borderId="16" xfId="25" quotePrefix="1" applyFont="1" applyBorder="1" applyAlignment="1" applyProtection="1">
      <alignment horizontal="left"/>
    </xf>
    <xf numFmtId="0" fontId="3" fillId="0" borderId="0" xfId="25" applyFont="1" applyBorder="1" applyAlignment="1" applyProtection="1"/>
    <xf numFmtId="0" fontId="3" fillId="0" borderId="13" xfId="25" applyFont="1" applyFill="1" applyBorder="1" applyAlignment="1" applyProtection="1">
      <alignment horizontal="center"/>
    </xf>
    <xf numFmtId="0" fontId="8" fillId="0" borderId="13" xfId="25" quotePrefix="1" applyFont="1" applyFill="1" applyBorder="1" applyAlignment="1" applyProtection="1">
      <alignment horizontal="left"/>
    </xf>
    <xf numFmtId="0" fontId="3" fillId="0" borderId="0" xfId="25" applyFont="1" applyFill="1" applyBorder="1" applyAlignment="1" applyProtection="1">
      <alignment horizontal="center"/>
    </xf>
    <xf numFmtId="0" fontId="8" fillId="0" borderId="0" xfId="25" quotePrefix="1" applyFont="1" applyFill="1" applyBorder="1" applyAlignment="1" applyProtection="1">
      <alignment horizontal="left"/>
    </xf>
    <xf numFmtId="0" fontId="3" fillId="0" borderId="0" xfId="25" quotePrefix="1" applyFont="1" applyBorder="1" applyAlignment="1" applyProtection="1">
      <alignment horizontal="left"/>
    </xf>
    <xf numFmtId="0" fontId="3" fillId="0" borderId="16" xfId="25" applyFont="1" applyBorder="1" applyProtection="1"/>
    <xf numFmtId="0" fontId="3" fillId="0" borderId="16" xfId="25" applyFont="1" applyBorder="1" applyAlignment="1" applyProtection="1">
      <alignment horizontal="center"/>
    </xf>
    <xf numFmtId="0" fontId="3" fillId="0" borderId="0" xfId="25" applyFont="1" applyFill="1" applyBorder="1" applyAlignment="1" applyProtection="1">
      <alignment vertical="center"/>
    </xf>
    <xf numFmtId="0" fontId="15" fillId="0" borderId="24" xfId="0" applyFont="1" applyFill="1" applyBorder="1" applyAlignment="1" applyProtection="1">
      <alignment wrapText="1"/>
      <protection hidden="1"/>
    </xf>
    <xf numFmtId="0" fontId="15" fillId="0" borderId="35" xfId="0" applyFont="1" applyFill="1" applyBorder="1" applyProtection="1">
      <protection hidden="1"/>
    </xf>
    <xf numFmtId="0" fontId="3" fillId="0" borderId="35" xfId="0" applyFont="1" applyFill="1" applyBorder="1" applyProtection="1">
      <protection hidden="1"/>
    </xf>
    <xf numFmtId="0" fontId="7" fillId="0" borderId="35" xfId="0" applyFont="1" applyBorder="1" applyProtection="1">
      <protection hidden="1"/>
    </xf>
    <xf numFmtId="0" fontId="22" fillId="0" borderId="35" xfId="0" applyFont="1" applyBorder="1" applyProtection="1">
      <protection hidden="1"/>
    </xf>
    <xf numFmtId="0" fontId="27" fillId="0" borderId="0" xfId="0" applyFont="1" applyBorder="1" applyProtection="1"/>
    <xf numFmtId="0" fontId="21" fillId="0" borderId="0" xfId="0" applyFont="1" applyFill="1" applyBorder="1" applyAlignment="1" applyProtection="1">
      <alignment horizontal="right"/>
    </xf>
    <xf numFmtId="0" fontId="21" fillId="0" borderId="0" xfId="0" applyFont="1" applyFill="1" applyBorder="1" applyAlignment="1" applyProtection="1">
      <alignment horizontal="left"/>
    </xf>
    <xf numFmtId="0" fontId="22" fillId="0" borderId="0" xfId="0" applyFont="1" applyFill="1" applyBorder="1" applyAlignment="1" applyProtection="1"/>
    <xf numFmtId="0" fontId="22" fillId="0" borderId="0" xfId="0" applyFont="1" applyFill="1" applyBorder="1" applyAlignment="1" applyProtection="1">
      <alignment horizontal="centerContinuous"/>
    </xf>
    <xf numFmtId="0" fontId="22" fillId="0" borderId="0" xfId="0" applyFont="1" applyFill="1" applyBorder="1" applyProtection="1"/>
    <xf numFmtId="0" fontId="22" fillId="0" borderId="7" xfId="0" applyFont="1" applyFill="1" applyBorder="1" applyProtection="1"/>
    <xf numFmtId="0" fontId="22" fillId="0" borderId="7" xfId="0" applyFont="1" applyFill="1" applyBorder="1" applyAlignment="1" applyProtection="1">
      <alignment horizontal="right"/>
    </xf>
    <xf numFmtId="0" fontId="21" fillId="0" borderId="5" xfId="0" applyFont="1" applyFill="1" applyBorder="1" applyProtection="1"/>
    <xf numFmtId="0" fontId="24" fillId="0" borderId="0" xfId="0" applyFont="1" applyFill="1" applyBorder="1" applyAlignment="1" applyProtection="1">
      <alignment horizontal="right"/>
    </xf>
    <xf numFmtId="0" fontId="24" fillId="0" borderId="0" xfId="0" applyFont="1" applyFill="1" applyBorder="1" applyProtection="1"/>
    <xf numFmtId="0" fontId="25" fillId="0" borderId="0" xfId="0" applyFont="1" applyFill="1" applyBorder="1" applyProtection="1"/>
    <xf numFmtId="0" fontId="14" fillId="0" borderId="35" xfId="0" applyFont="1" applyFill="1" applyBorder="1" applyProtection="1"/>
    <xf numFmtId="166" fontId="19" fillId="0" borderId="0" xfId="0" applyNumberFormat="1" applyFont="1" applyFill="1" applyBorder="1" applyProtection="1"/>
    <xf numFmtId="0" fontId="24" fillId="0" borderId="0" xfId="0" applyFont="1" applyBorder="1" applyProtection="1"/>
    <xf numFmtId="0" fontId="24" fillId="0" borderId="0" xfId="0" applyFont="1" applyBorder="1" applyAlignment="1" applyProtection="1">
      <alignment horizontal="right"/>
    </xf>
    <xf numFmtId="0" fontId="21" fillId="0" borderId="0" xfId="0" applyFont="1" applyBorder="1" applyAlignment="1" applyProtection="1">
      <alignment horizontal="right"/>
    </xf>
    <xf numFmtId="0" fontId="22" fillId="0" borderId="0" xfId="0" applyFont="1" applyBorder="1" applyAlignment="1" applyProtection="1">
      <alignment horizontal="right"/>
    </xf>
    <xf numFmtId="0" fontId="25" fillId="0" borderId="0" xfId="0" applyFont="1" applyBorder="1" applyProtection="1"/>
    <xf numFmtId="166" fontId="24" fillId="0" borderId="16" xfId="0" applyNumberFormat="1" applyFont="1" applyBorder="1" applyAlignment="1" applyProtection="1">
      <alignment horizontal="right"/>
    </xf>
    <xf numFmtId="166" fontId="24" fillId="0" borderId="16" xfId="0" applyNumberFormat="1" applyFont="1" applyBorder="1" applyProtection="1"/>
    <xf numFmtId="166" fontId="24" fillId="0" borderId="16" xfId="0" applyNumberFormat="1" applyFont="1" applyFill="1" applyBorder="1" applyProtection="1"/>
    <xf numFmtId="0" fontId="19" fillId="0" borderId="0" xfId="0" applyFont="1" applyBorder="1" applyAlignment="1" applyProtection="1">
      <alignment horizontal="right"/>
    </xf>
    <xf numFmtId="3" fontId="27" fillId="0" borderId="7" xfId="0" applyNumberFormat="1" applyFont="1" applyFill="1" applyBorder="1" applyAlignment="1" applyProtection="1">
      <alignment horizontal="right"/>
    </xf>
    <xf numFmtId="0" fontId="13" fillId="0" borderId="0" xfId="0" applyFont="1" applyFill="1" applyBorder="1" applyAlignment="1" applyProtection="1">
      <alignment horizontal="centerContinuous" vertical="center" wrapText="1"/>
      <protection hidden="1"/>
    </xf>
    <xf numFmtId="0" fontId="13" fillId="0" borderId="0" xfId="0" applyFont="1" applyBorder="1" applyAlignment="1" applyProtection="1">
      <alignment horizontal="left" vertical="center"/>
      <protection hidden="1"/>
    </xf>
    <xf numFmtId="3" fontId="26" fillId="0" borderId="29" xfId="0" applyNumberFormat="1" applyFont="1" applyBorder="1" applyAlignment="1" applyProtection="1">
      <alignment horizontal="right"/>
    </xf>
    <xf numFmtId="0" fontId="1" fillId="0" borderId="0" xfId="0" applyFont="1" applyAlignment="1" applyProtection="1">
      <alignment horizontal="centerContinuous" vertical="center"/>
      <protection hidden="1"/>
    </xf>
    <xf numFmtId="0" fontId="1" fillId="0" borderId="0" xfId="25" applyFont="1" applyAlignment="1" applyProtection="1">
      <alignment horizontal="centerContinuous" vertical="center"/>
      <protection hidden="1"/>
    </xf>
    <xf numFmtId="0" fontId="1" fillId="0" borderId="0" xfId="0" applyFont="1" applyAlignment="1" applyProtection="1">
      <alignment horizontal="left" vertical="center"/>
      <protection hidden="1"/>
    </xf>
    <xf numFmtId="3" fontId="32" fillId="0" borderId="16" xfId="0" applyNumberFormat="1" applyFont="1" applyBorder="1" applyAlignment="1">
      <alignment horizontal="right"/>
    </xf>
    <xf numFmtId="3" fontId="28" fillId="0" borderId="0" xfId="0" applyNumberFormat="1" applyFont="1" applyBorder="1" applyAlignment="1">
      <alignment horizontal="right"/>
    </xf>
    <xf numFmtId="3" fontId="28" fillId="0" borderId="12" xfId="0" applyNumberFormat="1" applyFont="1" applyBorder="1" applyAlignment="1">
      <alignment horizontal="right"/>
    </xf>
    <xf numFmtId="0" fontId="1" fillId="0" borderId="0" xfId="25" applyFont="1" applyAlignment="1" applyProtection="1">
      <alignment horizontal="centerContinuous" vertical="center"/>
    </xf>
    <xf numFmtId="0" fontId="2" fillId="0" borderId="0" xfId="25" applyAlignment="1" applyProtection="1">
      <alignment horizontal="centerContinuous" vertical="center"/>
    </xf>
    <xf numFmtId="3" fontId="29" fillId="0" borderId="0" xfId="0" applyNumberFormat="1" applyFont="1" applyBorder="1" applyAlignment="1">
      <alignment horizontal="right"/>
    </xf>
    <xf numFmtId="3" fontId="29" fillId="0" borderId="12" xfId="0" applyNumberFormat="1" applyFont="1" applyBorder="1" applyAlignment="1">
      <alignment horizontal="right"/>
    </xf>
    <xf numFmtId="3" fontId="25" fillId="0" borderId="12" xfId="0" applyNumberFormat="1" applyFont="1" applyFill="1" applyBorder="1" applyProtection="1">
      <protection locked="0"/>
    </xf>
    <xf numFmtId="3" fontId="47" fillId="0" borderId="7" xfId="0" applyNumberFormat="1" applyFont="1" applyBorder="1" applyAlignment="1" applyProtection="1">
      <alignment horizontal="right"/>
    </xf>
    <xf numFmtId="0" fontId="22" fillId="0" borderId="0" xfId="0" applyFont="1" applyFill="1" applyBorder="1" applyAlignment="1" applyProtection="1">
      <alignment horizontal="left"/>
    </xf>
    <xf numFmtId="0" fontId="15" fillId="0" borderId="0" xfId="0" applyFont="1" applyFill="1" applyBorder="1" applyProtection="1"/>
    <xf numFmtId="0" fontId="15" fillId="0" borderId="7" xfId="0" applyFont="1" applyFill="1" applyBorder="1" applyProtection="1"/>
    <xf numFmtId="0" fontId="15" fillId="0" borderId="59" xfId="0" applyFont="1" applyFill="1" applyBorder="1" applyProtection="1"/>
    <xf numFmtId="0" fontId="34" fillId="0" borderId="1" xfId="30" applyBorder="1" applyAlignment="1" applyProtection="1">
      <alignment horizontal="center"/>
      <protection hidden="1"/>
    </xf>
    <xf numFmtId="0" fontId="3" fillId="0" borderId="0" xfId="25" applyFont="1" applyProtection="1"/>
    <xf numFmtId="0" fontId="0" fillId="0" borderId="15" xfId="0" applyBorder="1" applyProtection="1"/>
    <xf numFmtId="0" fontId="3" fillId="0" borderId="0" xfId="25" applyFont="1" applyBorder="1" applyAlignment="1" applyProtection="1">
      <alignment horizontal="center" shrinkToFit="1"/>
    </xf>
    <xf numFmtId="0" fontId="15" fillId="0" borderId="12" xfId="0" applyFont="1" applyFill="1" applyBorder="1" applyAlignment="1" applyProtection="1">
      <alignment vertical="center"/>
    </xf>
    <xf numFmtId="0" fontId="15" fillId="0" borderId="7" xfId="0" applyFont="1" applyFill="1" applyBorder="1" applyAlignment="1" applyProtection="1">
      <alignment horizontal="center" vertical="center"/>
    </xf>
    <xf numFmtId="0" fontId="4" fillId="0" borderId="0" xfId="0" applyFont="1" applyBorder="1" applyAlignment="1" applyProtection="1">
      <alignment horizontal="left"/>
    </xf>
    <xf numFmtId="0" fontId="2" fillId="3" borderId="0" xfId="4" applyBorder="1"/>
    <xf numFmtId="0" fontId="9" fillId="0" borderId="31" xfId="0" quotePrefix="1" applyFont="1" applyBorder="1" applyAlignment="1" applyProtection="1">
      <alignment horizontal="left" wrapText="1" indent="1"/>
    </xf>
    <xf numFmtId="0" fontId="7" fillId="0" borderId="20" xfId="0" applyFont="1" applyBorder="1" applyAlignment="1" applyProtection="1">
      <alignment horizontal="left" vertical="center" indent="1"/>
      <protection hidden="1"/>
    </xf>
    <xf numFmtId="0" fontId="3" fillId="0" borderId="12" xfId="0" applyFont="1" applyBorder="1" applyAlignment="1" applyProtection="1">
      <alignment horizontal="left" indent="1"/>
    </xf>
    <xf numFmtId="0" fontId="3" fillId="0" borderId="61" xfId="0" applyFont="1" applyBorder="1" applyAlignment="1" applyProtection="1">
      <alignment horizontal="left" vertical="center" indent="1"/>
      <protection hidden="1"/>
    </xf>
    <xf numFmtId="0" fontId="7" fillId="0" borderId="20" xfId="0" applyFont="1" applyBorder="1" applyAlignment="1" applyProtection="1">
      <alignment horizontal="center"/>
      <protection hidden="1"/>
    </xf>
    <xf numFmtId="0" fontId="3" fillId="0" borderId="28" xfId="0" applyNumberFormat="1" applyFont="1" applyBorder="1" applyAlignment="1" applyProtection="1">
      <alignment horizontal="center" vertical="center"/>
    </xf>
    <xf numFmtId="0" fontId="3" fillId="0" borderId="5" xfId="0" applyNumberFormat="1" applyFont="1" applyBorder="1" applyAlignment="1" applyProtection="1">
      <alignment horizontal="center" vertical="center"/>
    </xf>
    <xf numFmtId="0" fontId="3" fillId="0" borderId="27" xfId="0" applyNumberFormat="1" applyFont="1" applyBorder="1" applyAlignment="1" applyProtection="1">
      <alignment horizontal="center" vertical="center"/>
    </xf>
    <xf numFmtId="0" fontId="0" fillId="0" borderId="31" xfId="0" applyBorder="1" applyAlignment="1" applyProtection="1">
      <alignment horizontal="left" indent="2"/>
    </xf>
    <xf numFmtId="0" fontId="3" fillId="0" borderId="0" xfId="0" applyFont="1" applyBorder="1" applyAlignment="1" applyProtection="1">
      <alignment horizontal="center" vertical="center"/>
    </xf>
    <xf numFmtId="0" fontId="3" fillId="0" borderId="5" xfId="0" quotePrefix="1" applyFont="1" applyBorder="1" applyAlignment="1" applyProtection="1">
      <alignment horizontal="center" vertical="center"/>
    </xf>
    <xf numFmtId="0" fontId="3" fillId="0" borderId="27" xfId="0" quotePrefix="1" applyFont="1" applyBorder="1" applyAlignment="1" applyProtection="1">
      <alignment horizontal="center" vertical="center"/>
    </xf>
    <xf numFmtId="0" fontId="3" fillId="0" borderId="62" xfId="0" quotePrefix="1" applyFont="1" applyBorder="1" applyAlignment="1" applyProtection="1">
      <alignment horizontal="center" vertical="center"/>
    </xf>
    <xf numFmtId="0" fontId="3" fillId="0" borderId="29" xfId="0" quotePrefix="1" applyFont="1" applyBorder="1" applyAlignment="1" applyProtection="1">
      <alignment horizontal="center" vertical="center"/>
    </xf>
    <xf numFmtId="0" fontId="45" fillId="0" borderId="0" xfId="0" applyFont="1" applyAlignment="1" applyProtection="1">
      <alignment horizontal="center"/>
    </xf>
    <xf numFmtId="0" fontId="3" fillId="0" borderId="29" xfId="25" quotePrefix="1" applyNumberFormat="1" applyFont="1" applyBorder="1" applyAlignment="1" applyProtection="1">
      <alignment horizontal="center" vertical="center"/>
    </xf>
    <xf numFmtId="0" fontId="3" fillId="0" borderId="5" xfId="25" applyFont="1" applyFill="1" applyBorder="1" applyAlignment="1" applyProtection="1">
      <alignment horizontal="center" vertical="center"/>
    </xf>
    <xf numFmtId="0" fontId="3" fillId="0" borderId="27" xfId="25" applyFont="1" applyBorder="1" applyAlignment="1" applyProtection="1">
      <alignment horizontal="center" vertical="center"/>
    </xf>
    <xf numFmtId="0" fontId="3" fillId="0" borderId="52" xfId="25" applyFont="1" applyBorder="1" applyAlignment="1" applyProtection="1">
      <alignment horizontal="center" vertical="center"/>
    </xf>
    <xf numFmtId="0" fontId="3" fillId="0" borderId="29" xfId="25" applyFont="1" applyBorder="1" applyAlignment="1" applyProtection="1">
      <alignment horizontal="center" vertical="center"/>
    </xf>
    <xf numFmtId="0" fontId="3" fillId="0" borderId="7" xfId="25" applyFont="1" applyBorder="1" applyAlignment="1" applyProtection="1">
      <alignment horizontal="left" indent="1"/>
    </xf>
    <xf numFmtId="0" fontId="3" fillId="0" borderId="2" xfId="25" applyFont="1" applyBorder="1" applyAlignment="1" applyProtection="1">
      <alignment horizontal="left" vertical="center" indent="1"/>
      <protection hidden="1"/>
    </xf>
    <xf numFmtId="0" fontId="50" fillId="0" borderId="0" xfId="0" applyFont="1" applyAlignment="1" applyProtection="1">
      <alignment horizontal="center"/>
    </xf>
    <xf numFmtId="0" fontId="3" fillId="0" borderId="61" xfId="0" quotePrefix="1" applyFont="1" applyBorder="1" applyAlignment="1" applyProtection="1">
      <alignment horizontal="left" vertical="center" indent="1"/>
      <protection hidden="1"/>
    </xf>
    <xf numFmtId="0" fontId="3" fillId="0" borderId="5" xfId="0" quotePrefix="1" applyNumberFormat="1" applyFont="1" applyBorder="1" applyAlignment="1" applyProtection="1">
      <alignment horizontal="center" vertical="center"/>
    </xf>
    <xf numFmtId="0" fontId="3" fillId="0" borderId="27" xfId="0" quotePrefix="1" applyNumberFormat="1" applyFont="1" applyBorder="1" applyAlignment="1" applyProtection="1">
      <alignment horizontal="center" vertical="center"/>
    </xf>
    <xf numFmtId="0" fontId="3" fillId="0" borderId="28" xfId="25" applyFont="1" applyBorder="1" applyAlignment="1" applyProtection="1">
      <alignment horizontal="center" vertical="center"/>
    </xf>
    <xf numFmtId="0" fontId="3" fillId="0" borderId="28" xfId="25" applyFont="1" applyBorder="1" applyAlignment="1" applyProtection="1">
      <alignment vertical="center"/>
    </xf>
    <xf numFmtId="0" fontId="3" fillId="0" borderId="27" xfId="25" applyFont="1" applyBorder="1" applyAlignment="1" applyProtection="1">
      <alignment vertical="center"/>
    </xf>
    <xf numFmtId="0" fontId="3" fillId="0" borderId="29" xfId="25" quotePrefix="1" applyFont="1" applyBorder="1" applyAlignment="1" applyProtection="1">
      <alignment horizontal="center" vertical="center"/>
    </xf>
    <xf numFmtId="0" fontId="3" fillId="0" borderId="29" xfId="25" quotePrefix="1" applyFont="1" applyBorder="1" applyAlignment="1" applyProtection="1">
      <alignment horizontal="left" vertical="center"/>
    </xf>
    <xf numFmtId="0" fontId="3" fillId="0" borderId="5" xfId="25" applyFont="1" applyBorder="1" applyAlignment="1" applyProtection="1">
      <alignment vertical="center"/>
      <protection hidden="1"/>
    </xf>
    <xf numFmtId="0" fontId="3" fillId="0" borderId="5" xfId="25" quotePrefix="1" applyFont="1" applyBorder="1" applyAlignment="1" applyProtection="1">
      <alignment vertical="center"/>
      <protection hidden="1"/>
    </xf>
    <xf numFmtId="0" fontId="3" fillId="0" borderId="7" xfId="25" applyFont="1" applyBorder="1" applyAlignment="1" applyProtection="1">
      <alignment vertical="center"/>
      <protection hidden="1"/>
    </xf>
    <xf numFmtId="0" fontId="3" fillId="0" borderId="5" xfId="25" applyFont="1" applyBorder="1" applyAlignment="1" applyProtection="1">
      <alignment vertical="center"/>
    </xf>
    <xf numFmtId="0" fontId="3" fillId="0" borderId="50" xfId="25" applyFont="1" applyBorder="1" applyAlignment="1" applyProtection="1">
      <alignment horizontal="left" vertical="center" wrapText="1"/>
      <protection hidden="1"/>
    </xf>
    <xf numFmtId="0" fontId="3" fillId="0" borderId="27" xfId="25" quotePrefix="1" applyFont="1" applyBorder="1" applyAlignment="1" applyProtection="1">
      <alignment horizontal="center" vertical="center"/>
    </xf>
    <xf numFmtId="0" fontId="3" fillId="0" borderId="28" xfId="25" applyFont="1" applyBorder="1" applyAlignment="1" applyProtection="1">
      <alignment vertical="center"/>
      <protection hidden="1"/>
    </xf>
    <xf numFmtId="0" fontId="3" fillId="0" borderId="12" xfId="25" applyFont="1" applyBorder="1" applyAlignment="1" applyProtection="1">
      <alignment vertical="center"/>
      <protection hidden="1"/>
    </xf>
    <xf numFmtId="0" fontId="3" fillId="0" borderId="29" xfId="25" quotePrefix="1" applyFont="1" applyBorder="1" applyAlignment="1" applyProtection="1">
      <alignment horizontal="left" vertical="center"/>
      <protection hidden="1"/>
    </xf>
    <xf numFmtId="0" fontId="3" fillId="0" borderId="5" xfId="25" quotePrefix="1" applyFont="1" applyBorder="1" applyAlignment="1" applyProtection="1">
      <alignment horizontal="center" vertical="center"/>
    </xf>
    <xf numFmtId="0" fontId="3" fillId="0" borderId="29" xfId="25" quotePrefix="1" applyFont="1" applyBorder="1" applyAlignment="1" applyProtection="1">
      <alignment vertical="center"/>
      <protection hidden="1"/>
    </xf>
    <xf numFmtId="0" fontId="2" fillId="0" borderId="5" xfId="25" applyFont="1" applyBorder="1" applyAlignment="1" applyProtection="1">
      <alignment wrapText="1"/>
    </xf>
    <xf numFmtId="0" fontId="17" fillId="0" borderId="0" xfId="0" applyFont="1" applyFill="1" applyProtection="1"/>
    <xf numFmtId="0" fontId="0" fillId="0" borderId="31" xfId="0" applyNumberFormat="1" applyBorder="1" applyAlignment="1" applyProtection="1">
      <alignment horizontal="left" wrapText="1"/>
    </xf>
    <xf numFmtId="0" fontId="3" fillId="0" borderId="64" xfId="0" quotePrefix="1" applyNumberFormat="1" applyFont="1" applyBorder="1" applyAlignment="1" applyProtection="1">
      <alignment horizontal="left" vertical="center" indent="1"/>
      <protection hidden="1"/>
    </xf>
    <xf numFmtId="0" fontId="3" fillId="0" borderId="61" xfId="0" quotePrefix="1" applyNumberFormat="1" applyFont="1" applyBorder="1" applyAlignment="1" applyProtection="1">
      <alignment horizontal="left" vertical="center" indent="1"/>
      <protection hidden="1"/>
    </xf>
    <xf numFmtId="0" fontId="3" fillId="0" borderId="65" xfId="0" quotePrefix="1" applyNumberFormat="1" applyFont="1" applyBorder="1" applyAlignment="1" applyProtection="1">
      <alignment horizontal="center" vertical="center"/>
    </xf>
    <xf numFmtId="0" fontId="3" fillId="0" borderId="5" xfId="0" applyFont="1" applyBorder="1" applyAlignment="1" applyProtection="1">
      <alignment horizontal="center" vertical="center"/>
    </xf>
    <xf numFmtId="0" fontId="3" fillId="0" borderId="25" xfId="0" quotePrefix="1" applyFont="1" applyBorder="1" applyAlignment="1" applyProtection="1">
      <alignment horizontal="center" vertical="center"/>
    </xf>
    <xf numFmtId="0" fontId="3" fillId="0" borderId="65" xfId="0" quotePrefix="1" applyFont="1" applyBorder="1" applyAlignment="1" applyProtection="1">
      <alignment horizontal="center" vertical="center"/>
    </xf>
    <xf numFmtId="0" fontId="3" fillId="0" borderId="65" xfId="0" quotePrefix="1" applyFont="1" applyFill="1" applyBorder="1" applyAlignment="1" applyProtection="1">
      <alignment horizontal="center" vertical="center"/>
    </xf>
    <xf numFmtId="0" fontId="3" fillId="0" borderId="25" xfId="0" applyFont="1" applyBorder="1" applyAlignment="1" applyProtection="1">
      <alignment horizontal="center" vertical="center" wrapText="1"/>
      <protection hidden="1"/>
    </xf>
    <xf numFmtId="0" fontId="3" fillId="0" borderId="25" xfId="0" applyFont="1" applyBorder="1" applyAlignment="1" applyProtection="1">
      <alignment horizontal="center" vertical="center"/>
      <protection hidden="1"/>
    </xf>
    <xf numFmtId="0" fontId="3" fillId="0" borderId="65" xfId="0" quotePrefix="1" applyFont="1" applyBorder="1" applyAlignment="1" applyProtection="1">
      <alignment horizontal="left" vertical="center"/>
      <protection hidden="1"/>
    </xf>
    <xf numFmtId="0" fontId="3" fillId="0" borderId="5" xfId="0" quotePrefix="1" applyFont="1" applyBorder="1" applyAlignment="1" applyProtection="1">
      <alignment horizontal="left" vertical="center" wrapText="1"/>
      <protection hidden="1"/>
    </xf>
    <xf numFmtId="0" fontId="3" fillId="0" borderId="25" xfId="0" quotePrefix="1" applyFont="1" applyBorder="1" applyAlignment="1" applyProtection="1">
      <alignment horizontal="left" vertical="center"/>
      <protection hidden="1"/>
    </xf>
    <xf numFmtId="0" fontId="0" fillId="6" borderId="0" xfId="0" applyFill="1" applyProtection="1">
      <protection hidden="1"/>
    </xf>
    <xf numFmtId="0" fontId="50" fillId="0" borderId="0" xfId="0" applyFont="1" applyFill="1" applyAlignment="1" applyProtection="1">
      <alignment horizontal="center"/>
      <protection hidden="1"/>
    </xf>
    <xf numFmtId="0" fontId="5" fillId="6" borderId="0" xfId="0" applyFont="1" applyFill="1" applyProtection="1">
      <protection hidden="1"/>
    </xf>
    <xf numFmtId="0" fontId="0" fillId="6" borderId="34" xfId="0" applyFill="1" applyBorder="1" applyAlignment="1" applyProtection="1">
      <alignment vertical="top"/>
      <protection hidden="1"/>
    </xf>
    <xf numFmtId="0" fontId="0" fillId="6" borderId="24" xfId="0" applyFill="1" applyBorder="1" applyAlignment="1" applyProtection="1">
      <alignment vertical="top"/>
      <protection hidden="1"/>
    </xf>
    <xf numFmtId="0" fontId="0" fillId="6" borderId="33" xfId="0" applyFill="1" applyBorder="1" applyAlignment="1" applyProtection="1">
      <alignment vertical="top"/>
      <protection hidden="1"/>
    </xf>
    <xf numFmtId="0" fontId="0" fillId="6" borderId="35" xfId="0" applyFill="1" applyBorder="1" applyAlignment="1" applyProtection="1">
      <alignment vertical="top"/>
      <protection hidden="1"/>
    </xf>
    <xf numFmtId="0" fontId="0" fillId="6" borderId="23" xfId="0" applyFill="1" applyBorder="1" applyAlignment="1" applyProtection="1">
      <alignment vertical="top"/>
      <protection hidden="1"/>
    </xf>
    <xf numFmtId="0" fontId="0" fillId="6" borderId="57" xfId="0" applyFill="1" applyBorder="1" applyAlignment="1" applyProtection="1">
      <alignment vertical="top"/>
      <protection hidden="1"/>
    </xf>
    <xf numFmtId="0" fontId="0" fillId="6" borderId="0" xfId="0" applyFill="1" applyProtection="1"/>
    <xf numFmtId="0" fontId="10" fillId="6" borderId="12" xfId="0" applyFont="1" applyFill="1" applyBorder="1" applyProtection="1">
      <protection hidden="1"/>
    </xf>
    <xf numFmtId="0" fontId="11" fillId="6" borderId="0" xfId="0" applyFont="1" applyFill="1" applyProtection="1">
      <protection hidden="1"/>
    </xf>
    <xf numFmtId="49" fontId="11" fillId="6" borderId="0" xfId="0" applyNumberFormat="1" applyFont="1" applyFill="1" applyProtection="1">
      <protection hidden="1"/>
    </xf>
    <xf numFmtId="0" fontId="2" fillId="0" borderId="4" xfId="1" applyFont="1" applyFill="1" applyBorder="1" applyAlignment="1" applyProtection="1">
      <alignment horizontal="center"/>
      <protection locked="0"/>
    </xf>
    <xf numFmtId="167" fontId="7" fillId="0" borderId="66" xfId="0" quotePrefix="1" applyNumberFormat="1" applyFont="1" applyFill="1" applyBorder="1" applyAlignment="1" applyProtection="1">
      <alignment horizontal="center" vertical="center"/>
    </xf>
    <xf numFmtId="167" fontId="7" fillId="0" borderId="30" xfId="0" quotePrefix="1" applyNumberFormat="1" applyFont="1" applyFill="1" applyBorder="1" applyAlignment="1" applyProtection="1">
      <alignment horizontal="center" vertical="center"/>
    </xf>
    <xf numFmtId="0" fontId="1" fillId="0" borderId="0" xfId="0" applyNumberFormat="1" applyFont="1" applyAlignment="1" applyProtection="1">
      <alignment horizontal="centerContinuous" vertical="center"/>
      <protection hidden="1"/>
    </xf>
    <xf numFmtId="0" fontId="0" fillId="0" borderId="0" xfId="0" applyNumberFormat="1" applyAlignment="1" applyProtection="1">
      <alignment horizontal="centerContinuous"/>
    </xf>
    <xf numFmtId="0" fontId="22" fillId="6" borderId="12" xfId="0" applyFont="1" applyFill="1" applyBorder="1" applyProtection="1"/>
    <xf numFmtId="0" fontId="15" fillId="0" borderId="0" xfId="0" applyFont="1" applyFill="1" applyBorder="1" applyAlignment="1" applyProtection="1">
      <alignment horizontal="left"/>
    </xf>
    <xf numFmtId="0" fontId="51" fillId="0" borderId="0" xfId="0" applyFont="1" applyFill="1" applyBorder="1" applyProtection="1"/>
    <xf numFmtId="0" fontId="15" fillId="0" borderId="12" xfId="0" applyFont="1" applyFill="1" applyBorder="1" applyProtection="1"/>
    <xf numFmtId="0" fontId="0" fillId="0" borderId="0" xfId="0" applyFill="1" applyProtection="1"/>
    <xf numFmtId="0" fontId="3" fillId="0" borderId="67" xfId="0" applyFont="1" applyBorder="1" applyAlignment="1" applyProtection="1">
      <alignment horizontal="left"/>
      <protection locked="0"/>
    </xf>
    <xf numFmtId="0" fontId="3" fillId="5" borderId="5" xfId="0" applyFont="1" applyFill="1" applyBorder="1" applyAlignment="1" applyProtection="1">
      <alignment horizontal="center" vertical="center"/>
    </xf>
    <xf numFmtId="0" fontId="3" fillId="5" borderId="25" xfId="0" applyFont="1" applyFill="1" applyBorder="1" applyAlignment="1" applyProtection="1">
      <alignment horizontal="center" vertical="center"/>
    </xf>
    <xf numFmtId="0" fontId="3" fillId="5" borderId="27" xfId="0" applyFont="1" applyFill="1" applyBorder="1" applyAlignment="1" applyProtection="1">
      <alignment horizontal="center" vertical="center"/>
    </xf>
    <xf numFmtId="0" fontId="3" fillId="0" borderId="13" xfId="0" applyFont="1" applyBorder="1" applyAlignment="1" applyProtection="1">
      <alignment horizontal="center" vertical="center"/>
    </xf>
    <xf numFmtId="0" fontId="3" fillId="5" borderId="28" xfId="0" applyFont="1" applyFill="1" applyBorder="1" applyAlignment="1" applyProtection="1">
      <alignment horizontal="center" vertical="center"/>
    </xf>
    <xf numFmtId="0" fontId="3" fillId="5" borderId="31" xfId="0" applyFont="1" applyFill="1" applyBorder="1" applyAlignment="1" applyProtection="1">
      <alignment horizontal="center" vertical="center"/>
    </xf>
    <xf numFmtId="0" fontId="0" fillId="5" borderId="4" xfId="0" applyFill="1" applyBorder="1" applyProtection="1"/>
    <xf numFmtId="0" fontId="0" fillId="5" borderId="24" xfId="0" applyFill="1" applyBorder="1" applyProtection="1"/>
    <xf numFmtId="0" fontId="0" fillId="5" borderId="25" xfId="0" applyFill="1" applyBorder="1" applyProtection="1"/>
    <xf numFmtId="0" fontId="0" fillId="5" borderId="31" xfId="0" applyFill="1" applyBorder="1" applyProtection="1"/>
    <xf numFmtId="0" fontId="0" fillId="5" borderId="29" xfId="0" applyFill="1" applyBorder="1" applyProtection="1"/>
    <xf numFmtId="0" fontId="0" fillId="0" borderId="13" xfId="0" applyBorder="1" applyAlignment="1" applyProtection="1">
      <alignment vertical="center"/>
    </xf>
    <xf numFmtId="0" fontId="3" fillId="0" borderId="67" xfId="0" applyFont="1" applyBorder="1" applyAlignment="1" applyProtection="1">
      <protection locked="0"/>
    </xf>
    <xf numFmtId="0" fontId="4" fillId="0" borderId="0" xfId="0" quotePrefix="1" applyFont="1" applyFill="1" applyBorder="1" applyAlignment="1" applyProtection="1">
      <alignment horizontal="left"/>
      <protection hidden="1"/>
    </xf>
    <xf numFmtId="0" fontId="4" fillId="0" borderId="6" xfId="0" quotePrefix="1" applyFont="1" applyBorder="1" applyAlignment="1" applyProtection="1">
      <alignment horizontal="left"/>
      <protection hidden="1"/>
    </xf>
    <xf numFmtId="0" fontId="4" fillId="0" borderId="0" xfId="25" quotePrefix="1" applyFont="1" applyFill="1" applyBorder="1" applyAlignment="1" applyProtection="1">
      <alignment horizontal="left"/>
      <protection hidden="1"/>
    </xf>
    <xf numFmtId="0" fontId="4" fillId="0" borderId="0" xfId="0" quotePrefix="1" applyNumberFormat="1" applyFont="1" applyBorder="1" applyAlignment="1" applyProtection="1">
      <alignment horizontal="left"/>
      <protection hidden="1"/>
    </xf>
    <xf numFmtId="0" fontId="3" fillId="5" borderId="69" xfId="0" applyFont="1" applyFill="1" applyBorder="1" applyAlignment="1" applyProtection="1">
      <alignment horizontal="center" vertical="center"/>
    </xf>
    <xf numFmtId="167" fontId="7" fillId="0" borderId="29" xfId="25" quotePrefix="1" applyNumberFormat="1" applyFont="1" applyBorder="1" applyAlignment="1" applyProtection="1">
      <alignment horizontal="center" vertical="center"/>
    </xf>
    <xf numFmtId="167" fontId="7" fillId="0" borderId="69" xfId="25" quotePrefix="1" applyNumberFormat="1" applyFont="1" applyBorder="1" applyAlignment="1" applyProtection="1">
      <alignment horizontal="center" vertical="center"/>
    </xf>
    <xf numFmtId="167" fontId="7" fillId="0" borderId="5" xfId="0" quotePrefix="1" applyNumberFormat="1" applyFont="1" applyFill="1" applyBorder="1" applyAlignment="1" applyProtection="1">
      <alignment horizontal="center" vertical="center"/>
    </xf>
    <xf numFmtId="167" fontId="7" fillId="0" borderId="11" xfId="0" quotePrefix="1" applyNumberFormat="1" applyFont="1" applyFill="1" applyBorder="1" applyAlignment="1" applyProtection="1">
      <alignment horizontal="center" vertical="center"/>
    </xf>
    <xf numFmtId="167" fontId="7" fillId="0" borderId="56" xfId="0" quotePrefix="1" applyNumberFormat="1" applyFont="1" applyFill="1" applyBorder="1" applyAlignment="1" applyProtection="1">
      <alignment horizontal="center" vertical="center"/>
    </xf>
    <xf numFmtId="0" fontId="7" fillId="0" borderId="5" xfId="25" applyFont="1" applyFill="1" applyBorder="1" applyAlignment="1" applyProtection="1">
      <alignment horizontal="center" vertical="center"/>
    </xf>
    <xf numFmtId="0" fontId="7" fillId="0" borderId="56" xfId="25" applyFont="1" applyBorder="1" applyAlignment="1" applyProtection="1">
      <alignment horizontal="center" vertical="center"/>
    </xf>
    <xf numFmtId="0" fontId="7" fillId="0" borderId="28" xfId="25" applyFont="1" applyBorder="1" applyAlignment="1" applyProtection="1">
      <alignment horizontal="center" vertical="center"/>
    </xf>
    <xf numFmtId="0" fontId="7" fillId="0" borderId="27" xfId="25" applyFont="1" applyBorder="1" applyAlignment="1" applyProtection="1">
      <alignment horizontal="center" vertical="center"/>
    </xf>
    <xf numFmtId="0" fontId="7" fillId="0" borderId="28" xfId="25" applyFont="1" applyFill="1" applyBorder="1" applyAlignment="1" applyProtection="1">
      <alignment horizontal="center" vertical="center"/>
    </xf>
    <xf numFmtId="0" fontId="7" fillId="0" borderId="62" xfId="25" applyFont="1" applyFill="1" applyBorder="1" applyAlignment="1" applyProtection="1">
      <alignment horizontal="center" vertical="center"/>
    </xf>
    <xf numFmtId="0" fontId="7" fillId="0" borderId="27" xfId="25" applyFont="1" applyFill="1" applyBorder="1" applyAlignment="1" applyProtection="1">
      <alignment horizontal="center" vertical="center"/>
    </xf>
    <xf numFmtId="0" fontId="7" fillId="0" borderId="56" xfId="25" applyFont="1" applyFill="1" applyBorder="1" applyAlignment="1" applyProtection="1">
      <alignment horizontal="center" vertical="center"/>
    </xf>
    <xf numFmtId="167" fontId="7" fillId="0" borderId="5" xfId="0" applyNumberFormat="1" applyFont="1" applyFill="1" applyBorder="1" applyAlignment="1" applyProtection="1">
      <alignment horizontal="center" vertical="center"/>
    </xf>
    <xf numFmtId="167" fontId="7" fillId="0" borderId="11" xfId="0" applyNumberFormat="1" applyFont="1" applyFill="1" applyBorder="1" applyAlignment="1" applyProtection="1">
      <alignment horizontal="center" vertical="center"/>
    </xf>
    <xf numFmtId="167" fontId="7" fillId="0" borderId="28" xfId="0" quotePrefix="1" applyNumberFormat="1" applyFont="1" applyFill="1" applyBorder="1" applyAlignment="1" applyProtection="1">
      <alignment horizontal="center" vertical="center"/>
    </xf>
    <xf numFmtId="167" fontId="7" fillId="0" borderId="68" xfId="0" quotePrefix="1" applyNumberFormat="1" applyFont="1" applyFill="1" applyBorder="1" applyAlignment="1" applyProtection="1">
      <alignment horizontal="center" vertical="center"/>
    </xf>
    <xf numFmtId="167" fontId="7" fillId="0" borderId="5" xfId="0" quotePrefix="1" applyNumberFormat="1" applyFont="1" applyBorder="1" applyAlignment="1" applyProtection="1">
      <alignment horizontal="center" vertical="center"/>
    </xf>
    <xf numFmtId="167" fontId="7" fillId="0" borderId="11" xfId="0" quotePrefix="1" applyNumberFormat="1" applyFont="1" applyBorder="1" applyAlignment="1" applyProtection="1">
      <alignment horizontal="center" vertical="center"/>
    </xf>
    <xf numFmtId="167" fontId="7" fillId="0" borderId="56" xfId="0" quotePrefix="1" applyNumberFormat="1" applyFont="1" applyBorder="1" applyAlignment="1" applyProtection="1">
      <alignment horizontal="center" vertical="center"/>
    </xf>
    <xf numFmtId="167" fontId="7" fillId="0" borderId="27" xfId="0" quotePrefix="1" applyNumberFormat="1" applyFont="1" applyBorder="1" applyAlignment="1" applyProtection="1">
      <alignment horizontal="center" vertical="center"/>
    </xf>
    <xf numFmtId="167" fontId="7" fillId="0" borderId="5" xfId="0" applyNumberFormat="1" applyFont="1" applyBorder="1" applyAlignment="1" applyProtection="1">
      <alignment horizontal="center" vertical="center"/>
    </xf>
    <xf numFmtId="167" fontId="7" fillId="0" borderId="11" xfId="0" applyNumberFormat="1" applyFont="1" applyBorder="1" applyAlignment="1" applyProtection="1">
      <alignment horizontal="center" vertical="center"/>
    </xf>
    <xf numFmtId="167" fontId="7" fillId="0" borderId="25" xfId="0" applyNumberFormat="1" applyFont="1" applyBorder="1" applyAlignment="1" applyProtection="1">
      <alignment horizontal="center" vertical="center"/>
    </xf>
    <xf numFmtId="167" fontId="7" fillId="0" borderId="56" xfId="0" applyNumberFormat="1" applyFont="1" applyBorder="1" applyAlignment="1" applyProtection="1">
      <alignment horizontal="center" vertical="center"/>
    </xf>
    <xf numFmtId="0" fontId="7" fillId="0" borderId="70" xfId="0" applyFont="1" applyFill="1" applyBorder="1" applyAlignment="1" applyProtection="1">
      <alignment horizontal="right" vertical="center" wrapText="1"/>
      <protection hidden="1"/>
    </xf>
    <xf numFmtId="167" fontId="7" fillId="0" borderId="69" xfId="0" applyNumberFormat="1" applyFont="1" applyBorder="1" applyAlignment="1" applyProtection="1">
      <alignment horizontal="center" vertical="center"/>
    </xf>
    <xf numFmtId="167" fontId="7" fillId="0" borderId="29" xfId="0" applyNumberFormat="1" applyFont="1" applyBorder="1" applyAlignment="1" applyProtection="1">
      <alignment horizontal="center" vertical="center"/>
    </xf>
    <xf numFmtId="0" fontId="36" fillId="0" borderId="0" xfId="30" applyFont="1" applyBorder="1" applyProtection="1">
      <alignment horizontal="left"/>
    </xf>
    <xf numFmtId="0" fontId="3" fillId="0" borderId="0" xfId="0" applyFont="1" applyAlignment="1" applyProtection="1">
      <alignment horizontal="center"/>
    </xf>
    <xf numFmtId="0" fontId="21" fillId="2" borderId="0" xfId="0" applyFont="1" applyFill="1" applyBorder="1"/>
    <xf numFmtId="0" fontId="0" fillId="2" borderId="0" xfId="0" applyFill="1"/>
    <xf numFmtId="0" fontId="21" fillId="2" borderId="0" xfId="0" applyFont="1" applyFill="1" applyBorder="1" applyProtection="1">
      <protection hidden="1"/>
    </xf>
    <xf numFmtId="3" fontId="21" fillId="2" borderId="7" xfId="0" applyNumberFormat="1" applyFont="1" applyFill="1" applyBorder="1" applyAlignment="1" applyProtection="1">
      <alignment horizontal="right"/>
      <protection hidden="1"/>
    </xf>
    <xf numFmtId="3" fontId="25" fillId="2" borderId="7" xfId="0" applyNumberFormat="1" applyFont="1" applyFill="1" applyBorder="1" applyAlignment="1" applyProtection="1">
      <alignment horizontal="right"/>
      <protection hidden="1"/>
    </xf>
    <xf numFmtId="3" fontId="21" fillId="2" borderId="7" xfId="0" applyNumberFormat="1" applyFont="1" applyFill="1" applyBorder="1" applyProtection="1">
      <protection hidden="1"/>
    </xf>
    <xf numFmtId="0" fontId="0" fillId="2" borderId="0" xfId="0" applyFill="1" applyProtection="1">
      <protection hidden="1"/>
    </xf>
    <xf numFmtId="0" fontId="21" fillId="2" borderId="12" xfId="0" applyFont="1" applyFill="1" applyBorder="1" applyProtection="1">
      <protection hidden="1"/>
    </xf>
    <xf numFmtId="3" fontId="21" fillId="2" borderId="12" xfId="0" applyNumberFormat="1" applyFont="1" applyFill="1" applyBorder="1" applyProtection="1">
      <protection hidden="1"/>
    </xf>
    <xf numFmtId="0" fontId="21" fillId="2" borderId="57" xfId="0" applyFont="1" applyFill="1" applyBorder="1" applyProtection="1">
      <protection hidden="1"/>
    </xf>
    <xf numFmtId="0" fontId="0" fillId="2" borderId="31" xfId="0" applyFill="1" applyBorder="1" applyAlignment="1" applyProtection="1">
      <protection hidden="1"/>
    </xf>
    <xf numFmtId="3" fontId="21" fillId="2" borderId="0" xfId="0" applyNumberFormat="1" applyFont="1" applyFill="1" applyBorder="1" applyProtection="1">
      <protection hidden="1"/>
    </xf>
    <xf numFmtId="3" fontId="25" fillId="2" borderId="0" xfId="0" applyNumberFormat="1" applyFont="1" applyFill="1" applyBorder="1" applyProtection="1">
      <protection hidden="1"/>
    </xf>
    <xf numFmtId="0" fontId="21" fillId="2" borderId="25" xfId="0" applyFont="1" applyFill="1" applyBorder="1" applyProtection="1">
      <protection hidden="1"/>
    </xf>
    <xf numFmtId="3" fontId="21" fillId="2" borderId="25" xfId="0" applyNumberFormat="1" applyFont="1" applyFill="1" applyBorder="1" applyProtection="1">
      <protection hidden="1"/>
    </xf>
    <xf numFmtId="0" fontId="21" fillId="2" borderId="31" xfId="0" applyFont="1" applyFill="1" applyBorder="1" applyProtection="1">
      <protection hidden="1"/>
    </xf>
    <xf numFmtId="3" fontId="21" fillId="2" borderId="31" xfId="0" applyNumberFormat="1" applyFont="1" applyFill="1" applyBorder="1" applyProtection="1">
      <protection hidden="1"/>
    </xf>
    <xf numFmtId="0" fontId="21" fillId="2" borderId="29" xfId="0" applyFont="1" applyFill="1" applyBorder="1" applyProtection="1">
      <protection hidden="1"/>
    </xf>
    <xf numFmtId="3" fontId="21" fillId="2" borderId="29" xfId="0" applyNumberFormat="1" applyFont="1" applyFill="1" applyBorder="1" applyProtection="1">
      <protection hidden="1"/>
    </xf>
    <xf numFmtId="3" fontId="21" fillId="2" borderId="16" xfId="0" applyNumberFormat="1" applyFont="1" applyFill="1" applyBorder="1" applyProtection="1">
      <protection hidden="1"/>
    </xf>
    <xf numFmtId="3" fontId="25" fillId="2" borderId="16" xfId="0" applyNumberFormat="1" applyFont="1" applyFill="1" applyBorder="1" applyProtection="1">
      <protection hidden="1"/>
    </xf>
    <xf numFmtId="3" fontId="25" fillId="2" borderId="12" xfId="0" applyNumberFormat="1" applyFont="1" applyFill="1" applyBorder="1" applyProtection="1">
      <protection hidden="1"/>
    </xf>
    <xf numFmtId="0" fontId="53" fillId="2" borderId="0" xfId="0" applyFont="1" applyFill="1" applyBorder="1"/>
    <xf numFmtId="0" fontId="54" fillId="2" borderId="0" xfId="0" applyFont="1" applyFill="1" applyBorder="1"/>
    <xf numFmtId="49" fontId="3" fillId="0" borderId="5" xfId="0" applyNumberFormat="1" applyFont="1" applyFill="1" applyBorder="1" applyAlignment="1" applyProtection="1">
      <alignment horizontal="center" vertical="center"/>
      <protection locked="0"/>
    </xf>
    <xf numFmtId="49" fontId="3" fillId="0" borderId="15" xfId="0" applyNumberFormat="1" applyFont="1" applyFill="1" applyBorder="1" applyAlignment="1" applyProtection="1">
      <alignment horizontal="center" vertical="center"/>
      <protection locked="0"/>
    </xf>
    <xf numFmtId="49" fontId="3" fillId="0" borderId="27" xfId="0" applyNumberFormat="1" applyFont="1" applyFill="1" applyBorder="1" applyAlignment="1" applyProtection="1">
      <alignment horizontal="center" vertical="center"/>
      <protection locked="0"/>
    </xf>
    <xf numFmtId="49" fontId="3" fillId="0" borderId="71" xfId="0" applyNumberFormat="1" applyFont="1" applyFill="1" applyBorder="1" applyAlignment="1" applyProtection="1">
      <alignment horizontal="center" vertical="center"/>
      <protection locked="0"/>
    </xf>
    <xf numFmtId="0" fontId="2" fillId="0" borderId="0" xfId="25" applyFont="1" applyAlignment="1" applyProtection="1">
      <alignment horizontal="centerContinuous"/>
    </xf>
    <xf numFmtId="49" fontId="3" fillId="0" borderId="65" xfId="0" applyNumberFormat="1" applyFont="1" applyFill="1" applyBorder="1" applyAlignment="1" applyProtection="1">
      <alignment horizontal="left" vertical="center"/>
      <protection locked="0"/>
    </xf>
    <xf numFmtId="49" fontId="3" fillId="0" borderId="5" xfId="0" applyNumberFormat="1" applyFont="1" applyFill="1" applyBorder="1" applyAlignment="1" applyProtection="1">
      <alignment horizontal="left" vertical="center"/>
      <protection locked="0"/>
    </xf>
    <xf numFmtId="0" fontId="21" fillId="2" borderId="31" xfId="0" applyFont="1" applyFill="1" applyBorder="1"/>
    <xf numFmtId="3" fontId="21" fillId="2" borderId="31" xfId="0" applyNumberFormat="1" applyFont="1" applyFill="1" applyBorder="1"/>
    <xf numFmtId="0" fontId="21" fillId="2" borderId="29" xfId="0" applyFont="1" applyFill="1" applyBorder="1"/>
    <xf numFmtId="3" fontId="21" fillId="2" borderId="29" xfId="0" applyNumberFormat="1" applyFont="1" applyFill="1" applyBorder="1"/>
    <xf numFmtId="0" fontId="21" fillId="5" borderId="0" xfId="0" applyFont="1" applyFill="1" applyBorder="1"/>
    <xf numFmtId="0" fontId="0" fillId="5" borderId="0" xfId="0" applyFill="1"/>
    <xf numFmtId="0" fontId="22" fillId="5" borderId="0" xfId="0" applyFont="1" applyFill="1" applyBorder="1"/>
    <xf numFmtId="49" fontId="21" fillId="2" borderId="0" xfId="0" applyNumberFormat="1" applyFont="1" applyFill="1" applyBorder="1" applyProtection="1">
      <protection hidden="1"/>
    </xf>
    <xf numFmtId="49" fontId="21" fillId="2" borderId="16" xfId="0" applyNumberFormat="1" applyFont="1" applyFill="1" applyBorder="1" applyProtection="1">
      <protection hidden="1"/>
    </xf>
    <xf numFmtId="49" fontId="21" fillId="2" borderId="12" xfId="0" applyNumberFormat="1" applyFont="1" applyFill="1" applyBorder="1" applyProtection="1">
      <protection hidden="1"/>
    </xf>
    <xf numFmtId="0" fontId="15" fillId="0" borderId="52" xfId="26" applyFont="1" applyBorder="1" applyAlignment="1" applyProtection="1">
      <alignment wrapText="1"/>
    </xf>
    <xf numFmtId="0" fontId="2" fillId="0" borderId="4" xfId="25" applyNumberFormat="1" applyFont="1" applyBorder="1" applyProtection="1">
      <protection locked="0"/>
    </xf>
    <xf numFmtId="0" fontId="2" fillId="0" borderId="24" xfId="25" applyNumberFormat="1" applyFont="1" applyBorder="1" applyProtection="1">
      <protection locked="0"/>
    </xf>
    <xf numFmtId="0" fontId="2" fillId="0" borderId="25" xfId="25" applyNumberFormat="1" applyFont="1" applyBorder="1" applyProtection="1">
      <protection locked="0"/>
    </xf>
    <xf numFmtId="0" fontId="2" fillId="0" borderId="31" xfId="25" applyNumberFormat="1" applyFont="1" applyBorder="1" applyProtection="1">
      <protection locked="0"/>
    </xf>
    <xf numFmtId="0" fontId="2" fillId="0" borderId="29" xfId="25" applyNumberFormat="1" applyFont="1" applyBorder="1" applyProtection="1">
      <protection locked="0"/>
    </xf>
    <xf numFmtId="0" fontId="2" fillId="0" borderId="0" xfId="25" applyNumberFormat="1" applyFont="1" applyProtection="1"/>
    <xf numFmtId="0" fontId="2" fillId="0" borderId="5" xfId="25" applyNumberFormat="1" applyFont="1" applyBorder="1" applyProtection="1"/>
    <xf numFmtId="0" fontId="51" fillId="0" borderId="0" xfId="0" applyFont="1" applyFill="1" applyBorder="1" applyAlignment="1" applyProtection="1">
      <alignment horizontal="left" vertical="center"/>
    </xf>
    <xf numFmtId="0" fontId="15" fillId="0" borderId="0" xfId="0" applyFont="1" applyFill="1" applyBorder="1" applyAlignment="1" applyProtection="1">
      <alignment horizontal="left" vertical="top"/>
    </xf>
    <xf numFmtId="0" fontId="45" fillId="0" borderId="0" xfId="0" applyFont="1" applyAlignment="1" applyProtection="1">
      <alignment horizontal="center" vertical="center"/>
    </xf>
    <xf numFmtId="0" fontId="45" fillId="0" borderId="0" xfId="0" applyFont="1" applyFill="1" applyAlignment="1" applyProtection="1">
      <alignment horizontal="center"/>
    </xf>
    <xf numFmtId="0" fontId="45" fillId="0" borderId="0" xfId="0" applyNumberFormat="1" applyFont="1" applyAlignment="1" applyProtection="1">
      <alignment horizontal="center"/>
    </xf>
    <xf numFmtId="0" fontId="45" fillId="0" borderId="0" xfId="0" applyNumberFormat="1" applyFont="1" applyAlignment="1" applyProtection="1">
      <alignment horizontal="center" vertical="top"/>
    </xf>
    <xf numFmtId="0" fontId="2" fillId="0" borderId="25" xfId="25" applyNumberFormat="1" applyFont="1" applyBorder="1" applyProtection="1"/>
    <xf numFmtId="0" fontId="2" fillId="0" borderId="31" xfId="25" applyNumberFormat="1" applyFont="1" applyBorder="1" applyProtection="1"/>
    <xf numFmtId="0" fontId="2" fillId="0" borderId="29" xfId="25" applyNumberFormat="1" applyFont="1" applyBorder="1" applyProtection="1"/>
    <xf numFmtId="3" fontId="27" fillId="0" borderId="0" xfId="0" applyNumberFormat="1" applyFont="1" applyBorder="1" applyAlignment="1" applyProtection="1">
      <alignment horizontal="right"/>
    </xf>
    <xf numFmtId="0" fontId="58" fillId="2" borderId="0" xfId="1" applyFont="1" applyAlignment="1">
      <alignment horizontal="center"/>
      <protection hidden="1"/>
    </xf>
    <xf numFmtId="0" fontId="5" fillId="2" borderId="0" xfId="1" applyFont="1" applyAlignment="1">
      <alignment horizontal="right"/>
      <protection hidden="1"/>
    </xf>
    <xf numFmtId="0" fontId="5" fillId="0" borderId="4" xfId="1" applyFont="1" applyFill="1" applyBorder="1" applyAlignment="1" applyProtection="1">
      <alignment horizontal="center"/>
      <protection locked="0"/>
    </xf>
    <xf numFmtId="3" fontId="25" fillId="0" borderId="0" xfId="0" applyNumberFormat="1" applyFont="1" applyFill="1" applyBorder="1" applyAlignment="1" applyProtection="1">
      <protection locked="0"/>
    </xf>
    <xf numFmtId="3" fontId="25" fillId="0" borderId="0" xfId="0" applyNumberFormat="1" applyFont="1" applyBorder="1" applyAlignment="1" applyProtection="1">
      <protection locked="0"/>
    </xf>
    <xf numFmtId="3" fontId="59" fillId="0" borderId="0" xfId="0" applyNumberFormat="1" applyFont="1" applyFill="1" applyBorder="1"/>
    <xf numFmtId="3" fontId="60" fillId="0" borderId="16" xfId="0" applyNumberFormat="1" applyFont="1" applyFill="1" applyBorder="1" applyAlignment="1" applyProtection="1">
      <alignment horizontal="right"/>
    </xf>
    <xf numFmtId="3" fontId="60" fillId="0" borderId="16" xfId="0" applyNumberFormat="1" applyFont="1" applyFill="1" applyBorder="1" applyProtection="1"/>
    <xf numFmtId="3" fontId="59" fillId="0" borderId="16" xfId="0" applyNumberFormat="1" applyFont="1" applyFill="1" applyBorder="1" applyProtection="1">
      <protection locked="0"/>
    </xf>
    <xf numFmtId="0" fontId="59" fillId="0" borderId="0" xfId="0" applyFont="1" applyBorder="1"/>
    <xf numFmtId="0" fontId="59" fillId="0" borderId="0" xfId="0" applyFont="1" applyFill="1" applyBorder="1"/>
    <xf numFmtId="164" fontId="60" fillId="0" borderId="16" xfId="0" applyNumberFormat="1" applyFont="1" applyBorder="1" applyAlignment="1" applyProtection="1">
      <alignment horizontal="right"/>
    </xf>
    <xf numFmtId="0" fontId="60" fillId="0" borderId="16" xfId="0" applyFont="1" applyBorder="1" applyProtection="1"/>
    <xf numFmtId="0" fontId="60" fillId="0" borderId="16" xfId="0" applyFont="1" applyFill="1" applyBorder="1" applyProtection="1"/>
    <xf numFmtId="164" fontId="60" fillId="0" borderId="16" xfId="0" applyNumberFormat="1" applyFont="1" applyBorder="1" applyAlignment="1">
      <alignment horizontal="right"/>
    </xf>
    <xf numFmtId="0" fontId="60" fillId="0" borderId="16" xfId="0" applyFont="1" applyBorder="1"/>
    <xf numFmtId="0" fontId="60" fillId="0" borderId="16" xfId="0" applyFont="1" applyFill="1" applyBorder="1"/>
    <xf numFmtId="0" fontId="59" fillId="0" borderId="16" xfId="0" applyFont="1" applyBorder="1"/>
    <xf numFmtId="0" fontId="59" fillId="0" borderId="16" xfId="0" applyFont="1" applyFill="1" applyBorder="1"/>
    <xf numFmtId="0" fontId="59" fillId="0" borderId="16" xfId="0" applyFont="1" applyBorder="1" applyProtection="1">
      <protection locked="0"/>
    </xf>
    <xf numFmtId="0" fontId="61" fillId="0" borderId="0" xfId="0" applyFont="1" applyBorder="1" applyAlignment="1">
      <alignment horizontal="right"/>
    </xf>
    <xf numFmtId="0" fontId="61" fillId="0" borderId="0" xfId="0" applyFont="1" applyBorder="1"/>
    <xf numFmtId="3" fontId="61" fillId="0" borderId="0" xfId="0" applyNumberFormat="1" applyFont="1" applyBorder="1" applyAlignment="1">
      <alignment horizontal="right"/>
    </xf>
    <xf numFmtId="3" fontId="61" fillId="0" borderId="0" xfId="0" applyNumberFormat="1" applyFont="1" applyBorder="1"/>
    <xf numFmtId="0" fontId="2" fillId="0" borderId="72" xfId="1" applyFill="1" applyBorder="1">
      <protection hidden="1"/>
    </xf>
    <xf numFmtId="0" fontId="2" fillId="0" borderId="73" xfId="1" applyFill="1" applyBorder="1">
      <protection hidden="1"/>
    </xf>
    <xf numFmtId="0" fontId="2" fillId="0" borderId="31" xfId="1" applyFill="1" applyBorder="1">
      <protection hidden="1"/>
    </xf>
    <xf numFmtId="0" fontId="2" fillId="0" borderId="74" xfId="1" applyFill="1" applyBorder="1">
      <protection hidden="1"/>
    </xf>
    <xf numFmtId="0" fontId="21" fillId="0" borderId="5" xfId="0" applyFont="1" applyBorder="1" applyAlignment="1">
      <alignment horizontal="center"/>
    </xf>
    <xf numFmtId="0" fontId="2" fillId="0" borderId="40" xfId="1" applyFont="1" applyFill="1" applyBorder="1">
      <protection hidden="1"/>
    </xf>
    <xf numFmtId="0" fontId="2" fillId="0" borderId="31" xfId="1" applyFont="1" applyFill="1" applyBorder="1">
      <protection hidden="1"/>
    </xf>
    <xf numFmtId="166" fontId="19" fillId="0" borderId="12" xfId="0" applyNumberFormat="1" applyFont="1" applyFill="1" applyBorder="1" applyProtection="1">
      <protection locked="0"/>
    </xf>
    <xf numFmtId="166" fontId="19" fillId="0" borderId="12" xfId="0" applyNumberFormat="1" applyFont="1" applyFill="1" applyBorder="1" applyAlignment="1" applyProtection="1">
      <alignment horizontal="right"/>
      <protection locked="0"/>
    </xf>
    <xf numFmtId="0" fontId="3" fillId="0" borderId="18" xfId="0" applyFont="1" applyFill="1" applyBorder="1" applyAlignment="1" applyProtection="1"/>
    <xf numFmtId="0" fontId="4" fillId="0" borderId="0" xfId="0" applyFont="1" applyFill="1" applyProtection="1"/>
    <xf numFmtId="0" fontId="0" fillId="0" borderId="31" xfId="0" applyFill="1" applyBorder="1" applyProtection="1"/>
    <xf numFmtId="0" fontId="0" fillId="0" borderId="31" xfId="0" applyFill="1" applyBorder="1" applyAlignment="1" applyProtection="1"/>
    <xf numFmtId="0" fontId="2" fillId="0" borderId="5" xfId="25" applyFont="1" applyFill="1" applyBorder="1" applyAlignment="1" applyProtection="1">
      <alignment vertical="top"/>
    </xf>
    <xf numFmtId="0" fontId="0" fillId="0" borderId="25" xfId="0" applyBorder="1" applyAlignment="1" applyProtection="1">
      <alignment wrapText="1"/>
    </xf>
    <xf numFmtId="0" fontId="25" fillId="0" borderId="75" xfId="0" applyFont="1" applyBorder="1"/>
    <xf numFmtId="0" fontId="25" fillId="0" borderId="76" xfId="0" applyFont="1" applyBorder="1"/>
    <xf numFmtId="0" fontId="26" fillId="0" borderId="75" xfId="0" applyFont="1" applyBorder="1"/>
    <xf numFmtId="3" fontId="22" fillId="0" borderId="0" xfId="0" applyNumberFormat="1" applyFont="1" applyBorder="1" applyAlignment="1" applyProtection="1"/>
    <xf numFmtId="0" fontId="2" fillId="0" borderId="0" xfId="0" applyFont="1" applyProtection="1"/>
    <xf numFmtId="0" fontId="19" fillId="0" borderId="0" xfId="0" applyFont="1" applyBorder="1" applyAlignment="1" applyProtection="1">
      <alignment vertical="center"/>
    </xf>
    <xf numFmtId="3" fontId="26" fillId="0" borderId="7" xfId="0" applyNumberFormat="1" applyFont="1" applyBorder="1" applyAlignment="1" applyProtection="1">
      <alignment horizontal="right" vertical="center"/>
    </xf>
    <xf numFmtId="3" fontId="26" fillId="0" borderId="7" xfId="0" applyNumberFormat="1" applyFont="1" applyFill="1" applyBorder="1" applyAlignment="1" applyProtection="1">
      <alignment horizontal="right" vertical="center"/>
    </xf>
    <xf numFmtId="0" fontId="21" fillId="0" borderId="0" xfId="0" applyFont="1" applyBorder="1" applyAlignment="1" applyProtection="1">
      <alignment vertical="center"/>
    </xf>
    <xf numFmtId="3" fontId="21" fillId="0" borderId="0" xfId="0" applyNumberFormat="1" applyFont="1" applyFill="1" applyBorder="1" applyAlignment="1" applyProtection="1">
      <protection locked="0"/>
    </xf>
    <xf numFmtId="3" fontId="25" fillId="0" borderId="12" xfId="0" applyNumberFormat="1" applyFont="1" applyFill="1" applyBorder="1" applyAlignment="1" applyProtection="1">
      <alignment horizontal="right"/>
      <protection locked="0"/>
    </xf>
    <xf numFmtId="3" fontId="22" fillId="0" borderId="0" xfId="0" applyNumberFormat="1" applyFont="1" applyBorder="1" applyAlignment="1"/>
    <xf numFmtId="0" fontId="21" fillId="0" borderId="0" xfId="0" applyFont="1" applyBorder="1" applyAlignment="1">
      <alignment vertical="center"/>
    </xf>
    <xf numFmtId="0" fontId="0" fillId="0" borderId="31" xfId="0" applyBorder="1"/>
    <xf numFmtId="0" fontId="2" fillId="0" borderId="31" xfId="25" applyBorder="1"/>
    <xf numFmtId="0" fontId="2" fillId="0" borderId="31" xfId="25" applyFont="1" applyBorder="1"/>
    <xf numFmtId="3" fontId="26" fillId="0" borderId="7" xfId="0" applyNumberFormat="1" applyFont="1" applyFill="1" applyBorder="1" applyAlignment="1">
      <alignment horizontal="right" vertical="center"/>
    </xf>
    <xf numFmtId="3" fontId="26" fillId="0" borderId="7" xfId="0" applyNumberFormat="1" applyFont="1" applyFill="1" applyBorder="1" applyAlignment="1" applyProtection="1">
      <alignment vertical="center"/>
    </xf>
    <xf numFmtId="0" fontId="21" fillId="0" borderId="16" xfId="0" applyFont="1" applyBorder="1" applyProtection="1"/>
    <xf numFmtId="0" fontId="21" fillId="0" borderId="16" xfId="0" applyFont="1" applyFill="1" applyBorder="1" applyProtection="1"/>
    <xf numFmtId="3" fontId="22" fillId="0" borderId="0" xfId="0" applyNumberFormat="1" applyFont="1" applyBorder="1" applyAlignment="1" applyProtection="1">
      <alignment horizontal="right"/>
    </xf>
    <xf numFmtId="3" fontId="22" fillId="0" borderId="0" xfId="0" applyNumberFormat="1" applyFont="1" applyBorder="1" applyProtection="1"/>
    <xf numFmtId="3" fontId="22" fillId="0" borderId="7" xfId="0" applyNumberFormat="1" applyFont="1" applyBorder="1" applyAlignment="1" applyProtection="1">
      <alignment horizontal="right" vertical="center"/>
    </xf>
    <xf numFmtId="3" fontId="21" fillId="0" borderId="0" xfId="0" applyNumberFormat="1" applyFont="1" applyBorder="1" applyAlignment="1" applyProtection="1">
      <alignment horizontal="right"/>
    </xf>
    <xf numFmtId="3" fontId="25" fillId="0" borderId="0" xfId="0" applyNumberFormat="1" applyFont="1" applyBorder="1" applyAlignment="1" applyProtection="1">
      <alignment horizontal="right"/>
    </xf>
    <xf numFmtId="0" fontId="21" fillId="0" borderId="0" xfId="0" applyFont="1" applyBorder="1" applyAlignment="1" applyProtection="1">
      <alignment vertical="top"/>
    </xf>
    <xf numFmtId="3" fontId="21" fillId="0" borderId="12" xfId="0" applyNumberFormat="1" applyFont="1" applyBorder="1" applyAlignment="1" applyProtection="1">
      <alignment horizontal="right"/>
    </xf>
    <xf numFmtId="3" fontId="25" fillId="0" borderId="12" xfId="0" applyNumberFormat="1" applyFont="1" applyBorder="1" applyAlignment="1" applyProtection="1">
      <alignment horizontal="right"/>
    </xf>
    <xf numFmtId="3" fontId="21" fillId="0" borderId="12" xfId="0" applyNumberFormat="1" applyFont="1" applyFill="1" applyBorder="1" applyAlignment="1" applyProtection="1">
      <protection locked="0"/>
    </xf>
    <xf numFmtId="3" fontId="25" fillId="0" borderId="12" xfId="0" applyNumberFormat="1" applyFont="1" applyBorder="1" applyAlignment="1" applyProtection="1">
      <protection locked="0"/>
    </xf>
    <xf numFmtId="0" fontId="21" fillId="0" borderId="0" xfId="0" applyFont="1" applyBorder="1" applyAlignment="1" applyProtection="1"/>
    <xf numFmtId="0" fontId="1" fillId="2" borderId="0" xfId="4" applyFont="1" applyFill="1" applyBorder="1" applyAlignment="1">
      <alignment horizontal="centerContinuous"/>
    </xf>
    <xf numFmtId="0" fontId="2" fillId="2" borderId="0" xfId="4" applyFont="1" applyFill="1" applyBorder="1" applyAlignment="1">
      <alignment horizontal="centerContinuous"/>
    </xf>
    <xf numFmtId="0" fontId="1" fillId="2" borderId="0" xfId="4" applyFont="1" applyFill="1" applyBorder="1" applyAlignment="1">
      <alignment horizontal="center" vertical="center"/>
    </xf>
    <xf numFmtId="0" fontId="2" fillId="3" borderId="0" xfId="4" applyBorder="1" applyAlignment="1">
      <alignment vertical="center"/>
    </xf>
    <xf numFmtId="0" fontId="1" fillId="3" borderId="0" xfId="4" applyFont="1" applyBorder="1" applyAlignment="1">
      <alignment horizontal="centerContinuous"/>
    </xf>
    <xf numFmtId="0" fontId="1" fillId="0" borderId="0" xfId="4" applyFont="1" applyFill="1" applyBorder="1" applyAlignment="1">
      <alignment horizontal="centerContinuous"/>
    </xf>
    <xf numFmtId="0" fontId="2" fillId="3" borderId="0" xfId="4" applyFont="1" applyBorder="1"/>
    <xf numFmtId="0" fontId="2" fillId="3" borderId="0" xfId="4" applyBorder="1" applyAlignment="1">
      <alignment horizontal="center"/>
    </xf>
    <xf numFmtId="0" fontId="1" fillId="3" borderId="0" xfId="4" applyFont="1" applyBorder="1" applyAlignment="1">
      <alignment horizontal="centerContinuous" vertical="center"/>
    </xf>
    <xf numFmtId="0" fontId="1" fillId="3" borderId="0" xfId="4" applyFont="1" applyBorder="1" applyAlignment="1">
      <alignment horizontal="center" vertical="center"/>
    </xf>
    <xf numFmtId="0" fontId="1" fillId="0" borderId="0" xfId="4" applyFont="1" applyFill="1" applyBorder="1" applyAlignment="1">
      <alignment horizontal="centerContinuous" vertical="center"/>
    </xf>
    <xf numFmtId="0" fontId="2" fillId="3" borderId="0" xfId="4" applyFont="1" applyBorder="1" applyAlignment="1">
      <alignment horizontal="center" vertical="center" wrapText="1"/>
    </xf>
    <xf numFmtId="0" fontId="2" fillId="3" borderId="0" xfId="4" applyFont="1" applyBorder="1" applyAlignment="1">
      <alignment vertical="center"/>
    </xf>
    <xf numFmtId="0" fontId="2" fillId="0" borderId="0" xfId="4" applyFill="1" applyBorder="1" applyAlignment="1">
      <alignment vertical="center"/>
    </xf>
    <xf numFmtId="0" fontId="2" fillId="0" borderId="0" xfId="4" applyFont="1" applyFill="1" applyBorder="1" applyAlignment="1">
      <alignment vertical="center"/>
    </xf>
    <xf numFmtId="0" fontId="2" fillId="3" borderId="0" xfId="4" applyBorder="1" applyAlignment="1">
      <alignment horizontal="center" vertical="center"/>
    </xf>
    <xf numFmtId="0" fontId="2" fillId="0" borderId="0" xfId="4" applyFill="1" applyBorder="1" applyAlignment="1">
      <alignment vertical="center" wrapText="1"/>
    </xf>
    <xf numFmtId="0" fontId="2" fillId="3" borderId="0" xfId="4" applyFont="1" applyBorder="1" applyAlignment="1">
      <alignment horizontal="centerContinuous" vertical="center"/>
    </xf>
    <xf numFmtId="0" fontId="2" fillId="3" borderId="0" xfId="4" applyFont="1" applyBorder="1" applyAlignment="1">
      <alignment horizontal="center" vertical="center"/>
    </xf>
    <xf numFmtId="166" fontId="24" fillId="5" borderId="0" xfId="0" applyNumberFormat="1" applyFont="1" applyFill="1" applyBorder="1" applyAlignment="1" applyProtection="1">
      <alignment horizontal="right"/>
    </xf>
    <xf numFmtId="166" fontId="19" fillId="5" borderId="12" xfId="0" applyNumberFormat="1" applyFont="1" applyFill="1" applyBorder="1" applyAlignment="1" applyProtection="1">
      <alignment horizontal="right"/>
    </xf>
    <xf numFmtId="0" fontId="19" fillId="7" borderId="0" xfId="0" applyNumberFormat="1" applyFont="1" applyFill="1" applyBorder="1" applyAlignment="1" applyProtection="1">
      <alignment horizontal="right"/>
    </xf>
    <xf numFmtId="3" fontId="19" fillId="5" borderId="0" xfId="0" applyNumberFormat="1" applyFont="1" applyFill="1" applyBorder="1" applyAlignment="1" applyProtection="1">
      <alignment horizontal="right"/>
    </xf>
    <xf numFmtId="3" fontId="28" fillId="5" borderId="0" xfId="0" applyNumberFormat="1" applyFont="1" applyFill="1" applyBorder="1" applyAlignment="1" applyProtection="1">
      <alignment horizontal="right"/>
    </xf>
    <xf numFmtId="3" fontId="27" fillId="5" borderId="7" xfId="0" applyNumberFormat="1" applyFont="1" applyFill="1" applyBorder="1" applyAlignment="1" applyProtection="1">
      <alignment horizontal="right"/>
    </xf>
    <xf numFmtId="3" fontId="47" fillId="5" borderId="7" xfId="0" applyNumberFormat="1" applyFont="1" applyFill="1" applyBorder="1" applyAlignment="1" applyProtection="1">
      <alignment horizontal="right"/>
    </xf>
    <xf numFmtId="3" fontId="24" fillId="5" borderId="0" xfId="0" applyNumberFormat="1" applyFont="1" applyFill="1" applyBorder="1" applyAlignment="1" applyProtection="1">
      <alignment horizontal="right"/>
    </xf>
    <xf numFmtId="3" fontId="24" fillId="5" borderId="7" xfId="0" applyNumberFormat="1" applyFont="1" applyFill="1" applyBorder="1" applyAlignment="1" applyProtection="1">
      <alignment horizontal="right"/>
    </xf>
    <xf numFmtId="3" fontId="26" fillId="5" borderId="7" xfId="0" applyNumberFormat="1" applyFont="1" applyFill="1" applyBorder="1" applyAlignment="1" applyProtection="1">
      <alignment horizontal="right" vertical="center"/>
    </xf>
    <xf numFmtId="3" fontId="26" fillId="5" borderId="7" xfId="0" applyNumberFormat="1" applyFont="1" applyFill="1" applyBorder="1" applyAlignment="1">
      <alignment horizontal="right" vertical="center"/>
    </xf>
    <xf numFmtId="3" fontId="26" fillId="5" borderId="7" xfId="0" applyNumberFormat="1" applyFont="1" applyFill="1" applyBorder="1" applyAlignment="1" applyProtection="1">
      <alignment vertical="center"/>
    </xf>
    <xf numFmtId="3" fontId="32" fillId="5" borderId="0" xfId="0" applyNumberFormat="1" applyFont="1" applyFill="1" applyBorder="1" applyAlignment="1">
      <alignment horizontal="right"/>
    </xf>
    <xf numFmtId="3" fontId="29" fillId="5" borderId="0" xfId="0" applyNumberFormat="1" applyFont="1" applyFill="1" applyBorder="1"/>
    <xf numFmtId="3" fontId="32" fillId="5" borderId="12" xfId="0" applyNumberFormat="1" applyFont="1" applyFill="1" applyBorder="1" applyAlignment="1">
      <alignment horizontal="right"/>
    </xf>
    <xf numFmtId="3" fontId="29" fillId="5" borderId="12" xfId="0" applyNumberFormat="1" applyFont="1" applyFill="1" applyBorder="1"/>
    <xf numFmtId="3" fontId="29" fillId="5" borderId="0" xfId="0" applyNumberFormat="1" applyFont="1" applyFill="1" applyBorder="1" applyAlignment="1">
      <alignment horizontal="right"/>
    </xf>
    <xf numFmtId="3" fontId="29" fillId="5" borderId="12" xfId="0" applyNumberFormat="1" applyFont="1" applyFill="1" applyBorder="1" applyAlignment="1">
      <alignment horizontal="right"/>
    </xf>
    <xf numFmtId="2" fontId="31" fillId="6" borderId="0" xfId="28" applyNumberFormat="1" applyFont="1" applyFill="1" applyBorder="1" applyAlignment="1" applyProtection="1">
      <alignment horizontal="right"/>
    </xf>
    <xf numFmtId="3" fontId="26" fillId="5" borderId="7" xfId="0" applyNumberFormat="1" applyFont="1" applyFill="1" applyBorder="1" applyAlignment="1">
      <alignment horizontal="right"/>
    </xf>
    <xf numFmtId="3" fontId="26" fillId="5" borderId="7" xfId="0" applyNumberFormat="1" applyFont="1" applyFill="1" applyBorder="1"/>
    <xf numFmtId="3" fontId="26" fillId="5" borderId="7" xfId="0" applyNumberFormat="1" applyFont="1" applyFill="1" applyBorder="1" applyAlignment="1" applyProtection="1">
      <alignment horizontal="right"/>
    </xf>
    <xf numFmtId="0" fontId="3" fillId="6" borderId="5" xfId="0" quotePrefix="1" applyFont="1" applyFill="1" applyBorder="1" applyAlignment="1" applyProtection="1">
      <alignment horizontal="center" vertical="center"/>
    </xf>
    <xf numFmtId="0" fontId="3" fillId="6" borderId="27" xfId="0" quotePrefix="1" applyFont="1" applyFill="1" applyBorder="1" applyAlignment="1" applyProtection="1">
      <alignment horizontal="center" vertical="center"/>
    </xf>
    <xf numFmtId="0" fontId="3" fillId="6" borderId="20" xfId="0" applyFont="1" applyFill="1" applyBorder="1" applyAlignment="1" applyProtection="1">
      <alignment horizontal="left" vertical="center" indent="2"/>
      <protection hidden="1"/>
    </xf>
    <xf numFmtId="0" fontId="3" fillId="6" borderId="64" xfId="0" quotePrefix="1" applyFont="1" applyFill="1" applyBorder="1" applyAlignment="1" applyProtection="1">
      <alignment horizontal="left" vertical="center" wrapText="1" indent="2"/>
      <protection hidden="1"/>
    </xf>
    <xf numFmtId="0" fontId="3" fillId="6" borderId="48" xfId="0" applyFont="1" applyFill="1" applyBorder="1" applyAlignment="1" applyProtection="1">
      <alignment horizontal="left" vertical="center" wrapText="1" indent="2"/>
      <protection hidden="1"/>
    </xf>
    <xf numFmtId="0" fontId="3" fillId="6" borderId="29" xfId="25" quotePrefix="1" applyFont="1" applyFill="1" applyBorder="1" applyAlignment="1" applyProtection="1">
      <alignment horizontal="center" vertical="center"/>
    </xf>
    <xf numFmtId="0" fontId="3" fillId="6" borderId="27" xfId="25" quotePrefix="1" applyFont="1" applyFill="1" applyBorder="1" applyAlignment="1" applyProtection="1">
      <alignment horizontal="center" vertical="center"/>
    </xf>
    <xf numFmtId="0" fontId="3" fillId="6" borderId="0" xfId="0" applyFont="1" applyFill="1" applyProtection="1"/>
    <xf numFmtId="0" fontId="3" fillId="6" borderId="29" xfId="25" quotePrefix="1" applyFont="1" applyFill="1" applyBorder="1" applyAlignment="1" applyProtection="1">
      <alignment horizontal="left" vertical="center"/>
    </xf>
    <xf numFmtId="0" fontId="3" fillId="6" borderId="5" xfId="25" applyFont="1" applyFill="1" applyBorder="1" applyAlignment="1" applyProtection="1">
      <alignment vertical="center"/>
    </xf>
    <xf numFmtId="0" fontId="3" fillId="6" borderId="27" xfId="25" applyFont="1" applyFill="1" applyBorder="1" applyAlignment="1" applyProtection="1">
      <alignment vertical="center"/>
    </xf>
    <xf numFmtId="0" fontId="3" fillId="6" borderId="0" xfId="25" applyFont="1" applyFill="1" applyBorder="1" applyAlignment="1" applyProtection="1">
      <alignment horizontal="center"/>
    </xf>
    <xf numFmtId="0" fontId="3" fillId="6" borderId="0" xfId="25" applyFont="1" applyFill="1" applyBorder="1" applyAlignment="1" applyProtection="1">
      <alignment horizontal="center" shrinkToFit="1"/>
    </xf>
    <xf numFmtId="0" fontId="3" fillId="6" borderId="28" xfId="25" quotePrefix="1" applyFont="1" applyFill="1" applyBorder="1" applyAlignment="1" applyProtection="1">
      <alignment horizontal="center" vertical="center"/>
    </xf>
    <xf numFmtId="0" fontId="3" fillId="6" borderId="28" xfId="25" applyFont="1" applyFill="1" applyBorder="1" applyAlignment="1" applyProtection="1">
      <alignment horizontal="center" vertical="center"/>
    </xf>
    <xf numFmtId="0" fontId="3" fillId="6" borderId="28" xfId="25" applyFont="1" applyFill="1" applyBorder="1" applyAlignment="1" applyProtection="1">
      <alignment vertical="center"/>
    </xf>
    <xf numFmtId="0" fontId="3" fillId="6" borderId="27" xfId="25" applyFont="1" applyFill="1" applyBorder="1" applyAlignment="1" applyProtection="1">
      <alignment horizontal="center" vertical="center"/>
    </xf>
    <xf numFmtId="0" fontId="3" fillId="6" borderId="0" xfId="25" applyFont="1" applyFill="1" applyBorder="1" applyAlignment="1" applyProtection="1"/>
    <xf numFmtId="0" fontId="4" fillId="6" borderId="0" xfId="0" quotePrefix="1" applyFont="1" applyFill="1" applyBorder="1" applyAlignment="1" applyProtection="1">
      <alignment horizontal="left"/>
      <protection hidden="1"/>
    </xf>
    <xf numFmtId="0" fontId="7" fillId="6" borderId="0" xfId="0" applyNumberFormat="1" applyFont="1" applyFill="1" applyProtection="1"/>
    <xf numFmtId="0" fontId="19" fillId="6" borderId="0" xfId="0" applyFont="1" applyFill="1" applyBorder="1" applyProtection="1"/>
    <xf numFmtId="0" fontId="3" fillId="6" borderId="0" xfId="0" applyFont="1" applyFill="1" applyBorder="1" applyProtection="1"/>
    <xf numFmtId="0" fontId="22" fillId="6" borderId="0" xfId="0" applyFont="1" applyFill="1" applyBorder="1" applyAlignment="1" applyProtection="1">
      <alignment horizontal="centerContinuous"/>
    </xf>
    <xf numFmtId="0" fontId="27" fillId="6" borderId="7" xfId="0" applyFont="1" applyFill="1" applyBorder="1" applyProtection="1"/>
    <xf numFmtId="0" fontId="22" fillId="6" borderId="0" xfId="0" applyFont="1" applyFill="1" applyBorder="1" applyProtection="1">
      <protection hidden="1"/>
    </xf>
    <xf numFmtId="0" fontId="28" fillId="6" borderId="0" xfId="0" applyFont="1" applyFill="1" applyBorder="1" applyProtection="1">
      <protection hidden="1"/>
    </xf>
    <xf numFmtId="0" fontId="22" fillId="6" borderId="7" xfId="0" applyFont="1" applyFill="1" applyBorder="1" applyProtection="1">
      <protection hidden="1"/>
    </xf>
    <xf numFmtId="0" fontId="22" fillId="6" borderId="12" xfId="0" applyFont="1" applyFill="1" applyBorder="1" applyProtection="1">
      <protection hidden="1"/>
    </xf>
    <xf numFmtId="0" fontId="21" fillId="6" borderId="0" xfId="0" applyFont="1" applyFill="1" applyBorder="1" applyProtection="1"/>
    <xf numFmtId="0" fontId="28" fillId="6" borderId="0" xfId="0" applyFont="1" applyFill="1" applyBorder="1" applyProtection="1"/>
    <xf numFmtId="0" fontId="22" fillId="6" borderId="0" xfId="0" applyFont="1" applyFill="1" applyBorder="1" applyAlignment="1" applyProtection="1"/>
    <xf numFmtId="0" fontId="22" fillId="6" borderId="0" xfId="0" applyFont="1" applyFill="1" applyBorder="1" applyProtection="1"/>
    <xf numFmtId="0" fontId="22" fillId="6" borderId="0" xfId="0" applyFont="1" applyFill="1" applyBorder="1" applyAlignment="1" applyProtection="1">
      <alignment horizontal="left"/>
    </xf>
    <xf numFmtId="0" fontId="22" fillId="6" borderId="7" xfId="0" applyFont="1" applyFill="1" applyBorder="1" applyProtection="1"/>
    <xf numFmtId="0" fontId="25" fillId="6" borderId="75" xfId="0" applyFont="1" applyFill="1" applyBorder="1"/>
    <xf numFmtId="0" fontId="26" fillId="6" borderId="75" xfId="0" applyFont="1" applyFill="1" applyBorder="1"/>
    <xf numFmtId="0" fontId="25" fillId="6" borderId="76" xfId="0" applyFont="1" applyFill="1" applyBorder="1"/>
    <xf numFmtId="0" fontId="22" fillId="6" borderId="0" xfId="0" quotePrefix="1" applyFont="1" applyFill="1" applyBorder="1" applyAlignment="1" applyProtection="1">
      <alignment horizontal="left" vertical="center"/>
      <protection hidden="1"/>
    </xf>
    <xf numFmtId="0" fontId="19" fillId="6" borderId="0" xfId="0" applyFont="1" applyFill="1" applyBorder="1" applyAlignment="1" applyProtection="1">
      <alignment vertical="center"/>
    </xf>
    <xf numFmtId="0" fontId="22" fillId="6" borderId="7" xfId="0" quotePrefix="1" applyFont="1" applyFill="1" applyBorder="1" applyAlignment="1" applyProtection="1">
      <alignment horizontal="left" vertical="center"/>
      <protection hidden="1"/>
    </xf>
    <xf numFmtId="0" fontId="22" fillId="6" borderId="7" xfId="0" applyFont="1" applyFill="1" applyBorder="1" applyAlignment="1" applyProtection="1">
      <alignment horizontal="left" vertical="center"/>
      <protection hidden="1"/>
    </xf>
    <xf numFmtId="0" fontId="28" fillId="6" borderId="0" xfId="0" applyFont="1" applyFill="1" applyBorder="1"/>
    <xf numFmtId="0" fontId="22" fillId="6" borderId="0" xfId="0" applyFont="1" applyFill="1" applyBorder="1" applyAlignment="1"/>
    <xf numFmtId="0" fontId="22" fillId="6" borderId="0" xfId="0" applyFont="1" applyFill="1" applyBorder="1" applyAlignment="1">
      <alignment horizontal="centerContinuous"/>
    </xf>
    <xf numFmtId="0" fontId="22" fillId="6" borderId="0" xfId="0" applyFont="1" applyFill="1" applyBorder="1"/>
    <xf numFmtId="0" fontId="22" fillId="6" borderId="7" xfId="0" applyFont="1" applyFill="1" applyBorder="1"/>
    <xf numFmtId="0" fontId="19" fillId="6" borderId="0" xfId="0" applyFont="1" applyFill="1" applyBorder="1" applyAlignment="1">
      <alignment vertical="center"/>
    </xf>
    <xf numFmtId="0" fontId="19" fillId="6" borderId="0" xfId="0" applyFont="1" applyFill="1" applyBorder="1"/>
    <xf numFmtId="0" fontId="21" fillId="6" borderId="16" xfId="0" applyFont="1" applyFill="1" applyBorder="1" applyProtection="1"/>
    <xf numFmtId="0" fontId="21" fillId="6" borderId="0" xfId="0" applyFont="1" applyFill="1" applyBorder="1"/>
    <xf numFmtId="0" fontId="21" fillId="6" borderId="25" xfId="0" applyFont="1" applyFill="1" applyBorder="1"/>
    <xf numFmtId="0" fontId="21" fillId="6" borderId="31" xfId="0" applyFont="1" applyFill="1" applyBorder="1" applyProtection="1"/>
    <xf numFmtId="0" fontId="0" fillId="6" borderId="31" xfId="0" applyFill="1" applyBorder="1" applyProtection="1"/>
    <xf numFmtId="0" fontId="0" fillId="6" borderId="29" xfId="0" applyFill="1" applyBorder="1" applyProtection="1"/>
    <xf numFmtId="0" fontId="21" fillId="6" borderId="34" xfId="0" applyFont="1" applyFill="1" applyBorder="1" applyProtection="1"/>
    <xf numFmtId="0" fontId="21" fillId="6" borderId="33" xfId="0" applyFont="1" applyFill="1" applyBorder="1" applyProtection="1"/>
    <xf numFmtId="0" fontId="21" fillId="6" borderId="33" xfId="0" applyFont="1" applyFill="1" applyBorder="1"/>
    <xf numFmtId="0" fontId="21" fillId="6" borderId="5" xfId="0" applyFont="1" applyFill="1" applyBorder="1" applyProtection="1"/>
    <xf numFmtId="0" fontId="21" fillId="6" borderId="25" xfId="0" applyFont="1" applyFill="1" applyBorder="1" applyProtection="1"/>
    <xf numFmtId="0" fontId="21" fillId="6" borderId="0" xfId="0" applyFont="1" applyFill="1" applyBorder="1" applyAlignment="1">
      <alignment wrapText="1"/>
    </xf>
    <xf numFmtId="0" fontId="25" fillId="6" borderId="77" xfId="0" applyFont="1" applyFill="1" applyBorder="1"/>
    <xf numFmtId="0" fontId="29" fillId="6" borderId="0" xfId="0" applyFont="1" applyFill="1" applyBorder="1"/>
    <xf numFmtId="0" fontId="48" fillId="6" borderId="0" xfId="0" applyFont="1" applyFill="1" applyBorder="1" applyAlignment="1">
      <alignment horizontal="center" vertical="center"/>
    </xf>
    <xf numFmtId="0" fontId="0" fillId="6" borderId="0" xfId="0" applyFill="1"/>
    <xf numFmtId="0" fontId="26" fillId="6" borderId="16" xfId="0" applyFont="1" applyFill="1" applyBorder="1" applyProtection="1">
      <protection hidden="1"/>
    </xf>
    <xf numFmtId="0" fontId="3" fillId="6" borderId="0" xfId="0" applyFont="1" applyFill="1"/>
    <xf numFmtId="0" fontId="30" fillId="6" borderId="0" xfId="0" applyFont="1" applyFill="1" applyBorder="1"/>
    <xf numFmtId="0" fontId="62" fillId="6" borderId="0" xfId="0" applyFont="1" applyFill="1" applyBorder="1" applyAlignment="1">
      <alignment wrapText="1"/>
    </xf>
    <xf numFmtId="0" fontId="21" fillId="6" borderId="31" xfId="0" applyFont="1" applyFill="1" applyBorder="1"/>
    <xf numFmtId="0" fontId="21" fillId="6" borderId="29" xfId="0" applyFont="1" applyFill="1" applyBorder="1"/>
    <xf numFmtId="0" fontId="22" fillId="6" borderId="0" xfId="0" quotePrefix="1" applyFont="1" applyFill="1" applyBorder="1" applyAlignment="1">
      <alignment horizontal="left"/>
    </xf>
    <xf numFmtId="0" fontId="21" fillId="6" borderId="25" xfId="0" applyFont="1" applyFill="1" applyBorder="1" applyProtection="1">
      <protection hidden="1"/>
    </xf>
    <xf numFmtId="0" fontId="21" fillId="6" borderId="31" xfId="0" applyFont="1" applyFill="1" applyBorder="1" applyProtection="1">
      <protection hidden="1"/>
    </xf>
    <xf numFmtId="0" fontId="21" fillId="6" borderId="29" xfId="0" applyFont="1" applyFill="1" applyBorder="1" applyProtection="1">
      <protection hidden="1"/>
    </xf>
    <xf numFmtId="0" fontId="0" fillId="6" borderId="31" xfId="0" applyFill="1" applyBorder="1" applyAlignment="1" applyProtection="1">
      <protection hidden="1"/>
    </xf>
    <xf numFmtId="0" fontId="0" fillId="6" borderId="29" xfId="0" applyFill="1" applyBorder="1" applyAlignment="1" applyProtection="1">
      <protection hidden="1"/>
    </xf>
    <xf numFmtId="0" fontId="25" fillId="6" borderId="0" xfId="0" applyFont="1" applyFill="1" applyBorder="1" applyAlignment="1" applyProtection="1">
      <alignment horizontal="left"/>
      <protection hidden="1"/>
    </xf>
    <xf numFmtId="0" fontId="22" fillId="6" borderId="0" xfId="0" applyFont="1" applyFill="1" applyBorder="1" applyAlignment="1">
      <alignment vertical="center"/>
    </xf>
    <xf numFmtId="0" fontId="22" fillId="6" borderId="16" xfId="0" applyFont="1" applyFill="1" applyBorder="1" applyAlignment="1" applyProtection="1">
      <alignment vertical="center"/>
      <protection hidden="1"/>
    </xf>
    <xf numFmtId="0" fontId="21" fillId="6" borderId="0" xfId="0" applyFont="1" applyFill="1" applyBorder="1" applyProtection="1">
      <protection hidden="1"/>
    </xf>
    <xf numFmtId="0" fontId="25" fillId="6" borderId="12" xfId="0" quotePrefix="1" applyFont="1" applyFill="1" applyBorder="1" applyAlignment="1" applyProtection="1">
      <alignment horizontal="left"/>
      <protection hidden="1"/>
    </xf>
    <xf numFmtId="0" fontId="52" fillId="6" borderId="0" xfId="0" applyFont="1" applyFill="1" applyBorder="1" applyAlignment="1">
      <alignment horizontal="left"/>
    </xf>
    <xf numFmtId="0" fontId="19" fillId="6" borderId="0" xfId="0" applyFont="1" applyFill="1" applyBorder="1" applyProtection="1">
      <protection hidden="1"/>
    </xf>
    <xf numFmtId="0" fontId="26" fillId="6" borderId="7" xfId="0" quotePrefix="1" applyFont="1" applyFill="1" applyBorder="1" applyAlignment="1" applyProtection="1">
      <alignment horizontal="left" vertical="center"/>
      <protection hidden="1"/>
    </xf>
    <xf numFmtId="0" fontId="21" fillId="6" borderId="16" xfId="0" applyFont="1" applyFill="1" applyBorder="1" applyProtection="1">
      <protection hidden="1"/>
    </xf>
    <xf numFmtId="0" fontId="21" fillId="6" borderId="12" xfId="0" applyFont="1" applyFill="1" applyBorder="1" applyProtection="1">
      <protection hidden="1"/>
    </xf>
    <xf numFmtId="0" fontId="25" fillId="6" borderId="12" xfId="0" applyFont="1" applyFill="1" applyBorder="1" applyAlignment="1" applyProtection="1">
      <alignment horizontal="left"/>
      <protection hidden="1"/>
    </xf>
    <xf numFmtId="0" fontId="26" fillId="6" borderId="31" xfId="0" applyFont="1" applyFill="1" applyBorder="1"/>
    <xf numFmtId="0" fontId="52" fillId="6" borderId="0" xfId="0" applyFont="1" applyFill="1" applyBorder="1"/>
    <xf numFmtId="0" fontId="21" fillId="6" borderId="29" xfId="0" applyFont="1" applyFill="1" applyBorder="1" applyProtection="1"/>
    <xf numFmtId="0" fontId="3" fillId="0" borderId="6" xfId="0" applyFont="1" applyBorder="1" applyAlignment="1" applyProtection="1">
      <alignment horizontal="center" vertical="center"/>
    </xf>
    <xf numFmtId="0" fontId="21" fillId="0" borderId="24" xfId="0" applyFont="1" applyFill="1" applyBorder="1" applyProtection="1"/>
    <xf numFmtId="0" fontId="21" fillId="0" borderId="78" xfId="0" applyFont="1" applyBorder="1"/>
    <xf numFmtId="0" fontId="2" fillId="6" borderId="31" xfId="0" applyFont="1" applyFill="1" applyBorder="1"/>
    <xf numFmtId="0" fontId="2" fillId="6" borderId="29" xfId="0" applyFont="1" applyFill="1" applyBorder="1"/>
    <xf numFmtId="0" fontId="21" fillId="0" borderId="24" xfId="0" applyFont="1" applyBorder="1" applyProtection="1"/>
    <xf numFmtId="0" fontId="25" fillId="6" borderId="31" xfId="0" applyFont="1" applyFill="1" applyBorder="1"/>
    <xf numFmtId="0" fontId="25" fillId="6" borderId="29" xfId="0" applyFont="1" applyFill="1" applyBorder="1"/>
    <xf numFmtId="0" fontId="25" fillId="6" borderId="79" xfId="0" applyFont="1" applyFill="1" applyBorder="1"/>
    <xf numFmtId="0" fontId="25" fillId="6" borderId="31" xfId="0" applyFont="1" applyFill="1" applyBorder="1" applyAlignment="1">
      <alignment wrapText="1"/>
    </xf>
    <xf numFmtId="0" fontId="21" fillId="0" borderId="24" xfId="0" applyFont="1" applyBorder="1"/>
    <xf numFmtId="0" fontId="22" fillId="6" borderId="31" xfId="0" quotePrefix="1" applyFont="1" applyFill="1" applyBorder="1" applyAlignment="1" applyProtection="1">
      <alignment horizontal="left" vertical="center"/>
      <protection hidden="1"/>
    </xf>
    <xf numFmtId="0" fontId="22" fillId="6" borderId="5" xfId="0" quotePrefix="1" applyFont="1" applyFill="1" applyBorder="1" applyAlignment="1" applyProtection="1">
      <alignment horizontal="left" vertical="center"/>
      <protection hidden="1"/>
    </xf>
    <xf numFmtId="0" fontId="22" fillId="6" borderId="5" xfId="0" applyFont="1" applyFill="1" applyBorder="1" applyAlignment="1" applyProtection="1">
      <alignment horizontal="left" vertical="center"/>
      <protection hidden="1"/>
    </xf>
    <xf numFmtId="0" fontId="21" fillId="6" borderId="5" xfId="0" applyFont="1" applyFill="1" applyBorder="1"/>
    <xf numFmtId="0" fontId="2" fillId="6" borderId="0" xfId="25" applyFont="1" applyFill="1" applyProtection="1"/>
    <xf numFmtId="0" fontId="3" fillId="6" borderId="25" xfId="25" applyFont="1" applyFill="1" applyBorder="1" applyAlignment="1" applyProtection="1">
      <alignment vertical="center" wrapText="1"/>
    </xf>
    <xf numFmtId="0" fontId="3" fillId="6" borderId="31" xfId="25" applyFont="1" applyFill="1" applyBorder="1" applyProtection="1"/>
    <xf numFmtId="0" fontId="3" fillId="6" borderId="29" xfId="25" applyFont="1" applyFill="1" applyBorder="1" applyProtection="1"/>
    <xf numFmtId="0" fontId="3" fillId="6" borderId="0" xfId="25" applyFont="1" applyFill="1" applyProtection="1"/>
    <xf numFmtId="0" fontId="3" fillId="6" borderId="25" xfId="25" applyFont="1" applyFill="1" applyBorder="1" applyProtection="1"/>
    <xf numFmtId="0" fontId="3" fillId="6" borderId="31" xfId="25" applyFont="1" applyFill="1" applyBorder="1" applyAlignment="1" applyProtection="1">
      <alignment wrapText="1"/>
    </xf>
    <xf numFmtId="0" fontId="3" fillId="6" borderId="5" xfId="25" applyFont="1" applyFill="1" applyBorder="1" applyProtection="1"/>
    <xf numFmtId="0" fontId="2" fillId="6" borderId="0" xfId="0" applyFont="1" applyFill="1" applyProtection="1"/>
    <xf numFmtId="0" fontId="3" fillId="6" borderId="25" xfId="0" applyFont="1" applyFill="1" applyBorder="1" applyAlignment="1" applyProtection="1">
      <alignment vertical="center"/>
    </xf>
    <xf numFmtId="0" fontId="3" fillId="6" borderId="31" xfId="0" applyFont="1" applyFill="1" applyBorder="1" applyAlignment="1" applyProtection="1">
      <alignment vertical="center"/>
    </xf>
    <xf numFmtId="0" fontId="3" fillId="6" borderId="31" xfId="0" applyFont="1" applyFill="1" applyBorder="1" applyAlignment="1" applyProtection="1">
      <alignment vertical="center" wrapText="1"/>
    </xf>
    <xf numFmtId="0" fontId="3" fillId="6" borderId="29" xfId="0" applyFont="1" applyFill="1" applyBorder="1" applyAlignment="1" applyProtection="1">
      <alignment vertical="center"/>
    </xf>
    <xf numFmtId="0" fontId="2" fillId="6" borderId="5" xfId="0" applyFont="1" applyFill="1" applyBorder="1" applyProtection="1"/>
    <xf numFmtId="0" fontId="4" fillId="6" borderId="0" xfId="0" applyFont="1" applyFill="1" applyProtection="1"/>
    <xf numFmtId="0" fontId="2" fillId="6" borderId="0" xfId="0" applyFont="1" applyFill="1" applyAlignment="1" applyProtection="1">
      <alignment vertical="top" wrapText="1"/>
    </xf>
    <xf numFmtId="0" fontId="2" fillId="6" borderId="25" xfId="0" applyFont="1" applyFill="1" applyBorder="1" applyProtection="1"/>
    <xf numFmtId="0" fontId="2" fillId="6" borderId="31" xfId="0" applyFont="1" applyFill="1" applyBorder="1" applyProtection="1"/>
    <xf numFmtId="0" fontId="2" fillId="6" borderId="29" xfId="0" applyFont="1" applyFill="1" applyBorder="1" applyProtection="1"/>
    <xf numFmtId="0" fontId="2" fillId="6" borderId="0" xfId="0" applyFont="1" applyFill="1" applyAlignment="1" applyProtection="1">
      <alignment wrapText="1"/>
    </xf>
    <xf numFmtId="0" fontId="4" fillId="6" borderId="14" xfId="0" applyFont="1" applyFill="1" applyBorder="1" applyAlignment="1" applyProtection="1">
      <alignment horizontal="centerContinuous" vertical="center"/>
    </xf>
    <xf numFmtId="0" fontId="7" fillId="6" borderId="20" xfId="0" quotePrefix="1" applyFont="1" applyFill="1" applyBorder="1" applyAlignment="1" applyProtection="1">
      <alignment horizontal="left" vertical="center" indent="1"/>
      <protection hidden="1"/>
    </xf>
    <xf numFmtId="0" fontId="3" fillId="6" borderId="20" xfId="0" quotePrefix="1" applyFont="1" applyFill="1" applyBorder="1" applyAlignment="1" applyProtection="1">
      <alignment horizontal="left" vertical="center" indent="2"/>
      <protection hidden="1"/>
    </xf>
    <xf numFmtId="0" fontId="3" fillId="6" borderId="20" xfId="0" quotePrefix="1" applyFont="1" applyFill="1" applyBorder="1" applyAlignment="1" applyProtection="1">
      <alignment horizontal="left" vertical="center" wrapText="1" indent="2"/>
      <protection hidden="1"/>
    </xf>
    <xf numFmtId="0" fontId="3" fillId="6" borderId="19" xfId="0" applyFont="1" applyFill="1" applyBorder="1" applyAlignment="1" applyProtection="1">
      <alignment horizontal="left" vertical="center" indent="2"/>
      <protection hidden="1"/>
    </xf>
    <xf numFmtId="0" fontId="3" fillId="6" borderId="64" xfId="0" applyFont="1" applyFill="1" applyBorder="1" applyAlignment="1" applyProtection="1">
      <alignment horizontal="left" vertical="center" wrapText="1" indent="2"/>
      <protection hidden="1"/>
    </xf>
    <xf numFmtId="0" fontId="3" fillId="6" borderId="12" xfId="0" applyFont="1" applyFill="1" applyBorder="1" applyAlignment="1" applyProtection="1">
      <alignment horizontal="left" indent="1"/>
    </xf>
    <xf numFmtId="0" fontId="3" fillId="6" borderId="61" xfId="0" quotePrefix="1" applyFont="1" applyFill="1" applyBorder="1" applyAlignment="1" applyProtection="1">
      <alignment horizontal="left" vertical="center" indent="1"/>
      <protection hidden="1"/>
    </xf>
    <xf numFmtId="0" fontId="7" fillId="6" borderId="20" xfId="0" applyFont="1" applyFill="1" applyBorder="1" applyAlignment="1" applyProtection="1">
      <alignment horizontal="left" vertical="center" indent="1"/>
      <protection hidden="1"/>
    </xf>
    <xf numFmtId="0" fontId="7" fillId="6" borderId="19" xfId="0" quotePrefix="1" applyFont="1" applyFill="1" applyBorder="1" applyAlignment="1" applyProtection="1">
      <alignment horizontal="left" vertical="center" indent="1"/>
      <protection hidden="1"/>
    </xf>
    <xf numFmtId="0" fontId="7" fillId="6" borderId="64" xfId="0" quotePrefix="1" applyFont="1" applyFill="1" applyBorder="1" applyAlignment="1" applyProtection="1">
      <alignment horizontal="left" vertical="center" wrapText="1" indent="1"/>
      <protection hidden="1"/>
    </xf>
    <xf numFmtId="0" fontId="2" fillId="6" borderId="5" xfId="25" applyFont="1" applyFill="1" applyBorder="1" applyAlignment="1" applyProtection="1">
      <alignment vertical="top" wrapText="1"/>
    </xf>
    <xf numFmtId="0" fontId="2" fillId="6" borderId="5" xfId="25" applyFont="1" applyFill="1" applyBorder="1" applyAlignment="1" applyProtection="1">
      <alignment vertical="top"/>
    </xf>
    <xf numFmtId="0" fontId="2" fillId="6" borderId="5" xfId="25" applyFont="1" applyFill="1" applyBorder="1" applyAlignment="1" applyProtection="1">
      <alignment wrapText="1"/>
    </xf>
    <xf numFmtId="0" fontId="2" fillId="6" borderId="5" xfId="25" applyFont="1" applyFill="1" applyBorder="1" applyProtection="1"/>
    <xf numFmtId="0" fontId="2" fillId="6" borderId="29" xfId="25" applyFont="1" applyFill="1" applyBorder="1" applyProtection="1"/>
    <xf numFmtId="0" fontId="2" fillId="6" borderId="25" xfId="25" applyFont="1" applyFill="1" applyBorder="1" applyProtection="1"/>
    <xf numFmtId="0" fontId="65" fillId="0" borderId="0" xfId="26" applyNumberFormat="1" applyFont="1" applyBorder="1" applyProtection="1">
      <protection hidden="1"/>
    </xf>
    <xf numFmtId="0" fontId="2" fillId="0" borderId="31" xfId="0" applyNumberFormat="1" applyFont="1" applyBorder="1" applyAlignment="1" applyProtection="1">
      <alignment horizontal="left"/>
    </xf>
    <xf numFmtId="0" fontId="0" fillId="0" borderId="0" xfId="0" applyNumberFormat="1" applyBorder="1" applyProtection="1"/>
    <xf numFmtId="0" fontId="0" fillId="0" borderId="35" xfId="0" applyNumberFormat="1" applyBorder="1" applyProtection="1"/>
    <xf numFmtId="0" fontId="3" fillId="5" borderId="27" xfId="25" applyFont="1" applyFill="1" applyBorder="1" applyAlignment="1" applyProtection="1">
      <alignment horizontal="center" vertical="center"/>
    </xf>
    <xf numFmtId="0" fontId="3" fillId="5" borderId="29" xfId="25" applyFont="1" applyFill="1" applyBorder="1" applyAlignment="1" applyProtection="1">
      <alignment horizontal="center" vertical="center"/>
    </xf>
    <xf numFmtId="0" fontId="3" fillId="5" borderId="68" xfId="25" applyFont="1" applyFill="1" applyBorder="1" applyAlignment="1" applyProtection="1">
      <alignment horizontal="center" vertical="center"/>
    </xf>
    <xf numFmtId="0" fontId="3" fillId="5" borderId="69" xfId="25" applyFont="1" applyFill="1" applyBorder="1" applyAlignment="1" applyProtection="1">
      <alignment horizontal="center" vertical="center"/>
    </xf>
    <xf numFmtId="0" fontId="3" fillId="5" borderId="28" xfId="25" applyFont="1" applyFill="1" applyBorder="1" applyAlignment="1" applyProtection="1">
      <alignment horizontal="center" vertical="center"/>
    </xf>
    <xf numFmtId="0" fontId="3" fillId="7" borderId="65" xfId="0" applyFont="1" applyFill="1" applyBorder="1" applyProtection="1"/>
    <xf numFmtId="0" fontId="3" fillId="7" borderId="65" xfId="0" applyFont="1" applyFill="1" applyBorder="1" applyAlignment="1" applyProtection="1">
      <alignment horizontal="center"/>
    </xf>
    <xf numFmtId="0" fontId="3" fillId="7" borderId="5" xfId="0" applyFont="1" applyFill="1" applyBorder="1" applyProtection="1"/>
    <xf numFmtId="0" fontId="3" fillId="7" borderId="5" xfId="0" applyFont="1" applyFill="1" applyBorder="1" applyAlignment="1" applyProtection="1">
      <alignment horizontal="center"/>
    </xf>
    <xf numFmtId="0" fontId="3" fillId="7" borderId="5" xfId="0" quotePrefix="1" applyFont="1" applyFill="1" applyBorder="1" applyAlignment="1" applyProtection="1">
      <alignment horizontal="left"/>
    </xf>
    <xf numFmtId="0" fontId="3" fillId="7" borderId="5" xfId="0" quotePrefix="1" applyFont="1" applyFill="1" applyBorder="1" applyAlignment="1" applyProtection="1">
      <alignment horizontal="left" wrapText="1"/>
    </xf>
    <xf numFmtId="0" fontId="3" fillId="7" borderId="25" xfId="0" quotePrefix="1" applyFont="1" applyFill="1" applyBorder="1" applyAlignment="1" applyProtection="1">
      <alignment horizontal="left"/>
    </xf>
    <xf numFmtId="0" fontId="3" fillId="7" borderId="25" xfId="0" applyFont="1" applyFill="1" applyBorder="1" applyAlignment="1" applyProtection="1">
      <alignment horizontal="center"/>
    </xf>
    <xf numFmtId="0" fontId="3" fillId="7" borderId="27" xfId="0" applyFont="1" applyFill="1" applyBorder="1" applyAlignment="1" applyProtection="1">
      <alignment horizontal="center"/>
    </xf>
    <xf numFmtId="0" fontId="2" fillId="0" borderId="0" xfId="0" applyFont="1" applyFill="1" applyBorder="1" applyAlignment="1" applyProtection="1">
      <alignment vertical="top" wrapText="1"/>
      <protection locked="0"/>
    </xf>
    <xf numFmtId="0" fontId="2" fillId="0" borderId="16" xfId="0" applyFont="1" applyFill="1" applyBorder="1" applyAlignment="1" applyProtection="1">
      <alignment vertical="top" wrapText="1"/>
      <protection locked="0"/>
    </xf>
    <xf numFmtId="0" fontId="2" fillId="0" borderId="12" xfId="0" applyFont="1" applyFill="1" applyBorder="1" applyAlignment="1" applyProtection="1">
      <alignment vertical="top" wrapText="1"/>
      <protection locked="0"/>
    </xf>
    <xf numFmtId="0" fontId="2" fillId="6" borderId="0" xfId="0" applyFont="1" applyFill="1" applyProtection="1">
      <protection hidden="1"/>
    </xf>
    <xf numFmtId="0" fontId="3" fillId="0" borderId="5" xfId="0" applyNumberFormat="1" applyFont="1" applyBorder="1" applyAlignment="1" applyProtection="1">
      <alignment vertical="center"/>
    </xf>
    <xf numFmtId="168" fontId="3" fillId="0" borderId="5" xfId="0" applyNumberFormat="1" applyFont="1" applyBorder="1" applyAlignment="1" applyProtection="1">
      <alignment horizontal="center" vertical="center"/>
      <protection locked="0"/>
    </xf>
    <xf numFmtId="168" fontId="3" fillId="5" borderId="5" xfId="0" applyNumberFormat="1" applyFont="1" applyFill="1" applyBorder="1" applyAlignment="1" applyProtection="1">
      <alignment horizontal="center" vertical="center"/>
    </xf>
    <xf numFmtId="168" fontId="3" fillId="0" borderId="5" xfId="0" applyNumberFormat="1" applyFont="1" applyFill="1" applyBorder="1" applyAlignment="1" applyProtection="1">
      <alignment horizontal="center" vertical="center"/>
      <protection locked="0"/>
    </xf>
    <xf numFmtId="168" fontId="3" fillId="0" borderId="25" xfId="0" applyNumberFormat="1" applyFont="1" applyFill="1" applyBorder="1" applyAlignment="1" applyProtection="1">
      <alignment horizontal="center" vertical="center"/>
      <protection locked="0"/>
    </xf>
    <xf numFmtId="168" fontId="3" fillId="0" borderId="27" xfId="0" applyNumberFormat="1" applyFont="1" applyBorder="1" applyAlignment="1" applyProtection="1">
      <alignment horizontal="center" vertical="center"/>
      <protection locked="0"/>
    </xf>
    <xf numFmtId="168" fontId="3" fillId="5" borderId="27" xfId="0" applyNumberFormat="1" applyFont="1" applyFill="1" applyBorder="1" applyAlignment="1" applyProtection="1">
      <alignment horizontal="center" vertical="center"/>
    </xf>
    <xf numFmtId="168" fontId="3" fillId="0" borderId="25" xfId="0" applyNumberFormat="1" applyFont="1" applyBorder="1" applyAlignment="1" applyProtection="1">
      <alignment horizontal="center" vertical="center"/>
      <protection locked="0"/>
    </xf>
    <xf numFmtId="168" fontId="3" fillId="5" borderId="25" xfId="0" applyNumberFormat="1" applyFont="1" applyFill="1" applyBorder="1" applyAlignment="1" applyProtection="1">
      <alignment horizontal="center" vertical="center"/>
    </xf>
    <xf numFmtId="168" fontId="3" fillId="0" borderId="5" xfId="0" quotePrefix="1" applyNumberFormat="1" applyFont="1" applyBorder="1" applyAlignment="1" applyProtection="1">
      <alignment horizontal="center" vertical="center"/>
      <protection locked="0"/>
    </xf>
    <xf numFmtId="168" fontId="3" fillId="0" borderId="25" xfId="0" quotePrefix="1" applyNumberFormat="1" applyFont="1" applyBorder="1" applyAlignment="1" applyProtection="1">
      <alignment horizontal="center" vertical="center"/>
      <protection locked="0"/>
    </xf>
    <xf numFmtId="168" fontId="3" fillId="5" borderId="31" xfId="0" applyNumberFormat="1" applyFont="1" applyFill="1" applyBorder="1" applyAlignment="1" applyProtection="1">
      <alignment horizontal="center" vertical="center"/>
    </xf>
    <xf numFmtId="168" fontId="3" fillId="0" borderId="27" xfId="0" quotePrefix="1" applyNumberFormat="1" applyFont="1" applyBorder="1" applyAlignment="1" applyProtection="1">
      <alignment horizontal="center" vertical="center"/>
      <protection locked="0"/>
    </xf>
    <xf numFmtId="168" fontId="7" fillId="0" borderId="5" xfId="0" quotePrefix="1" applyNumberFormat="1" applyFont="1" applyFill="1" applyBorder="1" applyAlignment="1" applyProtection="1">
      <alignment horizontal="center" vertical="center"/>
      <protection locked="0"/>
    </xf>
    <xf numFmtId="168" fontId="7" fillId="0" borderId="11" xfId="0" quotePrefix="1" applyNumberFormat="1" applyFont="1" applyFill="1" applyBorder="1" applyAlignment="1" applyProtection="1">
      <alignment horizontal="center" vertical="center"/>
      <protection locked="0"/>
    </xf>
    <xf numFmtId="168" fontId="3" fillId="0" borderId="11" xfId="0" applyNumberFormat="1" applyFont="1" applyFill="1" applyBorder="1" applyAlignment="1" applyProtection="1">
      <alignment horizontal="center" vertical="center"/>
      <protection locked="0"/>
    </xf>
    <xf numFmtId="168" fontId="3" fillId="0" borderId="15" xfId="0" applyNumberFormat="1" applyFont="1" applyFill="1" applyBorder="1" applyAlignment="1" applyProtection="1">
      <alignment horizontal="center" vertical="center"/>
      <protection locked="0"/>
    </xf>
    <xf numFmtId="168" fontId="3" fillId="5" borderId="15" xfId="0" applyNumberFormat="1" applyFont="1" applyFill="1" applyBorder="1" applyAlignment="1" applyProtection="1">
      <alignment horizontal="center" vertical="center"/>
    </xf>
    <xf numFmtId="168" fontId="3" fillId="5" borderId="11" xfId="0" applyNumberFormat="1" applyFont="1" applyFill="1" applyBorder="1" applyAlignment="1" applyProtection="1">
      <alignment horizontal="center" vertical="center"/>
    </xf>
    <xf numFmtId="168" fontId="7" fillId="0" borderId="5" xfId="0" applyNumberFormat="1" applyFont="1" applyBorder="1" applyAlignment="1" applyProtection="1">
      <alignment horizontal="center" vertical="center"/>
      <protection locked="0"/>
    </xf>
    <xf numFmtId="168" fontId="7" fillId="0" borderId="11" xfId="0" applyNumberFormat="1" applyFont="1" applyBorder="1" applyAlignment="1" applyProtection="1">
      <alignment horizontal="center" vertical="center"/>
      <protection locked="0"/>
    </xf>
    <xf numFmtId="168" fontId="7" fillId="0" borderId="25" xfId="0" applyNumberFormat="1" applyFont="1" applyBorder="1" applyAlignment="1" applyProtection="1">
      <alignment horizontal="center" vertical="center"/>
      <protection locked="0"/>
    </xf>
    <xf numFmtId="168" fontId="7" fillId="0" borderId="56" xfId="0" applyNumberFormat="1" applyFont="1" applyBorder="1" applyAlignment="1" applyProtection="1">
      <alignment horizontal="center" vertical="center"/>
      <protection locked="0"/>
    </xf>
    <xf numFmtId="168" fontId="3" fillId="0" borderId="5" xfId="25" applyNumberFormat="1" applyFont="1" applyBorder="1" applyAlignment="1" applyProtection="1">
      <alignment horizontal="center" vertical="center"/>
      <protection locked="0"/>
    </xf>
    <xf numFmtId="168" fontId="3" fillId="0" borderId="11" xfId="25" applyNumberFormat="1" applyFont="1" applyFill="1" applyBorder="1" applyAlignment="1" applyProtection="1">
      <alignment horizontal="center" vertical="center"/>
      <protection locked="0"/>
    </xf>
    <xf numFmtId="168" fontId="3" fillId="0" borderId="5" xfId="25" quotePrefix="1" applyNumberFormat="1" applyFont="1" applyBorder="1" applyAlignment="1" applyProtection="1">
      <alignment horizontal="center" vertical="center"/>
      <protection locked="0"/>
    </xf>
    <xf numFmtId="168" fontId="3" fillId="0" borderId="15" xfId="25" quotePrefix="1" applyNumberFormat="1" applyFont="1" applyFill="1" applyBorder="1" applyAlignment="1" applyProtection="1">
      <alignment horizontal="center" vertical="center"/>
      <protection locked="0"/>
    </xf>
    <xf numFmtId="168" fontId="3" fillId="0" borderId="5" xfId="25" applyNumberFormat="1" applyFont="1" applyFill="1" applyBorder="1" applyAlignment="1" applyProtection="1">
      <alignment horizontal="center" vertical="center"/>
      <protection locked="0"/>
    </xf>
    <xf numFmtId="168" fontId="3" fillId="0" borderId="15" xfId="25" applyNumberFormat="1" applyFont="1" applyFill="1" applyBorder="1" applyAlignment="1" applyProtection="1">
      <alignment horizontal="center" vertical="center"/>
      <protection locked="0"/>
    </xf>
    <xf numFmtId="168" fontId="3" fillId="0" borderId="25" xfId="25" applyNumberFormat="1" applyFont="1" applyFill="1" applyBorder="1" applyAlignment="1" applyProtection="1">
      <alignment horizontal="center" vertical="center"/>
      <protection locked="0"/>
    </xf>
    <xf numFmtId="168" fontId="3" fillId="0" borderId="80" xfId="25" applyNumberFormat="1" applyFont="1" applyFill="1" applyBorder="1" applyAlignment="1" applyProtection="1">
      <alignment horizontal="center" vertical="center"/>
      <protection locked="0"/>
    </xf>
    <xf numFmtId="168" fontId="3" fillId="0" borderId="27" xfId="25" applyNumberFormat="1" applyFont="1" applyBorder="1" applyAlignment="1" applyProtection="1">
      <alignment horizontal="center" vertical="center"/>
      <protection locked="0"/>
    </xf>
    <xf numFmtId="168" fontId="3" fillId="0" borderId="71" xfId="25" applyNumberFormat="1" applyFont="1" applyFill="1" applyBorder="1" applyAlignment="1" applyProtection="1">
      <alignment horizontal="center" vertical="center"/>
      <protection locked="0"/>
    </xf>
    <xf numFmtId="168" fontId="3" fillId="0" borderId="11" xfId="25" applyNumberFormat="1" applyFont="1" applyBorder="1" applyAlignment="1" applyProtection="1">
      <alignment horizontal="center" vertical="center"/>
      <protection locked="0"/>
    </xf>
    <xf numFmtId="168" fontId="3" fillId="0" borderId="29" xfId="25" applyNumberFormat="1" applyFont="1" applyBorder="1" applyAlignment="1" applyProtection="1">
      <alignment horizontal="center" vertical="center"/>
      <protection locked="0"/>
    </xf>
    <xf numFmtId="168" fontId="3" fillId="0" borderId="69" xfId="25" applyNumberFormat="1" applyFont="1" applyBorder="1" applyAlignment="1" applyProtection="1">
      <alignment horizontal="center" vertical="center"/>
      <protection locked="0"/>
    </xf>
    <xf numFmtId="168" fontId="3" fillId="0" borderId="56" xfId="25" applyNumberFormat="1" applyFont="1" applyBorder="1" applyAlignment="1" applyProtection="1">
      <alignment horizontal="center" vertical="center"/>
      <protection locked="0"/>
    </xf>
    <xf numFmtId="168" fontId="3" fillId="0" borderId="29" xfId="25" applyNumberFormat="1" applyFont="1" applyFill="1" applyBorder="1" applyAlignment="1" applyProtection="1">
      <alignment horizontal="center" vertical="center"/>
      <protection locked="0"/>
    </xf>
    <xf numFmtId="168" fontId="3" fillId="0" borderId="27" xfId="25" applyNumberFormat="1" applyFont="1" applyFill="1" applyBorder="1" applyAlignment="1" applyProtection="1">
      <alignment horizontal="center" vertical="center"/>
      <protection locked="0"/>
    </xf>
    <xf numFmtId="168" fontId="3" fillId="5" borderId="29" xfId="25" applyNumberFormat="1" applyFont="1" applyFill="1" applyBorder="1" applyAlignment="1" applyProtection="1">
      <alignment horizontal="center" vertical="center"/>
    </xf>
    <xf numFmtId="168" fontId="3" fillId="5" borderId="27" xfId="25" applyNumberFormat="1" applyFont="1" applyFill="1" applyBorder="1" applyAlignment="1" applyProtection="1">
      <alignment horizontal="center" vertical="center"/>
    </xf>
    <xf numFmtId="168" fontId="3" fillId="8" borderId="29" xfId="25" applyNumberFormat="1" applyFont="1" applyFill="1" applyBorder="1" applyAlignment="1" applyProtection="1">
      <alignment horizontal="center" vertical="center"/>
      <protection locked="0"/>
    </xf>
    <xf numFmtId="168" fontId="3" fillId="0" borderId="5" xfId="0" quotePrefix="1" applyNumberFormat="1" applyFont="1" applyFill="1" applyBorder="1" applyAlignment="1" applyProtection="1">
      <alignment horizontal="center" vertical="center"/>
      <protection locked="0"/>
    </xf>
    <xf numFmtId="168" fontId="3" fillId="0" borderId="0" xfId="0" applyNumberFormat="1" applyFont="1" applyFill="1" applyBorder="1" applyAlignment="1" applyProtection="1">
      <alignment horizontal="center" vertical="center"/>
      <protection locked="0"/>
    </xf>
    <xf numFmtId="168" fontId="3" fillId="0" borderId="5" xfId="0" applyNumberFormat="1" applyFont="1" applyFill="1" applyBorder="1" applyAlignment="1" applyProtection="1">
      <alignment horizontal="center" vertical="center" wrapText="1"/>
      <protection locked="0"/>
    </xf>
    <xf numFmtId="168" fontId="3" fillId="0" borderId="27" xfId="0" quotePrefix="1" applyNumberFormat="1" applyFont="1" applyFill="1" applyBorder="1" applyAlignment="1" applyProtection="1">
      <alignment horizontal="center" vertical="center"/>
      <protection locked="0"/>
    </xf>
    <xf numFmtId="168" fontId="3" fillId="0" borderId="56" xfId="0" applyNumberFormat="1" applyFont="1" applyFill="1" applyBorder="1" applyAlignment="1" applyProtection="1">
      <alignment horizontal="center" vertical="center"/>
      <protection locked="0"/>
    </xf>
    <xf numFmtId="168" fontId="3" fillId="0" borderId="29" xfId="0" applyNumberFormat="1" applyFont="1" applyFill="1" applyBorder="1" applyAlignment="1" applyProtection="1">
      <alignment horizontal="center" vertical="center"/>
      <protection locked="0"/>
    </xf>
    <xf numFmtId="168" fontId="3" fillId="0" borderId="59" xfId="0" applyNumberFormat="1" applyFont="1" applyFill="1" applyBorder="1" applyAlignment="1" applyProtection="1">
      <alignment horizontal="center" vertical="center"/>
      <protection locked="0"/>
    </xf>
    <xf numFmtId="168" fontId="3" fillId="0" borderId="65" xfId="0" applyNumberFormat="1" applyFont="1" applyFill="1" applyBorder="1" applyAlignment="1" applyProtection="1">
      <alignment horizontal="center" vertical="center"/>
      <protection locked="0"/>
    </xf>
    <xf numFmtId="168" fontId="3" fillId="0" borderId="81" xfId="0" applyNumberFormat="1" applyFont="1" applyFill="1" applyBorder="1" applyAlignment="1" applyProtection="1">
      <alignment horizontal="center" vertical="center"/>
      <protection locked="0"/>
    </xf>
    <xf numFmtId="168" fontId="3" fillId="0" borderId="11" xfId="0" quotePrefix="1" applyNumberFormat="1" applyFont="1" applyFill="1" applyBorder="1" applyAlignment="1" applyProtection="1">
      <alignment horizontal="center" vertical="center"/>
      <protection locked="0"/>
    </xf>
    <xf numFmtId="168" fontId="3" fillId="0" borderId="26" xfId="0" applyNumberFormat="1" applyFont="1" applyFill="1" applyBorder="1" applyAlignment="1" applyProtection="1">
      <alignment horizontal="center" vertical="center"/>
      <protection locked="0"/>
    </xf>
    <xf numFmtId="168" fontId="3" fillId="0" borderId="82" xfId="0" applyNumberFormat="1" applyFont="1" applyFill="1" applyBorder="1" applyAlignment="1" applyProtection="1">
      <alignment horizontal="center" vertical="center"/>
      <protection locked="0"/>
    </xf>
    <xf numFmtId="168" fontId="7" fillId="0" borderId="25" xfId="0" applyNumberFormat="1" applyFont="1" applyFill="1" applyBorder="1" applyAlignment="1" applyProtection="1">
      <alignment horizontal="center" vertical="center"/>
      <protection locked="0"/>
    </xf>
    <xf numFmtId="168" fontId="7" fillId="0" borderId="83" xfId="0" applyNumberFormat="1" applyFont="1" applyFill="1" applyBorder="1" applyAlignment="1" applyProtection="1">
      <alignment horizontal="center" vertical="center"/>
      <protection locked="0"/>
    </xf>
    <xf numFmtId="168" fontId="7" fillId="0" borderId="27" xfId="0" applyNumberFormat="1" applyFont="1" applyFill="1" applyBorder="1" applyAlignment="1" applyProtection="1">
      <alignment horizontal="center" vertical="center"/>
      <protection locked="0"/>
    </xf>
    <xf numFmtId="168" fontId="7" fillId="0" borderId="56" xfId="0" applyNumberFormat="1" applyFont="1" applyFill="1" applyBorder="1" applyAlignment="1" applyProtection="1">
      <alignment horizontal="center" vertical="center"/>
      <protection locked="0"/>
    </xf>
    <xf numFmtId="168" fontId="3" fillId="0" borderId="84" xfId="0" quotePrefix="1" applyNumberFormat="1" applyFont="1" applyBorder="1" applyAlignment="1" applyProtection="1">
      <alignment horizontal="center" vertical="center"/>
      <protection locked="0"/>
    </xf>
    <xf numFmtId="168" fontId="3" fillId="0" borderId="15" xfId="0" quotePrefix="1" applyNumberFormat="1" applyFont="1" applyBorder="1" applyAlignment="1" applyProtection="1">
      <alignment horizontal="center" vertical="center"/>
      <protection locked="0"/>
    </xf>
    <xf numFmtId="168" fontId="3" fillId="0" borderId="84" xfId="0" applyNumberFormat="1" applyFont="1" applyBorder="1" applyAlignment="1" applyProtection="1">
      <alignment horizontal="center" vertical="center"/>
      <protection locked="0"/>
    </xf>
    <xf numFmtId="168" fontId="3" fillId="0" borderId="15" xfId="0" applyNumberFormat="1" applyFont="1" applyBorder="1" applyAlignment="1" applyProtection="1">
      <alignment horizontal="center" vertical="center"/>
      <protection locked="0"/>
    </xf>
    <xf numFmtId="168" fontId="3" fillId="0" borderId="59" xfId="0" quotePrefix="1" applyNumberFormat="1" applyFont="1" applyBorder="1" applyAlignment="1" applyProtection="1">
      <alignment horizontal="center" vertical="center"/>
      <protection locked="0"/>
    </xf>
    <xf numFmtId="168" fontId="3" fillId="0" borderId="59" xfId="0" applyNumberFormat="1" applyFont="1" applyBorder="1" applyAlignment="1" applyProtection="1">
      <alignment horizontal="center" vertical="center"/>
      <protection locked="0"/>
    </xf>
    <xf numFmtId="168" fontId="3" fillId="0" borderId="85" xfId="0" quotePrefix="1" applyNumberFormat="1" applyFont="1" applyBorder="1" applyAlignment="1" applyProtection="1">
      <alignment horizontal="center" vertical="center"/>
      <protection locked="0"/>
    </xf>
    <xf numFmtId="168" fontId="3" fillId="0" borderId="86" xfId="0" quotePrefix="1" applyNumberFormat="1" applyFont="1" applyBorder="1" applyAlignment="1" applyProtection="1">
      <alignment horizontal="center" vertical="center"/>
      <protection locked="0"/>
    </xf>
    <xf numFmtId="168" fontId="3" fillId="0" borderId="84" xfId="0" applyNumberFormat="1" applyFont="1" applyFill="1" applyBorder="1" applyAlignment="1" applyProtection="1">
      <alignment horizontal="center" vertical="center"/>
      <protection locked="0"/>
    </xf>
    <xf numFmtId="168" fontId="3" fillId="0" borderId="87" xfId="0" applyNumberFormat="1" applyFont="1" applyBorder="1" applyAlignment="1" applyProtection="1">
      <alignment horizontal="center" vertical="center"/>
      <protection locked="0"/>
    </xf>
    <xf numFmtId="168" fontId="12" fillId="0" borderId="88" xfId="0" applyNumberFormat="1" applyFont="1" applyBorder="1" applyAlignment="1" applyProtection="1">
      <alignment horizontal="center" vertical="center"/>
      <protection locked="0"/>
    </xf>
    <xf numFmtId="168" fontId="12" fillId="0" borderId="86" xfId="0" applyNumberFormat="1" applyFont="1" applyBorder="1" applyAlignment="1" applyProtection="1">
      <alignment horizontal="center" vertical="center"/>
      <protection locked="0"/>
    </xf>
    <xf numFmtId="168" fontId="0" fillId="0" borderId="31" xfId="0" applyNumberFormat="1" applyBorder="1" applyProtection="1"/>
    <xf numFmtId="0" fontId="2" fillId="0" borderId="0" xfId="27" applyFont="1" applyAlignment="1" applyProtection="1">
      <alignment horizontal="left"/>
    </xf>
    <xf numFmtId="0" fontId="2" fillId="0" borderId="5" xfId="25" applyFont="1" applyFill="1" applyBorder="1" applyAlignment="1" applyProtection="1">
      <alignment vertical="top" wrapText="1"/>
    </xf>
    <xf numFmtId="0" fontId="2" fillId="0" borderId="5" xfId="25" applyFill="1" applyBorder="1" applyAlignment="1" applyProtection="1">
      <alignment vertical="top"/>
    </xf>
    <xf numFmtId="0" fontId="37" fillId="0" borderId="31" xfId="0" applyFont="1" applyFill="1" applyBorder="1" applyProtection="1"/>
    <xf numFmtId="0" fontId="2" fillId="0" borderId="89" xfId="4" applyFont="1" applyFill="1" applyBorder="1"/>
    <xf numFmtId="0" fontId="2" fillId="3" borderId="89" xfId="4" applyBorder="1"/>
    <xf numFmtId="0" fontId="2" fillId="0" borderId="0" xfId="1" applyFill="1" applyBorder="1">
      <protection hidden="1"/>
    </xf>
    <xf numFmtId="0" fontId="2" fillId="0" borderId="90" xfId="1" applyFill="1" applyBorder="1">
      <protection hidden="1"/>
    </xf>
    <xf numFmtId="0" fontId="2" fillId="0" borderId="0" xfId="1" applyFont="1" applyFill="1" applyBorder="1">
      <protection hidden="1"/>
    </xf>
    <xf numFmtId="0" fontId="2" fillId="0" borderId="89" xfId="4" applyFont="1" applyFill="1" applyBorder="1" applyAlignment="1">
      <alignment horizontal="center" vertical="center" wrapText="1"/>
    </xf>
    <xf numFmtId="0" fontId="2" fillId="6" borderId="91" xfId="1" applyFill="1" applyBorder="1">
      <protection hidden="1"/>
    </xf>
    <xf numFmtId="0" fontId="2" fillId="6" borderId="92" xfId="1" applyFill="1" applyBorder="1">
      <protection hidden="1"/>
    </xf>
    <xf numFmtId="0" fontId="2" fillId="0" borderId="31" xfId="26" applyFont="1" applyFill="1" applyBorder="1" applyProtection="1"/>
    <xf numFmtId="0" fontId="2" fillId="0" borderId="0" xfId="0" applyFont="1" applyFill="1" applyBorder="1" applyProtection="1">
      <protection hidden="1"/>
    </xf>
    <xf numFmtId="0" fontId="2" fillId="0" borderId="93" xfId="26" applyFont="1" applyFill="1" applyBorder="1" applyProtection="1"/>
    <xf numFmtId="0" fontId="2" fillId="2" borderId="0" xfId="1" quotePrefix="1">
      <protection hidden="1"/>
    </xf>
    <xf numFmtId="0" fontId="6" fillId="0" borderId="47" xfId="0" applyFont="1" applyBorder="1" applyAlignment="1" applyProtection="1">
      <alignment horizontal="centerContinuous" vertical="center"/>
      <protection hidden="1"/>
    </xf>
    <xf numFmtId="0" fontId="2" fillId="0" borderId="89" xfId="4" applyFill="1" applyBorder="1"/>
    <xf numFmtId="0" fontId="2" fillId="0" borderId="89" xfId="4" applyFont="1" applyFill="1" applyBorder="1" applyAlignment="1">
      <alignment horizontal="center" vertical="center"/>
    </xf>
    <xf numFmtId="0" fontId="2" fillId="0" borderId="0" xfId="14"/>
    <xf numFmtId="0" fontId="73" fillId="0" borderId="0" xfId="23"/>
    <xf numFmtId="0" fontId="0" fillId="0" borderId="25" xfId="0" applyBorder="1" applyAlignment="1" applyProtection="1"/>
    <xf numFmtId="0" fontId="2" fillId="0" borderId="0" xfId="0" applyFont="1" applyAlignment="1" applyProtection="1"/>
    <xf numFmtId="0" fontId="3" fillId="0" borderId="5" xfId="0" applyFont="1" applyBorder="1" applyAlignment="1" applyProtection="1">
      <alignment vertical="center" wrapText="1"/>
    </xf>
    <xf numFmtId="0" fontId="4" fillId="0" borderId="0" xfId="0" applyNumberFormat="1" applyFont="1" applyProtection="1"/>
    <xf numFmtId="0" fontId="2" fillId="0" borderId="0" xfId="4" applyFill="1" applyBorder="1" applyAlignment="1"/>
    <xf numFmtId="0" fontId="3" fillId="0" borderId="32" xfId="0" quotePrefix="1" applyNumberFormat="1" applyFont="1" applyBorder="1" applyAlignment="1" applyProtection="1">
      <alignment horizontal="center" vertical="center"/>
    </xf>
    <xf numFmtId="0" fontId="3" fillId="0" borderId="94" xfId="0" quotePrefix="1" applyNumberFormat="1" applyFont="1" applyBorder="1" applyAlignment="1" applyProtection="1">
      <alignment horizontal="center" vertical="center"/>
    </xf>
    <xf numFmtId="0" fontId="12" fillId="0" borderId="34" xfId="0" quotePrefix="1" applyNumberFormat="1" applyFont="1" applyBorder="1" applyAlignment="1" applyProtection="1">
      <alignment horizontal="center" vertical="center"/>
    </xf>
    <xf numFmtId="0" fontId="21" fillId="0" borderId="0" xfId="0" applyFont="1" applyFill="1" applyBorder="1" applyAlignment="1">
      <alignment wrapText="1"/>
    </xf>
    <xf numFmtId="0" fontId="73" fillId="0" borderId="0" xfId="23" applyAlignment="1">
      <alignment wrapText="1"/>
    </xf>
    <xf numFmtId="0" fontId="36" fillId="6" borderId="0" xfId="24" applyFont="1" applyFill="1" applyAlignment="1" applyProtection="1">
      <alignment horizontal="centerContinuous" wrapText="1"/>
    </xf>
    <xf numFmtId="0" fontId="2" fillId="0" borderId="74" xfId="1" applyFill="1" applyBorder="1" applyAlignment="1">
      <alignment horizontal="center" vertical="center"/>
      <protection hidden="1"/>
    </xf>
    <xf numFmtId="0" fontId="2" fillId="0" borderId="31" xfId="1" applyFont="1" applyFill="1" applyBorder="1" applyAlignment="1">
      <alignment horizontal="center" vertical="center"/>
      <protection hidden="1"/>
    </xf>
    <xf numFmtId="0" fontId="2" fillId="0" borderId="31" xfId="1" applyFill="1" applyBorder="1" applyAlignment="1">
      <alignment horizontal="center" vertical="center"/>
      <protection hidden="1"/>
    </xf>
    <xf numFmtId="0" fontId="2" fillId="0" borderId="73" xfId="1" applyFill="1" applyBorder="1" applyAlignment="1">
      <alignment horizontal="center" vertical="center"/>
      <protection hidden="1"/>
    </xf>
    <xf numFmtId="0" fontId="2" fillId="2" borderId="0" xfId="1" applyAlignment="1">
      <alignment horizontal="center" vertical="center"/>
      <protection hidden="1"/>
    </xf>
    <xf numFmtId="0" fontId="2" fillId="2" borderId="0" xfId="1" applyAlignment="1">
      <alignment horizontal="center"/>
      <protection hidden="1"/>
    </xf>
    <xf numFmtId="0" fontId="2" fillId="2" borderId="4" xfId="1" quotePrefix="1" applyFont="1" applyBorder="1" applyAlignment="1" applyProtection="1">
      <alignment horizontal="left"/>
    </xf>
    <xf numFmtId="0" fontId="39" fillId="3" borderId="0" xfId="4" applyFont="1"/>
    <xf numFmtId="0" fontId="69" fillId="3" borderId="0" xfId="4" applyFont="1"/>
    <xf numFmtId="0" fontId="70" fillId="3" borderId="0" xfId="4" applyFont="1"/>
    <xf numFmtId="0" fontId="0" fillId="2" borderId="0" xfId="1" applyFont="1" applyProtection="1"/>
    <xf numFmtId="0" fontId="72" fillId="2" borderId="0" xfId="1" applyFont="1" applyAlignment="1">
      <alignment horizontal="center" vertical="center"/>
      <protection hidden="1"/>
    </xf>
    <xf numFmtId="0" fontId="0" fillId="0" borderId="95" xfId="0" applyFill="1" applyBorder="1" applyAlignment="1">
      <alignment horizontal="center"/>
    </xf>
    <xf numFmtId="0" fontId="0" fillId="0" borderId="96" xfId="0" applyFill="1" applyBorder="1" applyAlignment="1">
      <alignment horizontal="center"/>
    </xf>
    <xf numFmtId="0" fontId="2" fillId="0" borderId="96" xfId="0" applyFont="1" applyFill="1" applyBorder="1" applyAlignment="1">
      <alignment horizontal="center"/>
    </xf>
    <xf numFmtId="0" fontId="2" fillId="0" borderId="97" xfId="1" applyFill="1" applyBorder="1">
      <protection hidden="1"/>
    </xf>
    <xf numFmtId="0" fontId="2" fillId="0" borderId="98" xfId="1" applyFill="1" applyBorder="1">
      <protection hidden="1"/>
    </xf>
    <xf numFmtId="0" fontId="2" fillId="0" borderId="98" xfId="1" applyFill="1" applyBorder="1" applyAlignment="1">
      <alignment horizontal="center" vertical="center"/>
      <protection hidden="1"/>
    </xf>
    <xf numFmtId="0" fontId="0" fillId="0" borderId="99" xfId="0" applyFill="1" applyBorder="1" applyAlignment="1">
      <alignment horizontal="center"/>
    </xf>
    <xf numFmtId="0" fontId="2" fillId="9" borderId="40" xfId="1" applyFill="1" applyBorder="1">
      <protection hidden="1"/>
    </xf>
    <xf numFmtId="0" fontId="2" fillId="9" borderId="31" xfId="1" applyFill="1" applyBorder="1">
      <protection hidden="1"/>
    </xf>
    <xf numFmtId="0" fontId="2" fillId="9" borderId="31" xfId="1" applyFill="1" applyBorder="1" applyAlignment="1">
      <alignment horizontal="center" vertical="center"/>
      <protection hidden="1"/>
    </xf>
    <xf numFmtId="0" fontId="2" fillId="9" borderId="100" xfId="1" applyFill="1" applyBorder="1" applyAlignment="1">
      <alignment horizontal="center" vertical="center"/>
      <protection hidden="1"/>
    </xf>
    <xf numFmtId="0" fontId="2" fillId="9" borderId="110" xfId="1" applyFill="1" applyBorder="1">
      <protection hidden="1"/>
    </xf>
    <xf numFmtId="0" fontId="2" fillId="9" borderId="101" xfId="1" applyFill="1" applyBorder="1">
      <protection hidden="1"/>
    </xf>
    <xf numFmtId="0" fontId="2" fillId="9" borderId="111" xfId="26" applyFont="1" applyFill="1" applyBorder="1" applyProtection="1"/>
    <xf numFmtId="3" fontId="24" fillId="0" borderId="0" xfId="0" applyNumberFormat="1" applyFont="1" applyFill="1" applyBorder="1" applyProtection="1">
      <protection locked="0"/>
    </xf>
    <xf numFmtId="3" fontId="19" fillId="0" borderId="0" xfId="0" applyNumberFormat="1" applyFont="1" applyBorder="1" applyAlignment="1">
      <alignment horizontal="right"/>
    </xf>
    <xf numFmtId="3" fontId="19" fillId="0" borderId="12" xfId="0" applyNumberFormat="1" applyFont="1" applyBorder="1" applyAlignment="1">
      <alignment horizontal="right"/>
    </xf>
    <xf numFmtId="3" fontId="44" fillId="5" borderId="7" xfId="0" applyNumberFormat="1" applyFont="1" applyFill="1" applyBorder="1" applyAlignment="1" applyProtection="1">
      <alignment horizontal="right"/>
    </xf>
    <xf numFmtId="3" fontId="22" fillId="5" borderId="7" xfId="0" applyNumberFormat="1" applyFont="1" applyFill="1" applyBorder="1"/>
    <xf numFmtId="3" fontId="22" fillId="5" borderId="7" xfId="0" applyNumberFormat="1" applyFont="1" applyFill="1" applyBorder="1" applyAlignment="1">
      <alignment horizontal="right"/>
    </xf>
    <xf numFmtId="3" fontId="22" fillId="5" borderId="7" xfId="0" applyNumberFormat="1" applyFont="1" applyFill="1" applyBorder="1" applyAlignment="1" applyProtection="1">
      <alignment horizontal="right"/>
    </xf>
    <xf numFmtId="3" fontId="22" fillId="5" borderId="7" xfId="0" applyNumberFormat="1" applyFont="1" applyFill="1" applyBorder="1" applyAlignment="1" applyProtection="1">
      <alignment horizontal="right" vertical="center"/>
    </xf>
    <xf numFmtId="3" fontId="21" fillId="0" borderId="0" xfId="0" applyNumberFormat="1" applyFont="1" applyBorder="1" applyAlignment="1" applyProtection="1">
      <alignment horizontal="right"/>
      <protection locked="0"/>
    </xf>
    <xf numFmtId="0" fontId="29" fillId="0" borderId="16" xfId="0" applyFont="1" applyFill="1" applyBorder="1"/>
    <xf numFmtId="0" fontId="29" fillId="0" borderId="16" xfId="0" applyFont="1" applyBorder="1" applyProtection="1">
      <protection locked="0"/>
    </xf>
    <xf numFmtId="0" fontId="29" fillId="0" borderId="16" xfId="0" applyFont="1" applyBorder="1"/>
    <xf numFmtId="0" fontId="0" fillId="0" borderId="33" xfId="0" applyNumberFormat="1" applyBorder="1" applyProtection="1"/>
    <xf numFmtId="0" fontId="2" fillId="0" borderId="74" xfId="1" applyFill="1" applyBorder="1" applyAlignment="1">
      <alignment horizontal="center"/>
      <protection hidden="1"/>
    </xf>
    <xf numFmtId="168" fontId="3" fillId="0" borderId="62" xfId="25" applyNumberFormat="1" applyFont="1" applyFill="1" applyBorder="1" applyAlignment="1" applyProtection="1">
      <alignment horizontal="center" vertical="center"/>
      <protection locked="0"/>
    </xf>
    <xf numFmtId="168" fontId="3" fillId="5" borderId="5" xfId="25" applyNumberFormat="1" applyFont="1" applyFill="1" applyBorder="1" applyAlignment="1" applyProtection="1">
      <alignment horizontal="center" vertical="center"/>
    </xf>
    <xf numFmtId="168" fontId="3" fillId="0" borderId="32" xfId="25" applyNumberFormat="1" applyFont="1" applyFill="1" applyBorder="1" applyAlignment="1" applyProtection="1">
      <alignment horizontal="center" vertical="center"/>
      <protection locked="0"/>
    </xf>
    <xf numFmtId="168" fontId="3" fillId="0" borderId="17" xfId="25" applyNumberFormat="1" applyFont="1" applyBorder="1" applyAlignment="1" applyProtection="1">
      <alignment horizontal="center" vertical="center"/>
      <protection locked="0"/>
    </xf>
    <xf numFmtId="168" fontId="3" fillId="5" borderId="11" xfId="25" applyNumberFormat="1" applyFont="1" applyFill="1" applyBorder="1" applyAlignment="1" applyProtection="1">
      <alignment horizontal="center" vertical="center"/>
    </xf>
    <xf numFmtId="22" fontId="21" fillId="0" borderId="0" xfId="0" applyNumberFormat="1" applyFont="1" applyFill="1" applyBorder="1" applyAlignment="1" applyProtection="1">
      <alignment horizontal="right"/>
      <protection hidden="1"/>
    </xf>
    <xf numFmtId="0" fontId="23" fillId="0" borderId="0" xfId="0" applyFont="1" applyFill="1" applyBorder="1" applyAlignment="1" applyProtection="1">
      <alignment horizontal="right"/>
      <protection hidden="1"/>
    </xf>
    <xf numFmtId="0" fontId="3" fillId="0" borderId="35" xfId="0" applyFont="1" applyFill="1" applyBorder="1" applyAlignment="1" applyProtection="1">
      <alignment horizontal="right"/>
      <protection hidden="1"/>
    </xf>
    <xf numFmtId="0" fontId="3" fillId="0" borderId="35" xfId="0" quotePrefix="1" applyFont="1" applyFill="1" applyBorder="1" applyAlignment="1" applyProtection="1">
      <alignment horizontal="right" indent="1"/>
      <protection hidden="1"/>
    </xf>
    <xf numFmtId="0" fontId="3" fillId="0" borderId="35" xfId="0" quotePrefix="1" applyFont="1" applyFill="1" applyBorder="1" applyAlignment="1" applyProtection="1">
      <alignment horizontal="right"/>
      <protection hidden="1"/>
    </xf>
    <xf numFmtId="0" fontId="3" fillId="0" borderId="57" xfId="0" applyFont="1" applyFill="1" applyBorder="1" applyAlignment="1" applyProtection="1">
      <alignment horizontal="right"/>
      <protection hidden="1"/>
    </xf>
    <xf numFmtId="0" fontId="15" fillId="0" borderId="35" xfId="0" applyFont="1" applyFill="1" applyBorder="1" applyAlignment="1" applyProtection="1">
      <alignment horizontal="right" wrapText="1"/>
      <protection hidden="1"/>
    </xf>
    <xf numFmtId="0" fontId="15" fillId="0" borderId="35" xfId="0" applyFont="1" applyBorder="1" applyAlignment="1" applyProtection="1">
      <alignment horizontal="right"/>
      <protection hidden="1"/>
    </xf>
    <xf numFmtId="0" fontId="15" fillId="0" borderId="35" xfId="0" applyFont="1" applyBorder="1" applyAlignment="1" applyProtection="1">
      <alignment horizontal="right" wrapText="1"/>
      <protection hidden="1"/>
    </xf>
    <xf numFmtId="0" fontId="13" fillId="0" borderId="0" xfId="0" applyFont="1" applyFill="1" applyBorder="1" applyAlignment="1" applyProtection="1">
      <alignment horizontal="left" vertical="center"/>
      <protection hidden="1"/>
    </xf>
    <xf numFmtId="0" fontId="22" fillId="0" borderId="24" xfId="0" applyFont="1" applyBorder="1" applyAlignment="1" applyProtection="1">
      <alignment horizontal="right" wrapText="1"/>
      <protection hidden="1"/>
    </xf>
    <xf numFmtId="0" fontId="19" fillId="0" borderId="35" xfId="0" quotePrefix="1" applyFont="1" applyBorder="1" applyAlignment="1" applyProtection="1">
      <alignment horizontal="right" indent="1"/>
      <protection hidden="1"/>
    </xf>
    <xf numFmtId="0" fontId="19" fillId="0" borderId="35" xfId="0" applyFont="1" applyBorder="1" applyAlignment="1" applyProtection="1">
      <alignment horizontal="right" indent="1"/>
      <protection hidden="1"/>
    </xf>
    <xf numFmtId="0" fontId="22" fillId="6" borderId="0" xfId="0" quotePrefix="1" applyFont="1" applyFill="1" applyBorder="1" applyAlignment="1" applyProtection="1">
      <alignment horizontal="right"/>
      <protection hidden="1"/>
    </xf>
    <xf numFmtId="0" fontId="28" fillId="6" borderId="0" xfId="0" quotePrefix="1" applyFont="1" applyFill="1" applyBorder="1" applyAlignment="1" applyProtection="1">
      <alignment horizontal="right"/>
      <protection hidden="1"/>
    </xf>
    <xf numFmtId="0" fontId="22" fillId="6" borderId="0" xfId="0" applyFont="1" applyFill="1" applyBorder="1" applyAlignment="1" applyProtection="1">
      <alignment horizontal="right"/>
      <protection hidden="1"/>
    </xf>
    <xf numFmtId="0" fontId="28" fillId="6" borderId="0" xfId="0" applyFont="1" applyFill="1" applyBorder="1" applyAlignment="1" applyProtection="1">
      <alignment horizontal="right"/>
      <protection hidden="1"/>
    </xf>
    <xf numFmtId="0" fontId="22" fillId="6" borderId="7" xfId="0" applyFont="1" applyFill="1" applyBorder="1" applyAlignment="1" applyProtection="1">
      <alignment horizontal="right"/>
      <protection hidden="1"/>
    </xf>
    <xf numFmtId="0" fontId="46" fillId="6" borderId="7" xfId="0" applyFont="1" applyFill="1" applyBorder="1" applyAlignment="1" applyProtection="1">
      <alignment horizontal="right"/>
      <protection hidden="1"/>
    </xf>
    <xf numFmtId="0" fontId="22" fillId="6" borderId="12" xfId="0" applyFont="1" applyFill="1" applyBorder="1" applyAlignment="1" applyProtection="1">
      <alignment horizontal="right"/>
      <protection hidden="1"/>
    </xf>
    <xf numFmtId="0" fontId="28" fillId="6" borderId="0" xfId="0" applyFont="1" applyFill="1" applyBorder="1" applyAlignment="1" applyProtection="1">
      <alignment horizontal="right" wrapText="1"/>
      <protection hidden="1"/>
    </xf>
    <xf numFmtId="0" fontId="22" fillId="6" borderId="0" xfId="0" quotePrefix="1" applyFont="1" applyFill="1" applyBorder="1" applyAlignment="1" applyProtection="1">
      <alignment horizontal="right" vertical="center"/>
      <protection hidden="1"/>
    </xf>
    <xf numFmtId="0" fontId="22" fillId="6" borderId="7" xfId="0" quotePrefix="1" applyFont="1" applyFill="1" applyBorder="1" applyAlignment="1" applyProtection="1">
      <alignment horizontal="right" vertical="center"/>
      <protection hidden="1"/>
    </xf>
    <xf numFmtId="0" fontId="22" fillId="6" borderId="0" xfId="0" quotePrefix="1" applyFont="1" applyFill="1" applyBorder="1" applyAlignment="1" applyProtection="1">
      <alignment horizontal="right" vertical="center" wrapText="1"/>
      <protection hidden="1"/>
    </xf>
    <xf numFmtId="0" fontId="15" fillId="0" borderId="17" xfId="0" applyFont="1" applyBorder="1" applyAlignment="1" applyProtection="1">
      <alignment horizontal="right" wrapText="1"/>
      <protection hidden="1"/>
    </xf>
    <xf numFmtId="0" fontId="22" fillId="0" borderId="17" xfId="0" applyFont="1" applyBorder="1" applyAlignment="1" applyProtection="1">
      <alignment horizontal="right" wrapText="1"/>
      <protection hidden="1"/>
    </xf>
    <xf numFmtId="0" fontId="22" fillId="0" borderId="0" xfId="0" applyFont="1" applyBorder="1" applyAlignment="1" applyProtection="1">
      <alignment horizontal="right" wrapText="1"/>
      <protection hidden="1"/>
    </xf>
    <xf numFmtId="0" fontId="15" fillId="0" borderId="0" xfId="0" applyFont="1" applyFill="1" applyBorder="1" applyAlignment="1" applyProtection="1">
      <alignment horizontal="right" wrapText="1"/>
      <protection hidden="1"/>
    </xf>
    <xf numFmtId="0" fontId="22" fillId="6" borderId="16" xfId="0" applyFont="1" applyFill="1" applyBorder="1"/>
    <xf numFmtId="0" fontId="15" fillId="0" borderId="0" xfId="0" applyFont="1" applyFill="1" applyBorder="1" applyAlignment="1" applyProtection="1">
      <alignment wrapText="1"/>
      <protection hidden="1"/>
    </xf>
    <xf numFmtId="0" fontId="44" fillId="6" borderId="12" xfId="0" quotePrefix="1" applyFont="1" applyFill="1" applyBorder="1" applyAlignment="1" applyProtection="1">
      <alignment horizontal="right"/>
      <protection hidden="1"/>
    </xf>
    <xf numFmtId="0" fontId="26" fillId="6" borderId="16" xfId="0" applyFont="1" applyFill="1" applyBorder="1" applyAlignment="1" applyProtection="1">
      <alignment horizontal="right"/>
      <protection hidden="1"/>
    </xf>
    <xf numFmtId="0" fontId="26" fillId="6" borderId="0" xfId="0" quotePrefix="1" applyFont="1" applyFill="1" applyBorder="1" applyAlignment="1" applyProtection="1">
      <alignment horizontal="right"/>
      <protection hidden="1"/>
    </xf>
    <xf numFmtId="0" fontId="22" fillId="6" borderId="12" xfId="0" quotePrefix="1" applyFont="1" applyFill="1" applyBorder="1" applyAlignment="1" applyProtection="1">
      <alignment horizontal="right"/>
      <protection hidden="1"/>
    </xf>
    <xf numFmtId="0" fontId="22" fillId="0" borderId="0" xfId="0" applyFont="1" applyFill="1" applyBorder="1" applyAlignment="1">
      <alignment horizontal="center"/>
    </xf>
    <xf numFmtId="0" fontId="36" fillId="0" borderId="0" xfId="0" applyFont="1" applyAlignment="1">
      <alignment horizontal="center" vertical="center"/>
    </xf>
    <xf numFmtId="0" fontId="0" fillId="0" borderId="21" xfId="0" applyBorder="1" applyAlignment="1" applyProtection="1">
      <alignment horizontal="center"/>
    </xf>
    <xf numFmtId="0" fontId="28" fillId="6" borderId="16" xfId="0" quotePrefix="1" applyFont="1" applyFill="1" applyBorder="1" applyAlignment="1" applyProtection="1">
      <alignment horizontal="right"/>
      <protection hidden="1"/>
    </xf>
    <xf numFmtId="0" fontId="28" fillId="6" borderId="12" xfId="0" quotePrefix="1" applyFont="1" applyFill="1" applyBorder="1" applyAlignment="1" applyProtection="1">
      <alignment horizontal="right"/>
      <protection hidden="1"/>
    </xf>
    <xf numFmtId="0" fontId="21" fillId="6" borderId="0" xfId="0" applyFont="1" applyFill="1" applyBorder="1" applyAlignment="1">
      <alignment horizontal="left"/>
    </xf>
    <xf numFmtId="0" fontId="22" fillId="6" borderId="7" xfId="0" quotePrefix="1" applyFont="1" applyFill="1" applyBorder="1" applyAlignment="1" applyProtection="1">
      <alignment horizontal="right"/>
      <protection hidden="1"/>
    </xf>
    <xf numFmtId="0" fontId="21" fillId="6" borderId="0" xfId="0" applyFont="1" applyFill="1" applyBorder="1" applyAlignment="1" applyProtection="1">
      <alignment horizontal="right"/>
      <protection hidden="1"/>
    </xf>
    <xf numFmtId="0" fontId="25" fillId="6" borderId="0" xfId="0" applyFont="1" applyFill="1" applyBorder="1" applyAlignment="1" applyProtection="1">
      <alignment horizontal="right"/>
      <protection hidden="1"/>
    </xf>
    <xf numFmtId="0" fontId="33" fillId="6" borderId="0" xfId="0" applyFont="1" applyFill="1" applyBorder="1" applyAlignment="1" applyProtection="1">
      <alignment horizontal="right" indent="2"/>
      <protection hidden="1"/>
    </xf>
    <xf numFmtId="0" fontId="22" fillId="6" borderId="16" xfId="0" applyFont="1" applyFill="1" applyBorder="1" applyAlignment="1" applyProtection="1">
      <alignment horizontal="right" vertical="center"/>
      <protection hidden="1"/>
    </xf>
    <xf numFmtId="0" fontId="25" fillId="6" borderId="12" xfId="0" quotePrefix="1" applyFont="1" applyFill="1" applyBorder="1" applyAlignment="1" applyProtection="1">
      <alignment horizontal="right"/>
      <protection hidden="1"/>
    </xf>
    <xf numFmtId="0" fontId="19" fillId="6" borderId="0" xfId="0" applyFont="1" applyFill="1" applyBorder="1" applyAlignment="1" applyProtection="1">
      <alignment horizontal="right"/>
      <protection hidden="1"/>
    </xf>
    <xf numFmtId="0" fontId="2" fillId="0" borderId="102" xfId="1" applyFont="1" applyFill="1" applyBorder="1" applyAlignment="1" applyProtection="1">
      <alignment horizontal="center"/>
      <protection locked="0"/>
    </xf>
    <xf numFmtId="0" fontId="2" fillId="0" borderId="103" xfId="1" applyFont="1" applyFill="1" applyBorder="1" applyAlignment="1" applyProtection="1">
      <alignment horizontal="center"/>
      <protection locked="0"/>
    </xf>
    <xf numFmtId="0" fontId="2" fillId="0" borderId="104" xfId="1" applyFont="1" applyFill="1" applyBorder="1" applyAlignment="1" applyProtection="1">
      <alignment horizontal="center"/>
      <protection locked="0"/>
    </xf>
    <xf numFmtId="0" fontId="0" fillId="0" borderId="13" xfId="0" applyBorder="1" applyAlignment="1" applyProtection="1">
      <alignment horizontal="left"/>
      <protection locked="0"/>
    </xf>
    <xf numFmtId="0" fontId="0" fillId="0" borderId="13" xfId="0" applyBorder="1" applyAlignment="1">
      <alignment horizontal="left"/>
    </xf>
    <xf numFmtId="0" fontId="0" fillId="0" borderId="30" xfId="0" applyBorder="1" applyAlignment="1">
      <alignment horizontal="left"/>
    </xf>
    <xf numFmtId="0" fontId="3" fillId="0" borderId="105" xfId="0" applyFont="1" applyBorder="1" applyAlignment="1" applyProtection="1">
      <alignment horizontal="left"/>
      <protection locked="0"/>
    </xf>
    <xf numFmtId="0" fontId="0" fillId="0" borderId="30" xfId="0" applyBorder="1" applyAlignment="1" applyProtection="1">
      <alignment horizontal="left"/>
      <protection locked="0"/>
    </xf>
    <xf numFmtId="0" fontId="3" fillId="0" borderId="105" xfId="0" applyFont="1" applyBorder="1" applyAlignment="1" applyProtection="1">
      <protection locked="0"/>
    </xf>
    <xf numFmtId="0" fontId="3" fillId="0" borderId="13" xfId="0" applyFont="1" applyBorder="1" applyAlignment="1" applyProtection="1">
      <protection locked="0"/>
    </xf>
    <xf numFmtId="0" fontId="0" fillId="0" borderId="13" xfId="0" applyBorder="1" applyAlignment="1" applyProtection="1">
      <protection locked="0"/>
    </xf>
    <xf numFmtId="0" fontId="0" fillId="0" borderId="30" xfId="0" applyBorder="1" applyAlignment="1" applyProtection="1">
      <protection locked="0"/>
    </xf>
    <xf numFmtId="0" fontId="1" fillId="0" borderId="0" xfId="0" applyFont="1" applyFill="1" applyAlignment="1" applyProtection="1">
      <alignment horizontal="center" vertical="center" wrapText="1"/>
      <protection hidden="1"/>
    </xf>
    <xf numFmtId="0" fontId="0" fillId="0" borderId="13" xfId="0" applyBorder="1" applyAlignment="1"/>
    <xf numFmtId="0" fontId="0" fillId="0" borderId="30" xfId="0" applyBorder="1" applyAlignment="1"/>
    <xf numFmtId="0" fontId="0" fillId="0" borderId="105" xfId="0" applyBorder="1" applyAlignment="1" applyProtection="1">
      <protection locked="0"/>
    </xf>
    <xf numFmtId="0" fontId="3" fillId="0" borderId="58" xfId="25" applyFont="1" applyFill="1" applyBorder="1" applyAlignment="1" applyProtection="1">
      <alignment horizontal="center" vertical="center"/>
      <protection hidden="1"/>
    </xf>
    <xf numFmtId="0" fontId="3" fillId="0" borderId="18" xfId="25" applyFont="1" applyFill="1" applyBorder="1" applyAlignment="1" applyProtection="1">
      <alignment horizontal="center" vertical="center"/>
      <protection hidden="1"/>
    </xf>
    <xf numFmtId="0" fontId="3" fillId="0" borderId="51" xfId="25" applyFont="1" applyFill="1" applyBorder="1" applyAlignment="1" applyProtection="1">
      <alignment horizontal="center" vertical="center"/>
      <protection hidden="1"/>
    </xf>
    <xf numFmtId="0" fontId="3" fillId="0" borderId="58" xfId="25" applyFont="1" applyFill="1" applyBorder="1" applyAlignment="1" applyProtection="1">
      <alignment horizontal="center" vertical="center" wrapText="1"/>
      <protection hidden="1"/>
    </xf>
    <xf numFmtId="0" fontId="3" fillId="0" borderId="18" xfId="25" applyFont="1" applyFill="1" applyBorder="1" applyAlignment="1" applyProtection="1">
      <alignment horizontal="center" vertical="center" wrapText="1"/>
      <protection hidden="1"/>
    </xf>
    <xf numFmtId="0" fontId="3" fillId="0" borderId="51" xfId="25" applyFont="1" applyFill="1" applyBorder="1" applyAlignment="1" applyProtection="1">
      <alignment horizontal="center" vertical="center" wrapText="1"/>
      <protection hidden="1"/>
    </xf>
    <xf numFmtId="0" fontId="3" fillId="6" borderId="58" xfId="25" applyFont="1" applyFill="1" applyBorder="1" applyAlignment="1" applyProtection="1">
      <alignment horizontal="center" vertical="center" wrapText="1"/>
      <protection hidden="1"/>
    </xf>
    <xf numFmtId="0" fontId="0" fillId="6" borderId="18" xfId="0" applyFill="1" applyBorder="1" applyAlignment="1">
      <alignment horizontal="center" vertical="center" wrapText="1"/>
    </xf>
    <xf numFmtId="0" fontId="0" fillId="6" borderId="51" xfId="0" applyFill="1" applyBorder="1" applyAlignment="1">
      <alignment horizontal="center" vertical="center" wrapText="1"/>
    </xf>
    <xf numFmtId="0" fontId="3" fillId="6" borderId="18" xfId="25" applyFont="1" applyFill="1" applyBorder="1" applyAlignment="1" applyProtection="1">
      <alignment horizontal="center" vertical="center" wrapText="1"/>
      <protection hidden="1"/>
    </xf>
    <xf numFmtId="0" fontId="3" fillId="6" borderId="51" xfId="25" applyFont="1" applyFill="1" applyBorder="1" applyAlignment="1" applyProtection="1">
      <alignment horizontal="center" vertical="center" wrapText="1"/>
      <protection hidden="1"/>
    </xf>
    <xf numFmtId="0" fontId="1" fillId="0" borderId="0" xfId="0" applyFont="1" applyFill="1" applyAlignment="1" applyProtection="1">
      <alignment horizontal="center" vertical="center"/>
      <protection hidden="1"/>
    </xf>
    <xf numFmtId="0" fontId="0" fillId="0" borderId="21" xfId="0" applyBorder="1" applyAlignment="1" applyProtection="1">
      <alignment horizontal="center"/>
    </xf>
    <xf numFmtId="0" fontId="4" fillId="0" borderId="55" xfId="0" applyFont="1" applyFill="1" applyBorder="1" applyAlignment="1" applyProtection="1">
      <alignment horizontal="center"/>
      <protection hidden="1"/>
    </xf>
    <xf numFmtId="0" fontId="0" fillId="0" borderId="57" xfId="0" applyFill="1" applyBorder="1" applyAlignment="1" applyProtection="1">
      <alignment horizontal="center"/>
      <protection hidden="1"/>
    </xf>
    <xf numFmtId="0" fontId="3" fillId="0" borderId="105" xfId="0" applyFont="1" applyBorder="1" applyAlignment="1" applyProtection="1">
      <alignment vertical="center"/>
      <protection locked="0"/>
    </xf>
    <xf numFmtId="0" fontId="3" fillId="0" borderId="106" xfId="0" applyFont="1" applyFill="1" applyBorder="1" applyAlignment="1" applyProtection="1">
      <alignment horizontal="center" vertical="center" wrapText="1"/>
      <protection hidden="1"/>
    </xf>
    <xf numFmtId="0" fontId="3" fillId="0" borderId="18" xfId="0" applyFont="1" applyFill="1" applyBorder="1" applyAlignment="1" applyProtection="1">
      <alignment horizontal="center" vertical="center" wrapText="1"/>
      <protection hidden="1"/>
    </xf>
    <xf numFmtId="0" fontId="3" fillId="0" borderId="51" xfId="0" applyFont="1" applyFill="1" applyBorder="1" applyAlignment="1" applyProtection="1">
      <alignment horizontal="center" vertical="center" wrapText="1"/>
      <protection hidden="1"/>
    </xf>
    <xf numFmtId="0" fontId="3" fillId="0" borderId="107" xfId="0" applyFont="1" applyFill="1" applyBorder="1" applyAlignment="1" applyProtection="1">
      <alignment horizontal="center" vertical="center" wrapText="1"/>
      <protection hidden="1"/>
    </xf>
    <xf numFmtId="0" fontId="0" fillId="0" borderId="18" xfId="0" applyBorder="1" applyAlignment="1">
      <alignment horizontal="center" vertical="center" wrapText="1"/>
    </xf>
    <xf numFmtId="0" fontId="15" fillId="0" borderId="108" xfId="0" applyFont="1" applyFill="1" applyBorder="1" applyAlignment="1" applyProtection="1">
      <alignment horizontal="center" vertical="center"/>
      <protection hidden="1"/>
    </xf>
    <xf numFmtId="0" fontId="15" fillId="0" borderId="69" xfId="0" applyFont="1" applyFill="1" applyBorder="1" applyAlignment="1" applyProtection="1">
      <alignment vertical="center"/>
      <protection hidden="1"/>
    </xf>
    <xf numFmtId="0" fontId="15" fillId="0" borderId="109" xfId="0" applyFont="1" applyFill="1" applyBorder="1" applyAlignment="1" applyProtection="1">
      <alignment horizontal="center" vertical="center" wrapText="1"/>
      <protection hidden="1"/>
    </xf>
    <xf numFmtId="0" fontId="15" fillId="0" borderId="29" xfId="0" applyFont="1" applyFill="1" applyBorder="1" applyAlignment="1" applyProtection="1">
      <alignment horizontal="center" vertical="center" wrapText="1"/>
      <protection hidden="1"/>
    </xf>
    <xf numFmtId="0" fontId="0" fillId="0" borderId="18" xfId="0" applyFill="1" applyBorder="1" applyAlignment="1" applyProtection="1">
      <alignment vertical="center" wrapText="1"/>
      <protection hidden="1"/>
    </xf>
    <xf numFmtId="0" fontId="0" fillId="0" borderId="70" xfId="0" applyFill="1" applyBorder="1" applyAlignment="1" applyProtection="1">
      <alignment vertical="center" wrapText="1"/>
      <protection hidden="1"/>
    </xf>
    <xf numFmtId="0" fontId="3" fillId="0" borderId="55" xfId="0" applyFont="1" applyFill="1" applyBorder="1" applyAlignment="1" applyProtection="1">
      <alignment horizontal="center"/>
      <protection hidden="1"/>
    </xf>
    <xf numFmtId="0" fontId="3" fillId="0" borderId="12" xfId="0" applyFont="1" applyFill="1" applyBorder="1" applyAlignment="1" applyProtection="1">
      <alignment horizontal="center"/>
      <protection hidden="1"/>
    </xf>
    <xf numFmtId="0" fontId="3" fillId="0" borderId="57" xfId="0" applyFont="1" applyFill="1" applyBorder="1" applyAlignment="1" applyProtection="1">
      <alignment horizontal="center"/>
      <protection hidden="1"/>
    </xf>
    <xf numFmtId="0" fontId="3" fillId="0" borderId="105" xfId="0" applyNumberFormat="1" applyFont="1" applyBorder="1" applyAlignment="1" applyProtection="1">
      <protection locked="0"/>
    </xf>
    <xf numFmtId="0" fontId="7" fillId="0" borderId="55" xfId="0" applyNumberFormat="1" applyFont="1" applyFill="1" applyBorder="1" applyAlignment="1" applyProtection="1">
      <alignment horizontal="center" wrapText="1"/>
      <protection hidden="1"/>
    </xf>
    <xf numFmtId="0" fontId="15" fillId="0" borderId="2" xfId="0" applyNumberFormat="1" applyFont="1" applyFill="1" applyBorder="1" applyAlignment="1" applyProtection="1">
      <alignment horizontal="center" vertical="center" wrapText="1"/>
      <protection hidden="1"/>
    </xf>
    <xf numFmtId="0" fontId="15" fillId="0" borderId="30" xfId="0" applyNumberFormat="1" applyFont="1" applyFill="1" applyBorder="1" applyAlignment="1" applyProtection="1">
      <alignment horizontal="center" vertical="center" wrapText="1"/>
      <protection hidden="1"/>
    </xf>
    <xf numFmtId="0" fontId="2" fillId="0" borderId="0" xfId="0" applyFont="1" applyAlignment="1" applyProtection="1">
      <alignment horizontal="left"/>
    </xf>
    <xf numFmtId="0" fontId="6" fillId="0" borderId="8" xfId="0" applyFont="1" applyBorder="1" applyAlignment="1" applyProtection="1">
      <alignment horizontal="center" vertical="center"/>
    </xf>
    <xf numFmtId="0" fontId="6" fillId="0" borderId="9" xfId="0" applyFont="1" applyBorder="1" applyAlignment="1" applyProtection="1">
      <alignment horizontal="centerContinuous" vertical="center"/>
    </xf>
    <xf numFmtId="0" fontId="6" fillId="0" borderId="8" xfId="0" applyFont="1" applyBorder="1" applyAlignment="1" applyProtection="1">
      <alignment horizontal="centerContinuous" vertical="center"/>
      <protection hidden="1"/>
    </xf>
    <xf numFmtId="0" fontId="6" fillId="0" borderId="8" xfId="0" applyFont="1" applyBorder="1" applyAlignment="1" applyProtection="1">
      <alignment horizontal="centerContinuous" vertical="center"/>
    </xf>
    <xf numFmtId="0" fontId="1" fillId="0" borderId="10" xfId="0" applyFont="1" applyBorder="1" applyAlignment="1" applyProtection="1">
      <alignment horizontal="centerContinuous" vertical="center"/>
    </xf>
    <xf numFmtId="0" fontId="6" fillId="0" borderId="5" xfId="0" quotePrefix="1" applyFont="1" applyBorder="1" applyAlignment="1" applyProtection="1">
      <alignment horizontal="center" vertical="center" wrapText="1"/>
      <protection hidden="1"/>
    </xf>
    <xf numFmtId="0" fontId="6" fillId="0" borderId="5" xfId="0" applyFont="1" applyBorder="1" applyAlignment="1" applyProtection="1">
      <alignment horizontal="center" vertical="center" wrapText="1"/>
      <protection hidden="1"/>
    </xf>
    <xf numFmtId="0" fontId="6" fillId="0" borderId="5" xfId="0" applyFont="1" applyBorder="1" applyAlignment="1" applyProtection="1">
      <alignment horizontal="center" vertical="top" wrapText="1"/>
      <protection hidden="1"/>
    </xf>
    <xf numFmtId="0" fontId="6" fillId="0" borderId="11" xfId="0" applyFont="1" applyBorder="1" applyAlignment="1" applyProtection="1">
      <alignment horizontal="center" vertical="center" wrapText="1"/>
      <protection hidden="1"/>
    </xf>
    <xf numFmtId="0" fontId="74" fillId="0" borderId="5" xfId="0" applyFont="1" applyBorder="1" applyAlignment="1" applyProtection="1">
      <alignment horizontal="center"/>
    </xf>
    <xf numFmtId="0" fontId="74" fillId="0" borderId="11" xfId="0" applyFont="1" applyBorder="1" applyAlignment="1" applyProtection="1">
      <alignment horizontal="center"/>
    </xf>
    <xf numFmtId="0" fontId="7" fillId="0" borderId="25" xfId="0" applyFont="1" applyBorder="1" applyAlignment="1" applyProtection="1">
      <alignment horizontal="centerContinuous"/>
    </xf>
    <xf numFmtId="0" fontId="7" fillId="0" borderId="20" xfId="0" applyFont="1" applyBorder="1" applyAlignment="1" applyProtection="1">
      <alignment horizontal="right" vertical="center" indent="1"/>
      <protection hidden="1"/>
    </xf>
    <xf numFmtId="0" fontId="2" fillId="5" borderId="25" xfId="0" applyFont="1" applyFill="1" applyBorder="1" applyProtection="1"/>
    <xf numFmtId="0" fontId="3" fillId="0" borderId="20" xfId="0" applyFont="1" applyBorder="1" applyAlignment="1" applyProtection="1">
      <alignment horizontal="right" vertical="center" indent="1"/>
      <protection hidden="1"/>
    </xf>
    <xf numFmtId="0" fontId="2" fillId="5" borderId="31" xfId="0" applyFont="1" applyFill="1" applyBorder="1" applyProtection="1"/>
    <xf numFmtId="0" fontId="9" fillId="0" borderId="20" xfId="0" quotePrefix="1" applyFont="1" applyBorder="1" applyAlignment="1" applyProtection="1">
      <alignment horizontal="right" vertical="center" wrapText="1" indent="3"/>
      <protection hidden="1"/>
    </xf>
    <xf numFmtId="0" fontId="3" fillId="0" borderId="20" xfId="0" quotePrefix="1" applyFont="1" applyBorder="1" applyAlignment="1" applyProtection="1">
      <alignment horizontal="right" vertical="center" indent="1"/>
      <protection hidden="1"/>
    </xf>
    <xf numFmtId="0" fontId="3" fillId="0" borderId="48" xfId="0" applyFont="1" applyBorder="1" applyAlignment="1" applyProtection="1">
      <alignment horizontal="right" vertical="center" indent="1"/>
      <protection hidden="1"/>
    </xf>
    <xf numFmtId="167" fontId="7" fillId="0" borderId="27" xfId="0" applyNumberFormat="1" applyFont="1" applyBorder="1" applyAlignment="1" applyProtection="1">
      <alignment horizontal="center" vertical="center"/>
    </xf>
    <xf numFmtId="0" fontId="2" fillId="5" borderId="29" xfId="0" applyFont="1" applyFill="1" applyBorder="1" applyProtection="1"/>
    <xf numFmtId="0" fontId="7" fillId="0" borderId="0" xfId="0" quotePrefix="1" applyFont="1" applyBorder="1" applyAlignment="1" applyProtection="1">
      <alignment horizontal="right"/>
      <protection hidden="1"/>
    </xf>
    <xf numFmtId="0" fontId="7" fillId="0" borderId="60" xfId="0" applyFont="1" applyBorder="1" applyAlignment="1" applyProtection="1">
      <alignment horizontal="right" vertical="center" indent="1"/>
      <protection hidden="1"/>
    </xf>
    <xf numFmtId="167" fontId="7" fillId="0" borderId="28" xfId="0" applyNumberFormat="1" applyFont="1" applyBorder="1" applyAlignment="1" applyProtection="1">
      <alignment horizontal="center" vertical="center"/>
    </xf>
    <xf numFmtId="167" fontId="7" fillId="0" borderId="68" xfId="0" applyNumberFormat="1" applyFont="1" applyBorder="1" applyAlignment="1" applyProtection="1">
      <alignment horizontal="center" vertical="center"/>
    </xf>
    <xf numFmtId="0" fontId="3" fillId="0" borderId="14" xfId="0" applyFont="1" applyBorder="1" applyAlignment="1" applyProtection="1">
      <alignment horizontal="right" vertical="center" indent="1"/>
      <protection hidden="1"/>
    </xf>
    <xf numFmtId="0" fontId="6" fillId="0" borderId="5" xfId="0" applyFont="1" applyBorder="1" applyAlignment="1" applyProtection="1">
      <alignment horizontal="centerContinuous" vertical="center"/>
    </xf>
    <xf numFmtId="0" fontId="6" fillId="0" borderId="5" xfId="0" applyFont="1" applyBorder="1" applyAlignment="1" applyProtection="1">
      <alignment horizontal="center" vertical="center" wrapText="1"/>
    </xf>
    <xf numFmtId="0" fontId="6" fillId="0" borderId="5" xfId="0" applyFont="1" applyBorder="1" applyAlignment="1" applyProtection="1">
      <alignment horizontal="center" vertical="center"/>
    </xf>
    <xf numFmtId="0" fontId="6" fillId="0" borderId="28" xfId="0" applyFont="1" applyBorder="1" applyAlignment="1" applyProtection="1">
      <alignment horizontal="center" vertical="center"/>
      <protection hidden="1"/>
    </xf>
    <xf numFmtId="0" fontId="6" fillId="0" borderId="10" xfId="0" applyFont="1" applyBorder="1" applyAlignment="1" applyProtection="1">
      <alignment horizontal="center" vertical="center"/>
      <protection hidden="1"/>
    </xf>
    <xf numFmtId="0" fontId="3" fillId="0" borderId="20" xfId="0" applyFont="1" applyBorder="1" applyAlignment="1" applyProtection="1">
      <alignment horizontal="right" vertical="center" wrapText="1" indent="1"/>
      <protection hidden="1"/>
    </xf>
    <xf numFmtId="167" fontId="7" fillId="0" borderId="15" xfId="0" applyNumberFormat="1" applyFont="1" applyFill="1" applyBorder="1" applyAlignment="1" applyProtection="1">
      <alignment horizontal="center" vertical="center"/>
    </xf>
    <xf numFmtId="0" fontId="7" fillId="0" borderId="63" xfId="0" applyFont="1" applyBorder="1" applyAlignment="1" applyProtection="1">
      <alignment horizontal="right" vertical="center" indent="1"/>
      <protection hidden="1"/>
    </xf>
    <xf numFmtId="0" fontId="7" fillId="0" borderId="14" xfId="0" applyFont="1" applyBorder="1" applyAlignment="1" applyProtection="1">
      <alignment horizontal="right" vertical="center" indent="1"/>
      <protection hidden="1"/>
    </xf>
    <xf numFmtId="167" fontId="7" fillId="0" borderId="28" xfId="0" applyNumberFormat="1" applyFont="1" applyFill="1" applyBorder="1" applyAlignment="1" applyProtection="1">
      <alignment horizontal="center" vertical="center"/>
    </xf>
    <xf numFmtId="167" fontId="7" fillId="0" borderId="68" xfId="0" applyNumberFormat="1" applyFont="1" applyFill="1" applyBorder="1" applyAlignment="1" applyProtection="1">
      <alignment horizontal="center" vertical="center"/>
    </xf>
    <xf numFmtId="0" fontId="7" fillId="0" borderId="60" xfId="0" quotePrefix="1" applyFont="1" applyBorder="1" applyAlignment="1" applyProtection="1">
      <alignment horizontal="right" vertical="center" indent="1"/>
      <protection hidden="1"/>
    </xf>
    <xf numFmtId="0" fontId="7" fillId="0" borderId="20" xfId="0" quotePrefix="1" applyFont="1" applyBorder="1" applyAlignment="1" applyProtection="1">
      <alignment horizontal="right" vertical="center" wrapText="1" indent="1"/>
      <protection hidden="1"/>
    </xf>
    <xf numFmtId="0" fontId="7" fillId="0" borderId="55" xfId="0" quotePrefix="1" applyFont="1" applyBorder="1" applyAlignment="1" applyProtection="1">
      <alignment horizontal="right" vertical="center" indent="1"/>
      <protection hidden="1"/>
    </xf>
    <xf numFmtId="0" fontId="7" fillId="0" borderId="55" xfId="0" applyFont="1" applyBorder="1" applyAlignment="1" applyProtection="1">
      <alignment horizontal="right" vertical="center" indent="1"/>
      <protection hidden="1"/>
    </xf>
    <xf numFmtId="0" fontId="12" fillId="0" borderId="20" xfId="0" applyFont="1" applyBorder="1" applyAlignment="1" applyProtection="1">
      <alignment horizontal="right" vertical="center" indent="3"/>
      <protection hidden="1"/>
    </xf>
    <xf numFmtId="0" fontId="7" fillId="0" borderId="20" xfId="0" quotePrefix="1" applyFont="1" applyBorder="1" applyAlignment="1" applyProtection="1">
      <alignment horizontal="right" vertical="center" indent="1"/>
      <protection hidden="1"/>
    </xf>
    <xf numFmtId="0" fontId="7" fillId="6" borderId="63" xfId="0" applyFont="1" applyFill="1" applyBorder="1" applyAlignment="1" applyProtection="1">
      <alignment horizontal="right" vertical="center" indent="1"/>
      <protection hidden="1"/>
    </xf>
    <xf numFmtId="0" fontId="3" fillId="0" borderId="5" xfId="25" applyFont="1" applyBorder="1" applyProtection="1"/>
    <xf numFmtId="0" fontId="7" fillId="0" borderId="55" xfId="25" quotePrefix="1" applyFont="1" applyBorder="1" applyAlignment="1" applyProtection="1">
      <alignment horizontal="right" vertical="center" wrapText="1" indent="1"/>
      <protection hidden="1"/>
    </xf>
    <xf numFmtId="0" fontId="3" fillId="0" borderId="4" xfId="25" applyFont="1" applyBorder="1" applyProtection="1"/>
    <xf numFmtId="0" fontId="3" fillId="0" borderId="24" xfId="25" applyFont="1" applyBorder="1" applyProtection="1"/>
    <xf numFmtId="0" fontId="3" fillId="0" borderId="20" xfId="25" applyFont="1" applyBorder="1" applyAlignment="1" applyProtection="1">
      <alignment horizontal="right" vertical="center" indent="1"/>
      <protection hidden="1"/>
    </xf>
    <xf numFmtId="0" fontId="3" fillId="0" borderId="31" xfId="25" applyFont="1" applyBorder="1" applyProtection="1"/>
    <xf numFmtId="0" fontId="3" fillId="0" borderId="20" xfId="25" applyFont="1" applyBorder="1" applyAlignment="1" applyProtection="1">
      <alignment horizontal="right" vertical="center" wrapText="1" indent="1"/>
      <protection hidden="1"/>
    </xf>
    <xf numFmtId="0" fontId="3" fillId="6" borderId="20" xfId="25" applyFont="1" applyFill="1" applyBorder="1" applyAlignment="1" applyProtection="1">
      <alignment horizontal="right" vertical="center" indent="1"/>
      <protection hidden="1"/>
    </xf>
    <xf numFmtId="0" fontId="3" fillId="0" borderId="20" xfId="25" applyFont="1" applyFill="1" applyBorder="1" applyAlignment="1" applyProtection="1">
      <alignment horizontal="right" vertical="center" indent="1"/>
      <protection hidden="1"/>
    </xf>
    <xf numFmtId="0" fontId="3" fillId="0" borderId="53" xfId="25" applyFont="1" applyFill="1" applyBorder="1" applyAlignment="1" applyProtection="1">
      <alignment horizontal="right" vertical="center" indent="1"/>
      <protection hidden="1"/>
    </xf>
    <xf numFmtId="0" fontId="3" fillId="6" borderId="63" xfId="25" applyFont="1" applyFill="1" applyBorder="1" applyAlignment="1" applyProtection="1">
      <alignment horizontal="right" vertical="center" indent="1"/>
      <protection hidden="1"/>
    </xf>
    <xf numFmtId="0" fontId="3" fillId="0" borderId="29" xfId="25" applyFont="1" applyBorder="1" applyProtection="1"/>
    <xf numFmtId="0" fontId="7" fillId="0" borderId="52" xfId="25" quotePrefix="1" applyFont="1" applyBorder="1" applyAlignment="1" applyProtection="1">
      <alignment horizontal="right" vertical="center"/>
    </xf>
    <xf numFmtId="0" fontId="7" fillId="0" borderId="55" xfId="25" quotePrefix="1" applyFont="1" applyBorder="1" applyAlignment="1" applyProtection="1">
      <alignment horizontal="right" vertical="center" indent="1"/>
      <protection hidden="1"/>
    </xf>
    <xf numFmtId="0" fontId="3" fillId="0" borderId="25" xfId="25" applyFont="1" applyBorder="1" applyProtection="1"/>
    <xf numFmtId="0" fontId="3" fillId="0" borderId="19" xfId="25" applyFont="1" applyBorder="1" applyAlignment="1" applyProtection="1">
      <alignment horizontal="right" vertical="center" indent="1"/>
      <protection hidden="1"/>
    </xf>
    <xf numFmtId="0" fontId="3" fillId="0" borderId="64" xfId="25" applyFont="1" applyBorder="1" applyAlignment="1" applyProtection="1">
      <alignment horizontal="right" vertical="center" wrapText="1" indent="1"/>
      <protection hidden="1"/>
    </xf>
    <xf numFmtId="0" fontId="3" fillId="0" borderId="64" xfId="25" applyFont="1" applyBorder="1" applyAlignment="1" applyProtection="1">
      <alignment horizontal="right" vertical="center" indent="1"/>
      <protection hidden="1"/>
    </xf>
    <xf numFmtId="0" fontId="3" fillId="6" borderId="48" xfId="25" applyFont="1" applyFill="1" applyBorder="1" applyAlignment="1" applyProtection="1">
      <alignment horizontal="right" vertical="center" indent="1"/>
      <protection hidden="1"/>
    </xf>
    <xf numFmtId="0" fontId="6" fillId="0" borderId="28" xfId="0" applyFont="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68" xfId="0" applyFont="1" applyBorder="1" applyAlignment="1" applyProtection="1">
      <alignment horizontal="center" vertical="center" wrapText="1"/>
      <protection hidden="1"/>
    </xf>
    <xf numFmtId="0" fontId="1" fillId="0" borderId="0" xfId="0" applyFont="1" applyAlignment="1" applyProtection="1">
      <alignment horizontal="center" vertical="center"/>
    </xf>
    <xf numFmtId="0" fontId="3" fillId="0" borderId="20" xfId="0" applyFont="1" applyBorder="1" applyAlignment="1" applyProtection="1">
      <alignment horizontal="right" vertical="center" indent="2"/>
      <protection hidden="1"/>
    </xf>
    <xf numFmtId="0" fontId="3" fillId="6" borderId="20" xfId="0" applyFont="1" applyFill="1" applyBorder="1" applyAlignment="1" applyProtection="1">
      <alignment horizontal="right" vertical="center" indent="2"/>
      <protection hidden="1"/>
    </xf>
    <xf numFmtId="0" fontId="3" fillId="0" borderId="64" xfId="0" quotePrefix="1" applyFont="1" applyBorder="1" applyAlignment="1" applyProtection="1">
      <alignment horizontal="right" vertical="center" wrapText="1" indent="2"/>
      <protection hidden="1"/>
    </xf>
    <xf numFmtId="0" fontId="3" fillId="6" borderId="64" xfId="0" quotePrefix="1" applyFont="1" applyFill="1" applyBorder="1" applyAlignment="1" applyProtection="1">
      <alignment horizontal="right" vertical="center" wrapText="1" indent="2"/>
      <protection hidden="1"/>
    </xf>
    <xf numFmtId="0" fontId="7" fillId="0" borderId="19" xfId="0" quotePrefix="1" applyFont="1" applyBorder="1" applyAlignment="1" applyProtection="1">
      <alignment horizontal="right" vertical="center" indent="1"/>
      <protection hidden="1"/>
    </xf>
    <xf numFmtId="0" fontId="3" fillId="0" borderId="19" xfId="0" applyFont="1" applyBorder="1" applyAlignment="1" applyProtection="1">
      <alignment horizontal="right" vertical="center" indent="2"/>
      <protection hidden="1"/>
    </xf>
    <xf numFmtId="0" fontId="7" fillId="0" borderId="64" xfId="0" quotePrefix="1" applyFont="1" applyBorder="1" applyAlignment="1" applyProtection="1">
      <alignment horizontal="right" vertical="center" wrapText="1" indent="1"/>
      <protection hidden="1"/>
    </xf>
    <xf numFmtId="0" fontId="3" fillId="0" borderId="64" xfId="0" applyFont="1" applyBorder="1" applyAlignment="1" applyProtection="1">
      <alignment horizontal="right" vertical="center" wrapText="1" indent="2"/>
      <protection hidden="1"/>
    </xf>
    <xf numFmtId="0" fontId="3" fillId="6" borderId="48" xfId="0" applyFont="1" applyFill="1" applyBorder="1" applyAlignment="1" applyProtection="1">
      <alignment horizontal="right" vertical="center" wrapText="1" indent="2"/>
      <protection hidden="1"/>
    </xf>
    <xf numFmtId="0" fontId="2" fillId="0" borderId="0" xfId="0" applyFont="1" applyAlignment="1" applyProtection="1">
      <alignment horizontal="centerContinuous"/>
    </xf>
    <xf numFmtId="0" fontId="2" fillId="0" borderId="0" xfId="25" applyAlignment="1" applyProtection="1">
      <alignment horizontal="center"/>
    </xf>
    <xf numFmtId="0" fontId="1" fillId="0" borderId="0" xfId="26" applyNumberFormat="1" applyFont="1" applyBorder="1" applyProtection="1"/>
    <xf numFmtId="0" fontId="1" fillId="0" borderId="6" xfId="25" applyFont="1" applyBorder="1" applyAlignment="1" applyProtection="1">
      <alignment horizontal="centerContinuous"/>
    </xf>
    <xf numFmtId="0" fontId="6" fillId="0" borderId="47" xfId="25" applyFont="1" applyBorder="1" applyAlignment="1" applyProtection="1">
      <alignment horizontal="centerContinuous" vertical="center"/>
      <protection hidden="1"/>
    </xf>
    <xf numFmtId="0" fontId="6" fillId="0" borderId="8" xfId="25" applyFont="1" applyBorder="1" applyAlignment="1" applyProtection="1">
      <alignment horizontal="centerContinuous" vertical="center"/>
    </xf>
    <xf numFmtId="0" fontId="6" fillId="0" borderId="9" xfId="25" applyFont="1" applyBorder="1" applyAlignment="1" applyProtection="1">
      <alignment horizontal="centerContinuous" vertical="center"/>
    </xf>
    <xf numFmtId="0" fontId="6" fillId="0" borderId="8" xfId="25" applyFont="1" applyBorder="1" applyAlignment="1" applyProtection="1">
      <alignment horizontal="centerContinuous" vertical="center"/>
      <protection hidden="1"/>
    </xf>
    <xf numFmtId="0" fontId="1" fillId="0" borderId="10" xfId="25" applyFont="1" applyBorder="1" applyAlignment="1" applyProtection="1">
      <alignment horizontal="centerContinuous" vertical="center"/>
    </xf>
    <xf numFmtId="0" fontId="6" fillId="0" borderId="5" xfId="25" applyFont="1" applyBorder="1" applyAlignment="1" applyProtection="1">
      <alignment horizontal="centerContinuous" vertical="center"/>
    </xf>
    <xf numFmtId="0" fontId="6" fillId="0" borderId="5" xfId="25" applyFont="1" applyBorder="1" applyAlignment="1" applyProtection="1">
      <alignment horizontal="center" vertical="center" wrapText="1"/>
    </xf>
    <xf numFmtId="0" fontId="3" fillId="0" borderId="48" xfId="25" applyFont="1" applyBorder="1" applyAlignment="1" applyProtection="1">
      <alignment horizontal="center"/>
      <protection hidden="1"/>
    </xf>
    <xf numFmtId="0" fontId="7" fillId="0" borderId="58" xfId="25" applyFont="1" applyBorder="1" applyAlignment="1" applyProtection="1">
      <alignment horizontal="center"/>
    </xf>
    <xf numFmtId="0" fontId="3" fillId="0" borderId="52" xfId="25" applyFont="1" applyBorder="1" applyAlignment="1" applyProtection="1">
      <alignment vertical="center"/>
    </xf>
    <xf numFmtId="0" fontId="3" fillId="0" borderId="0" xfId="25" quotePrefix="1" applyFont="1" applyBorder="1" applyAlignment="1" applyProtection="1"/>
    <xf numFmtId="0" fontId="75" fillId="0" borderId="0" xfId="0" applyFont="1"/>
    <xf numFmtId="0" fontId="25" fillId="6" borderId="12" xfId="0" applyFont="1" applyFill="1" applyBorder="1" applyAlignment="1" applyProtection="1">
      <alignment horizontal="right"/>
      <protection hidden="1"/>
    </xf>
    <xf numFmtId="0" fontId="6" fillId="0" borderId="1" xfId="0" applyFont="1" applyBorder="1" applyAlignment="1" applyProtection="1">
      <alignment horizontal="center"/>
    </xf>
    <xf numFmtId="0" fontId="7" fillId="0" borderId="25" xfId="0" applyFont="1" applyBorder="1" applyAlignment="1" applyProtection="1">
      <alignment horizontal="right" vertical="center" readingOrder="2"/>
      <protection hidden="1"/>
    </xf>
    <xf numFmtId="0" fontId="3" fillId="0" borderId="5" xfId="0" applyFont="1" applyBorder="1" applyAlignment="1" applyProtection="1">
      <alignment horizontal="right" vertical="center" readingOrder="2"/>
      <protection hidden="1"/>
    </xf>
    <xf numFmtId="0" fontId="12" fillId="6" borderId="5" xfId="0" applyFont="1" applyFill="1" applyBorder="1" applyAlignment="1" applyProtection="1">
      <alignment horizontal="right" vertical="center" readingOrder="2"/>
      <protection hidden="1"/>
    </xf>
    <xf numFmtId="0" fontId="3" fillId="6" borderId="5" xfId="0" applyFont="1" applyFill="1" applyBorder="1" applyAlignment="1" applyProtection="1">
      <alignment horizontal="right" vertical="center" readingOrder="2"/>
      <protection hidden="1"/>
    </xf>
    <xf numFmtId="0" fontId="3" fillId="0" borderId="25" xfId="0" applyFont="1" applyBorder="1" applyAlignment="1" applyProtection="1">
      <alignment horizontal="right" vertical="center" readingOrder="2"/>
      <protection hidden="1"/>
    </xf>
    <xf numFmtId="0" fontId="3" fillId="0" borderId="29" xfId="0" applyFont="1" applyBorder="1" applyAlignment="1" applyProtection="1">
      <alignment horizontal="right" vertical="center" readingOrder="2"/>
      <protection hidden="1"/>
    </xf>
    <xf numFmtId="0" fontId="3" fillId="0" borderId="27" xfId="0" quotePrefix="1" applyFont="1" applyBorder="1" applyAlignment="1" applyProtection="1">
      <alignment horizontal="right" vertical="center" readingOrder="2"/>
      <protection hidden="1"/>
    </xf>
    <xf numFmtId="0" fontId="0" fillId="0" borderId="0" xfId="0" applyAlignment="1" applyProtection="1">
      <alignment horizontal="right" readingOrder="2"/>
    </xf>
    <xf numFmtId="0" fontId="1" fillId="0" borderId="60" xfId="0" applyFont="1" applyBorder="1" applyAlignment="1" applyProtection="1">
      <alignment vertical="center"/>
      <protection hidden="1"/>
    </xf>
    <xf numFmtId="0" fontId="0" fillId="0" borderId="8" xfId="0" applyBorder="1" applyAlignment="1" applyProtection="1">
      <alignment horizontal="right" readingOrder="2"/>
    </xf>
    <xf numFmtId="0" fontId="1" fillId="0" borderId="0" xfId="0" applyFont="1" applyAlignment="1" applyProtection="1"/>
    <xf numFmtId="0" fontId="3" fillId="0" borderId="29" xfId="0" quotePrefix="1" applyFont="1" applyBorder="1" applyAlignment="1" applyProtection="1">
      <alignment horizontal="right" vertical="center" readingOrder="2"/>
      <protection hidden="1"/>
    </xf>
    <xf numFmtId="0" fontId="3" fillId="0" borderId="5" xfId="0" quotePrefix="1" applyFont="1" applyBorder="1" applyAlignment="1" applyProtection="1">
      <alignment horizontal="right" vertical="center" readingOrder="2"/>
      <protection hidden="1"/>
    </xf>
    <xf numFmtId="0" fontId="3" fillId="0" borderId="31" xfId="0" applyFont="1" applyBorder="1" applyAlignment="1" applyProtection="1">
      <alignment horizontal="right" vertical="center" readingOrder="2"/>
      <protection hidden="1"/>
    </xf>
    <xf numFmtId="0" fontId="6" fillId="0" borderId="1" xfId="0" applyFont="1" applyBorder="1" applyAlignment="1" applyProtection="1">
      <alignment horizontal="center"/>
    </xf>
    <xf numFmtId="0" fontId="2" fillId="0" borderId="0" xfId="0" applyFont="1" applyAlignment="1" applyProtection="1">
      <alignment horizontal="right"/>
      <protection hidden="1"/>
    </xf>
    <xf numFmtId="0" fontId="3" fillId="0" borderId="5" xfId="0" applyFont="1" applyBorder="1" applyAlignment="1" applyProtection="1">
      <alignment horizontal="center" vertical="top" wrapText="1"/>
    </xf>
    <xf numFmtId="0" fontId="2" fillId="0" borderId="25" xfId="0" applyFont="1" applyBorder="1" applyAlignment="1" applyProtection="1">
      <alignment horizontal="center" vertical="center"/>
    </xf>
    <xf numFmtId="0" fontId="2" fillId="0" borderId="26" xfId="0" applyFont="1" applyBorder="1" applyAlignment="1" applyProtection="1">
      <alignment horizontal="center" vertical="center"/>
    </xf>
    <xf numFmtId="0" fontId="3" fillId="0" borderId="25" xfId="0" applyFont="1" applyBorder="1" applyAlignment="1" applyProtection="1">
      <alignment horizontal="center" wrapText="1"/>
    </xf>
    <xf numFmtId="0" fontId="3" fillId="0" borderId="5" xfId="0" applyFont="1" applyBorder="1" applyAlignment="1" applyProtection="1">
      <alignment horizontal="center" wrapText="1"/>
    </xf>
    <xf numFmtId="0" fontId="2" fillId="0" borderId="0" xfId="0" applyFont="1" applyBorder="1" applyProtection="1"/>
    <xf numFmtId="0" fontId="2" fillId="0" borderId="0" xfId="0" applyFont="1"/>
    <xf numFmtId="0" fontId="2" fillId="0" borderId="0" xfId="0" applyNumberFormat="1" applyFont="1" applyAlignment="1" applyProtection="1"/>
    <xf numFmtId="0" fontId="2" fillId="0" borderId="0" xfId="0" applyNumberFormat="1" applyFont="1" applyProtection="1"/>
    <xf numFmtId="0" fontId="1" fillId="0" borderId="0" xfId="0" quotePrefix="1" applyNumberFormat="1" applyFont="1" applyBorder="1" applyAlignment="1" applyProtection="1">
      <alignment horizontal="center" vertical="center"/>
    </xf>
    <xf numFmtId="0" fontId="1" fillId="0" borderId="15" xfId="0" applyNumberFormat="1" applyFont="1" applyBorder="1" applyAlignment="1" applyProtection="1">
      <alignment horizontal="center" vertical="center"/>
    </xf>
    <xf numFmtId="0" fontId="1" fillId="0" borderId="59" xfId="0" applyFont="1" applyFill="1" applyBorder="1" applyAlignment="1" applyProtection="1">
      <alignment horizontal="center" wrapText="1"/>
      <protection hidden="1"/>
    </xf>
    <xf numFmtId="0" fontId="2" fillId="0" borderId="54" xfId="0" applyNumberFormat="1" applyFont="1" applyBorder="1" applyAlignment="1" applyProtection="1">
      <alignment horizontal="center" vertical="top" wrapText="1"/>
      <protection hidden="1"/>
    </xf>
    <xf numFmtId="0" fontId="3" fillId="0" borderId="0" xfId="0" applyNumberFormat="1" applyFont="1" applyProtection="1"/>
    <xf numFmtId="0" fontId="15" fillId="0" borderId="53" xfId="0" applyFont="1" applyBorder="1" applyAlignment="1" applyProtection="1">
      <alignment horizontal="right" wrapText="1"/>
      <protection hidden="1"/>
    </xf>
    <xf numFmtId="0" fontId="7" fillId="0" borderId="61" xfId="0" applyFont="1" applyBorder="1" applyAlignment="1" applyProtection="1">
      <alignment vertical="center" wrapText="1"/>
      <protection hidden="1"/>
    </xf>
    <xf numFmtId="0" fontId="20" fillId="6" borderId="0" xfId="0" applyFont="1" applyFill="1" applyBorder="1" applyAlignment="1" applyProtection="1">
      <alignment horizontal="right"/>
      <protection hidden="1"/>
    </xf>
    <xf numFmtId="0" fontId="65" fillId="0" borderId="0" xfId="26" applyNumberFormat="1" applyFont="1" applyBorder="1" applyAlignment="1" applyProtection="1">
      <alignment horizontal="right"/>
      <protection hidden="1"/>
    </xf>
    <xf numFmtId="0" fontId="20" fillId="0" borderId="0" xfId="26" applyFont="1" applyBorder="1" applyAlignment="1" applyProtection="1">
      <alignment horizontal="right"/>
      <protection hidden="1"/>
    </xf>
  </cellXfs>
  <cellStyles count="34">
    <cellStyle name="Cover" xfId="1"/>
    <cellStyle name="Hyperlink 2" xfId="2"/>
    <cellStyle name="Hyperlink 2 2" xfId="3"/>
    <cellStyle name="Menu" xfId="4"/>
    <cellStyle name="Milliers [0]_ElecTimeSeries" xfId="5"/>
    <cellStyle name="Milliers_ElecTimeSeries" xfId="6"/>
    <cellStyle name="Monétaire [0]_ElecTimeSeries" xfId="7"/>
    <cellStyle name="Monétaire_ElecTimeSeries" xfId="8"/>
    <cellStyle name="Normal" xfId="0" builtinId="0"/>
    <cellStyle name="Normal 10" xfId="9"/>
    <cellStyle name="Normal 11" xfId="10"/>
    <cellStyle name="Normal 12" xfId="11"/>
    <cellStyle name="Normal 13" xfId="12"/>
    <cellStyle name="Normal 14" xfId="13"/>
    <cellStyle name="Normal 2" xfId="14"/>
    <cellStyle name="Normal 2 2" xfId="15"/>
    <cellStyle name="Normal 2 2 2" xfId="16"/>
    <cellStyle name="Normal 2 3" xfId="17"/>
    <cellStyle name="Normal 3" xfId="18"/>
    <cellStyle name="Normal 4" xfId="19"/>
    <cellStyle name="Normal 5" xfId="20"/>
    <cellStyle name="Normal 6" xfId="21"/>
    <cellStyle name="Normal 7" xfId="22"/>
    <cellStyle name="Normal 8" xfId="23"/>
    <cellStyle name="Normal 9" xfId="24"/>
    <cellStyle name="Normal_Electricity_May9th" xfId="25"/>
    <cellStyle name="Normal_Oilques" xfId="26"/>
    <cellStyle name="Normal_Sheet1" xfId="27"/>
    <cellStyle name="Percent" xfId="28" builtinId="5"/>
    <cellStyle name="Percent 2" xfId="29"/>
    <cellStyle name="Year" xfId="30"/>
    <cellStyle name="Year 2" xfId="31"/>
    <cellStyle name="Year 3" xfId="32"/>
    <cellStyle name="Year 4" xfId="33"/>
  </cellStyles>
  <dxfs count="297">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104775</xdr:colOff>
      <xdr:row>1</xdr:row>
      <xdr:rowOff>85725</xdr:rowOff>
    </xdr:to>
    <xdr:sp macro="" textlink="">
      <xdr:nvSpPr>
        <xdr:cNvPr id="115356" name="Rectangle 1"/>
        <xdr:cNvSpPr>
          <a:spLocks noChangeArrowheads="1"/>
        </xdr:cNvSpPr>
      </xdr:nvSpPr>
      <xdr:spPr bwMode="auto">
        <a:xfrm>
          <a:off x="0" y="0"/>
          <a:ext cx="304800" cy="247650"/>
        </a:xfrm>
        <a:prstGeom prst="rect">
          <a:avLst/>
        </a:prstGeom>
        <a:solidFill>
          <a:srgbClr val="FFCC99"/>
        </a:solidFill>
        <a:ln w="9525">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11</xdr:col>
      <xdr:colOff>266700</xdr:colOff>
      <xdr:row>3</xdr:row>
      <xdr:rowOff>123825</xdr:rowOff>
    </xdr:to>
    <xdr:sp macro="[0]!InEnglish" textlink="">
      <xdr:nvSpPr>
        <xdr:cNvPr id="113665" name="Text Box 1"/>
        <xdr:cNvSpPr txBox="1">
          <a:spLocks noChangeArrowheads="1"/>
        </xdr:cNvSpPr>
      </xdr:nvSpPr>
      <xdr:spPr bwMode="auto">
        <a:xfrm>
          <a:off x="5124450" y="314325"/>
          <a:ext cx="1219200" cy="352425"/>
        </a:xfrm>
        <a:prstGeom prst="rect">
          <a:avLst/>
        </a:prstGeom>
        <a:solidFill>
          <a:srgbClr val="99CCFF"/>
        </a:solidFill>
        <a:ln w="9525">
          <a:solidFill>
            <a:srgbClr val="000000"/>
          </a:solidFill>
          <a:miter lim="800000"/>
          <a:headEnd/>
          <a:tailEnd/>
        </a:ln>
      </xdr:spPr>
      <xdr:txBody>
        <a:bodyPr vertOverflow="clip" wrap="square" lIns="36576" tIns="27432" rIns="36576" bIns="27432" anchor="ctr" upright="1"/>
        <a:lstStyle/>
        <a:p>
          <a:pPr algn="ctr" rtl="0">
            <a:defRPr sz="1000"/>
          </a:pPr>
          <a:r>
            <a:rPr lang="en-US" sz="1400" b="1" i="0" strike="noStrike">
              <a:solidFill>
                <a:srgbClr val="000000"/>
              </a:solidFill>
              <a:latin typeface="Arial"/>
              <a:cs typeface="Arial"/>
            </a:rPr>
            <a:t>ENGLISH</a:t>
          </a:r>
        </a:p>
      </xdr:txBody>
    </xdr:sp>
    <xdr:clientData/>
  </xdr:twoCellAnchor>
  <xdr:twoCellAnchor editAs="oneCell">
    <xdr:from>
      <xdr:col>10</xdr:col>
      <xdr:colOff>0</xdr:colOff>
      <xdr:row>4</xdr:row>
      <xdr:rowOff>0</xdr:rowOff>
    </xdr:from>
    <xdr:to>
      <xdr:col>11</xdr:col>
      <xdr:colOff>266700</xdr:colOff>
      <xdr:row>6</xdr:row>
      <xdr:rowOff>28575</xdr:rowOff>
    </xdr:to>
    <xdr:sp macro="[0]!InFrench" textlink="">
      <xdr:nvSpPr>
        <xdr:cNvPr id="113666" name="Text Box 2" descr="Text Box: FRANÇAIS"/>
        <xdr:cNvSpPr txBox="1">
          <a:spLocks noChangeArrowheads="1"/>
        </xdr:cNvSpPr>
      </xdr:nvSpPr>
      <xdr:spPr bwMode="auto">
        <a:xfrm>
          <a:off x="5124450" y="771525"/>
          <a:ext cx="1219200" cy="352425"/>
        </a:xfrm>
        <a:prstGeom prst="rect">
          <a:avLst/>
        </a:prstGeom>
        <a:solidFill>
          <a:srgbClr val="FFCC99"/>
        </a:solidFill>
        <a:ln w="9525">
          <a:solidFill>
            <a:srgbClr val="000000"/>
          </a:solidFill>
          <a:miter lim="800000"/>
          <a:headEnd/>
          <a:tailEnd/>
        </a:ln>
      </xdr:spPr>
      <xdr:txBody>
        <a:bodyPr vertOverflow="clip" wrap="square" lIns="36576" tIns="27432" rIns="36576" bIns="27432" anchor="ctr" upright="1"/>
        <a:lstStyle/>
        <a:p>
          <a:pPr algn="ctr" rtl="0">
            <a:defRPr sz="1000"/>
          </a:pPr>
          <a:r>
            <a:rPr lang="en-US" sz="1400" b="1" i="0" strike="noStrike">
              <a:solidFill>
                <a:srgbClr val="000000"/>
              </a:solidFill>
              <a:latin typeface="Arial"/>
              <a:cs typeface="Arial"/>
            </a:rPr>
            <a:t>FRANÇAIS</a:t>
          </a:r>
        </a:p>
      </xdr:txBody>
    </xdr:sp>
    <xdr:clientData/>
  </xdr:twoCellAnchor>
  <xdr:twoCellAnchor>
    <xdr:from>
      <xdr:col>0</xdr:col>
      <xdr:colOff>0</xdr:colOff>
      <xdr:row>0</xdr:row>
      <xdr:rowOff>0</xdr:rowOff>
    </xdr:from>
    <xdr:to>
      <xdr:col>1</xdr:col>
      <xdr:colOff>76200</xdr:colOff>
      <xdr:row>1</xdr:row>
      <xdr:rowOff>114300</xdr:rowOff>
    </xdr:to>
    <xdr:sp macro="" textlink="">
      <xdr:nvSpPr>
        <xdr:cNvPr id="209354" name="Rectangle 4"/>
        <xdr:cNvSpPr>
          <a:spLocks noChangeArrowheads="1"/>
        </xdr:cNvSpPr>
      </xdr:nvSpPr>
      <xdr:spPr bwMode="auto">
        <a:xfrm>
          <a:off x="0" y="0"/>
          <a:ext cx="400050" cy="276225"/>
        </a:xfrm>
        <a:prstGeom prst="rect">
          <a:avLst/>
        </a:prstGeom>
        <a:solidFill>
          <a:srgbClr val="FFFF99"/>
        </a:solidFill>
        <a:ln w="9525">
          <a:noFill/>
          <a:miter lim="800000"/>
          <a:headEnd/>
          <a:tailEnd/>
        </a:ln>
      </xdr:spPr>
    </xdr:sp>
    <xdr:clientData/>
  </xdr:twoCellAnchor>
  <xdr:twoCellAnchor>
    <xdr:from>
      <xdr:col>6</xdr:col>
      <xdr:colOff>238125</xdr:colOff>
      <xdr:row>98</xdr:row>
      <xdr:rowOff>19050</xdr:rowOff>
    </xdr:from>
    <xdr:to>
      <xdr:col>9</xdr:col>
      <xdr:colOff>771525</xdr:colOff>
      <xdr:row>101</xdr:row>
      <xdr:rowOff>152400</xdr:rowOff>
    </xdr:to>
    <xdr:sp macro="[0]!CircleDecimal" textlink="">
      <xdr:nvSpPr>
        <xdr:cNvPr id="113670" name="Text Box 6"/>
        <xdr:cNvSpPr txBox="1">
          <a:spLocks noChangeArrowheads="1"/>
        </xdr:cNvSpPr>
      </xdr:nvSpPr>
      <xdr:spPr bwMode="auto">
        <a:xfrm>
          <a:off x="3114675" y="15906750"/>
          <a:ext cx="1695450" cy="619125"/>
        </a:xfrm>
        <a:prstGeom prst="rect">
          <a:avLst/>
        </a:prstGeom>
        <a:solidFill>
          <a:srgbClr val="3366FF"/>
        </a:solidFill>
        <a:ln w="9525">
          <a:solidFill>
            <a:srgbClr val="000000"/>
          </a:solidFill>
          <a:miter lim="800000"/>
          <a:headEnd/>
          <a:tailEnd/>
        </a:ln>
      </xdr:spPr>
      <xdr:txBody>
        <a:bodyPr vertOverflow="clip" wrap="square" lIns="36576" tIns="27432" rIns="36576" bIns="27432" anchor="ctr" upright="1"/>
        <a:lstStyle/>
        <a:p>
          <a:pPr algn="ctr" rtl="0">
            <a:defRPr sz="1000"/>
          </a:pPr>
          <a:r>
            <a:rPr lang="en-US" sz="1200" b="1" i="0" strike="noStrike">
              <a:solidFill>
                <a:srgbClr val="000000"/>
              </a:solidFill>
              <a:latin typeface="Arial"/>
              <a:cs typeface="Arial"/>
            </a:rPr>
            <a:t>Circle decimal numbers</a:t>
          </a:r>
        </a:p>
      </xdr:txBody>
    </xdr:sp>
    <xdr:clientData/>
  </xdr:twoCellAnchor>
  <xdr:twoCellAnchor>
    <xdr:from>
      <xdr:col>9</xdr:col>
      <xdr:colOff>895350</xdr:colOff>
      <xdr:row>98</xdr:row>
      <xdr:rowOff>19050</xdr:rowOff>
    </xdr:from>
    <xdr:to>
      <xdr:col>11</xdr:col>
      <xdr:colOff>676275</xdr:colOff>
      <xdr:row>101</xdr:row>
      <xdr:rowOff>152400</xdr:rowOff>
    </xdr:to>
    <xdr:sp macro="[0]!ClearDecimal" textlink="">
      <xdr:nvSpPr>
        <xdr:cNvPr id="113671" name="Text Box 7"/>
        <xdr:cNvSpPr txBox="1">
          <a:spLocks noChangeArrowheads="1"/>
        </xdr:cNvSpPr>
      </xdr:nvSpPr>
      <xdr:spPr bwMode="auto">
        <a:xfrm>
          <a:off x="5057775" y="15906750"/>
          <a:ext cx="1695450" cy="619125"/>
        </a:xfrm>
        <a:prstGeom prst="rect">
          <a:avLst/>
        </a:prstGeom>
        <a:solidFill>
          <a:srgbClr val="99CC00"/>
        </a:solidFill>
        <a:ln w="9525">
          <a:solidFill>
            <a:srgbClr val="000000"/>
          </a:solidFill>
          <a:miter lim="800000"/>
          <a:headEnd/>
          <a:tailEnd/>
        </a:ln>
      </xdr:spPr>
      <xdr:txBody>
        <a:bodyPr vertOverflow="clip" wrap="square" lIns="36576" tIns="27432" rIns="36576" bIns="27432" anchor="ctr" upright="1"/>
        <a:lstStyle/>
        <a:p>
          <a:pPr algn="ctr" rtl="0">
            <a:defRPr sz="1000"/>
          </a:pPr>
          <a:r>
            <a:rPr lang="en-US" sz="1200" b="1" i="0" strike="noStrike">
              <a:solidFill>
                <a:srgbClr val="000000"/>
              </a:solidFill>
              <a:latin typeface="Arial"/>
              <a:cs typeface="Arial"/>
            </a:rPr>
            <a:t>Clear the circles</a:t>
          </a:r>
        </a:p>
      </xdr:txBody>
    </xdr:sp>
    <xdr:clientData/>
  </xdr:twoCellAnchor>
  <xdr:twoCellAnchor editAs="oneCell">
    <xdr:from>
      <xdr:col>11</xdr:col>
      <xdr:colOff>448644</xdr:colOff>
      <xdr:row>1</xdr:row>
      <xdr:rowOff>229083</xdr:rowOff>
    </xdr:from>
    <xdr:to>
      <xdr:col>12</xdr:col>
      <xdr:colOff>229569</xdr:colOff>
      <xdr:row>3</xdr:row>
      <xdr:rowOff>123663</xdr:rowOff>
    </xdr:to>
    <xdr:sp macro="[0]!InRussian" textlink="">
      <xdr:nvSpPr>
        <xdr:cNvPr id="7" name="txtBoxRU" hidden="1"/>
        <xdr:cNvSpPr txBox="1">
          <a:spLocks noChangeArrowheads="1"/>
        </xdr:cNvSpPr>
      </xdr:nvSpPr>
      <xdr:spPr bwMode="auto">
        <a:xfrm>
          <a:off x="6528500" y="390524"/>
          <a:ext cx="1217747" cy="353071"/>
        </a:xfrm>
        <a:prstGeom prst="rect">
          <a:avLst/>
        </a:prstGeom>
        <a:solidFill>
          <a:schemeClr val="accent2"/>
        </a:solidFill>
        <a:ln w="9525">
          <a:solidFill>
            <a:srgbClr val="000000"/>
          </a:solidFill>
          <a:miter lim="800000"/>
          <a:headEnd/>
          <a:tailEnd/>
        </a:ln>
      </xdr:spPr>
      <xdr:txBody>
        <a:bodyPr vertOverflow="clip" wrap="square" lIns="36576" tIns="27432" rIns="36576" bIns="27432"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ru-RU" sz="1400" b="1" i="0" u="none" strike="noStrike" baseline="0">
              <a:solidFill>
                <a:srgbClr val="000000"/>
              </a:solidFill>
              <a:latin typeface="Arial"/>
              <a:ea typeface="+mn-ea"/>
              <a:cs typeface="Arial"/>
            </a:rPr>
            <a:t>РУССКИЙ</a:t>
          </a:r>
          <a:endParaRPr lang="en-GB" sz="1400" b="1" i="0" u="none" strike="noStrike" baseline="0">
            <a:solidFill>
              <a:srgbClr val="000000"/>
            </a:solidFill>
            <a:latin typeface="Arial"/>
            <a:ea typeface="+mn-ea"/>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10</xdr:col>
      <xdr:colOff>0</xdr:colOff>
      <xdr:row>9</xdr:row>
      <xdr:rowOff>0</xdr:rowOff>
    </xdr:from>
    <xdr:to>
      <xdr:col>11</xdr:col>
      <xdr:colOff>0</xdr:colOff>
      <xdr:row>11</xdr:row>
      <xdr:rowOff>76200</xdr:rowOff>
    </xdr:to>
    <xdr:sp macro="" textlink="$AE$10">
      <xdr:nvSpPr>
        <xdr:cNvPr id="2" name="Text Box 32"/>
        <xdr:cNvSpPr txBox="1">
          <a:spLocks noChangeArrowheads="1" noTextEdit="1"/>
        </xdr:cNvSpPr>
      </xdr:nvSpPr>
      <xdr:spPr bwMode="auto">
        <a:xfrm>
          <a:off x="7505700" y="1514475"/>
          <a:ext cx="1190625" cy="514350"/>
        </a:xfrm>
        <a:prstGeom prst="rect">
          <a:avLst/>
        </a:prstGeom>
        <a:solidFill>
          <a:srgbClr val="FFCC99"/>
        </a:solidFill>
        <a:ln w="3175" cap="rnd">
          <a:noFill/>
          <a:prstDash val="sysDot"/>
          <a:miter lim="800000"/>
          <a:headEnd/>
          <a:tailEnd/>
        </a:ln>
      </xdr:spPr>
      <xdr:txBody>
        <a:bodyPr vertOverflow="clip" wrap="square" lIns="27432" tIns="22860" rIns="27432" bIns="22860" anchor="ctr" upright="1"/>
        <a:lstStyle/>
        <a:p>
          <a:pPr algn="ctr" rtl="0">
            <a:defRPr sz="1000"/>
          </a:pPr>
          <a:fld id="{F1EF3EEC-1549-45DE-81AF-39AB63C252A5}" type="TxLink">
            <a:rPr lang="en-US" sz="1000" b="0" i="0" u="none" strike="noStrike">
              <a:solidFill>
                <a:srgbClr val="000000"/>
              </a:solidFill>
              <a:latin typeface="Arial"/>
              <a:cs typeface="Arial"/>
            </a:rPr>
            <a:pPr algn="ctr" rtl="0">
              <a:defRPr sz="1000"/>
            </a:pPr>
            <a:t>Please select the year and click on the form</a:t>
          </a:fld>
          <a:endParaRPr lang="en-US" sz="1000" b="0" i="0" strike="noStrike">
            <a:solidFill>
              <a:srgbClr val="000000"/>
            </a:solidFill>
            <a:latin typeface="Arial"/>
            <a:cs typeface="Arial"/>
          </a:endParaRPr>
        </a:p>
      </xdr:txBody>
    </xdr:sp>
    <xdr:clientData/>
  </xdr:twoCellAnchor>
  <xdr:twoCellAnchor>
    <xdr:from>
      <xdr:col>0</xdr:col>
      <xdr:colOff>0</xdr:colOff>
      <xdr:row>0</xdr:row>
      <xdr:rowOff>0</xdr:rowOff>
    </xdr:from>
    <xdr:to>
      <xdr:col>1</xdr:col>
      <xdr:colOff>95250</xdr:colOff>
      <xdr:row>2</xdr:row>
      <xdr:rowOff>85725</xdr:rowOff>
    </xdr:to>
    <xdr:sp macro="" textlink="">
      <xdr:nvSpPr>
        <xdr:cNvPr id="208041" name="Rectangle 34"/>
        <xdr:cNvSpPr>
          <a:spLocks noChangeArrowheads="1"/>
        </xdr:cNvSpPr>
      </xdr:nvSpPr>
      <xdr:spPr bwMode="auto">
        <a:xfrm>
          <a:off x="0" y="0"/>
          <a:ext cx="352425" cy="285750"/>
        </a:xfrm>
        <a:prstGeom prst="rect">
          <a:avLst/>
        </a:prstGeom>
        <a:solidFill>
          <a:srgbClr val="FFCC99"/>
        </a:solidFill>
        <a:ln w="9525">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721080/AppData/Local/Temp/notes3D2976/15%20Eleques2013%20(Arabic).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tart"/>
      <sheetName val="Cover"/>
      <sheetName val="Menu"/>
      <sheetName val="Table1"/>
      <sheetName val="Table2"/>
      <sheetName val="Table3"/>
      <sheetName val="Table4"/>
      <sheetName val="Table5"/>
      <sheetName val="Table6a"/>
      <sheetName val="Table6b"/>
      <sheetName val="Table6c"/>
      <sheetName val="Table6d"/>
      <sheetName val="Table7a"/>
      <sheetName val="Table7b"/>
      <sheetName val="Table8"/>
      <sheetName val="GELE"/>
      <sheetName val="GHEAT"/>
      <sheetName val="NELE"/>
      <sheetName val="NHEAT"/>
      <sheetName val="ELET34"/>
      <sheetName val="HEAT34"/>
      <sheetName val="TAB5ELE"/>
      <sheetName val="TAB5CHP"/>
      <sheetName val="TAB5TOT"/>
      <sheetName val="TAB5HEAT"/>
      <sheetName val="TAB5CHPH"/>
      <sheetName val="TAB5TOTH"/>
      <sheetName val="TAB6ANTONS"/>
      <sheetName val="TAB6CCTONS"/>
      <sheetName val="TAB6OBCTONS"/>
      <sheetName val="TAB6SCTONS"/>
      <sheetName val="TAB6LIGTONS"/>
      <sheetName val="TAB6PFUELTONS"/>
      <sheetName val="TAB6COKEOCTONS"/>
      <sheetName val="TAB6GASCOKETONS"/>
      <sheetName val="TAB6COALTARTONS"/>
      <sheetName val="TAB6BKBTONS"/>
      <sheetName val="TAB6GWGASTJ"/>
      <sheetName val="TAB6COGTJ"/>
      <sheetName val="TAB6BFGTJ"/>
      <sheetName val="TAB6ORGASTJ"/>
      <sheetName val="TAB6PEATONS"/>
      <sheetName val="TAB6PEATPRTONS"/>
      <sheetName val="TAB6OILSHTONS"/>
      <sheetName val="TAB6CRUDOILTONS"/>
      <sheetName val="TAB6NGLTONS"/>
      <sheetName val="TAB6REFGASTONS"/>
      <sheetName val="TAB6LPGTONS"/>
      <sheetName val="TAB6NAPHTHATONS"/>
      <sheetName val="TAB6KERJETONS"/>
      <sheetName val="TAB6OTHKEROTONS"/>
      <sheetName val="TAB6GASDIESTONS"/>
      <sheetName val="TAB6FUELOILTONS"/>
      <sheetName val="TAB6BITUTONS"/>
      <sheetName val="TAB6PETCOKETONS"/>
      <sheetName val="TAB6OTHOILTONS"/>
      <sheetName val="TAB6NGASTJ"/>
      <sheetName val="TAB6INDWTJ"/>
      <sheetName val="TAB6MSWRTJ"/>
      <sheetName val="TAB6MSWNRTJ"/>
      <sheetName val="TAB6SBIOFTJ"/>
      <sheetName val="TAB6BIOGASTJ"/>
      <sheetName val="TAB6BIODIETONS"/>
      <sheetName val="TAB6LIQBIOTONS"/>
      <sheetName val="TAB6TOTAL"/>
      <sheetName val="TAB7MAIN"/>
      <sheetName val="TAB7AUTO"/>
      <sheetName val="TAB8IMPE"/>
      <sheetName val="TAB8IMPHC"/>
      <sheetName val="TAB8EXPE"/>
      <sheetName val="TAB8EXPHC"/>
      <sheetName val="Remarks"/>
    </sheetNames>
    <definedNames>
      <definedName name="GotoMenu"/>
    </definedNames>
    <sheetDataSet>
      <sheetData sheetId="0"/>
      <sheetData sheetId="1"/>
      <sheetData sheetId="2"/>
      <sheetData sheetId="3"/>
      <sheetData sheetId="4"/>
      <sheetData sheetId="5"/>
      <sheetData sheetId="6">
        <row r="6">
          <cell r="E6">
            <v>0</v>
          </cell>
          <cell r="F6">
            <v>0</v>
          </cell>
          <cell r="AC6">
            <v>0</v>
          </cell>
          <cell r="AD6">
            <v>0</v>
          </cell>
        </row>
        <row r="23">
          <cell r="E23">
            <v>0</v>
          </cell>
          <cell r="F23">
            <v>0</v>
          </cell>
          <cell r="AC23">
            <v>0</v>
          </cell>
          <cell r="AD23">
            <v>0</v>
          </cell>
        </row>
      </sheetData>
      <sheetData sheetId="7"/>
      <sheetData sheetId="8">
        <row r="75">
          <cell r="G75">
            <v>0</v>
          </cell>
          <cell r="H75">
            <v>0</v>
          </cell>
          <cell r="J75">
            <v>0</v>
          </cell>
          <cell r="K75">
            <v>0</v>
          </cell>
          <cell r="M75">
            <v>0</v>
          </cell>
          <cell r="AE75">
            <v>0</v>
          </cell>
          <cell r="AF75">
            <v>0</v>
          </cell>
          <cell r="AH75">
            <v>0</v>
          </cell>
          <cell r="AI75">
            <v>0</v>
          </cell>
          <cell r="AK75">
            <v>0</v>
          </cell>
        </row>
        <row r="76">
          <cell r="H76">
            <v>0</v>
          </cell>
          <cell r="I76">
            <v>0</v>
          </cell>
          <cell r="K76">
            <v>0</v>
          </cell>
          <cell r="L76">
            <v>0</v>
          </cell>
          <cell r="N76">
            <v>0</v>
          </cell>
          <cell r="AF76">
            <v>0</v>
          </cell>
          <cell r="AG76">
            <v>0</v>
          </cell>
          <cell r="AI76">
            <v>0</v>
          </cell>
          <cell r="AJ76">
            <v>0</v>
          </cell>
          <cell r="AL76">
            <v>0</v>
          </cell>
        </row>
      </sheetData>
      <sheetData sheetId="9">
        <row r="59">
          <cell r="G59">
            <v>0</v>
          </cell>
          <cell r="H59">
            <v>0</v>
          </cell>
          <cell r="J59">
            <v>0</v>
          </cell>
          <cell r="K59">
            <v>0</v>
          </cell>
          <cell r="M59">
            <v>0</v>
          </cell>
          <cell r="AE59">
            <v>0</v>
          </cell>
          <cell r="AF59">
            <v>0</v>
          </cell>
          <cell r="AH59">
            <v>0</v>
          </cell>
          <cell r="AI59">
            <v>0</v>
          </cell>
          <cell r="AK59">
            <v>0</v>
          </cell>
        </row>
        <row r="60">
          <cell r="H60">
            <v>0</v>
          </cell>
          <cell r="I60">
            <v>0</v>
          </cell>
          <cell r="K60">
            <v>0</v>
          </cell>
          <cell r="L60">
            <v>0</v>
          </cell>
          <cell r="N60">
            <v>0</v>
          </cell>
          <cell r="AF60">
            <v>0</v>
          </cell>
          <cell r="AG60">
            <v>0</v>
          </cell>
          <cell r="AI60">
            <v>0</v>
          </cell>
          <cell r="AJ60">
            <v>0</v>
          </cell>
          <cell r="AL60">
            <v>0</v>
          </cell>
        </row>
      </sheetData>
      <sheetData sheetId="10">
        <row r="13">
          <cell r="G13">
            <v>0</v>
          </cell>
          <cell r="H13">
            <v>0</v>
          </cell>
          <cell r="J13">
            <v>0</v>
          </cell>
          <cell r="K13">
            <v>0</v>
          </cell>
          <cell r="M13">
            <v>0</v>
          </cell>
          <cell r="AE13">
            <v>0</v>
          </cell>
          <cell r="AF13">
            <v>0</v>
          </cell>
          <cell r="AH13">
            <v>0</v>
          </cell>
          <cell r="AI13">
            <v>0</v>
          </cell>
          <cell r="AK13">
            <v>0</v>
          </cell>
        </row>
        <row r="14">
          <cell r="H14">
            <v>0</v>
          </cell>
          <cell r="I14">
            <v>0</v>
          </cell>
          <cell r="K14">
            <v>0</v>
          </cell>
          <cell r="L14">
            <v>0</v>
          </cell>
          <cell r="N14">
            <v>0</v>
          </cell>
          <cell r="AF14">
            <v>0</v>
          </cell>
          <cell r="AG14">
            <v>0</v>
          </cell>
          <cell r="AI14">
            <v>0</v>
          </cell>
          <cell r="AJ14">
            <v>0</v>
          </cell>
          <cell r="AL14">
            <v>0</v>
          </cell>
        </row>
      </sheetData>
      <sheetData sheetId="11">
        <row r="33">
          <cell r="G33">
            <v>0</v>
          </cell>
          <cell r="H33">
            <v>0</v>
          </cell>
          <cell r="J33">
            <v>0</v>
          </cell>
          <cell r="K33">
            <v>0</v>
          </cell>
          <cell r="M33">
            <v>0</v>
          </cell>
          <cell r="AE33">
            <v>0</v>
          </cell>
          <cell r="AF33">
            <v>0</v>
          </cell>
          <cell r="AH33">
            <v>0</v>
          </cell>
          <cell r="AI33">
            <v>0</v>
          </cell>
          <cell r="AK33">
            <v>0</v>
          </cell>
        </row>
        <row r="34">
          <cell r="H34">
            <v>0</v>
          </cell>
          <cell r="I34">
            <v>0</v>
          </cell>
          <cell r="K34">
            <v>0</v>
          </cell>
          <cell r="L34">
            <v>0</v>
          </cell>
          <cell r="N34">
            <v>0</v>
          </cell>
          <cell r="AF34">
            <v>0</v>
          </cell>
          <cell r="AG34">
            <v>0</v>
          </cell>
          <cell r="AI34">
            <v>0</v>
          </cell>
          <cell r="AJ34">
            <v>0</v>
          </cell>
          <cell r="AL34">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3366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3366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0" enableFormatConditionsCalculation="0">
    <tabColor indexed="47"/>
    <pageSetUpPr fitToPage="1"/>
  </sheetPr>
  <dimension ref="C2:E31"/>
  <sheetViews>
    <sheetView tabSelected="1" zoomScaleNormal="100" workbookViewId="0"/>
  </sheetViews>
  <sheetFormatPr defaultRowHeight="12.75"/>
  <cols>
    <col min="1" max="1" width="3" style="275" customWidth="1"/>
    <col min="2" max="2" width="5" style="275" customWidth="1"/>
    <col min="3" max="16384" width="9.140625" style="275"/>
  </cols>
  <sheetData>
    <row r="2" spans="3:5" ht="9" customHeight="1"/>
    <row r="3" spans="3:5" ht="18">
      <c r="C3" s="1002" t="s">
        <v>5</v>
      </c>
    </row>
    <row r="4" spans="3:5" ht="18">
      <c r="C4" s="1002" t="s">
        <v>64</v>
      </c>
    </row>
    <row r="5" spans="3:5" ht="27" customHeight="1">
      <c r="C5" s="1002" t="s">
        <v>65</v>
      </c>
    </row>
    <row r="6" spans="3:5" ht="18">
      <c r="C6" s="1002" t="s">
        <v>6</v>
      </c>
    </row>
    <row r="7" spans="3:5" ht="27" customHeight="1">
      <c r="C7" s="1002" t="str">
        <f>IF(RussianVisible=0,"","Годовой вопросник по энергии - Электрическая и тепловая энергия ")</f>
        <v/>
      </c>
    </row>
    <row r="8" spans="3:5" ht="18">
      <c r="C8" s="1002" t="str">
        <f>IF(RussianVisible=0,"","IEA - Eurostat - UNECE")</f>
        <v/>
      </c>
    </row>
    <row r="11" spans="3:5" ht="21">
      <c r="D11" s="1003" t="s">
        <v>1334</v>
      </c>
    </row>
    <row r="12" spans="3:5" ht="21.75">
      <c r="D12" s="1003" t="s">
        <v>1335</v>
      </c>
      <c r="E12" s="276"/>
    </row>
    <row r="13" spans="3:5" ht="21.75">
      <c r="D13" s="1003" t="str">
        <f>IF(RussianVisible=0,"","Щелкните мышью на кнопку ""Start"", чтобы начать:")</f>
        <v/>
      </c>
      <c r="E13" s="276"/>
    </row>
    <row r="14" spans="3:5" ht="21">
      <c r="D14" s="1003"/>
      <c r="E14" s="1004"/>
    </row>
    <row r="15" spans="3:5" ht="21">
      <c r="D15" s="1003" t="s">
        <v>1336</v>
      </c>
      <c r="E15" s="1004"/>
    </row>
    <row r="16" spans="3:5" ht="21">
      <c r="D16" s="1003"/>
      <c r="E16" s="1003" t="s">
        <v>1337</v>
      </c>
    </row>
    <row r="17" spans="4:5" ht="21">
      <c r="D17" s="1003"/>
      <c r="E17" s="1003" t="s">
        <v>2095</v>
      </c>
    </row>
    <row r="18" spans="4:5" ht="6.75" customHeight="1"/>
    <row r="19" spans="4:5" ht="21">
      <c r="D19" s="1004"/>
      <c r="E19" s="1003" t="s">
        <v>1338</v>
      </c>
    </row>
    <row r="21" spans="4:5" ht="21">
      <c r="D21" s="1003" t="s">
        <v>1339</v>
      </c>
      <c r="E21" s="1004"/>
    </row>
    <row r="22" spans="4:5" ht="21">
      <c r="D22" s="1003"/>
      <c r="E22" s="1003" t="s">
        <v>1340</v>
      </c>
    </row>
    <row r="23" spans="4:5" ht="21">
      <c r="D23" s="1003"/>
      <c r="E23" s="1003" t="s">
        <v>2096</v>
      </c>
    </row>
    <row r="24" spans="4:5" ht="6.75" customHeight="1"/>
    <row r="25" spans="4:5" ht="21">
      <c r="D25" s="1004"/>
      <c r="E25" s="1003" t="s">
        <v>1341</v>
      </c>
    </row>
    <row r="27" spans="4:5" ht="21">
      <c r="D27" s="1003" t="str">
        <f>IF(RussianVisible=0,"","Если это не работает, то, пожалуйста:")</f>
        <v/>
      </c>
      <c r="E27" s="1004"/>
    </row>
    <row r="28" spans="4:5" ht="21">
      <c r="D28" s="1003"/>
      <c r="E28" s="1003" t="str">
        <f>IF(RussianVisible=0,"","1)  Закройте этот файл")</f>
        <v/>
      </c>
    </row>
    <row r="29" spans="4:5" ht="21">
      <c r="D29" s="1003"/>
      <c r="E29" s="1003" t="str">
        <f>IF(RussianVisible=0,"","2)  Откройте его снова и нажмите на  ""Активизируйте макро"" если появляется предупреждение о защите.")</f>
        <v/>
      </c>
    </row>
    <row r="30" spans="4:5" ht="6.75" customHeight="1"/>
    <row r="31" spans="4:5" ht="21">
      <c r="D31" s="1004"/>
      <c r="E31" s="1003" t="str">
        <f>IF(RussianVisible=0,"","Макрокоманды этого файла не имеют вирусов.")</f>
        <v/>
      </c>
    </row>
  </sheetData>
  <sheetProtection password="BEEF" sheet="1" objects="1" scenarios="1"/>
  <phoneticPr fontId="11" type="noConversion"/>
  <pageMargins left="0.74803149606299213" right="0.74803149606299213" top="0.98425196850393704" bottom="0.98425196850393704" header="0.51181102362204722" footer="0.51181102362204722"/>
  <pageSetup paperSize="9" scale="86"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sheetPr codeName="Sheet06b" enableFormatConditionsCalculation="0">
    <tabColor indexed="42"/>
  </sheetPr>
  <dimension ref="A1:BR68"/>
  <sheetViews>
    <sheetView showGridLines="0" zoomScaleNormal="100" zoomScaleSheetLayoutView="75" workbookViewId="0">
      <pane xSplit="6" ySplit="6" topLeftCell="G7" activePane="bottomRight" state="frozen"/>
      <selection activeCell="P11" sqref="P11"/>
      <selection pane="topRight" activeCell="P11" sqref="P11"/>
      <selection pane="bottomLeft" activeCell="P11" sqref="P11"/>
      <selection pane="bottomRight" activeCell="C3" sqref="C3"/>
    </sheetView>
  </sheetViews>
  <sheetFormatPr defaultRowHeight="12.75"/>
  <cols>
    <col min="1" max="2" width="10.140625" style="308" hidden="1" customWidth="1"/>
    <col min="3" max="3" width="18.7109375" style="308" customWidth="1"/>
    <col min="4" max="4" width="8.5703125" style="308" customWidth="1"/>
    <col min="5" max="5" width="3" style="308" customWidth="1"/>
    <col min="6" max="6" width="6.7109375" style="308" customWidth="1"/>
    <col min="7" max="14" width="13.85546875" style="308" customWidth="1"/>
    <col min="15" max="26" width="9.140625" style="308"/>
    <col min="27" max="27" width="26.7109375" style="833" hidden="1" customWidth="1"/>
    <col min="28" max="28" width="10.7109375" style="308" hidden="1" customWidth="1"/>
    <col min="29" max="30" width="2.7109375" style="308" hidden="1" customWidth="1"/>
    <col min="31" max="70" width="9.140625" style="308" hidden="1" customWidth="1"/>
    <col min="71" max="256" width="9.140625" style="308"/>
    <col min="257" max="258" width="0" style="308" hidden="1" customWidth="1"/>
    <col min="259" max="259" width="18.7109375" style="308" customWidth="1"/>
    <col min="260" max="260" width="8.5703125" style="308" customWidth="1"/>
    <col min="261" max="261" width="3" style="308" customWidth="1"/>
    <col min="262" max="262" width="6.7109375" style="308" customWidth="1"/>
    <col min="263" max="270" width="13.85546875" style="308" customWidth="1"/>
    <col min="271" max="282" width="9.140625" style="308"/>
    <col min="283" max="326" width="0" style="308" hidden="1" customWidth="1"/>
    <col min="327" max="512" width="9.140625" style="308"/>
    <col min="513" max="514" width="0" style="308" hidden="1" customWidth="1"/>
    <col min="515" max="515" width="18.7109375" style="308" customWidth="1"/>
    <col min="516" max="516" width="8.5703125" style="308" customWidth="1"/>
    <col min="517" max="517" width="3" style="308" customWidth="1"/>
    <col min="518" max="518" width="6.7109375" style="308" customWidth="1"/>
    <col min="519" max="526" width="13.85546875" style="308" customWidth="1"/>
    <col min="527" max="538" width="9.140625" style="308"/>
    <col min="539" max="582" width="0" style="308" hidden="1" customWidth="1"/>
    <col min="583" max="768" width="9.140625" style="308"/>
    <col min="769" max="770" width="0" style="308" hidden="1" customWidth="1"/>
    <col min="771" max="771" width="18.7109375" style="308" customWidth="1"/>
    <col min="772" max="772" width="8.5703125" style="308" customWidth="1"/>
    <col min="773" max="773" width="3" style="308" customWidth="1"/>
    <col min="774" max="774" width="6.7109375" style="308" customWidth="1"/>
    <col min="775" max="782" width="13.85546875" style="308" customWidth="1"/>
    <col min="783" max="794" width="9.140625" style="308"/>
    <col min="795" max="838" width="0" style="308" hidden="1" customWidth="1"/>
    <col min="839" max="1024" width="9.140625" style="308"/>
    <col min="1025" max="1026" width="0" style="308" hidden="1" customWidth="1"/>
    <col min="1027" max="1027" width="18.7109375" style="308" customWidth="1"/>
    <col min="1028" max="1028" width="8.5703125" style="308" customWidth="1"/>
    <col min="1029" max="1029" width="3" style="308" customWidth="1"/>
    <col min="1030" max="1030" width="6.7109375" style="308" customWidth="1"/>
    <col min="1031" max="1038" width="13.85546875" style="308" customWidth="1"/>
    <col min="1039" max="1050" width="9.140625" style="308"/>
    <col min="1051" max="1094" width="0" style="308" hidden="1" customWidth="1"/>
    <col min="1095" max="1280" width="9.140625" style="308"/>
    <col min="1281" max="1282" width="0" style="308" hidden="1" customWidth="1"/>
    <col min="1283" max="1283" width="18.7109375" style="308" customWidth="1"/>
    <col min="1284" max="1284" width="8.5703125" style="308" customWidth="1"/>
    <col min="1285" max="1285" width="3" style="308" customWidth="1"/>
    <col min="1286" max="1286" width="6.7109375" style="308" customWidth="1"/>
    <col min="1287" max="1294" width="13.85546875" style="308" customWidth="1"/>
    <col min="1295" max="1306" width="9.140625" style="308"/>
    <col min="1307" max="1350" width="0" style="308" hidden="1" customWidth="1"/>
    <col min="1351" max="1536" width="9.140625" style="308"/>
    <col min="1537" max="1538" width="0" style="308" hidden="1" customWidth="1"/>
    <col min="1539" max="1539" width="18.7109375" style="308" customWidth="1"/>
    <col min="1540" max="1540" width="8.5703125" style="308" customWidth="1"/>
    <col min="1541" max="1541" width="3" style="308" customWidth="1"/>
    <col min="1542" max="1542" width="6.7109375" style="308" customWidth="1"/>
    <col min="1543" max="1550" width="13.85546875" style="308" customWidth="1"/>
    <col min="1551" max="1562" width="9.140625" style="308"/>
    <col min="1563" max="1606" width="0" style="308" hidden="1" customWidth="1"/>
    <col min="1607" max="1792" width="9.140625" style="308"/>
    <col min="1793" max="1794" width="0" style="308" hidden="1" customWidth="1"/>
    <col min="1795" max="1795" width="18.7109375" style="308" customWidth="1"/>
    <col min="1796" max="1796" width="8.5703125" style="308" customWidth="1"/>
    <col min="1797" max="1797" width="3" style="308" customWidth="1"/>
    <col min="1798" max="1798" width="6.7109375" style="308" customWidth="1"/>
    <col min="1799" max="1806" width="13.85546875" style="308" customWidth="1"/>
    <col min="1807" max="1818" width="9.140625" style="308"/>
    <col min="1819" max="1862" width="0" style="308" hidden="1" customWidth="1"/>
    <col min="1863" max="2048" width="9.140625" style="308"/>
    <col min="2049" max="2050" width="0" style="308" hidden="1" customWidth="1"/>
    <col min="2051" max="2051" width="18.7109375" style="308" customWidth="1"/>
    <col min="2052" max="2052" width="8.5703125" style="308" customWidth="1"/>
    <col min="2053" max="2053" width="3" style="308" customWidth="1"/>
    <col min="2054" max="2054" width="6.7109375" style="308" customWidth="1"/>
    <col min="2055" max="2062" width="13.85546875" style="308" customWidth="1"/>
    <col min="2063" max="2074" width="9.140625" style="308"/>
    <col min="2075" max="2118" width="0" style="308" hidden="1" customWidth="1"/>
    <col min="2119" max="2304" width="9.140625" style="308"/>
    <col min="2305" max="2306" width="0" style="308" hidden="1" customWidth="1"/>
    <col min="2307" max="2307" width="18.7109375" style="308" customWidth="1"/>
    <col min="2308" max="2308" width="8.5703125" style="308" customWidth="1"/>
    <col min="2309" max="2309" width="3" style="308" customWidth="1"/>
    <col min="2310" max="2310" width="6.7109375" style="308" customWidth="1"/>
    <col min="2311" max="2318" width="13.85546875" style="308" customWidth="1"/>
    <col min="2319" max="2330" width="9.140625" style="308"/>
    <col min="2331" max="2374" width="0" style="308" hidden="1" customWidth="1"/>
    <col min="2375" max="2560" width="9.140625" style="308"/>
    <col min="2561" max="2562" width="0" style="308" hidden="1" customWidth="1"/>
    <col min="2563" max="2563" width="18.7109375" style="308" customWidth="1"/>
    <col min="2564" max="2564" width="8.5703125" style="308" customWidth="1"/>
    <col min="2565" max="2565" width="3" style="308" customWidth="1"/>
    <col min="2566" max="2566" width="6.7109375" style="308" customWidth="1"/>
    <col min="2567" max="2574" width="13.85546875" style="308" customWidth="1"/>
    <col min="2575" max="2586" width="9.140625" style="308"/>
    <col min="2587" max="2630" width="0" style="308" hidden="1" customWidth="1"/>
    <col min="2631" max="2816" width="9.140625" style="308"/>
    <col min="2817" max="2818" width="0" style="308" hidden="1" customWidth="1"/>
    <col min="2819" max="2819" width="18.7109375" style="308" customWidth="1"/>
    <col min="2820" max="2820" width="8.5703125" style="308" customWidth="1"/>
    <col min="2821" max="2821" width="3" style="308" customWidth="1"/>
    <col min="2822" max="2822" width="6.7109375" style="308" customWidth="1"/>
    <col min="2823" max="2830" width="13.85546875" style="308" customWidth="1"/>
    <col min="2831" max="2842" width="9.140625" style="308"/>
    <col min="2843" max="2886" width="0" style="308" hidden="1" customWidth="1"/>
    <col min="2887" max="3072" width="9.140625" style="308"/>
    <col min="3073" max="3074" width="0" style="308" hidden="1" customWidth="1"/>
    <col min="3075" max="3075" width="18.7109375" style="308" customWidth="1"/>
    <col min="3076" max="3076" width="8.5703125" style="308" customWidth="1"/>
    <col min="3077" max="3077" width="3" style="308" customWidth="1"/>
    <col min="3078" max="3078" width="6.7109375" style="308" customWidth="1"/>
    <col min="3079" max="3086" width="13.85546875" style="308" customWidth="1"/>
    <col min="3087" max="3098" width="9.140625" style="308"/>
    <col min="3099" max="3142" width="0" style="308" hidden="1" customWidth="1"/>
    <col min="3143" max="3328" width="9.140625" style="308"/>
    <col min="3329" max="3330" width="0" style="308" hidden="1" customWidth="1"/>
    <col min="3331" max="3331" width="18.7109375" style="308" customWidth="1"/>
    <col min="3332" max="3332" width="8.5703125" style="308" customWidth="1"/>
    <col min="3333" max="3333" width="3" style="308" customWidth="1"/>
    <col min="3334" max="3334" width="6.7109375" style="308" customWidth="1"/>
    <col min="3335" max="3342" width="13.85546875" style="308" customWidth="1"/>
    <col min="3343" max="3354" width="9.140625" style="308"/>
    <col min="3355" max="3398" width="0" style="308" hidden="1" customWidth="1"/>
    <col min="3399" max="3584" width="9.140625" style="308"/>
    <col min="3585" max="3586" width="0" style="308" hidden="1" customWidth="1"/>
    <col min="3587" max="3587" width="18.7109375" style="308" customWidth="1"/>
    <col min="3588" max="3588" width="8.5703125" style="308" customWidth="1"/>
    <col min="3589" max="3589" width="3" style="308" customWidth="1"/>
    <col min="3590" max="3590" width="6.7109375" style="308" customWidth="1"/>
    <col min="3591" max="3598" width="13.85546875" style="308" customWidth="1"/>
    <col min="3599" max="3610" width="9.140625" style="308"/>
    <col min="3611" max="3654" width="0" style="308" hidden="1" customWidth="1"/>
    <col min="3655" max="3840" width="9.140625" style="308"/>
    <col min="3841" max="3842" width="0" style="308" hidden="1" customWidth="1"/>
    <col min="3843" max="3843" width="18.7109375" style="308" customWidth="1"/>
    <col min="3844" max="3844" width="8.5703125" style="308" customWidth="1"/>
    <col min="3845" max="3845" width="3" style="308" customWidth="1"/>
    <col min="3846" max="3846" width="6.7109375" style="308" customWidth="1"/>
    <col min="3847" max="3854" width="13.85546875" style="308" customWidth="1"/>
    <col min="3855" max="3866" width="9.140625" style="308"/>
    <col min="3867" max="3910" width="0" style="308" hidden="1" customWidth="1"/>
    <col min="3911" max="4096" width="9.140625" style="308"/>
    <col min="4097" max="4098" width="0" style="308" hidden="1" customWidth="1"/>
    <col min="4099" max="4099" width="18.7109375" style="308" customWidth="1"/>
    <col min="4100" max="4100" width="8.5703125" style="308" customWidth="1"/>
    <col min="4101" max="4101" width="3" style="308" customWidth="1"/>
    <col min="4102" max="4102" width="6.7109375" style="308" customWidth="1"/>
    <col min="4103" max="4110" width="13.85546875" style="308" customWidth="1"/>
    <col min="4111" max="4122" width="9.140625" style="308"/>
    <col min="4123" max="4166" width="0" style="308" hidden="1" customWidth="1"/>
    <col min="4167" max="4352" width="9.140625" style="308"/>
    <col min="4353" max="4354" width="0" style="308" hidden="1" customWidth="1"/>
    <col min="4355" max="4355" width="18.7109375" style="308" customWidth="1"/>
    <col min="4356" max="4356" width="8.5703125" style="308" customWidth="1"/>
    <col min="4357" max="4357" width="3" style="308" customWidth="1"/>
    <col min="4358" max="4358" width="6.7109375" style="308" customWidth="1"/>
    <col min="4359" max="4366" width="13.85546875" style="308" customWidth="1"/>
    <col min="4367" max="4378" width="9.140625" style="308"/>
    <col min="4379" max="4422" width="0" style="308" hidden="1" customWidth="1"/>
    <col min="4423" max="4608" width="9.140625" style="308"/>
    <col min="4609" max="4610" width="0" style="308" hidden="1" customWidth="1"/>
    <col min="4611" max="4611" width="18.7109375" style="308" customWidth="1"/>
    <col min="4612" max="4612" width="8.5703125" style="308" customWidth="1"/>
    <col min="4613" max="4613" width="3" style="308" customWidth="1"/>
    <col min="4614" max="4614" width="6.7109375" style="308" customWidth="1"/>
    <col min="4615" max="4622" width="13.85546875" style="308" customWidth="1"/>
    <col min="4623" max="4634" width="9.140625" style="308"/>
    <col min="4635" max="4678" width="0" style="308" hidden="1" customWidth="1"/>
    <col min="4679" max="4864" width="9.140625" style="308"/>
    <col min="4865" max="4866" width="0" style="308" hidden="1" customWidth="1"/>
    <col min="4867" max="4867" width="18.7109375" style="308" customWidth="1"/>
    <col min="4868" max="4868" width="8.5703125" style="308" customWidth="1"/>
    <col min="4869" max="4869" width="3" style="308" customWidth="1"/>
    <col min="4870" max="4870" width="6.7109375" style="308" customWidth="1"/>
    <col min="4871" max="4878" width="13.85546875" style="308" customWidth="1"/>
    <col min="4879" max="4890" width="9.140625" style="308"/>
    <col min="4891" max="4934" width="0" style="308" hidden="1" customWidth="1"/>
    <col min="4935" max="5120" width="9.140625" style="308"/>
    <col min="5121" max="5122" width="0" style="308" hidden="1" customWidth="1"/>
    <col min="5123" max="5123" width="18.7109375" style="308" customWidth="1"/>
    <col min="5124" max="5124" width="8.5703125" style="308" customWidth="1"/>
    <col min="5125" max="5125" width="3" style="308" customWidth="1"/>
    <col min="5126" max="5126" width="6.7109375" style="308" customWidth="1"/>
    <col min="5127" max="5134" width="13.85546875" style="308" customWidth="1"/>
    <col min="5135" max="5146" width="9.140625" style="308"/>
    <col min="5147" max="5190" width="0" style="308" hidden="1" customWidth="1"/>
    <col min="5191" max="5376" width="9.140625" style="308"/>
    <col min="5377" max="5378" width="0" style="308" hidden="1" customWidth="1"/>
    <col min="5379" max="5379" width="18.7109375" style="308" customWidth="1"/>
    <col min="5380" max="5380" width="8.5703125" style="308" customWidth="1"/>
    <col min="5381" max="5381" width="3" style="308" customWidth="1"/>
    <col min="5382" max="5382" width="6.7109375" style="308" customWidth="1"/>
    <col min="5383" max="5390" width="13.85546875" style="308" customWidth="1"/>
    <col min="5391" max="5402" width="9.140625" style="308"/>
    <col min="5403" max="5446" width="0" style="308" hidden="1" customWidth="1"/>
    <col min="5447" max="5632" width="9.140625" style="308"/>
    <col min="5633" max="5634" width="0" style="308" hidden="1" customWidth="1"/>
    <col min="5635" max="5635" width="18.7109375" style="308" customWidth="1"/>
    <col min="5636" max="5636" width="8.5703125" style="308" customWidth="1"/>
    <col min="5637" max="5637" width="3" style="308" customWidth="1"/>
    <col min="5638" max="5638" width="6.7109375" style="308" customWidth="1"/>
    <col min="5639" max="5646" width="13.85546875" style="308" customWidth="1"/>
    <col min="5647" max="5658" width="9.140625" style="308"/>
    <col min="5659" max="5702" width="0" style="308" hidden="1" customWidth="1"/>
    <col min="5703" max="5888" width="9.140625" style="308"/>
    <col min="5889" max="5890" width="0" style="308" hidden="1" customWidth="1"/>
    <col min="5891" max="5891" width="18.7109375" style="308" customWidth="1"/>
    <col min="5892" max="5892" width="8.5703125" style="308" customWidth="1"/>
    <col min="5893" max="5893" width="3" style="308" customWidth="1"/>
    <col min="5894" max="5894" width="6.7109375" style="308" customWidth="1"/>
    <col min="5895" max="5902" width="13.85546875" style="308" customWidth="1"/>
    <col min="5903" max="5914" width="9.140625" style="308"/>
    <col min="5915" max="5958" width="0" style="308" hidden="1" customWidth="1"/>
    <col min="5959" max="6144" width="9.140625" style="308"/>
    <col min="6145" max="6146" width="0" style="308" hidden="1" customWidth="1"/>
    <col min="6147" max="6147" width="18.7109375" style="308" customWidth="1"/>
    <col min="6148" max="6148" width="8.5703125" style="308" customWidth="1"/>
    <col min="6149" max="6149" width="3" style="308" customWidth="1"/>
    <col min="6150" max="6150" width="6.7109375" style="308" customWidth="1"/>
    <col min="6151" max="6158" width="13.85546875" style="308" customWidth="1"/>
    <col min="6159" max="6170" width="9.140625" style="308"/>
    <col min="6171" max="6214" width="0" style="308" hidden="1" customWidth="1"/>
    <col min="6215" max="6400" width="9.140625" style="308"/>
    <col min="6401" max="6402" width="0" style="308" hidden="1" customWidth="1"/>
    <col min="6403" max="6403" width="18.7109375" style="308" customWidth="1"/>
    <col min="6404" max="6404" width="8.5703125" style="308" customWidth="1"/>
    <col min="6405" max="6405" width="3" style="308" customWidth="1"/>
    <col min="6406" max="6406" width="6.7109375" style="308" customWidth="1"/>
    <col min="6407" max="6414" width="13.85546875" style="308" customWidth="1"/>
    <col min="6415" max="6426" width="9.140625" style="308"/>
    <col min="6427" max="6470" width="0" style="308" hidden="1" customWidth="1"/>
    <col min="6471" max="6656" width="9.140625" style="308"/>
    <col min="6657" max="6658" width="0" style="308" hidden="1" customWidth="1"/>
    <col min="6659" max="6659" width="18.7109375" style="308" customWidth="1"/>
    <col min="6660" max="6660" width="8.5703125" style="308" customWidth="1"/>
    <col min="6661" max="6661" width="3" style="308" customWidth="1"/>
    <col min="6662" max="6662" width="6.7109375" style="308" customWidth="1"/>
    <col min="6663" max="6670" width="13.85546875" style="308" customWidth="1"/>
    <col min="6671" max="6682" width="9.140625" style="308"/>
    <col min="6683" max="6726" width="0" style="308" hidden="1" customWidth="1"/>
    <col min="6727" max="6912" width="9.140625" style="308"/>
    <col min="6913" max="6914" width="0" style="308" hidden="1" customWidth="1"/>
    <col min="6915" max="6915" width="18.7109375" style="308" customWidth="1"/>
    <col min="6916" max="6916" width="8.5703125" style="308" customWidth="1"/>
    <col min="6917" max="6917" width="3" style="308" customWidth="1"/>
    <col min="6918" max="6918" width="6.7109375" style="308" customWidth="1"/>
    <col min="6919" max="6926" width="13.85546875" style="308" customWidth="1"/>
    <col min="6927" max="6938" width="9.140625" style="308"/>
    <col min="6939" max="6982" width="0" style="308" hidden="1" customWidth="1"/>
    <col min="6983" max="7168" width="9.140625" style="308"/>
    <col min="7169" max="7170" width="0" style="308" hidden="1" customWidth="1"/>
    <col min="7171" max="7171" width="18.7109375" style="308" customWidth="1"/>
    <col min="7172" max="7172" width="8.5703125" style="308" customWidth="1"/>
    <col min="7173" max="7173" width="3" style="308" customWidth="1"/>
    <col min="7174" max="7174" width="6.7109375" style="308" customWidth="1"/>
    <col min="7175" max="7182" width="13.85546875" style="308" customWidth="1"/>
    <col min="7183" max="7194" width="9.140625" style="308"/>
    <col min="7195" max="7238" width="0" style="308" hidden="1" customWidth="1"/>
    <col min="7239" max="7424" width="9.140625" style="308"/>
    <col min="7425" max="7426" width="0" style="308" hidden="1" customWidth="1"/>
    <col min="7427" max="7427" width="18.7109375" style="308" customWidth="1"/>
    <col min="7428" max="7428" width="8.5703125" style="308" customWidth="1"/>
    <col min="7429" max="7429" width="3" style="308" customWidth="1"/>
    <col min="7430" max="7430" width="6.7109375" style="308" customWidth="1"/>
    <col min="7431" max="7438" width="13.85546875" style="308" customWidth="1"/>
    <col min="7439" max="7450" width="9.140625" style="308"/>
    <col min="7451" max="7494" width="0" style="308" hidden="1" customWidth="1"/>
    <col min="7495" max="7680" width="9.140625" style="308"/>
    <col min="7681" max="7682" width="0" style="308" hidden="1" customWidth="1"/>
    <col min="7683" max="7683" width="18.7109375" style="308" customWidth="1"/>
    <col min="7684" max="7684" width="8.5703125" style="308" customWidth="1"/>
    <col min="7685" max="7685" width="3" style="308" customWidth="1"/>
    <col min="7686" max="7686" width="6.7109375" style="308" customWidth="1"/>
    <col min="7687" max="7694" width="13.85546875" style="308" customWidth="1"/>
    <col min="7695" max="7706" width="9.140625" style="308"/>
    <col min="7707" max="7750" width="0" style="308" hidden="1" customWidth="1"/>
    <col min="7751" max="7936" width="9.140625" style="308"/>
    <col min="7937" max="7938" width="0" style="308" hidden="1" customWidth="1"/>
    <col min="7939" max="7939" width="18.7109375" style="308" customWidth="1"/>
    <col min="7940" max="7940" width="8.5703125" style="308" customWidth="1"/>
    <col min="7941" max="7941" width="3" style="308" customWidth="1"/>
    <col min="7942" max="7942" width="6.7109375" style="308" customWidth="1"/>
    <col min="7943" max="7950" width="13.85546875" style="308" customWidth="1"/>
    <col min="7951" max="7962" width="9.140625" style="308"/>
    <col min="7963" max="8006" width="0" style="308" hidden="1" customWidth="1"/>
    <col min="8007" max="8192" width="9.140625" style="308"/>
    <col min="8193" max="8194" width="0" style="308" hidden="1" customWidth="1"/>
    <col min="8195" max="8195" width="18.7109375" style="308" customWidth="1"/>
    <col min="8196" max="8196" width="8.5703125" style="308" customWidth="1"/>
    <col min="8197" max="8197" width="3" style="308" customWidth="1"/>
    <col min="8198" max="8198" width="6.7109375" style="308" customWidth="1"/>
    <col min="8199" max="8206" width="13.85546875" style="308" customWidth="1"/>
    <col min="8207" max="8218" width="9.140625" style="308"/>
    <col min="8219" max="8262" width="0" style="308" hidden="1" customWidth="1"/>
    <col min="8263" max="8448" width="9.140625" style="308"/>
    <col min="8449" max="8450" width="0" style="308" hidden="1" customWidth="1"/>
    <col min="8451" max="8451" width="18.7109375" style="308" customWidth="1"/>
    <col min="8452" max="8452" width="8.5703125" style="308" customWidth="1"/>
    <col min="8453" max="8453" width="3" style="308" customWidth="1"/>
    <col min="8454" max="8454" width="6.7109375" style="308" customWidth="1"/>
    <col min="8455" max="8462" width="13.85546875" style="308" customWidth="1"/>
    <col min="8463" max="8474" width="9.140625" style="308"/>
    <col min="8475" max="8518" width="0" style="308" hidden="1" customWidth="1"/>
    <col min="8519" max="8704" width="9.140625" style="308"/>
    <col min="8705" max="8706" width="0" style="308" hidden="1" customWidth="1"/>
    <col min="8707" max="8707" width="18.7109375" style="308" customWidth="1"/>
    <col min="8708" max="8708" width="8.5703125" style="308" customWidth="1"/>
    <col min="8709" max="8709" width="3" style="308" customWidth="1"/>
    <col min="8710" max="8710" width="6.7109375" style="308" customWidth="1"/>
    <col min="8711" max="8718" width="13.85546875" style="308" customWidth="1"/>
    <col min="8719" max="8730" width="9.140625" style="308"/>
    <col min="8731" max="8774" width="0" style="308" hidden="1" customWidth="1"/>
    <col min="8775" max="8960" width="9.140625" style="308"/>
    <col min="8961" max="8962" width="0" style="308" hidden="1" customWidth="1"/>
    <col min="8963" max="8963" width="18.7109375" style="308" customWidth="1"/>
    <col min="8964" max="8964" width="8.5703125" style="308" customWidth="1"/>
    <col min="8965" max="8965" width="3" style="308" customWidth="1"/>
    <col min="8966" max="8966" width="6.7109375" style="308" customWidth="1"/>
    <col min="8967" max="8974" width="13.85546875" style="308" customWidth="1"/>
    <col min="8975" max="8986" width="9.140625" style="308"/>
    <col min="8987" max="9030" width="0" style="308" hidden="1" customWidth="1"/>
    <col min="9031" max="9216" width="9.140625" style="308"/>
    <col min="9217" max="9218" width="0" style="308" hidden="1" customWidth="1"/>
    <col min="9219" max="9219" width="18.7109375" style="308" customWidth="1"/>
    <col min="9220" max="9220" width="8.5703125" style="308" customWidth="1"/>
    <col min="9221" max="9221" width="3" style="308" customWidth="1"/>
    <col min="9222" max="9222" width="6.7109375" style="308" customWidth="1"/>
    <col min="9223" max="9230" width="13.85546875" style="308" customWidth="1"/>
    <col min="9231" max="9242" width="9.140625" style="308"/>
    <col min="9243" max="9286" width="0" style="308" hidden="1" customWidth="1"/>
    <col min="9287" max="9472" width="9.140625" style="308"/>
    <col min="9473" max="9474" width="0" style="308" hidden="1" customWidth="1"/>
    <col min="9475" max="9475" width="18.7109375" style="308" customWidth="1"/>
    <col min="9476" max="9476" width="8.5703125" style="308" customWidth="1"/>
    <col min="9477" max="9477" width="3" style="308" customWidth="1"/>
    <col min="9478" max="9478" width="6.7109375" style="308" customWidth="1"/>
    <col min="9479" max="9486" width="13.85546875" style="308" customWidth="1"/>
    <col min="9487" max="9498" width="9.140625" style="308"/>
    <col min="9499" max="9542" width="0" style="308" hidden="1" customWidth="1"/>
    <col min="9543" max="9728" width="9.140625" style="308"/>
    <col min="9729" max="9730" width="0" style="308" hidden="1" customWidth="1"/>
    <col min="9731" max="9731" width="18.7109375" style="308" customWidth="1"/>
    <col min="9732" max="9732" width="8.5703125" style="308" customWidth="1"/>
    <col min="9733" max="9733" width="3" style="308" customWidth="1"/>
    <col min="9734" max="9734" width="6.7109375" style="308" customWidth="1"/>
    <col min="9735" max="9742" width="13.85546875" style="308" customWidth="1"/>
    <col min="9743" max="9754" width="9.140625" style="308"/>
    <col min="9755" max="9798" width="0" style="308" hidden="1" customWidth="1"/>
    <col min="9799" max="9984" width="9.140625" style="308"/>
    <col min="9985" max="9986" width="0" style="308" hidden="1" customWidth="1"/>
    <col min="9987" max="9987" width="18.7109375" style="308" customWidth="1"/>
    <col min="9988" max="9988" width="8.5703125" style="308" customWidth="1"/>
    <col min="9989" max="9989" width="3" style="308" customWidth="1"/>
    <col min="9990" max="9990" width="6.7109375" style="308" customWidth="1"/>
    <col min="9991" max="9998" width="13.85546875" style="308" customWidth="1"/>
    <col min="9999" max="10010" width="9.140625" style="308"/>
    <col min="10011" max="10054" width="0" style="308" hidden="1" customWidth="1"/>
    <col min="10055" max="10240" width="9.140625" style="308"/>
    <col min="10241" max="10242" width="0" style="308" hidden="1" customWidth="1"/>
    <col min="10243" max="10243" width="18.7109375" style="308" customWidth="1"/>
    <col min="10244" max="10244" width="8.5703125" style="308" customWidth="1"/>
    <col min="10245" max="10245" width="3" style="308" customWidth="1"/>
    <col min="10246" max="10246" width="6.7109375" style="308" customWidth="1"/>
    <col min="10247" max="10254" width="13.85546875" style="308" customWidth="1"/>
    <col min="10255" max="10266" width="9.140625" style="308"/>
    <col min="10267" max="10310" width="0" style="308" hidden="1" customWidth="1"/>
    <col min="10311" max="10496" width="9.140625" style="308"/>
    <col min="10497" max="10498" width="0" style="308" hidden="1" customWidth="1"/>
    <col min="10499" max="10499" width="18.7109375" style="308" customWidth="1"/>
    <col min="10500" max="10500" width="8.5703125" style="308" customWidth="1"/>
    <col min="10501" max="10501" width="3" style="308" customWidth="1"/>
    <col min="10502" max="10502" width="6.7109375" style="308" customWidth="1"/>
    <col min="10503" max="10510" width="13.85546875" style="308" customWidth="1"/>
    <col min="10511" max="10522" width="9.140625" style="308"/>
    <col min="10523" max="10566" width="0" style="308" hidden="1" customWidth="1"/>
    <col min="10567" max="10752" width="9.140625" style="308"/>
    <col min="10753" max="10754" width="0" style="308" hidden="1" customWidth="1"/>
    <col min="10755" max="10755" width="18.7109375" style="308" customWidth="1"/>
    <col min="10756" max="10756" width="8.5703125" style="308" customWidth="1"/>
    <col min="10757" max="10757" width="3" style="308" customWidth="1"/>
    <col min="10758" max="10758" width="6.7109375" style="308" customWidth="1"/>
    <col min="10759" max="10766" width="13.85546875" style="308" customWidth="1"/>
    <col min="10767" max="10778" width="9.140625" style="308"/>
    <col min="10779" max="10822" width="0" style="308" hidden="1" customWidth="1"/>
    <col min="10823" max="11008" width="9.140625" style="308"/>
    <col min="11009" max="11010" width="0" style="308" hidden="1" customWidth="1"/>
    <col min="11011" max="11011" width="18.7109375" style="308" customWidth="1"/>
    <col min="11012" max="11012" width="8.5703125" style="308" customWidth="1"/>
    <col min="11013" max="11013" width="3" style="308" customWidth="1"/>
    <col min="11014" max="11014" width="6.7109375" style="308" customWidth="1"/>
    <col min="11015" max="11022" width="13.85546875" style="308" customWidth="1"/>
    <col min="11023" max="11034" width="9.140625" style="308"/>
    <col min="11035" max="11078" width="0" style="308" hidden="1" customWidth="1"/>
    <col min="11079" max="11264" width="9.140625" style="308"/>
    <col min="11265" max="11266" width="0" style="308" hidden="1" customWidth="1"/>
    <col min="11267" max="11267" width="18.7109375" style="308" customWidth="1"/>
    <col min="11268" max="11268" width="8.5703125" style="308" customWidth="1"/>
    <col min="11269" max="11269" width="3" style="308" customWidth="1"/>
    <col min="11270" max="11270" width="6.7109375" style="308" customWidth="1"/>
    <col min="11271" max="11278" width="13.85546875" style="308" customWidth="1"/>
    <col min="11279" max="11290" width="9.140625" style="308"/>
    <col min="11291" max="11334" width="0" style="308" hidden="1" customWidth="1"/>
    <col min="11335" max="11520" width="9.140625" style="308"/>
    <col min="11521" max="11522" width="0" style="308" hidden="1" customWidth="1"/>
    <col min="11523" max="11523" width="18.7109375" style="308" customWidth="1"/>
    <col min="11524" max="11524" width="8.5703125" style="308" customWidth="1"/>
    <col min="11525" max="11525" width="3" style="308" customWidth="1"/>
    <col min="11526" max="11526" width="6.7109375" style="308" customWidth="1"/>
    <col min="11527" max="11534" width="13.85546875" style="308" customWidth="1"/>
    <col min="11535" max="11546" width="9.140625" style="308"/>
    <col min="11547" max="11590" width="0" style="308" hidden="1" customWidth="1"/>
    <col min="11591" max="11776" width="9.140625" style="308"/>
    <col min="11777" max="11778" width="0" style="308" hidden="1" customWidth="1"/>
    <col min="11779" max="11779" width="18.7109375" style="308" customWidth="1"/>
    <col min="11780" max="11780" width="8.5703125" style="308" customWidth="1"/>
    <col min="11781" max="11781" width="3" style="308" customWidth="1"/>
    <col min="11782" max="11782" width="6.7109375" style="308" customWidth="1"/>
    <col min="11783" max="11790" width="13.85546875" style="308" customWidth="1"/>
    <col min="11791" max="11802" width="9.140625" style="308"/>
    <col min="11803" max="11846" width="0" style="308" hidden="1" customWidth="1"/>
    <col min="11847" max="12032" width="9.140625" style="308"/>
    <col min="12033" max="12034" width="0" style="308" hidden="1" customWidth="1"/>
    <col min="12035" max="12035" width="18.7109375" style="308" customWidth="1"/>
    <col min="12036" max="12036" width="8.5703125" style="308" customWidth="1"/>
    <col min="12037" max="12037" width="3" style="308" customWidth="1"/>
    <col min="12038" max="12038" width="6.7109375" style="308" customWidth="1"/>
    <col min="12039" max="12046" width="13.85546875" style="308" customWidth="1"/>
    <col min="12047" max="12058" width="9.140625" style="308"/>
    <col min="12059" max="12102" width="0" style="308" hidden="1" customWidth="1"/>
    <col min="12103" max="12288" width="9.140625" style="308"/>
    <col min="12289" max="12290" width="0" style="308" hidden="1" customWidth="1"/>
    <col min="12291" max="12291" width="18.7109375" style="308" customWidth="1"/>
    <col min="12292" max="12292" width="8.5703125" style="308" customWidth="1"/>
    <col min="12293" max="12293" width="3" style="308" customWidth="1"/>
    <col min="12294" max="12294" width="6.7109375" style="308" customWidth="1"/>
    <col min="12295" max="12302" width="13.85546875" style="308" customWidth="1"/>
    <col min="12303" max="12314" width="9.140625" style="308"/>
    <col min="12315" max="12358" width="0" style="308" hidden="1" customWidth="1"/>
    <col min="12359" max="12544" width="9.140625" style="308"/>
    <col min="12545" max="12546" width="0" style="308" hidden="1" customWidth="1"/>
    <col min="12547" max="12547" width="18.7109375" style="308" customWidth="1"/>
    <col min="12548" max="12548" width="8.5703125" style="308" customWidth="1"/>
    <col min="12549" max="12549" width="3" style="308" customWidth="1"/>
    <col min="12550" max="12550" width="6.7109375" style="308" customWidth="1"/>
    <col min="12551" max="12558" width="13.85546875" style="308" customWidth="1"/>
    <col min="12559" max="12570" width="9.140625" style="308"/>
    <col min="12571" max="12614" width="0" style="308" hidden="1" customWidth="1"/>
    <col min="12615" max="12800" width="9.140625" style="308"/>
    <col min="12801" max="12802" width="0" style="308" hidden="1" customWidth="1"/>
    <col min="12803" max="12803" width="18.7109375" style="308" customWidth="1"/>
    <col min="12804" max="12804" width="8.5703125" style="308" customWidth="1"/>
    <col min="12805" max="12805" width="3" style="308" customWidth="1"/>
    <col min="12806" max="12806" width="6.7109375" style="308" customWidth="1"/>
    <col min="12807" max="12814" width="13.85546875" style="308" customWidth="1"/>
    <col min="12815" max="12826" width="9.140625" style="308"/>
    <col min="12827" max="12870" width="0" style="308" hidden="1" customWidth="1"/>
    <col min="12871" max="13056" width="9.140625" style="308"/>
    <col min="13057" max="13058" width="0" style="308" hidden="1" customWidth="1"/>
    <col min="13059" max="13059" width="18.7109375" style="308" customWidth="1"/>
    <col min="13060" max="13060" width="8.5703125" style="308" customWidth="1"/>
    <col min="13061" max="13061" width="3" style="308" customWidth="1"/>
    <col min="13062" max="13062" width="6.7109375" style="308" customWidth="1"/>
    <col min="13063" max="13070" width="13.85546875" style="308" customWidth="1"/>
    <col min="13071" max="13082" width="9.140625" style="308"/>
    <col min="13083" max="13126" width="0" style="308" hidden="1" customWidth="1"/>
    <col min="13127" max="13312" width="9.140625" style="308"/>
    <col min="13313" max="13314" width="0" style="308" hidden="1" customWidth="1"/>
    <col min="13315" max="13315" width="18.7109375" style="308" customWidth="1"/>
    <col min="13316" max="13316" width="8.5703125" style="308" customWidth="1"/>
    <col min="13317" max="13317" width="3" style="308" customWidth="1"/>
    <col min="13318" max="13318" width="6.7109375" style="308" customWidth="1"/>
    <col min="13319" max="13326" width="13.85546875" style="308" customWidth="1"/>
    <col min="13327" max="13338" width="9.140625" style="308"/>
    <col min="13339" max="13382" width="0" style="308" hidden="1" customWidth="1"/>
    <col min="13383" max="13568" width="9.140625" style="308"/>
    <col min="13569" max="13570" width="0" style="308" hidden="1" customWidth="1"/>
    <col min="13571" max="13571" width="18.7109375" style="308" customWidth="1"/>
    <col min="13572" max="13572" width="8.5703125" style="308" customWidth="1"/>
    <col min="13573" max="13573" width="3" style="308" customWidth="1"/>
    <col min="13574" max="13574" width="6.7109375" style="308" customWidth="1"/>
    <col min="13575" max="13582" width="13.85546875" style="308" customWidth="1"/>
    <col min="13583" max="13594" width="9.140625" style="308"/>
    <col min="13595" max="13638" width="0" style="308" hidden="1" customWidth="1"/>
    <col min="13639" max="13824" width="9.140625" style="308"/>
    <col min="13825" max="13826" width="0" style="308" hidden="1" customWidth="1"/>
    <col min="13827" max="13827" width="18.7109375" style="308" customWidth="1"/>
    <col min="13828" max="13828" width="8.5703125" style="308" customWidth="1"/>
    <col min="13829" max="13829" width="3" style="308" customWidth="1"/>
    <col min="13830" max="13830" width="6.7109375" style="308" customWidth="1"/>
    <col min="13831" max="13838" width="13.85546875" style="308" customWidth="1"/>
    <col min="13839" max="13850" width="9.140625" style="308"/>
    <col min="13851" max="13894" width="0" style="308" hidden="1" customWidth="1"/>
    <col min="13895" max="14080" width="9.140625" style="308"/>
    <col min="14081" max="14082" width="0" style="308" hidden="1" customWidth="1"/>
    <col min="14083" max="14083" width="18.7109375" style="308" customWidth="1"/>
    <col min="14084" max="14084" width="8.5703125" style="308" customWidth="1"/>
    <col min="14085" max="14085" width="3" style="308" customWidth="1"/>
    <col min="14086" max="14086" width="6.7109375" style="308" customWidth="1"/>
    <col min="14087" max="14094" width="13.85546875" style="308" customWidth="1"/>
    <col min="14095" max="14106" width="9.140625" style="308"/>
    <col min="14107" max="14150" width="0" style="308" hidden="1" customWidth="1"/>
    <col min="14151" max="14336" width="9.140625" style="308"/>
    <col min="14337" max="14338" width="0" style="308" hidden="1" customWidth="1"/>
    <col min="14339" max="14339" width="18.7109375" style="308" customWidth="1"/>
    <col min="14340" max="14340" width="8.5703125" style="308" customWidth="1"/>
    <col min="14341" max="14341" width="3" style="308" customWidth="1"/>
    <col min="14342" max="14342" width="6.7109375" style="308" customWidth="1"/>
    <col min="14343" max="14350" width="13.85546875" style="308" customWidth="1"/>
    <col min="14351" max="14362" width="9.140625" style="308"/>
    <col min="14363" max="14406" width="0" style="308" hidden="1" customWidth="1"/>
    <col min="14407" max="14592" width="9.140625" style="308"/>
    <col min="14593" max="14594" width="0" style="308" hidden="1" customWidth="1"/>
    <col min="14595" max="14595" width="18.7109375" style="308" customWidth="1"/>
    <col min="14596" max="14596" width="8.5703125" style="308" customWidth="1"/>
    <col min="14597" max="14597" width="3" style="308" customWidth="1"/>
    <col min="14598" max="14598" width="6.7109375" style="308" customWidth="1"/>
    <col min="14599" max="14606" width="13.85546875" style="308" customWidth="1"/>
    <col min="14607" max="14618" width="9.140625" style="308"/>
    <col min="14619" max="14662" width="0" style="308" hidden="1" customWidth="1"/>
    <col min="14663" max="14848" width="9.140625" style="308"/>
    <col min="14849" max="14850" width="0" style="308" hidden="1" customWidth="1"/>
    <col min="14851" max="14851" width="18.7109375" style="308" customWidth="1"/>
    <col min="14852" max="14852" width="8.5703125" style="308" customWidth="1"/>
    <col min="14853" max="14853" width="3" style="308" customWidth="1"/>
    <col min="14854" max="14854" width="6.7109375" style="308" customWidth="1"/>
    <col min="14855" max="14862" width="13.85546875" style="308" customWidth="1"/>
    <col min="14863" max="14874" width="9.140625" style="308"/>
    <col min="14875" max="14918" width="0" style="308" hidden="1" customWidth="1"/>
    <col min="14919" max="15104" width="9.140625" style="308"/>
    <col min="15105" max="15106" width="0" style="308" hidden="1" customWidth="1"/>
    <col min="15107" max="15107" width="18.7109375" style="308" customWidth="1"/>
    <col min="15108" max="15108" width="8.5703125" style="308" customWidth="1"/>
    <col min="15109" max="15109" width="3" style="308" customWidth="1"/>
    <col min="15110" max="15110" width="6.7109375" style="308" customWidth="1"/>
    <col min="15111" max="15118" width="13.85546875" style="308" customWidth="1"/>
    <col min="15119" max="15130" width="9.140625" style="308"/>
    <col min="15131" max="15174" width="0" style="308" hidden="1" customWidth="1"/>
    <col min="15175" max="15360" width="9.140625" style="308"/>
    <col min="15361" max="15362" width="0" style="308" hidden="1" customWidth="1"/>
    <col min="15363" max="15363" width="18.7109375" style="308" customWidth="1"/>
    <col min="15364" max="15364" width="8.5703125" style="308" customWidth="1"/>
    <col min="15365" max="15365" width="3" style="308" customWidth="1"/>
    <col min="15366" max="15366" width="6.7109375" style="308" customWidth="1"/>
    <col min="15367" max="15374" width="13.85546875" style="308" customWidth="1"/>
    <col min="15375" max="15386" width="9.140625" style="308"/>
    <col min="15387" max="15430" width="0" style="308" hidden="1" customWidth="1"/>
    <col min="15431" max="15616" width="9.140625" style="308"/>
    <col min="15617" max="15618" width="0" style="308" hidden="1" customWidth="1"/>
    <col min="15619" max="15619" width="18.7109375" style="308" customWidth="1"/>
    <col min="15620" max="15620" width="8.5703125" style="308" customWidth="1"/>
    <col min="15621" max="15621" width="3" style="308" customWidth="1"/>
    <col min="15622" max="15622" width="6.7109375" style="308" customWidth="1"/>
    <col min="15623" max="15630" width="13.85546875" style="308" customWidth="1"/>
    <col min="15631" max="15642" width="9.140625" style="308"/>
    <col min="15643" max="15686" width="0" style="308" hidden="1" customWidth="1"/>
    <col min="15687" max="15872" width="9.140625" style="308"/>
    <col min="15873" max="15874" width="0" style="308" hidden="1" customWidth="1"/>
    <col min="15875" max="15875" width="18.7109375" style="308" customWidth="1"/>
    <col min="15876" max="15876" width="8.5703125" style="308" customWidth="1"/>
    <col min="15877" max="15877" width="3" style="308" customWidth="1"/>
    <col min="15878" max="15878" width="6.7109375" style="308" customWidth="1"/>
    <col min="15879" max="15886" width="13.85546875" style="308" customWidth="1"/>
    <col min="15887" max="15898" width="9.140625" style="308"/>
    <col min="15899" max="15942" width="0" style="308" hidden="1" customWidth="1"/>
    <col min="15943" max="16128" width="9.140625" style="308"/>
    <col min="16129" max="16130" width="0" style="308" hidden="1" customWidth="1"/>
    <col min="16131" max="16131" width="18.7109375" style="308" customWidth="1"/>
    <col min="16132" max="16132" width="8.5703125" style="308" customWidth="1"/>
    <col min="16133" max="16133" width="3" style="308" customWidth="1"/>
    <col min="16134" max="16134" width="6.7109375" style="308" customWidth="1"/>
    <col min="16135" max="16142" width="13.85546875" style="308" customWidth="1"/>
    <col min="16143" max="16154" width="9.140625" style="308"/>
    <col min="16155" max="16198" width="0" style="308" hidden="1" customWidth="1"/>
    <col min="16199" max="16384" width="9.140625" style="308"/>
  </cols>
  <sheetData>
    <row r="1" spans="1:38" ht="33" customHeight="1">
      <c r="A1" s="318"/>
      <c r="B1" s="318"/>
      <c r="C1" s="406" t="s">
        <v>2475</v>
      </c>
      <c r="D1" s="411"/>
      <c r="E1" s="412"/>
      <c r="F1" s="412"/>
      <c r="G1" s="412"/>
      <c r="H1" s="412"/>
      <c r="I1" s="412"/>
      <c r="J1" s="412"/>
      <c r="K1" s="412"/>
      <c r="L1" s="412"/>
      <c r="M1" s="412"/>
      <c r="N1" s="412"/>
      <c r="AA1" s="833" t="s">
        <v>1021</v>
      </c>
    </row>
    <row r="2" spans="1:38" ht="12.75" hidden="1" customHeight="1">
      <c r="A2" s="505" t="s">
        <v>740</v>
      </c>
      <c r="B2" s="11"/>
      <c r="C2" s="59"/>
      <c r="D2" s="319"/>
      <c r="E2" s="320"/>
      <c r="F2" s="320"/>
      <c r="G2" s="443" t="s">
        <v>555</v>
      </c>
      <c r="H2" s="443" t="s">
        <v>556</v>
      </c>
      <c r="I2" s="443" t="s">
        <v>558</v>
      </c>
      <c r="J2" s="443" t="s">
        <v>245</v>
      </c>
      <c r="K2" s="443" t="s">
        <v>246</v>
      </c>
      <c r="L2" s="443" t="s">
        <v>247</v>
      </c>
      <c r="M2" s="443" t="s">
        <v>615</v>
      </c>
      <c r="N2" s="443" t="s">
        <v>615</v>
      </c>
    </row>
    <row r="3" spans="1:38" ht="21" customHeight="1" thickBot="1">
      <c r="A3" s="506" t="s">
        <v>1389</v>
      </c>
      <c r="B3" s="18" t="s">
        <v>538</v>
      </c>
      <c r="C3" s="870" t="s">
        <v>2129</v>
      </c>
      <c r="D3" s="319"/>
      <c r="E3" s="320"/>
      <c r="F3" s="320"/>
      <c r="G3" s="15"/>
      <c r="H3" s="15"/>
      <c r="I3" s="15"/>
      <c r="J3" s="15"/>
      <c r="K3" s="15"/>
      <c r="L3" s="15"/>
      <c r="M3" s="15"/>
      <c r="N3" s="15"/>
    </row>
    <row r="4" spans="1:38" ht="20.100000000000001" customHeight="1" thickTop="1">
      <c r="C4" s="301">
        <f>ChosenYear</f>
        <v>2013</v>
      </c>
      <c r="D4" s="1217"/>
      <c r="E4" s="324"/>
      <c r="F4" s="324"/>
      <c r="G4" s="1218" t="s">
        <v>2381</v>
      </c>
      <c r="H4" s="1219"/>
      <c r="I4" s="1220"/>
      <c r="J4" s="1221" t="s">
        <v>2382</v>
      </c>
      <c r="K4" s="1219"/>
      <c r="L4" s="1219"/>
      <c r="M4" s="1218" t="s">
        <v>2374</v>
      </c>
      <c r="N4" s="1222"/>
      <c r="AE4" s="344" t="s">
        <v>1285</v>
      </c>
      <c r="AF4" s="344"/>
      <c r="AG4" s="344"/>
      <c r="AH4" s="344" t="s">
        <v>1221</v>
      </c>
      <c r="AI4" s="344"/>
      <c r="AJ4" s="344"/>
      <c r="AK4" s="344" t="s">
        <v>615</v>
      </c>
      <c r="AL4" s="344"/>
    </row>
    <row r="5" spans="1:38" ht="20.100000000000001" customHeight="1">
      <c r="A5" s="418" t="s">
        <v>739</v>
      </c>
      <c r="B5" s="420" t="s">
        <v>1305</v>
      </c>
      <c r="C5" s="338"/>
      <c r="D5" s="339"/>
      <c r="E5" s="340"/>
      <c r="F5" s="340"/>
      <c r="G5" s="1143" t="s">
        <v>2145</v>
      </c>
      <c r="H5" s="1144" t="s">
        <v>2384</v>
      </c>
      <c r="I5" s="1144" t="s">
        <v>2385</v>
      </c>
      <c r="J5" s="1144" t="s">
        <v>2145</v>
      </c>
      <c r="K5" s="1144" t="s">
        <v>2384</v>
      </c>
      <c r="L5" s="1144" t="s">
        <v>2385</v>
      </c>
      <c r="M5" s="1144" t="s">
        <v>2145</v>
      </c>
      <c r="N5" s="1144" t="s">
        <v>2385</v>
      </c>
      <c r="O5" s="326"/>
      <c r="AE5" s="471" t="s">
        <v>1053</v>
      </c>
      <c r="AF5" s="344" t="s">
        <v>755</v>
      </c>
      <c r="AG5" s="343" t="s">
        <v>1222</v>
      </c>
      <c r="AH5" s="471" t="s">
        <v>1053</v>
      </c>
      <c r="AI5" s="344" t="s">
        <v>755</v>
      </c>
      <c r="AJ5" s="343" t="s">
        <v>1222</v>
      </c>
      <c r="AK5" s="343" t="s">
        <v>1053</v>
      </c>
      <c r="AL5" s="343" t="s">
        <v>1222</v>
      </c>
    </row>
    <row r="6" spans="1:38" ht="19.5" customHeight="1" thickBot="1">
      <c r="A6" s="419"/>
      <c r="B6" s="423"/>
      <c r="C6" s="1225" t="s">
        <v>2460</v>
      </c>
      <c r="D6" s="341"/>
      <c r="E6" s="342"/>
      <c r="F6" s="302" t="str">
        <f>UNITS</f>
        <v>UNITS</v>
      </c>
      <c r="G6" s="1147" t="s">
        <v>2387</v>
      </c>
      <c r="H6" s="1147" t="s">
        <v>2388</v>
      </c>
      <c r="I6" s="1147" t="s">
        <v>2389</v>
      </c>
      <c r="J6" s="1147" t="s">
        <v>2390</v>
      </c>
      <c r="K6" s="1147" t="s">
        <v>2391</v>
      </c>
      <c r="L6" s="1147" t="s">
        <v>2392</v>
      </c>
      <c r="M6" s="1147" t="s">
        <v>2461</v>
      </c>
      <c r="N6" s="1148" t="s">
        <v>2462</v>
      </c>
      <c r="O6" s="326"/>
      <c r="AA6" s="833" t="s">
        <v>1223</v>
      </c>
      <c r="AB6" s="321" t="s">
        <v>1224</v>
      </c>
    </row>
    <row r="7" spans="1:38" ht="19.5" customHeight="1" thickTop="1" thickBot="1">
      <c r="A7" s="18" t="s">
        <v>73</v>
      </c>
      <c r="B7" s="422" t="s">
        <v>1405</v>
      </c>
      <c r="C7" s="1106" t="s">
        <v>2476</v>
      </c>
      <c r="D7" s="467" t="s">
        <v>2464</v>
      </c>
      <c r="E7" s="458">
        <v>1</v>
      </c>
      <c r="F7" s="459" t="s">
        <v>1293</v>
      </c>
      <c r="G7" s="926">
        <v>0</v>
      </c>
      <c r="H7" s="926">
        <v>0</v>
      </c>
      <c r="I7" s="929">
        <v>0</v>
      </c>
      <c r="J7" s="926">
        <v>0</v>
      </c>
      <c r="K7" s="926">
        <v>0</v>
      </c>
      <c r="L7" s="929">
        <v>0</v>
      </c>
      <c r="M7" s="875"/>
      <c r="N7" s="876"/>
      <c r="O7" s="326"/>
      <c r="AA7" s="865" t="s">
        <v>457</v>
      </c>
      <c r="AB7" s="344" t="s">
        <v>1287</v>
      </c>
      <c r="AE7" s="257">
        <v>0</v>
      </c>
      <c r="AF7" s="258">
        <v>0</v>
      </c>
      <c r="AG7" s="259">
        <v>0</v>
      </c>
      <c r="AH7" s="259">
        <v>0</v>
      </c>
      <c r="AI7" s="259">
        <v>0</v>
      </c>
      <c r="AJ7" s="259">
        <v>0</v>
      </c>
      <c r="AK7" s="357"/>
      <c r="AL7" s="357"/>
    </row>
    <row r="8" spans="1:38" ht="19.5" customHeight="1">
      <c r="A8" s="18" t="s">
        <v>1307</v>
      </c>
      <c r="B8" s="422" t="s">
        <v>1405</v>
      </c>
      <c r="C8" s="1107"/>
      <c r="D8" s="467" t="s">
        <v>2464</v>
      </c>
      <c r="E8" s="458">
        <v>2</v>
      </c>
      <c r="F8" s="461" t="str">
        <f>TJNCV</f>
        <v>TJ (NCV)</v>
      </c>
      <c r="G8" s="915">
        <v>0</v>
      </c>
      <c r="H8" s="915">
        <v>0</v>
      </c>
      <c r="I8" s="919">
        <v>0</v>
      </c>
      <c r="J8" s="915">
        <v>0</v>
      </c>
      <c r="K8" s="915">
        <v>0</v>
      </c>
      <c r="L8" s="919">
        <v>0</v>
      </c>
      <c r="M8" s="875"/>
      <c r="N8" s="877"/>
      <c r="O8" s="326"/>
      <c r="AA8" s="864" t="s">
        <v>458</v>
      </c>
      <c r="AB8" s="344" t="s">
        <v>1289</v>
      </c>
      <c r="AE8" s="260">
        <v>0</v>
      </c>
      <c r="AF8" s="260">
        <v>0</v>
      </c>
      <c r="AG8" s="260">
        <v>0</v>
      </c>
      <c r="AH8" s="260">
        <v>0</v>
      </c>
      <c r="AI8" s="260">
        <v>0</v>
      </c>
      <c r="AJ8" s="260">
        <v>0</v>
      </c>
      <c r="AK8" s="359"/>
      <c r="AL8" s="359"/>
    </row>
    <row r="9" spans="1:38" ht="19.5" customHeight="1">
      <c r="A9" s="18" t="s">
        <v>74</v>
      </c>
      <c r="B9" s="422" t="s">
        <v>1405</v>
      </c>
      <c r="C9" s="1107"/>
      <c r="D9" s="462" t="s">
        <v>2465</v>
      </c>
      <c r="E9" s="444">
        <v>3</v>
      </c>
      <c r="F9" s="463" t="s">
        <v>1225</v>
      </c>
      <c r="G9" s="915">
        <v>0</v>
      </c>
      <c r="H9" s="919">
        <v>0</v>
      </c>
      <c r="I9" s="931"/>
      <c r="J9" s="915">
        <v>0</v>
      </c>
      <c r="K9" s="919">
        <v>0</v>
      </c>
      <c r="L9" s="931"/>
      <c r="M9" s="533">
        <f>SUM(G9:H9,J9:K9)</f>
        <v>0</v>
      </c>
      <c r="N9" s="877"/>
      <c r="O9" s="326"/>
      <c r="AA9" s="864" t="s">
        <v>835</v>
      </c>
      <c r="AB9" s="344" t="s">
        <v>1290</v>
      </c>
      <c r="AE9" s="260">
        <v>0</v>
      </c>
      <c r="AF9" s="260">
        <v>0</v>
      </c>
      <c r="AG9" s="260"/>
      <c r="AH9" s="260">
        <v>0</v>
      </c>
      <c r="AI9" s="260">
        <v>0</v>
      </c>
      <c r="AJ9" s="260"/>
      <c r="AK9" s="359">
        <f>SUM(AE9:AF9,AH9:AI9)</f>
        <v>0</v>
      </c>
      <c r="AL9" s="359"/>
    </row>
    <row r="10" spans="1:38" ht="19.5" customHeight="1" thickBot="1">
      <c r="A10" s="18" t="s">
        <v>75</v>
      </c>
      <c r="B10" s="422" t="s">
        <v>1405</v>
      </c>
      <c r="C10" s="1108"/>
      <c r="D10" s="464" t="s">
        <v>2466</v>
      </c>
      <c r="E10" s="465">
        <v>4</v>
      </c>
      <c r="F10" s="457" t="s">
        <v>1226</v>
      </c>
      <c r="G10" s="932"/>
      <c r="H10" s="930">
        <v>0</v>
      </c>
      <c r="I10" s="930">
        <v>0</v>
      </c>
      <c r="J10" s="932"/>
      <c r="K10" s="930">
        <v>0</v>
      </c>
      <c r="L10" s="930">
        <v>0</v>
      </c>
      <c r="M10" s="874"/>
      <c r="N10" s="534">
        <f>SUM(K10:L10,H10:I10)</f>
        <v>0</v>
      </c>
      <c r="O10" s="326"/>
      <c r="AA10" s="864" t="s">
        <v>459</v>
      </c>
      <c r="AB10" s="344" t="s">
        <v>443</v>
      </c>
      <c r="AE10" s="260"/>
      <c r="AF10" s="260">
        <v>0</v>
      </c>
      <c r="AG10" s="260">
        <v>0</v>
      </c>
      <c r="AH10" s="260"/>
      <c r="AI10" s="260">
        <v>0</v>
      </c>
      <c r="AJ10" s="260">
        <v>0</v>
      </c>
      <c r="AK10" s="359"/>
      <c r="AL10" s="359">
        <f>SUM(AI10:AJ10,AF10:AG10)</f>
        <v>0</v>
      </c>
    </row>
    <row r="11" spans="1:38" ht="19.5" customHeight="1" thickTop="1">
      <c r="A11" s="18" t="s">
        <v>73</v>
      </c>
      <c r="B11" s="422" t="s">
        <v>1291</v>
      </c>
      <c r="C11" s="1106" t="s">
        <v>2245</v>
      </c>
      <c r="D11" s="467" t="s">
        <v>2464</v>
      </c>
      <c r="E11" s="458">
        <v>5</v>
      </c>
      <c r="F11" s="459" t="s">
        <v>1293</v>
      </c>
      <c r="G11" s="926">
        <v>0</v>
      </c>
      <c r="H11" s="926">
        <v>0</v>
      </c>
      <c r="I11" s="929">
        <v>0</v>
      </c>
      <c r="J11" s="926">
        <v>0</v>
      </c>
      <c r="K11" s="926">
        <v>0</v>
      </c>
      <c r="L11" s="929">
        <v>0</v>
      </c>
      <c r="M11" s="875"/>
      <c r="N11" s="876"/>
      <c r="O11" s="326"/>
      <c r="AA11" s="864" t="s">
        <v>935</v>
      </c>
      <c r="AB11" s="343" t="s">
        <v>1063</v>
      </c>
      <c r="AE11" s="260">
        <v>0</v>
      </c>
      <c r="AF11" s="260">
        <v>0</v>
      </c>
      <c r="AG11" s="260">
        <v>0</v>
      </c>
      <c r="AH11" s="260">
        <v>0</v>
      </c>
      <c r="AI11" s="260">
        <v>0</v>
      </c>
      <c r="AJ11" s="260">
        <v>0</v>
      </c>
      <c r="AK11" s="359"/>
      <c r="AL11" s="359"/>
    </row>
    <row r="12" spans="1:38" ht="19.5" customHeight="1">
      <c r="A12" s="18" t="s">
        <v>1307</v>
      </c>
      <c r="B12" s="422" t="s">
        <v>1291</v>
      </c>
      <c r="C12" s="1107"/>
      <c r="D12" s="467" t="s">
        <v>2464</v>
      </c>
      <c r="E12" s="458">
        <v>6</v>
      </c>
      <c r="F12" s="461" t="str">
        <f>TJNCV</f>
        <v>TJ (NCV)</v>
      </c>
      <c r="G12" s="915">
        <v>0</v>
      </c>
      <c r="H12" s="915">
        <v>0</v>
      </c>
      <c r="I12" s="919">
        <v>0</v>
      </c>
      <c r="J12" s="915">
        <v>0</v>
      </c>
      <c r="K12" s="915">
        <v>0</v>
      </c>
      <c r="L12" s="919">
        <v>0</v>
      </c>
      <c r="M12" s="875"/>
      <c r="N12" s="877"/>
      <c r="O12" s="326"/>
      <c r="AA12" s="864" t="s">
        <v>214</v>
      </c>
      <c r="AE12" s="260">
        <v>0</v>
      </c>
      <c r="AF12" s="260">
        <v>0</v>
      </c>
      <c r="AG12" s="260">
        <v>0</v>
      </c>
      <c r="AH12" s="260">
        <v>0</v>
      </c>
      <c r="AI12" s="260">
        <v>0</v>
      </c>
      <c r="AJ12" s="260">
        <v>0</v>
      </c>
      <c r="AK12" s="359"/>
      <c r="AL12" s="359"/>
    </row>
    <row r="13" spans="1:38" ht="19.5" customHeight="1">
      <c r="A13" s="18" t="s">
        <v>74</v>
      </c>
      <c r="B13" s="422" t="s">
        <v>1291</v>
      </c>
      <c r="C13" s="1107"/>
      <c r="D13" s="462" t="s">
        <v>2465</v>
      </c>
      <c r="E13" s="444">
        <v>7</v>
      </c>
      <c r="F13" s="463" t="s">
        <v>1225</v>
      </c>
      <c r="G13" s="915">
        <v>0</v>
      </c>
      <c r="H13" s="919">
        <v>0</v>
      </c>
      <c r="I13" s="931"/>
      <c r="J13" s="915">
        <v>0</v>
      </c>
      <c r="K13" s="919">
        <v>0</v>
      </c>
      <c r="L13" s="931"/>
      <c r="M13" s="533">
        <f>SUM(G13:H13,J13:K13)</f>
        <v>0</v>
      </c>
      <c r="N13" s="877"/>
      <c r="O13" s="326"/>
      <c r="AA13" s="865" t="s">
        <v>1258</v>
      </c>
      <c r="AE13" s="260">
        <v>0</v>
      </c>
      <c r="AF13" s="260">
        <v>0</v>
      </c>
      <c r="AG13" s="260"/>
      <c r="AH13" s="260">
        <v>0</v>
      </c>
      <c r="AI13" s="260">
        <v>0</v>
      </c>
      <c r="AJ13" s="260"/>
      <c r="AK13" s="359">
        <f>SUM(AE13:AF13,AH13:AI13)</f>
        <v>0</v>
      </c>
      <c r="AL13" s="359"/>
    </row>
    <row r="14" spans="1:38" ht="19.5" customHeight="1" thickBot="1">
      <c r="A14" s="18" t="s">
        <v>75</v>
      </c>
      <c r="B14" s="422" t="s">
        <v>1291</v>
      </c>
      <c r="C14" s="1108"/>
      <c r="D14" s="464" t="s">
        <v>2466</v>
      </c>
      <c r="E14" s="465">
        <v>8</v>
      </c>
      <c r="F14" s="457" t="s">
        <v>1226</v>
      </c>
      <c r="G14" s="932"/>
      <c r="H14" s="930">
        <v>0</v>
      </c>
      <c r="I14" s="930">
        <v>0</v>
      </c>
      <c r="J14" s="932"/>
      <c r="K14" s="930">
        <v>0</v>
      </c>
      <c r="L14" s="930">
        <v>0</v>
      </c>
      <c r="M14" s="874"/>
      <c r="N14" s="534">
        <f>SUM(K14:L14,H14:I14)</f>
        <v>0</v>
      </c>
      <c r="O14" s="326"/>
      <c r="AA14" s="864" t="s">
        <v>1024</v>
      </c>
      <c r="AE14" s="260"/>
      <c r="AF14" s="260">
        <v>0</v>
      </c>
      <c r="AG14" s="260">
        <v>0</v>
      </c>
      <c r="AH14" s="260"/>
      <c r="AI14" s="260">
        <v>0</v>
      </c>
      <c r="AJ14" s="260">
        <v>0</v>
      </c>
      <c r="AK14" s="359"/>
      <c r="AL14" s="359">
        <f>SUM(AI14:AJ14,AF14:AG14)</f>
        <v>0</v>
      </c>
    </row>
    <row r="15" spans="1:38" ht="19.5" customHeight="1" thickTop="1">
      <c r="A15" s="18" t="s">
        <v>73</v>
      </c>
      <c r="B15" s="422" t="s">
        <v>1406</v>
      </c>
      <c r="C15" s="1106" t="s">
        <v>2246</v>
      </c>
      <c r="D15" s="467" t="s">
        <v>2464</v>
      </c>
      <c r="E15" s="458">
        <v>9</v>
      </c>
      <c r="F15" s="459" t="s">
        <v>1293</v>
      </c>
      <c r="G15" s="926">
        <v>0</v>
      </c>
      <c r="H15" s="926">
        <v>0</v>
      </c>
      <c r="I15" s="929">
        <v>0</v>
      </c>
      <c r="J15" s="926">
        <v>0</v>
      </c>
      <c r="K15" s="926">
        <v>0</v>
      </c>
      <c r="L15" s="929">
        <v>0</v>
      </c>
      <c r="M15" s="875"/>
      <c r="N15" s="876"/>
      <c r="O15" s="326"/>
      <c r="X15" s="321"/>
      <c r="AA15" s="864" t="s">
        <v>1186</v>
      </c>
      <c r="AE15" s="260">
        <v>0</v>
      </c>
      <c r="AF15" s="260">
        <v>0</v>
      </c>
      <c r="AG15" s="260">
        <v>0</v>
      </c>
      <c r="AH15" s="260">
        <v>0</v>
      </c>
      <c r="AI15" s="260">
        <v>0</v>
      </c>
      <c r="AJ15" s="260">
        <v>0</v>
      </c>
      <c r="AK15" s="359"/>
      <c r="AL15" s="359"/>
    </row>
    <row r="16" spans="1:38" ht="19.5" customHeight="1">
      <c r="A16" s="18" t="s">
        <v>1307</v>
      </c>
      <c r="B16" s="422" t="s">
        <v>1406</v>
      </c>
      <c r="C16" s="1107"/>
      <c r="D16" s="467" t="s">
        <v>2464</v>
      </c>
      <c r="E16" s="458">
        <v>10</v>
      </c>
      <c r="F16" s="461" t="str">
        <f>TJNCV</f>
        <v>TJ (NCV)</v>
      </c>
      <c r="G16" s="915">
        <v>0</v>
      </c>
      <c r="H16" s="915">
        <v>0</v>
      </c>
      <c r="I16" s="919">
        <v>0</v>
      </c>
      <c r="J16" s="915">
        <v>0</v>
      </c>
      <c r="K16" s="915">
        <v>0</v>
      </c>
      <c r="L16" s="919">
        <v>0</v>
      </c>
      <c r="M16" s="875"/>
      <c r="N16" s="877"/>
      <c r="O16" s="326"/>
      <c r="AA16" s="864" t="s">
        <v>1411</v>
      </c>
      <c r="AE16" s="260">
        <v>0</v>
      </c>
      <c r="AF16" s="260">
        <v>0</v>
      </c>
      <c r="AG16" s="260">
        <v>0</v>
      </c>
      <c r="AH16" s="260">
        <v>0</v>
      </c>
      <c r="AI16" s="260">
        <v>0</v>
      </c>
      <c r="AJ16" s="260">
        <v>0</v>
      </c>
      <c r="AK16" s="359"/>
      <c r="AL16" s="359"/>
    </row>
    <row r="17" spans="1:38" ht="19.5" customHeight="1">
      <c r="A17" s="18" t="s">
        <v>74</v>
      </c>
      <c r="B17" s="422" t="s">
        <v>1406</v>
      </c>
      <c r="C17" s="1107"/>
      <c r="D17" s="462" t="s">
        <v>2465</v>
      </c>
      <c r="E17" s="444">
        <v>11</v>
      </c>
      <c r="F17" s="463" t="s">
        <v>1225</v>
      </c>
      <c r="G17" s="915">
        <v>0</v>
      </c>
      <c r="H17" s="919">
        <v>0</v>
      </c>
      <c r="I17" s="931"/>
      <c r="J17" s="915">
        <v>0</v>
      </c>
      <c r="K17" s="919">
        <v>0</v>
      </c>
      <c r="L17" s="931"/>
      <c r="M17" s="533">
        <f>SUM(G17:H17,J17:K17)</f>
        <v>0</v>
      </c>
      <c r="N17" s="877"/>
      <c r="O17" s="326"/>
      <c r="AA17" s="864" t="s">
        <v>1259</v>
      </c>
      <c r="AE17" s="260">
        <v>0</v>
      </c>
      <c r="AF17" s="260">
        <v>0</v>
      </c>
      <c r="AG17" s="260"/>
      <c r="AH17" s="260">
        <v>0</v>
      </c>
      <c r="AI17" s="260">
        <v>0</v>
      </c>
      <c r="AJ17" s="260"/>
      <c r="AK17" s="359">
        <f>SUM(AE17:AF17,AH17:AI17)</f>
        <v>0</v>
      </c>
      <c r="AL17" s="359"/>
    </row>
    <row r="18" spans="1:38" ht="19.5" customHeight="1" thickBot="1">
      <c r="A18" s="18" t="s">
        <v>75</v>
      </c>
      <c r="B18" s="422" t="s">
        <v>1406</v>
      </c>
      <c r="C18" s="1108"/>
      <c r="D18" s="464" t="s">
        <v>2466</v>
      </c>
      <c r="E18" s="465">
        <v>12</v>
      </c>
      <c r="F18" s="457" t="s">
        <v>1226</v>
      </c>
      <c r="G18" s="932"/>
      <c r="H18" s="930">
        <v>0</v>
      </c>
      <c r="I18" s="930">
        <v>0</v>
      </c>
      <c r="J18" s="932"/>
      <c r="K18" s="930">
        <v>0</v>
      </c>
      <c r="L18" s="930">
        <v>0</v>
      </c>
      <c r="M18" s="874"/>
      <c r="N18" s="534">
        <f>SUM(K18:L18,H18:I18)</f>
        <v>0</v>
      </c>
      <c r="O18" s="326"/>
      <c r="V18" s="321"/>
      <c r="AA18" s="864" t="s">
        <v>1025</v>
      </c>
      <c r="AE18" s="260"/>
      <c r="AF18" s="260">
        <v>0</v>
      </c>
      <c r="AG18" s="260">
        <v>0</v>
      </c>
      <c r="AH18" s="260"/>
      <c r="AI18" s="260">
        <v>0</v>
      </c>
      <c r="AJ18" s="260">
        <v>0</v>
      </c>
      <c r="AK18" s="359"/>
      <c r="AL18" s="359">
        <f>SUM(AI18:AJ18,AF18:AG18)</f>
        <v>0</v>
      </c>
    </row>
    <row r="19" spans="1:38" ht="19.5" customHeight="1" thickTop="1">
      <c r="A19" s="18" t="s">
        <v>73</v>
      </c>
      <c r="B19" s="422" t="s">
        <v>1407</v>
      </c>
      <c r="C19" s="1106" t="s">
        <v>2247</v>
      </c>
      <c r="D19" s="467" t="s">
        <v>2464</v>
      </c>
      <c r="E19" s="458">
        <v>13</v>
      </c>
      <c r="F19" s="459" t="s">
        <v>1293</v>
      </c>
      <c r="G19" s="926">
        <v>0</v>
      </c>
      <c r="H19" s="926">
        <v>0</v>
      </c>
      <c r="I19" s="929">
        <v>0</v>
      </c>
      <c r="J19" s="926">
        <v>0</v>
      </c>
      <c r="K19" s="926">
        <v>0</v>
      </c>
      <c r="L19" s="929">
        <v>0</v>
      </c>
      <c r="M19" s="875"/>
      <c r="N19" s="876"/>
      <c r="O19" s="326"/>
      <c r="AA19" s="865" t="s">
        <v>767</v>
      </c>
      <c r="AE19" s="260">
        <v>0</v>
      </c>
      <c r="AF19" s="260">
        <v>0</v>
      </c>
      <c r="AG19" s="260">
        <v>0</v>
      </c>
      <c r="AH19" s="260">
        <v>0</v>
      </c>
      <c r="AI19" s="260">
        <v>0</v>
      </c>
      <c r="AJ19" s="260">
        <v>0</v>
      </c>
      <c r="AK19" s="359"/>
      <c r="AL19" s="359"/>
    </row>
    <row r="20" spans="1:38" ht="19.5" customHeight="1">
      <c r="A20" s="18" t="s">
        <v>1307</v>
      </c>
      <c r="B20" s="422" t="s">
        <v>1407</v>
      </c>
      <c r="C20" s="1107"/>
      <c r="D20" s="467" t="s">
        <v>2464</v>
      </c>
      <c r="E20" s="458">
        <v>14</v>
      </c>
      <c r="F20" s="461" t="str">
        <f>TJNCV</f>
        <v>TJ (NCV)</v>
      </c>
      <c r="G20" s="915">
        <v>0</v>
      </c>
      <c r="H20" s="915">
        <v>0</v>
      </c>
      <c r="I20" s="919">
        <v>0</v>
      </c>
      <c r="J20" s="915">
        <v>0</v>
      </c>
      <c r="K20" s="915">
        <v>0</v>
      </c>
      <c r="L20" s="919">
        <v>0</v>
      </c>
      <c r="M20" s="875"/>
      <c r="N20" s="877"/>
      <c r="O20" s="326"/>
      <c r="AE20" s="260">
        <v>0</v>
      </c>
      <c r="AF20" s="260">
        <v>0</v>
      </c>
      <c r="AG20" s="260">
        <v>0</v>
      </c>
      <c r="AH20" s="260">
        <v>0</v>
      </c>
      <c r="AI20" s="260">
        <v>0</v>
      </c>
      <c r="AJ20" s="260">
        <v>0</v>
      </c>
      <c r="AK20" s="359"/>
      <c r="AL20" s="359"/>
    </row>
    <row r="21" spans="1:38" ht="19.5" customHeight="1">
      <c r="A21" s="18" t="s">
        <v>74</v>
      </c>
      <c r="B21" s="422" t="s">
        <v>1407</v>
      </c>
      <c r="C21" s="1107"/>
      <c r="D21" s="462" t="s">
        <v>2465</v>
      </c>
      <c r="E21" s="444">
        <v>15</v>
      </c>
      <c r="F21" s="463" t="s">
        <v>1225</v>
      </c>
      <c r="G21" s="915">
        <v>0</v>
      </c>
      <c r="H21" s="919">
        <v>0</v>
      </c>
      <c r="I21" s="931"/>
      <c r="J21" s="915">
        <v>0</v>
      </c>
      <c r="K21" s="919">
        <v>0</v>
      </c>
      <c r="L21" s="931"/>
      <c r="M21" s="533">
        <f>SUM(G21:H21,J21:K21)</f>
        <v>0</v>
      </c>
      <c r="N21" s="877"/>
      <c r="O21" s="326"/>
      <c r="AE21" s="260">
        <v>0</v>
      </c>
      <c r="AF21" s="260">
        <v>0</v>
      </c>
      <c r="AG21" s="260"/>
      <c r="AH21" s="260">
        <v>0</v>
      </c>
      <c r="AI21" s="260">
        <v>0</v>
      </c>
      <c r="AJ21" s="260"/>
      <c r="AK21" s="359">
        <f>SUM(AE21:AF21,AH21:AI21)</f>
        <v>0</v>
      </c>
      <c r="AL21" s="359"/>
    </row>
    <row r="22" spans="1:38" ht="19.5" customHeight="1" thickBot="1">
      <c r="A22" s="18" t="s">
        <v>75</v>
      </c>
      <c r="B22" s="422" t="s">
        <v>1407</v>
      </c>
      <c r="C22" s="1108"/>
      <c r="D22" s="464" t="s">
        <v>2466</v>
      </c>
      <c r="E22" s="465">
        <v>16</v>
      </c>
      <c r="F22" s="457" t="s">
        <v>1226</v>
      </c>
      <c r="G22" s="932"/>
      <c r="H22" s="930">
        <v>0</v>
      </c>
      <c r="I22" s="930">
        <v>0</v>
      </c>
      <c r="J22" s="932"/>
      <c r="K22" s="930">
        <v>0</v>
      </c>
      <c r="L22" s="930">
        <v>0</v>
      </c>
      <c r="M22" s="874"/>
      <c r="N22" s="534">
        <f>SUM(K22:L22,H22:I22)</f>
        <v>0</v>
      </c>
      <c r="O22" s="326"/>
      <c r="AE22" s="260"/>
      <c r="AF22" s="260">
        <v>0</v>
      </c>
      <c r="AG22" s="260">
        <v>0</v>
      </c>
      <c r="AH22" s="260"/>
      <c r="AI22" s="260">
        <v>0</v>
      </c>
      <c r="AJ22" s="260">
        <v>0</v>
      </c>
      <c r="AK22" s="359"/>
      <c r="AL22" s="359">
        <f>SUM(AI22:AJ22,AF22:AG22)</f>
        <v>0</v>
      </c>
    </row>
    <row r="23" spans="1:38" ht="19.5" customHeight="1" thickTop="1">
      <c r="A23" s="18" t="s">
        <v>73</v>
      </c>
      <c r="B23" s="422" t="s">
        <v>935</v>
      </c>
      <c r="C23" s="1106" t="s">
        <v>2477</v>
      </c>
      <c r="D23" s="467" t="s">
        <v>2464</v>
      </c>
      <c r="E23" s="458">
        <v>17</v>
      </c>
      <c r="F23" s="459" t="s">
        <v>1293</v>
      </c>
      <c r="G23" s="926">
        <v>0</v>
      </c>
      <c r="H23" s="926">
        <v>0</v>
      </c>
      <c r="I23" s="929">
        <v>0</v>
      </c>
      <c r="J23" s="926">
        <v>0</v>
      </c>
      <c r="K23" s="926">
        <v>0</v>
      </c>
      <c r="L23" s="929">
        <v>0</v>
      </c>
      <c r="M23" s="875"/>
      <c r="N23" s="876"/>
      <c r="O23" s="326"/>
      <c r="AE23" s="260">
        <v>0</v>
      </c>
      <c r="AF23" s="260">
        <v>0</v>
      </c>
      <c r="AG23" s="260">
        <v>0</v>
      </c>
      <c r="AH23" s="260">
        <v>0</v>
      </c>
      <c r="AI23" s="260">
        <v>0</v>
      </c>
      <c r="AJ23" s="260">
        <v>0</v>
      </c>
      <c r="AK23" s="359"/>
      <c r="AL23" s="359"/>
    </row>
    <row r="24" spans="1:38" ht="19.5" customHeight="1">
      <c r="A24" s="18" t="s">
        <v>1307</v>
      </c>
      <c r="B24" s="422" t="s">
        <v>935</v>
      </c>
      <c r="C24" s="1107"/>
      <c r="D24" s="467" t="s">
        <v>2464</v>
      </c>
      <c r="E24" s="458">
        <v>18</v>
      </c>
      <c r="F24" s="461" t="str">
        <f>TJNCV</f>
        <v>TJ (NCV)</v>
      </c>
      <c r="G24" s="915">
        <v>0</v>
      </c>
      <c r="H24" s="915">
        <v>0</v>
      </c>
      <c r="I24" s="919">
        <v>0</v>
      </c>
      <c r="J24" s="915">
        <v>0</v>
      </c>
      <c r="K24" s="915">
        <v>0</v>
      </c>
      <c r="L24" s="919">
        <v>0</v>
      </c>
      <c r="M24" s="875"/>
      <c r="N24" s="877"/>
      <c r="O24" s="326"/>
      <c r="AE24" s="260">
        <v>0</v>
      </c>
      <c r="AF24" s="260">
        <v>0</v>
      </c>
      <c r="AG24" s="260">
        <v>0</v>
      </c>
      <c r="AH24" s="260">
        <v>0</v>
      </c>
      <c r="AI24" s="260">
        <v>0</v>
      </c>
      <c r="AJ24" s="260">
        <v>0</v>
      </c>
      <c r="AK24" s="359"/>
      <c r="AL24" s="359"/>
    </row>
    <row r="25" spans="1:38" ht="19.5" customHeight="1">
      <c r="A25" s="18" t="s">
        <v>74</v>
      </c>
      <c r="B25" s="422" t="s">
        <v>935</v>
      </c>
      <c r="C25" s="1107"/>
      <c r="D25" s="462" t="s">
        <v>2465</v>
      </c>
      <c r="E25" s="444">
        <v>19</v>
      </c>
      <c r="F25" s="463" t="s">
        <v>1225</v>
      </c>
      <c r="G25" s="915">
        <v>0</v>
      </c>
      <c r="H25" s="919">
        <v>0</v>
      </c>
      <c r="I25" s="931"/>
      <c r="J25" s="915">
        <v>0</v>
      </c>
      <c r="K25" s="919">
        <v>0</v>
      </c>
      <c r="L25" s="931"/>
      <c r="M25" s="533">
        <f>SUM(G25:H25,J25:K25)</f>
        <v>0</v>
      </c>
      <c r="N25" s="877"/>
      <c r="O25" s="326"/>
      <c r="AE25" s="260">
        <v>0</v>
      </c>
      <c r="AF25" s="260">
        <v>0</v>
      </c>
      <c r="AG25" s="260"/>
      <c r="AH25" s="260">
        <v>0</v>
      </c>
      <c r="AI25" s="260">
        <v>0</v>
      </c>
      <c r="AJ25" s="260"/>
      <c r="AK25" s="359">
        <f>SUM(AE25:AF25,AH25:AI25)</f>
        <v>0</v>
      </c>
      <c r="AL25" s="359"/>
    </row>
    <row r="26" spans="1:38" ht="19.5" customHeight="1" thickBot="1">
      <c r="A26" s="18" t="s">
        <v>75</v>
      </c>
      <c r="B26" s="422" t="s">
        <v>935</v>
      </c>
      <c r="C26" s="1108"/>
      <c r="D26" s="464" t="s">
        <v>2466</v>
      </c>
      <c r="E26" s="465">
        <v>20</v>
      </c>
      <c r="F26" s="457" t="s">
        <v>1226</v>
      </c>
      <c r="G26" s="932"/>
      <c r="H26" s="930">
        <v>0</v>
      </c>
      <c r="I26" s="930">
        <v>0</v>
      </c>
      <c r="J26" s="932"/>
      <c r="K26" s="930">
        <v>0</v>
      </c>
      <c r="L26" s="930">
        <v>0</v>
      </c>
      <c r="M26" s="874"/>
      <c r="N26" s="534">
        <f>SUM(K26:L26,H26:I26)</f>
        <v>0</v>
      </c>
      <c r="O26" s="326"/>
      <c r="AE26" s="260"/>
      <c r="AF26" s="260">
        <v>0</v>
      </c>
      <c r="AG26" s="260">
        <v>0</v>
      </c>
      <c r="AH26" s="260"/>
      <c r="AI26" s="260">
        <v>0</v>
      </c>
      <c r="AJ26" s="260">
        <v>0</v>
      </c>
      <c r="AK26" s="359"/>
      <c r="AL26" s="359">
        <f>SUM(AI26:AJ26,AF26:AG26)</f>
        <v>0</v>
      </c>
    </row>
    <row r="27" spans="1:38" ht="19.5" customHeight="1" thickTop="1">
      <c r="A27" s="18" t="s">
        <v>73</v>
      </c>
      <c r="B27" s="422" t="s">
        <v>1408</v>
      </c>
      <c r="C27" s="1106" t="s">
        <v>2478</v>
      </c>
      <c r="D27" s="467" t="s">
        <v>2464</v>
      </c>
      <c r="E27" s="458">
        <v>21</v>
      </c>
      <c r="F27" s="459" t="s">
        <v>1293</v>
      </c>
      <c r="G27" s="926">
        <v>0</v>
      </c>
      <c r="H27" s="926">
        <v>0</v>
      </c>
      <c r="I27" s="929">
        <v>0</v>
      </c>
      <c r="J27" s="926">
        <v>0</v>
      </c>
      <c r="K27" s="926">
        <v>0</v>
      </c>
      <c r="L27" s="929">
        <v>0</v>
      </c>
      <c r="M27" s="875"/>
      <c r="N27" s="876"/>
      <c r="O27" s="326"/>
      <c r="AE27" s="260">
        <v>0</v>
      </c>
      <c r="AF27" s="260">
        <v>0</v>
      </c>
      <c r="AG27" s="260">
        <v>0</v>
      </c>
      <c r="AH27" s="260">
        <v>0</v>
      </c>
      <c r="AI27" s="260">
        <v>0</v>
      </c>
      <c r="AJ27" s="260">
        <v>0</v>
      </c>
      <c r="AK27" s="359"/>
      <c r="AL27" s="359"/>
    </row>
    <row r="28" spans="1:38" ht="19.5" customHeight="1">
      <c r="A28" s="18" t="s">
        <v>1307</v>
      </c>
      <c r="B28" s="422" t="s">
        <v>1408</v>
      </c>
      <c r="C28" s="1107"/>
      <c r="D28" s="467" t="s">
        <v>2464</v>
      </c>
      <c r="E28" s="458">
        <v>22</v>
      </c>
      <c r="F28" s="461" t="str">
        <f>TJNCV</f>
        <v>TJ (NCV)</v>
      </c>
      <c r="G28" s="915">
        <v>0</v>
      </c>
      <c r="H28" s="915">
        <v>0</v>
      </c>
      <c r="I28" s="919">
        <v>0</v>
      </c>
      <c r="J28" s="915">
        <v>0</v>
      </c>
      <c r="K28" s="915">
        <v>0</v>
      </c>
      <c r="L28" s="919">
        <v>0</v>
      </c>
      <c r="M28" s="875"/>
      <c r="N28" s="877"/>
      <c r="O28" s="326"/>
      <c r="AE28" s="260">
        <v>0</v>
      </c>
      <c r="AF28" s="260">
        <v>0</v>
      </c>
      <c r="AG28" s="260">
        <v>0</v>
      </c>
      <c r="AH28" s="260">
        <v>0</v>
      </c>
      <c r="AI28" s="260">
        <v>0</v>
      </c>
      <c r="AJ28" s="260">
        <v>0</v>
      </c>
      <c r="AK28" s="359"/>
      <c r="AL28" s="359"/>
    </row>
    <row r="29" spans="1:38" ht="19.5" customHeight="1">
      <c r="A29" s="18" t="s">
        <v>74</v>
      </c>
      <c r="B29" s="422" t="s">
        <v>1408</v>
      </c>
      <c r="C29" s="1107"/>
      <c r="D29" s="462" t="s">
        <v>2465</v>
      </c>
      <c r="E29" s="444">
        <v>23</v>
      </c>
      <c r="F29" s="463" t="s">
        <v>1225</v>
      </c>
      <c r="G29" s="915">
        <v>0</v>
      </c>
      <c r="H29" s="919">
        <v>0</v>
      </c>
      <c r="I29" s="931"/>
      <c r="J29" s="915">
        <v>0</v>
      </c>
      <c r="K29" s="919">
        <v>0</v>
      </c>
      <c r="L29" s="931"/>
      <c r="M29" s="533">
        <f>SUM(G29:H29,J29:K29)</f>
        <v>0</v>
      </c>
      <c r="N29" s="877"/>
      <c r="O29" s="326"/>
      <c r="AE29" s="260">
        <v>0</v>
      </c>
      <c r="AF29" s="260">
        <v>0</v>
      </c>
      <c r="AG29" s="260"/>
      <c r="AH29" s="260">
        <v>0</v>
      </c>
      <c r="AI29" s="260">
        <v>0</v>
      </c>
      <c r="AJ29" s="260"/>
      <c r="AK29" s="359">
        <f>SUM(AE29:AF29,AH29:AI29)</f>
        <v>0</v>
      </c>
      <c r="AL29" s="359"/>
    </row>
    <row r="30" spans="1:38" ht="19.5" customHeight="1" thickBot="1">
      <c r="A30" s="18" t="s">
        <v>75</v>
      </c>
      <c r="B30" s="422" t="s">
        <v>1408</v>
      </c>
      <c r="C30" s="1108"/>
      <c r="D30" s="464" t="s">
        <v>2466</v>
      </c>
      <c r="E30" s="465">
        <v>24</v>
      </c>
      <c r="F30" s="457" t="s">
        <v>1226</v>
      </c>
      <c r="G30" s="932"/>
      <c r="H30" s="930">
        <v>0</v>
      </c>
      <c r="I30" s="930">
        <v>0</v>
      </c>
      <c r="J30" s="932"/>
      <c r="K30" s="930">
        <v>0</v>
      </c>
      <c r="L30" s="930">
        <v>0</v>
      </c>
      <c r="M30" s="874"/>
      <c r="N30" s="534">
        <f>SUM(K30:L30,H30:I30)</f>
        <v>0</v>
      </c>
      <c r="O30" s="326"/>
      <c r="AE30" s="260"/>
      <c r="AF30" s="260">
        <v>0</v>
      </c>
      <c r="AG30" s="260">
        <v>0</v>
      </c>
      <c r="AH30" s="260"/>
      <c r="AI30" s="260">
        <v>0</v>
      </c>
      <c r="AJ30" s="260">
        <v>0</v>
      </c>
      <c r="AK30" s="359"/>
      <c r="AL30" s="359">
        <f>SUM(AI30:AJ30,AF30:AG30)</f>
        <v>0</v>
      </c>
    </row>
    <row r="31" spans="1:38" ht="19.5" customHeight="1" thickTop="1">
      <c r="A31" s="18" t="s">
        <v>73</v>
      </c>
      <c r="B31" s="422" t="s">
        <v>1409</v>
      </c>
      <c r="C31" s="1106" t="s">
        <v>2479</v>
      </c>
      <c r="D31" s="467" t="s">
        <v>2464</v>
      </c>
      <c r="E31" s="458">
        <v>25</v>
      </c>
      <c r="F31" s="459" t="s">
        <v>1293</v>
      </c>
      <c r="G31" s="926">
        <v>0</v>
      </c>
      <c r="H31" s="926">
        <v>0</v>
      </c>
      <c r="I31" s="929">
        <v>0</v>
      </c>
      <c r="J31" s="933">
        <v>0</v>
      </c>
      <c r="K31" s="926">
        <v>0</v>
      </c>
      <c r="L31" s="929">
        <v>0</v>
      </c>
      <c r="M31" s="875"/>
      <c r="N31" s="876"/>
      <c r="O31" s="326"/>
      <c r="AE31" s="260">
        <v>0</v>
      </c>
      <c r="AF31" s="260">
        <v>0</v>
      </c>
      <c r="AG31" s="260">
        <v>0</v>
      </c>
      <c r="AH31" s="260">
        <v>0</v>
      </c>
      <c r="AI31" s="260">
        <v>0</v>
      </c>
      <c r="AJ31" s="260">
        <v>0</v>
      </c>
      <c r="AK31" s="359"/>
      <c r="AL31" s="359"/>
    </row>
    <row r="32" spans="1:38" ht="19.5" customHeight="1">
      <c r="A32" s="18" t="s">
        <v>1307</v>
      </c>
      <c r="B32" s="422" t="s">
        <v>1409</v>
      </c>
      <c r="C32" s="1107"/>
      <c r="D32" s="467" t="s">
        <v>2464</v>
      </c>
      <c r="E32" s="458">
        <v>26</v>
      </c>
      <c r="F32" s="461" t="str">
        <f>TJNCV</f>
        <v>TJ (NCV)</v>
      </c>
      <c r="G32" s="915">
        <v>0</v>
      </c>
      <c r="H32" s="915">
        <v>0</v>
      </c>
      <c r="I32" s="919">
        <v>0</v>
      </c>
      <c r="J32" s="915">
        <v>0</v>
      </c>
      <c r="K32" s="915">
        <v>0</v>
      </c>
      <c r="L32" s="919">
        <v>0</v>
      </c>
      <c r="M32" s="875"/>
      <c r="N32" s="877"/>
      <c r="O32" s="326"/>
      <c r="AE32" s="260">
        <v>0</v>
      </c>
      <c r="AF32" s="260">
        <v>0</v>
      </c>
      <c r="AG32" s="260">
        <v>0</v>
      </c>
      <c r="AH32" s="260">
        <v>0</v>
      </c>
      <c r="AI32" s="260">
        <v>0</v>
      </c>
      <c r="AJ32" s="260">
        <v>0</v>
      </c>
      <c r="AK32" s="359"/>
      <c r="AL32" s="359"/>
    </row>
    <row r="33" spans="1:38" ht="19.5" customHeight="1">
      <c r="A33" s="18" t="s">
        <v>74</v>
      </c>
      <c r="B33" s="422" t="s">
        <v>1409</v>
      </c>
      <c r="C33" s="1107"/>
      <c r="D33" s="462" t="s">
        <v>2465</v>
      </c>
      <c r="E33" s="444">
        <v>27</v>
      </c>
      <c r="F33" s="463" t="s">
        <v>1225</v>
      </c>
      <c r="G33" s="915">
        <v>0</v>
      </c>
      <c r="H33" s="919">
        <v>0</v>
      </c>
      <c r="I33" s="931"/>
      <c r="J33" s="915">
        <v>0</v>
      </c>
      <c r="K33" s="919">
        <v>0</v>
      </c>
      <c r="L33" s="931"/>
      <c r="M33" s="533">
        <f>SUM(G33:H33,J33:K33)</f>
        <v>0</v>
      </c>
      <c r="N33" s="877"/>
      <c r="O33" s="326"/>
      <c r="AE33" s="260">
        <v>0</v>
      </c>
      <c r="AF33" s="260">
        <v>0</v>
      </c>
      <c r="AG33" s="260"/>
      <c r="AH33" s="260">
        <v>0</v>
      </c>
      <c r="AI33" s="260">
        <v>0</v>
      </c>
      <c r="AJ33" s="260"/>
      <c r="AK33" s="359">
        <f>SUM(AE33:AF33,AH33:AI33)</f>
        <v>0</v>
      </c>
      <c r="AL33" s="359"/>
    </row>
    <row r="34" spans="1:38" ht="19.5" customHeight="1" thickBot="1">
      <c r="A34" s="18" t="s">
        <v>75</v>
      </c>
      <c r="B34" s="422" t="s">
        <v>1409</v>
      </c>
      <c r="C34" s="1108"/>
      <c r="D34" s="464" t="s">
        <v>2466</v>
      </c>
      <c r="E34" s="465">
        <v>28</v>
      </c>
      <c r="F34" s="457" t="s">
        <v>1226</v>
      </c>
      <c r="G34" s="932"/>
      <c r="H34" s="930">
        <v>0</v>
      </c>
      <c r="I34" s="930">
        <v>0</v>
      </c>
      <c r="J34" s="932"/>
      <c r="K34" s="930">
        <v>0</v>
      </c>
      <c r="L34" s="930">
        <v>0</v>
      </c>
      <c r="M34" s="874"/>
      <c r="N34" s="534">
        <f>SUM(K34:L34,H34:I34)</f>
        <v>0</v>
      </c>
      <c r="O34" s="326"/>
      <c r="AE34" s="260"/>
      <c r="AF34" s="260">
        <v>0</v>
      </c>
      <c r="AG34" s="260">
        <v>0</v>
      </c>
      <c r="AH34" s="260"/>
      <c r="AI34" s="260">
        <v>0</v>
      </c>
      <c r="AJ34" s="260">
        <v>0</v>
      </c>
      <c r="AK34" s="359"/>
      <c r="AL34" s="359">
        <f>SUM(AI34:AJ34,AF34:AG34)</f>
        <v>0</v>
      </c>
    </row>
    <row r="35" spans="1:38" ht="19.5" customHeight="1" thickTop="1">
      <c r="A35" s="18" t="s">
        <v>73</v>
      </c>
      <c r="B35" s="422" t="s">
        <v>1410</v>
      </c>
      <c r="C35" s="1106" t="s">
        <v>2251</v>
      </c>
      <c r="D35" s="467" t="s">
        <v>2464</v>
      </c>
      <c r="E35" s="458">
        <v>29</v>
      </c>
      <c r="F35" s="459" t="s">
        <v>1293</v>
      </c>
      <c r="G35" s="926">
        <v>0</v>
      </c>
      <c r="H35" s="926">
        <v>0</v>
      </c>
      <c r="I35" s="929">
        <v>0</v>
      </c>
      <c r="J35" s="926">
        <v>0</v>
      </c>
      <c r="K35" s="926">
        <v>0</v>
      </c>
      <c r="L35" s="929">
        <v>0</v>
      </c>
      <c r="M35" s="875"/>
      <c r="N35" s="876"/>
      <c r="O35" s="326"/>
      <c r="T35"/>
      <c r="U35"/>
      <c r="AE35" s="260">
        <v>0</v>
      </c>
      <c r="AF35" s="260">
        <v>0</v>
      </c>
      <c r="AG35" s="260">
        <v>0</v>
      </c>
      <c r="AH35" s="260">
        <v>0</v>
      </c>
      <c r="AI35" s="260">
        <v>0</v>
      </c>
      <c r="AJ35" s="260">
        <v>0</v>
      </c>
      <c r="AK35" s="359"/>
      <c r="AL35" s="359"/>
    </row>
    <row r="36" spans="1:38" ht="19.5" customHeight="1">
      <c r="A36" s="18" t="s">
        <v>1307</v>
      </c>
      <c r="B36" s="422" t="s">
        <v>1410</v>
      </c>
      <c r="C36" s="1107"/>
      <c r="D36" s="467" t="s">
        <v>2464</v>
      </c>
      <c r="E36" s="458">
        <v>30</v>
      </c>
      <c r="F36" s="461" t="str">
        <f>TJNCV</f>
        <v>TJ (NCV)</v>
      </c>
      <c r="G36" s="915">
        <v>0</v>
      </c>
      <c r="H36" s="915">
        <v>0</v>
      </c>
      <c r="I36" s="919">
        <v>0</v>
      </c>
      <c r="J36" s="915">
        <v>0</v>
      </c>
      <c r="K36" s="915">
        <v>0</v>
      </c>
      <c r="L36" s="919">
        <v>0</v>
      </c>
      <c r="M36" s="875"/>
      <c r="N36" s="877"/>
      <c r="O36" s="326"/>
      <c r="AE36" s="260">
        <v>0</v>
      </c>
      <c r="AF36" s="260">
        <v>0</v>
      </c>
      <c r="AG36" s="260">
        <v>0</v>
      </c>
      <c r="AH36" s="260">
        <v>0</v>
      </c>
      <c r="AI36" s="260">
        <v>0</v>
      </c>
      <c r="AJ36" s="260">
        <v>0</v>
      </c>
      <c r="AK36" s="359"/>
      <c r="AL36" s="359"/>
    </row>
    <row r="37" spans="1:38" ht="19.5" customHeight="1">
      <c r="A37" s="18" t="s">
        <v>74</v>
      </c>
      <c r="B37" s="422" t="s">
        <v>1410</v>
      </c>
      <c r="C37" s="1107"/>
      <c r="D37" s="462" t="s">
        <v>2465</v>
      </c>
      <c r="E37" s="444">
        <v>31</v>
      </c>
      <c r="F37" s="463" t="s">
        <v>1225</v>
      </c>
      <c r="G37" s="915">
        <v>0</v>
      </c>
      <c r="H37" s="919">
        <v>0</v>
      </c>
      <c r="I37" s="931"/>
      <c r="J37" s="915">
        <v>0</v>
      </c>
      <c r="K37" s="919">
        <v>0</v>
      </c>
      <c r="L37" s="931"/>
      <c r="M37" s="533">
        <f>SUM(G37:H37,J37:K37)</f>
        <v>0</v>
      </c>
      <c r="N37" s="877"/>
      <c r="O37" s="326"/>
      <c r="AE37" s="260">
        <v>0</v>
      </c>
      <c r="AF37" s="260">
        <v>0</v>
      </c>
      <c r="AG37" s="260"/>
      <c r="AH37" s="260">
        <v>0</v>
      </c>
      <c r="AI37" s="260">
        <v>0</v>
      </c>
      <c r="AJ37" s="260"/>
      <c r="AK37" s="359">
        <f>SUM(AE37:AF37,AH37:AI37)</f>
        <v>0</v>
      </c>
      <c r="AL37" s="359"/>
    </row>
    <row r="38" spans="1:38" ht="19.5" customHeight="1" thickBot="1">
      <c r="A38" s="18" t="s">
        <v>75</v>
      </c>
      <c r="B38" s="422" t="s">
        <v>1410</v>
      </c>
      <c r="C38" s="1108"/>
      <c r="D38" s="464" t="s">
        <v>2466</v>
      </c>
      <c r="E38" s="465">
        <v>32</v>
      </c>
      <c r="F38" s="457" t="s">
        <v>1226</v>
      </c>
      <c r="G38" s="932"/>
      <c r="H38" s="930">
        <v>0</v>
      </c>
      <c r="I38" s="930">
        <v>0</v>
      </c>
      <c r="J38" s="932"/>
      <c r="K38" s="930">
        <v>0</v>
      </c>
      <c r="L38" s="930">
        <v>0</v>
      </c>
      <c r="M38" s="874"/>
      <c r="N38" s="534">
        <f>SUM(K38:L38,H38:I38)</f>
        <v>0</v>
      </c>
      <c r="O38" s="326"/>
      <c r="AE38" s="260"/>
      <c r="AF38" s="260">
        <v>0</v>
      </c>
      <c r="AG38" s="260">
        <v>0</v>
      </c>
      <c r="AH38" s="260"/>
      <c r="AI38" s="260">
        <v>0</v>
      </c>
      <c r="AJ38" s="260">
        <v>0</v>
      </c>
      <c r="AK38" s="359"/>
      <c r="AL38" s="359">
        <f>SUM(AI38:AJ38,AF38:AG38)</f>
        <v>0</v>
      </c>
    </row>
    <row r="39" spans="1:38" ht="19.5" customHeight="1" thickTop="1">
      <c r="A39" s="18" t="s">
        <v>73</v>
      </c>
      <c r="B39" s="422" t="s">
        <v>888</v>
      </c>
      <c r="C39" s="1106" t="s">
        <v>2252</v>
      </c>
      <c r="D39" s="467" t="s">
        <v>2464</v>
      </c>
      <c r="E39" s="458">
        <v>33</v>
      </c>
      <c r="F39" s="459" t="s">
        <v>1293</v>
      </c>
      <c r="G39" s="926">
        <v>0</v>
      </c>
      <c r="H39" s="926">
        <v>0</v>
      </c>
      <c r="I39" s="929">
        <v>0</v>
      </c>
      <c r="J39" s="926">
        <v>0</v>
      </c>
      <c r="K39" s="926">
        <v>0</v>
      </c>
      <c r="L39" s="929">
        <v>0</v>
      </c>
      <c r="M39" s="875"/>
      <c r="N39" s="876"/>
      <c r="O39" s="326"/>
      <c r="AE39" s="260">
        <v>0</v>
      </c>
      <c r="AF39" s="260">
        <v>0</v>
      </c>
      <c r="AG39" s="260">
        <v>0</v>
      </c>
      <c r="AH39" s="260">
        <v>0</v>
      </c>
      <c r="AI39" s="260">
        <v>0</v>
      </c>
      <c r="AJ39" s="260">
        <v>0</v>
      </c>
      <c r="AK39" s="359"/>
      <c r="AL39" s="359"/>
    </row>
    <row r="40" spans="1:38" ht="19.5" customHeight="1">
      <c r="A40" s="18" t="s">
        <v>1307</v>
      </c>
      <c r="B40" s="422" t="s">
        <v>888</v>
      </c>
      <c r="C40" s="1107"/>
      <c r="D40" s="467" t="s">
        <v>2464</v>
      </c>
      <c r="E40" s="458">
        <v>34</v>
      </c>
      <c r="F40" s="461" t="str">
        <f>TJNCV</f>
        <v>TJ (NCV)</v>
      </c>
      <c r="G40" s="915">
        <v>0</v>
      </c>
      <c r="H40" s="915">
        <v>0</v>
      </c>
      <c r="I40" s="919">
        <v>0</v>
      </c>
      <c r="J40" s="915">
        <v>0</v>
      </c>
      <c r="K40" s="915">
        <v>0</v>
      </c>
      <c r="L40" s="919">
        <v>0</v>
      </c>
      <c r="M40" s="875"/>
      <c r="N40" s="877"/>
      <c r="O40" s="326"/>
      <c r="AE40" s="260">
        <v>0</v>
      </c>
      <c r="AF40" s="260">
        <v>0</v>
      </c>
      <c r="AG40" s="260">
        <v>0</v>
      </c>
      <c r="AH40" s="260">
        <v>0</v>
      </c>
      <c r="AI40" s="260">
        <v>0</v>
      </c>
      <c r="AJ40" s="260">
        <v>0</v>
      </c>
      <c r="AK40" s="359"/>
      <c r="AL40" s="359"/>
    </row>
    <row r="41" spans="1:38" ht="19.5" customHeight="1">
      <c r="A41" s="18" t="s">
        <v>74</v>
      </c>
      <c r="B41" s="422" t="s">
        <v>888</v>
      </c>
      <c r="C41" s="1107"/>
      <c r="D41" s="462" t="s">
        <v>2465</v>
      </c>
      <c r="E41" s="444">
        <v>35</v>
      </c>
      <c r="F41" s="463" t="s">
        <v>1225</v>
      </c>
      <c r="G41" s="915">
        <v>0</v>
      </c>
      <c r="H41" s="919">
        <v>0</v>
      </c>
      <c r="I41" s="931"/>
      <c r="J41" s="915">
        <v>0</v>
      </c>
      <c r="K41" s="919">
        <v>0</v>
      </c>
      <c r="L41" s="931"/>
      <c r="M41" s="533">
        <f>SUM(G41:H41,J41:K41)</f>
        <v>0</v>
      </c>
      <c r="N41" s="877"/>
      <c r="O41" s="326"/>
      <c r="AE41" s="260">
        <v>0</v>
      </c>
      <c r="AF41" s="260">
        <v>0</v>
      </c>
      <c r="AG41" s="260"/>
      <c r="AH41" s="260">
        <v>0</v>
      </c>
      <c r="AI41" s="260">
        <v>0</v>
      </c>
      <c r="AJ41" s="260"/>
      <c r="AK41" s="359">
        <f>SUM(AE41:AF41,AH41:AI41)</f>
        <v>0</v>
      </c>
      <c r="AL41" s="359"/>
    </row>
    <row r="42" spans="1:38" ht="19.5" customHeight="1" thickBot="1">
      <c r="A42" s="18" t="s">
        <v>75</v>
      </c>
      <c r="B42" s="422" t="s">
        <v>888</v>
      </c>
      <c r="C42" s="1108"/>
      <c r="D42" s="464" t="s">
        <v>2466</v>
      </c>
      <c r="E42" s="465">
        <v>36</v>
      </c>
      <c r="F42" s="457" t="s">
        <v>1226</v>
      </c>
      <c r="G42" s="932"/>
      <c r="H42" s="930">
        <v>0</v>
      </c>
      <c r="I42" s="930">
        <v>0</v>
      </c>
      <c r="J42" s="932"/>
      <c r="K42" s="930">
        <v>0</v>
      </c>
      <c r="L42" s="930">
        <v>0</v>
      </c>
      <c r="M42" s="874"/>
      <c r="N42" s="534">
        <f>SUM(K42:L42,H42:I42)</f>
        <v>0</v>
      </c>
      <c r="O42" s="326"/>
      <c r="AE42" s="260"/>
      <c r="AF42" s="260">
        <v>0</v>
      </c>
      <c r="AG42" s="260">
        <v>0</v>
      </c>
      <c r="AH42" s="260"/>
      <c r="AI42" s="260">
        <v>0</v>
      </c>
      <c r="AJ42" s="260">
        <v>0</v>
      </c>
      <c r="AK42" s="359"/>
      <c r="AL42" s="359">
        <f>SUM(AI42:AJ42,AF42:AG42)</f>
        <v>0</v>
      </c>
    </row>
    <row r="43" spans="1:38" ht="19.5" customHeight="1" thickTop="1">
      <c r="A43" s="18" t="s">
        <v>73</v>
      </c>
      <c r="B43" s="422" t="s">
        <v>1411</v>
      </c>
      <c r="C43" s="1106" t="s">
        <v>2253</v>
      </c>
      <c r="D43" s="467" t="s">
        <v>2464</v>
      </c>
      <c r="E43" s="458">
        <v>37</v>
      </c>
      <c r="F43" s="459" t="s">
        <v>1293</v>
      </c>
      <c r="G43" s="926">
        <v>0</v>
      </c>
      <c r="H43" s="926">
        <v>0</v>
      </c>
      <c r="I43" s="929">
        <v>0</v>
      </c>
      <c r="J43" s="926">
        <v>0</v>
      </c>
      <c r="K43" s="926">
        <v>0</v>
      </c>
      <c r="L43" s="929">
        <v>0</v>
      </c>
      <c r="M43" s="875"/>
      <c r="N43" s="876"/>
      <c r="O43" s="326"/>
      <c r="AE43" s="260">
        <v>0</v>
      </c>
      <c r="AF43" s="260">
        <v>0</v>
      </c>
      <c r="AG43" s="260">
        <v>0</v>
      </c>
      <c r="AH43" s="260">
        <v>0</v>
      </c>
      <c r="AI43" s="260">
        <v>0</v>
      </c>
      <c r="AJ43" s="260">
        <v>0</v>
      </c>
      <c r="AK43" s="359"/>
      <c r="AL43" s="359"/>
    </row>
    <row r="44" spans="1:38" ht="19.5" customHeight="1">
      <c r="A44" s="18" t="s">
        <v>1307</v>
      </c>
      <c r="B44" s="422" t="s">
        <v>1411</v>
      </c>
      <c r="C44" s="1107"/>
      <c r="D44" s="467" t="s">
        <v>2464</v>
      </c>
      <c r="E44" s="458">
        <v>38</v>
      </c>
      <c r="F44" s="461" t="str">
        <f>TJNCV</f>
        <v>TJ (NCV)</v>
      </c>
      <c r="G44" s="915">
        <v>0</v>
      </c>
      <c r="H44" s="915">
        <v>0</v>
      </c>
      <c r="I44" s="919">
        <v>0</v>
      </c>
      <c r="J44" s="915">
        <v>0</v>
      </c>
      <c r="K44" s="915">
        <v>0</v>
      </c>
      <c r="L44" s="919">
        <v>0</v>
      </c>
      <c r="M44" s="875"/>
      <c r="N44" s="877"/>
      <c r="O44" s="326"/>
      <c r="AE44" s="260">
        <v>0</v>
      </c>
      <c r="AF44" s="260">
        <v>0</v>
      </c>
      <c r="AG44" s="260">
        <v>0</v>
      </c>
      <c r="AH44" s="260">
        <v>0</v>
      </c>
      <c r="AI44" s="260">
        <v>0</v>
      </c>
      <c r="AJ44" s="260">
        <v>0</v>
      </c>
      <c r="AK44" s="359"/>
      <c r="AL44" s="359"/>
    </row>
    <row r="45" spans="1:38" ht="19.5" customHeight="1">
      <c r="A45" s="18" t="s">
        <v>74</v>
      </c>
      <c r="B45" s="422" t="s">
        <v>1411</v>
      </c>
      <c r="C45" s="1107"/>
      <c r="D45" s="462" t="s">
        <v>2465</v>
      </c>
      <c r="E45" s="444">
        <v>39</v>
      </c>
      <c r="F45" s="463" t="s">
        <v>1225</v>
      </c>
      <c r="G45" s="915">
        <v>0</v>
      </c>
      <c r="H45" s="919">
        <v>0</v>
      </c>
      <c r="I45" s="931"/>
      <c r="J45" s="915">
        <v>0</v>
      </c>
      <c r="K45" s="919">
        <v>0</v>
      </c>
      <c r="L45" s="931"/>
      <c r="M45" s="533">
        <f>SUM(G45:H45,J45:K45)</f>
        <v>0</v>
      </c>
      <c r="N45" s="877"/>
      <c r="O45" s="326"/>
      <c r="AE45" s="260">
        <v>0</v>
      </c>
      <c r="AF45" s="260">
        <v>0</v>
      </c>
      <c r="AG45" s="260"/>
      <c r="AH45" s="260">
        <v>0</v>
      </c>
      <c r="AI45" s="260">
        <v>0</v>
      </c>
      <c r="AJ45" s="260"/>
      <c r="AK45" s="359">
        <f>SUM(AE45:AF45,AH45:AI45)</f>
        <v>0</v>
      </c>
      <c r="AL45" s="359"/>
    </row>
    <row r="46" spans="1:38" ht="19.5" customHeight="1" thickBot="1">
      <c r="A46" s="18" t="s">
        <v>75</v>
      </c>
      <c r="B46" s="422" t="s">
        <v>1411</v>
      </c>
      <c r="C46" s="1108"/>
      <c r="D46" s="464" t="s">
        <v>2466</v>
      </c>
      <c r="E46" s="465">
        <v>40</v>
      </c>
      <c r="F46" s="457" t="s">
        <v>1226</v>
      </c>
      <c r="G46" s="932"/>
      <c r="H46" s="930">
        <v>0</v>
      </c>
      <c r="I46" s="930">
        <v>0</v>
      </c>
      <c r="J46" s="932"/>
      <c r="K46" s="930">
        <v>0</v>
      </c>
      <c r="L46" s="930">
        <v>0</v>
      </c>
      <c r="M46" s="874"/>
      <c r="N46" s="534">
        <f>SUM(K46:L46,H46:I46)</f>
        <v>0</v>
      </c>
      <c r="O46" s="326"/>
      <c r="AE46" s="260"/>
      <c r="AF46" s="260">
        <v>0</v>
      </c>
      <c r="AG46" s="260">
        <v>0</v>
      </c>
      <c r="AH46" s="260"/>
      <c r="AI46" s="260">
        <v>0</v>
      </c>
      <c r="AJ46" s="260">
        <v>0</v>
      </c>
      <c r="AK46" s="359"/>
      <c r="AL46" s="359">
        <f>SUM(AI46:AJ46,AF46:AG46)</f>
        <v>0</v>
      </c>
    </row>
    <row r="47" spans="1:38" ht="19.5" customHeight="1" thickTop="1">
      <c r="A47" s="18" t="s">
        <v>73</v>
      </c>
      <c r="B47" s="422" t="s">
        <v>1412</v>
      </c>
      <c r="C47" s="1106" t="s">
        <v>2254</v>
      </c>
      <c r="D47" s="467" t="s">
        <v>2464</v>
      </c>
      <c r="E47" s="458">
        <v>41</v>
      </c>
      <c r="F47" s="459" t="s">
        <v>1293</v>
      </c>
      <c r="G47" s="926">
        <v>0</v>
      </c>
      <c r="H47" s="926">
        <v>0</v>
      </c>
      <c r="I47" s="929">
        <v>0</v>
      </c>
      <c r="J47" s="926">
        <v>0</v>
      </c>
      <c r="K47" s="926">
        <v>0</v>
      </c>
      <c r="L47" s="929">
        <v>0</v>
      </c>
      <c r="M47" s="875"/>
      <c r="N47" s="876"/>
      <c r="O47" s="326"/>
      <c r="AE47" s="260">
        <v>0</v>
      </c>
      <c r="AF47" s="260">
        <v>0</v>
      </c>
      <c r="AG47" s="260">
        <v>0</v>
      </c>
      <c r="AH47" s="260">
        <v>0</v>
      </c>
      <c r="AI47" s="260">
        <v>0</v>
      </c>
      <c r="AJ47" s="260">
        <v>0</v>
      </c>
      <c r="AK47" s="359"/>
      <c r="AL47" s="359"/>
    </row>
    <row r="48" spans="1:38" ht="19.5" customHeight="1">
      <c r="A48" s="18" t="s">
        <v>1307</v>
      </c>
      <c r="B48" s="422" t="s">
        <v>1412</v>
      </c>
      <c r="C48" s="1107"/>
      <c r="D48" s="467" t="s">
        <v>2464</v>
      </c>
      <c r="E48" s="458">
        <v>42</v>
      </c>
      <c r="F48" s="461" t="str">
        <f>TJNCV</f>
        <v>TJ (NCV)</v>
      </c>
      <c r="G48" s="915">
        <v>0</v>
      </c>
      <c r="H48" s="915">
        <v>0</v>
      </c>
      <c r="I48" s="919">
        <v>0</v>
      </c>
      <c r="J48" s="915">
        <v>0</v>
      </c>
      <c r="K48" s="915">
        <v>0</v>
      </c>
      <c r="L48" s="919">
        <v>0</v>
      </c>
      <c r="M48" s="875"/>
      <c r="N48" s="877"/>
      <c r="O48" s="326"/>
      <c r="AE48" s="260">
        <v>0</v>
      </c>
      <c r="AF48" s="260">
        <v>0</v>
      </c>
      <c r="AG48" s="260">
        <v>0</v>
      </c>
      <c r="AH48" s="260">
        <v>0</v>
      </c>
      <c r="AI48" s="260">
        <v>0</v>
      </c>
      <c r="AJ48" s="260">
        <v>0</v>
      </c>
      <c r="AK48" s="359"/>
      <c r="AL48" s="359"/>
    </row>
    <row r="49" spans="1:38" ht="19.5" customHeight="1">
      <c r="A49" s="18" t="s">
        <v>74</v>
      </c>
      <c r="B49" s="422" t="s">
        <v>1412</v>
      </c>
      <c r="C49" s="1107"/>
      <c r="D49" s="462" t="s">
        <v>2465</v>
      </c>
      <c r="E49" s="444">
        <v>43</v>
      </c>
      <c r="F49" s="463" t="s">
        <v>1225</v>
      </c>
      <c r="G49" s="915">
        <v>0</v>
      </c>
      <c r="H49" s="919">
        <v>0</v>
      </c>
      <c r="I49" s="931"/>
      <c r="J49" s="915">
        <v>0</v>
      </c>
      <c r="K49" s="919">
        <v>0</v>
      </c>
      <c r="L49" s="931"/>
      <c r="M49" s="533">
        <f>SUM(G49:H49,J49:K49)</f>
        <v>0</v>
      </c>
      <c r="N49" s="877"/>
      <c r="O49" s="326"/>
      <c r="AE49" s="260">
        <v>0</v>
      </c>
      <c r="AF49" s="260">
        <v>0</v>
      </c>
      <c r="AG49" s="260"/>
      <c r="AH49" s="260">
        <v>0</v>
      </c>
      <c r="AI49" s="260">
        <v>0</v>
      </c>
      <c r="AJ49" s="260"/>
      <c r="AK49" s="359">
        <f>SUM(AE49:AF49,AH49:AI49)</f>
        <v>0</v>
      </c>
      <c r="AL49" s="359"/>
    </row>
    <row r="50" spans="1:38" ht="19.5" customHeight="1" thickBot="1">
      <c r="A50" s="18" t="s">
        <v>75</v>
      </c>
      <c r="B50" s="422" t="s">
        <v>1412</v>
      </c>
      <c r="C50" s="1108"/>
      <c r="D50" s="464" t="s">
        <v>2466</v>
      </c>
      <c r="E50" s="465">
        <v>44</v>
      </c>
      <c r="F50" s="457" t="s">
        <v>1226</v>
      </c>
      <c r="G50" s="932"/>
      <c r="H50" s="930">
        <v>0</v>
      </c>
      <c r="I50" s="930">
        <v>0</v>
      </c>
      <c r="J50" s="932"/>
      <c r="K50" s="930">
        <v>0</v>
      </c>
      <c r="L50" s="930">
        <v>0</v>
      </c>
      <c r="M50" s="874"/>
      <c r="N50" s="534">
        <f>SUM(K50:L50,H50:I50)</f>
        <v>0</v>
      </c>
      <c r="O50" s="326"/>
      <c r="AE50" s="260"/>
      <c r="AF50" s="260">
        <v>0</v>
      </c>
      <c r="AG50" s="260">
        <v>0</v>
      </c>
      <c r="AH50" s="260"/>
      <c r="AI50" s="260">
        <v>0</v>
      </c>
      <c r="AJ50" s="260">
        <v>0</v>
      </c>
      <c r="AK50" s="359"/>
      <c r="AL50" s="359">
        <f>SUM(AI50:AJ50,AF50:AG50)</f>
        <v>0</v>
      </c>
    </row>
    <row r="51" spans="1:38" ht="19.5" customHeight="1" thickTop="1">
      <c r="A51" s="18" t="s">
        <v>73</v>
      </c>
      <c r="B51" s="422" t="s">
        <v>889</v>
      </c>
      <c r="C51" s="1106" t="s">
        <v>2480</v>
      </c>
      <c r="D51" s="467" t="s">
        <v>2464</v>
      </c>
      <c r="E51" s="458">
        <v>45</v>
      </c>
      <c r="F51" s="459" t="s">
        <v>1293</v>
      </c>
      <c r="G51" s="926">
        <v>0</v>
      </c>
      <c r="H51" s="926">
        <v>0</v>
      </c>
      <c r="I51" s="929">
        <v>0</v>
      </c>
      <c r="J51" s="926">
        <v>0</v>
      </c>
      <c r="K51" s="926">
        <v>0</v>
      </c>
      <c r="L51" s="929">
        <v>0</v>
      </c>
      <c r="M51" s="875"/>
      <c r="N51" s="876"/>
      <c r="O51" s="326"/>
      <c r="X51" s="321"/>
      <c r="AE51" s="260">
        <v>0</v>
      </c>
      <c r="AF51" s="260">
        <v>0</v>
      </c>
      <c r="AG51" s="260">
        <v>0</v>
      </c>
      <c r="AH51" s="260">
        <v>0</v>
      </c>
      <c r="AI51" s="260">
        <v>0</v>
      </c>
      <c r="AJ51" s="260">
        <v>0</v>
      </c>
      <c r="AK51" s="359"/>
      <c r="AL51" s="359"/>
    </row>
    <row r="52" spans="1:38" ht="19.5" customHeight="1">
      <c r="A52" s="18" t="s">
        <v>1307</v>
      </c>
      <c r="B52" s="422" t="s">
        <v>889</v>
      </c>
      <c r="C52" s="1107"/>
      <c r="D52" s="467" t="s">
        <v>2464</v>
      </c>
      <c r="E52" s="458">
        <v>46</v>
      </c>
      <c r="F52" s="461" t="str">
        <f>TJNCV</f>
        <v>TJ (NCV)</v>
      </c>
      <c r="G52" s="915">
        <v>0</v>
      </c>
      <c r="H52" s="915">
        <v>0</v>
      </c>
      <c r="I52" s="919">
        <v>0</v>
      </c>
      <c r="J52" s="915">
        <v>0</v>
      </c>
      <c r="K52" s="915">
        <v>0</v>
      </c>
      <c r="L52" s="919">
        <v>0</v>
      </c>
      <c r="M52" s="875"/>
      <c r="N52" s="877"/>
      <c r="O52" s="326"/>
      <c r="AE52" s="260">
        <v>0</v>
      </c>
      <c r="AF52" s="260">
        <v>0</v>
      </c>
      <c r="AG52" s="260">
        <v>0</v>
      </c>
      <c r="AH52" s="260">
        <v>0</v>
      </c>
      <c r="AI52" s="260">
        <v>0</v>
      </c>
      <c r="AJ52" s="260">
        <v>0</v>
      </c>
      <c r="AK52" s="359"/>
      <c r="AL52" s="359"/>
    </row>
    <row r="53" spans="1:38" ht="19.5" customHeight="1">
      <c r="A53" s="18" t="s">
        <v>74</v>
      </c>
      <c r="B53" s="422" t="s">
        <v>889</v>
      </c>
      <c r="C53" s="1107"/>
      <c r="D53" s="462" t="s">
        <v>2465</v>
      </c>
      <c r="E53" s="444">
        <v>47</v>
      </c>
      <c r="F53" s="463" t="s">
        <v>1225</v>
      </c>
      <c r="G53" s="915">
        <v>0</v>
      </c>
      <c r="H53" s="919">
        <v>0</v>
      </c>
      <c r="I53" s="931"/>
      <c r="J53" s="915">
        <v>0</v>
      </c>
      <c r="K53" s="919">
        <v>0</v>
      </c>
      <c r="L53" s="931"/>
      <c r="M53" s="533">
        <f>SUM(G53:H53,J53:K53)</f>
        <v>0</v>
      </c>
      <c r="N53" s="877"/>
      <c r="O53" s="326"/>
      <c r="AE53" s="260">
        <v>0</v>
      </c>
      <c r="AF53" s="260">
        <v>0</v>
      </c>
      <c r="AG53" s="260"/>
      <c r="AH53" s="260">
        <v>0</v>
      </c>
      <c r="AI53" s="260">
        <v>0</v>
      </c>
      <c r="AJ53" s="260"/>
      <c r="AK53" s="359">
        <f>SUM(AE53:AF53,AH53:AI53)</f>
        <v>0</v>
      </c>
      <c r="AL53" s="359"/>
    </row>
    <row r="54" spans="1:38" ht="19.5" customHeight="1" thickBot="1">
      <c r="A54" s="18" t="s">
        <v>75</v>
      </c>
      <c r="B54" s="422" t="s">
        <v>889</v>
      </c>
      <c r="C54" s="1108"/>
      <c r="D54" s="464" t="s">
        <v>2466</v>
      </c>
      <c r="E54" s="465">
        <v>48</v>
      </c>
      <c r="F54" s="457" t="s">
        <v>1226</v>
      </c>
      <c r="G54" s="932"/>
      <c r="H54" s="930">
        <v>0</v>
      </c>
      <c r="I54" s="930">
        <v>0</v>
      </c>
      <c r="J54" s="932"/>
      <c r="K54" s="930">
        <v>0</v>
      </c>
      <c r="L54" s="930">
        <v>0</v>
      </c>
      <c r="M54" s="874"/>
      <c r="N54" s="534">
        <f>SUM(K54:L54,H54:I54)</f>
        <v>0</v>
      </c>
      <c r="O54" s="326"/>
      <c r="AE54" s="261"/>
      <c r="AF54" s="261">
        <v>0</v>
      </c>
      <c r="AG54" s="261">
        <v>0</v>
      </c>
      <c r="AH54" s="261"/>
      <c r="AI54" s="261">
        <v>0</v>
      </c>
      <c r="AJ54" s="261">
        <v>0</v>
      </c>
      <c r="AK54" s="360"/>
      <c r="AL54" s="360">
        <f>SUM(AI54:AJ54,AF54:AG54)</f>
        <v>0</v>
      </c>
    </row>
    <row r="55" spans="1:38" ht="12" customHeight="1" thickTop="1" thickBot="1">
      <c r="C55" s="353"/>
      <c r="D55" s="353"/>
      <c r="E55" s="305"/>
      <c r="F55" s="305"/>
      <c r="G55" s="305"/>
      <c r="H55" s="305"/>
      <c r="I55" s="305"/>
      <c r="J55" s="305"/>
      <c r="K55" s="305"/>
      <c r="L55" s="305"/>
      <c r="M55" s="305"/>
      <c r="N55" s="307"/>
      <c r="O55" s="326"/>
    </row>
    <row r="56" spans="1:38" ht="20.100000000000001" customHeight="1" thickTop="1" thickBot="1">
      <c r="C56" s="450" t="str">
        <f>SOURCEOFDATA</f>
        <v>Source(s) of shown data:</v>
      </c>
      <c r="D56" s="354"/>
      <c r="E56" s="306"/>
      <c r="F56" s="306"/>
      <c r="G56" s="165"/>
      <c r="H56" s="165"/>
      <c r="I56" s="165"/>
      <c r="J56" s="165"/>
      <c r="K56" s="165"/>
      <c r="L56" s="165"/>
      <c r="M56" s="165"/>
      <c r="N56" s="166"/>
      <c r="O56" s="326" t="s">
        <v>768</v>
      </c>
    </row>
    <row r="57" spans="1:38" ht="12" customHeight="1" thickTop="1">
      <c r="C57" s="330"/>
      <c r="D57" s="330"/>
      <c r="E57" s="307"/>
      <c r="F57" s="307"/>
      <c r="G57" s="307"/>
      <c r="H57" s="307"/>
      <c r="I57" s="307"/>
      <c r="J57" s="307"/>
      <c r="K57" s="307"/>
      <c r="L57" s="307"/>
      <c r="M57" s="307"/>
      <c r="N57" s="307"/>
      <c r="O57" s="326"/>
    </row>
    <row r="58" spans="1:38" ht="13.5" thickBot="1"/>
    <row r="59" spans="1:38" ht="19.5" customHeight="1" thickTop="1">
      <c r="A59" s="307" t="s">
        <v>74</v>
      </c>
      <c r="B59" s="739" t="s">
        <v>1282</v>
      </c>
      <c r="C59" s="1226" t="s">
        <v>2374</v>
      </c>
      <c r="D59" s="462" t="s">
        <v>2465</v>
      </c>
      <c r="E59" s="355">
        <v>49</v>
      </c>
      <c r="F59" s="309" t="s">
        <v>1225</v>
      </c>
      <c r="G59" s="537">
        <f>SUMIF($A$7:$A$54,$A$59,G7:G54)</f>
        <v>0</v>
      </c>
      <c r="H59" s="537">
        <f>SUMIF($A$7:$A$54,$A$59,H7:H54)</f>
        <v>0</v>
      </c>
      <c r="I59" s="878"/>
      <c r="J59" s="537">
        <f>SUMIF($A$7:$A$54,$A$59,J7:J54)</f>
        <v>0</v>
      </c>
      <c r="K59" s="537">
        <f>SUMIF($A$7:$A$54,$A$59,K7:K54)</f>
        <v>0</v>
      </c>
      <c r="L59" s="878"/>
      <c r="M59" s="537">
        <f ca="1">ROUND(SUMIF($A$7:$A$54,$A$59,M7:M53),0)</f>
        <v>0</v>
      </c>
      <c r="N59" s="876"/>
      <c r="AE59" s="344">
        <f>SUMIF($A$7:$A$54,$A$59,AE7:AE54)</f>
        <v>0</v>
      </c>
      <c r="AF59" s="344">
        <f>SUMIF($A$7:$A$54,$A$59,AF7:AF54)</f>
        <v>0</v>
      </c>
      <c r="AG59" s="344"/>
      <c r="AH59" s="344">
        <f>SUMIF($A$7:$A$54,$A$59,AH7:AH54)</f>
        <v>0</v>
      </c>
      <c r="AI59" s="344">
        <f>SUMIF($A$7:$A$54,$A$59,AI7:AI54)</f>
        <v>0</v>
      </c>
      <c r="AJ59" s="344"/>
      <c r="AK59" s="344">
        <f ca="1">SUMIF($A$7:$A$54,$A$59,AK7:AK53)</f>
        <v>0</v>
      </c>
      <c r="AL59" s="344"/>
    </row>
    <row r="60" spans="1:38" ht="19.5" customHeight="1" thickBot="1">
      <c r="A60" s="424" t="s">
        <v>75</v>
      </c>
      <c r="B60" s="740" t="s">
        <v>1282</v>
      </c>
      <c r="C60" s="356"/>
      <c r="D60" s="464" t="s">
        <v>2466</v>
      </c>
      <c r="E60" s="325">
        <v>50</v>
      </c>
      <c r="F60" s="304" t="s">
        <v>1226</v>
      </c>
      <c r="G60" s="874"/>
      <c r="H60" s="538">
        <f>SUMIF($A$7:$A$54,$A$60,H7:H54)</f>
        <v>0</v>
      </c>
      <c r="I60" s="539">
        <f>SUMIF($A$7:$A$54,$A$60,I7:I54)</f>
        <v>0</v>
      </c>
      <c r="J60" s="874"/>
      <c r="K60" s="539">
        <f>SUMIF($A$7:$A$54,$A$60,K7:K54)</f>
        <v>0</v>
      </c>
      <c r="L60" s="539">
        <f>SUMIF($A$7:$A$54,$A$60,L7:L54)</f>
        <v>0</v>
      </c>
      <c r="M60" s="874"/>
      <c r="N60" s="540">
        <f>SUMIF($A$7:$A$54,$A$60,N7:N54)</f>
        <v>0</v>
      </c>
      <c r="AE60" s="344"/>
      <c r="AF60" s="344">
        <f>SUMIF($A$7:$A$54,$A$60,AF7:AF54)</f>
        <v>0</v>
      </c>
      <c r="AG60" s="344">
        <f>SUMIF($A$7:$A$54,$A$60,AG7:AG54)</f>
        <v>0</v>
      </c>
      <c r="AH60" s="344"/>
      <c r="AI60" s="344">
        <f>SUMIF($A$7:$A$54,$A$60,AI7:AI54)</f>
        <v>0</v>
      </c>
      <c r="AJ60" s="344">
        <f>SUMIF($A$7:$A$54,$A$60,AJ7:AJ54)</f>
        <v>0</v>
      </c>
      <c r="AK60" s="344"/>
      <c r="AL60" s="344">
        <f>SUMIF($A$7:$A$54,$A$60,AL7:AL54)</f>
        <v>0</v>
      </c>
    </row>
    <row r="61" spans="1:38" ht="13.5" thickTop="1"/>
    <row r="63" spans="1:38">
      <c r="D63"/>
      <c r="E63"/>
    </row>
    <row r="64" spans="1:38">
      <c r="D64"/>
      <c r="E64"/>
    </row>
    <row r="65" spans="4:5">
      <c r="D65"/>
      <c r="E65"/>
    </row>
    <row r="66" spans="4:5">
      <c r="D66"/>
      <c r="E66"/>
    </row>
    <row r="67" spans="4:5">
      <c r="D67"/>
      <c r="E67"/>
    </row>
    <row r="68" spans="4:5">
      <c r="D68"/>
      <c r="E68"/>
    </row>
  </sheetData>
  <mergeCells count="12">
    <mergeCell ref="C7:C10"/>
    <mergeCell ref="C11:C14"/>
    <mergeCell ref="C15:C18"/>
    <mergeCell ref="C19:C22"/>
    <mergeCell ref="C51:C54"/>
    <mergeCell ref="C23:C26"/>
    <mergeCell ref="C27:C30"/>
    <mergeCell ref="C31:C34"/>
    <mergeCell ref="C35:C38"/>
    <mergeCell ref="C39:C42"/>
    <mergeCell ref="C43:C46"/>
    <mergeCell ref="C47:C50"/>
  </mergeCells>
  <phoneticPr fontId="11" type="noConversion"/>
  <conditionalFormatting sqref="G7:N54 G59:N60">
    <cfRule type="cellIs" dxfId="278" priority="3" stopIfTrue="1" operator="notEqual">
      <formula>AE7</formula>
    </cfRule>
  </conditionalFormatting>
  <conditionalFormatting sqref="N59 M60">
    <cfRule type="cellIs" dxfId="277" priority="4" stopIfTrue="1" operator="notEqual">
      <formula>M131</formula>
    </cfRule>
  </conditionalFormatting>
  <conditionalFormatting sqref="G7:N54 G59:N60">
    <cfRule type="cellIs" dxfId="31" priority="2" stopIfTrue="1" operator="notEqual">
      <formula>AE7</formula>
    </cfRule>
  </conditionalFormatting>
  <conditionalFormatting sqref="N59 M60">
    <cfRule type="cellIs" dxfId="29" priority="1" stopIfTrue="1" operator="notEqual">
      <formula>M131</formula>
    </cfRule>
  </conditionalFormatting>
  <dataValidations count="1">
    <dataValidation type="whole" operator="greaterThanOrEqual" allowBlank="1" showInputMessage="1" showErrorMessage="1" error="Positive whole numbers only / Nombres entiers positifs uniquement" sqref="G7:N54 JC7:JJ54 SY7:TF54 ACU7:ADB54 AMQ7:AMX54 AWM7:AWT54 BGI7:BGP54 BQE7:BQL54 CAA7:CAH54 CJW7:CKD54 CTS7:CTZ54 DDO7:DDV54 DNK7:DNR54 DXG7:DXN54 EHC7:EHJ54 EQY7:ERF54 FAU7:FBB54 FKQ7:FKX54 FUM7:FUT54 GEI7:GEP54 GOE7:GOL54 GYA7:GYH54 HHW7:HID54 HRS7:HRZ54 IBO7:IBV54 ILK7:ILR54 IVG7:IVN54 JFC7:JFJ54 JOY7:JPF54 JYU7:JZB54 KIQ7:KIX54 KSM7:KST54 LCI7:LCP54 LME7:LML54 LWA7:LWH54 MFW7:MGD54 MPS7:MPZ54 MZO7:MZV54 NJK7:NJR54 NTG7:NTN54 ODC7:ODJ54 OMY7:ONF54 OWU7:OXB54 PGQ7:PGX54 PQM7:PQT54 QAI7:QAP54 QKE7:QKL54 QUA7:QUH54 RDW7:RED54 RNS7:RNZ54 RXO7:RXV54 SHK7:SHR54 SRG7:SRN54 TBC7:TBJ54 TKY7:TLF54 TUU7:TVB54 UEQ7:UEX54 UOM7:UOT54 UYI7:UYP54 VIE7:VIL54 VSA7:VSH54 WBW7:WCD54 WLS7:WLZ54 WVO7:WVV54 G65543:N65590 JC65543:JJ65590 SY65543:TF65590 ACU65543:ADB65590 AMQ65543:AMX65590 AWM65543:AWT65590 BGI65543:BGP65590 BQE65543:BQL65590 CAA65543:CAH65590 CJW65543:CKD65590 CTS65543:CTZ65590 DDO65543:DDV65590 DNK65543:DNR65590 DXG65543:DXN65590 EHC65543:EHJ65590 EQY65543:ERF65590 FAU65543:FBB65590 FKQ65543:FKX65590 FUM65543:FUT65590 GEI65543:GEP65590 GOE65543:GOL65590 GYA65543:GYH65590 HHW65543:HID65590 HRS65543:HRZ65590 IBO65543:IBV65590 ILK65543:ILR65590 IVG65543:IVN65590 JFC65543:JFJ65590 JOY65543:JPF65590 JYU65543:JZB65590 KIQ65543:KIX65590 KSM65543:KST65590 LCI65543:LCP65590 LME65543:LML65590 LWA65543:LWH65590 MFW65543:MGD65590 MPS65543:MPZ65590 MZO65543:MZV65590 NJK65543:NJR65590 NTG65543:NTN65590 ODC65543:ODJ65590 OMY65543:ONF65590 OWU65543:OXB65590 PGQ65543:PGX65590 PQM65543:PQT65590 QAI65543:QAP65590 QKE65543:QKL65590 QUA65543:QUH65590 RDW65543:RED65590 RNS65543:RNZ65590 RXO65543:RXV65590 SHK65543:SHR65590 SRG65543:SRN65590 TBC65543:TBJ65590 TKY65543:TLF65590 TUU65543:TVB65590 UEQ65543:UEX65590 UOM65543:UOT65590 UYI65543:UYP65590 VIE65543:VIL65590 VSA65543:VSH65590 WBW65543:WCD65590 WLS65543:WLZ65590 WVO65543:WVV65590 G131079:N131126 JC131079:JJ131126 SY131079:TF131126 ACU131079:ADB131126 AMQ131079:AMX131126 AWM131079:AWT131126 BGI131079:BGP131126 BQE131079:BQL131126 CAA131079:CAH131126 CJW131079:CKD131126 CTS131079:CTZ131126 DDO131079:DDV131126 DNK131079:DNR131126 DXG131079:DXN131126 EHC131079:EHJ131126 EQY131079:ERF131126 FAU131079:FBB131126 FKQ131079:FKX131126 FUM131079:FUT131126 GEI131079:GEP131126 GOE131079:GOL131126 GYA131079:GYH131126 HHW131079:HID131126 HRS131079:HRZ131126 IBO131079:IBV131126 ILK131079:ILR131126 IVG131079:IVN131126 JFC131079:JFJ131126 JOY131079:JPF131126 JYU131079:JZB131126 KIQ131079:KIX131126 KSM131079:KST131126 LCI131079:LCP131126 LME131079:LML131126 LWA131079:LWH131126 MFW131079:MGD131126 MPS131079:MPZ131126 MZO131079:MZV131126 NJK131079:NJR131126 NTG131079:NTN131126 ODC131079:ODJ131126 OMY131079:ONF131126 OWU131079:OXB131126 PGQ131079:PGX131126 PQM131079:PQT131126 QAI131079:QAP131126 QKE131079:QKL131126 QUA131079:QUH131126 RDW131079:RED131126 RNS131079:RNZ131126 RXO131079:RXV131126 SHK131079:SHR131126 SRG131079:SRN131126 TBC131079:TBJ131126 TKY131079:TLF131126 TUU131079:TVB131126 UEQ131079:UEX131126 UOM131079:UOT131126 UYI131079:UYP131126 VIE131079:VIL131126 VSA131079:VSH131126 WBW131079:WCD131126 WLS131079:WLZ131126 WVO131079:WVV131126 G196615:N196662 JC196615:JJ196662 SY196615:TF196662 ACU196615:ADB196662 AMQ196615:AMX196662 AWM196615:AWT196662 BGI196615:BGP196662 BQE196615:BQL196662 CAA196615:CAH196662 CJW196615:CKD196662 CTS196615:CTZ196662 DDO196615:DDV196662 DNK196615:DNR196662 DXG196615:DXN196662 EHC196615:EHJ196662 EQY196615:ERF196662 FAU196615:FBB196662 FKQ196615:FKX196662 FUM196615:FUT196662 GEI196615:GEP196662 GOE196615:GOL196662 GYA196615:GYH196662 HHW196615:HID196662 HRS196615:HRZ196662 IBO196615:IBV196662 ILK196615:ILR196662 IVG196615:IVN196662 JFC196615:JFJ196662 JOY196615:JPF196662 JYU196615:JZB196662 KIQ196615:KIX196662 KSM196615:KST196662 LCI196615:LCP196662 LME196615:LML196662 LWA196615:LWH196662 MFW196615:MGD196662 MPS196615:MPZ196662 MZO196615:MZV196662 NJK196615:NJR196662 NTG196615:NTN196662 ODC196615:ODJ196662 OMY196615:ONF196662 OWU196615:OXB196662 PGQ196615:PGX196662 PQM196615:PQT196662 QAI196615:QAP196662 QKE196615:QKL196662 QUA196615:QUH196662 RDW196615:RED196662 RNS196615:RNZ196662 RXO196615:RXV196662 SHK196615:SHR196662 SRG196615:SRN196662 TBC196615:TBJ196662 TKY196615:TLF196662 TUU196615:TVB196662 UEQ196615:UEX196662 UOM196615:UOT196662 UYI196615:UYP196662 VIE196615:VIL196662 VSA196615:VSH196662 WBW196615:WCD196662 WLS196615:WLZ196662 WVO196615:WVV196662 G262151:N262198 JC262151:JJ262198 SY262151:TF262198 ACU262151:ADB262198 AMQ262151:AMX262198 AWM262151:AWT262198 BGI262151:BGP262198 BQE262151:BQL262198 CAA262151:CAH262198 CJW262151:CKD262198 CTS262151:CTZ262198 DDO262151:DDV262198 DNK262151:DNR262198 DXG262151:DXN262198 EHC262151:EHJ262198 EQY262151:ERF262198 FAU262151:FBB262198 FKQ262151:FKX262198 FUM262151:FUT262198 GEI262151:GEP262198 GOE262151:GOL262198 GYA262151:GYH262198 HHW262151:HID262198 HRS262151:HRZ262198 IBO262151:IBV262198 ILK262151:ILR262198 IVG262151:IVN262198 JFC262151:JFJ262198 JOY262151:JPF262198 JYU262151:JZB262198 KIQ262151:KIX262198 KSM262151:KST262198 LCI262151:LCP262198 LME262151:LML262198 LWA262151:LWH262198 MFW262151:MGD262198 MPS262151:MPZ262198 MZO262151:MZV262198 NJK262151:NJR262198 NTG262151:NTN262198 ODC262151:ODJ262198 OMY262151:ONF262198 OWU262151:OXB262198 PGQ262151:PGX262198 PQM262151:PQT262198 QAI262151:QAP262198 QKE262151:QKL262198 QUA262151:QUH262198 RDW262151:RED262198 RNS262151:RNZ262198 RXO262151:RXV262198 SHK262151:SHR262198 SRG262151:SRN262198 TBC262151:TBJ262198 TKY262151:TLF262198 TUU262151:TVB262198 UEQ262151:UEX262198 UOM262151:UOT262198 UYI262151:UYP262198 VIE262151:VIL262198 VSA262151:VSH262198 WBW262151:WCD262198 WLS262151:WLZ262198 WVO262151:WVV262198 G327687:N327734 JC327687:JJ327734 SY327687:TF327734 ACU327687:ADB327734 AMQ327687:AMX327734 AWM327687:AWT327734 BGI327687:BGP327734 BQE327687:BQL327734 CAA327687:CAH327734 CJW327687:CKD327734 CTS327687:CTZ327734 DDO327687:DDV327734 DNK327687:DNR327734 DXG327687:DXN327734 EHC327687:EHJ327734 EQY327687:ERF327734 FAU327687:FBB327734 FKQ327687:FKX327734 FUM327687:FUT327734 GEI327687:GEP327734 GOE327687:GOL327734 GYA327687:GYH327734 HHW327687:HID327734 HRS327687:HRZ327734 IBO327687:IBV327734 ILK327687:ILR327734 IVG327687:IVN327734 JFC327687:JFJ327734 JOY327687:JPF327734 JYU327687:JZB327734 KIQ327687:KIX327734 KSM327687:KST327734 LCI327687:LCP327734 LME327687:LML327734 LWA327687:LWH327734 MFW327687:MGD327734 MPS327687:MPZ327734 MZO327687:MZV327734 NJK327687:NJR327734 NTG327687:NTN327734 ODC327687:ODJ327734 OMY327687:ONF327734 OWU327687:OXB327734 PGQ327687:PGX327734 PQM327687:PQT327734 QAI327687:QAP327734 QKE327687:QKL327734 QUA327687:QUH327734 RDW327687:RED327734 RNS327687:RNZ327734 RXO327687:RXV327734 SHK327687:SHR327734 SRG327687:SRN327734 TBC327687:TBJ327734 TKY327687:TLF327734 TUU327687:TVB327734 UEQ327687:UEX327734 UOM327687:UOT327734 UYI327687:UYP327734 VIE327687:VIL327734 VSA327687:VSH327734 WBW327687:WCD327734 WLS327687:WLZ327734 WVO327687:WVV327734 G393223:N393270 JC393223:JJ393270 SY393223:TF393270 ACU393223:ADB393270 AMQ393223:AMX393270 AWM393223:AWT393270 BGI393223:BGP393270 BQE393223:BQL393270 CAA393223:CAH393270 CJW393223:CKD393270 CTS393223:CTZ393270 DDO393223:DDV393270 DNK393223:DNR393270 DXG393223:DXN393270 EHC393223:EHJ393270 EQY393223:ERF393270 FAU393223:FBB393270 FKQ393223:FKX393270 FUM393223:FUT393270 GEI393223:GEP393270 GOE393223:GOL393270 GYA393223:GYH393270 HHW393223:HID393270 HRS393223:HRZ393270 IBO393223:IBV393270 ILK393223:ILR393270 IVG393223:IVN393270 JFC393223:JFJ393270 JOY393223:JPF393270 JYU393223:JZB393270 KIQ393223:KIX393270 KSM393223:KST393270 LCI393223:LCP393270 LME393223:LML393270 LWA393223:LWH393270 MFW393223:MGD393270 MPS393223:MPZ393270 MZO393223:MZV393270 NJK393223:NJR393270 NTG393223:NTN393270 ODC393223:ODJ393270 OMY393223:ONF393270 OWU393223:OXB393270 PGQ393223:PGX393270 PQM393223:PQT393270 QAI393223:QAP393270 QKE393223:QKL393270 QUA393223:QUH393270 RDW393223:RED393270 RNS393223:RNZ393270 RXO393223:RXV393270 SHK393223:SHR393270 SRG393223:SRN393270 TBC393223:TBJ393270 TKY393223:TLF393270 TUU393223:TVB393270 UEQ393223:UEX393270 UOM393223:UOT393270 UYI393223:UYP393270 VIE393223:VIL393270 VSA393223:VSH393270 WBW393223:WCD393270 WLS393223:WLZ393270 WVO393223:WVV393270 G458759:N458806 JC458759:JJ458806 SY458759:TF458806 ACU458759:ADB458806 AMQ458759:AMX458806 AWM458759:AWT458806 BGI458759:BGP458806 BQE458759:BQL458806 CAA458759:CAH458806 CJW458759:CKD458806 CTS458759:CTZ458806 DDO458759:DDV458806 DNK458759:DNR458806 DXG458759:DXN458806 EHC458759:EHJ458806 EQY458759:ERF458806 FAU458759:FBB458806 FKQ458759:FKX458806 FUM458759:FUT458806 GEI458759:GEP458806 GOE458759:GOL458806 GYA458759:GYH458806 HHW458759:HID458806 HRS458759:HRZ458806 IBO458759:IBV458806 ILK458759:ILR458806 IVG458759:IVN458806 JFC458759:JFJ458806 JOY458759:JPF458806 JYU458759:JZB458806 KIQ458759:KIX458806 KSM458759:KST458806 LCI458759:LCP458806 LME458759:LML458806 LWA458759:LWH458806 MFW458759:MGD458806 MPS458759:MPZ458806 MZO458759:MZV458806 NJK458759:NJR458806 NTG458759:NTN458806 ODC458759:ODJ458806 OMY458759:ONF458806 OWU458759:OXB458806 PGQ458759:PGX458806 PQM458759:PQT458806 QAI458759:QAP458806 QKE458759:QKL458806 QUA458759:QUH458806 RDW458759:RED458806 RNS458759:RNZ458806 RXO458759:RXV458806 SHK458759:SHR458806 SRG458759:SRN458806 TBC458759:TBJ458806 TKY458759:TLF458806 TUU458759:TVB458806 UEQ458759:UEX458806 UOM458759:UOT458806 UYI458759:UYP458806 VIE458759:VIL458806 VSA458759:VSH458806 WBW458759:WCD458806 WLS458759:WLZ458806 WVO458759:WVV458806 G524295:N524342 JC524295:JJ524342 SY524295:TF524342 ACU524295:ADB524342 AMQ524295:AMX524342 AWM524295:AWT524342 BGI524295:BGP524342 BQE524295:BQL524342 CAA524295:CAH524342 CJW524295:CKD524342 CTS524295:CTZ524342 DDO524295:DDV524342 DNK524295:DNR524342 DXG524295:DXN524342 EHC524295:EHJ524342 EQY524295:ERF524342 FAU524295:FBB524342 FKQ524295:FKX524342 FUM524295:FUT524342 GEI524295:GEP524342 GOE524295:GOL524342 GYA524295:GYH524342 HHW524295:HID524342 HRS524295:HRZ524342 IBO524295:IBV524342 ILK524295:ILR524342 IVG524295:IVN524342 JFC524295:JFJ524342 JOY524295:JPF524342 JYU524295:JZB524342 KIQ524295:KIX524342 KSM524295:KST524342 LCI524295:LCP524342 LME524295:LML524342 LWA524295:LWH524342 MFW524295:MGD524342 MPS524295:MPZ524342 MZO524295:MZV524342 NJK524295:NJR524342 NTG524295:NTN524342 ODC524295:ODJ524342 OMY524295:ONF524342 OWU524295:OXB524342 PGQ524295:PGX524342 PQM524295:PQT524342 QAI524295:QAP524342 QKE524295:QKL524342 QUA524295:QUH524342 RDW524295:RED524342 RNS524295:RNZ524342 RXO524295:RXV524342 SHK524295:SHR524342 SRG524295:SRN524342 TBC524295:TBJ524342 TKY524295:TLF524342 TUU524295:TVB524342 UEQ524295:UEX524342 UOM524295:UOT524342 UYI524295:UYP524342 VIE524295:VIL524342 VSA524295:VSH524342 WBW524295:WCD524342 WLS524295:WLZ524342 WVO524295:WVV524342 G589831:N589878 JC589831:JJ589878 SY589831:TF589878 ACU589831:ADB589878 AMQ589831:AMX589878 AWM589831:AWT589878 BGI589831:BGP589878 BQE589831:BQL589878 CAA589831:CAH589878 CJW589831:CKD589878 CTS589831:CTZ589878 DDO589831:DDV589878 DNK589831:DNR589878 DXG589831:DXN589878 EHC589831:EHJ589878 EQY589831:ERF589878 FAU589831:FBB589878 FKQ589831:FKX589878 FUM589831:FUT589878 GEI589831:GEP589878 GOE589831:GOL589878 GYA589831:GYH589878 HHW589831:HID589878 HRS589831:HRZ589878 IBO589831:IBV589878 ILK589831:ILR589878 IVG589831:IVN589878 JFC589831:JFJ589878 JOY589831:JPF589878 JYU589831:JZB589878 KIQ589831:KIX589878 KSM589831:KST589878 LCI589831:LCP589878 LME589831:LML589878 LWA589831:LWH589878 MFW589831:MGD589878 MPS589831:MPZ589878 MZO589831:MZV589878 NJK589831:NJR589878 NTG589831:NTN589878 ODC589831:ODJ589878 OMY589831:ONF589878 OWU589831:OXB589878 PGQ589831:PGX589878 PQM589831:PQT589878 QAI589831:QAP589878 QKE589831:QKL589878 QUA589831:QUH589878 RDW589831:RED589878 RNS589831:RNZ589878 RXO589831:RXV589878 SHK589831:SHR589878 SRG589831:SRN589878 TBC589831:TBJ589878 TKY589831:TLF589878 TUU589831:TVB589878 UEQ589831:UEX589878 UOM589831:UOT589878 UYI589831:UYP589878 VIE589831:VIL589878 VSA589831:VSH589878 WBW589831:WCD589878 WLS589831:WLZ589878 WVO589831:WVV589878 G655367:N655414 JC655367:JJ655414 SY655367:TF655414 ACU655367:ADB655414 AMQ655367:AMX655414 AWM655367:AWT655414 BGI655367:BGP655414 BQE655367:BQL655414 CAA655367:CAH655414 CJW655367:CKD655414 CTS655367:CTZ655414 DDO655367:DDV655414 DNK655367:DNR655414 DXG655367:DXN655414 EHC655367:EHJ655414 EQY655367:ERF655414 FAU655367:FBB655414 FKQ655367:FKX655414 FUM655367:FUT655414 GEI655367:GEP655414 GOE655367:GOL655414 GYA655367:GYH655414 HHW655367:HID655414 HRS655367:HRZ655414 IBO655367:IBV655414 ILK655367:ILR655414 IVG655367:IVN655414 JFC655367:JFJ655414 JOY655367:JPF655414 JYU655367:JZB655414 KIQ655367:KIX655414 KSM655367:KST655414 LCI655367:LCP655414 LME655367:LML655414 LWA655367:LWH655414 MFW655367:MGD655414 MPS655367:MPZ655414 MZO655367:MZV655414 NJK655367:NJR655414 NTG655367:NTN655414 ODC655367:ODJ655414 OMY655367:ONF655414 OWU655367:OXB655414 PGQ655367:PGX655414 PQM655367:PQT655414 QAI655367:QAP655414 QKE655367:QKL655414 QUA655367:QUH655414 RDW655367:RED655414 RNS655367:RNZ655414 RXO655367:RXV655414 SHK655367:SHR655414 SRG655367:SRN655414 TBC655367:TBJ655414 TKY655367:TLF655414 TUU655367:TVB655414 UEQ655367:UEX655414 UOM655367:UOT655414 UYI655367:UYP655414 VIE655367:VIL655414 VSA655367:VSH655414 WBW655367:WCD655414 WLS655367:WLZ655414 WVO655367:WVV655414 G720903:N720950 JC720903:JJ720950 SY720903:TF720950 ACU720903:ADB720950 AMQ720903:AMX720950 AWM720903:AWT720950 BGI720903:BGP720950 BQE720903:BQL720950 CAA720903:CAH720950 CJW720903:CKD720950 CTS720903:CTZ720950 DDO720903:DDV720950 DNK720903:DNR720950 DXG720903:DXN720950 EHC720903:EHJ720950 EQY720903:ERF720950 FAU720903:FBB720950 FKQ720903:FKX720950 FUM720903:FUT720950 GEI720903:GEP720950 GOE720903:GOL720950 GYA720903:GYH720950 HHW720903:HID720950 HRS720903:HRZ720950 IBO720903:IBV720950 ILK720903:ILR720950 IVG720903:IVN720950 JFC720903:JFJ720950 JOY720903:JPF720950 JYU720903:JZB720950 KIQ720903:KIX720950 KSM720903:KST720950 LCI720903:LCP720950 LME720903:LML720950 LWA720903:LWH720950 MFW720903:MGD720950 MPS720903:MPZ720950 MZO720903:MZV720950 NJK720903:NJR720950 NTG720903:NTN720950 ODC720903:ODJ720950 OMY720903:ONF720950 OWU720903:OXB720950 PGQ720903:PGX720950 PQM720903:PQT720950 QAI720903:QAP720950 QKE720903:QKL720950 QUA720903:QUH720950 RDW720903:RED720950 RNS720903:RNZ720950 RXO720903:RXV720950 SHK720903:SHR720950 SRG720903:SRN720950 TBC720903:TBJ720950 TKY720903:TLF720950 TUU720903:TVB720950 UEQ720903:UEX720950 UOM720903:UOT720950 UYI720903:UYP720950 VIE720903:VIL720950 VSA720903:VSH720950 WBW720903:WCD720950 WLS720903:WLZ720950 WVO720903:WVV720950 G786439:N786486 JC786439:JJ786486 SY786439:TF786486 ACU786439:ADB786486 AMQ786439:AMX786486 AWM786439:AWT786486 BGI786439:BGP786486 BQE786439:BQL786486 CAA786439:CAH786486 CJW786439:CKD786486 CTS786439:CTZ786486 DDO786439:DDV786486 DNK786439:DNR786486 DXG786439:DXN786486 EHC786439:EHJ786486 EQY786439:ERF786486 FAU786439:FBB786486 FKQ786439:FKX786486 FUM786439:FUT786486 GEI786439:GEP786486 GOE786439:GOL786486 GYA786439:GYH786486 HHW786439:HID786486 HRS786439:HRZ786486 IBO786439:IBV786486 ILK786439:ILR786486 IVG786439:IVN786486 JFC786439:JFJ786486 JOY786439:JPF786486 JYU786439:JZB786486 KIQ786439:KIX786486 KSM786439:KST786486 LCI786439:LCP786486 LME786439:LML786486 LWA786439:LWH786486 MFW786439:MGD786486 MPS786439:MPZ786486 MZO786439:MZV786486 NJK786439:NJR786486 NTG786439:NTN786486 ODC786439:ODJ786486 OMY786439:ONF786486 OWU786439:OXB786486 PGQ786439:PGX786486 PQM786439:PQT786486 QAI786439:QAP786486 QKE786439:QKL786486 QUA786439:QUH786486 RDW786439:RED786486 RNS786439:RNZ786486 RXO786439:RXV786486 SHK786439:SHR786486 SRG786439:SRN786486 TBC786439:TBJ786486 TKY786439:TLF786486 TUU786439:TVB786486 UEQ786439:UEX786486 UOM786439:UOT786486 UYI786439:UYP786486 VIE786439:VIL786486 VSA786439:VSH786486 WBW786439:WCD786486 WLS786439:WLZ786486 WVO786439:WVV786486 G851975:N852022 JC851975:JJ852022 SY851975:TF852022 ACU851975:ADB852022 AMQ851975:AMX852022 AWM851975:AWT852022 BGI851975:BGP852022 BQE851975:BQL852022 CAA851975:CAH852022 CJW851975:CKD852022 CTS851975:CTZ852022 DDO851975:DDV852022 DNK851975:DNR852022 DXG851975:DXN852022 EHC851975:EHJ852022 EQY851975:ERF852022 FAU851975:FBB852022 FKQ851975:FKX852022 FUM851975:FUT852022 GEI851975:GEP852022 GOE851975:GOL852022 GYA851975:GYH852022 HHW851975:HID852022 HRS851975:HRZ852022 IBO851975:IBV852022 ILK851975:ILR852022 IVG851975:IVN852022 JFC851975:JFJ852022 JOY851975:JPF852022 JYU851975:JZB852022 KIQ851975:KIX852022 KSM851975:KST852022 LCI851975:LCP852022 LME851975:LML852022 LWA851975:LWH852022 MFW851975:MGD852022 MPS851975:MPZ852022 MZO851975:MZV852022 NJK851975:NJR852022 NTG851975:NTN852022 ODC851975:ODJ852022 OMY851975:ONF852022 OWU851975:OXB852022 PGQ851975:PGX852022 PQM851975:PQT852022 QAI851975:QAP852022 QKE851975:QKL852022 QUA851975:QUH852022 RDW851975:RED852022 RNS851975:RNZ852022 RXO851975:RXV852022 SHK851975:SHR852022 SRG851975:SRN852022 TBC851975:TBJ852022 TKY851975:TLF852022 TUU851975:TVB852022 UEQ851975:UEX852022 UOM851975:UOT852022 UYI851975:UYP852022 VIE851975:VIL852022 VSA851975:VSH852022 WBW851975:WCD852022 WLS851975:WLZ852022 WVO851975:WVV852022 G917511:N917558 JC917511:JJ917558 SY917511:TF917558 ACU917511:ADB917558 AMQ917511:AMX917558 AWM917511:AWT917558 BGI917511:BGP917558 BQE917511:BQL917558 CAA917511:CAH917558 CJW917511:CKD917558 CTS917511:CTZ917558 DDO917511:DDV917558 DNK917511:DNR917558 DXG917511:DXN917558 EHC917511:EHJ917558 EQY917511:ERF917558 FAU917511:FBB917558 FKQ917511:FKX917558 FUM917511:FUT917558 GEI917511:GEP917558 GOE917511:GOL917558 GYA917511:GYH917558 HHW917511:HID917558 HRS917511:HRZ917558 IBO917511:IBV917558 ILK917511:ILR917558 IVG917511:IVN917558 JFC917511:JFJ917558 JOY917511:JPF917558 JYU917511:JZB917558 KIQ917511:KIX917558 KSM917511:KST917558 LCI917511:LCP917558 LME917511:LML917558 LWA917511:LWH917558 MFW917511:MGD917558 MPS917511:MPZ917558 MZO917511:MZV917558 NJK917511:NJR917558 NTG917511:NTN917558 ODC917511:ODJ917558 OMY917511:ONF917558 OWU917511:OXB917558 PGQ917511:PGX917558 PQM917511:PQT917558 QAI917511:QAP917558 QKE917511:QKL917558 QUA917511:QUH917558 RDW917511:RED917558 RNS917511:RNZ917558 RXO917511:RXV917558 SHK917511:SHR917558 SRG917511:SRN917558 TBC917511:TBJ917558 TKY917511:TLF917558 TUU917511:TVB917558 UEQ917511:UEX917558 UOM917511:UOT917558 UYI917511:UYP917558 VIE917511:VIL917558 VSA917511:VSH917558 WBW917511:WCD917558 WLS917511:WLZ917558 WVO917511:WVV917558 G983047:N983094 JC983047:JJ983094 SY983047:TF983094 ACU983047:ADB983094 AMQ983047:AMX983094 AWM983047:AWT983094 BGI983047:BGP983094 BQE983047:BQL983094 CAA983047:CAH983094 CJW983047:CKD983094 CTS983047:CTZ983094 DDO983047:DDV983094 DNK983047:DNR983094 DXG983047:DXN983094 EHC983047:EHJ983094 EQY983047:ERF983094 FAU983047:FBB983094 FKQ983047:FKX983094 FUM983047:FUT983094 GEI983047:GEP983094 GOE983047:GOL983094 GYA983047:GYH983094 HHW983047:HID983094 HRS983047:HRZ983094 IBO983047:IBV983094 ILK983047:ILR983094 IVG983047:IVN983094 JFC983047:JFJ983094 JOY983047:JPF983094 JYU983047:JZB983094 KIQ983047:KIX983094 KSM983047:KST983094 LCI983047:LCP983094 LME983047:LML983094 LWA983047:LWH983094 MFW983047:MGD983094 MPS983047:MPZ983094 MZO983047:MZV983094 NJK983047:NJR983094 NTG983047:NTN983094 ODC983047:ODJ983094 OMY983047:ONF983094 OWU983047:OXB983094 PGQ983047:PGX983094 PQM983047:PQT983094 QAI983047:QAP983094 QKE983047:QKL983094 QUA983047:QUH983094 RDW983047:RED983094 RNS983047:RNZ983094 RXO983047:RXV983094 SHK983047:SHR983094 SRG983047:SRN983094 TBC983047:TBJ983094 TKY983047:TLF983094 TUU983047:TVB983094 UEQ983047:UEX983094 UOM983047:UOT983094 UYI983047:UYP983094 VIE983047:VIL983094 VSA983047:VSH983094 WBW983047:WCD983094 WLS983047:WLZ983094 WVO983047:WVV983094 G59:N60 JC59:JJ60 SY59:TF60 ACU59:ADB60 AMQ59:AMX60 AWM59:AWT60 BGI59:BGP60 BQE59:BQL60 CAA59:CAH60 CJW59:CKD60 CTS59:CTZ60 DDO59:DDV60 DNK59:DNR60 DXG59:DXN60 EHC59:EHJ60 EQY59:ERF60 FAU59:FBB60 FKQ59:FKX60 FUM59:FUT60 GEI59:GEP60 GOE59:GOL60 GYA59:GYH60 HHW59:HID60 HRS59:HRZ60 IBO59:IBV60 ILK59:ILR60 IVG59:IVN60 JFC59:JFJ60 JOY59:JPF60 JYU59:JZB60 KIQ59:KIX60 KSM59:KST60 LCI59:LCP60 LME59:LML60 LWA59:LWH60 MFW59:MGD60 MPS59:MPZ60 MZO59:MZV60 NJK59:NJR60 NTG59:NTN60 ODC59:ODJ60 OMY59:ONF60 OWU59:OXB60 PGQ59:PGX60 PQM59:PQT60 QAI59:QAP60 QKE59:QKL60 QUA59:QUH60 RDW59:RED60 RNS59:RNZ60 RXO59:RXV60 SHK59:SHR60 SRG59:SRN60 TBC59:TBJ60 TKY59:TLF60 TUU59:TVB60 UEQ59:UEX60 UOM59:UOT60 UYI59:UYP60 VIE59:VIL60 VSA59:VSH60 WBW59:WCD60 WLS59:WLZ60 WVO59:WVV60 G65595:N65596 JC65595:JJ65596 SY65595:TF65596 ACU65595:ADB65596 AMQ65595:AMX65596 AWM65595:AWT65596 BGI65595:BGP65596 BQE65595:BQL65596 CAA65595:CAH65596 CJW65595:CKD65596 CTS65595:CTZ65596 DDO65595:DDV65596 DNK65595:DNR65596 DXG65595:DXN65596 EHC65595:EHJ65596 EQY65595:ERF65596 FAU65595:FBB65596 FKQ65595:FKX65596 FUM65595:FUT65596 GEI65595:GEP65596 GOE65595:GOL65596 GYA65595:GYH65596 HHW65595:HID65596 HRS65595:HRZ65596 IBO65595:IBV65596 ILK65595:ILR65596 IVG65595:IVN65596 JFC65595:JFJ65596 JOY65595:JPF65596 JYU65595:JZB65596 KIQ65595:KIX65596 KSM65595:KST65596 LCI65595:LCP65596 LME65595:LML65596 LWA65595:LWH65596 MFW65595:MGD65596 MPS65595:MPZ65596 MZO65595:MZV65596 NJK65595:NJR65596 NTG65595:NTN65596 ODC65595:ODJ65596 OMY65595:ONF65596 OWU65595:OXB65596 PGQ65595:PGX65596 PQM65595:PQT65596 QAI65595:QAP65596 QKE65595:QKL65596 QUA65595:QUH65596 RDW65595:RED65596 RNS65595:RNZ65596 RXO65595:RXV65596 SHK65595:SHR65596 SRG65595:SRN65596 TBC65595:TBJ65596 TKY65595:TLF65596 TUU65595:TVB65596 UEQ65595:UEX65596 UOM65595:UOT65596 UYI65595:UYP65596 VIE65595:VIL65596 VSA65595:VSH65596 WBW65595:WCD65596 WLS65595:WLZ65596 WVO65595:WVV65596 G131131:N131132 JC131131:JJ131132 SY131131:TF131132 ACU131131:ADB131132 AMQ131131:AMX131132 AWM131131:AWT131132 BGI131131:BGP131132 BQE131131:BQL131132 CAA131131:CAH131132 CJW131131:CKD131132 CTS131131:CTZ131132 DDO131131:DDV131132 DNK131131:DNR131132 DXG131131:DXN131132 EHC131131:EHJ131132 EQY131131:ERF131132 FAU131131:FBB131132 FKQ131131:FKX131132 FUM131131:FUT131132 GEI131131:GEP131132 GOE131131:GOL131132 GYA131131:GYH131132 HHW131131:HID131132 HRS131131:HRZ131132 IBO131131:IBV131132 ILK131131:ILR131132 IVG131131:IVN131132 JFC131131:JFJ131132 JOY131131:JPF131132 JYU131131:JZB131132 KIQ131131:KIX131132 KSM131131:KST131132 LCI131131:LCP131132 LME131131:LML131132 LWA131131:LWH131132 MFW131131:MGD131132 MPS131131:MPZ131132 MZO131131:MZV131132 NJK131131:NJR131132 NTG131131:NTN131132 ODC131131:ODJ131132 OMY131131:ONF131132 OWU131131:OXB131132 PGQ131131:PGX131132 PQM131131:PQT131132 QAI131131:QAP131132 QKE131131:QKL131132 QUA131131:QUH131132 RDW131131:RED131132 RNS131131:RNZ131132 RXO131131:RXV131132 SHK131131:SHR131132 SRG131131:SRN131132 TBC131131:TBJ131132 TKY131131:TLF131132 TUU131131:TVB131132 UEQ131131:UEX131132 UOM131131:UOT131132 UYI131131:UYP131132 VIE131131:VIL131132 VSA131131:VSH131132 WBW131131:WCD131132 WLS131131:WLZ131132 WVO131131:WVV131132 G196667:N196668 JC196667:JJ196668 SY196667:TF196668 ACU196667:ADB196668 AMQ196667:AMX196668 AWM196667:AWT196668 BGI196667:BGP196668 BQE196667:BQL196668 CAA196667:CAH196668 CJW196667:CKD196668 CTS196667:CTZ196668 DDO196667:DDV196668 DNK196667:DNR196668 DXG196667:DXN196668 EHC196667:EHJ196668 EQY196667:ERF196668 FAU196667:FBB196668 FKQ196667:FKX196668 FUM196667:FUT196668 GEI196667:GEP196668 GOE196667:GOL196668 GYA196667:GYH196668 HHW196667:HID196668 HRS196667:HRZ196668 IBO196667:IBV196668 ILK196667:ILR196668 IVG196667:IVN196668 JFC196667:JFJ196668 JOY196667:JPF196668 JYU196667:JZB196668 KIQ196667:KIX196668 KSM196667:KST196668 LCI196667:LCP196668 LME196667:LML196668 LWA196667:LWH196668 MFW196667:MGD196668 MPS196667:MPZ196668 MZO196667:MZV196668 NJK196667:NJR196668 NTG196667:NTN196668 ODC196667:ODJ196668 OMY196667:ONF196668 OWU196667:OXB196668 PGQ196667:PGX196668 PQM196667:PQT196668 QAI196667:QAP196668 QKE196667:QKL196668 QUA196667:QUH196668 RDW196667:RED196668 RNS196667:RNZ196668 RXO196667:RXV196668 SHK196667:SHR196668 SRG196667:SRN196668 TBC196667:TBJ196668 TKY196667:TLF196668 TUU196667:TVB196668 UEQ196667:UEX196668 UOM196667:UOT196668 UYI196667:UYP196668 VIE196667:VIL196668 VSA196667:VSH196668 WBW196667:WCD196668 WLS196667:WLZ196668 WVO196667:WVV196668 G262203:N262204 JC262203:JJ262204 SY262203:TF262204 ACU262203:ADB262204 AMQ262203:AMX262204 AWM262203:AWT262204 BGI262203:BGP262204 BQE262203:BQL262204 CAA262203:CAH262204 CJW262203:CKD262204 CTS262203:CTZ262204 DDO262203:DDV262204 DNK262203:DNR262204 DXG262203:DXN262204 EHC262203:EHJ262204 EQY262203:ERF262204 FAU262203:FBB262204 FKQ262203:FKX262204 FUM262203:FUT262204 GEI262203:GEP262204 GOE262203:GOL262204 GYA262203:GYH262204 HHW262203:HID262204 HRS262203:HRZ262204 IBO262203:IBV262204 ILK262203:ILR262204 IVG262203:IVN262204 JFC262203:JFJ262204 JOY262203:JPF262204 JYU262203:JZB262204 KIQ262203:KIX262204 KSM262203:KST262204 LCI262203:LCP262204 LME262203:LML262204 LWA262203:LWH262204 MFW262203:MGD262204 MPS262203:MPZ262204 MZO262203:MZV262204 NJK262203:NJR262204 NTG262203:NTN262204 ODC262203:ODJ262204 OMY262203:ONF262204 OWU262203:OXB262204 PGQ262203:PGX262204 PQM262203:PQT262204 QAI262203:QAP262204 QKE262203:QKL262204 QUA262203:QUH262204 RDW262203:RED262204 RNS262203:RNZ262204 RXO262203:RXV262204 SHK262203:SHR262204 SRG262203:SRN262204 TBC262203:TBJ262204 TKY262203:TLF262204 TUU262203:TVB262204 UEQ262203:UEX262204 UOM262203:UOT262204 UYI262203:UYP262204 VIE262203:VIL262204 VSA262203:VSH262204 WBW262203:WCD262204 WLS262203:WLZ262204 WVO262203:WVV262204 G327739:N327740 JC327739:JJ327740 SY327739:TF327740 ACU327739:ADB327740 AMQ327739:AMX327740 AWM327739:AWT327740 BGI327739:BGP327740 BQE327739:BQL327740 CAA327739:CAH327740 CJW327739:CKD327740 CTS327739:CTZ327740 DDO327739:DDV327740 DNK327739:DNR327740 DXG327739:DXN327740 EHC327739:EHJ327740 EQY327739:ERF327740 FAU327739:FBB327740 FKQ327739:FKX327740 FUM327739:FUT327740 GEI327739:GEP327740 GOE327739:GOL327740 GYA327739:GYH327740 HHW327739:HID327740 HRS327739:HRZ327740 IBO327739:IBV327740 ILK327739:ILR327740 IVG327739:IVN327740 JFC327739:JFJ327740 JOY327739:JPF327740 JYU327739:JZB327740 KIQ327739:KIX327740 KSM327739:KST327740 LCI327739:LCP327740 LME327739:LML327740 LWA327739:LWH327740 MFW327739:MGD327740 MPS327739:MPZ327740 MZO327739:MZV327740 NJK327739:NJR327740 NTG327739:NTN327740 ODC327739:ODJ327740 OMY327739:ONF327740 OWU327739:OXB327740 PGQ327739:PGX327740 PQM327739:PQT327740 QAI327739:QAP327740 QKE327739:QKL327740 QUA327739:QUH327740 RDW327739:RED327740 RNS327739:RNZ327740 RXO327739:RXV327740 SHK327739:SHR327740 SRG327739:SRN327740 TBC327739:TBJ327740 TKY327739:TLF327740 TUU327739:TVB327740 UEQ327739:UEX327740 UOM327739:UOT327740 UYI327739:UYP327740 VIE327739:VIL327740 VSA327739:VSH327740 WBW327739:WCD327740 WLS327739:WLZ327740 WVO327739:WVV327740 G393275:N393276 JC393275:JJ393276 SY393275:TF393276 ACU393275:ADB393276 AMQ393275:AMX393276 AWM393275:AWT393276 BGI393275:BGP393276 BQE393275:BQL393276 CAA393275:CAH393276 CJW393275:CKD393276 CTS393275:CTZ393276 DDO393275:DDV393276 DNK393275:DNR393276 DXG393275:DXN393276 EHC393275:EHJ393276 EQY393275:ERF393276 FAU393275:FBB393276 FKQ393275:FKX393276 FUM393275:FUT393276 GEI393275:GEP393276 GOE393275:GOL393276 GYA393275:GYH393276 HHW393275:HID393276 HRS393275:HRZ393276 IBO393275:IBV393276 ILK393275:ILR393276 IVG393275:IVN393276 JFC393275:JFJ393276 JOY393275:JPF393276 JYU393275:JZB393276 KIQ393275:KIX393276 KSM393275:KST393276 LCI393275:LCP393276 LME393275:LML393276 LWA393275:LWH393276 MFW393275:MGD393276 MPS393275:MPZ393276 MZO393275:MZV393276 NJK393275:NJR393276 NTG393275:NTN393276 ODC393275:ODJ393276 OMY393275:ONF393276 OWU393275:OXB393276 PGQ393275:PGX393276 PQM393275:PQT393276 QAI393275:QAP393276 QKE393275:QKL393276 QUA393275:QUH393276 RDW393275:RED393276 RNS393275:RNZ393276 RXO393275:RXV393276 SHK393275:SHR393276 SRG393275:SRN393276 TBC393275:TBJ393276 TKY393275:TLF393276 TUU393275:TVB393276 UEQ393275:UEX393276 UOM393275:UOT393276 UYI393275:UYP393276 VIE393275:VIL393276 VSA393275:VSH393276 WBW393275:WCD393276 WLS393275:WLZ393276 WVO393275:WVV393276 G458811:N458812 JC458811:JJ458812 SY458811:TF458812 ACU458811:ADB458812 AMQ458811:AMX458812 AWM458811:AWT458812 BGI458811:BGP458812 BQE458811:BQL458812 CAA458811:CAH458812 CJW458811:CKD458812 CTS458811:CTZ458812 DDO458811:DDV458812 DNK458811:DNR458812 DXG458811:DXN458812 EHC458811:EHJ458812 EQY458811:ERF458812 FAU458811:FBB458812 FKQ458811:FKX458812 FUM458811:FUT458812 GEI458811:GEP458812 GOE458811:GOL458812 GYA458811:GYH458812 HHW458811:HID458812 HRS458811:HRZ458812 IBO458811:IBV458812 ILK458811:ILR458812 IVG458811:IVN458812 JFC458811:JFJ458812 JOY458811:JPF458812 JYU458811:JZB458812 KIQ458811:KIX458812 KSM458811:KST458812 LCI458811:LCP458812 LME458811:LML458812 LWA458811:LWH458812 MFW458811:MGD458812 MPS458811:MPZ458812 MZO458811:MZV458812 NJK458811:NJR458812 NTG458811:NTN458812 ODC458811:ODJ458812 OMY458811:ONF458812 OWU458811:OXB458812 PGQ458811:PGX458812 PQM458811:PQT458812 QAI458811:QAP458812 QKE458811:QKL458812 QUA458811:QUH458812 RDW458811:RED458812 RNS458811:RNZ458812 RXO458811:RXV458812 SHK458811:SHR458812 SRG458811:SRN458812 TBC458811:TBJ458812 TKY458811:TLF458812 TUU458811:TVB458812 UEQ458811:UEX458812 UOM458811:UOT458812 UYI458811:UYP458812 VIE458811:VIL458812 VSA458811:VSH458812 WBW458811:WCD458812 WLS458811:WLZ458812 WVO458811:WVV458812 G524347:N524348 JC524347:JJ524348 SY524347:TF524348 ACU524347:ADB524348 AMQ524347:AMX524348 AWM524347:AWT524348 BGI524347:BGP524348 BQE524347:BQL524348 CAA524347:CAH524348 CJW524347:CKD524348 CTS524347:CTZ524348 DDO524347:DDV524348 DNK524347:DNR524348 DXG524347:DXN524348 EHC524347:EHJ524348 EQY524347:ERF524348 FAU524347:FBB524348 FKQ524347:FKX524348 FUM524347:FUT524348 GEI524347:GEP524348 GOE524347:GOL524348 GYA524347:GYH524348 HHW524347:HID524348 HRS524347:HRZ524348 IBO524347:IBV524348 ILK524347:ILR524348 IVG524347:IVN524348 JFC524347:JFJ524348 JOY524347:JPF524348 JYU524347:JZB524348 KIQ524347:KIX524348 KSM524347:KST524348 LCI524347:LCP524348 LME524347:LML524348 LWA524347:LWH524348 MFW524347:MGD524348 MPS524347:MPZ524348 MZO524347:MZV524348 NJK524347:NJR524348 NTG524347:NTN524348 ODC524347:ODJ524348 OMY524347:ONF524348 OWU524347:OXB524348 PGQ524347:PGX524348 PQM524347:PQT524348 QAI524347:QAP524348 QKE524347:QKL524348 QUA524347:QUH524348 RDW524347:RED524348 RNS524347:RNZ524348 RXO524347:RXV524348 SHK524347:SHR524348 SRG524347:SRN524348 TBC524347:TBJ524348 TKY524347:TLF524348 TUU524347:TVB524348 UEQ524347:UEX524348 UOM524347:UOT524348 UYI524347:UYP524348 VIE524347:VIL524348 VSA524347:VSH524348 WBW524347:WCD524348 WLS524347:WLZ524348 WVO524347:WVV524348 G589883:N589884 JC589883:JJ589884 SY589883:TF589884 ACU589883:ADB589884 AMQ589883:AMX589884 AWM589883:AWT589884 BGI589883:BGP589884 BQE589883:BQL589884 CAA589883:CAH589884 CJW589883:CKD589884 CTS589883:CTZ589884 DDO589883:DDV589884 DNK589883:DNR589884 DXG589883:DXN589884 EHC589883:EHJ589884 EQY589883:ERF589884 FAU589883:FBB589884 FKQ589883:FKX589884 FUM589883:FUT589884 GEI589883:GEP589884 GOE589883:GOL589884 GYA589883:GYH589884 HHW589883:HID589884 HRS589883:HRZ589884 IBO589883:IBV589884 ILK589883:ILR589884 IVG589883:IVN589884 JFC589883:JFJ589884 JOY589883:JPF589884 JYU589883:JZB589884 KIQ589883:KIX589884 KSM589883:KST589884 LCI589883:LCP589884 LME589883:LML589884 LWA589883:LWH589884 MFW589883:MGD589884 MPS589883:MPZ589884 MZO589883:MZV589884 NJK589883:NJR589884 NTG589883:NTN589884 ODC589883:ODJ589884 OMY589883:ONF589884 OWU589883:OXB589884 PGQ589883:PGX589884 PQM589883:PQT589884 QAI589883:QAP589884 QKE589883:QKL589884 QUA589883:QUH589884 RDW589883:RED589884 RNS589883:RNZ589884 RXO589883:RXV589884 SHK589883:SHR589884 SRG589883:SRN589884 TBC589883:TBJ589884 TKY589883:TLF589884 TUU589883:TVB589884 UEQ589883:UEX589884 UOM589883:UOT589884 UYI589883:UYP589884 VIE589883:VIL589884 VSA589883:VSH589884 WBW589883:WCD589884 WLS589883:WLZ589884 WVO589883:WVV589884 G655419:N655420 JC655419:JJ655420 SY655419:TF655420 ACU655419:ADB655420 AMQ655419:AMX655420 AWM655419:AWT655420 BGI655419:BGP655420 BQE655419:BQL655420 CAA655419:CAH655420 CJW655419:CKD655420 CTS655419:CTZ655420 DDO655419:DDV655420 DNK655419:DNR655420 DXG655419:DXN655420 EHC655419:EHJ655420 EQY655419:ERF655420 FAU655419:FBB655420 FKQ655419:FKX655420 FUM655419:FUT655420 GEI655419:GEP655420 GOE655419:GOL655420 GYA655419:GYH655420 HHW655419:HID655420 HRS655419:HRZ655420 IBO655419:IBV655420 ILK655419:ILR655420 IVG655419:IVN655420 JFC655419:JFJ655420 JOY655419:JPF655420 JYU655419:JZB655420 KIQ655419:KIX655420 KSM655419:KST655420 LCI655419:LCP655420 LME655419:LML655420 LWA655419:LWH655420 MFW655419:MGD655420 MPS655419:MPZ655420 MZO655419:MZV655420 NJK655419:NJR655420 NTG655419:NTN655420 ODC655419:ODJ655420 OMY655419:ONF655420 OWU655419:OXB655420 PGQ655419:PGX655420 PQM655419:PQT655420 QAI655419:QAP655420 QKE655419:QKL655420 QUA655419:QUH655420 RDW655419:RED655420 RNS655419:RNZ655420 RXO655419:RXV655420 SHK655419:SHR655420 SRG655419:SRN655420 TBC655419:TBJ655420 TKY655419:TLF655420 TUU655419:TVB655420 UEQ655419:UEX655420 UOM655419:UOT655420 UYI655419:UYP655420 VIE655419:VIL655420 VSA655419:VSH655420 WBW655419:WCD655420 WLS655419:WLZ655420 WVO655419:WVV655420 G720955:N720956 JC720955:JJ720956 SY720955:TF720956 ACU720955:ADB720956 AMQ720955:AMX720956 AWM720955:AWT720956 BGI720955:BGP720956 BQE720955:BQL720956 CAA720955:CAH720956 CJW720955:CKD720956 CTS720955:CTZ720956 DDO720955:DDV720956 DNK720955:DNR720956 DXG720955:DXN720956 EHC720955:EHJ720956 EQY720955:ERF720956 FAU720955:FBB720956 FKQ720955:FKX720956 FUM720955:FUT720956 GEI720955:GEP720956 GOE720955:GOL720956 GYA720955:GYH720956 HHW720955:HID720956 HRS720955:HRZ720956 IBO720955:IBV720956 ILK720955:ILR720956 IVG720955:IVN720956 JFC720955:JFJ720956 JOY720955:JPF720956 JYU720955:JZB720956 KIQ720955:KIX720956 KSM720955:KST720956 LCI720955:LCP720956 LME720955:LML720956 LWA720955:LWH720956 MFW720955:MGD720956 MPS720955:MPZ720956 MZO720955:MZV720956 NJK720955:NJR720956 NTG720955:NTN720956 ODC720955:ODJ720956 OMY720955:ONF720956 OWU720955:OXB720956 PGQ720955:PGX720956 PQM720955:PQT720956 QAI720955:QAP720956 QKE720955:QKL720956 QUA720955:QUH720956 RDW720955:RED720956 RNS720955:RNZ720956 RXO720955:RXV720956 SHK720955:SHR720956 SRG720955:SRN720956 TBC720955:TBJ720956 TKY720955:TLF720956 TUU720955:TVB720956 UEQ720955:UEX720956 UOM720955:UOT720956 UYI720955:UYP720956 VIE720955:VIL720956 VSA720955:VSH720956 WBW720955:WCD720956 WLS720955:WLZ720956 WVO720955:WVV720956 G786491:N786492 JC786491:JJ786492 SY786491:TF786492 ACU786491:ADB786492 AMQ786491:AMX786492 AWM786491:AWT786492 BGI786491:BGP786492 BQE786491:BQL786492 CAA786491:CAH786492 CJW786491:CKD786492 CTS786491:CTZ786492 DDO786491:DDV786492 DNK786491:DNR786492 DXG786491:DXN786492 EHC786491:EHJ786492 EQY786491:ERF786492 FAU786491:FBB786492 FKQ786491:FKX786492 FUM786491:FUT786492 GEI786491:GEP786492 GOE786491:GOL786492 GYA786491:GYH786492 HHW786491:HID786492 HRS786491:HRZ786492 IBO786491:IBV786492 ILK786491:ILR786492 IVG786491:IVN786492 JFC786491:JFJ786492 JOY786491:JPF786492 JYU786491:JZB786492 KIQ786491:KIX786492 KSM786491:KST786492 LCI786491:LCP786492 LME786491:LML786492 LWA786491:LWH786492 MFW786491:MGD786492 MPS786491:MPZ786492 MZO786491:MZV786492 NJK786491:NJR786492 NTG786491:NTN786492 ODC786491:ODJ786492 OMY786491:ONF786492 OWU786491:OXB786492 PGQ786491:PGX786492 PQM786491:PQT786492 QAI786491:QAP786492 QKE786491:QKL786492 QUA786491:QUH786492 RDW786491:RED786492 RNS786491:RNZ786492 RXO786491:RXV786492 SHK786491:SHR786492 SRG786491:SRN786492 TBC786491:TBJ786492 TKY786491:TLF786492 TUU786491:TVB786492 UEQ786491:UEX786492 UOM786491:UOT786492 UYI786491:UYP786492 VIE786491:VIL786492 VSA786491:VSH786492 WBW786491:WCD786492 WLS786491:WLZ786492 WVO786491:WVV786492 G852027:N852028 JC852027:JJ852028 SY852027:TF852028 ACU852027:ADB852028 AMQ852027:AMX852028 AWM852027:AWT852028 BGI852027:BGP852028 BQE852027:BQL852028 CAA852027:CAH852028 CJW852027:CKD852028 CTS852027:CTZ852028 DDO852027:DDV852028 DNK852027:DNR852028 DXG852027:DXN852028 EHC852027:EHJ852028 EQY852027:ERF852028 FAU852027:FBB852028 FKQ852027:FKX852028 FUM852027:FUT852028 GEI852027:GEP852028 GOE852027:GOL852028 GYA852027:GYH852028 HHW852027:HID852028 HRS852027:HRZ852028 IBO852027:IBV852028 ILK852027:ILR852028 IVG852027:IVN852028 JFC852027:JFJ852028 JOY852027:JPF852028 JYU852027:JZB852028 KIQ852027:KIX852028 KSM852027:KST852028 LCI852027:LCP852028 LME852027:LML852028 LWA852027:LWH852028 MFW852027:MGD852028 MPS852027:MPZ852028 MZO852027:MZV852028 NJK852027:NJR852028 NTG852027:NTN852028 ODC852027:ODJ852028 OMY852027:ONF852028 OWU852027:OXB852028 PGQ852027:PGX852028 PQM852027:PQT852028 QAI852027:QAP852028 QKE852027:QKL852028 QUA852027:QUH852028 RDW852027:RED852028 RNS852027:RNZ852028 RXO852027:RXV852028 SHK852027:SHR852028 SRG852027:SRN852028 TBC852027:TBJ852028 TKY852027:TLF852028 TUU852027:TVB852028 UEQ852027:UEX852028 UOM852027:UOT852028 UYI852027:UYP852028 VIE852027:VIL852028 VSA852027:VSH852028 WBW852027:WCD852028 WLS852027:WLZ852028 WVO852027:WVV852028 G917563:N917564 JC917563:JJ917564 SY917563:TF917564 ACU917563:ADB917564 AMQ917563:AMX917564 AWM917563:AWT917564 BGI917563:BGP917564 BQE917563:BQL917564 CAA917563:CAH917564 CJW917563:CKD917564 CTS917563:CTZ917564 DDO917563:DDV917564 DNK917563:DNR917564 DXG917563:DXN917564 EHC917563:EHJ917564 EQY917563:ERF917564 FAU917563:FBB917564 FKQ917563:FKX917564 FUM917563:FUT917564 GEI917563:GEP917564 GOE917563:GOL917564 GYA917563:GYH917564 HHW917563:HID917564 HRS917563:HRZ917564 IBO917563:IBV917564 ILK917563:ILR917564 IVG917563:IVN917564 JFC917563:JFJ917564 JOY917563:JPF917564 JYU917563:JZB917564 KIQ917563:KIX917564 KSM917563:KST917564 LCI917563:LCP917564 LME917563:LML917564 LWA917563:LWH917564 MFW917563:MGD917564 MPS917563:MPZ917564 MZO917563:MZV917564 NJK917563:NJR917564 NTG917563:NTN917564 ODC917563:ODJ917564 OMY917563:ONF917564 OWU917563:OXB917564 PGQ917563:PGX917564 PQM917563:PQT917564 QAI917563:QAP917564 QKE917563:QKL917564 QUA917563:QUH917564 RDW917563:RED917564 RNS917563:RNZ917564 RXO917563:RXV917564 SHK917563:SHR917564 SRG917563:SRN917564 TBC917563:TBJ917564 TKY917563:TLF917564 TUU917563:TVB917564 UEQ917563:UEX917564 UOM917563:UOT917564 UYI917563:UYP917564 VIE917563:VIL917564 VSA917563:VSH917564 WBW917563:WCD917564 WLS917563:WLZ917564 WVO917563:WVV917564 G983099:N983100 JC983099:JJ983100 SY983099:TF983100 ACU983099:ADB983100 AMQ983099:AMX983100 AWM983099:AWT983100 BGI983099:BGP983100 BQE983099:BQL983100 CAA983099:CAH983100 CJW983099:CKD983100 CTS983099:CTZ983100 DDO983099:DDV983100 DNK983099:DNR983100 DXG983099:DXN983100 EHC983099:EHJ983100 EQY983099:ERF983100 FAU983099:FBB983100 FKQ983099:FKX983100 FUM983099:FUT983100 GEI983099:GEP983100 GOE983099:GOL983100 GYA983099:GYH983100 HHW983099:HID983100 HRS983099:HRZ983100 IBO983099:IBV983100 ILK983099:ILR983100 IVG983099:IVN983100 JFC983099:JFJ983100 JOY983099:JPF983100 JYU983099:JZB983100 KIQ983099:KIX983100 KSM983099:KST983100 LCI983099:LCP983100 LME983099:LML983100 LWA983099:LWH983100 MFW983099:MGD983100 MPS983099:MPZ983100 MZO983099:MZV983100 NJK983099:NJR983100 NTG983099:NTN983100 ODC983099:ODJ983100 OMY983099:ONF983100 OWU983099:OXB983100 PGQ983099:PGX983100 PQM983099:PQT983100 QAI983099:QAP983100 QKE983099:QKL983100 QUA983099:QUH983100 RDW983099:RED983100 RNS983099:RNZ983100 RXO983099:RXV983100 SHK983099:SHR983100 SRG983099:SRN983100 TBC983099:TBJ983100 TKY983099:TLF983100 TUU983099:TVB983100 UEQ983099:UEX983100 UOM983099:UOT983100 UYI983099:UYP983100 VIE983099:VIL983100 VSA983099:VSH983100 WBW983099:WCD983100 WLS983099:WLZ983100 WVO983099:WVV983100">
      <formula1>0</formula1>
    </dataValidation>
  </dataValidations>
  <printOptions horizontalCentered="1"/>
  <pageMargins left="0.55118110236220474" right="0.55118110236220474" top="0.71" bottom="1.1599999999999999" header="0" footer="0"/>
  <pageSetup paperSize="9" scale="91" fitToHeight="3" orientation="landscape" r:id="rId1"/>
  <headerFooter alignWithMargins="0"/>
  <rowBreaks count="2" manualBreakCount="2">
    <brk id="26" min="2" max="13" man="1"/>
    <brk id="46" min="2" max="13" man="1"/>
  </rowBreaks>
  <legacyDrawing r:id="rId2"/>
</worksheet>
</file>

<file path=xl/worksheets/sheet11.xml><?xml version="1.0" encoding="utf-8"?>
<worksheet xmlns="http://schemas.openxmlformats.org/spreadsheetml/2006/main" xmlns:r="http://schemas.openxmlformats.org/officeDocument/2006/relationships">
  <sheetPr codeName="Sheet06c" enableFormatConditionsCalculation="0">
    <tabColor indexed="42"/>
    <pageSetUpPr fitToPage="1"/>
  </sheetPr>
  <dimension ref="A1:BR21"/>
  <sheetViews>
    <sheetView showGridLines="0" zoomScaleNormal="100" workbookViewId="0">
      <pane xSplit="6" ySplit="6" topLeftCell="G7" activePane="bottomRight" state="frozen"/>
      <selection activeCell="G56" sqref="G56"/>
      <selection pane="topRight" activeCell="G56" sqref="G56"/>
      <selection pane="bottomLeft" activeCell="G56" sqref="G56"/>
      <selection pane="bottomRight" activeCell="C3" sqref="C3"/>
    </sheetView>
  </sheetViews>
  <sheetFormatPr defaultRowHeight="12.75"/>
  <cols>
    <col min="1" max="2" width="10.140625" style="308" hidden="1" customWidth="1"/>
    <col min="3" max="3" width="18.7109375" style="308" customWidth="1"/>
    <col min="4" max="4" width="8.5703125" style="308" customWidth="1"/>
    <col min="5" max="5" width="3" style="308" customWidth="1"/>
    <col min="6" max="6" width="7" style="308" customWidth="1"/>
    <col min="7" max="14" width="13.85546875" style="308" customWidth="1"/>
    <col min="15" max="26" width="9.140625" style="308"/>
    <col min="27" max="27" width="26.140625" style="308" hidden="1" customWidth="1"/>
    <col min="28" max="28" width="12" style="308" hidden="1" customWidth="1"/>
    <col min="29" max="29" width="2.5703125" style="308" hidden="1" customWidth="1"/>
    <col min="30" max="70" width="9.140625" style="308" hidden="1" customWidth="1"/>
    <col min="71" max="256" width="9.140625" style="308"/>
    <col min="257" max="258" width="0" style="308" hidden="1" customWidth="1"/>
    <col min="259" max="259" width="18.7109375" style="308" customWidth="1"/>
    <col min="260" max="260" width="8.5703125" style="308" customWidth="1"/>
    <col min="261" max="261" width="3" style="308" customWidth="1"/>
    <col min="262" max="262" width="7" style="308" customWidth="1"/>
    <col min="263" max="270" width="13.85546875" style="308" customWidth="1"/>
    <col min="271" max="282" width="9.140625" style="308"/>
    <col min="283" max="326" width="0" style="308" hidden="1" customWidth="1"/>
    <col min="327" max="512" width="9.140625" style="308"/>
    <col min="513" max="514" width="0" style="308" hidden="1" customWidth="1"/>
    <col min="515" max="515" width="18.7109375" style="308" customWidth="1"/>
    <col min="516" max="516" width="8.5703125" style="308" customWidth="1"/>
    <col min="517" max="517" width="3" style="308" customWidth="1"/>
    <col min="518" max="518" width="7" style="308" customWidth="1"/>
    <col min="519" max="526" width="13.85546875" style="308" customWidth="1"/>
    <col min="527" max="538" width="9.140625" style="308"/>
    <col min="539" max="582" width="0" style="308" hidden="1" customWidth="1"/>
    <col min="583" max="768" width="9.140625" style="308"/>
    <col min="769" max="770" width="0" style="308" hidden="1" customWidth="1"/>
    <col min="771" max="771" width="18.7109375" style="308" customWidth="1"/>
    <col min="772" max="772" width="8.5703125" style="308" customWidth="1"/>
    <col min="773" max="773" width="3" style="308" customWidth="1"/>
    <col min="774" max="774" width="7" style="308" customWidth="1"/>
    <col min="775" max="782" width="13.85546875" style="308" customWidth="1"/>
    <col min="783" max="794" width="9.140625" style="308"/>
    <col min="795" max="838" width="0" style="308" hidden="1" customWidth="1"/>
    <col min="839" max="1024" width="9.140625" style="308"/>
    <col min="1025" max="1026" width="0" style="308" hidden="1" customWidth="1"/>
    <col min="1027" max="1027" width="18.7109375" style="308" customWidth="1"/>
    <col min="1028" max="1028" width="8.5703125" style="308" customWidth="1"/>
    <col min="1029" max="1029" width="3" style="308" customWidth="1"/>
    <col min="1030" max="1030" width="7" style="308" customWidth="1"/>
    <col min="1031" max="1038" width="13.85546875" style="308" customWidth="1"/>
    <col min="1039" max="1050" width="9.140625" style="308"/>
    <col min="1051" max="1094" width="0" style="308" hidden="1" customWidth="1"/>
    <col min="1095" max="1280" width="9.140625" style="308"/>
    <col min="1281" max="1282" width="0" style="308" hidden="1" customWidth="1"/>
    <col min="1283" max="1283" width="18.7109375" style="308" customWidth="1"/>
    <col min="1284" max="1284" width="8.5703125" style="308" customWidth="1"/>
    <col min="1285" max="1285" width="3" style="308" customWidth="1"/>
    <col min="1286" max="1286" width="7" style="308" customWidth="1"/>
    <col min="1287" max="1294" width="13.85546875" style="308" customWidth="1"/>
    <col min="1295" max="1306" width="9.140625" style="308"/>
    <col min="1307" max="1350" width="0" style="308" hidden="1" customWidth="1"/>
    <col min="1351" max="1536" width="9.140625" style="308"/>
    <col min="1537" max="1538" width="0" style="308" hidden="1" customWidth="1"/>
    <col min="1539" max="1539" width="18.7109375" style="308" customWidth="1"/>
    <col min="1540" max="1540" width="8.5703125" style="308" customWidth="1"/>
    <col min="1541" max="1541" width="3" style="308" customWidth="1"/>
    <col min="1542" max="1542" width="7" style="308" customWidth="1"/>
    <col min="1543" max="1550" width="13.85546875" style="308" customWidth="1"/>
    <col min="1551" max="1562" width="9.140625" style="308"/>
    <col min="1563" max="1606" width="0" style="308" hidden="1" customWidth="1"/>
    <col min="1607" max="1792" width="9.140625" style="308"/>
    <col min="1793" max="1794" width="0" style="308" hidden="1" customWidth="1"/>
    <col min="1795" max="1795" width="18.7109375" style="308" customWidth="1"/>
    <col min="1796" max="1796" width="8.5703125" style="308" customWidth="1"/>
    <col min="1797" max="1797" width="3" style="308" customWidth="1"/>
    <col min="1798" max="1798" width="7" style="308" customWidth="1"/>
    <col min="1799" max="1806" width="13.85546875" style="308" customWidth="1"/>
    <col min="1807" max="1818" width="9.140625" style="308"/>
    <col min="1819" max="1862" width="0" style="308" hidden="1" customWidth="1"/>
    <col min="1863" max="2048" width="9.140625" style="308"/>
    <col min="2049" max="2050" width="0" style="308" hidden="1" customWidth="1"/>
    <col min="2051" max="2051" width="18.7109375" style="308" customWidth="1"/>
    <col min="2052" max="2052" width="8.5703125" style="308" customWidth="1"/>
    <col min="2053" max="2053" width="3" style="308" customWidth="1"/>
    <col min="2054" max="2054" width="7" style="308" customWidth="1"/>
    <col min="2055" max="2062" width="13.85546875" style="308" customWidth="1"/>
    <col min="2063" max="2074" width="9.140625" style="308"/>
    <col min="2075" max="2118" width="0" style="308" hidden="1" customWidth="1"/>
    <col min="2119" max="2304" width="9.140625" style="308"/>
    <col min="2305" max="2306" width="0" style="308" hidden="1" customWidth="1"/>
    <col min="2307" max="2307" width="18.7109375" style="308" customWidth="1"/>
    <col min="2308" max="2308" width="8.5703125" style="308" customWidth="1"/>
    <col min="2309" max="2309" width="3" style="308" customWidth="1"/>
    <col min="2310" max="2310" width="7" style="308" customWidth="1"/>
    <col min="2311" max="2318" width="13.85546875" style="308" customWidth="1"/>
    <col min="2319" max="2330" width="9.140625" style="308"/>
    <col min="2331" max="2374" width="0" style="308" hidden="1" customWidth="1"/>
    <col min="2375" max="2560" width="9.140625" style="308"/>
    <col min="2561" max="2562" width="0" style="308" hidden="1" customWidth="1"/>
    <col min="2563" max="2563" width="18.7109375" style="308" customWidth="1"/>
    <col min="2564" max="2564" width="8.5703125" style="308" customWidth="1"/>
    <col min="2565" max="2565" width="3" style="308" customWidth="1"/>
    <col min="2566" max="2566" width="7" style="308" customWidth="1"/>
    <col min="2567" max="2574" width="13.85546875" style="308" customWidth="1"/>
    <col min="2575" max="2586" width="9.140625" style="308"/>
    <col min="2587" max="2630" width="0" style="308" hidden="1" customWidth="1"/>
    <col min="2631" max="2816" width="9.140625" style="308"/>
    <col min="2817" max="2818" width="0" style="308" hidden="1" customWidth="1"/>
    <col min="2819" max="2819" width="18.7109375" style="308" customWidth="1"/>
    <col min="2820" max="2820" width="8.5703125" style="308" customWidth="1"/>
    <col min="2821" max="2821" width="3" style="308" customWidth="1"/>
    <col min="2822" max="2822" width="7" style="308" customWidth="1"/>
    <col min="2823" max="2830" width="13.85546875" style="308" customWidth="1"/>
    <col min="2831" max="2842" width="9.140625" style="308"/>
    <col min="2843" max="2886" width="0" style="308" hidden="1" customWidth="1"/>
    <col min="2887" max="3072" width="9.140625" style="308"/>
    <col min="3073" max="3074" width="0" style="308" hidden="1" customWidth="1"/>
    <col min="3075" max="3075" width="18.7109375" style="308" customWidth="1"/>
    <col min="3076" max="3076" width="8.5703125" style="308" customWidth="1"/>
    <col min="3077" max="3077" width="3" style="308" customWidth="1"/>
    <col min="3078" max="3078" width="7" style="308" customWidth="1"/>
    <col min="3079" max="3086" width="13.85546875" style="308" customWidth="1"/>
    <col min="3087" max="3098" width="9.140625" style="308"/>
    <col min="3099" max="3142" width="0" style="308" hidden="1" customWidth="1"/>
    <col min="3143" max="3328" width="9.140625" style="308"/>
    <col min="3329" max="3330" width="0" style="308" hidden="1" customWidth="1"/>
    <col min="3331" max="3331" width="18.7109375" style="308" customWidth="1"/>
    <col min="3332" max="3332" width="8.5703125" style="308" customWidth="1"/>
    <col min="3333" max="3333" width="3" style="308" customWidth="1"/>
    <col min="3334" max="3334" width="7" style="308" customWidth="1"/>
    <col min="3335" max="3342" width="13.85546875" style="308" customWidth="1"/>
    <col min="3343" max="3354" width="9.140625" style="308"/>
    <col min="3355" max="3398" width="0" style="308" hidden="1" customWidth="1"/>
    <col min="3399" max="3584" width="9.140625" style="308"/>
    <col min="3585" max="3586" width="0" style="308" hidden="1" customWidth="1"/>
    <col min="3587" max="3587" width="18.7109375" style="308" customWidth="1"/>
    <col min="3588" max="3588" width="8.5703125" style="308" customWidth="1"/>
    <col min="3589" max="3589" width="3" style="308" customWidth="1"/>
    <col min="3590" max="3590" width="7" style="308" customWidth="1"/>
    <col min="3591" max="3598" width="13.85546875" style="308" customWidth="1"/>
    <col min="3599" max="3610" width="9.140625" style="308"/>
    <col min="3611" max="3654" width="0" style="308" hidden="1" customWidth="1"/>
    <col min="3655" max="3840" width="9.140625" style="308"/>
    <col min="3841" max="3842" width="0" style="308" hidden="1" customWidth="1"/>
    <col min="3843" max="3843" width="18.7109375" style="308" customWidth="1"/>
    <col min="3844" max="3844" width="8.5703125" style="308" customWidth="1"/>
    <col min="3845" max="3845" width="3" style="308" customWidth="1"/>
    <col min="3846" max="3846" width="7" style="308" customWidth="1"/>
    <col min="3847" max="3854" width="13.85546875" style="308" customWidth="1"/>
    <col min="3855" max="3866" width="9.140625" style="308"/>
    <col min="3867" max="3910" width="0" style="308" hidden="1" customWidth="1"/>
    <col min="3911" max="4096" width="9.140625" style="308"/>
    <col min="4097" max="4098" width="0" style="308" hidden="1" customWidth="1"/>
    <col min="4099" max="4099" width="18.7109375" style="308" customWidth="1"/>
    <col min="4100" max="4100" width="8.5703125" style="308" customWidth="1"/>
    <col min="4101" max="4101" width="3" style="308" customWidth="1"/>
    <col min="4102" max="4102" width="7" style="308" customWidth="1"/>
    <col min="4103" max="4110" width="13.85546875" style="308" customWidth="1"/>
    <col min="4111" max="4122" width="9.140625" style="308"/>
    <col min="4123" max="4166" width="0" style="308" hidden="1" customWidth="1"/>
    <col min="4167" max="4352" width="9.140625" style="308"/>
    <col min="4353" max="4354" width="0" style="308" hidden="1" customWidth="1"/>
    <col min="4355" max="4355" width="18.7109375" style="308" customWidth="1"/>
    <col min="4356" max="4356" width="8.5703125" style="308" customWidth="1"/>
    <col min="4357" max="4357" width="3" style="308" customWidth="1"/>
    <col min="4358" max="4358" width="7" style="308" customWidth="1"/>
    <col min="4359" max="4366" width="13.85546875" style="308" customWidth="1"/>
    <col min="4367" max="4378" width="9.140625" style="308"/>
    <col min="4379" max="4422" width="0" style="308" hidden="1" customWidth="1"/>
    <col min="4423" max="4608" width="9.140625" style="308"/>
    <col min="4609" max="4610" width="0" style="308" hidden="1" customWidth="1"/>
    <col min="4611" max="4611" width="18.7109375" style="308" customWidth="1"/>
    <col min="4612" max="4612" width="8.5703125" style="308" customWidth="1"/>
    <col min="4613" max="4613" width="3" style="308" customWidth="1"/>
    <col min="4614" max="4614" width="7" style="308" customWidth="1"/>
    <col min="4615" max="4622" width="13.85546875" style="308" customWidth="1"/>
    <col min="4623" max="4634" width="9.140625" style="308"/>
    <col min="4635" max="4678" width="0" style="308" hidden="1" customWidth="1"/>
    <col min="4679" max="4864" width="9.140625" style="308"/>
    <col min="4865" max="4866" width="0" style="308" hidden="1" customWidth="1"/>
    <col min="4867" max="4867" width="18.7109375" style="308" customWidth="1"/>
    <col min="4868" max="4868" width="8.5703125" style="308" customWidth="1"/>
    <col min="4869" max="4869" width="3" style="308" customWidth="1"/>
    <col min="4870" max="4870" width="7" style="308" customWidth="1"/>
    <col min="4871" max="4878" width="13.85546875" style="308" customWidth="1"/>
    <col min="4879" max="4890" width="9.140625" style="308"/>
    <col min="4891" max="4934" width="0" style="308" hidden="1" customWidth="1"/>
    <col min="4935" max="5120" width="9.140625" style="308"/>
    <col min="5121" max="5122" width="0" style="308" hidden="1" customWidth="1"/>
    <col min="5123" max="5123" width="18.7109375" style="308" customWidth="1"/>
    <col min="5124" max="5124" width="8.5703125" style="308" customWidth="1"/>
    <col min="5125" max="5125" width="3" style="308" customWidth="1"/>
    <col min="5126" max="5126" width="7" style="308" customWidth="1"/>
    <col min="5127" max="5134" width="13.85546875" style="308" customWidth="1"/>
    <col min="5135" max="5146" width="9.140625" style="308"/>
    <col min="5147" max="5190" width="0" style="308" hidden="1" customWidth="1"/>
    <col min="5191" max="5376" width="9.140625" style="308"/>
    <col min="5377" max="5378" width="0" style="308" hidden="1" customWidth="1"/>
    <col min="5379" max="5379" width="18.7109375" style="308" customWidth="1"/>
    <col min="5380" max="5380" width="8.5703125" style="308" customWidth="1"/>
    <col min="5381" max="5381" width="3" style="308" customWidth="1"/>
    <col min="5382" max="5382" width="7" style="308" customWidth="1"/>
    <col min="5383" max="5390" width="13.85546875" style="308" customWidth="1"/>
    <col min="5391" max="5402" width="9.140625" style="308"/>
    <col min="5403" max="5446" width="0" style="308" hidden="1" customWidth="1"/>
    <col min="5447" max="5632" width="9.140625" style="308"/>
    <col min="5633" max="5634" width="0" style="308" hidden="1" customWidth="1"/>
    <col min="5635" max="5635" width="18.7109375" style="308" customWidth="1"/>
    <col min="5636" max="5636" width="8.5703125" style="308" customWidth="1"/>
    <col min="5637" max="5637" width="3" style="308" customWidth="1"/>
    <col min="5638" max="5638" width="7" style="308" customWidth="1"/>
    <col min="5639" max="5646" width="13.85546875" style="308" customWidth="1"/>
    <col min="5647" max="5658" width="9.140625" style="308"/>
    <col min="5659" max="5702" width="0" style="308" hidden="1" customWidth="1"/>
    <col min="5703" max="5888" width="9.140625" style="308"/>
    <col min="5889" max="5890" width="0" style="308" hidden="1" customWidth="1"/>
    <col min="5891" max="5891" width="18.7109375" style="308" customWidth="1"/>
    <col min="5892" max="5892" width="8.5703125" style="308" customWidth="1"/>
    <col min="5893" max="5893" width="3" style="308" customWidth="1"/>
    <col min="5894" max="5894" width="7" style="308" customWidth="1"/>
    <col min="5895" max="5902" width="13.85546875" style="308" customWidth="1"/>
    <col min="5903" max="5914" width="9.140625" style="308"/>
    <col min="5915" max="5958" width="0" style="308" hidden="1" customWidth="1"/>
    <col min="5959" max="6144" width="9.140625" style="308"/>
    <col min="6145" max="6146" width="0" style="308" hidden="1" customWidth="1"/>
    <col min="6147" max="6147" width="18.7109375" style="308" customWidth="1"/>
    <col min="6148" max="6148" width="8.5703125" style="308" customWidth="1"/>
    <col min="6149" max="6149" width="3" style="308" customWidth="1"/>
    <col min="6150" max="6150" width="7" style="308" customWidth="1"/>
    <col min="6151" max="6158" width="13.85546875" style="308" customWidth="1"/>
    <col min="6159" max="6170" width="9.140625" style="308"/>
    <col min="6171" max="6214" width="0" style="308" hidden="1" customWidth="1"/>
    <col min="6215" max="6400" width="9.140625" style="308"/>
    <col min="6401" max="6402" width="0" style="308" hidden="1" customWidth="1"/>
    <col min="6403" max="6403" width="18.7109375" style="308" customWidth="1"/>
    <col min="6404" max="6404" width="8.5703125" style="308" customWidth="1"/>
    <col min="6405" max="6405" width="3" style="308" customWidth="1"/>
    <col min="6406" max="6406" width="7" style="308" customWidth="1"/>
    <col min="6407" max="6414" width="13.85546875" style="308" customWidth="1"/>
    <col min="6415" max="6426" width="9.140625" style="308"/>
    <col min="6427" max="6470" width="0" style="308" hidden="1" customWidth="1"/>
    <col min="6471" max="6656" width="9.140625" style="308"/>
    <col min="6657" max="6658" width="0" style="308" hidden="1" customWidth="1"/>
    <col min="6659" max="6659" width="18.7109375" style="308" customWidth="1"/>
    <col min="6660" max="6660" width="8.5703125" style="308" customWidth="1"/>
    <col min="6661" max="6661" width="3" style="308" customWidth="1"/>
    <col min="6662" max="6662" width="7" style="308" customWidth="1"/>
    <col min="6663" max="6670" width="13.85546875" style="308" customWidth="1"/>
    <col min="6671" max="6682" width="9.140625" style="308"/>
    <col min="6683" max="6726" width="0" style="308" hidden="1" customWidth="1"/>
    <col min="6727" max="6912" width="9.140625" style="308"/>
    <col min="6913" max="6914" width="0" style="308" hidden="1" customWidth="1"/>
    <col min="6915" max="6915" width="18.7109375" style="308" customWidth="1"/>
    <col min="6916" max="6916" width="8.5703125" style="308" customWidth="1"/>
    <col min="6917" max="6917" width="3" style="308" customWidth="1"/>
    <col min="6918" max="6918" width="7" style="308" customWidth="1"/>
    <col min="6919" max="6926" width="13.85546875" style="308" customWidth="1"/>
    <col min="6927" max="6938" width="9.140625" style="308"/>
    <col min="6939" max="6982" width="0" style="308" hidden="1" customWidth="1"/>
    <col min="6983" max="7168" width="9.140625" style="308"/>
    <col min="7169" max="7170" width="0" style="308" hidden="1" customWidth="1"/>
    <col min="7171" max="7171" width="18.7109375" style="308" customWidth="1"/>
    <col min="7172" max="7172" width="8.5703125" style="308" customWidth="1"/>
    <col min="7173" max="7173" width="3" style="308" customWidth="1"/>
    <col min="7174" max="7174" width="7" style="308" customWidth="1"/>
    <col min="7175" max="7182" width="13.85546875" style="308" customWidth="1"/>
    <col min="7183" max="7194" width="9.140625" style="308"/>
    <col min="7195" max="7238" width="0" style="308" hidden="1" customWidth="1"/>
    <col min="7239" max="7424" width="9.140625" style="308"/>
    <col min="7425" max="7426" width="0" style="308" hidden="1" customWidth="1"/>
    <col min="7427" max="7427" width="18.7109375" style="308" customWidth="1"/>
    <col min="7428" max="7428" width="8.5703125" style="308" customWidth="1"/>
    <col min="7429" max="7429" width="3" style="308" customWidth="1"/>
    <col min="7430" max="7430" width="7" style="308" customWidth="1"/>
    <col min="7431" max="7438" width="13.85546875" style="308" customWidth="1"/>
    <col min="7439" max="7450" width="9.140625" style="308"/>
    <col min="7451" max="7494" width="0" style="308" hidden="1" customWidth="1"/>
    <col min="7495" max="7680" width="9.140625" style="308"/>
    <col min="7681" max="7682" width="0" style="308" hidden="1" customWidth="1"/>
    <col min="7683" max="7683" width="18.7109375" style="308" customWidth="1"/>
    <col min="7684" max="7684" width="8.5703125" style="308" customWidth="1"/>
    <col min="7685" max="7685" width="3" style="308" customWidth="1"/>
    <col min="7686" max="7686" width="7" style="308" customWidth="1"/>
    <col min="7687" max="7694" width="13.85546875" style="308" customWidth="1"/>
    <col min="7695" max="7706" width="9.140625" style="308"/>
    <col min="7707" max="7750" width="0" style="308" hidden="1" customWidth="1"/>
    <col min="7751" max="7936" width="9.140625" style="308"/>
    <col min="7937" max="7938" width="0" style="308" hidden="1" customWidth="1"/>
    <col min="7939" max="7939" width="18.7109375" style="308" customWidth="1"/>
    <col min="7940" max="7940" width="8.5703125" style="308" customWidth="1"/>
    <col min="7941" max="7941" width="3" style="308" customWidth="1"/>
    <col min="7942" max="7942" width="7" style="308" customWidth="1"/>
    <col min="7943" max="7950" width="13.85546875" style="308" customWidth="1"/>
    <col min="7951" max="7962" width="9.140625" style="308"/>
    <col min="7963" max="8006" width="0" style="308" hidden="1" customWidth="1"/>
    <col min="8007" max="8192" width="9.140625" style="308"/>
    <col min="8193" max="8194" width="0" style="308" hidden="1" customWidth="1"/>
    <col min="8195" max="8195" width="18.7109375" style="308" customWidth="1"/>
    <col min="8196" max="8196" width="8.5703125" style="308" customWidth="1"/>
    <col min="8197" max="8197" width="3" style="308" customWidth="1"/>
    <col min="8198" max="8198" width="7" style="308" customWidth="1"/>
    <col min="8199" max="8206" width="13.85546875" style="308" customWidth="1"/>
    <col min="8207" max="8218" width="9.140625" style="308"/>
    <col min="8219" max="8262" width="0" style="308" hidden="1" customWidth="1"/>
    <col min="8263" max="8448" width="9.140625" style="308"/>
    <col min="8449" max="8450" width="0" style="308" hidden="1" customWidth="1"/>
    <col min="8451" max="8451" width="18.7109375" style="308" customWidth="1"/>
    <col min="8452" max="8452" width="8.5703125" style="308" customWidth="1"/>
    <col min="8453" max="8453" width="3" style="308" customWidth="1"/>
    <col min="8454" max="8454" width="7" style="308" customWidth="1"/>
    <col min="8455" max="8462" width="13.85546875" style="308" customWidth="1"/>
    <col min="8463" max="8474" width="9.140625" style="308"/>
    <col min="8475" max="8518" width="0" style="308" hidden="1" customWidth="1"/>
    <col min="8519" max="8704" width="9.140625" style="308"/>
    <col min="8705" max="8706" width="0" style="308" hidden="1" customWidth="1"/>
    <col min="8707" max="8707" width="18.7109375" style="308" customWidth="1"/>
    <col min="8708" max="8708" width="8.5703125" style="308" customWidth="1"/>
    <col min="8709" max="8709" width="3" style="308" customWidth="1"/>
    <col min="8710" max="8710" width="7" style="308" customWidth="1"/>
    <col min="8711" max="8718" width="13.85546875" style="308" customWidth="1"/>
    <col min="8719" max="8730" width="9.140625" style="308"/>
    <col min="8731" max="8774" width="0" style="308" hidden="1" customWidth="1"/>
    <col min="8775" max="8960" width="9.140625" style="308"/>
    <col min="8961" max="8962" width="0" style="308" hidden="1" customWidth="1"/>
    <col min="8963" max="8963" width="18.7109375" style="308" customWidth="1"/>
    <col min="8964" max="8964" width="8.5703125" style="308" customWidth="1"/>
    <col min="8965" max="8965" width="3" style="308" customWidth="1"/>
    <col min="8966" max="8966" width="7" style="308" customWidth="1"/>
    <col min="8967" max="8974" width="13.85546875" style="308" customWidth="1"/>
    <col min="8975" max="8986" width="9.140625" style="308"/>
    <col min="8987" max="9030" width="0" style="308" hidden="1" customWidth="1"/>
    <col min="9031" max="9216" width="9.140625" style="308"/>
    <col min="9217" max="9218" width="0" style="308" hidden="1" customWidth="1"/>
    <col min="9219" max="9219" width="18.7109375" style="308" customWidth="1"/>
    <col min="9220" max="9220" width="8.5703125" style="308" customWidth="1"/>
    <col min="9221" max="9221" width="3" style="308" customWidth="1"/>
    <col min="9222" max="9222" width="7" style="308" customWidth="1"/>
    <col min="9223" max="9230" width="13.85546875" style="308" customWidth="1"/>
    <col min="9231" max="9242" width="9.140625" style="308"/>
    <col min="9243" max="9286" width="0" style="308" hidden="1" customWidth="1"/>
    <col min="9287" max="9472" width="9.140625" style="308"/>
    <col min="9473" max="9474" width="0" style="308" hidden="1" customWidth="1"/>
    <col min="9475" max="9475" width="18.7109375" style="308" customWidth="1"/>
    <col min="9476" max="9476" width="8.5703125" style="308" customWidth="1"/>
    <col min="9477" max="9477" width="3" style="308" customWidth="1"/>
    <col min="9478" max="9478" width="7" style="308" customWidth="1"/>
    <col min="9479" max="9486" width="13.85546875" style="308" customWidth="1"/>
    <col min="9487" max="9498" width="9.140625" style="308"/>
    <col min="9499" max="9542" width="0" style="308" hidden="1" customWidth="1"/>
    <col min="9543" max="9728" width="9.140625" style="308"/>
    <col min="9729" max="9730" width="0" style="308" hidden="1" customWidth="1"/>
    <col min="9731" max="9731" width="18.7109375" style="308" customWidth="1"/>
    <col min="9732" max="9732" width="8.5703125" style="308" customWidth="1"/>
    <col min="9733" max="9733" width="3" style="308" customWidth="1"/>
    <col min="9734" max="9734" width="7" style="308" customWidth="1"/>
    <col min="9735" max="9742" width="13.85546875" style="308" customWidth="1"/>
    <col min="9743" max="9754" width="9.140625" style="308"/>
    <col min="9755" max="9798" width="0" style="308" hidden="1" customWidth="1"/>
    <col min="9799" max="9984" width="9.140625" style="308"/>
    <col min="9985" max="9986" width="0" style="308" hidden="1" customWidth="1"/>
    <col min="9987" max="9987" width="18.7109375" style="308" customWidth="1"/>
    <col min="9988" max="9988" width="8.5703125" style="308" customWidth="1"/>
    <col min="9989" max="9989" width="3" style="308" customWidth="1"/>
    <col min="9990" max="9990" width="7" style="308" customWidth="1"/>
    <col min="9991" max="9998" width="13.85546875" style="308" customWidth="1"/>
    <col min="9999" max="10010" width="9.140625" style="308"/>
    <col min="10011" max="10054" width="0" style="308" hidden="1" customWidth="1"/>
    <col min="10055" max="10240" width="9.140625" style="308"/>
    <col min="10241" max="10242" width="0" style="308" hidden="1" customWidth="1"/>
    <col min="10243" max="10243" width="18.7109375" style="308" customWidth="1"/>
    <col min="10244" max="10244" width="8.5703125" style="308" customWidth="1"/>
    <col min="10245" max="10245" width="3" style="308" customWidth="1"/>
    <col min="10246" max="10246" width="7" style="308" customWidth="1"/>
    <col min="10247" max="10254" width="13.85546875" style="308" customWidth="1"/>
    <col min="10255" max="10266" width="9.140625" style="308"/>
    <col min="10267" max="10310" width="0" style="308" hidden="1" customWidth="1"/>
    <col min="10311" max="10496" width="9.140625" style="308"/>
    <col min="10497" max="10498" width="0" style="308" hidden="1" customWidth="1"/>
    <col min="10499" max="10499" width="18.7109375" style="308" customWidth="1"/>
    <col min="10500" max="10500" width="8.5703125" style="308" customWidth="1"/>
    <col min="10501" max="10501" width="3" style="308" customWidth="1"/>
    <col min="10502" max="10502" width="7" style="308" customWidth="1"/>
    <col min="10503" max="10510" width="13.85546875" style="308" customWidth="1"/>
    <col min="10511" max="10522" width="9.140625" style="308"/>
    <col min="10523" max="10566" width="0" style="308" hidden="1" customWidth="1"/>
    <col min="10567" max="10752" width="9.140625" style="308"/>
    <col min="10753" max="10754" width="0" style="308" hidden="1" customWidth="1"/>
    <col min="10755" max="10755" width="18.7109375" style="308" customWidth="1"/>
    <col min="10756" max="10756" width="8.5703125" style="308" customWidth="1"/>
    <col min="10757" max="10757" width="3" style="308" customWidth="1"/>
    <col min="10758" max="10758" width="7" style="308" customWidth="1"/>
    <col min="10759" max="10766" width="13.85546875" style="308" customWidth="1"/>
    <col min="10767" max="10778" width="9.140625" style="308"/>
    <col min="10779" max="10822" width="0" style="308" hidden="1" customWidth="1"/>
    <col min="10823" max="11008" width="9.140625" style="308"/>
    <col min="11009" max="11010" width="0" style="308" hidden="1" customWidth="1"/>
    <col min="11011" max="11011" width="18.7109375" style="308" customWidth="1"/>
    <col min="11012" max="11012" width="8.5703125" style="308" customWidth="1"/>
    <col min="11013" max="11013" width="3" style="308" customWidth="1"/>
    <col min="11014" max="11014" width="7" style="308" customWidth="1"/>
    <col min="11015" max="11022" width="13.85546875" style="308" customWidth="1"/>
    <col min="11023" max="11034" width="9.140625" style="308"/>
    <col min="11035" max="11078" width="0" style="308" hidden="1" customWidth="1"/>
    <col min="11079" max="11264" width="9.140625" style="308"/>
    <col min="11265" max="11266" width="0" style="308" hidden="1" customWidth="1"/>
    <col min="11267" max="11267" width="18.7109375" style="308" customWidth="1"/>
    <col min="11268" max="11268" width="8.5703125" style="308" customWidth="1"/>
    <col min="11269" max="11269" width="3" style="308" customWidth="1"/>
    <col min="11270" max="11270" width="7" style="308" customWidth="1"/>
    <col min="11271" max="11278" width="13.85546875" style="308" customWidth="1"/>
    <col min="11279" max="11290" width="9.140625" style="308"/>
    <col min="11291" max="11334" width="0" style="308" hidden="1" customWidth="1"/>
    <col min="11335" max="11520" width="9.140625" style="308"/>
    <col min="11521" max="11522" width="0" style="308" hidden="1" customWidth="1"/>
    <col min="11523" max="11523" width="18.7109375" style="308" customWidth="1"/>
    <col min="11524" max="11524" width="8.5703125" style="308" customWidth="1"/>
    <col min="11525" max="11525" width="3" style="308" customWidth="1"/>
    <col min="11526" max="11526" width="7" style="308" customWidth="1"/>
    <col min="11527" max="11534" width="13.85546875" style="308" customWidth="1"/>
    <col min="11535" max="11546" width="9.140625" style="308"/>
    <col min="11547" max="11590" width="0" style="308" hidden="1" customWidth="1"/>
    <col min="11591" max="11776" width="9.140625" style="308"/>
    <col min="11777" max="11778" width="0" style="308" hidden="1" customWidth="1"/>
    <col min="11779" max="11779" width="18.7109375" style="308" customWidth="1"/>
    <col min="11780" max="11780" width="8.5703125" style="308" customWidth="1"/>
    <col min="11781" max="11781" width="3" style="308" customWidth="1"/>
    <col min="11782" max="11782" width="7" style="308" customWidth="1"/>
    <col min="11783" max="11790" width="13.85546875" style="308" customWidth="1"/>
    <col min="11791" max="11802" width="9.140625" style="308"/>
    <col min="11803" max="11846" width="0" style="308" hidden="1" customWidth="1"/>
    <col min="11847" max="12032" width="9.140625" style="308"/>
    <col min="12033" max="12034" width="0" style="308" hidden="1" customWidth="1"/>
    <col min="12035" max="12035" width="18.7109375" style="308" customWidth="1"/>
    <col min="12036" max="12036" width="8.5703125" style="308" customWidth="1"/>
    <col min="12037" max="12037" width="3" style="308" customWidth="1"/>
    <col min="12038" max="12038" width="7" style="308" customWidth="1"/>
    <col min="12039" max="12046" width="13.85546875" style="308" customWidth="1"/>
    <col min="12047" max="12058" width="9.140625" style="308"/>
    <col min="12059" max="12102" width="0" style="308" hidden="1" customWidth="1"/>
    <col min="12103" max="12288" width="9.140625" style="308"/>
    <col min="12289" max="12290" width="0" style="308" hidden="1" customWidth="1"/>
    <col min="12291" max="12291" width="18.7109375" style="308" customWidth="1"/>
    <col min="12292" max="12292" width="8.5703125" style="308" customWidth="1"/>
    <col min="12293" max="12293" width="3" style="308" customWidth="1"/>
    <col min="12294" max="12294" width="7" style="308" customWidth="1"/>
    <col min="12295" max="12302" width="13.85546875" style="308" customWidth="1"/>
    <col min="12303" max="12314" width="9.140625" style="308"/>
    <col min="12315" max="12358" width="0" style="308" hidden="1" customWidth="1"/>
    <col min="12359" max="12544" width="9.140625" style="308"/>
    <col min="12545" max="12546" width="0" style="308" hidden="1" customWidth="1"/>
    <col min="12547" max="12547" width="18.7109375" style="308" customWidth="1"/>
    <col min="12548" max="12548" width="8.5703125" style="308" customWidth="1"/>
    <col min="12549" max="12549" width="3" style="308" customWidth="1"/>
    <col min="12550" max="12550" width="7" style="308" customWidth="1"/>
    <col min="12551" max="12558" width="13.85546875" style="308" customWidth="1"/>
    <col min="12559" max="12570" width="9.140625" style="308"/>
    <col min="12571" max="12614" width="0" style="308" hidden="1" customWidth="1"/>
    <col min="12615" max="12800" width="9.140625" style="308"/>
    <col min="12801" max="12802" width="0" style="308" hidden="1" customWidth="1"/>
    <col min="12803" max="12803" width="18.7109375" style="308" customWidth="1"/>
    <col min="12804" max="12804" width="8.5703125" style="308" customWidth="1"/>
    <col min="12805" max="12805" width="3" style="308" customWidth="1"/>
    <col min="12806" max="12806" width="7" style="308" customWidth="1"/>
    <col min="12807" max="12814" width="13.85546875" style="308" customWidth="1"/>
    <col min="12815" max="12826" width="9.140625" style="308"/>
    <col min="12827" max="12870" width="0" style="308" hidden="1" customWidth="1"/>
    <col min="12871" max="13056" width="9.140625" style="308"/>
    <col min="13057" max="13058" width="0" style="308" hidden="1" customWidth="1"/>
    <col min="13059" max="13059" width="18.7109375" style="308" customWidth="1"/>
    <col min="13060" max="13060" width="8.5703125" style="308" customWidth="1"/>
    <col min="13061" max="13061" width="3" style="308" customWidth="1"/>
    <col min="13062" max="13062" width="7" style="308" customWidth="1"/>
    <col min="13063" max="13070" width="13.85546875" style="308" customWidth="1"/>
    <col min="13071" max="13082" width="9.140625" style="308"/>
    <col min="13083" max="13126" width="0" style="308" hidden="1" customWidth="1"/>
    <col min="13127" max="13312" width="9.140625" style="308"/>
    <col min="13313" max="13314" width="0" style="308" hidden="1" customWidth="1"/>
    <col min="13315" max="13315" width="18.7109375" style="308" customWidth="1"/>
    <col min="13316" max="13316" width="8.5703125" style="308" customWidth="1"/>
    <col min="13317" max="13317" width="3" style="308" customWidth="1"/>
    <col min="13318" max="13318" width="7" style="308" customWidth="1"/>
    <col min="13319" max="13326" width="13.85546875" style="308" customWidth="1"/>
    <col min="13327" max="13338" width="9.140625" style="308"/>
    <col min="13339" max="13382" width="0" style="308" hidden="1" customWidth="1"/>
    <col min="13383" max="13568" width="9.140625" style="308"/>
    <col min="13569" max="13570" width="0" style="308" hidden="1" customWidth="1"/>
    <col min="13571" max="13571" width="18.7109375" style="308" customWidth="1"/>
    <col min="13572" max="13572" width="8.5703125" style="308" customWidth="1"/>
    <col min="13573" max="13573" width="3" style="308" customWidth="1"/>
    <col min="13574" max="13574" width="7" style="308" customWidth="1"/>
    <col min="13575" max="13582" width="13.85546875" style="308" customWidth="1"/>
    <col min="13583" max="13594" width="9.140625" style="308"/>
    <col min="13595" max="13638" width="0" style="308" hidden="1" customWidth="1"/>
    <col min="13639" max="13824" width="9.140625" style="308"/>
    <col min="13825" max="13826" width="0" style="308" hidden="1" customWidth="1"/>
    <col min="13827" max="13827" width="18.7109375" style="308" customWidth="1"/>
    <col min="13828" max="13828" width="8.5703125" style="308" customWidth="1"/>
    <col min="13829" max="13829" width="3" style="308" customWidth="1"/>
    <col min="13830" max="13830" width="7" style="308" customWidth="1"/>
    <col min="13831" max="13838" width="13.85546875" style="308" customWidth="1"/>
    <col min="13839" max="13850" width="9.140625" style="308"/>
    <col min="13851" max="13894" width="0" style="308" hidden="1" customWidth="1"/>
    <col min="13895" max="14080" width="9.140625" style="308"/>
    <col min="14081" max="14082" width="0" style="308" hidden="1" customWidth="1"/>
    <col min="14083" max="14083" width="18.7109375" style="308" customWidth="1"/>
    <col min="14084" max="14084" width="8.5703125" style="308" customWidth="1"/>
    <col min="14085" max="14085" width="3" style="308" customWidth="1"/>
    <col min="14086" max="14086" width="7" style="308" customWidth="1"/>
    <col min="14087" max="14094" width="13.85546875" style="308" customWidth="1"/>
    <col min="14095" max="14106" width="9.140625" style="308"/>
    <col min="14107" max="14150" width="0" style="308" hidden="1" customWidth="1"/>
    <col min="14151" max="14336" width="9.140625" style="308"/>
    <col min="14337" max="14338" width="0" style="308" hidden="1" customWidth="1"/>
    <col min="14339" max="14339" width="18.7109375" style="308" customWidth="1"/>
    <col min="14340" max="14340" width="8.5703125" style="308" customWidth="1"/>
    <col min="14341" max="14341" width="3" style="308" customWidth="1"/>
    <col min="14342" max="14342" width="7" style="308" customWidth="1"/>
    <col min="14343" max="14350" width="13.85546875" style="308" customWidth="1"/>
    <col min="14351" max="14362" width="9.140625" style="308"/>
    <col min="14363" max="14406" width="0" style="308" hidden="1" customWidth="1"/>
    <col min="14407" max="14592" width="9.140625" style="308"/>
    <col min="14593" max="14594" width="0" style="308" hidden="1" customWidth="1"/>
    <col min="14595" max="14595" width="18.7109375" style="308" customWidth="1"/>
    <col min="14596" max="14596" width="8.5703125" style="308" customWidth="1"/>
    <col min="14597" max="14597" width="3" style="308" customWidth="1"/>
    <col min="14598" max="14598" width="7" style="308" customWidth="1"/>
    <col min="14599" max="14606" width="13.85546875" style="308" customWidth="1"/>
    <col min="14607" max="14618" width="9.140625" style="308"/>
    <col min="14619" max="14662" width="0" style="308" hidden="1" customWidth="1"/>
    <col min="14663" max="14848" width="9.140625" style="308"/>
    <col min="14849" max="14850" width="0" style="308" hidden="1" customWidth="1"/>
    <col min="14851" max="14851" width="18.7109375" style="308" customWidth="1"/>
    <col min="14852" max="14852" width="8.5703125" style="308" customWidth="1"/>
    <col min="14853" max="14853" width="3" style="308" customWidth="1"/>
    <col min="14854" max="14854" width="7" style="308" customWidth="1"/>
    <col min="14855" max="14862" width="13.85546875" style="308" customWidth="1"/>
    <col min="14863" max="14874" width="9.140625" style="308"/>
    <col min="14875" max="14918" width="0" style="308" hidden="1" customWidth="1"/>
    <col min="14919" max="15104" width="9.140625" style="308"/>
    <col min="15105" max="15106" width="0" style="308" hidden="1" customWidth="1"/>
    <col min="15107" max="15107" width="18.7109375" style="308" customWidth="1"/>
    <col min="15108" max="15108" width="8.5703125" style="308" customWidth="1"/>
    <col min="15109" max="15109" width="3" style="308" customWidth="1"/>
    <col min="15110" max="15110" width="7" style="308" customWidth="1"/>
    <col min="15111" max="15118" width="13.85546875" style="308" customWidth="1"/>
    <col min="15119" max="15130" width="9.140625" style="308"/>
    <col min="15131" max="15174" width="0" style="308" hidden="1" customWidth="1"/>
    <col min="15175" max="15360" width="9.140625" style="308"/>
    <col min="15361" max="15362" width="0" style="308" hidden="1" customWidth="1"/>
    <col min="15363" max="15363" width="18.7109375" style="308" customWidth="1"/>
    <col min="15364" max="15364" width="8.5703125" style="308" customWidth="1"/>
    <col min="15365" max="15365" width="3" style="308" customWidth="1"/>
    <col min="15366" max="15366" width="7" style="308" customWidth="1"/>
    <col min="15367" max="15374" width="13.85546875" style="308" customWidth="1"/>
    <col min="15375" max="15386" width="9.140625" style="308"/>
    <col min="15387" max="15430" width="0" style="308" hidden="1" customWidth="1"/>
    <col min="15431" max="15616" width="9.140625" style="308"/>
    <col min="15617" max="15618" width="0" style="308" hidden="1" customWidth="1"/>
    <col min="15619" max="15619" width="18.7109375" style="308" customWidth="1"/>
    <col min="15620" max="15620" width="8.5703125" style="308" customWidth="1"/>
    <col min="15621" max="15621" width="3" style="308" customWidth="1"/>
    <col min="15622" max="15622" width="7" style="308" customWidth="1"/>
    <col min="15623" max="15630" width="13.85546875" style="308" customWidth="1"/>
    <col min="15631" max="15642" width="9.140625" style="308"/>
    <col min="15643" max="15686" width="0" style="308" hidden="1" customWidth="1"/>
    <col min="15687" max="15872" width="9.140625" style="308"/>
    <col min="15873" max="15874" width="0" style="308" hidden="1" customWidth="1"/>
    <col min="15875" max="15875" width="18.7109375" style="308" customWidth="1"/>
    <col min="15876" max="15876" width="8.5703125" style="308" customWidth="1"/>
    <col min="15877" max="15877" width="3" style="308" customWidth="1"/>
    <col min="15878" max="15878" width="7" style="308" customWidth="1"/>
    <col min="15879" max="15886" width="13.85546875" style="308" customWidth="1"/>
    <col min="15887" max="15898" width="9.140625" style="308"/>
    <col min="15899" max="15942" width="0" style="308" hidden="1" customWidth="1"/>
    <col min="15943" max="16128" width="9.140625" style="308"/>
    <col min="16129" max="16130" width="0" style="308" hidden="1" customWidth="1"/>
    <col min="16131" max="16131" width="18.7109375" style="308" customWidth="1"/>
    <col min="16132" max="16132" width="8.5703125" style="308" customWidth="1"/>
    <col min="16133" max="16133" width="3" style="308" customWidth="1"/>
    <col min="16134" max="16134" width="7" style="308" customWidth="1"/>
    <col min="16135" max="16142" width="13.85546875" style="308" customWidth="1"/>
    <col min="16143" max="16154" width="9.140625" style="308"/>
    <col min="16155" max="16198" width="0" style="308" hidden="1" customWidth="1"/>
    <col min="16199" max="16384" width="9.140625" style="308"/>
  </cols>
  <sheetData>
    <row r="1" spans="1:38" ht="33" customHeight="1">
      <c r="A1" s="318"/>
      <c r="B1" s="318"/>
      <c r="C1" s="406" t="s">
        <v>2481</v>
      </c>
      <c r="D1" s="411"/>
      <c r="E1" s="412"/>
      <c r="F1" s="412"/>
      <c r="G1" s="412"/>
      <c r="H1" s="412"/>
      <c r="I1" s="412"/>
      <c r="J1" s="412"/>
      <c r="K1" s="412"/>
      <c r="L1" s="412"/>
      <c r="M1" s="412"/>
      <c r="N1" s="412"/>
      <c r="AA1" s="308" t="s">
        <v>1295</v>
      </c>
    </row>
    <row r="2" spans="1:38" ht="12.75" hidden="1" customHeight="1">
      <c r="A2" s="505" t="s">
        <v>740</v>
      </c>
      <c r="B2" s="11"/>
      <c r="C2" s="59"/>
      <c r="D2" s="319"/>
      <c r="E2" s="320"/>
      <c r="F2" s="320"/>
      <c r="G2" s="443" t="s">
        <v>555</v>
      </c>
      <c r="H2" s="443" t="s">
        <v>556</v>
      </c>
      <c r="I2" s="443" t="s">
        <v>558</v>
      </c>
      <c r="J2" s="443" t="s">
        <v>245</v>
      </c>
      <c r="K2" s="443" t="s">
        <v>246</v>
      </c>
      <c r="L2" s="443" t="s">
        <v>247</v>
      </c>
      <c r="M2" s="443" t="s">
        <v>615</v>
      </c>
      <c r="N2" s="443" t="s">
        <v>615</v>
      </c>
    </row>
    <row r="3" spans="1:38" ht="21" customHeight="1" thickBot="1">
      <c r="A3" s="506" t="s">
        <v>1389</v>
      </c>
      <c r="B3" s="18" t="s">
        <v>538</v>
      </c>
      <c r="C3" s="292" t="s">
        <v>2129</v>
      </c>
      <c r="D3" s="319"/>
      <c r="E3" s="320"/>
      <c r="F3" s="320"/>
      <c r="G3" s="15"/>
      <c r="H3" s="15"/>
      <c r="I3" s="15"/>
      <c r="J3" s="15"/>
      <c r="K3" s="15"/>
      <c r="L3" s="15"/>
      <c r="M3" s="15"/>
      <c r="N3" s="15"/>
    </row>
    <row r="4" spans="1:38" ht="20.100000000000001" customHeight="1" thickTop="1">
      <c r="C4" s="301">
        <f>ChosenYear</f>
        <v>2013</v>
      </c>
      <c r="D4" s="1217"/>
      <c r="E4" s="324"/>
      <c r="F4" s="324"/>
      <c r="G4" s="1218" t="s">
        <v>2381</v>
      </c>
      <c r="H4" s="1219"/>
      <c r="I4" s="1220"/>
      <c r="J4" s="1221" t="s">
        <v>2382</v>
      </c>
      <c r="K4" s="1219"/>
      <c r="L4" s="1219"/>
      <c r="M4" s="1218" t="s">
        <v>2374</v>
      </c>
      <c r="N4" s="1222"/>
      <c r="AE4" s="344" t="s">
        <v>1285</v>
      </c>
      <c r="AF4" s="344"/>
      <c r="AG4" s="344"/>
      <c r="AH4" s="344" t="s">
        <v>1221</v>
      </c>
      <c r="AI4" s="344"/>
      <c r="AJ4" s="344"/>
      <c r="AK4" s="344" t="s">
        <v>615</v>
      </c>
      <c r="AL4" s="344"/>
    </row>
    <row r="5" spans="1:38" ht="20.100000000000001" customHeight="1">
      <c r="A5" s="418" t="s">
        <v>739</v>
      </c>
      <c r="B5" s="420" t="s">
        <v>1305</v>
      </c>
      <c r="C5" s="338"/>
      <c r="D5" s="339"/>
      <c r="E5" s="340"/>
      <c r="F5" s="340"/>
      <c r="G5" s="1143" t="s">
        <v>2145</v>
      </c>
      <c r="H5" s="1144" t="s">
        <v>2384</v>
      </c>
      <c r="I5" s="1144" t="s">
        <v>2385</v>
      </c>
      <c r="J5" s="1144" t="s">
        <v>2145</v>
      </c>
      <c r="K5" s="1144" t="s">
        <v>2384</v>
      </c>
      <c r="L5" s="1144" t="s">
        <v>2385</v>
      </c>
      <c r="M5" s="1144" t="s">
        <v>2145</v>
      </c>
      <c r="N5" s="1144" t="s">
        <v>2385</v>
      </c>
      <c r="O5" s="326"/>
      <c r="AE5" s="471" t="s">
        <v>1053</v>
      </c>
      <c r="AF5" s="344" t="s">
        <v>755</v>
      </c>
      <c r="AG5" s="343" t="s">
        <v>1222</v>
      </c>
      <c r="AH5" s="471" t="s">
        <v>1053</v>
      </c>
      <c r="AI5" s="344" t="s">
        <v>755</v>
      </c>
      <c r="AJ5" s="343" t="s">
        <v>1222</v>
      </c>
      <c r="AK5" s="343" t="s">
        <v>1053</v>
      </c>
      <c r="AL5" s="343" t="s">
        <v>1222</v>
      </c>
    </row>
    <row r="6" spans="1:38" ht="19.5" customHeight="1" thickBot="1">
      <c r="A6" s="419"/>
      <c r="B6" s="423"/>
      <c r="C6" s="1225" t="s">
        <v>2460</v>
      </c>
      <c r="D6" s="341"/>
      <c r="E6" s="342"/>
      <c r="F6" s="302" t="str">
        <f>UNITS</f>
        <v>UNITS</v>
      </c>
      <c r="G6" s="1147" t="s">
        <v>2387</v>
      </c>
      <c r="H6" s="1147" t="s">
        <v>2388</v>
      </c>
      <c r="I6" s="1147" t="s">
        <v>2389</v>
      </c>
      <c r="J6" s="1147" t="s">
        <v>2390</v>
      </c>
      <c r="K6" s="1147" t="s">
        <v>2391</v>
      </c>
      <c r="L6" s="1147" t="s">
        <v>2392</v>
      </c>
      <c r="M6" s="1147" t="s">
        <v>2461</v>
      </c>
      <c r="N6" s="1148" t="s">
        <v>2462</v>
      </c>
      <c r="O6" s="326"/>
      <c r="AA6" s="343" t="s">
        <v>1223</v>
      </c>
      <c r="AD6" s="343" t="s">
        <v>1224</v>
      </c>
    </row>
    <row r="7" spans="1:38" ht="19.5" customHeight="1" thickTop="1" thickBot="1">
      <c r="A7" s="18" t="s">
        <v>1308</v>
      </c>
      <c r="B7" s="422" t="s">
        <v>966</v>
      </c>
      <c r="C7" s="1103" t="s">
        <v>2256</v>
      </c>
      <c r="D7" s="467" t="s">
        <v>2464</v>
      </c>
      <c r="E7" s="458">
        <v>1</v>
      </c>
      <c r="F7" s="468" t="str">
        <f>TJGCV</f>
        <v>TJ (GCV)</v>
      </c>
      <c r="G7" s="915">
        <v>0</v>
      </c>
      <c r="H7" s="915">
        <v>0</v>
      </c>
      <c r="I7" s="919">
        <v>0</v>
      </c>
      <c r="J7" s="915">
        <v>0</v>
      </c>
      <c r="K7" s="915">
        <v>0</v>
      </c>
      <c r="L7" s="919">
        <v>0</v>
      </c>
      <c r="M7" s="875"/>
      <c r="N7" s="877"/>
      <c r="O7" s="326"/>
      <c r="AA7" s="357" t="s">
        <v>95</v>
      </c>
      <c r="AB7" s="344" t="s">
        <v>1287</v>
      </c>
      <c r="AD7" s="358" t="s">
        <v>1063</v>
      </c>
      <c r="AE7" s="257">
        <v>0</v>
      </c>
      <c r="AF7" s="258">
        <v>0</v>
      </c>
      <c r="AG7" s="259">
        <v>0</v>
      </c>
      <c r="AH7" s="259">
        <v>0</v>
      </c>
      <c r="AI7" s="259">
        <v>0</v>
      </c>
      <c r="AJ7" s="259">
        <v>0</v>
      </c>
      <c r="AK7" s="357"/>
      <c r="AL7" s="357"/>
    </row>
    <row r="8" spans="1:38" ht="19.5" customHeight="1">
      <c r="A8" s="18" t="s">
        <v>74</v>
      </c>
      <c r="B8" s="422" t="s">
        <v>966</v>
      </c>
      <c r="C8" s="1104"/>
      <c r="D8" s="462" t="s">
        <v>2465</v>
      </c>
      <c r="E8" s="469">
        <v>2</v>
      </c>
      <c r="F8" s="463" t="s">
        <v>1225</v>
      </c>
      <c r="G8" s="915">
        <v>0</v>
      </c>
      <c r="H8" s="919">
        <v>0</v>
      </c>
      <c r="I8" s="931"/>
      <c r="J8" s="915">
        <v>0</v>
      </c>
      <c r="K8" s="919">
        <v>0</v>
      </c>
      <c r="L8" s="931"/>
      <c r="M8" s="533">
        <f>SUM(G8:H8,J8:K8)</f>
        <v>0</v>
      </c>
      <c r="N8" s="877"/>
      <c r="O8" s="326"/>
      <c r="AA8" s="359"/>
      <c r="AB8" s="344" t="s">
        <v>1289</v>
      </c>
      <c r="AE8" s="260">
        <v>0</v>
      </c>
      <c r="AF8" s="260">
        <v>0</v>
      </c>
      <c r="AG8" s="260"/>
      <c r="AH8" s="260">
        <v>0</v>
      </c>
      <c r="AI8" s="260">
        <v>0</v>
      </c>
      <c r="AJ8" s="260"/>
      <c r="AK8" s="359">
        <f>SUM(AE8:AF8,AH8:AI8)</f>
        <v>0</v>
      </c>
      <c r="AL8" s="359"/>
    </row>
    <row r="9" spans="1:38" ht="19.5" customHeight="1" thickBot="1">
      <c r="A9" s="18" t="s">
        <v>75</v>
      </c>
      <c r="B9" s="422" t="s">
        <v>966</v>
      </c>
      <c r="C9" s="1105"/>
      <c r="D9" s="464" t="s">
        <v>2466</v>
      </c>
      <c r="E9" s="465">
        <v>3</v>
      </c>
      <c r="F9" s="1227" t="s">
        <v>1226</v>
      </c>
      <c r="G9" s="932"/>
      <c r="H9" s="930">
        <v>0</v>
      </c>
      <c r="I9" s="930">
        <v>0</v>
      </c>
      <c r="J9" s="932"/>
      <c r="K9" s="930">
        <v>0</v>
      </c>
      <c r="L9" s="930">
        <v>0</v>
      </c>
      <c r="M9" s="874"/>
      <c r="N9" s="534">
        <f>SUM(K9:L9,H9:I9)</f>
        <v>0</v>
      </c>
      <c r="O9" s="326"/>
      <c r="AA9" s="360"/>
      <c r="AB9" s="344" t="s">
        <v>1290</v>
      </c>
      <c r="AE9" s="261"/>
      <c r="AF9" s="261">
        <v>0</v>
      </c>
      <c r="AG9" s="261">
        <v>0</v>
      </c>
      <c r="AH9" s="261"/>
      <c r="AI9" s="261">
        <v>0</v>
      </c>
      <c r="AJ9" s="261">
        <v>0</v>
      </c>
      <c r="AK9" s="360"/>
      <c r="AL9" s="360">
        <f>SUM(AI9:AJ9,AF9:AG9)</f>
        <v>0</v>
      </c>
    </row>
    <row r="10" spans="1:38" ht="18.75" customHeight="1" thickTop="1" thickBot="1">
      <c r="C10" s="353"/>
      <c r="D10" s="353"/>
      <c r="E10" s="305"/>
      <c r="F10" s="305"/>
      <c r="G10" s="305"/>
      <c r="H10" s="305"/>
      <c r="I10" s="305"/>
      <c r="J10" s="305"/>
      <c r="K10" s="305"/>
      <c r="L10" s="305"/>
      <c r="M10" s="305"/>
      <c r="N10" s="307"/>
      <c r="O10" s="326"/>
    </row>
    <row r="11" spans="1:38" ht="20.100000000000001" customHeight="1" thickTop="1" thickBot="1">
      <c r="C11" s="450" t="str">
        <f>SOURCEOFDATA</f>
        <v>Source(s) of shown data:</v>
      </c>
      <c r="D11" s="354"/>
      <c r="E11" s="306"/>
      <c r="F11" s="306"/>
      <c r="G11" s="165"/>
      <c r="H11" s="165"/>
      <c r="I11" s="165"/>
      <c r="J11" s="165"/>
      <c r="K11" s="165"/>
      <c r="L11" s="165"/>
      <c r="M11" s="165"/>
      <c r="N11" s="166"/>
      <c r="O11" s="326" t="s">
        <v>768</v>
      </c>
      <c r="AA11" s="344" t="s">
        <v>767</v>
      </c>
      <c r="AE11" s="344"/>
      <c r="AF11" s="344"/>
      <c r="AG11" s="344"/>
      <c r="AH11" s="344"/>
      <c r="AI11" s="344"/>
      <c r="AJ11" s="344"/>
      <c r="AK11" s="344"/>
      <c r="AL11" s="344"/>
    </row>
    <row r="12" spans="1:38" ht="18.75" customHeight="1" thickTop="1" thickBot="1">
      <c r="C12" s="330"/>
      <c r="D12" s="330"/>
      <c r="E12" s="307"/>
      <c r="F12" s="307"/>
      <c r="G12" s="307"/>
      <c r="H12" s="307"/>
      <c r="I12" s="307"/>
      <c r="J12" s="307"/>
      <c r="K12" s="307"/>
      <c r="L12" s="307"/>
      <c r="M12" s="307"/>
      <c r="N12" s="307"/>
      <c r="O12" s="326"/>
    </row>
    <row r="13" spans="1:38" ht="19.5" customHeight="1" thickTop="1">
      <c r="A13" s="307" t="s">
        <v>74</v>
      </c>
      <c r="C13" s="1226" t="s">
        <v>2374</v>
      </c>
      <c r="D13" s="462" t="s">
        <v>2465</v>
      </c>
      <c r="E13" s="455">
        <v>4</v>
      </c>
      <c r="F13" s="456" t="s">
        <v>1225</v>
      </c>
      <c r="G13" s="537">
        <f>SUMIF($A$7:$A$9,$A$13,G7:G9)</f>
        <v>0</v>
      </c>
      <c r="H13" s="537">
        <f>SUMIF($A$7:$A$9,$A$13,H7:H9)</f>
        <v>0</v>
      </c>
      <c r="I13" s="878"/>
      <c r="J13" s="537">
        <f>SUMIF($A$7:$A$9,$A$13,J7:J9)</f>
        <v>0</v>
      </c>
      <c r="K13" s="537">
        <f>SUMIF($A$7:$A$9,$A$13,K7:K9)</f>
        <v>0</v>
      </c>
      <c r="L13" s="878"/>
      <c r="M13" s="537">
        <f ca="1">ROUND(SUMIF($A$7:$A$9,$A$13,M7:M8),0)</f>
        <v>0</v>
      </c>
      <c r="N13" s="876"/>
      <c r="AE13" s="344">
        <f>SUMIF($A$7:$A$9,$A$13,AE7:AE9)</f>
        <v>0</v>
      </c>
      <c r="AF13" s="344">
        <f>SUMIF($A$7:$A$9,$A$13,AF7:AF9)</f>
        <v>0</v>
      </c>
      <c r="AG13" s="344"/>
      <c r="AH13" s="344">
        <f>SUMIF($A$7:$A$9,$A$13,AH7:AH9)</f>
        <v>0</v>
      </c>
      <c r="AI13" s="344">
        <f>SUMIF($A$7:$A$9,$A$13,AI7:AI9)</f>
        <v>0</v>
      </c>
      <c r="AJ13" s="344"/>
      <c r="AK13" s="344">
        <f ca="1">SUMIF($A$7:$A$9,$A$13,AK7:AK8)</f>
        <v>0</v>
      </c>
      <c r="AL13" s="344"/>
    </row>
    <row r="14" spans="1:38" ht="19.5" customHeight="1" thickBot="1">
      <c r="A14" s="424" t="s">
        <v>75</v>
      </c>
      <c r="C14" s="356"/>
      <c r="D14" s="464" t="s">
        <v>2466</v>
      </c>
      <c r="E14" s="446">
        <v>5</v>
      </c>
      <c r="F14" s="1227" t="s">
        <v>1226</v>
      </c>
      <c r="G14" s="874"/>
      <c r="H14" s="538">
        <f>SUMIF($A$7:$A$9,$A$14,H7:H9)</f>
        <v>0</v>
      </c>
      <c r="I14" s="538">
        <f>SUMIF($A$7:$A$9,$A$14,I7:I9)</f>
        <v>0</v>
      </c>
      <c r="J14" s="874"/>
      <c r="K14" s="538">
        <f>SUMIF($A$7:$A$9,$A$14,K7:K9)</f>
        <v>0</v>
      </c>
      <c r="L14" s="538">
        <f>SUMIF($A$7:$A$9,$A$14,L7:L9)</f>
        <v>0</v>
      </c>
      <c r="M14" s="874"/>
      <c r="N14" s="540">
        <f>SUMIF($A$7:$A$9,$A$14,N7:N9)</f>
        <v>0</v>
      </c>
      <c r="AE14" s="344"/>
      <c r="AF14" s="344">
        <f>SUMIF($A$7:$A$9,$A$14,AF7:AF9)</f>
        <v>0</v>
      </c>
      <c r="AG14" s="344">
        <f>SUMIF($A$7:$A$9,$A$14,AG7:AG9)</f>
        <v>0</v>
      </c>
      <c r="AH14" s="344"/>
      <c r="AI14" s="344">
        <f>SUMIF($A$7:$A$9,$A$14,AI7:AI9)</f>
        <v>0</v>
      </c>
      <c r="AJ14" s="344">
        <f>SUMIF($A$7:$A$9,$A$14,AJ7:AJ9)</f>
        <v>0</v>
      </c>
      <c r="AK14" s="344"/>
      <c r="AL14" s="344">
        <f>SUMIF($A$7:$A$9,$A$14,AL7:AL9)</f>
        <v>0</v>
      </c>
    </row>
    <row r="15" spans="1:38" ht="13.5" thickTop="1"/>
    <row r="21" spans="3:3">
      <c r="C21" s="422"/>
    </row>
  </sheetData>
  <mergeCells count="1">
    <mergeCell ref="C7:C9"/>
  </mergeCells>
  <phoneticPr fontId="11" type="noConversion"/>
  <conditionalFormatting sqref="G7:N9 G13:N14">
    <cfRule type="cellIs" dxfId="276" priority="5" stopIfTrue="1" operator="notEqual">
      <formula>AE7</formula>
    </cfRule>
  </conditionalFormatting>
  <conditionalFormatting sqref="N13 M14">
    <cfRule type="cellIs" dxfId="275" priority="6" stopIfTrue="1" operator="notEqual">
      <formula>M85</formula>
    </cfRule>
  </conditionalFormatting>
  <conditionalFormatting sqref="G7:N9 G13:N14">
    <cfRule type="cellIs" dxfId="27" priority="4" stopIfTrue="1" operator="notEqual">
      <formula>AE7</formula>
    </cfRule>
  </conditionalFormatting>
  <conditionalFormatting sqref="N13 M14">
    <cfRule type="cellIs" dxfId="25" priority="3" stopIfTrue="1" operator="notEqual">
      <formula>M85</formula>
    </cfRule>
  </conditionalFormatting>
  <conditionalFormatting sqref="G7:N9 G13:N14">
    <cfRule type="cellIs" dxfId="23" priority="2" stopIfTrue="1" operator="notEqual">
      <formula>AE7</formula>
    </cfRule>
  </conditionalFormatting>
  <conditionalFormatting sqref="N13 M14">
    <cfRule type="cellIs" dxfId="21" priority="1" stopIfTrue="1" operator="notEqual">
      <formula>M85</formula>
    </cfRule>
  </conditionalFormatting>
  <dataValidations count="1">
    <dataValidation type="whole" operator="greaterThanOrEqual" allowBlank="1" showInputMessage="1" showErrorMessage="1" error="Positive whole numbers only / Nombres entiers positifs uniquement" sqref="G7:N9 JC7:JJ9 SY7:TF9 ACU7:ADB9 AMQ7:AMX9 AWM7:AWT9 BGI7:BGP9 BQE7:BQL9 CAA7:CAH9 CJW7:CKD9 CTS7:CTZ9 DDO7:DDV9 DNK7:DNR9 DXG7:DXN9 EHC7:EHJ9 EQY7:ERF9 FAU7:FBB9 FKQ7:FKX9 FUM7:FUT9 GEI7:GEP9 GOE7:GOL9 GYA7:GYH9 HHW7:HID9 HRS7:HRZ9 IBO7:IBV9 ILK7:ILR9 IVG7:IVN9 JFC7:JFJ9 JOY7:JPF9 JYU7:JZB9 KIQ7:KIX9 KSM7:KST9 LCI7:LCP9 LME7:LML9 LWA7:LWH9 MFW7:MGD9 MPS7:MPZ9 MZO7:MZV9 NJK7:NJR9 NTG7:NTN9 ODC7:ODJ9 OMY7:ONF9 OWU7:OXB9 PGQ7:PGX9 PQM7:PQT9 QAI7:QAP9 QKE7:QKL9 QUA7:QUH9 RDW7:RED9 RNS7:RNZ9 RXO7:RXV9 SHK7:SHR9 SRG7:SRN9 TBC7:TBJ9 TKY7:TLF9 TUU7:TVB9 UEQ7:UEX9 UOM7:UOT9 UYI7:UYP9 VIE7:VIL9 VSA7:VSH9 WBW7:WCD9 WLS7:WLZ9 WVO7:WVV9 G65543:N65545 JC65543:JJ65545 SY65543:TF65545 ACU65543:ADB65545 AMQ65543:AMX65545 AWM65543:AWT65545 BGI65543:BGP65545 BQE65543:BQL65545 CAA65543:CAH65545 CJW65543:CKD65545 CTS65543:CTZ65545 DDO65543:DDV65545 DNK65543:DNR65545 DXG65543:DXN65545 EHC65543:EHJ65545 EQY65543:ERF65545 FAU65543:FBB65545 FKQ65543:FKX65545 FUM65543:FUT65545 GEI65543:GEP65545 GOE65543:GOL65545 GYA65543:GYH65545 HHW65543:HID65545 HRS65543:HRZ65545 IBO65543:IBV65545 ILK65543:ILR65545 IVG65543:IVN65545 JFC65543:JFJ65545 JOY65543:JPF65545 JYU65543:JZB65545 KIQ65543:KIX65545 KSM65543:KST65545 LCI65543:LCP65545 LME65543:LML65545 LWA65543:LWH65545 MFW65543:MGD65545 MPS65543:MPZ65545 MZO65543:MZV65545 NJK65543:NJR65545 NTG65543:NTN65545 ODC65543:ODJ65545 OMY65543:ONF65545 OWU65543:OXB65545 PGQ65543:PGX65545 PQM65543:PQT65545 QAI65543:QAP65545 QKE65543:QKL65545 QUA65543:QUH65545 RDW65543:RED65545 RNS65543:RNZ65545 RXO65543:RXV65545 SHK65543:SHR65545 SRG65543:SRN65545 TBC65543:TBJ65545 TKY65543:TLF65545 TUU65543:TVB65545 UEQ65543:UEX65545 UOM65543:UOT65545 UYI65543:UYP65545 VIE65543:VIL65545 VSA65543:VSH65545 WBW65543:WCD65545 WLS65543:WLZ65545 WVO65543:WVV65545 G131079:N131081 JC131079:JJ131081 SY131079:TF131081 ACU131079:ADB131081 AMQ131079:AMX131081 AWM131079:AWT131081 BGI131079:BGP131081 BQE131079:BQL131081 CAA131079:CAH131081 CJW131079:CKD131081 CTS131079:CTZ131081 DDO131079:DDV131081 DNK131079:DNR131081 DXG131079:DXN131081 EHC131079:EHJ131081 EQY131079:ERF131081 FAU131079:FBB131081 FKQ131079:FKX131081 FUM131079:FUT131081 GEI131079:GEP131081 GOE131079:GOL131081 GYA131079:GYH131081 HHW131079:HID131081 HRS131079:HRZ131081 IBO131079:IBV131081 ILK131079:ILR131081 IVG131079:IVN131081 JFC131079:JFJ131081 JOY131079:JPF131081 JYU131079:JZB131081 KIQ131079:KIX131081 KSM131079:KST131081 LCI131079:LCP131081 LME131079:LML131081 LWA131079:LWH131081 MFW131079:MGD131081 MPS131079:MPZ131081 MZO131079:MZV131081 NJK131079:NJR131081 NTG131079:NTN131081 ODC131079:ODJ131081 OMY131079:ONF131081 OWU131079:OXB131081 PGQ131079:PGX131081 PQM131079:PQT131081 QAI131079:QAP131081 QKE131079:QKL131081 QUA131079:QUH131081 RDW131079:RED131081 RNS131079:RNZ131081 RXO131079:RXV131081 SHK131079:SHR131081 SRG131079:SRN131081 TBC131079:TBJ131081 TKY131079:TLF131081 TUU131079:TVB131081 UEQ131079:UEX131081 UOM131079:UOT131081 UYI131079:UYP131081 VIE131079:VIL131081 VSA131079:VSH131081 WBW131079:WCD131081 WLS131079:WLZ131081 WVO131079:WVV131081 G196615:N196617 JC196615:JJ196617 SY196615:TF196617 ACU196615:ADB196617 AMQ196615:AMX196617 AWM196615:AWT196617 BGI196615:BGP196617 BQE196615:BQL196617 CAA196615:CAH196617 CJW196615:CKD196617 CTS196615:CTZ196617 DDO196615:DDV196617 DNK196615:DNR196617 DXG196615:DXN196617 EHC196615:EHJ196617 EQY196615:ERF196617 FAU196615:FBB196617 FKQ196615:FKX196617 FUM196615:FUT196617 GEI196615:GEP196617 GOE196615:GOL196617 GYA196615:GYH196617 HHW196615:HID196617 HRS196615:HRZ196617 IBO196615:IBV196617 ILK196615:ILR196617 IVG196615:IVN196617 JFC196615:JFJ196617 JOY196615:JPF196617 JYU196615:JZB196617 KIQ196615:KIX196617 KSM196615:KST196617 LCI196615:LCP196617 LME196615:LML196617 LWA196615:LWH196617 MFW196615:MGD196617 MPS196615:MPZ196617 MZO196615:MZV196617 NJK196615:NJR196617 NTG196615:NTN196617 ODC196615:ODJ196617 OMY196615:ONF196617 OWU196615:OXB196617 PGQ196615:PGX196617 PQM196615:PQT196617 QAI196615:QAP196617 QKE196615:QKL196617 QUA196615:QUH196617 RDW196615:RED196617 RNS196615:RNZ196617 RXO196615:RXV196617 SHK196615:SHR196617 SRG196615:SRN196617 TBC196615:TBJ196617 TKY196615:TLF196617 TUU196615:TVB196617 UEQ196615:UEX196617 UOM196615:UOT196617 UYI196615:UYP196617 VIE196615:VIL196617 VSA196615:VSH196617 WBW196615:WCD196617 WLS196615:WLZ196617 WVO196615:WVV196617 G262151:N262153 JC262151:JJ262153 SY262151:TF262153 ACU262151:ADB262153 AMQ262151:AMX262153 AWM262151:AWT262153 BGI262151:BGP262153 BQE262151:BQL262153 CAA262151:CAH262153 CJW262151:CKD262153 CTS262151:CTZ262153 DDO262151:DDV262153 DNK262151:DNR262153 DXG262151:DXN262153 EHC262151:EHJ262153 EQY262151:ERF262153 FAU262151:FBB262153 FKQ262151:FKX262153 FUM262151:FUT262153 GEI262151:GEP262153 GOE262151:GOL262153 GYA262151:GYH262153 HHW262151:HID262153 HRS262151:HRZ262153 IBO262151:IBV262153 ILK262151:ILR262153 IVG262151:IVN262153 JFC262151:JFJ262153 JOY262151:JPF262153 JYU262151:JZB262153 KIQ262151:KIX262153 KSM262151:KST262153 LCI262151:LCP262153 LME262151:LML262153 LWA262151:LWH262153 MFW262151:MGD262153 MPS262151:MPZ262153 MZO262151:MZV262153 NJK262151:NJR262153 NTG262151:NTN262153 ODC262151:ODJ262153 OMY262151:ONF262153 OWU262151:OXB262153 PGQ262151:PGX262153 PQM262151:PQT262153 QAI262151:QAP262153 QKE262151:QKL262153 QUA262151:QUH262153 RDW262151:RED262153 RNS262151:RNZ262153 RXO262151:RXV262153 SHK262151:SHR262153 SRG262151:SRN262153 TBC262151:TBJ262153 TKY262151:TLF262153 TUU262151:TVB262153 UEQ262151:UEX262153 UOM262151:UOT262153 UYI262151:UYP262153 VIE262151:VIL262153 VSA262151:VSH262153 WBW262151:WCD262153 WLS262151:WLZ262153 WVO262151:WVV262153 G327687:N327689 JC327687:JJ327689 SY327687:TF327689 ACU327687:ADB327689 AMQ327687:AMX327689 AWM327687:AWT327689 BGI327687:BGP327689 BQE327687:BQL327689 CAA327687:CAH327689 CJW327687:CKD327689 CTS327687:CTZ327689 DDO327687:DDV327689 DNK327687:DNR327689 DXG327687:DXN327689 EHC327687:EHJ327689 EQY327687:ERF327689 FAU327687:FBB327689 FKQ327687:FKX327689 FUM327687:FUT327689 GEI327687:GEP327689 GOE327687:GOL327689 GYA327687:GYH327689 HHW327687:HID327689 HRS327687:HRZ327689 IBO327687:IBV327689 ILK327687:ILR327689 IVG327687:IVN327689 JFC327687:JFJ327689 JOY327687:JPF327689 JYU327687:JZB327689 KIQ327687:KIX327689 KSM327687:KST327689 LCI327687:LCP327689 LME327687:LML327689 LWA327687:LWH327689 MFW327687:MGD327689 MPS327687:MPZ327689 MZO327687:MZV327689 NJK327687:NJR327689 NTG327687:NTN327689 ODC327687:ODJ327689 OMY327687:ONF327689 OWU327687:OXB327689 PGQ327687:PGX327689 PQM327687:PQT327689 QAI327687:QAP327689 QKE327687:QKL327689 QUA327687:QUH327689 RDW327687:RED327689 RNS327687:RNZ327689 RXO327687:RXV327689 SHK327687:SHR327689 SRG327687:SRN327689 TBC327687:TBJ327689 TKY327687:TLF327689 TUU327687:TVB327689 UEQ327687:UEX327689 UOM327687:UOT327689 UYI327687:UYP327689 VIE327687:VIL327689 VSA327687:VSH327689 WBW327687:WCD327689 WLS327687:WLZ327689 WVO327687:WVV327689 G393223:N393225 JC393223:JJ393225 SY393223:TF393225 ACU393223:ADB393225 AMQ393223:AMX393225 AWM393223:AWT393225 BGI393223:BGP393225 BQE393223:BQL393225 CAA393223:CAH393225 CJW393223:CKD393225 CTS393223:CTZ393225 DDO393223:DDV393225 DNK393223:DNR393225 DXG393223:DXN393225 EHC393223:EHJ393225 EQY393223:ERF393225 FAU393223:FBB393225 FKQ393223:FKX393225 FUM393223:FUT393225 GEI393223:GEP393225 GOE393223:GOL393225 GYA393223:GYH393225 HHW393223:HID393225 HRS393223:HRZ393225 IBO393223:IBV393225 ILK393223:ILR393225 IVG393223:IVN393225 JFC393223:JFJ393225 JOY393223:JPF393225 JYU393223:JZB393225 KIQ393223:KIX393225 KSM393223:KST393225 LCI393223:LCP393225 LME393223:LML393225 LWA393223:LWH393225 MFW393223:MGD393225 MPS393223:MPZ393225 MZO393223:MZV393225 NJK393223:NJR393225 NTG393223:NTN393225 ODC393223:ODJ393225 OMY393223:ONF393225 OWU393223:OXB393225 PGQ393223:PGX393225 PQM393223:PQT393225 QAI393223:QAP393225 QKE393223:QKL393225 QUA393223:QUH393225 RDW393223:RED393225 RNS393223:RNZ393225 RXO393223:RXV393225 SHK393223:SHR393225 SRG393223:SRN393225 TBC393223:TBJ393225 TKY393223:TLF393225 TUU393223:TVB393225 UEQ393223:UEX393225 UOM393223:UOT393225 UYI393223:UYP393225 VIE393223:VIL393225 VSA393223:VSH393225 WBW393223:WCD393225 WLS393223:WLZ393225 WVO393223:WVV393225 G458759:N458761 JC458759:JJ458761 SY458759:TF458761 ACU458759:ADB458761 AMQ458759:AMX458761 AWM458759:AWT458761 BGI458759:BGP458761 BQE458759:BQL458761 CAA458759:CAH458761 CJW458759:CKD458761 CTS458759:CTZ458761 DDO458759:DDV458761 DNK458759:DNR458761 DXG458759:DXN458761 EHC458759:EHJ458761 EQY458759:ERF458761 FAU458759:FBB458761 FKQ458759:FKX458761 FUM458759:FUT458761 GEI458759:GEP458761 GOE458759:GOL458761 GYA458759:GYH458761 HHW458759:HID458761 HRS458759:HRZ458761 IBO458759:IBV458761 ILK458759:ILR458761 IVG458759:IVN458761 JFC458759:JFJ458761 JOY458759:JPF458761 JYU458759:JZB458761 KIQ458759:KIX458761 KSM458759:KST458761 LCI458759:LCP458761 LME458759:LML458761 LWA458759:LWH458761 MFW458759:MGD458761 MPS458759:MPZ458761 MZO458759:MZV458761 NJK458759:NJR458761 NTG458759:NTN458761 ODC458759:ODJ458761 OMY458759:ONF458761 OWU458759:OXB458761 PGQ458759:PGX458761 PQM458759:PQT458761 QAI458759:QAP458761 QKE458759:QKL458761 QUA458759:QUH458761 RDW458759:RED458761 RNS458759:RNZ458761 RXO458759:RXV458761 SHK458759:SHR458761 SRG458759:SRN458761 TBC458759:TBJ458761 TKY458759:TLF458761 TUU458759:TVB458761 UEQ458759:UEX458761 UOM458759:UOT458761 UYI458759:UYP458761 VIE458759:VIL458761 VSA458759:VSH458761 WBW458759:WCD458761 WLS458759:WLZ458761 WVO458759:WVV458761 G524295:N524297 JC524295:JJ524297 SY524295:TF524297 ACU524295:ADB524297 AMQ524295:AMX524297 AWM524295:AWT524297 BGI524295:BGP524297 BQE524295:BQL524297 CAA524295:CAH524297 CJW524295:CKD524297 CTS524295:CTZ524297 DDO524295:DDV524297 DNK524295:DNR524297 DXG524295:DXN524297 EHC524295:EHJ524297 EQY524295:ERF524297 FAU524295:FBB524297 FKQ524295:FKX524297 FUM524295:FUT524297 GEI524295:GEP524297 GOE524295:GOL524297 GYA524295:GYH524297 HHW524295:HID524297 HRS524295:HRZ524297 IBO524295:IBV524297 ILK524295:ILR524297 IVG524295:IVN524297 JFC524295:JFJ524297 JOY524295:JPF524297 JYU524295:JZB524297 KIQ524295:KIX524297 KSM524295:KST524297 LCI524295:LCP524297 LME524295:LML524297 LWA524295:LWH524297 MFW524295:MGD524297 MPS524295:MPZ524297 MZO524295:MZV524297 NJK524295:NJR524297 NTG524295:NTN524297 ODC524295:ODJ524297 OMY524295:ONF524297 OWU524295:OXB524297 PGQ524295:PGX524297 PQM524295:PQT524297 QAI524295:QAP524297 QKE524295:QKL524297 QUA524295:QUH524297 RDW524295:RED524297 RNS524295:RNZ524297 RXO524295:RXV524297 SHK524295:SHR524297 SRG524295:SRN524297 TBC524295:TBJ524297 TKY524295:TLF524297 TUU524295:TVB524297 UEQ524295:UEX524297 UOM524295:UOT524297 UYI524295:UYP524297 VIE524295:VIL524297 VSA524295:VSH524297 WBW524295:WCD524297 WLS524295:WLZ524297 WVO524295:WVV524297 G589831:N589833 JC589831:JJ589833 SY589831:TF589833 ACU589831:ADB589833 AMQ589831:AMX589833 AWM589831:AWT589833 BGI589831:BGP589833 BQE589831:BQL589833 CAA589831:CAH589833 CJW589831:CKD589833 CTS589831:CTZ589833 DDO589831:DDV589833 DNK589831:DNR589833 DXG589831:DXN589833 EHC589831:EHJ589833 EQY589831:ERF589833 FAU589831:FBB589833 FKQ589831:FKX589833 FUM589831:FUT589833 GEI589831:GEP589833 GOE589831:GOL589833 GYA589831:GYH589833 HHW589831:HID589833 HRS589831:HRZ589833 IBO589831:IBV589833 ILK589831:ILR589833 IVG589831:IVN589833 JFC589831:JFJ589833 JOY589831:JPF589833 JYU589831:JZB589833 KIQ589831:KIX589833 KSM589831:KST589833 LCI589831:LCP589833 LME589831:LML589833 LWA589831:LWH589833 MFW589831:MGD589833 MPS589831:MPZ589833 MZO589831:MZV589833 NJK589831:NJR589833 NTG589831:NTN589833 ODC589831:ODJ589833 OMY589831:ONF589833 OWU589831:OXB589833 PGQ589831:PGX589833 PQM589831:PQT589833 QAI589831:QAP589833 QKE589831:QKL589833 QUA589831:QUH589833 RDW589831:RED589833 RNS589831:RNZ589833 RXO589831:RXV589833 SHK589831:SHR589833 SRG589831:SRN589833 TBC589831:TBJ589833 TKY589831:TLF589833 TUU589831:TVB589833 UEQ589831:UEX589833 UOM589831:UOT589833 UYI589831:UYP589833 VIE589831:VIL589833 VSA589831:VSH589833 WBW589831:WCD589833 WLS589831:WLZ589833 WVO589831:WVV589833 G655367:N655369 JC655367:JJ655369 SY655367:TF655369 ACU655367:ADB655369 AMQ655367:AMX655369 AWM655367:AWT655369 BGI655367:BGP655369 BQE655367:BQL655369 CAA655367:CAH655369 CJW655367:CKD655369 CTS655367:CTZ655369 DDO655367:DDV655369 DNK655367:DNR655369 DXG655367:DXN655369 EHC655367:EHJ655369 EQY655367:ERF655369 FAU655367:FBB655369 FKQ655367:FKX655369 FUM655367:FUT655369 GEI655367:GEP655369 GOE655367:GOL655369 GYA655367:GYH655369 HHW655367:HID655369 HRS655367:HRZ655369 IBO655367:IBV655369 ILK655367:ILR655369 IVG655367:IVN655369 JFC655367:JFJ655369 JOY655367:JPF655369 JYU655367:JZB655369 KIQ655367:KIX655369 KSM655367:KST655369 LCI655367:LCP655369 LME655367:LML655369 LWA655367:LWH655369 MFW655367:MGD655369 MPS655367:MPZ655369 MZO655367:MZV655369 NJK655367:NJR655369 NTG655367:NTN655369 ODC655367:ODJ655369 OMY655367:ONF655369 OWU655367:OXB655369 PGQ655367:PGX655369 PQM655367:PQT655369 QAI655367:QAP655369 QKE655367:QKL655369 QUA655367:QUH655369 RDW655367:RED655369 RNS655367:RNZ655369 RXO655367:RXV655369 SHK655367:SHR655369 SRG655367:SRN655369 TBC655367:TBJ655369 TKY655367:TLF655369 TUU655367:TVB655369 UEQ655367:UEX655369 UOM655367:UOT655369 UYI655367:UYP655369 VIE655367:VIL655369 VSA655367:VSH655369 WBW655367:WCD655369 WLS655367:WLZ655369 WVO655367:WVV655369 G720903:N720905 JC720903:JJ720905 SY720903:TF720905 ACU720903:ADB720905 AMQ720903:AMX720905 AWM720903:AWT720905 BGI720903:BGP720905 BQE720903:BQL720905 CAA720903:CAH720905 CJW720903:CKD720905 CTS720903:CTZ720905 DDO720903:DDV720905 DNK720903:DNR720905 DXG720903:DXN720905 EHC720903:EHJ720905 EQY720903:ERF720905 FAU720903:FBB720905 FKQ720903:FKX720905 FUM720903:FUT720905 GEI720903:GEP720905 GOE720903:GOL720905 GYA720903:GYH720905 HHW720903:HID720905 HRS720903:HRZ720905 IBO720903:IBV720905 ILK720903:ILR720905 IVG720903:IVN720905 JFC720903:JFJ720905 JOY720903:JPF720905 JYU720903:JZB720905 KIQ720903:KIX720905 KSM720903:KST720905 LCI720903:LCP720905 LME720903:LML720905 LWA720903:LWH720905 MFW720903:MGD720905 MPS720903:MPZ720905 MZO720903:MZV720905 NJK720903:NJR720905 NTG720903:NTN720905 ODC720903:ODJ720905 OMY720903:ONF720905 OWU720903:OXB720905 PGQ720903:PGX720905 PQM720903:PQT720905 QAI720903:QAP720905 QKE720903:QKL720905 QUA720903:QUH720905 RDW720903:RED720905 RNS720903:RNZ720905 RXO720903:RXV720905 SHK720903:SHR720905 SRG720903:SRN720905 TBC720903:TBJ720905 TKY720903:TLF720905 TUU720903:TVB720905 UEQ720903:UEX720905 UOM720903:UOT720905 UYI720903:UYP720905 VIE720903:VIL720905 VSA720903:VSH720905 WBW720903:WCD720905 WLS720903:WLZ720905 WVO720903:WVV720905 G786439:N786441 JC786439:JJ786441 SY786439:TF786441 ACU786439:ADB786441 AMQ786439:AMX786441 AWM786439:AWT786441 BGI786439:BGP786441 BQE786439:BQL786441 CAA786439:CAH786441 CJW786439:CKD786441 CTS786439:CTZ786441 DDO786439:DDV786441 DNK786439:DNR786441 DXG786439:DXN786441 EHC786439:EHJ786441 EQY786439:ERF786441 FAU786439:FBB786441 FKQ786439:FKX786441 FUM786439:FUT786441 GEI786439:GEP786441 GOE786439:GOL786441 GYA786439:GYH786441 HHW786439:HID786441 HRS786439:HRZ786441 IBO786439:IBV786441 ILK786439:ILR786441 IVG786439:IVN786441 JFC786439:JFJ786441 JOY786439:JPF786441 JYU786439:JZB786441 KIQ786439:KIX786441 KSM786439:KST786441 LCI786439:LCP786441 LME786439:LML786441 LWA786439:LWH786441 MFW786439:MGD786441 MPS786439:MPZ786441 MZO786439:MZV786441 NJK786439:NJR786441 NTG786439:NTN786441 ODC786439:ODJ786441 OMY786439:ONF786441 OWU786439:OXB786441 PGQ786439:PGX786441 PQM786439:PQT786441 QAI786439:QAP786441 QKE786439:QKL786441 QUA786439:QUH786441 RDW786439:RED786441 RNS786439:RNZ786441 RXO786439:RXV786441 SHK786439:SHR786441 SRG786439:SRN786441 TBC786439:TBJ786441 TKY786439:TLF786441 TUU786439:TVB786441 UEQ786439:UEX786441 UOM786439:UOT786441 UYI786439:UYP786441 VIE786439:VIL786441 VSA786439:VSH786441 WBW786439:WCD786441 WLS786439:WLZ786441 WVO786439:WVV786441 G851975:N851977 JC851975:JJ851977 SY851975:TF851977 ACU851975:ADB851977 AMQ851975:AMX851977 AWM851975:AWT851977 BGI851975:BGP851977 BQE851975:BQL851977 CAA851975:CAH851977 CJW851975:CKD851977 CTS851975:CTZ851977 DDO851975:DDV851977 DNK851975:DNR851977 DXG851975:DXN851977 EHC851975:EHJ851977 EQY851975:ERF851977 FAU851975:FBB851977 FKQ851975:FKX851977 FUM851975:FUT851977 GEI851975:GEP851977 GOE851975:GOL851977 GYA851975:GYH851977 HHW851975:HID851977 HRS851975:HRZ851977 IBO851975:IBV851977 ILK851975:ILR851977 IVG851975:IVN851977 JFC851975:JFJ851977 JOY851975:JPF851977 JYU851975:JZB851977 KIQ851975:KIX851977 KSM851975:KST851977 LCI851975:LCP851977 LME851975:LML851977 LWA851975:LWH851977 MFW851975:MGD851977 MPS851975:MPZ851977 MZO851975:MZV851977 NJK851975:NJR851977 NTG851975:NTN851977 ODC851975:ODJ851977 OMY851975:ONF851977 OWU851975:OXB851977 PGQ851975:PGX851977 PQM851975:PQT851977 QAI851975:QAP851977 QKE851975:QKL851977 QUA851975:QUH851977 RDW851975:RED851977 RNS851975:RNZ851977 RXO851975:RXV851977 SHK851975:SHR851977 SRG851975:SRN851977 TBC851975:TBJ851977 TKY851975:TLF851977 TUU851975:TVB851977 UEQ851975:UEX851977 UOM851975:UOT851977 UYI851975:UYP851977 VIE851975:VIL851977 VSA851975:VSH851977 WBW851975:WCD851977 WLS851975:WLZ851977 WVO851975:WVV851977 G917511:N917513 JC917511:JJ917513 SY917511:TF917513 ACU917511:ADB917513 AMQ917511:AMX917513 AWM917511:AWT917513 BGI917511:BGP917513 BQE917511:BQL917513 CAA917511:CAH917513 CJW917511:CKD917513 CTS917511:CTZ917513 DDO917511:DDV917513 DNK917511:DNR917513 DXG917511:DXN917513 EHC917511:EHJ917513 EQY917511:ERF917513 FAU917511:FBB917513 FKQ917511:FKX917513 FUM917511:FUT917513 GEI917511:GEP917513 GOE917511:GOL917513 GYA917511:GYH917513 HHW917511:HID917513 HRS917511:HRZ917513 IBO917511:IBV917513 ILK917511:ILR917513 IVG917511:IVN917513 JFC917511:JFJ917513 JOY917511:JPF917513 JYU917511:JZB917513 KIQ917511:KIX917513 KSM917511:KST917513 LCI917511:LCP917513 LME917511:LML917513 LWA917511:LWH917513 MFW917511:MGD917513 MPS917511:MPZ917513 MZO917511:MZV917513 NJK917511:NJR917513 NTG917511:NTN917513 ODC917511:ODJ917513 OMY917511:ONF917513 OWU917511:OXB917513 PGQ917511:PGX917513 PQM917511:PQT917513 QAI917511:QAP917513 QKE917511:QKL917513 QUA917511:QUH917513 RDW917511:RED917513 RNS917511:RNZ917513 RXO917511:RXV917513 SHK917511:SHR917513 SRG917511:SRN917513 TBC917511:TBJ917513 TKY917511:TLF917513 TUU917511:TVB917513 UEQ917511:UEX917513 UOM917511:UOT917513 UYI917511:UYP917513 VIE917511:VIL917513 VSA917511:VSH917513 WBW917511:WCD917513 WLS917511:WLZ917513 WVO917511:WVV917513 G983047:N983049 JC983047:JJ983049 SY983047:TF983049 ACU983047:ADB983049 AMQ983047:AMX983049 AWM983047:AWT983049 BGI983047:BGP983049 BQE983047:BQL983049 CAA983047:CAH983049 CJW983047:CKD983049 CTS983047:CTZ983049 DDO983047:DDV983049 DNK983047:DNR983049 DXG983047:DXN983049 EHC983047:EHJ983049 EQY983047:ERF983049 FAU983047:FBB983049 FKQ983047:FKX983049 FUM983047:FUT983049 GEI983047:GEP983049 GOE983047:GOL983049 GYA983047:GYH983049 HHW983047:HID983049 HRS983047:HRZ983049 IBO983047:IBV983049 ILK983047:ILR983049 IVG983047:IVN983049 JFC983047:JFJ983049 JOY983047:JPF983049 JYU983047:JZB983049 KIQ983047:KIX983049 KSM983047:KST983049 LCI983047:LCP983049 LME983047:LML983049 LWA983047:LWH983049 MFW983047:MGD983049 MPS983047:MPZ983049 MZO983047:MZV983049 NJK983047:NJR983049 NTG983047:NTN983049 ODC983047:ODJ983049 OMY983047:ONF983049 OWU983047:OXB983049 PGQ983047:PGX983049 PQM983047:PQT983049 QAI983047:QAP983049 QKE983047:QKL983049 QUA983047:QUH983049 RDW983047:RED983049 RNS983047:RNZ983049 RXO983047:RXV983049 SHK983047:SHR983049 SRG983047:SRN983049 TBC983047:TBJ983049 TKY983047:TLF983049 TUU983047:TVB983049 UEQ983047:UEX983049 UOM983047:UOT983049 UYI983047:UYP983049 VIE983047:VIL983049 VSA983047:VSH983049 WBW983047:WCD983049 WLS983047:WLZ983049 WVO983047:WVV983049 G13:N14 JC13:JJ14 SY13:TF14 ACU13:ADB14 AMQ13:AMX14 AWM13:AWT14 BGI13:BGP14 BQE13:BQL14 CAA13:CAH14 CJW13:CKD14 CTS13:CTZ14 DDO13:DDV14 DNK13:DNR14 DXG13:DXN14 EHC13:EHJ14 EQY13:ERF14 FAU13:FBB14 FKQ13:FKX14 FUM13:FUT14 GEI13:GEP14 GOE13:GOL14 GYA13:GYH14 HHW13:HID14 HRS13:HRZ14 IBO13:IBV14 ILK13:ILR14 IVG13:IVN14 JFC13:JFJ14 JOY13:JPF14 JYU13:JZB14 KIQ13:KIX14 KSM13:KST14 LCI13:LCP14 LME13:LML14 LWA13:LWH14 MFW13:MGD14 MPS13:MPZ14 MZO13:MZV14 NJK13:NJR14 NTG13:NTN14 ODC13:ODJ14 OMY13:ONF14 OWU13:OXB14 PGQ13:PGX14 PQM13:PQT14 QAI13:QAP14 QKE13:QKL14 QUA13:QUH14 RDW13:RED14 RNS13:RNZ14 RXO13:RXV14 SHK13:SHR14 SRG13:SRN14 TBC13:TBJ14 TKY13:TLF14 TUU13:TVB14 UEQ13:UEX14 UOM13:UOT14 UYI13:UYP14 VIE13:VIL14 VSA13:VSH14 WBW13:WCD14 WLS13:WLZ14 WVO13:WVV14 G65549:N65550 JC65549:JJ65550 SY65549:TF65550 ACU65549:ADB65550 AMQ65549:AMX65550 AWM65549:AWT65550 BGI65549:BGP65550 BQE65549:BQL65550 CAA65549:CAH65550 CJW65549:CKD65550 CTS65549:CTZ65550 DDO65549:DDV65550 DNK65549:DNR65550 DXG65549:DXN65550 EHC65549:EHJ65550 EQY65549:ERF65550 FAU65549:FBB65550 FKQ65549:FKX65550 FUM65549:FUT65550 GEI65549:GEP65550 GOE65549:GOL65550 GYA65549:GYH65550 HHW65549:HID65550 HRS65549:HRZ65550 IBO65549:IBV65550 ILK65549:ILR65550 IVG65549:IVN65550 JFC65549:JFJ65550 JOY65549:JPF65550 JYU65549:JZB65550 KIQ65549:KIX65550 KSM65549:KST65550 LCI65549:LCP65550 LME65549:LML65550 LWA65549:LWH65550 MFW65549:MGD65550 MPS65549:MPZ65550 MZO65549:MZV65550 NJK65549:NJR65550 NTG65549:NTN65550 ODC65549:ODJ65550 OMY65549:ONF65550 OWU65549:OXB65550 PGQ65549:PGX65550 PQM65549:PQT65550 QAI65549:QAP65550 QKE65549:QKL65550 QUA65549:QUH65550 RDW65549:RED65550 RNS65549:RNZ65550 RXO65549:RXV65550 SHK65549:SHR65550 SRG65549:SRN65550 TBC65549:TBJ65550 TKY65549:TLF65550 TUU65549:TVB65550 UEQ65549:UEX65550 UOM65549:UOT65550 UYI65549:UYP65550 VIE65549:VIL65550 VSA65549:VSH65550 WBW65549:WCD65550 WLS65549:WLZ65550 WVO65549:WVV65550 G131085:N131086 JC131085:JJ131086 SY131085:TF131086 ACU131085:ADB131086 AMQ131085:AMX131086 AWM131085:AWT131086 BGI131085:BGP131086 BQE131085:BQL131086 CAA131085:CAH131086 CJW131085:CKD131086 CTS131085:CTZ131086 DDO131085:DDV131086 DNK131085:DNR131086 DXG131085:DXN131086 EHC131085:EHJ131086 EQY131085:ERF131086 FAU131085:FBB131086 FKQ131085:FKX131086 FUM131085:FUT131086 GEI131085:GEP131086 GOE131085:GOL131086 GYA131085:GYH131086 HHW131085:HID131086 HRS131085:HRZ131086 IBO131085:IBV131086 ILK131085:ILR131086 IVG131085:IVN131086 JFC131085:JFJ131086 JOY131085:JPF131086 JYU131085:JZB131086 KIQ131085:KIX131086 KSM131085:KST131086 LCI131085:LCP131086 LME131085:LML131086 LWA131085:LWH131086 MFW131085:MGD131086 MPS131085:MPZ131086 MZO131085:MZV131086 NJK131085:NJR131086 NTG131085:NTN131086 ODC131085:ODJ131086 OMY131085:ONF131086 OWU131085:OXB131086 PGQ131085:PGX131086 PQM131085:PQT131086 QAI131085:QAP131086 QKE131085:QKL131086 QUA131085:QUH131086 RDW131085:RED131086 RNS131085:RNZ131086 RXO131085:RXV131086 SHK131085:SHR131086 SRG131085:SRN131086 TBC131085:TBJ131086 TKY131085:TLF131086 TUU131085:TVB131086 UEQ131085:UEX131086 UOM131085:UOT131086 UYI131085:UYP131086 VIE131085:VIL131086 VSA131085:VSH131086 WBW131085:WCD131086 WLS131085:WLZ131086 WVO131085:WVV131086 G196621:N196622 JC196621:JJ196622 SY196621:TF196622 ACU196621:ADB196622 AMQ196621:AMX196622 AWM196621:AWT196622 BGI196621:BGP196622 BQE196621:BQL196622 CAA196621:CAH196622 CJW196621:CKD196622 CTS196621:CTZ196622 DDO196621:DDV196622 DNK196621:DNR196622 DXG196621:DXN196622 EHC196621:EHJ196622 EQY196621:ERF196622 FAU196621:FBB196622 FKQ196621:FKX196622 FUM196621:FUT196622 GEI196621:GEP196622 GOE196621:GOL196622 GYA196621:GYH196622 HHW196621:HID196622 HRS196621:HRZ196622 IBO196621:IBV196622 ILK196621:ILR196622 IVG196621:IVN196622 JFC196621:JFJ196622 JOY196621:JPF196622 JYU196621:JZB196622 KIQ196621:KIX196622 KSM196621:KST196622 LCI196621:LCP196622 LME196621:LML196622 LWA196621:LWH196622 MFW196621:MGD196622 MPS196621:MPZ196622 MZO196621:MZV196622 NJK196621:NJR196622 NTG196621:NTN196622 ODC196621:ODJ196622 OMY196621:ONF196622 OWU196621:OXB196622 PGQ196621:PGX196622 PQM196621:PQT196622 QAI196621:QAP196622 QKE196621:QKL196622 QUA196621:QUH196622 RDW196621:RED196622 RNS196621:RNZ196622 RXO196621:RXV196622 SHK196621:SHR196622 SRG196621:SRN196622 TBC196621:TBJ196622 TKY196621:TLF196622 TUU196621:TVB196622 UEQ196621:UEX196622 UOM196621:UOT196622 UYI196621:UYP196622 VIE196621:VIL196622 VSA196621:VSH196622 WBW196621:WCD196622 WLS196621:WLZ196622 WVO196621:WVV196622 G262157:N262158 JC262157:JJ262158 SY262157:TF262158 ACU262157:ADB262158 AMQ262157:AMX262158 AWM262157:AWT262158 BGI262157:BGP262158 BQE262157:BQL262158 CAA262157:CAH262158 CJW262157:CKD262158 CTS262157:CTZ262158 DDO262157:DDV262158 DNK262157:DNR262158 DXG262157:DXN262158 EHC262157:EHJ262158 EQY262157:ERF262158 FAU262157:FBB262158 FKQ262157:FKX262158 FUM262157:FUT262158 GEI262157:GEP262158 GOE262157:GOL262158 GYA262157:GYH262158 HHW262157:HID262158 HRS262157:HRZ262158 IBO262157:IBV262158 ILK262157:ILR262158 IVG262157:IVN262158 JFC262157:JFJ262158 JOY262157:JPF262158 JYU262157:JZB262158 KIQ262157:KIX262158 KSM262157:KST262158 LCI262157:LCP262158 LME262157:LML262158 LWA262157:LWH262158 MFW262157:MGD262158 MPS262157:MPZ262158 MZO262157:MZV262158 NJK262157:NJR262158 NTG262157:NTN262158 ODC262157:ODJ262158 OMY262157:ONF262158 OWU262157:OXB262158 PGQ262157:PGX262158 PQM262157:PQT262158 QAI262157:QAP262158 QKE262157:QKL262158 QUA262157:QUH262158 RDW262157:RED262158 RNS262157:RNZ262158 RXO262157:RXV262158 SHK262157:SHR262158 SRG262157:SRN262158 TBC262157:TBJ262158 TKY262157:TLF262158 TUU262157:TVB262158 UEQ262157:UEX262158 UOM262157:UOT262158 UYI262157:UYP262158 VIE262157:VIL262158 VSA262157:VSH262158 WBW262157:WCD262158 WLS262157:WLZ262158 WVO262157:WVV262158 G327693:N327694 JC327693:JJ327694 SY327693:TF327694 ACU327693:ADB327694 AMQ327693:AMX327694 AWM327693:AWT327694 BGI327693:BGP327694 BQE327693:BQL327694 CAA327693:CAH327694 CJW327693:CKD327694 CTS327693:CTZ327694 DDO327693:DDV327694 DNK327693:DNR327694 DXG327693:DXN327694 EHC327693:EHJ327694 EQY327693:ERF327694 FAU327693:FBB327694 FKQ327693:FKX327694 FUM327693:FUT327694 GEI327693:GEP327694 GOE327693:GOL327694 GYA327693:GYH327694 HHW327693:HID327694 HRS327693:HRZ327694 IBO327693:IBV327694 ILK327693:ILR327694 IVG327693:IVN327694 JFC327693:JFJ327694 JOY327693:JPF327694 JYU327693:JZB327694 KIQ327693:KIX327694 KSM327693:KST327694 LCI327693:LCP327694 LME327693:LML327694 LWA327693:LWH327694 MFW327693:MGD327694 MPS327693:MPZ327694 MZO327693:MZV327694 NJK327693:NJR327694 NTG327693:NTN327694 ODC327693:ODJ327694 OMY327693:ONF327694 OWU327693:OXB327694 PGQ327693:PGX327694 PQM327693:PQT327694 QAI327693:QAP327694 QKE327693:QKL327694 QUA327693:QUH327694 RDW327693:RED327694 RNS327693:RNZ327694 RXO327693:RXV327694 SHK327693:SHR327694 SRG327693:SRN327694 TBC327693:TBJ327694 TKY327693:TLF327694 TUU327693:TVB327694 UEQ327693:UEX327694 UOM327693:UOT327694 UYI327693:UYP327694 VIE327693:VIL327694 VSA327693:VSH327694 WBW327693:WCD327694 WLS327693:WLZ327694 WVO327693:WVV327694 G393229:N393230 JC393229:JJ393230 SY393229:TF393230 ACU393229:ADB393230 AMQ393229:AMX393230 AWM393229:AWT393230 BGI393229:BGP393230 BQE393229:BQL393230 CAA393229:CAH393230 CJW393229:CKD393230 CTS393229:CTZ393230 DDO393229:DDV393230 DNK393229:DNR393230 DXG393229:DXN393230 EHC393229:EHJ393230 EQY393229:ERF393230 FAU393229:FBB393230 FKQ393229:FKX393230 FUM393229:FUT393230 GEI393229:GEP393230 GOE393229:GOL393230 GYA393229:GYH393230 HHW393229:HID393230 HRS393229:HRZ393230 IBO393229:IBV393230 ILK393229:ILR393230 IVG393229:IVN393230 JFC393229:JFJ393230 JOY393229:JPF393230 JYU393229:JZB393230 KIQ393229:KIX393230 KSM393229:KST393230 LCI393229:LCP393230 LME393229:LML393230 LWA393229:LWH393230 MFW393229:MGD393230 MPS393229:MPZ393230 MZO393229:MZV393230 NJK393229:NJR393230 NTG393229:NTN393230 ODC393229:ODJ393230 OMY393229:ONF393230 OWU393229:OXB393230 PGQ393229:PGX393230 PQM393229:PQT393230 QAI393229:QAP393230 QKE393229:QKL393230 QUA393229:QUH393230 RDW393229:RED393230 RNS393229:RNZ393230 RXO393229:RXV393230 SHK393229:SHR393230 SRG393229:SRN393230 TBC393229:TBJ393230 TKY393229:TLF393230 TUU393229:TVB393230 UEQ393229:UEX393230 UOM393229:UOT393230 UYI393229:UYP393230 VIE393229:VIL393230 VSA393229:VSH393230 WBW393229:WCD393230 WLS393229:WLZ393230 WVO393229:WVV393230 G458765:N458766 JC458765:JJ458766 SY458765:TF458766 ACU458765:ADB458766 AMQ458765:AMX458766 AWM458765:AWT458766 BGI458765:BGP458766 BQE458765:BQL458766 CAA458765:CAH458766 CJW458765:CKD458766 CTS458765:CTZ458766 DDO458765:DDV458766 DNK458765:DNR458766 DXG458765:DXN458766 EHC458765:EHJ458766 EQY458765:ERF458766 FAU458765:FBB458766 FKQ458765:FKX458766 FUM458765:FUT458766 GEI458765:GEP458766 GOE458765:GOL458766 GYA458765:GYH458766 HHW458765:HID458766 HRS458765:HRZ458766 IBO458765:IBV458766 ILK458765:ILR458766 IVG458765:IVN458766 JFC458765:JFJ458766 JOY458765:JPF458766 JYU458765:JZB458766 KIQ458765:KIX458766 KSM458765:KST458766 LCI458765:LCP458766 LME458765:LML458766 LWA458765:LWH458766 MFW458765:MGD458766 MPS458765:MPZ458766 MZO458765:MZV458766 NJK458765:NJR458766 NTG458765:NTN458766 ODC458765:ODJ458766 OMY458765:ONF458766 OWU458765:OXB458766 PGQ458765:PGX458766 PQM458765:PQT458766 QAI458765:QAP458766 QKE458765:QKL458766 QUA458765:QUH458766 RDW458765:RED458766 RNS458765:RNZ458766 RXO458765:RXV458766 SHK458765:SHR458766 SRG458765:SRN458766 TBC458765:TBJ458766 TKY458765:TLF458766 TUU458765:TVB458766 UEQ458765:UEX458766 UOM458765:UOT458766 UYI458765:UYP458766 VIE458765:VIL458766 VSA458765:VSH458766 WBW458765:WCD458766 WLS458765:WLZ458766 WVO458765:WVV458766 G524301:N524302 JC524301:JJ524302 SY524301:TF524302 ACU524301:ADB524302 AMQ524301:AMX524302 AWM524301:AWT524302 BGI524301:BGP524302 BQE524301:BQL524302 CAA524301:CAH524302 CJW524301:CKD524302 CTS524301:CTZ524302 DDO524301:DDV524302 DNK524301:DNR524302 DXG524301:DXN524302 EHC524301:EHJ524302 EQY524301:ERF524302 FAU524301:FBB524302 FKQ524301:FKX524302 FUM524301:FUT524302 GEI524301:GEP524302 GOE524301:GOL524302 GYA524301:GYH524302 HHW524301:HID524302 HRS524301:HRZ524302 IBO524301:IBV524302 ILK524301:ILR524302 IVG524301:IVN524302 JFC524301:JFJ524302 JOY524301:JPF524302 JYU524301:JZB524302 KIQ524301:KIX524302 KSM524301:KST524302 LCI524301:LCP524302 LME524301:LML524302 LWA524301:LWH524302 MFW524301:MGD524302 MPS524301:MPZ524302 MZO524301:MZV524302 NJK524301:NJR524302 NTG524301:NTN524302 ODC524301:ODJ524302 OMY524301:ONF524302 OWU524301:OXB524302 PGQ524301:PGX524302 PQM524301:PQT524302 QAI524301:QAP524302 QKE524301:QKL524302 QUA524301:QUH524302 RDW524301:RED524302 RNS524301:RNZ524302 RXO524301:RXV524302 SHK524301:SHR524302 SRG524301:SRN524302 TBC524301:TBJ524302 TKY524301:TLF524302 TUU524301:TVB524302 UEQ524301:UEX524302 UOM524301:UOT524302 UYI524301:UYP524302 VIE524301:VIL524302 VSA524301:VSH524302 WBW524301:WCD524302 WLS524301:WLZ524302 WVO524301:WVV524302 G589837:N589838 JC589837:JJ589838 SY589837:TF589838 ACU589837:ADB589838 AMQ589837:AMX589838 AWM589837:AWT589838 BGI589837:BGP589838 BQE589837:BQL589838 CAA589837:CAH589838 CJW589837:CKD589838 CTS589837:CTZ589838 DDO589837:DDV589838 DNK589837:DNR589838 DXG589837:DXN589838 EHC589837:EHJ589838 EQY589837:ERF589838 FAU589837:FBB589838 FKQ589837:FKX589838 FUM589837:FUT589838 GEI589837:GEP589838 GOE589837:GOL589838 GYA589837:GYH589838 HHW589837:HID589838 HRS589837:HRZ589838 IBO589837:IBV589838 ILK589837:ILR589838 IVG589837:IVN589838 JFC589837:JFJ589838 JOY589837:JPF589838 JYU589837:JZB589838 KIQ589837:KIX589838 KSM589837:KST589838 LCI589837:LCP589838 LME589837:LML589838 LWA589837:LWH589838 MFW589837:MGD589838 MPS589837:MPZ589838 MZO589837:MZV589838 NJK589837:NJR589838 NTG589837:NTN589838 ODC589837:ODJ589838 OMY589837:ONF589838 OWU589837:OXB589838 PGQ589837:PGX589838 PQM589837:PQT589838 QAI589837:QAP589838 QKE589837:QKL589838 QUA589837:QUH589838 RDW589837:RED589838 RNS589837:RNZ589838 RXO589837:RXV589838 SHK589837:SHR589838 SRG589837:SRN589838 TBC589837:TBJ589838 TKY589837:TLF589838 TUU589837:TVB589838 UEQ589837:UEX589838 UOM589837:UOT589838 UYI589837:UYP589838 VIE589837:VIL589838 VSA589837:VSH589838 WBW589837:WCD589838 WLS589837:WLZ589838 WVO589837:WVV589838 G655373:N655374 JC655373:JJ655374 SY655373:TF655374 ACU655373:ADB655374 AMQ655373:AMX655374 AWM655373:AWT655374 BGI655373:BGP655374 BQE655373:BQL655374 CAA655373:CAH655374 CJW655373:CKD655374 CTS655373:CTZ655374 DDO655373:DDV655374 DNK655373:DNR655374 DXG655373:DXN655374 EHC655373:EHJ655374 EQY655373:ERF655374 FAU655373:FBB655374 FKQ655373:FKX655374 FUM655373:FUT655374 GEI655373:GEP655374 GOE655373:GOL655374 GYA655373:GYH655374 HHW655373:HID655374 HRS655373:HRZ655374 IBO655373:IBV655374 ILK655373:ILR655374 IVG655373:IVN655374 JFC655373:JFJ655374 JOY655373:JPF655374 JYU655373:JZB655374 KIQ655373:KIX655374 KSM655373:KST655374 LCI655373:LCP655374 LME655373:LML655374 LWA655373:LWH655374 MFW655373:MGD655374 MPS655373:MPZ655374 MZO655373:MZV655374 NJK655373:NJR655374 NTG655373:NTN655374 ODC655373:ODJ655374 OMY655373:ONF655374 OWU655373:OXB655374 PGQ655373:PGX655374 PQM655373:PQT655374 QAI655373:QAP655374 QKE655373:QKL655374 QUA655373:QUH655374 RDW655373:RED655374 RNS655373:RNZ655374 RXO655373:RXV655374 SHK655373:SHR655374 SRG655373:SRN655374 TBC655373:TBJ655374 TKY655373:TLF655374 TUU655373:TVB655374 UEQ655373:UEX655374 UOM655373:UOT655374 UYI655373:UYP655374 VIE655373:VIL655374 VSA655373:VSH655374 WBW655373:WCD655374 WLS655373:WLZ655374 WVO655373:WVV655374 G720909:N720910 JC720909:JJ720910 SY720909:TF720910 ACU720909:ADB720910 AMQ720909:AMX720910 AWM720909:AWT720910 BGI720909:BGP720910 BQE720909:BQL720910 CAA720909:CAH720910 CJW720909:CKD720910 CTS720909:CTZ720910 DDO720909:DDV720910 DNK720909:DNR720910 DXG720909:DXN720910 EHC720909:EHJ720910 EQY720909:ERF720910 FAU720909:FBB720910 FKQ720909:FKX720910 FUM720909:FUT720910 GEI720909:GEP720910 GOE720909:GOL720910 GYA720909:GYH720910 HHW720909:HID720910 HRS720909:HRZ720910 IBO720909:IBV720910 ILK720909:ILR720910 IVG720909:IVN720910 JFC720909:JFJ720910 JOY720909:JPF720910 JYU720909:JZB720910 KIQ720909:KIX720910 KSM720909:KST720910 LCI720909:LCP720910 LME720909:LML720910 LWA720909:LWH720910 MFW720909:MGD720910 MPS720909:MPZ720910 MZO720909:MZV720910 NJK720909:NJR720910 NTG720909:NTN720910 ODC720909:ODJ720910 OMY720909:ONF720910 OWU720909:OXB720910 PGQ720909:PGX720910 PQM720909:PQT720910 QAI720909:QAP720910 QKE720909:QKL720910 QUA720909:QUH720910 RDW720909:RED720910 RNS720909:RNZ720910 RXO720909:RXV720910 SHK720909:SHR720910 SRG720909:SRN720910 TBC720909:TBJ720910 TKY720909:TLF720910 TUU720909:TVB720910 UEQ720909:UEX720910 UOM720909:UOT720910 UYI720909:UYP720910 VIE720909:VIL720910 VSA720909:VSH720910 WBW720909:WCD720910 WLS720909:WLZ720910 WVO720909:WVV720910 G786445:N786446 JC786445:JJ786446 SY786445:TF786446 ACU786445:ADB786446 AMQ786445:AMX786446 AWM786445:AWT786446 BGI786445:BGP786446 BQE786445:BQL786446 CAA786445:CAH786446 CJW786445:CKD786446 CTS786445:CTZ786446 DDO786445:DDV786446 DNK786445:DNR786446 DXG786445:DXN786446 EHC786445:EHJ786446 EQY786445:ERF786446 FAU786445:FBB786446 FKQ786445:FKX786446 FUM786445:FUT786446 GEI786445:GEP786446 GOE786445:GOL786446 GYA786445:GYH786446 HHW786445:HID786446 HRS786445:HRZ786446 IBO786445:IBV786446 ILK786445:ILR786446 IVG786445:IVN786446 JFC786445:JFJ786446 JOY786445:JPF786446 JYU786445:JZB786446 KIQ786445:KIX786446 KSM786445:KST786446 LCI786445:LCP786446 LME786445:LML786446 LWA786445:LWH786446 MFW786445:MGD786446 MPS786445:MPZ786446 MZO786445:MZV786446 NJK786445:NJR786446 NTG786445:NTN786446 ODC786445:ODJ786446 OMY786445:ONF786446 OWU786445:OXB786446 PGQ786445:PGX786446 PQM786445:PQT786446 QAI786445:QAP786446 QKE786445:QKL786446 QUA786445:QUH786446 RDW786445:RED786446 RNS786445:RNZ786446 RXO786445:RXV786446 SHK786445:SHR786446 SRG786445:SRN786446 TBC786445:TBJ786446 TKY786445:TLF786446 TUU786445:TVB786446 UEQ786445:UEX786446 UOM786445:UOT786446 UYI786445:UYP786446 VIE786445:VIL786446 VSA786445:VSH786446 WBW786445:WCD786446 WLS786445:WLZ786446 WVO786445:WVV786446 G851981:N851982 JC851981:JJ851982 SY851981:TF851982 ACU851981:ADB851982 AMQ851981:AMX851982 AWM851981:AWT851982 BGI851981:BGP851982 BQE851981:BQL851982 CAA851981:CAH851982 CJW851981:CKD851982 CTS851981:CTZ851982 DDO851981:DDV851982 DNK851981:DNR851982 DXG851981:DXN851982 EHC851981:EHJ851982 EQY851981:ERF851982 FAU851981:FBB851982 FKQ851981:FKX851982 FUM851981:FUT851982 GEI851981:GEP851982 GOE851981:GOL851982 GYA851981:GYH851982 HHW851981:HID851982 HRS851981:HRZ851982 IBO851981:IBV851982 ILK851981:ILR851982 IVG851981:IVN851982 JFC851981:JFJ851982 JOY851981:JPF851982 JYU851981:JZB851982 KIQ851981:KIX851982 KSM851981:KST851982 LCI851981:LCP851982 LME851981:LML851982 LWA851981:LWH851982 MFW851981:MGD851982 MPS851981:MPZ851982 MZO851981:MZV851982 NJK851981:NJR851982 NTG851981:NTN851982 ODC851981:ODJ851982 OMY851981:ONF851982 OWU851981:OXB851982 PGQ851981:PGX851982 PQM851981:PQT851982 QAI851981:QAP851982 QKE851981:QKL851982 QUA851981:QUH851982 RDW851981:RED851982 RNS851981:RNZ851982 RXO851981:RXV851982 SHK851981:SHR851982 SRG851981:SRN851982 TBC851981:TBJ851982 TKY851981:TLF851982 TUU851981:TVB851982 UEQ851981:UEX851982 UOM851981:UOT851982 UYI851981:UYP851982 VIE851981:VIL851982 VSA851981:VSH851982 WBW851981:WCD851982 WLS851981:WLZ851982 WVO851981:WVV851982 G917517:N917518 JC917517:JJ917518 SY917517:TF917518 ACU917517:ADB917518 AMQ917517:AMX917518 AWM917517:AWT917518 BGI917517:BGP917518 BQE917517:BQL917518 CAA917517:CAH917518 CJW917517:CKD917518 CTS917517:CTZ917518 DDO917517:DDV917518 DNK917517:DNR917518 DXG917517:DXN917518 EHC917517:EHJ917518 EQY917517:ERF917518 FAU917517:FBB917518 FKQ917517:FKX917518 FUM917517:FUT917518 GEI917517:GEP917518 GOE917517:GOL917518 GYA917517:GYH917518 HHW917517:HID917518 HRS917517:HRZ917518 IBO917517:IBV917518 ILK917517:ILR917518 IVG917517:IVN917518 JFC917517:JFJ917518 JOY917517:JPF917518 JYU917517:JZB917518 KIQ917517:KIX917518 KSM917517:KST917518 LCI917517:LCP917518 LME917517:LML917518 LWA917517:LWH917518 MFW917517:MGD917518 MPS917517:MPZ917518 MZO917517:MZV917518 NJK917517:NJR917518 NTG917517:NTN917518 ODC917517:ODJ917518 OMY917517:ONF917518 OWU917517:OXB917518 PGQ917517:PGX917518 PQM917517:PQT917518 QAI917517:QAP917518 QKE917517:QKL917518 QUA917517:QUH917518 RDW917517:RED917518 RNS917517:RNZ917518 RXO917517:RXV917518 SHK917517:SHR917518 SRG917517:SRN917518 TBC917517:TBJ917518 TKY917517:TLF917518 TUU917517:TVB917518 UEQ917517:UEX917518 UOM917517:UOT917518 UYI917517:UYP917518 VIE917517:VIL917518 VSA917517:VSH917518 WBW917517:WCD917518 WLS917517:WLZ917518 WVO917517:WVV917518 G983053:N983054 JC983053:JJ983054 SY983053:TF983054 ACU983053:ADB983054 AMQ983053:AMX983054 AWM983053:AWT983054 BGI983053:BGP983054 BQE983053:BQL983054 CAA983053:CAH983054 CJW983053:CKD983054 CTS983053:CTZ983054 DDO983053:DDV983054 DNK983053:DNR983054 DXG983053:DXN983054 EHC983053:EHJ983054 EQY983053:ERF983054 FAU983053:FBB983054 FKQ983053:FKX983054 FUM983053:FUT983054 GEI983053:GEP983054 GOE983053:GOL983054 GYA983053:GYH983054 HHW983053:HID983054 HRS983053:HRZ983054 IBO983053:IBV983054 ILK983053:ILR983054 IVG983053:IVN983054 JFC983053:JFJ983054 JOY983053:JPF983054 JYU983053:JZB983054 KIQ983053:KIX983054 KSM983053:KST983054 LCI983053:LCP983054 LME983053:LML983054 LWA983053:LWH983054 MFW983053:MGD983054 MPS983053:MPZ983054 MZO983053:MZV983054 NJK983053:NJR983054 NTG983053:NTN983054 ODC983053:ODJ983054 OMY983053:ONF983054 OWU983053:OXB983054 PGQ983053:PGX983054 PQM983053:PQT983054 QAI983053:QAP983054 QKE983053:QKL983054 QUA983053:QUH983054 RDW983053:RED983054 RNS983053:RNZ983054 RXO983053:RXV983054 SHK983053:SHR983054 SRG983053:SRN983054 TBC983053:TBJ983054 TKY983053:TLF983054 TUU983053:TVB983054 UEQ983053:UEX983054 UOM983053:UOT983054 UYI983053:UYP983054 VIE983053:VIL983054 VSA983053:VSH983054 WBW983053:WCD983054 WLS983053:WLZ983054 WVO983053:WVV983054">
      <formula1>0</formula1>
    </dataValidation>
  </dataValidations>
  <printOptions horizontalCentered="1"/>
  <pageMargins left="0.55118110236220474" right="0.55118110236220474" top="0.78740157480314965" bottom="0.78740157480314965" header="0" footer="0"/>
  <pageSetup paperSize="9" scale="91" orientation="landscape" r:id="rId1"/>
  <headerFooter alignWithMargins="0"/>
  <legacyDrawing r:id="rId2"/>
</worksheet>
</file>

<file path=xl/worksheets/sheet12.xml><?xml version="1.0" encoding="utf-8"?>
<worksheet xmlns="http://schemas.openxmlformats.org/spreadsheetml/2006/main" xmlns:r="http://schemas.openxmlformats.org/officeDocument/2006/relationships">
  <sheetPr codeName="Sheet06d" enableFormatConditionsCalculation="0">
    <tabColor indexed="42"/>
  </sheetPr>
  <dimension ref="A1:BR43"/>
  <sheetViews>
    <sheetView showGridLines="0" zoomScaleNormal="100" zoomScaleSheetLayoutView="100" workbookViewId="0">
      <pane xSplit="6" ySplit="6" topLeftCell="G7" activePane="bottomRight" state="frozen"/>
      <selection activeCell="G56" sqref="G56"/>
      <selection pane="topRight" activeCell="G56" sqref="G56"/>
      <selection pane="bottomLeft" activeCell="G56" sqref="G56"/>
      <selection pane="bottomRight" activeCell="C3" sqref="C3"/>
    </sheetView>
  </sheetViews>
  <sheetFormatPr defaultRowHeight="12.75"/>
  <cols>
    <col min="1" max="2" width="10.140625" style="308" hidden="1" customWidth="1"/>
    <col min="3" max="3" width="18.7109375" style="308" customWidth="1"/>
    <col min="4" max="4" width="8.5703125" style="308" customWidth="1"/>
    <col min="5" max="5" width="3" style="308" customWidth="1"/>
    <col min="6" max="6" width="7" style="308" customWidth="1"/>
    <col min="7" max="14" width="13.85546875" style="308" customWidth="1"/>
    <col min="15" max="23" width="9.140625" style="308"/>
    <col min="24" max="25" width="8" style="308" customWidth="1"/>
    <col min="26" max="26" width="9.140625" style="308"/>
    <col min="27" max="27" width="44.7109375" style="833" hidden="1" customWidth="1"/>
    <col min="28" max="28" width="10" style="308" hidden="1" customWidth="1"/>
    <col min="29" max="53" width="9.140625" style="308" hidden="1" customWidth="1"/>
    <col min="54" max="54" width="10.7109375" style="308" hidden="1" customWidth="1"/>
    <col min="55" max="55" width="4.85546875" style="308" hidden="1" customWidth="1"/>
    <col min="56" max="70" width="9.140625" style="308" hidden="1" customWidth="1"/>
    <col min="71" max="78" width="9.140625" style="308" customWidth="1"/>
    <col min="79" max="256" width="9.140625" style="308"/>
    <col min="257" max="258" width="0" style="308" hidden="1" customWidth="1"/>
    <col min="259" max="259" width="18.7109375" style="308" customWidth="1"/>
    <col min="260" max="260" width="8.5703125" style="308" customWidth="1"/>
    <col min="261" max="261" width="3" style="308" customWidth="1"/>
    <col min="262" max="262" width="7" style="308" customWidth="1"/>
    <col min="263" max="270" width="13.85546875" style="308" customWidth="1"/>
    <col min="271" max="279" width="9.140625" style="308"/>
    <col min="280" max="281" width="8" style="308" customWidth="1"/>
    <col min="282" max="282" width="9.140625" style="308"/>
    <col min="283" max="326" width="0" style="308" hidden="1" customWidth="1"/>
    <col min="327" max="334" width="9.140625" style="308" customWidth="1"/>
    <col min="335" max="512" width="9.140625" style="308"/>
    <col min="513" max="514" width="0" style="308" hidden="1" customWidth="1"/>
    <col min="515" max="515" width="18.7109375" style="308" customWidth="1"/>
    <col min="516" max="516" width="8.5703125" style="308" customWidth="1"/>
    <col min="517" max="517" width="3" style="308" customWidth="1"/>
    <col min="518" max="518" width="7" style="308" customWidth="1"/>
    <col min="519" max="526" width="13.85546875" style="308" customWidth="1"/>
    <col min="527" max="535" width="9.140625" style="308"/>
    <col min="536" max="537" width="8" style="308" customWidth="1"/>
    <col min="538" max="538" width="9.140625" style="308"/>
    <col min="539" max="582" width="0" style="308" hidden="1" customWidth="1"/>
    <col min="583" max="590" width="9.140625" style="308" customWidth="1"/>
    <col min="591" max="768" width="9.140625" style="308"/>
    <col min="769" max="770" width="0" style="308" hidden="1" customWidth="1"/>
    <col min="771" max="771" width="18.7109375" style="308" customWidth="1"/>
    <col min="772" max="772" width="8.5703125" style="308" customWidth="1"/>
    <col min="773" max="773" width="3" style="308" customWidth="1"/>
    <col min="774" max="774" width="7" style="308" customWidth="1"/>
    <col min="775" max="782" width="13.85546875" style="308" customWidth="1"/>
    <col min="783" max="791" width="9.140625" style="308"/>
    <col min="792" max="793" width="8" style="308" customWidth="1"/>
    <col min="794" max="794" width="9.140625" style="308"/>
    <col min="795" max="838" width="0" style="308" hidden="1" customWidth="1"/>
    <col min="839" max="846" width="9.140625" style="308" customWidth="1"/>
    <col min="847" max="1024" width="9.140625" style="308"/>
    <col min="1025" max="1026" width="0" style="308" hidden="1" customWidth="1"/>
    <col min="1027" max="1027" width="18.7109375" style="308" customWidth="1"/>
    <col min="1028" max="1028" width="8.5703125" style="308" customWidth="1"/>
    <col min="1029" max="1029" width="3" style="308" customWidth="1"/>
    <col min="1030" max="1030" width="7" style="308" customWidth="1"/>
    <col min="1031" max="1038" width="13.85546875" style="308" customWidth="1"/>
    <col min="1039" max="1047" width="9.140625" style="308"/>
    <col min="1048" max="1049" width="8" style="308" customWidth="1"/>
    <col min="1050" max="1050" width="9.140625" style="308"/>
    <col min="1051" max="1094" width="0" style="308" hidden="1" customWidth="1"/>
    <col min="1095" max="1102" width="9.140625" style="308" customWidth="1"/>
    <col min="1103" max="1280" width="9.140625" style="308"/>
    <col min="1281" max="1282" width="0" style="308" hidden="1" customWidth="1"/>
    <col min="1283" max="1283" width="18.7109375" style="308" customWidth="1"/>
    <col min="1284" max="1284" width="8.5703125" style="308" customWidth="1"/>
    <col min="1285" max="1285" width="3" style="308" customWidth="1"/>
    <col min="1286" max="1286" width="7" style="308" customWidth="1"/>
    <col min="1287" max="1294" width="13.85546875" style="308" customWidth="1"/>
    <col min="1295" max="1303" width="9.140625" style="308"/>
    <col min="1304" max="1305" width="8" style="308" customWidth="1"/>
    <col min="1306" max="1306" width="9.140625" style="308"/>
    <col min="1307" max="1350" width="0" style="308" hidden="1" customWidth="1"/>
    <col min="1351" max="1358" width="9.140625" style="308" customWidth="1"/>
    <col min="1359" max="1536" width="9.140625" style="308"/>
    <col min="1537" max="1538" width="0" style="308" hidden="1" customWidth="1"/>
    <col min="1539" max="1539" width="18.7109375" style="308" customWidth="1"/>
    <col min="1540" max="1540" width="8.5703125" style="308" customWidth="1"/>
    <col min="1541" max="1541" width="3" style="308" customWidth="1"/>
    <col min="1542" max="1542" width="7" style="308" customWidth="1"/>
    <col min="1543" max="1550" width="13.85546875" style="308" customWidth="1"/>
    <col min="1551" max="1559" width="9.140625" style="308"/>
    <col min="1560" max="1561" width="8" style="308" customWidth="1"/>
    <col min="1562" max="1562" width="9.140625" style="308"/>
    <col min="1563" max="1606" width="0" style="308" hidden="1" customWidth="1"/>
    <col min="1607" max="1614" width="9.140625" style="308" customWidth="1"/>
    <col min="1615" max="1792" width="9.140625" style="308"/>
    <col min="1793" max="1794" width="0" style="308" hidden="1" customWidth="1"/>
    <col min="1795" max="1795" width="18.7109375" style="308" customWidth="1"/>
    <col min="1796" max="1796" width="8.5703125" style="308" customWidth="1"/>
    <col min="1797" max="1797" width="3" style="308" customWidth="1"/>
    <col min="1798" max="1798" width="7" style="308" customWidth="1"/>
    <col min="1799" max="1806" width="13.85546875" style="308" customWidth="1"/>
    <col min="1807" max="1815" width="9.140625" style="308"/>
    <col min="1816" max="1817" width="8" style="308" customWidth="1"/>
    <col min="1818" max="1818" width="9.140625" style="308"/>
    <col min="1819" max="1862" width="0" style="308" hidden="1" customWidth="1"/>
    <col min="1863" max="1870" width="9.140625" style="308" customWidth="1"/>
    <col min="1871" max="2048" width="9.140625" style="308"/>
    <col min="2049" max="2050" width="0" style="308" hidden="1" customWidth="1"/>
    <col min="2051" max="2051" width="18.7109375" style="308" customWidth="1"/>
    <col min="2052" max="2052" width="8.5703125" style="308" customWidth="1"/>
    <col min="2053" max="2053" width="3" style="308" customWidth="1"/>
    <col min="2054" max="2054" width="7" style="308" customWidth="1"/>
    <col min="2055" max="2062" width="13.85546875" style="308" customWidth="1"/>
    <col min="2063" max="2071" width="9.140625" style="308"/>
    <col min="2072" max="2073" width="8" style="308" customWidth="1"/>
    <col min="2074" max="2074" width="9.140625" style="308"/>
    <col min="2075" max="2118" width="0" style="308" hidden="1" customWidth="1"/>
    <col min="2119" max="2126" width="9.140625" style="308" customWidth="1"/>
    <col min="2127" max="2304" width="9.140625" style="308"/>
    <col min="2305" max="2306" width="0" style="308" hidden="1" customWidth="1"/>
    <col min="2307" max="2307" width="18.7109375" style="308" customWidth="1"/>
    <col min="2308" max="2308" width="8.5703125" style="308" customWidth="1"/>
    <col min="2309" max="2309" width="3" style="308" customWidth="1"/>
    <col min="2310" max="2310" width="7" style="308" customWidth="1"/>
    <col min="2311" max="2318" width="13.85546875" style="308" customWidth="1"/>
    <col min="2319" max="2327" width="9.140625" style="308"/>
    <col min="2328" max="2329" width="8" style="308" customWidth="1"/>
    <col min="2330" max="2330" width="9.140625" style="308"/>
    <col min="2331" max="2374" width="0" style="308" hidden="1" customWidth="1"/>
    <col min="2375" max="2382" width="9.140625" style="308" customWidth="1"/>
    <col min="2383" max="2560" width="9.140625" style="308"/>
    <col min="2561" max="2562" width="0" style="308" hidden="1" customWidth="1"/>
    <col min="2563" max="2563" width="18.7109375" style="308" customWidth="1"/>
    <col min="2564" max="2564" width="8.5703125" style="308" customWidth="1"/>
    <col min="2565" max="2565" width="3" style="308" customWidth="1"/>
    <col min="2566" max="2566" width="7" style="308" customWidth="1"/>
    <col min="2567" max="2574" width="13.85546875" style="308" customWidth="1"/>
    <col min="2575" max="2583" width="9.140625" style="308"/>
    <col min="2584" max="2585" width="8" style="308" customWidth="1"/>
    <col min="2586" max="2586" width="9.140625" style="308"/>
    <col min="2587" max="2630" width="0" style="308" hidden="1" customWidth="1"/>
    <col min="2631" max="2638" width="9.140625" style="308" customWidth="1"/>
    <col min="2639" max="2816" width="9.140625" style="308"/>
    <col min="2817" max="2818" width="0" style="308" hidden="1" customWidth="1"/>
    <col min="2819" max="2819" width="18.7109375" style="308" customWidth="1"/>
    <col min="2820" max="2820" width="8.5703125" style="308" customWidth="1"/>
    <col min="2821" max="2821" width="3" style="308" customWidth="1"/>
    <col min="2822" max="2822" width="7" style="308" customWidth="1"/>
    <col min="2823" max="2830" width="13.85546875" style="308" customWidth="1"/>
    <col min="2831" max="2839" width="9.140625" style="308"/>
    <col min="2840" max="2841" width="8" style="308" customWidth="1"/>
    <col min="2842" max="2842" width="9.140625" style="308"/>
    <col min="2843" max="2886" width="0" style="308" hidden="1" customWidth="1"/>
    <col min="2887" max="2894" width="9.140625" style="308" customWidth="1"/>
    <col min="2895" max="3072" width="9.140625" style="308"/>
    <col min="3073" max="3074" width="0" style="308" hidden="1" customWidth="1"/>
    <col min="3075" max="3075" width="18.7109375" style="308" customWidth="1"/>
    <col min="3076" max="3076" width="8.5703125" style="308" customWidth="1"/>
    <col min="3077" max="3077" width="3" style="308" customWidth="1"/>
    <col min="3078" max="3078" width="7" style="308" customWidth="1"/>
    <col min="3079" max="3086" width="13.85546875" style="308" customWidth="1"/>
    <col min="3087" max="3095" width="9.140625" style="308"/>
    <col min="3096" max="3097" width="8" style="308" customWidth="1"/>
    <col min="3098" max="3098" width="9.140625" style="308"/>
    <col min="3099" max="3142" width="0" style="308" hidden="1" customWidth="1"/>
    <col min="3143" max="3150" width="9.140625" style="308" customWidth="1"/>
    <col min="3151" max="3328" width="9.140625" style="308"/>
    <col min="3329" max="3330" width="0" style="308" hidden="1" customWidth="1"/>
    <col min="3331" max="3331" width="18.7109375" style="308" customWidth="1"/>
    <col min="3332" max="3332" width="8.5703125" style="308" customWidth="1"/>
    <col min="3333" max="3333" width="3" style="308" customWidth="1"/>
    <col min="3334" max="3334" width="7" style="308" customWidth="1"/>
    <col min="3335" max="3342" width="13.85546875" style="308" customWidth="1"/>
    <col min="3343" max="3351" width="9.140625" style="308"/>
    <col min="3352" max="3353" width="8" style="308" customWidth="1"/>
    <col min="3354" max="3354" width="9.140625" style="308"/>
    <col min="3355" max="3398" width="0" style="308" hidden="1" customWidth="1"/>
    <col min="3399" max="3406" width="9.140625" style="308" customWidth="1"/>
    <col min="3407" max="3584" width="9.140625" style="308"/>
    <col min="3585" max="3586" width="0" style="308" hidden="1" customWidth="1"/>
    <col min="3587" max="3587" width="18.7109375" style="308" customWidth="1"/>
    <col min="3588" max="3588" width="8.5703125" style="308" customWidth="1"/>
    <col min="3589" max="3589" width="3" style="308" customWidth="1"/>
    <col min="3590" max="3590" width="7" style="308" customWidth="1"/>
    <col min="3591" max="3598" width="13.85546875" style="308" customWidth="1"/>
    <col min="3599" max="3607" width="9.140625" style="308"/>
    <col min="3608" max="3609" width="8" style="308" customWidth="1"/>
    <col min="3610" max="3610" width="9.140625" style="308"/>
    <col min="3611" max="3654" width="0" style="308" hidden="1" customWidth="1"/>
    <col min="3655" max="3662" width="9.140625" style="308" customWidth="1"/>
    <col min="3663" max="3840" width="9.140625" style="308"/>
    <col min="3841" max="3842" width="0" style="308" hidden="1" customWidth="1"/>
    <col min="3843" max="3843" width="18.7109375" style="308" customWidth="1"/>
    <col min="3844" max="3844" width="8.5703125" style="308" customWidth="1"/>
    <col min="3845" max="3845" width="3" style="308" customWidth="1"/>
    <col min="3846" max="3846" width="7" style="308" customWidth="1"/>
    <col min="3847" max="3854" width="13.85546875" style="308" customWidth="1"/>
    <col min="3855" max="3863" width="9.140625" style="308"/>
    <col min="3864" max="3865" width="8" style="308" customWidth="1"/>
    <col min="3866" max="3866" width="9.140625" style="308"/>
    <col min="3867" max="3910" width="0" style="308" hidden="1" customWidth="1"/>
    <col min="3911" max="3918" width="9.140625" style="308" customWidth="1"/>
    <col min="3919" max="4096" width="9.140625" style="308"/>
    <col min="4097" max="4098" width="0" style="308" hidden="1" customWidth="1"/>
    <col min="4099" max="4099" width="18.7109375" style="308" customWidth="1"/>
    <col min="4100" max="4100" width="8.5703125" style="308" customWidth="1"/>
    <col min="4101" max="4101" width="3" style="308" customWidth="1"/>
    <col min="4102" max="4102" width="7" style="308" customWidth="1"/>
    <col min="4103" max="4110" width="13.85546875" style="308" customWidth="1"/>
    <col min="4111" max="4119" width="9.140625" style="308"/>
    <col min="4120" max="4121" width="8" style="308" customWidth="1"/>
    <col min="4122" max="4122" width="9.140625" style="308"/>
    <col min="4123" max="4166" width="0" style="308" hidden="1" customWidth="1"/>
    <col min="4167" max="4174" width="9.140625" style="308" customWidth="1"/>
    <col min="4175" max="4352" width="9.140625" style="308"/>
    <col min="4353" max="4354" width="0" style="308" hidden="1" customWidth="1"/>
    <col min="4355" max="4355" width="18.7109375" style="308" customWidth="1"/>
    <col min="4356" max="4356" width="8.5703125" style="308" customWidth="1"/>
    <col min="4357" max="4357" width="3" style="308" customWidth="1"/>
    <col min="4358" max="4358" width="7" style="308" customWidth="1"/>
    <col min="4359" max="4366" width="13.85546875" style="308" customWidth="1"/>
    <col min="4367" max="4375" width="9.140625" style="308"/>
    <col min="4376" max="4377" width="8" style="308" customWidth="1"/>
    <col min="4378" max="4378" width="9.140625" style="308"/>
    <col min="4379" max="4422" width="0" style="308" hidden="1" customWidth="1"/>
    <col min="4423" max="4430" width="9.140625" style="308" customWidth="1"/>
    <col min="4431" max="4608" width="9.140625" style="308"/>
    <col min="4609" max="4610" width="0" style="308" hidden="1" customWidth="1"/>
    <col min="4611" max="4611" width="18.7109375" style="308" customWidth="1"/>
    <col min="4612" max="4612" width="8.5703125" style="308" customWidth="1"/>
    <col min="4613" max="4613" width="3" style="308" customWidth="1"/>
    <col min="4614" max="4614" width="7" style="308" customWidth="1"/>
    <col min="4615" max="4622" width="13.85546875" style="308" customWidth="1"/>
    <col min="4623" max="4631" width="9.140625" style="308"/>
    <col min="4632" max="4633" width="8" style="308" customWidth="1"/>
    <col min="4634" max="4634" width="9.140625" style="308"/>
    <col min="4635" max="4678" width="0" style="308" hidden="1" customWidth="1"/>
    <col min="4679" max="4686" width="9.140625" style="308" customWidth="1"/>
    <col min="4687" max="4864" width="9.140625" style="308"/>
    <col min="4865" max="4866" width="0" style="308" hidden="1" customWidth="1"/>
    <col min="4867" max="4867" width="18.7109375" style="308" customWidth="1"/>
    <col min="4868" max="4868" width="8.5703125" style="308" customWidth="1"/>
    <col min="4869" max="4869" width="3" style="308" customWidth="1"/>
    <col min="4870" max="4870" width="7" style="308" customWidth="1"/>
    <col min="4871" max="4878" width="13.85546875" style="308" customWidth="1"/>
    <col min="4879" max="4887" width="9.140625" style="308"/>
    <col min="4888" max="4889" width="8" style="308" customWidth="1"/>
    <col min="4890" max="4890" width="9.140625" style="308"/>
    <col min="4891" max="4934" width="0" style="308" hidden="1" customWidth="1"/>
    <col min="4935" max="4942" width="9.140625" style="308" customWidth="1"/>
    <col min="4943" max="5120" width="9.140625" style="308"/>
    <col min="5121" max="5122" width="0" style="308" hidden="1" customWidth="1"/>
    <col min="5123" max="5123" width="18.7109375" style="308" customWidth="1"/>
    <col min="5124" max="5124" width="8.5703125" style="308" customWidth="1"/>
    <col min="5125" max="5125" width="3" style="308" customWidth="1"/>
    <col min="5126" max="5126" width="7" style="308" customWidth="1"/>
    <col min="5127" max="5134" width="13.85546875" style="308" customWidth="1"/>
    <col min="5135" max="5143" width="9.140625" style="308"/>
    <col min="5144" max="5145" width="8" style="308" customWidth="1"/>
    <col min="5146" max="5146" width="9.140625" style="308"/>
    <col min="5147" max="5190" width="0" style="308" hidden="1" customWidth="1"/>
    <col min="5191" max="5198" width="9.140625" style="308" customWidth="1"/>
    <col min="5199" max="5376" width="9.140625" style="308"/>
    <col min="5377" max="5378" width="0" style="308" hidden="1" customWidth="1"/>
    <col min="5379" max="5379" width="18.7109375" style="308" customWidth="1"/>
    <col min="5380" max="5380" width="8.5703125" style="308" customWidth="1"/>
    <col min="5381" max="5381" width="3" style="308" customWidth="1"/>
    <col min="5382" max="5382" width="7" style="308" customWidth="1"/>
    <col min="5383" max="5390" width="13.85546875" style="308" customWidth="1"/>
    <col min="5391" max="5399" width="9.140625" style="308"/>
    <col min="5400" max="5401" width="8" style="308" customWidth="1"/>
    <col min="5402" max="5402" width="9.140625" style="308"/>
    <col min="5403" max="5446" width="0" style="308" hidden="1" customWidth="1"/>
    <col min="5447" max="5454" width="9.140625" style="308" customWidth="1"/>
    <col min="5455" max="5632" width="9.140625" style="308"/>
    <col min="5633" max="5634" width="0" style="308" hidden="1" customWidth="1"/>
    <col min="5635" max="5635" width="18.7109375" style="308" customWidth="1"/>
    <col min="5636" max="5636" width="8.5703125" style="308" customWidth="1"/>
    <col min="5637" max="5637" width="3" style="308" customWidth="1"/>
    <col min="5638" max="5638" width="7" style="308" customWidth="1"/>
    <col min="5639" max="5646" width="13.85546875" style="308" customWidth="1"/>
    <col min="5647" max="5655" width="9.140625" style="308"/>
    <col min="5656" max="5657" width="8" style="308" customWidth="1"/>
    <col min="5658" max="5658" width="9.140625" style="308"/>
    <col min="5659" max="5702" width="0" style="308" hidden="1" customWidth="1"/>
    <col min="5703" max="5710" width="9.140625" style="308" customWidth="1"/>
    <col min="5711" max="5888" width="9.140625" style="308"/>
    <col min="5889" max="5890" width="0" style="308" hidden="1" customWidth="1"/>
    <col min="5891" max="5891" width="18.7109375" style="308" customWidth="1"/>
    <col min="5892" max="5892" width="8.5703125" style="308" customWidth="1"/>
    <col min="5893" max="5893" width="3" style="308" customWidth="1"/>
    <col min="5894" max="5894" width="7" style="308" customWidth="1"/>
    <col min="5895" max="5902" width="13.85546875" style="308" customWidth="1"/>
    <col min="5903" max="5911" width="9.140625" style="308"/>
    <col min="5912" max="5913" width="8" style="308" customWidth="1"/>
    <col min="5914" max="5914" width="9.140625" style="308"/>
    <col min="5915" max="5958" width="0" style="308" hidden="1" customWidth="1"/>
    <col min="5959" max="5966" width="9.140625" style="308" customWidth="1"/>
    <col min="5967" max="6144" width="9.140625" style="308"/>
    <col min="6145" max="6146" width="0" style="308" hidden="1" customWidth="1"/>
    <col min="6147" max="6147" width="18.7109375" style="308" customWidth="1"/>
    <col min="6148" max="6148" width="8.5703125" style="308" customWidth="1"/>
    <col min="6149" max="6149" width="3" style="308" customWidth="1"/>
    <col min="6150" max="6150" width="7" style="308" customWidth="1"/>
    <col min="6151" max="6158" width="13.85546875" style="308" customWidth="1"/>
    <col min="6159" max="6167" width="9.140625" style="308"/>
    <col min="6168" max="6169" width="8" style="308" customWidth="1"/>
    <col min="6170" max="6170" width="9.140625" style="308"/>
    <col min="6171" max="6214" width="0" style="308" hidden="1" customWidth="1"/>
    <col min="6215" max="6222" width="9.140625" style="308" customWidth="1"/>
    <col min="6223" max="6400" width="9.140625" style="308"/>
    <col min="6401" max="6402" width="0" style="308" hidden="1" customWidth="1"/>
    <col min="6403" max="6403" width="18.7109375" style="308" customWidth="1"/>
    <col min="6404" max="6404" width="8.5703125" style="308" customWidth="1"/>
    <col min="6405" max="6405" width="3" style="308" customWidth="1"/>
    <col min="6406" max="6406" width="7" style="308" customWidth="1"/>
    <col min="6407" max="6414" width="13.85546875" style="308" customWidth="1"/>
    <col min="6415" max="6423" width="9.140625" style="308"/>
    <col min="6424" max="6425" width="8" style="308" customWidth="1"/>
    <col min="6426" max="6426" width="9.140625" style="308"/>
    <col min="6427" max="6470" width="0" style="308" hidden="1" customWidth="1"/>
    <col min="6471" max="6478" width="9.140625" style="308" customWidth="1"/>
    <col min="6479" max="6656" width="9.140625" style="308"/>
    <col min="6657" max="6658" width="0" style="308" hidden="1" customWidth="1"/>
    <col min="6659" max="6659" width="18.7109375" style="308" customWidth="1"/>
    <col min="6660" max="6660" width="8.5703125" style="308" customWidth="1"/>
    <col min="6661" max="6661" width="3" style="308" customWidth="1"/>
    <col min="6662" max="6662" width="7" style="308" customWidth="1"/>
    <col min="6663" max="6670" width="13.85546875" style="308" customWidth="1"/>
    <col min="6671" max="6679" width="9.140625" style="308"/>
    <col min="6680" max="6681" width="8" style="308" customWidth="1"/>
    <col min="6682" max="6682" width="9.140625" style="308"/>
    <col min="6683" max="6726" width="0" style="308" hidden="1" customWidth="1"/>
    <col min="6727" max="6734" width="9.140625" style="308" customWidth="1"/>
    <col min="6735" max="6912" width="9.140625" style="308"/>
    <col min="6913" max="6914" width="0" style="308" hidden="1" customWidth="1"/>
    <col min="6915" max="6915" width="18.7109375" style="308" customWidth="1"/>
    <col min="6916" max="6916" width="8.5703125" style="308" customWidth="1"/>
    <col min="6917" max="6917" width="3" style="308" customWidth="1"/>
    <col min="6918" max="6918" width="7" style="308" customWidth="1"/>
    <col min="6919" max="6926" width="13.85546875" style="308" customWidth="1"/>
    <col min="6927" max="6935" width="9.140625" style="308"/>
    <col min="6936" max="6937" width="8" style="308" customWidth="1"/>
    <col min="6938" max="6938" width="9.140625" style="308"/>
    <col min="6939" max="6982" width="0" style="308" hidden="1" customWidth="1"/>
    <col min="6983" max="6990" width="9.140625" style="308" customWidth="1"/>
    <col min="6991" max="7168" width="9.140625" style="308"/>
    <col min="7169" max="7170" width="0" style="308" hidden="1" customWidth="1"/>
    <col min="7171" max="7171" width="18.7109375" style="308" customWidth="1"/>
    <col min="7172" max="7172" width="8.5703125" style="308" customWidth="1"/>
    <col min="7173" max="7173" width="3" style="308" customWidth="1"/>
    <col min="7174" max="7174" width="7" style="308" customWidth="1"/>
    <col min="7175" max="7182" width="13.85546875" style="308" customWidth="1"/>
    <col min="7183" max="7191" width="9.140625" style="308"/>
    <col min="7192" max="7193" width="8" style="308" customWidth="1"/>
    <col min="7194" max="7194" width="9.140625" style="308"/>
    <col min="7195" max="7238" width="0" style="308" hidden="1" customWidth="1"/>
    <col min="7239" max="7246" width="9.140625" style="308" customWidth="1"/>
    <col min="7247" max="7424" width="9.140625" style="308"/>
    <col min="7425" max="7426" width="0" style="308" hidden="1" customWidth="1"/>
    <col min="7427" max="7427" width="18.7109375" style="308" customWidth="1"/>
    <col min="7428" max="7428" width="8.5703125" style="308" customWidth="1"/>
    <col min="7429" max="7429" width="3" style="308" customWidth="1"/>
    <col min="7430" max="7430" width="7" style="308" customWidth="1"/>
    <col min="7431" max="7438" width="13.85546875" style="308" customWidth="1"/>
    <col min="7439" max="7447" width="9.140625" style="308"/>
    <col min="7448" max="7449" width="8" style="308" customWidth="1"/>
    <col min="7450" max="7450" width="9.140625" style="308"/>
    <col min="7451" max="7494" width="0" style="308" hidden="1" customWidth="1"/>
    <col min="7495" max="7502" width="9.140625" style="308" customWidth="1"/>
    <col min="7503" max="7680" width="9.140625" style="308"/>
    <col min="7681" max="7682" width="0" style="308" hidden="1" customWidth="1"/>
    <col min="7683" max="7683" width="18.7109375" style="308" customWidth="1"/>
    <col min="7684" max="7684" width="8.5703125" style="308" customWidth="1"/>
    <col min="7685" max="7685" width="3" style="308" customWidth="1"/>
    <col min="7686" max="7686" width="7" style="308" customWidth="1"/>
    <col min="7687" max="7694" width="13.85546875" style="308" customWidth="1"/>
    <col min="7695" max="7703" width="9.140625" style="308"/>
    <col min="7704" max="7705" width="8" style="308" customWidth="1"/>
    <col min="7706" max="7706" width="9.140625" style="308"/>
    <col min="7707" max="7750" width="0" style="308" hidden="1" customWidth="1"/>
    <col min="7751" max="7758" width="9.140625" style="308" customWidth="1"/>
    <col min="7759" max="7936" width="9.140625" style="308"/>
    <col min="7937" max="7938" width="0" style="308" hidden="1" customWidth="1"/>
    <col min="7939" max="7939" width="18.7109375" style="308" customWidth="1"/>
    <col min="7940" max="7940" width="8.5703125" style="308" customWidth="1"/>
    <col min="7941" max="7941" width="3" style="308" customWidth="1"/>
    <col min="7942" max="7942" width="7" style="308" customWidth="1"/>
    <col min="7943" max="7950" width="13.85546875" style="308" customWidth="1"/>
    <col min="7951" max="7959" width="9.140625" style="308"/>
    <col min="7960" max="7961" width="8" style="308" customWidth="1"/>
    <col min="7962" max="7962" width="9.140625" style="308"/>
    <col min="7963" max="8006" width="0" style="308" hidden="1" customWidth="1"/>
    <col min="8007" max="8014" width="9.140625" style="308" customWidth="1"/>
    <col min="8015" max="8192" width="9.140625" style="308"/>
    <col min="8193" max="8194" width="0" style="308" hidden="1" customWidth="1"/>
    <col min="8195" max="8195" width="18.7109375" style="308" customWidth="1"/>
    <col min="8196" max="8196" width="8.5703125" style="308" customWidth="1"/>
    <col min="8197" max="8197" width="3" style="308" customWidth="1"/>
    <col min="8198" max="8198" width="7" style="308" customWidth="1"/>
    <col min="8199" max="8206" width="13.85546875" style="308" customWidth="1"/>
    <col min="8207" max="8215" width="9.140625" style="308"/>
    <col min="8216" max="8217" width="8" style="308" customWidth="1"/>
    <col min="8218" max="8218" width="9.140625" style="308"/>
    <col min="8219" max="8262" width="0" style="308" hidden="1" customWidth="1"/>
    <col min="8263" max="8270" width="9.140625" style="308" customWidth="1"/>
    <col min="8271" max="8448" width="9.140625" style="308"/>
    <col min="8449" max="8450" width="0" style="308" hidden="1" customWidth="1"/>
    <col min="8451" max="8451" width="18.7109375" style="308" customWidth="1"/>
    <col min="8452" max="8452" width="8.5703125" style="308" customWidth="1"/>
    <col min="8453" max="8453" width="3" style="308" customWidth="1"/>
    <col min="8454" max="8454" width="7" style="308" customWidth="1"/>
    <col min="8455" max="8462" width="13.85546875" style="308" customWidth="1"/>
    <col min="8463" max="8471" width="9.140625" style="308"/>
    <col min="8472" max="8473" width="8" style="308" customWidth="1"/>
    <col min="8474" max="8474" width="9.140625" style="308"/>
    <col min="8475" max="8518" width="0" style="308" hidden="1" customWidth="1"/>
    <col min="8519" max="8526" width="9.140625" style="308" customWidth="1"/>
    <col min="8527" max="8704" width="9.140625" style="308"/>
    <col min="8705" max="8706" width="0" style="308" hidden="1" customWidth="1"/>
    <col min="8707" max="8707" width="18.7109375" style="308" customWidth="1"/>
    <col min="8708" max="8708" width="8.5703125" style="308" customWidth="1"/>
    <col min="8709" max="8709" width="3" style="308" customWidth="1"/>
    <col min="8710" max="8710" width="7" style="308" customWidth="1"/>
    <col min="8711" max="8718" width="13.85546875" style="308" customWidth="1"/>
    <col min="8719" max="8727" width="9.140625" style="308"/>
    <col min="8728" max="8729" width="8" style="308" customWidth="1"/>
    <col min="8730" max="8730" width="9.140625" style="308"/>
    <col min="8731" max="8774" width="0" style="308" hidden="1" customWidth="1"/>
    <col min="8775" max="8782" width="9.140625" style="308" customWidth="1"/>
    <col min="8783" max="8960" width="9.140625" style="308"/>
    <col min="8961" max="8962" width="0" style="308" hidden="1" customWidth="1"/>
    <col min="8963" max="8963" width="18.7109375" style="308" customWidth="1"/>
    <col min="8964" max="8964" width="8.5703125" style="308" customWidth="1"/>
    <col min="8965" max="8965" width="3" style="308" customWidth="1"/>
    <col min="8966" max="8966" width="7" style="308" customWidth="1"/>
    <col min="8967" max="8974" width="13.85546875" style="308" customWidth="1"/>
    <col min="8975" max="8983" width="9.140625" style="308"/>
    <col min="8984" max="8985" width="8" style="308" customWidth="1"/>
    <col min="8986" max="8986" width="9.140625" style="308"/>
    <col min="8987" max="9030" width="0" style="308" hidden="1" customWidth="1"/>
    <col min="9031" max="9038" width="9.140625" style="308" customWidth="1"/>
    <col min="9039" max="9216" width="9.140625" style="308"/>
    <col min="9217" max="9218" width="0" style="308" hidden="1" customWidth="1"/>
    <col min="9219" max="9219" width="18.7109375" style="308" customWidth="1"/>
    <col min="9220" max="9220" width="8.5703125" style="308" customWidth="1"/>
    <col min="9221" max="9221" width="3" style="308" customWidth="1"/>
    <col min="9222" max="9222" width="7" style="308" customWidth="1"/>
    <col min="9223" max="9230" width="13.85546875" style="308" customWidth="1"/>
    <col min="9231" max="9239" width="9.140625" style="308"/>
    <col min="9240" max="9241" width="8" style="308" customWidth="1"/>
    <col min="9242" max="9242" width="9.140625" style="308"/>
    <col min="9243" max="9286" width="0" style="308" hidden="1" customWidth="1"/>
    <col min="9287" max="9294" width="9.140625" style="308" customWidth="1"/>
    <col min="9295" max="9472" width="9.140625" style="308"/>
    <col min="9473" max="9474" width="0" style="308" hidden="1" customWidth="1"/>
    <col min="9475" max="9475" width="18.7109375" style="308" customWidth="1"/>
    <col min="9476" max="9476" width="8.5703125" style="308" customWidth="1"/>
    <col min="9477" max="9477" width="3" style="308" customWidth="1"/>
    <col min="9478" max="9478" width="7" style="308" customWidth="1"/>
    <col min="9479" max="9486" width="13.85546875" style="308" customWidth="1"/>
    <col min="9487" max="9495" width="9.140625" style="308"/>
    <col min="9496" max="9497" width="8" style="308" customWidth="1"/>
    <col min="9498" max="9498" width="9.140625" style="308"/>
    <col min="9499" max="9542" width="0" style="308" hidden="1" customWidth="1"/>
    <col min="9543" max="9550" width="9.140625" style="308" customWidth="1"/>
    <col min="9551" max="9728" width="9.140625" style="308"/>
    <col min="9729" max="9730" width="0" style="308" hidden="1" customWidth="1"/>
    <col min="9731" max="9731" width="18.7109375" style="308" customWidth="1"/>
    <col min="9732" max="9732" width="8.5703125" style="308" customWidth="1"/>
    <col min="9733" max="9733" width="3" style="308" customWidth="1"/>
    <col min="9734" max="9734" width="7" style="308" customWidth="1"/>
    <col min="9735" max="9742" width="13.85546875" style="308" customWidth="1"/>
    <col min="9743" max="9751" width="9.140625" style="308"/>
    <col min="9752" max="9753" width="8" style="308" customWidth="1"/>
    <col min="9754" max="9754" width="9.140625" style="308"/>
    <col min="9755" max="9798" width="0" style="308" hidden="1" customWidth="1"/>
    <col min="9799" max="9806" width="9.140625" style="308" customWidth="1"/>
    <col min="9807" max="9984" width="9.140625" style="308"/>
    <col min="9985" max="9986" width="0" style="308" hidden="1" customWidth="1"/>
    <col min="9987" max="9987" width="18.7109375" style="308" customWidth="1"/>
    <col min="9988" max="9988" width="8.5703125" style="308" customWidth="1"/>
    <col min="9989" max="9989" width="3" style="308" customWidth="1"/>
    <col min="9990" max="9990" width="7" style="308" customWidth="1"/>
    <col min="9991" max="9998" width="13.85546875" style="308" customWidth="1"/>
    <col min="9999" max="10007" width="9.140625" style="308"/>
    <col min="10008" max="10009" width="8" style="308" customWidth="1"/>
    <col min="10010" max="10010" width="9.140625" style="308"/>
    <col min="10011" max="10054" width="0" style="308" hidden="1" customWidth="1"/>
    <col min="10055" max="10062" width="9.140625" style="308" customWidth="1"/>
    <col min="10063" max="10240" width="9.140625" style="308"/>
    <col min="10241" max="10242" width="0" style="308" hidden="1" customWidth="1"/>
    <col min="10243" max="10243" width="18.7109375" style="308" customWidth="1"/>
    <col min="10244" max="10244" width="8.5703125" style="308" customWidth="1"/>
    <col min="10245" max="10245" width="3" style="308" customWidth="1"/>
    <col min="10246" max="10246" width="7" style="308" customWidth="1"/>
    <col min="10247" max="10254" width="13.85546875" style="308" customWidth="1"/>
    <col min="10255" max="10263" width="9.140625" style="308"/>
    <col min="10264" max="10265" width="8" style="308" customWidth="1"/>
    <col min="10266" max="10266" width="9.140625" style="308"/>
    <col min="10267" max="10310" width="0" style="308" hidden="1" customWidth="1"/>
    <col min="10311" max="10318" width="9.140625" style="308" customWidth="1"/>
    <col min="10319" max="10496" width="9.140625" style="308"/>
    <col min="10497" max="10498" width="0" style="308" hidden="1" customWidth="1"/>
    <col min="10499" max="10499" width="18.7109375" style="308" customWidth="1"/>
    <col min="10500" max="10500" width="8.5703125" style="308" customWidth="1"/>
    <col min="10501" max="10501" width="3" style="308" customWidth="1"/>
    <col min="10502" max="10502" width="7" style="308" customWidth="1"/>
    <col min="10503" max="10510" width="13.85546875" style="308" customWidth="1"/>
    <col min="10511" max="10519" width="9.140625" style="308"/>
    <col min="10520" max="10521" width="8" style="308" customWidth="1"/>
    <col min="10522" max="10522" width="9.140625" style="308"/>
    <col min="10523" max="10566" width="0" style="308" hidden="1" customWidth="1"/>
    <col min="10567" max="10574" width="9.140625" style="308" customWidth="1"/>
    <col min="10575" max="10752" width="9.140625" style="308"/>
    <col min="10753" max="10754" width="0" style="308" hidden="1" customWidth="1"/>
    <col min="10755" max="10755" width="18.7109375" style="308" customWidth="1"/>
    <col min="10756" max="10756" width="8.5703125" style="308" customWidth="1"/>
    <col min="10757" max="10757" width="3" style="308" customWidth="1"/>
    <col min="10758" max="10758" width="7" style="308" customWidth="1"/>
    <col min="10759" max="10766" width="13.85546875" style="308" customWidth="1"/>
    <col min="10767" max="10775" width="9.140625" style="308"/>
    <col min="10776" max="10777" width="8" style="308" customWidth="1"/>
    <col min="10778" max="10778" width="9.140625" style="308"/>
    <col min="10779" max="10822" width="0" style="308" hidden="1" customWidth="1"/>
    <col min="10823" max="10830" width="9.140625" style="308" customWidth="1"/>
    <col min="10831" max="11008" width="9.140625" style="308"/>
    <col min="11009" max="11010" width="0" style="308" hidden="1" customWidth="1"/>
    <col min="11011" max="11011" width="18.7109375" style="308" customWidth="1"/>
    <col min="11012" max="11012" width="8.5703125" style="308" customWidth="1"/>
    <col min="11013" max="11013" width="3" style="308" customWidth="1"/>
    <col min="11014" max="11014" width="7" style="308" customWidth="1"/>
    <col min="11015" max="11022" width="13.85546875" style="308" customWidth="1"/>
    <col min="11023" max="11031" width="9.140625" style="308"/>
    <col min="11032" max="11033" width="8" style="308" customWidth="1"/>
    <col min="11034" max="11034" width="9.140625" style="308"/>
    <col min="11035" max="11078" width="0" style="308" hidden="1" customWidth="1"/>
    <col min="11079" max="11086" width="9.140625" style="308" customWidth="1"/>
    <col min="11087" max="11264" width="9.140625" style="308"/>
    <col min="11265" max="11266" width="0" style="308" hidden="1" customWidth="1"/>
    <col min="11267" max="11267" width="18.7109375" style="308" customWidth="1"/>
    <col min="11268" max="11268" width="8.5703125" style="308" customWidth="1"/>
    <col min="11269" max="11269" width="3" style="308" customWidth="1"/>
    <col min="11270" max="11270" width="7" style="308" customWidth="1"/>
    <col min="11271" max="11278" width="13.85546875" style="308" customWidth="1"/>
    <col min="11279" max="11287" width="9.140625" style="308"/>
    <col min="11288" max="11289" width="8" style="308" customWidth="1"/>
    <col min="11290" max="11290" width="9.140625" style="308"/>
    <col min="11291" max="11334" width="0" style="308" hidden="1" customWidth="1"/>
    <col min="11335" max="11342" width="9.140625" style="308" customWidth="1"/>
    <col min="11343" max="11520" width="9.140625" style="308"/>
    <col min="11521" max="11522" width="0" style="308" hidden="1" customWidth="1"/>
    <col min="11523" max="11523" width="18.7109375" style="308" customWidth="1"/>
    <col min="11524" max="11524" width="8.5703125" style="308" customWidth="1"/>
    <col min="11525" max="11525" width="3" style="308" customWidth="1"/>
    <col min="11526" max="11526" width="7" style="308" customWidth="1"/>
    <col min="11527" max="11534" width="13.85546875" style="308" customWidth="1"/>
    <col min="11535" max="11543" width="9.140625" style="308"/>
    <col min="11544" max="11545" width="8" style="308" customWidth="1"/>
    <col min="11546" max="11546" width="9.140625" style="308"/>
    <col min="11547" max="11590" width="0" style="308" hidden="1" customWidth="1"/>
    <col min="11591" max="11598" width="9.140625" style="308" customWidth="1"/>
    <col min="11599" max="11776" width="9.140625" style="308"/>
    <col min="11777" max="11778" width="0" style="308" hidden="1" customWidth="1"/>
    <col min="11779" max="11779" width="18.7109375" style="308" customWidth="1"/>
    <col min="11780" max="11780" width="8.5703125" style="308" customWidth="1"/>
    <col min="11781" max="11781" width="3" style="308" customWidth="1"/>
    <col min="11782" max="11782" width="7" style="308" customWidth="1"/>
    <col min="11783" max="11790" width="13.85546875" style="308" customWidth="1"/>
    <col min="11791" max="11799" width="9.140625" style="308"/>
    <col min="11800" max="11801" width="8" style="308" customWidth="1"/>
    <col min="11802" max="11802" width="9.140625" style="308"/>
    <col min="11803" max="11846" width="0" style="308" hidden="1" customWidth="1"/>
    <col min="11847" max="11854" width="9.140625" style="308" customWidth="1"/>
    <col min="11855" max="12032" width="9.140625" style="308"/>
    <col min="12033" max="12034" width="0" style="308" hidden="1" customWidth="1"/>
    <col min="12035" max="12035" width="18.7109375" style="308" customWidth="1"/>
    <col min="12036" max="12036" width="8.5703125" style="308" customWidth="1"/>
    <col min="12037" max="12037" width="3" style="308" customWidth="1"/>
    <col min="12038" max="12038" width="7" style="308" customWidth="1"/>
    <col min="12039" max="12046" width="13.85546875" style="308" customWidth="1"/>
    <col min="12047" max="12055" width="9.140625" style="308"/>
    <col min="12056" max="12057" width="8" style="308" customWidth="1"/>
    <col min="12058" max="12058" width="9.140625" style="308"/>
    <col min="12059" max="12102" width="0" style="308" hidden="1" customWidth="1"/>
    <col min="12103" max="12110" width="9.140625" style="308" customWidth="1"/>
    <col min="12111" max="12288" width="9.140625" style="308"/>
    <col min="12289" max="12290" width="0" style="308" hidden="1" customWidth="1"/>
    <col min="12291" max="12291" width="18.7109375" style="308" customWidth="1"/>
    <col min="12292" max="12292" width="8.5703125" style="308" customWidth="1"/>
    <col min="12293" max="12293" width="3" style="308" customWidth="1"/>
    <col min="12294" max="12294" width="7" style="308" customWidth="1"/>
    <col min="12295" max="12302" width="13.85546875" style="308" customWidth="1"/>
    <col min="12303" max="12311" width="9.140625" style="308"/>
    <col min="12312" max="12313" width="8" style="308" customWidth="1"/>
    <col min="12314" max="12314" width="9.140625" style="308"/>
    <col min="12315" max="12358" width="0" style="308" hidden="1" customWidth="1"/>
    <col min="12359" max="12366" width="9.140625" style="308" customWidth="1"/>
    <col min="12367" max="12544" width="9.140625" style="308"/>
    <col min="12545" max="12546" width="0" style="308" hidden="1" customWidth="1"/>
    <col min="12547" max="12547" width="18.7109375" style="308" customWidth="1"/>
    <col min="12548" max="12548" width="8.5703125" style="308" customWidth="1"/>
    <col min="12549" max="12549" width="3" style="308" customWidth="1"/>
    <col min="12550" max="12550" width="7" style="308" customWidth="1"/>
    <col min="12551" max="12558" width="13.85546875" style="308" customWidth="1"/>
    <col min="12559" max="12567" width="9.140625" style="308"/>
    <col min="12568" max="12569" width="8" style="308" customWidth="1"/>
    <col min="12570" max="12570" width="9.140625" style="308"/>
    <col min="12571" max="12614" width="0" style="308" hidden="1" customWidth="1"/>
    <col min="12615" max="12622" width="9.140625" style="308" customWidth="1"/>
    <col min="12623" max="12800" width="9.140625" style="308"/>
    <col min="12801" max="12802" width="0" style="308" hidden="1" customWidth="1"/>
    <col min="12803" max="12803" width="18.7109375" style="308" customWidth="1"/>
    <col min="12804" max="12804" width="8.5703125" style="308" customWidth="1"/>
    <col min="12805" max="12805" width="3" style="308" customWidth="1"/>
    <col min="12806" max="12806" width="7" style="308" customWidth="1"/>
    <col min="12807" max="12814" width="13.85546875" style="308" customWidth="1"/>
    <col min="12815" max="12823" width="9.140625" style="308"/>
    <col min="12824" max="12825" width="8" style="308" customWidth="1"/>
    <col min="12826" max="12826" width="9.140625" style="308"/>
    <col min="12827" max="12870" width="0" style="308" hidden="1" customWidth="1"/>
    <col min="12871" max="12878" width="9.140625" style="308" customWidth="1"/>
    <col min="12879" max="13056" width="9.140625" style="308"/>
    <col min="13057" max="13058" width="0" style="308" hidden="1" customWidth="1"/>
    <col min="13059" max="13059" width="18.7109375" style="308" customWidth="1"/>
    <col min="13060" max="13060" width="8.5703125" style="308" customWidth="1"/>
    <col min="13061" max="13061" width="3" style="308" customWidth="1"/>
    <col min="13062" max="13062" width="7" style="308" customWidth="1"/>
    <col min="13063" max="13070" width="13.85546875" style="308" customWidth="1"/>
    <col min="13071" max="13079" width="9.140625" style="308"/>
    <col min="13080" max="13081" width="8" style="308" customWidth="1"/>
    <col min="13082" max="13082" width="9.140625" style="308"/>
    <col min="13083" max="13126" width="0" style="308" hidden="1" customWidth="1"/>
    <col min="13127" max="13134" width="9.140625" style="308" customWidth="1"/>
    <col min="13135" max="13312" width="9.140625" style="308"/>
    <col min="13313" max="13314" width="0" style="308" hidden="1" customWidth="1"/>
    <col min="13315" max="13315" width="18.7109375" style="308" customWidth="1"/>
    <col min="13316" max="13316" width="8.5703125" style="308" customWidth="1"/>
    <col min="13317" max="13317" width="3" style="308" customWidth="1"/>
    <col min="13318" max="13318" width="7" style="308" customWidth="1"/>
    <col min="13319" max="13326" width="13.85546875" style="308" customWidth="1"/>
    <col min="13327" max="13335" width="9.140625" style="308"/>
    <col min="13336" max="13337" width="8" style="308" customWidth="1"/>
    <col min="13338" max="13338" width="9.140625" style="308"/>
    <col min="13339" max="13382" width="0" style="308" hidden="1" customWidth="1"/>
    <col min="13383" max="13390" width="9.140625" style="308" customWidth="1"/>
    <col min="13391" max="13568" width="9.140625" style="308"/>
    <col min="13569" max="13570" width="0" style="308" hidden="1" customWidth="1"/>
    <col min="13571" max="13571" width="18.7109375" style="308" customWidth="1"/>
    <col min="13572" max="13572" width="8.5703125" style="308" customWidth="1"/>
    <col min="13573" max="13573" width="3" style="308" customWidth="1"/>
    <col min="13574" max="13574" width="7" style="308" customWidth="1"/>
    <col min="13575" max="13582" width="13.85546875" style="308" customWidth="1"/>
    <col min="13583" max="13591" width="9.140625" style="308"/>
    <col min="13592" max="13593" width="8" style="308" customWidth="1"/>
    <col min="13594" max="13594" width="9.140625" style="308"/>
    <col min="13595" max="13638" width="0" style="308" hidden="1" customWidth="1"/>
    <col min="13639" max="13646" width="9.140625" style="308" customWidth="1"/>
    <col min="13647" max="13824" width="9.140625" style="308"/>
    <col min="13825" max="13826" width="0" style="308" hidden="1" customWidth="1"/>
    <col min="13827" max="13827" width="18.7109375" style="308" customWidth="1"/>
    <col min="13828" max="13828" width="8.5703125" style="308" customWidth="1"/>
    <col min="13829" max="13829" width="3" style="308" customWidth="1"/>
    <col min="13830" max="13830" width="7" style="308" customWidth="1"/>
    <col min="13831" max="13838" width="13.85546875" style="308" customWidth="1"/>
    <col min="13839" max="13847" width="9.140625" style="308"/>
    <col min="13848" max="13849" width="8" style="308" customWidth="1"/>
    <col min="13850" max="13850" width="9.140625" style="308"/>
    <col min="13851" max="13894" width="0" style="308" hidden="1" customWidth="1"/>
    <col min="13895" max="13902" width="9.140625" style="308" customWidth="1"/>
    <col min="13903" max="14080" width="9.140625" style="308"/>
    <col min="14081" max="14082" width="0" style="308" hidden="1" customWidth="1"/>
    <col min="14083" max="14083" width="18.7109375" style="308" customWidth="1"/>
    <col min="14084" max="14084" width="8.5703125" style="308" customWidth="1"/>
    <col min="14085" max="14085" width="3" style="308" customWidth="1"/>
    <col min="14086" max="14086" width="7" style="308" customWidth="1"/>
    <col min="14087" max="14094" width="13.85546875" style="308" customWidth="1"/>
    <col min="14095" max="14103" width="9.140625" style="308"/>
    <col min="14104" max="14105" width="8" style="308" customWidth="1"/>
    <col min="14106" max="14106" width="9.140625" style="308"/>
    <col min="14107" max="14150" width="0" style="308" hidden="1" customWidth="1"/>
    <col min="14151" max="14158" width="9.140625" style="308" customWidth="1"/>
    <col min="14159" max="14336" width="9.140625" style="308"/>
    <col min="14337" max="14338" width="0" style="308" hidden="1" customWidth="1"/>
    <col min="14339" max="14339" width="18.7109375" style="308" customWidth="1"/>
    <col min="14340" max="14340" width="8.5703125" style="308" customWidth="1"/>
    <col min="14341" max="14341" width="3" style="308" customWidth="1"/>
    <col min="14342" max="14342" width="7" style="308" customWidth="1"/>
    <col min="14343" max="14350" width="13.85546875" style="308" customWidth="1"/>
    <col min="14351" max="14359" width="9.140625" style="308"/>
    <col min="14360" max="14361" width="8" style="308" customWidth="1"/>
    <col min="14362" max="14362" width="9.140625" style="308"/>
    <col min="14363" max="14406" width="0" style="308" hidden="1" customWidth="1"/>
    <col min="14407" max="14414" width="9.140625" style="308" customWidth="1"/>
    <col min="14415" max="14592" width="9.140625" style="308"/>
    <col min="14593" max="14594" width="0" style="308" hidden="1" customWidth="1"/>
    <col min="14595" max="14595" width="18.7109375" style="308" customWidth="1"/>
    <col min="14596" max="14596" width="8.5703125" style="308" customWidth="1"/>
    <col min="14597" max="14597" width="3" style="308" customWidth="1"/>
    <col min="14598" max="14598" width="7" style="308" customWidth="1"/>
    <col min="14599" max="14606" width="13.85546875" style="308" customWidth="1"/>
    <col min="14607" max="14615" width="9.140625" style="308"/>
    <col min="14616" max="14617" width="8" style="308" customWidth="1"/>
    <col min="14618" max="14618" width="9.140625" style="308"/>
    <col min="14619" max="14662" width="0" style="308" hidden="1" customWidth="1"/>
    <col min="14663" max="14670" width="9.140625" style="308" customWidth="1"/>
    <col min="14671" max="14848" width="9.140625" style="308"/>
    <col min="14849" max="14850" width="0" style="308" hidden="1" customWidth="1"/>
    <col min="14851" max="14851" width="18.7109375" style="308" customWidth="1"/>
    <col min="14852" max="14852" width="8.5703125" style="308" customWidth="1"/>
    <col min="14853" max="14853" width="3" style="308" customWidth="1"/>
    <col min="14854" max="14854" width="7" style="308" customWidth="1"/>
    <col min="14855" max="14862" width="13.85546875" style="308" customWidth="1"/>
    <col min="14863" max="14871" width="9.140625" style="308"/>
    <col min="14872" max="14873" width="8" style="308" customWidth="1"/>
    <col min="14874" max="14874" width="9.140625" style="308"/>
    <col min="14875" max="14918" width="0" style="308" hidden="1" customWidth="1"/>
    <col min="14919" max="14926" width="9.140625" style="308" customWidth="1"/>
    <col min="14927" max="15104" width="9.140625" style="308"/>
    <col min="15105" max="15106" width="0" style="308" hidden="1" customWidth="1"/>
    <col min="15107" max="15107" width="18.7109375" style="308" customWidth="1"/>
    <col min="15108" max="15108" width="8.5703125" style="308" customWidth="1"/>
    <col min="15109" max="15109" width="3" style="308" customWidth="1"/>
    <col min="15110" max="15110" width="7" style="308" customWidth="1"/>
    <col min="15111" max="15118" width="13.85546875" style="308" customWidth="1"/>
    <col min="15119" max="15127" width="9.140625" style="308"/>
    <col min="15128" max="15129" width="8" style="308" customWidth="1"/>
    <col min="15130" max="15130" width="9.140625" style="308"/>
    <col min="15131" max="15174" width="0" style="308" hidden="1" customWidth="1"/>
    <col min="15175" max="15182" width="9.140625" style="308" customWidth="1"/>
    <col min="15183" max="15360" width="9.140625" style="308"/>
    <col min="15361" max="15362" width="0" style="308" hidden="1" customWidth="1"/>
    <col min="15363" max="15363" width="18.7109375" style="308" customWidth="1"/>
    <col min="15364" max="15364" width="8.5703125" style="308" customWidth="1"/>
    <col min="15365" max="15365" width="3" style="308" customWidth="1"/>
    <col min="15366" max="15366" width="7" style="308" customWidth="1"/>
    <col min="15367" max="15374" width="13.85546875" style="308" customWidth="1"/>
    <col min="15375" max="15383" width="9.140625" style="308"/>
    <col min="15384" max="15385" width="8" style="308" customWidth="1"/>
    <col min="15386" max="15386" width="9.140625" style="308"/>
    <col min="15387" max="15430" width="0" style="308" hidden="1" customWidth="1"/>
    <col min="15431" max="15438" width="9.140625" style="308" customWidth="1"/>
    <col min="15439" max="15616" width="9.140625" style="308"/>
    <col min="15617" max="15618" width="0" style="308" hidden="1" customWidth="1"/>
    <col min="15619" max="15619" width="18.7109375" style="308" customWidth="1"/>
    <col min="15620" max="15620" width="8.5703125" style="308" customWidth="1"/>
    <col min="15621" max="15621" width="3" style="308" customWidth="1"/>
    <col min="15622" max="15622" width="7" style="308" customWidth="1"/>
    <col min="15623" max="15630" width="13.85546875" style="308" customWidth="1"/>
    <col min="15631" max="15639" width="9.140625" style="308"/>
    <col min="15640" max="15641" width="8" style="308" customWidth="1"/>
    <col min="15642" max="15642" width="9.140625" style="308"/>
    <col min="15643" max="15686" width="0" style="308" hidden="1" customWidth="1"/>
    <col min="15687" max="15694" width="9.140625" style="308" customWidth="1"/>
    <col min="15695" max="15872" width="9.140625" style="308"/>
    <col min="15873" max="15874" width="0" style="308" hidden="1" customWidth="1"/>
    <col min="15875" max="15875" width="18.7109375" style="308" customWidth="1"/>
    <col min="15876" max="15876" width="8.5703125" style="308" customWidth="1"/>
    <col min="15877" max="15877" width="3" style="308" customWidth="1"/>
    <col min="15878" max="15878" width="7" style="308" customWidth="1"/>
    <col min="15879" max="15886" width="13.85546875" style="308" customWidth="1"/>
    <col min="15887" max="15895" width="9.140625" style="308"/>
    <col min="15896" max="15897" width="8" style="308" customWidth="1"/>
    <col min="15898" max="15898" width="9.140625" style="308"/>
    <col min="15899" max="15942" width="0" style="308" hidden="1" customWidth="1"/>
    <col min="15943" max="15950" width="9.140625" style="308" customWidth="1"/>
    <col min="15951" max="16128" width="9.140625" style="308"/>
    <col min="16129" max="16130" width="0" style="308" hidden="1" customWidth="1"/>
    <col min="16131" max="16131" width="18.7109375" style="308" customWidth="1"/>
    <col min="16132" max="16132" width="8.5703125" style="308" customWidth="1"/>
    <col min="16133" max="16133" width="3" style="308" customWidth="1"/>
    <col min="16134" max="16134" width="7" style="308" customWidth="1"/>
    <col min="16135" max="16142" width="13.85546875" style="308" customWidth="1"/>
    <col min="16143" max="16151" width="9.140625" style="308"/>
    <col min="16152" max="16153" width="8" style="308" customWidth="1"/>
    <col min="16154" max="16154" width="9.140625" style="308"/>
    <col min="16155" max="16198" width="0" style="308" hidden="1" customWidth="1"/>
    <col min="16199" max="16206" width="9.140625" style="308" customWidth="1"/>
    <col min="16207" max="16384" width="9.140625" style="308"/>
  </cols>
  <sheetData>
    <row r="1" spans="1:38" ht="33" customHeight="1">
      <c r="A1" s="318"/>
      <c r="B1" s="318"/>
      <c r="C1" s="406" t="s">
        <v>2482</v>
      </c>
      <c r="D1" s="411"/>
      <c r="E1" s="412"/>
      <c r="F1" s="412"/>
      <c r="G1" s="412"/>
      <c r="H1" s="412"/>
      <c r="I1" s="412"/>
      <c r="J1" s="412"/>
      <c r="K1" s="412"/>
      <c r="L1" s="412"/>
      <c r="M1" s="412"/>
      <c r="N1" s="412"/>
      <c r="AA1" s="833" t="s">
        <v>26</v>
      </c>
    </row>
    <row r="2" spans="1:38" s="321" customFormat="1" ht="12.75" hidden="1" customHeight="1">
      <c r="A2" s="505" t="s">
        <v>740</v>
      </c>
      <c r="B2" s="660"/>
      <c r="C2" s="1216"/>
      <c r="D2" s="319"/>
      <c r="E2" s="586"/>
      <c r="F2" s="586"/>
      <c r="G2" s="443" t="s">
        <v>555</v>
      </c>
      <c r="H2" s="443" t="s">
        <v>556</v>
      </c>
      <c r="I2" s="443" t="s">
        <v>558</v>
      </c>
      <c r="J2" s="443" t="s">
        <v>245</v>
      </c>
      <c r="K2" s="443" t="s">
        <v>246</v>
      </c>
      <c r="L2" s="443" t="s">
        <v>247</v>
      </c>
      <c r="M2" s="610" t="s">
        <v>615</v>
      </c>
      <c r="N2" s="610" t="s">
        <v>615</v>
      </c>
      <c r="AA2" s="833"/>
    </row>
    <row r="3" spans="1:38" ht="21" customHeight="1" thickBot="1">
      <c r="A3" s="506" t="s">
        <v>1389</v>
      </c>
      <c r="B3" s="18" t="s">
        <v>538</v>
      </c>
      <c r="C3" s="292" t="s">
        <v>2129</v>
      </c>
      <c r="D3" s="319"/>
      <c r="E3" s="320"/>
      <c r="F3" s="320"/>
      <c r="G3" s="15"/>
      <c r="H3" s="15"/>
      <c r="I3" s="15"/>
      <c r="J3" s="15"/>
      <c r="K3" s="15"/>
      <c r="L3" s="15"/>
      <c r="M3" s="15"/>
      <c r="N3" s="15"/>
    </row>
    <row r="4" spans="1:38" ht="19.5" customHeight="1" thickTop="1">
      <c r="C4" s="301">
        <f>ChosenYear</f>
        <v>2013</v>
      </c>
      <c r="D4" s="1217"/>
      <c r="E4" s="324"/>
      <c r="F4" s="324"/>
      <c r="G4" s="1218" t="s">
        <v>2381</v>
      </c>
      <c r="H4" s="1219"/>
      <c r="I4" s="1220"/>
      <c r="J4" s="1221" t="s">
        <v>2382</v>
      </c>
      <c r="K4" s="1219"/>
      <c r="L4" s="1219"/>
      <c r="M4" s="1218" t="s">
        <v>2374</v>
      </c>
      <c r="N4" s="1222"/>
      <c r="AE4" s="344" t="s">
        <v>1285</v>
      </c>
      <c r="AF4" s="344"/>
      <c r="AG4" s="344"/>
      <c r="AH4" s="344" t="s">
        <v>1221</v>
      </c>
      <c r="AI4" s="344"/>
      <c r="AJ4" s="344"/>
      <c r="AK4" s="344" t="s">
        <v>615</v>
      </c>
      <c r="AL4" s="344"/>
    </row>
    <row r="5" spans="1:38" ht="20.100000000000001" customHeight="1">
      <c r="A5" s="418" t="s">
        <v>739</v>
      </c>
      <c r="B5" s="420" t="s">
        <v>1305</v>
      </c>
      <c r="C5" s="338"/>
      <c r="D5" s="339"/>
      <c r="E5" s="340"/>
      <c r="F5" s="340"/>
      <c r="G5" s="1143" t="s">
        <v>2145</v>
      </c>
      <c r="H5" s="1144" t="s">
        <v>2384</v>
      </c>
      <c r="I5" s="1144" t="s">
        <v>2385</v>
      </c>
      <c r="J5" s="1144" t="s">
        <v>2145</v>
      </c>
      <c r="K5" s="1144" t="s">
        <v>2384</v>
      </c>
      <c r="L5" s="1144" t="s">
        <v>2385</v>
      </c>
      <c r="M5" s="1144" t="s">
        <v>2145</v>
      </c>
      <c r="N5" s="1144" t="s">
        <v>2385</v>
      </c>
      <c r="O5" s="326"/>
      <c r="AE5" s="471" t="s">
        <v>1053</v>
      </c>
      <c r="AF5" s="344" t="s">
        <v>755</v>
      </c>
      <c r="AG5" s="343" t="s">
        <v>1222</v>
      </c>
      <c r="AH5" s="471" t="s">
        <v>183</v>
      </c>
      <c r="AI5" s="344" t="s">
        <v>755</v>
      </c>
      <c r="AJ5" s="343" t="s">
        <v>1222</v>
      </c>
      <c r="AK5" s="343" t="s">
        <v>1053</v>
      </c>
      <c r="AL5" s="343" t="s">
        <v>1222</v>
      </c>
    </row>
    <row r="6" spans="1:38" ht="19.5" customHeight="1" thickBot="1">
      <c r="A6" s="419"/>
      <c r="B6" s="423"/>
      <c r="C6" s="1225" t="s">
        <v>2460</v>
      </c>
      <c r="D6" s="341"/>
      <c r="E6" s="342"/>
      <c r="F6" s="302" t="str">
        <f>UNITS</f>
        <v>UNITS</v>
      </c>
      <c r="G6" s="1147" t="s">
        <v>2387</v>
      </c>
      <c r="H6" s="1147" t="s">
        <v>2388</v>
      </c>
      <c r="I6" s="1147" t="s">
        <v>2389</v>
      </c>
      <c r="J6" s="1147" t="s">
        <v>2390</v>
      </c>
      <c r="K6" s="1147" t="s">
        <v>2391</v>
      </c>
      <c r="L6" s="1147" t="s">
        <v>2392</v>
      </c>
      <c r="M6" s="1147" t="s">
        <v>2461</v>
      </c>
      <c r="N6" s="1148" t="s">
        <v>2462</v>
      </c>
      <c r="O6" s="326"/>
      <c r="AA6" s="833" t="s">
        <v>1223</v>
      </c>
      <c r="AD6" s="321" t="s">
        <v>1224</v>
      </c>
    </row>
    <row r="7" spans="1:38" ht="19.5" customHeight="1" thickTop="1" thickBot="1">
      <c r="A7" s="18" t="s">
        <v>1307</v>
      </c>
      <c r="B7" s="422" t="s">
        <v>582</v>
      </c>
      <c r="C7" s="1106" t="s">
        <v>2483</v>
      </c>
      <c r="D7" s="467" t="s">
        <v>2464</v>
      </c>
      <c r="E7" s="458">
        <v>1</v>
      </c>
      <c r="F7" s="470" t="str">
        <f>TJNCV</f>
        <v>TJ (NCV)</v>
      </c>
      <c r="G7" s="915">
        <v>0</v>
      </c>
      <c r="H7" s="915">
        <v>0</v>
      </c>
      <c r="I7" s="919">
        <v>0</v>
      </c>
      <c r="J7" s="915">
        <v>0</v>
      </c>
      <c r="K7" s="915">
        <v>0</v>
      </c>
      <c r="L7" s="919">
        <v>0</v>
      </c>
      <c r="M7" s="875"/>
      <c r="N7" s="877"/>
      <c r="O7" s="326"/>
      <c r="AA7" s="866" t="s">
        <v>1026</v>
      </c>
      <c r="AB7" s="344" t="s">
        <v>1287</v>
      </c>
      <c r="AD7" s="361" t="s">
        <v>443</v>
      </c>
      <c r="AE7" s="600">
        <v>0</v>
      </c>
      <c r="AF7" s="601">
        <v>0</v>
      </c>
      <c r="AG7" s="602">
        <v>0</v>
      </c>
      <c r="AH7" s="602">
        <v>0</v>
      </c>
      <c r="AI7" s="602">
        <v>0</v>
      </c>
      <c r="AJ7" s="602">
        <v>0</v>
      </c>
      <c r="AK7" s="613"/>
      <c r="AL7" s="613"/>
    </row>
    <row r="8" spans="1:38" ht="19.5" customHeight="1">
      <c r="A8" s="18" t="s">
        <v>74</v>
      </c>
      <c r="B8" s="422" t="s">
        <v>582</v>
      </c>
      <c r="C8" s="1107"/>
      <c r="D8" s="462" t="s">
        <v>2465</v>
      </c>
      <c r="E8" s="458">
        <v>2</v>
      </c>
      <c r="F8" s="463" t="s">
        <v>1225</v>
      </c>
      <c r="G8" s="915">
        <v>0</v>
      </c>
      <c r="H8" s="919">
        <v>0</v>
      </c>
      <c r="I8" s="931"/>
      <c r="J8" s="915">
        <v>0</v>
      </c>
      <c r="K8" s="919">
        <v>0</v>
      </c>
      <c r="L8" s="931"/>
      <c r="M8" s="533">
        <f>SUM(G8:H8,J8:K8)</f>
        <v>0</v>
      </c>
      <c r="N8" s="877"/>
      <c r="O8" s="326"/>
      <c r="AA8" s="866" t="s">
        <v>1262</v>
      </c>
      <c r="AB8" s="344" t="s">
        <v>1289</v>
      </c>
      <c r="AD8" s="343" t="s">
        <v>1063</v>
      </c>
      <c r="AE8" s="603">
        <v>0</v>
      </c>
      <c r="AF8" s="603">
        <v>0</v>
      </c>
      <c r="AG8" s="603"/>
      <c r="AH8" s="603">
        <v>0</v>
      </c>
      <c r="AI8" s="603">
        <v>0</v>
      </c>
      <c r="AJ8" s="603"/>
      <c r="AK8" s="614">
        <f>SUM(AE8:AF8,AH8:AI8)</f>
        <v>0</v>
      </c>
      <c r="AL8" s="614"/>
    </row>
    <row r="9" spans="1:38" ht="19.5" customHeight="1" thickBot="1">
      <c r="A9" s="18" t="s">
        <v>75</v>
      </c>
      <c r="B9" s="422" t="s">
        <v>582</v>
      </c>
      <c r="C9" s="1108"/>
      <c r="D9" s="464" t="s">
        <v>2466</v>
      </c>
      <c r="E9" s="465">
        <v>3</v>
      </c>
      <c r="F9" s="457" t="s">
        <v>1226</v>
      </c>
      <c r="G9" s="932"/>
      <c r="H9" s="930">
        <v>0</v>
      </c>
      <c r="I9" s="930">
        <v>0</v>
      </c>
      <c r="J9" s="932"/>
      <c r="K9" s="930">
        <v>0</v>
      </c>
      <c r="L9" s="930">
        <v>0</v>
      </c>
      <c r="M9" s="874"/>
      <c r="N9" s="534">
        <f>SUM(K9:L9,H9:I9)</f>
        <v>0</v>
      </c>
      <c r="O9" s="326"/>
      <c r="AA9" s="866" t="s">
        <v>1263</v>
      </c>
      <c r="AB9" s="344" t="s">
        <v>1290</v>
      </c>
      <c r="AE9" s="603"/>
      <c r="AF9" s="603">
        <v>0</v>
      </c>
      <c r="AG9" s="603">
        <v>0</v>
      </c>
      <c r="AH9" s="603"/>
      <c r="AI9" s="603">
        <v>0</v>
      </c>
      <c r="AJ9" s="603">
        <v>0</v>
      </c>
      <c r="AK9" s="614"/>
      <c r="AL9" s="614">
        <f>SUM(AI9:AJ9,AF9:AG9)</f>
        <v>0</v>
      </c>
    </row>
    <row r="10" spans="1:38" ht="19.5" customHeight="1" thickTop="1">
      <c r="A10" s="18" t="s">
        <v>1307</v>
      </c>
      <c r="B10" s="422" t="s">
        <v>781</v>
      </c>
      <c r="C10" s="1106" t="s">
        <v>2258</v>
      </c>
      <c r="D10" s="467" t="s">
        <v>2464</v>
      </c>
      <c r="E10" s="458">
        <v>4</v>
      </c>
      <c r="F10" s="470" t="str">
        <f>TJNCV</f>
        <v>TJ (NCV)</v>
      </c>
      <c r="G10" s="915">
        <v>0</v>
      </c>
      <c r="H10" s="915">
        <v>0</v>
      </c>
      <c r="I10" s="919">
        <v>0</v>
      </c>
      <c r="J10" s="915">
        <v>0</v>
      </c>
      <c r="K10" s="915">
        <v>0</v>
      </c>
      <c r="L10" s="919">
        <v>0</v>
      </c>
      <c r="M10" s="875"/>
      <c r="N10" s="877"/>
      <c r="O10" s="326"/>
      <c r="AA10" s="866" t="s">
        <v>1187</v>
      </c>
      <c r="AE10" s="602">
        <v>0</v>
      </c>
      <c r="AF10" s="602">
        <v>0</v>
      </c>
      <c r="AG10" s="602">
        <v>0</v>
      </c>
      <c r="AH10" s="602">
        <v>0</v>
      </c>
      <c r="AI10" s="602">
        <v>0</v>
      </c>
      <c r="AJ10" s="602">
        <v>0</v>
      </c>
      <c r="AK10" s="613"/>
      <c r="AL10" s="613"/>
    </row>
    <row r="11" spans="1:38" ht="19.5" customHeight="1">
      <c r="A11" s="18" t="s">
        <v>74</v>
      </c>
      <c r="B11" s="422" t="s">
        <v>781</v>
      </c>
      <c r="C11" s="1107"/>
      <c r="D11" s="462" t="s">
        <v>2465</v>
      </c>
      <c r="E11" s="458">
        <v>5</v>
      </c>
      <c r="F11" s="463" t="s">
        <v>1225</v>
      </c>
      <c r="G11" s="915">
        <v>0</v>
      </c>
      <c r="H11" s="919">
        <v>0</v>
      </c>
      <c r="I11" s="931"/>
      <c r="J11" s="915">
        <v>0</v>
      </c>
      <c r="K11" s="919">
        <v>0</v>
      </c>
      <c r="L11" s="931"/>
      <c r="M11" s="533">
        <f>SUM(G11:H11,J11:K11)</f>
        <v>0</v>
      </c>
      <c r="N11" s="877"/>
      <c r="O11" s="326"/>
      <c r="AA11" s="867" t="s">
        <v>1095</v>
      </c>
      <c r="AE11" s="603">
        <v>0</v>
      </c>
      <c r="AF11" s="603">
        <v>0</v>
      </c>
      <c r="AG11" s="603"/>
      <c r="AH11" s="603">
        <v>0</v>
      </c>
      <c r="AI11" s="603">
        <v>0</v>
      </c>
      <c r="AJ11" s="603"/>
      <c r="AK11" s="614">
        <f>SUM(AE11:AF11,AH11:AI11)</f>
        <v>0</v>
      </c>
      <c r="AL11" s="614"/>
    </row>
    <row r="12" spans="1:38" ht="19.5" customHeight="1" thickBot="1">
      <c r="A12" s="18" t="s">
        <v>75</v>
      </c>
      <c r="B12" s="422" t="s">
        <v>781</v>
      </c>
      <c r="C12" s="1108"/>
      <c r="D12" s="464" t="s">
        <v>2466</v>
      </c>
      <c r="E12" s="465">
        <v>6</v>
      </c>
      <c r="F12" s="457" t="s">
        <v>1226</v>
      </c>
      <c r="G12" s="932"/>
      <c r="H12" s="930">
        <v>0</v>
      </c>
      <c r="I12" s="930">
        <v>0</v>
      </c>
      <c r="J12" s="932"/>
      <c r="K12" s="930">
        <v>0</v>
      </c>
      <c r="L12" s="930">
        <v>0</v>
      </c>
      <c r="M12" s="874"/>
      <c r="N12" s="534">
        <f>SUM(K12:L12,H12:I12)</f>
        <v>0</v>
      </c>
      <c r="O12" s="326"/>
      <c r="AA12" s="866" t="s">
        <v>777</v>
      </c>
      <c r="AE12" s="604"/>
      <c r="AF12" s="604">
        <v>0</v>
      </c>
      <c r="AG12" s="604">
        <v>0</v>
      </c>
      <c r="AH12" s="604"/>
      <c r="AI12" s="604">
        <v>0</v>
      </c>
      <c r="AJ12" s="604">
        <v>0</v>
      </c>
      <c r="AK12" s="615"/>
      <c r="AL12" s="615">
        <f>SUM(AI12:AJ12,AF12:AG12)</f>
        <v>0</v>
      </c>
    </row>
    <row r="13" spans="1:38" ht="19.5" customHeight="1" thickTop="1">
      <c r="A13" s="18" t="s">
        <v>1307</v>
      </c>
      <c r="B13" s="422" t="s">
        <v>782</v>
      </c>
      <c r="C13" s="1106" t="s">
        <v>2259</v>
      </c>
      <c r="D13" s="467" t="s">
        <v>2464</v>
      </c>
      <c r="E13" s="458">
        <v>7</v>
      </c>
      <c r="F13" s="470" t="str">
        <f>TJNCV</f>
        <v>TJ (NCV)</v>
      </c>
      <c r="G13" s="915">
        <v>0</v>
      </c>
      <c r="H13" s="915">
        <v>0</v>
      </c>
      <c r="I13" s="919">
        <v>0</v>
      </c>
      <c r="J13" s="915">
        <v>0</v>
      </c>
      <c r="K13" s="915">
        <v>0</v>
      </c>
      <c r="L13" s="919">
        <v>0</v>
      </c>
      <c r="M13" s="875"/>
      <c r="N13" s="877"/>
      <c r="O13" s="326"/>
      <c r="AA13" s="866" t="s">
        <v>778</v>
      </c>
      <c r="AE13" s="603">
        <v>0</v>
      </c>
      <c r="AF13" s="603">
        <v>0</v>
      </c>
      <c r="AG13" s="603">
        <v>0</v>
      </c>
      <c r="AH13" s="603">
        <v>0</v>
      </c>
      <c r="AI13" s="603">
        <v>0</v>
      </c>
      <c r="AJ13" s="603">
        <v>0</v>
      </c>
      <c r="AK13" s="614"/>
      <c r="AL13" s="614"/>
    </row>
    <row r="14" spans="1:38" ht="19.5" customHeight="1">
      <c r="A14" s="18" t="s">
        <v>74</v>
      </c>
      <c r="B14" s="422" t="s">
        <v>782</v>
      </c>
      <c r="C14" s="1107"/>
      <c r="D14" s="462" t="s">
        <v>2465</v>
      </c>
      <c r="E14" s="458">
        <v>8</v>
      </c>
      <c r="F14" s="463" t="s">
        <v>1225</v>
      </c>
      <c r="G14" s="915">
        <v>0</v>
      </c>
      <c r="H14" s="919">
        <v>0</v>
      </c>
      <c r="I14" s="931"/>
      <c r="J14" s="915">
        <v>0</v>
      </c>
      <c r="K14" s="919">
        <v>0</v>
      </c>
      <c r="L14" s="931"/>
      <c r="M14" s="533">
        <f>SUM(G14:H14,J14:K14)</f>
        <v>0</v>
      </c>
      <c r="N14" s="877"/>
      <c r="O14" s="326"/>
      <c r="AE14" s="603">
        <v>0</v>
      </c>
      <c r="AF14" s="603">
        <v>0</v>
      </c>
      <c r="AG14" s="603"/>
      <c r="AH14" s="603">
        <v>0</v>
      </c>
      <c r="AI14" s="603">
        <v>0</v>
      </c>
      <c r="AJ14" s="603"/>
      <c r="AK14" s="614">
        <f>SUM(AE14:AF14,AH14:AI14)</f>
        <v>0</v>
      </c>
      <c r="AL14" s="614"/>
    </row>
    <row r="15" spans="1:38" ht="19.5" customHeight="1" thickBot="1">
      <c r="A15" s="18" t="s">
        <v>75</v>
      </c>
      <c r="B15" s="422" t="s">
        <v>782</v>
      </c>
      <c r="C15" s="1108"/>
      <c r="D15" s="464" t="s">
        <v>2466</v>
      </c>
      <c r="E15" s="465">
        <v>9</v>
      </c>
      <c r="F15" s="457" t="s">
        <v>1226</v>
      </c>
      <c r="G15" s="932"/>
      <c r="H15" s="930">
        <v>0</v>
      </c>
      <c r="I15" s="930">
        <v>0</v>
      </c>
      <c r="J15" s="932"/>
      <c r="K15" s="930">
        <v>0</v>
      </c>
      <c r="L15" s="930">
        <v>0</v>
      </c>
      <c r="M15" s="874"/>
      <c r="N15" s="534">
        <f>SUM(K15:L15,H15:I15)</f>
        <v>0</v>
      </c>
      <c r="O15" s="326"/>
      <c r="AE15" s="603"/>
      <c r="AF15" s="603">
        <v>0</v>
      </c>
      <c r="AG15" s="603">
        <v>0</v>
      </c>
      <c r="AH15" s="603"/>
      <c r="AI15" s="603">
        <v>0</v>
      </c>
      <c r="AJ15" s="603">
        <v>0</v>
      </c>
      <c r="AK15" s="614"/>
      <c r="AL15" s="614">
        <f>SUM(AI15:AJ15,AF15:AG15)</f>
        <v>0</v>
      </c>
    </row>
    <row r="16" spans="1:38" ht="19.5" customHeight="1" thickTop="1">
      <c r="A16" s="735" t="s">
        <v>1307</v>
      </c>
      <c r="B16" s="837" t="s">
        <v>53</v>
      </c>
      <c r="C16" s="1106" t="s">
        <v>2484</v>
      </c>
      <c r="D16" s="467" t="s">
        <v>2464</v>
      </c>
      <c r="E16" s="733">
        <v>10</v>
      </c>
      <c r="F16" s="470" t="str">
        <f>TJNCV</f>
        <v>TJ (NCV)</v>
      </c>
      <c r="G16" s="915">
        <v>0</v>
      </c>
      <c r="H16" s="915">
        <v>0</v>
      </c>
      <c r="I16" s="919">
        <v>0</v>
      </c>
      <c r="J16" s="915">
        <v>0</v>
      </c>
      <c r="K16" s="915">
        <v>0</v>
      </c>
      <c r="L16" s="919">
        <v>0</v>
      </c>
      <c r="M16" s="875"/>
      <c r="N16" s="877"/>
      <c r="O16" s="326"/>
      <c r="X16" s="321"/>
      <c r="AE16" s="603">
        <v>0</v>
      </c>
      <c r="AF16" s="603">
        <v>0</v>
      </c>
      <c r="AG16" s="603">
        <v>0</v>
      </c>
      <c r="AH16" s="603">
        <v>0</v>
      </c>
      <c r="AI16" s="603">
        <v>0</v>
      </c>
      <c r="AJ16" s="603">
        <v>0</v>
      </c>
      <c r="AK16" s="614"/>
      <c r="AL16" s="614"/>
    </row>
    <row r="17" spans="1:38" ht="19.5" customHeight="1">
      <c r="A17" s="735" t="s">
        <v>74</v>
      </c>
      <c r="B17" s="837" t="s">
        <v>53</v>
      </c>
      <c r="C17" s="1107"/>
      <c r="D17" s="462" t="s">
        <v>2465</v>
      </c>
      <c r="E17" s="733">
        <v>11</v>
      </c>
      <c r="F17" s="737" t="s">
        <v>1225</v>
      </c>
      <c r="G17" s="915">
        <v>0</v>
      </c>
      <c r="H17" s="919">
        <v>0</v>
      </c>
      <c r="I17" s="931"/>
      <c r="J17" s="915">
        <v>0</v>
      </c>
      <c r="K17" s="919">
        <v>0</v>
      </c>
      <c r="L17" s="931"/>
      <c r="M17" s="533">
        <f>SUM(G17:H17,J17:K17)</f>
        <v>0</v>
      </c>
      <c r="N17" s="877"/>
      <c r="O17" s="326"/>
      <c r="X17" s="321"/>
      <c r="AE17" s="603">
        <v>0</v>
      </c>
      <c r="AF17" s="603">
        <v>0</v>
      </c>
      <c r="AG17" s="603"/>
      <c r="AH17" s="603">
        <v>0</v>
      </c>
      <c r="AI17" s="603">
        <v>0</v>
      </c>
      <c r="AJ17" s="603"/>
      <c r="AK17" s="614">
        <f>SUM(AE17:AF17,AH17:AI17)</f>
        <v>0</v>
      </c>
      <c r="AL17" s="614"/>
    </row>
    <row r="18" spans="1:38" ht="19.5" customHeight="1" thickBot="1">
      <c r="A18" s="735" t="s">
        <v>75</v>
      </c>
      <c r="B18" s="837" t="s">
        <v>53</v>
      </c>
      <c r="C18" s="1108"/>
      <c r="D18" s="464" t="s">
        <v>2466</v>
      </c>
      <c r="E18" s="734">
        <v>12</v>
      </c>
      <c r="F18" s="738" t="s">
        <v>1226</v>
      </c>
      <c r="G18" s="932"/>
      <c r="H18" s="930">
        <v>0</v>
      </c>
      <c r="I18" s="930">
        <v>0</v>
      </c>
      <c r="J18" s="932"/>
      <c r="K18" s="930">
        <v>0</v>
      </c>
      <c r="L18" s="930">
        <v>0</v>
      </c>
      <c r="M18" s="874"/>
      <c r="N18" s="534">
        <f>SUM(K18:L18,H18:I18)</f>
        <v>0</v>
      </c>
      <c r="O18" s="326"/>
      <c r="X18" s="321"/>
      <c r="AE18" s="603"/>
      <c r="AF18" s="603">
        <v>0</v>
      </c>
      <c r="AG18" s="603">
        <v>0</v>
      </c>
      <c r="AH18" s="603"/>
      <c r="AI18" s="603">
        <v>0</v>
      </c>
      <c r="AJ18" s="603">
        <v>0</v>
      </c>
      <c r="AK18" s="614"/>
      <c r="AL18" s="614">
        <f>SUM(AI18:AJ18,AF18:AG18)</f>
        <v>0</v>
      </c>
    </row>
    <row r="19" spans="1:38" ht="19.5" customHeight="1" thickTop="1">
      <c r="A19" s="735" t="s">
        <v>1307</v>
      </c>
      <c r="B19" s="837" t="s">
        <v>1095</v>
      </c>
      <c r="C19" s="1106" t="s">
        <v>2485</v>
      </c>
      <c r="D19" s="467" t="s">
        <v>2464</v>
      </c>
      <c r="E19" s="733">
        <v>13</v>
      </c>
      <c r="F19" s="470" t="str">
        <f>TJNCV</f>
        <v>TJ (NCV)</v>
      </c>
      <c r="G19" s="915">
        <v>0</v>
      </c>
      <c r="H19" s="915">
        <v>0</v>
      </c>
      <c r="I19" s="919">
        <v>0</v>
      </c>
      <c r="J19" s="915">
        <v>0</v>
      </c>
      <c r="K19" s="915">
        <v>0</v>
      </c>
      <c r="L19" s="919">
        <v>0</v>
      </c>
      <c r="M19" s="875"/>
      <c r="N19" s="877"/>
      <c r="O19" s="326"/>
      <c r="AE19" s="603">
        <v>0</v>
      </c>
      <c r="AF19" s="603">
        <v>0</v>
      </c>
      <c r="AG19" s="603">
        <v>0</v>
      </c>
      <c r="AH19" s="603">
        <v>0</v>
      </c>
      <c r="AI19" s="603">
        <v>0</v>
      </c>
      <c r="AJ19" s="603">
        <v>0</v>
      </c>
      <c r="AK19" s="614"/>
      <c r="AL19" s="614"/>
    </row>
    <row r="20" spans="1:38" ht="19.5" customHeight="1">
      <c r="A20" s="735" t="s">
        <v>74</v>
      </c>
      <c r="B20" s="837" t="s">
        <v>1095</v>
      </c>
      <c r="C20" s="1107"/>
      <c r="D20" s="462" t="s">
        <v>2465</v>
      </c>
      <c r="E20" s="733">
        <v>14</v>
      </c>
      <c r="F20" s="737" t="s">
        <v>1225</v>
      </c>
      <c r="G20" s="915">
        <v>0</v>
      </c>
      <c r="H20" s="919">
        <v>0</v>
      </c>
      <c r="I20" s="931"/>
      <c r="J20" s="915">
        <v>0</v>
      </c>
      <c r="K20" s="919">
        <v>0</v>
      </c>
      <c r="L20" s="931"/>
      <c r="M20" s="533">
        <f>SUM(G20:H20,J20:K20)</f>
        <v>0</v>
      </c>
      <c r="N20" s="877"/>
      <c r="O20" s="326"/>
      <c r="AE20" s="603">
        <v>0</v>
      </c>
      <c r="AF20" s="603">
        <v>0</v>
      </c>
      <c r="AG20" s="603"/>
      <c r="AH20" s="603">
        <v>0</v>
      </c>
      <c r="AI20" s="603">
        <v>0</v>
      </c>
      <c r="AJ20" s="603"/>
      <c r="AK20" s="614">
        <f>SUM(AE20:AF20,AH20:AI20)</f>
        <v>0</v>
      </c>
      <c r="AL20" s="614"/>
    </row>
    <row r="21" spans="1:38" ht="19.5" customHeight="1" thickBot="1">
      <c r="A21" s="735" t="s">
        <v>75</v>
      </c>
      <c r="B21" s="837" t="s">
        <v>1095</v>
      </c>
      <c r="C21" s="1108"/>
      <c r="D21" s="464" t="s">
        <v>2466</v>
      </c>
      <c r="E21" s="734">
        <v>15</v>
      </c>
      <c r="F21" s="738" t="s">
        <v>1226</v>
      </c>
      <c r="G21" s="932"/>
      <c r="H21" s="930">
        <v>0</v>
      </c>
      <c r="I21" s="930">
        <v>0</v>
      </c>
      <c r="J21" s="932"/>
      <c r="K21" s="930">
        <v>0</v>
      </c>
      <c r="L21" s="930">
        <v>0</v>
      </c>
      <c r="M21" s="874"/>
      <c r="N21" s="534">
        <f>SUM(K21:L21,H21:I21)</f>
        <v>0</v>
      </c>
      <c r="O21" s="326"/>
      <c r="AE21" s="603"/>
      <c r="AF21" s="603">
        <v>0</v>
      </c>
      <c r="AG21" s="603">
        <v>0</v>
      </c>
      <c r="AH21" s="603"/>
      <c r="AI21" s="603">
        <v>0</v>
      </c>
      <c r="AJ21" s="603">
        <v>0</v>
      </c>
      <c r="AK21" s="614"/>
      <c r="AL21" s="614">
        <f>SUM(AI21:AJ21,AF21:AG21)</f>
        <v>0</v>
      </c>
    </row>
    <row r="22" spans="1:38" ht="19.5" customHeight="1" thickTop="1">
      <c r="A22" s="735" t="s">
        <v>73</v>
      </c>
      <c r="B22" s="837" t="s">
        <v>52</v>
      </c>
      <c r="C22" s="1109" t="s">
        <v>2486</v>
      </c>
      <c r="D22" s="467" t="s">
        <v>2464</v>
      </c>
      <c r="E22" s="741">
        <v>16</v>
      </c>
      <c r="F22" s="736" t="s">
        <v>1293</v>
      </c>
      <c r="G22" s="926">
        <v>0</v>
      </c>
      <c r="H22" s="926">
        <v>0</v>
      </c>
      <c r="I22" s="929">
        <v>0</v>
      </c>
      <c r="J22" s="926">
        <v>0</v>
      </c>
      <c r="K22" s="926">
        <v>0</v>
      </c>
      <c r="L22" s="929">
        <v>0</v>
      </c>
      <c r="M22" s="875"/>
      <c r="N22" s="876"/>
      <c r="O22" s="326"/>
      <c r="AE22" s="603">
        <v>0</v>
      </c>
      <c r="AF22" s="603">
        <v>0</v>
      </c>
      <c r="AG22" s="603">
        <v>0</v>
      </c>
      <c r="AH22" s="603">
        <v>0</v>
      </c>
      <c r="AI22" s="603">
        <v>0</v>
      </c>
      <c r="AJ22" s="603">
        <v>0</v>
      </c>
      <c r="AK22" s="614"/>
      <c r="AL22" s="614"/>
    </row>
    <row r="23" spans="1:38" ht="19.5" customHeight="1">
      <c r="A23" s="735" t="s">
        <v>1307</v>
      </c>
      <c r="B23" s="837" t="s">
        <v>52</v>
      </c>
      <c r="C23" s="1110"/>
      <c r="D23" s="467" t="s">
        <v>2464</v>
      </c>
      <c r="E23" s="733">
        <v>17</v>
      </c>
      <c r="F23" s="470" t="str">
        <f>TJNCV</f>
        <v>TJ (NCV)</v>
      </c>
      <c r="G23" s="915">
        <v>0</v>
      </c>
      <c r="H23" s="915">
        <v>0</v>
      </c>
      <c r="I23" s="919">
        <v>0</v>
      </c>
      <c r="J23" s="915">
        <v>0</v>
      </c>
      <c r="K23" s="915">
        <v>0</v>
      </c>
      <c r="L23" s="919">
        <v>0</v>
      </c>
      <c r="M23" s="875"/>
      <c r="N23" s="877"/>
      <c r="O23" s="326"/>
      <c r="AE23" s="603">
        <v>0</v>
      </c>
      <c r="AF23" s="603">
        <v>0</v>
      </c>
      <c r="AG23" s="603">
        <v>0</v>
      </c>
      <c r="AH23" s="603">
        <v>0</v>
      </c>
      <c r="AI23" s="603">
        <v>0</v>
      </c>
      <c r="AJ23" s="603">
        <v>0</v>
      </c>
      <c r="AK23" s="614"/>
      <c r="AL23" s="614"/>
    </row>
    <row r="24" spans="1:38" ht="19.5" customHeight="1">
      <c r="A24" s="735" t="s">
        <v>74</v>
      </c>
      <c r="B24" s="837" t="s">
        <v>52</v>
      </c>
      <c r="C24" s="1110"/>
      <c r="D24" s="462" t="s">
        <v>2465</v>
      </c>
      <c r="E24" s="733">
        <v>18</v>
      </c>
      <c r="F24" s="737" t="s">
        <v>1225</v>
      </c>
      <c r="G24" s="915">
        <v>0</v>
      </c>
      <c r="H24" s="919">
        <v>0</v>
      </c>
      <c r="I24" s="931"/>
      <c r="J24" s="915">
        <v>0</v>
      </c>
      <c r="K24" s="919">
        <v>0</v>
      </c>
      <c r="L24" s="931"/>
      <c r="M24" s="533">
        <f>SUM(G24:H24,J24:K24)</f>
        <v>0</v>
      </c>
      <c r="N24" s="877"/>
      <c r="O24" s="326"/>
      <c r="AE24" s="603">
        <v>0</v>
      </c>
      <c r="AF24" s="603">
        <v>0</v>
      </c>
      <c r="AG24" s="603"/>
      <c r="AH24" s="603">
        <v>0</v>
      </c>
      <c r="AI24" s="603">
        <v>0</v>
      </c>
      <c r="AJ24" s="603"/>
      <c r="AK24" s="614"/>
      <c r="AL24" s="614"/>
    </row>
    <row r="25" spans="1:38" ht="19.5" customHeight="1" thickBot="1">
      <c r="A25" s="735" t="s">
        <v>75</v>
      </c>
      <c r="B25" s="837" t="s">
        <v>52</v>
      </c>
      <c r="C25" s="1111"/>
      <c r="D25" s="464" t="s">
        <v>2466</v>
      </c>
      <c r="E25" s="734">
        <v>19</v>
      </c>
      <c r="F25" s="738" t="s">
        <v>1226</v>
      </c>
      <c r="G25" s="932"/>
      <c r="H25" s="930">
        <v>0</v>
      </c>
      <c r="I25" s="930">
        <v>0</v>
      </c>
      <c r="J25" s="932"/>
      <c r="K25" s="930">
        <v>0</v>
      </c>
      <c r="L25" s="930">
        <v>0</v>
      </c>
      <c r="M25" s="874"/>
      <c r="N25" s="534">
        <f>SUM(K25:L25,H25:I25)</f>
        <v>0</v>
      </c>
      <c r="O25" s="326"/>
      <c r="AE25" s="603"/>
      <c r="AF25" s="603">
        <v>0</v>
      </c>
      <c r="AG25" s="603">
        <v>0</v>
      </c>
      <c r="AH25" s="603"/>
      <c r="AI25" s="603">
        <v>0</v>
      </c>
      <c r="AJ25" s="603">
        <v>0</v>
      </c>
      <c r="AK25" s="614"/>
      <c r="AL25" s="614"/>
    </row>
    <row r="26" spans="1:38" ht="19.5" customHeight="1" thickTop="1">
      <c r="A26" s="735" t="s">
        <v>73</v>
      </c>
      <c r="B26" s="837" t="s">
        <v>973</v>
      </c>
      <c r="C26" s="1109" t="s">
        <v>2487</v>
      </c>
      <c r="D26" s="467" t="s">
        <v>2464</v>
      </c>
      <c r="E26" s="741">
        <v>20</v>
      </c>
      <c r="F26" s="736" t="s">
        <v>1293</v>
      </c>
      <c r="G26" s="926">
        <v>0</v>
      </c>
      <c r="H26" s="926">
        <v>0</v>
      </c>
      <c r="I26" s="929">
        <v>0</v>
      </c>
      <c r="J26" s="926">
        <v>0</v>
      </c>
      <c r="K26" s="926">
        <v>0</v>
      </c>
      <c r="L26" s="929">
        <v>0</v>
      </c>
      <c r="M26" s="875"/>
      <c r="N26" s="876"/>
      <c r="O26" s="326"/>
      <c r="P26" s="333"/>
      <c r="X26" s="321"/>
      <c r="AE26" s="603">
        <v>0</v>
      </c>
      <c r="AF26" s="603">
        <v>0</v>
      </c>
      <c r="AG26" s="603">
        <v>0</v>
      </c>
      <c r="AH26" s="603">
        <v>0</v>
      </c>
      <c r="AI26" s="603">
        <v>0</v>
      </c>
      <c r="AJ26" s="603">
        <v>0</v>
      </c>
      <c r="AK26" s="614"/>
      <c r="AL26" s="614"/>
    </row>
    <row r="27" spans="1:38" ht="19.5" customHeight="1">
      <c r="A27" s="735" t="s">
        <v>1307</v>
      </c>
      <c r="B27" s="837" t="s">
        <v>973</v>
      </c>
      <c r="C27" s="1112"/>
      <c r="D27" s="467" t="s">
        <v>2464</v>
      </c>
      <c r="E27" s="733">
        <v>21</v>
      </c>
      <c r="F27" s="470" t="str">
        <f>TJNCV</f>
        <v>TJ (NCV)</v>
      </c>
      <c r="G27" s="915">
        <v>0</v>
      </c>
      <c r="H27" s="915">
        <v>0</v>
      </c>
      <c r="I27" s="919">
        <v>0</v>
      </c>
      <c r="J27" s="915">
        <v>0</v>
      </c>
      <c r="K27" s="915">
        <v>0</v>
      </c>
      <c r="L27" s="919">
        <v>0</v>
      </c>
      <c r="M27" s="875"/>
      <c r="N27" s="877"/>
      <c r="O27" s="326"/>
      <c r="P27" s="333"/>
      <c r="AE27" s="603">
        <v>0</v>
      </c>
      <c r="AF27" s="603">
        <v>0</v>
      </c>
      <c r="AG27" s="603">
        <v>0</v>
      </c>
      <c r="AH27" s="603">
        <v>0</v>
      </c>
      <c r="AI27" s="603">
        <v>0</v>
      </c>
      <c r="AJ27" s="603">
        <v>0</v>
      </c>
      <c r="AK27" s="614"/>
      <c r="AL27" s="614"/>
    </row>
    <row r="28" spans="1:38" ht="19.5" customHeight="1">
      <c r="A28" s="735" t="s">
        <v>74</v>
      </c>
      <c r="B28" s="837" t="s">
        <v>973</v>
      </c>
      <c r="C28" s="1112"/>
      <c r="D28" s="462" t="s">
        <v>2465</v>
      </c>
      <c r="E28" s="733">
        <v>22</v>
      </c>
      <c r="F28" s="737" t="s">
        <v>1225</v>
      </c>
      <c r="G28" s="915">
        <v>0</v>
      </c>
      <c r="H28" s="919">
        <v>0</v>
      </c>
      <c r="I28" s="931"/>
      <c r="J28" s="915">
        <v>0</v>
      </c>
      <c r="K28" s="919">
        <v>0</v>
      </c>
      <c r="L28" s="931"/>
      <c r="M28" s="533">
        <f>SUM(G28:H28,J28:K28)</f>
        <v>0</v>
      </c>
      <c r="N28" s="877"/>
      <c r="O28" s="326"/>
      <c r="AE28" s="603">
        <v>0</v>
      </c>
      <c r="AF28" s="603">
        <v>0</v>
      </c>
      <c r="AG28" s="603"/>
      <c r="AH28" s="603">
        <v>0</v>
      </c>
      <c r="AI28" s="603">
        <v>0</v>
      </c>
      <c r="AJ28" s="603"/>
      <c r="AK28" s="614">
        <f>SUM(AE28:AF28,AH28:AI28)</f>
        <v>0</v>
      </c>
      <c r="AL28" s="614"/>
    </row>
    <row r="29" spans="1:38" ht="19.5" customHeight="1" thickBot="1">
      <c r="A29" s="735" t="s">
        <v>75</v>
      </c>
      <c r="B29" s="837" t="s">
        <v>973</v>
      </c>
      <c r="C29" s="1113"/>
      <c r="D29" s="464" t="s">
        <v>2466</v>
      </c>
      <c r="E29" s="734">
        <v>23</v>
      </c>
      <c r="F29" s="738" t="s">
        <v>1226</v>
      </c>
      <c r="G29" s="932"/>
      <c r="H29" s="930">
        <v>0</v>
      </c>
      <c r="I29" s="930">
        <v>0</v>
      </c>
      <c r="J29" s="932"/>
      <c r="K29" s="930">
        <v>0</v>
      </c>
      <c r="L29" s="930">
        <v>0</v>
      </c>
      <c r="M29" s="874"/>
      <c r="N29" s="534">
        <f>SUM(K29:L29,H29:I29)</f>
        <v>0</v>
      </c>
      <c r="O29" s="326"/>
      <c r="AE29" s="604"/>
      <c r="AF29" s="604">
        <v>0</v>
      </c>
      <c r="AG29" s="604">
        <v>0</v>
      </c>
      <c r="AH29" s="604"/>
      <c r="AI29" s="604">
        <v>0</v>
      </c>
      <c r="AJ29" s="604">
        <v>0</v>
      </c>
      <c r="AK29" s="615"/>
      <c r="AL29" s="615">
        <f>SUM(AI29:AJ29,AF29:AG29)</f>
        <v>0</v>
      </c>
    </row>
    <row r="30" spans="1:38" ht="18.75" customHeight="1" thickTop="1" thickBot="1">
      <c r="C30" s="362"/>
      <c r="D30" s="363"/>
      <c r="E30" s="307"/>
      <c r="F30" s="364"/>
      <c r="G30" s="365"/>
      <c r="H30" s="365"/>
      <c r="I30" s="365"/>
      <c r="J30" s="365"/>
      <c r="K30" s="366"/>
      <c r="L30" s="366"/>
      <c r="M30" s="365"/>
      <c r="N30" s="365"/>
      <c r="O30" s="326"/>
      <c r="AE30" s="605"/>
      <c r="AF30" s="605"/>
      <c r="AG30" s="605"/>
      <c r="AH30" s="605"/>
      <c r="AI30" s="605"/>
      <c r="AJ30" s="605"/>
      <c r="AK30" s="605"/>
      <c r="AL30" s="605"/>
    </row>
    <row r="31" spans="1:38" ht="18.75" customHeight="1" thickTop="1" thickBot="1">
      <c r="C31" s="450" t="str">
        <f>SOURCEOFDATA</f>
        <v>Source(s) of shown data:</v>
      </c>
      <c r="D31" s="354"/>
      <c r="E31" s="306"/>
      <c r="F31" s="306"/>
      <c r="G31" s="165"/>
      <c r="H31" s="165"/>
      <c r="I31" s="165"/>
      <c r="J31" s="165"/>
      <c r="K31" s="165"/>
      <c r="L31" s="165"/>
      <c r="M31" s="165"/>
      <c r="N31" s="166"/>
      <c r="O31" s="326"/>
      <c r="AA31" s="867" t="s">
        <v>767</v>
      </c>
      <c r="AE31" s="605"/>
      <c r="AF31" s="605"/>
      <c r="AG31" s="605"/>
      <c r="AH31" s="605"/>
      <c r="AI31" s="605"/>
      <c r="AJ31" s="605"/>
      <c r="AK31" s="605"/>
      <c r="AL31" s="605"/>
    </row>
    <row r="32" spans="1:38" ht="18.75" customHeight="1" thickTop="1" thickBot="1">
      <c r="C32" s="362"/>
      <c r="E32" s="307"/>
      <c r="F32" s="364"/>
      <c r="G32" s="367"/>
      <c r="H32" s="367"/>
      <c r="I32" s="367"/>
      <c r="J32" s="367"/>
      <c r="K32" s="368"/>
      <c r="L32" s="368"/>
      <c r="M32" s="367"/>
      <c r="N32" s="367"/>
      <c r="O32" s="326"/>
      <c r="AE32" s="605"/>
      <c r="AF32" s="605"/>
      <c r="AG32" s="605"/>
      <c r="AH32" s="605"/>
      <c r="AI32" s="605"/>
      <c r="AJ32" s="605"/>
      <c r="AK32" s="605"/>
      <c r="AL32" s="605"/>
    </row>
    <row r="33" spans="1:54" ht="19.5" customHeight="1" thickTop="1">
      <c r="A33" s="307" t="s">
        <v>74</v>
      </c>
      <c r="B33" s="739" t="s">
        <v>1283</v>
      </c>
      <c r="C33" s="1226" t="s">
        <v>2374</v>
      </c>
      <c r="D33" s="462" t="s">
        <v>2465</v>
      </c>
      <c r="E33" s="742">
        <v>24</v>
      </c>
      <c r="F33" s="743" t="s">
        <v>1225</v>
      </c>
      <c r="G33" s="537">
        <f>SUMIF($A$7:$A$29,$A33,G$7:G$29)</f>
        <v>0</v>
      </c>
      <c r="H33" s="537">
        <f>SUMIF($A$7:$A$29,$A33,H$7:H$29)</f>
        <v>0</v>
      </c>
      <c r="I33" s="878"/>
      <c r="J33" s="537">
        <f>SUMIF($A$7:$A$29,$A33,J$7:J$29)</f>
        <v>0</v>
      </c>
      <c r="K33" s="537">
        <f>SUMIF($A$7:$A$29,$A33,K$7:K$29)</f>
        <v>0</v>
      </c>
      <c r="L33" s="878"/>
      <c r="M33" s="537">
        <f>SUMIF($A$7:$A$29,$A33,M$7:M$29)</f>
        <v>0</v>
      </c>
      <c r="N33" s="876"/>
      <c r="O33" s="326"/>
      <c r="AE33" s="606">
        <f>SUMIF($A$7:$A$29,$A33,AE$7:AE$29)</f>
        <v>0</v>
      </c>
      <c r="AF33" s="606">
        <f>SUMIF($A$7:$A$29,$A33,AF$7:AF$29)</f>
        <v>0</v>
      </c>
      <c r="AG33" s="606"/>
      <c r="AH33" s="606">
        <f>SUMIF($A$7:$A$29,$A33,AH$7:AH$29)</f>
        <v>0</v>
      </c>
      <c r="AI33" s="606">
        <f>SUMIF($A$7:$A$29,$A33,AI$7:AI$29)</f>
        <v>0</v>
      </c>
      <c r="AJ33" s="606"/>
      <c r="AK33" s="606">
        <f>SUMIF($A$7:$A$29,$A33,AK$7:AK$29)</f>
        <v>0</v>
      </c>
      <c r="AL33" s="606"/>
    </row>
    <row r="34" spans="1:54" ht="19.5" customHeight="1" thickBot="1">
      <c r="A34" s="424" t="s">
        <v>75</v>
      </c>
      <c r="B34" s="740" t="s">
        <v>1283</v>
      </c>
      <c r="C34" s="356"/>
      <c r="D34" s="464" t="s">
        <v>2466</v>
      </c>
      <c r="E34" s="744">
        <v>25</v>
      </c>
      <c r="F34" s="738" t="s">
        <v>1226</v>
      </c>
      <c r="G34" s="874"/>
      <c r="H34" s="539">
        <f>SUMIF($A$7:$A$29,$A34,H$7:H$29)</f>
        <v>0</v>
      </c>
      <c r="I34" s="539">
        <f>SUMIF($A$7:$A$29,$A34,I$7:I$29)</f>
        <v>0</v>
      </c>
      <c r="J34" s="874"/>
      <c r="K34" s="539">
        <f>SUMIF($A$7:$A$29,$A34,K$7:K$29)</f>
        <v>0</v>
      </c>
      <c r="L34" s="539">
        <f>SUMIF($A$7:$A$29,$A34,L$7:L$29)</f>
        <v>0</v>
      </c>
      <c r="M34" s="874"/>
      <c r="N34" s="540">
        <f>SUMIF($A$7:$A$29,$A34,N$7:N$29)</f>
        <v>0</v>
      </c>
      <c r="O34" s="326"/>
      <c r="AE34" s="606"/>
      <c r="AF34" s="606">
        <f>SUMIF($A$7:$A$29,$A34,AF$7:AF$29)</f>
        <v>0</v>
      </c>
      <c r="AG34" s="606">
        <f>SUMIF($A$7:$A$29,$A34,AG$7:AG$29)</f>
        <v>0</v>
      </c>
      <c r="AH34" s="606"/>
      <c r="AI34" s="606">
        <f>SUMIF($A$7:$A$29,$A34,AI$7:AI$29)</f>
        <v>0</v>
      </c>
      <c r="AJ34" s="606">
        <f>SUMIF($A$7:$A$29,$A34,AJ$7:AJ$29)</f>
        <v>0</v>
      </c>
      <c r="AK34" s="606"/>
      <c r="AL34" s="606">
        <f>SUMIF($A$7:$A$29,$A34,AL$7:AL$29)</f>
        <v>0</v>
      </c>
    </row>
    <row r="35" spans="1:54" ht="18.75" customHeight="1" thickTop="1" thickBot="1">
      <c r="C35" s="307"/>
      <c r="D35" s="369"/>
      <c r="E35" s="739"/>
      <c r="F35" s="745"/>
      <c r="G35" s="367"/>
      <c r="H35" s="367"/>
      <c r="I35" s="367"/>
      <c r="J35" s="367"/>
      <c r="K35" s="368"/>
      <c r="L35" s="368"/>
      <c r="M35" s="367"/>
      <c r="N35" s="367"/>
      <c r="O35" s="326"/>
      <c r="AE35" s="605"/>
      <c r="AF35" s="605"/>
      <c r="AG35" s="605"/>
      <c r="AH35" s="605"/>
      <c r="AI35" s="605"/>
      <c r="AJ35" s="605"/>
      <c r="AK35" s="605"/>
      <c r="AL35" s="605"/>
    </row>
    <row r="36" spans="1:54" ht="19.5" customHeight="1" thickTop="1">
      <c r="C36" s="1226" t="s">
        <v>2374</v>
      </c>
      <c r="D36" s="462" t="s">
        <v>2465</v>
      </c>
      <c r="E36" s="742">
        <v>26</v>
      </c>
      <c r="F36" s="743" t="s">
        <v>1225</v>
      </c>
      <c r="G36" s="537">
        <f>[1]Table6a!G75+[1]Table6b!G59+[1]Table6c!G13+[1]Table6d!G33</f>
        <v>0</v>
      </c>
      <c r="H36" s="537">
        <f>[1]Table6a!H75+[1]Table6b!H59+[1]Table6c!H13+[1]Table6d!H33</f>
        <v>0</v>
      </c>
      <c r="I36" s="878"/>
      <c r="J36" s="537">
        <f>[1]Table6a!J75+[1]Table6b!J59+[1]Table6c!J13+[1]Table6d!J33</f>
        <v>0</v>
      </c>
      <c r="K36" s="537">
        <f>[1]Table6a!K75+[1]Table6b!K59+[1]Table6c!K13+[1]Table6d!K33</f>
        <v>0</v>
      </c>
      <c r="L36" s="878"/>
      <c r="M36" s="537">
        <f ca="1">[1]Table6a!M75+[1]Table6b!M59+[1]Table6c!M13+[1]Table6d!M33</f>
        <v>0</v>
      </c>
      <c r="N36" s="876"/>
      <c r="O36" s="326" t="s">
        <v>768</v>
      </c>
      <c r="AA36" s="869"/>
      <c r="AB36" s="357" t="s">
        <v>1289</v>
      </c>
      <c r="AE36" s="606">
        <f>[1]Table6a!AE75+[1]Table6b!AE59+[1]Table6c!AE13+[1]Table6d!AE33</f>
        <v>0</v>
      </c>
      <c r="AF36" s="606">
        <f>[1]Table6a!AF75+[1]Table6b!AF59+[1]Table6c!AF13+[1]Table6d!AF33</f>
        <v>0</v>
      </c>
      <c r="AG36" s="606"/>
      <c r="AH36" s="606">
        <f>[1]Table6a!AH75+[1]Table6b!AH59+[1]Table6c!AH13+[1]Table6d!AH33</f>
        <v>0</v>
      </c>
      <c r="AI36" s="606">
        <f>[1]Table6a!AI75+[1]Table6b!AI59+[1]Table6c!AI13+[1]Table6d!AI33</f>
        <v>0</v>
      </c>
      <c r="AJ36" s="606"/>
      <c r="AK36" s="606">
        <f ca="1">[1]Table6a!AK75+[1]Table6b!AK59+[1]Table6c!AK13+[1]Table6d!AK33</f>
        <v>0</v>
      </c>
      <c r="AL36" s="606"/>
    </row>
    <row r="37" spans="1:54" ht="19.5" customHeight="1" thickBot="1">
      <c r="C37" s="303" t="s">
        <v>2488</v>
      </c>
      <c r="D37" s="464" t="s">
        <v>2466</v>
      </c>
      <c r="E37" s="744">
        <v>27</v>
      </c>
      <c r="F37" s="738" t="s">
        <v>1226</v>
      </c>
      <c r="G37" s="874"/>
      <c r="H37" s="539">
        <f>[1]Table6a!H76+[1]Table6b!H60+[1]Table6c!H14+[1]Table6d!H34</f>
        <v>0</v>
      </c>
      <c r="I37" s="539">
        <f>[1]Table6a!I76+[1]Table6b!I60+[1]Table6c!I14+[1]Table6d!I34</f>
        <v>0</v>
      </c>
      <c r="J37" s="874"/>
      <c r="K37" s="539">
        <f>[1]Table6a!K76+[1]Table6b!K60+[1]Table6c!K14+[1]Table6d!K34</f>
        <v>0</v>
      </c>
      <c r="L37" s="539">
        <f>[1]Table6a!L76+[1]Table6b!L60+[1]Table6c!L14+[1]Table6d!L34</f>
        <v>0</v>
      </c>
      <c r="M37" s="874"/>
      <c r="N37" s="540">
        <f>[1]Table6a!N76+[1]Table6b!N60+[1]Table6c!N14+[1]Table6d!N34</f>
        <v>0</v>
      </c>
      <c r="O37" s="326"/>
      <c r="AA37" s="868" t="s">
        <v>1292</v>
      </c>
      <c r="AB37" s="360" t="s">
        <v>1290</v>
      </c>
      <c r="AE37" s="606"/>
      <c r="AF37" s="606">
        <f>[1]Table6a!AF76+[1]Table6b!AF60+[1]Table6c!AF14+[1]Table6d!AF34</f>
        <v>0</v>
      </c>
      <c r="AG37" s="606">
        <f>[1]Table6a!AG76+[1]Table6b!AG60+[1]Table6c!AG14+[1]Table6d!AG34</f>
        <v>0</v>
      </c>
      <c r="AH37" s="606"/>
      <c r="AI37" s="606">
        <f>[1]Table6a!AI76+[1]Table6b!AI60+[1]Table6c!AI14+[1]Table6d!AI34</f>
        <v>0</v>
      </c>
      <c r="AJ37" s="606">
        <f>[1]Table6a!AJ76+[1]Table6b!AJ60+[1]Table6c!AJ14+[1]Table6d!AJ34</f>
        <v>0</v>
      </c>
      <c r="AK37" s="606"/>
      <c r="AL37" s="606">
        <f>[1]Table6a!AL76+[1]Table6b!AL60+[1]Table6c!AL14+[1]Table6d!AL34</f>
        <v>0</v>
      </c>
      <c r="AZ37" s="308" t="s">
        <v>1292</v>
      </c>
      <c r="BA37" s="308" t="s">
        <v>229</v>
      </c>
      <c r="BB37" s="308" t="s">
        <v>1783</v>
      </c>
    </row>
    <row r="38" spans="1:54" ht="15" customHeight="1" thickTop="1">
      <c r="C38" s="525" t="str">
        <f>INDEX(LangT6dC,,Lang)</f>
        <v>Row 28: Cell A28 should be equal to Cell A9 in Table 1. Cell B28 equal to Cell B9 in Table 1. Cell D28 equal to Cell D9 in Table 1. Cell E28 equal to Cell E9 in Table 1.</v>
      </c>
      <c r="D38" s="370"/>
      <c r="E38" s="371"/>
      <c r="F38" s="371"/>
      <c r="G38" s="371"/>
      <c r="H38" s="371"/>
      <c r="I38" s="371"/>
      <c r="J38" s="371"/>
      <c r="K38" s="371"/>
      <c r="L38" s="371"/>
      <c r="M38" s="371"/>
      <c r="N38" s="307"/>
      <c r="O38" s="326"/>
      <c r="AA38" s="841" t="s">
        <v>527</v>
      </c>
      <c r="AZ38" s="308" t="s">
        <v>527</v>
      </c>
      <c r="BA38" s="308" t="s">
        <v>531</v>
      </c>
      <c r="BB38" s="308" t="s">
        <v>1784</v>
      </c>
    </row>
    <row r="39" spans="1:54" ht="9" customHeight="1">
      <c r="C39" s="525" t="str">
        <f>INDEX(LangT6dC,,Lang)</f>
        <v>Cell G28 should be equal to the sum of Cell G9 and Cell H9 in Table 1.</v>
      </c>
      <c r="D39" s="330"/>
      <c r="E39" s="307"/>
      <c r="F39" s="307"/>
      <c r="G39" s="307"/>
      <c r="H39" s="307"/>
      <c r="I39" s="307"/>
      <c r="J39" s="307"/>
      <c r="K39" s="307"/>
      <c r="L39" s="307"/>
      <c r="M39" s="307"/>
      <c r="N39" s="307"/>
      <c r="O39" s="326"/>
      <c r="AA39" s="833" t="s">
        <v>528</v>
      </c>
      <c r="AZ39" s="308" t="s">
        <v>528</v>
      </c>
      <c r="BA39" s="308" t="s">
        <v>532</v>
      </c>
      <c r="BB39" s="308" t="s">
        <v>1785</v>
      </c>
    </row>
    <row r="40" spans="1:54" ht="8.25" customHeight="1">
      <c r="C40" s="525" t="str">
        <f>INDEX(LangT6dC,,Lang)</f>
        <v xml:space="preserve">Row 29: Cell B29 should be equal to Cell B16 in Table 1. Cell C29 equal to Cell C16 in Table 1. Cell E29 equal to Cell E16 in Table 1. Cell F29 equal to Cell F16 in Table 1. </v>
      </c>
      <c r="D40" s="372"/>
      <c r="E40" s="367"/>
      <c r="F40" s="307"/>
      <c r="G40" s="307"/>
      <c r="H40" s="307"/>
      <c r="I40" s="307"/>
      <c r="J40" s="307"/>
      <c r="K40" s="307"/>
      <c r="L40" s="307"/>
      <c r="M40" s="307"/>
      <c r="N40" s="307"/>
      <c r="AA40" s="841" t="s">
        <v>529</v>
      </c>
      <c r="AZ40" s="308" t="s">
        <v>529</v>
      </c>
      <c r="BA40" s="308" t="s">
        <v>533</v>
      </c>
      <c r="BB40" s="308" t="s">
        <v>1786</v>
      </c>
    </row>
    <row r="41" spans="1:54" ht="9" customHeight="1">
      <c r="C41" s="525" t="str">
        <f>INDEX(LangT6dC,,Lang)</f>
        <v>Cell H29 should be equal to the sum of Cell G16 and Cell H16 in Table 1.</v>
      </c>
      <c r="H41" s="307"/>
      <c r="I41" s="307"/>
      <c r="J41" s="307"/>
      <c r="K41" s="307"/>
      <c r="L41" s="307"/>
      <c r="M41" s="307"/>
      <c r="N41" s="307"/>
      <c r="AA41" s="833" t="s">
        <v>530</v>
      </c>
      <c r="AZ41" s="308" t="s">
        <v>530</v>
      </c>
      <c r="BA41" s="308" t="s">
        <v>534</v>
      </c>
      <c r="BB41" s="308" t="s">
        <v>1787</v>
      </c>
    </row>
    <row r="42" spans="1:54">
      <c r="C42" s="422"/>
      <c r="G42" s="1228"/>
      <c r="H42" s="1228"/>
      <c r="I42" s="1228"/>
      <c r="J42" s="1228"/>
      <c r="K42" s="1228"/>
      <c r="L42" s="1228"/>
    </row>
    <row r="43" spans="1:54">
      <c r="C43" s="422"/>
      <c r="G43" s="422"/>
      <c r="H43" s="422"/>
      <c r="I43" s="422"/>
      <c r="J43" s="422"/>
      <c r="K43" s="422"/>
      <c r="L43" s="422"/>
    </row>
  </sheetData>
  <mergeCells count="7">
    <mergeCell ref="C22:C25"/>
    <mergeCell ref="C26:C29"/>
    <mergeCell ref="C7:C9"/>
    <mergeCell ref="C10:C12"/>
    <mergeCell ref="C13:C15"/>
    <mergeCell ref="C16:C18"/>
    <mergeCell ref="C19:C21"/>
  </mergeCells>
  <phoneticPr fontId="11" type="noConversion"/>
  <conditionalFormatting sqref="N36 M37 N33 M34">
    <cfRule type="cellIs" dxfId="274" priority="5" stopIfTrue="1" operator="notEqual">
      <formula>M105</formula>
    </cfRule>
  </conditionalFormatting>
  <conditionalFormatting sqref="G7:N29 G33:N34 G36:N37">
    <cfRule type="cellIs" dxfId="273" priority="6" stopIfTrue="1" operator="notEqual">
      <formula>AE7</formula>
    </cfRule>
  </conditionalFormatting>
  <conditionalFormatting sqref="N36 M37 N33 M34">
    <cfRule type="cellIs" dxfId="19" priority="4" stopIfTrue="1" operator="notEqual">
      <formula>M105</formula>
    </cfRule>
  </conditionalFormatting>
  <conditionalFormatting sqref="G7:N29 G33:N34 G36:N37">
    <cfRule type="cellIs" dxfId="17" priority="3" stopIfTrue="1" operator="notEqual">
      <formula>AE7</formula>
    </cfRule>
  </conditionalFormatting>
  <conditionalFormatting sqref="N36 M37 N33 M34">
    <cfRule type="cellIs" dxfId="15" priority="2" stopIfTrue="1" operator="notEqual">
      <formula>M105</formula>
    </cfRule>
  </conditionalFormatting>
  <conditionalFormatting sqref="G7:N29 G33:N34 G36:N37">
    <cfRule type="cellIs" dxfId="13" priority="1" stopIfTrue="1" operator="notEqual">
      <formula>AE7</formula>
    </cfRule>
  </conditionalFormatting>
  <dataValidations count="1">
    <dataValidation type="whole" operator="greaterThanOrEqual" allowBlank="1" showInputMessage="1" showErrorMessage="1" error="Positive whole numbers only / Nombres entiers positifs uniquement" sqref="G36:N37 JC36:JJ37 SY36:TF37 ACU36:ADB37 AMQ36:AMX37 AWM36:AWT37 BGI36:BGP37 BQE36:BQL37 CAA36:CAH37 CJW36:CKD37 CTS36:CTZ37 DDO36:DDV37 DNK36:DNR37 DXG36:DXN37 EHC36:EHJ37 EQY36:ERF37 FAU36:FBB37 FKQ36:FKX37 FUM36:FUT37 GEI36:GEP37 GOE36:GOL37 GYA36:GYH37 HHW36:HID37 HRS36:HRZ37 IBO36:IBV37 ILK36:ILR37 IVG36:IVN37 JFC36:JFJ37 JOY36:JPF37 JYU36:JZB37 KIQ36:KIX37 KSM36:KST37 LCI36:LCP37 LME36:LML37 LWA36:LWH37 MFW36:MGD37 MPS36:MPZ37 MZO36:MZV37 NJK36:NJR37 NTG36:NTN37 ODC36:ODJ37 OMY36:ONF37 OWU36:OXB37 PGQ36:PGX37 PQM36:PQT37 QAI36:QAP37 QKE36:QKL37 QUA36:QUH37 RDW36:RED37 RNS36:RNZ37 RXO36:RXV37 SHK36:SHR37 SRG36:SRN37 TBC36:TBJ37 TKY36:TLF37 TUU36:TVB37 UEQ36:UEX37 UOM36:UOT37 UYI36:UYP37 VIE36:VIL37 VSA36:VSH37 WBW36:WCD37 WLS36:WLZ37 WVO36:WVV37 G65572:N65573 JC65572:JJ65573 SY65572:TF65573 ACU65572:ADB65573 AMQ65572:AMX65573 AWM65572:AWT65573 BGI65572:BGP65573 BQE65572:BQL65573 CAA65572:CAH65573 CJW65572:CKD65573 CTS65572:CTZ65573 DDO65572:DDV65573 DNK65572:DNR65573 DXG65572:DXN65573 EHC65572:EHJ65573 EQY65572:ERF65573 FAU65572:FBB65573 FKQ65572:FKX65573 FUM65572:FUT65573 GEI65572:GEP65573 GOE65572:GOL65573 GYA65572:GYH65573 HHW65572:HID65573 HRS65572:HRZ65573 IBO65572:IBV65573 ILK65572:ILR65573 IVG65572:IVN65573 JFC65572:JFJ65573 JOY65572:JPF65573 JYU65572:JZB65573 KIQ65572:KIX65573 KSM65572:KST65573 LCI65572:LCP65573 LME65572:LML65573 LWA65572:LWH65573 MFW65572:MGD65573 MPS65572:MPZ65573 MZO65572:MZV65573 NJK65572:NJR65573 NTG65572:NTN65573 ODC65572:ODJ65573 OMY65572:ONF65573 OWU65572:OXB65573 PGQ65572:PGX65573 PQM65572:PQT65573 QAI65572:QAP65573 QKE65572:QKL65573 QUA65572:QUH65573 RDW65572:RED65573 RNS65572:RNZ65573 RXO65572:RXV65573 SHK65572:SHR65573 SRG65572:SRN65573 TBC65572:TBJ65573 TKY65572:TLF65573 TUU65572:TVB65573 UEQ65572:UEX65573 UOM65572:UOT65573 UYI65572:UYP65573 VIE65572:VIL65573 VSA65572:VSH65573 WBW65572:WCD65573 WLS65572:WLZ65573 WVO65572:WVV65573 G131108:N131109 JC131108:JJ131109 SY131108:TF131109 ACU131108:ADB131109 AMQ131108:AMX131109 AWM131108:AWT131109 BGI131108:BGP131109 BQE131108:BQL131109 CAA131108:CAH131109 CJW131108:CKD131109 CTS131108:CTZ131109 DDO131108:DDV131109 DNK131108:DNR131109 DXG131108:DXN131109 EHC131108:EHJ131109 EQY131108:ERF131109 FAU131108:FBB131109 FKQ131108:FKX131109 FUM131108:FUT131109 GEI131108:GEP131109 GOE131108:GOL131109 GYA131108:GYH131109 HHW131108:HID131109 HRS131108:HRZ131109 IBO131108:IBV131109 ILK131108:ILR131109 IVG131108:IVN131109 JFC131108:JFJ131109 JOY131108:JPF131109 JYU131108:JZB131109 KIQ131108:KIX131109 KSM131108:KST131109 LCI131108:LCP131109 LME131108:LML131109 LWA131108:LWH131109 MFW131108:MGD131109 MPS131108:MPZ131109 MZO131108:MZV131109 NJK131108:NJR131109 NTG131108:NTN131109 ODC131108:ODJ131109 OMY131108:ONF131109 OWU131108:OXB131109 PGQ131108:PGX131109 PQM131108:PQT131109 QAI131108:QAP131109 QKE131108:QKL131109 QUA131108:QUH131109 RDW131108:RED131109 RNS131108:RNZ131109 RXO131108:RXV131109 SHK131108:SHR131109 SRG131108:SRN131109 TBC131108:TBJ131109 TKY131108:TLF131109 TUU131108:TVB131109 UEQ131108:UEX131109 UOM131108:UOT131109 UYI131108:UYP131109 VIE131108:VIL131109 VSA131108:VSH131109 WBW131108:WCD131109 WLS131108:WLZ131109 WVO131108:WVV131109 G196644:N196645 JC196644:JJ196645 SY196644:TF196645 ACU196644:ADB196645 AMQ196644:AMX196645 AWM196644:AWT196645 BGI196644:BGP196645 BQE196644:BQL196645 CAA196644:CAH196645 CJW196644:CKD196645 CTS196644:CTZ196645 DDO196644:DDV196645 DNK196644:DNR196645 DXG196644:DXN196645 EHC196644:EHJ196645 EQY196644:ERF196645 FAU196644:FBB196645 FKQ196644:FKX196645 FUM196644:FUT196645 GEI196644:GEP196645 GOE196644:GOL196645 GYA196644:GYH196645 HHW196644:HID196645 HRS196644:HRZ196645 IBO196644:IBV196645 ILK196644:ILR196645 IVG196644:IVN196645 JFC196644:JFJ196645 JOY196644:JPF196645 JYU196644:JZB196645 KIQ196644:KIX196645 KSM196644:KST196645 LCI196644:LCP196645 LME196644:LML196645 LWA196644:LWH196645 MFW196644:MGD196645 MPS196644:MPZ196645 MZO196644:MZV196645 NJK196644:NJR196645 NTG196644:NTN196645 ODC196644:ODJ196645 OMY196644:ONF196645 OWU196644:OXB196645 PGQ196644:PGX196645 PQM196644:PQT196645 QAI196644:QAP196645 QKE196644:QKL196645 QUA196644:QUH196645 RDW196644:RED196645 RNS196644:RNZ196645 RXO196644:RXV196645 SHK196644:SHR196645 SRG196644:SRN196645 TBC196644:TBJ196645 TKY196644:TLF196645 TUU196644:TVB196645 UEQ196644:UEX196645 UOM196644:UOT196645 UYI196644:UYP196645 VIE196644:VIL196645 VSA196644:VSH196645 WBW196644:WCD196645 WLS196644:WLZ196645 WVO196644:WVV196645 G262180:N262181 JC262180:JJ262181 SY262180:TF262181 ACU262180:ADB262181 AMQ262180:AMX262181 AWM262180:AWT262181 BGI262180:BGP262181 BQE262180:BQL262181 CAA262180:CAH262181 CJW262180:CKD262181 CTS262180:CTZ262181 DDO262180:DDV262181 DNK262180:DNR262181 DXG262180:DXN262181 EHC262180:EHJ262181 EQY262180:ERF262181 FAU262180:FBB262181 FKQ262180:FKX262181 FUM262180:FUT262181 GEI262180:GEP262181 GOE262180:GOL262181 GYA262180:GYH262181 HHW262180:HID262181 HRS262180:HRZ262181 IBO262180:IBV262181 ILK262180:ILR262181 IVG262180:IVN262181 JFC262180:JFJ262181 JOY262180:JPF262181 JYU262180:JZB262181 KIQ262180:KIX262181 KSM262180:KST262181 LCI262180:LCP262181 LME262180:LML262181 LWA262180:LWH262181 MFW262180:MGD262181 MPS262180:MPZ262181 MZO262180:MZV262181 NJK262180:NJR262181 NTG262180:NTN262181 ODC262180:ODJ262181 OMY262180:ONF262181 OWU262180:OXB262181 PGQ262180:PGX262181 PQM262180:PQT262181 QAI262180:QAP262181 QKE262180:QKL262181 QUA262180:QUH262181 RDW262180:RED262181 RNS262180:RNZ262181 RXO262180:RXV262181 SHK262180:SHR262181 SRG262180:SRN262181 TBC262180:TBJ262181 TKY262180:TLF262181 TUU262180:TVB262181 UEQ262180:UEX262181 UOM262180:UOT262181 UYI262180:UYP262181 VIE262180:VIL262181 VSA262180:VSH262181 WBW262180:WCD262181 WLS262180:WLZ262181 WVO262180:WVV262181 G327716:N327717 JC327716:JJ327717 SY327716:TF327717 ACU327716:ADB327717 AMQ327716:AMX327717 AWM327716:AWT327717 BGI327716:BGP327717 BQE327716:BQL327717 CAA327716:CAH327717 CJW327716:CKD327717 CTS327716:CTZ327717 DDO327716:DDV327717 DNK327716:DNR327717 DXG327716:DXN327717 EHC327716:EHJ327717 EQY327716:ERF327717 FAU327716:FBB327717 FKQ327716:FKX327717 FUM327716:FUT327717 GEI327716:GEP327717 GOE327716:GOL327717 GYA327716:GYH327717 HHW327716:HID327717 HRS327716:HRZ327717 IBO327716:IBV327717 ILK327716:ILR327717 IVG327716:IVN327717 JFC327716:JFJ327717 JOY327716:JPF327717 JYU327716:JZB327717 KIQ327716:KIX327717 KSM327716:KST327717 LCI327716:LCP327717 LME327716:LML327717 LWA327716:LWH327717 MFW327716:MGD327717 MPS327716:MPZ327717 MZO327716:MZV327717 NJK327716:NJR327717 NTG327716:NTN327717 ODC327716:ODJ327717 OMY327716:ONF327717 OWU327716:OXB327717 PGQ327716:PGX327717 PQM327716:PQT327717 QAI327716:QAP327717 QKE327716:QKL327717 QUA327716:QUH327717 RDW327716:RED327717 RNS327716:RNZ327717 RXO327716:RXV327717 SHK327716:SHR327717 SRG327716:SRN327717 TBC327716:TBJ327717 TKY327716:TLF327717 TUU327716:TVB327717 UEQ327716:UEX327717 UOM327716:UOT327717 UYI327716:UYP327717 VIE327716:VIL327717 VSA327716:VSH327717 WBW327716:WCD327717 WLS327716:WLZ327717 WVO327716:WVV327717 G393252:N393253 JC393252:JJ393253 SY393252:TF393253 ACU393252:ADB393253 AMQ393252:AMX393253 AWM393252:AWT393253 BGI393252:BGP393253 BQE393252:BQL393253 CAA393252:CAH393253 CJW393252:CKD393253 CTS393252:CTZ393253 DDO393252:DDV393253 DNK393252:DNR393253 DXG393252:DXN393253 EHC393252:EHJ393253 EQY393252:ERF393253 FAU393252:FBB393253 FKQ393252:FKX393253 FUM393252:FUT393253 GEI393252:GEP393253 GOE393252:GOL393253 GYA393252:GYH393253 HHW393252:HID393253 HRS393252:HRZ393253 IBO393252:IBV393253 ILK393252:ILR393253 IVG393252:IVN393253 JFC393252:JFJ393253 JOY393252:JPF393253 JYU393252:JZB393253 KIQ393252:KIX393253 KSM393252:KST393253 LCI393252:LCP393253 LME393252:LML393253 LWA393252:LWH393253 MFW393252:MGD393253 MPS393252:MPZ393253 MZO393252:MZV393253 NJK393252:NJR393253 NTG393252:NTN393253 ODC393252:ODJ393253 OMY393252:ONF393253 OWU393252:OXB393253 PGQ393252:PGX393253 PQM393252:PQT393253 QAI393252:QAP393253 QKE393252:QKL393253 QUA393252:QUH393253 RDW393252:RED393253 RNS393252:RNZ393253 RXO393252:RXV393253 SHK393252:SHR393253 SRG393252:SRN393253 TBC393252:TBJ393253 TKY393252:TLF393253 TUU393252:TVB393253 UEQ393252:UEX393253 UOM393252:UOT393253 UYI393252:UYP393253 VIE393252:VIL393253 VSA393252:VSH393253 WBW393252:WCD393253 WLS393252:WLZ393253 WVO393252:WVV393253 G458788:N458789 JC458788:JJ458789 SY458788:TF458789 ACU458788:ADB458789 AMQ458788:AMX458789 AWM458788:AWT458789 BGI458788:BGP458789 BQE458788:BQL458789 CAA458788:CAH458789 CJW458788:CKD458789 CTS458788:CTZ458789 DDO458788:DDV458789 DNK458788:DNR458789 DXG458788:DXN458789 EHC458788:EHJ458789 EQY458788:ERF458789 FAU458788:FBB458789 FKQ458788:FKX458789 FUM458788:FUT458789 GEI458788:GEP458789 GOE458788:GOL458789 GYA458788:GYH458789 HHW458788:HID458789 HRS458788:HRZ458789 IBO458788:IBV458789 ILK458788:ILR458789 IVG458788:IVN458789 JFC458788:JFJ458789 JOY458788:JPF458789 JYU458788:JZB458789 KIQ458788:KIX458789 KSM458788:KST458789 LCI458788:LCP458789 LME458788:LML458789 LWA458788:LWH458789 MFW458788:MGD458789 MPS458788:MPZ458789 MZO458788:MZV458789 NJK458788:NJR458789 NTG458788:NTN458789 ODC458788:ODJ458789 OMY458788:ONF458789 OWU458788:OXB458789 PGQ458788:PGX458789 PQM458788:PQT458789 QAI458788:QAP458789 QKE458788:QKL458789 QUA458788:QUH458789 RDW458788:RED458789 RNS458788:RNZ458789 RXO458788:RXV458789 SHK458788:SHR458789 SRG458788:SRN458789 TBC458788:TBJ458789 TKY458788:TLF458789 TUU458788:TVB458789 UEQ458788:UEX458789 UOM458788:UOT458789 UYI458788:UYP458789 VIE458788:VIL458789 VSA458788:VSH458789 WBW458788:WCD458789 WLS458788:WLZ458789 WVO458788:WVV458789 G524324:N524325 JC524324:JJ524325 SY524324:TF524325 ACU524324:ADB524325 AMQ524324:AMX524325 AWM524324:AWT524325 BGI524324:BGP524325 BQE524324:BQL524325 CAA524324:CAH524325 CJW524324:CKD524325 CTS524324:CTZ524325 DDO524324:DDV524325 DNK524324:DNR524325 DXG524324:DXN524325 EHC524324:EHJ524325 EQY524324:ERF524325 FAU524324:FBB524325 FKQ524324:FKX524325 FUM524324:FUT524325 GEI524324:GEP524325 GOE524324:GOL524325 GYA524324:GYH524325 HHW524324:HID524325 HRS524324:HRZ524325 IBO524324:IBV524325 ILK524324:ILR524325 IVG524324:IVN524325 JFC524324:JFJ524325 JOY524324:JPF524325 JYU524324:JZB524325 KIQ524324:KIX524325 KSM524324:KST524325 LCI524324:LCP524325 LME524324:LML524325 LWA524324:LWH524325 MFW524324:MGD524325 MPS524324:MPZ524325 MZO524324:MZV524325 NJK524324:NJR524325 NTG524324:NTN524325 ODC524324:ODJ524325 OMY524324:ONF524325 OWU524324:OXB524325 PGQ524324:PGX524325 PQM524324:PQT524325 QAI524324:QAP524325 QKE524324:QKL524325 QUA524324:QUH524325 RDW524324:RED524325 RNS524324:RNZ524325 RXO524324:RXV524325 SHK524324:SHR524325 SRG524324:SRN524325 TBC524324:TBJ524325 TKY524324:TLF524325 TUU524324:TVB524325 UEQ524324:UEX524325 UOM524324:UOT524325 UYI524324:UYP524325 VIE524324:VIL524325 VSA524324:VSH524325 WBW524324:WCD524325 WLS524324:WLZ524325 WVO524324:WVV524325 G589860:N589861 JC589860:JJ589861 SY589860:TF589861 ACU589860:ADB589861 AMQ589860:AMX589861 AWM589860:AWT589861 BGI589860:BGP589861 BQE589860:BQL589861 CAA589860:CAH589861 CJW589860:CKD589861 CTS589860:CTZ589861 DDO589860:DDV589861 DNK589860:DNR589861 DXG589860:DXN589861 EHC589860:EHJ589861 EQY589860:ERF589861 FAU589860:FBB589861 FKQ589860:FKX589861 FUM589860:FUT589861 GEI589860:GEP589861 GOE589860:GOL589861 GYA589860:GYH589861 HHW589860:HID589861 HRS589860:HRZ589861 IBO589860:IBV589861 ILK589860:ILR589861 IVG589860:IVN589861 JFC589860:JFJ589861 JOY589860:JPF589861 JYU589860:JZB589861 KIQ589860:KIX589861 KSM589860:KST589861 LCI589860:LCP589861 LME589860:LML589861 LWA589860:LWH589861 MFW589860:MGD589861 MPS589860:MPZ589861 MZO589860:MZV589861 NJK589860:NJR589861 NTG589860:NTN589861 ODC589860:ODJ589861 OMY589860:ONF589861 OWU589860:OXB589861 PGQ589860:PGX589861 PQM589860:PQT589861 QAI589860:QAP589861 QKE589860:QKL589861 QUA589860:QUH589861 RDW589860:RED589861 RNS589860:RNZ589861 RXO589860:RXV589861 SHK589860:SHR589861 SRG589860:SRN589861 TBC589860:TBJ589861 TKY589860:TLF589861 TUU589860:TVB589861 UEQ589860:UEX589861 UOM589860:UOT589861 UYI589860:UYP589861 VIE589860:VIL589861 VSA589860:VSH589861 WBW589860:WCD589861 WLS589860:WLZ589861 WVO589860:WVV589861 G655396:N655397 JC655396:JJ655397 SY655396:TF655397 ACU655396:ADB655397 AMQ655396:AMX655397 AWM655396:AWT655397 BGI655396:BGP655397 BQE655396:BQL655397 CAA655396:CAH655397 CJW655396:CKD655397 CTS655396:CTZ655397 DDO655396:DDV655397 DNK655396:DNR655397 DXG655396:DXN655397 EHC655396:EHJ655397 EQY655396:ERF655397 FAU655396:FBB655397 FKQ655396:FKX655397 FUM655396:FUT655397 GEI655396:GEP655397 GOE655396:GOL655397 GYA655396:GYH655397 HHW655396:HID655397 HRS655396:HRZ655397 IBO655396:IBV655397 ILK655396:ILR655397 IVG655396:IVN655397 JFC655396:JFJ655397 JOY655396:JPF655397 JYU655396:JZB655397 KIQ655396:KIX655397 KSM655396:KST655397 LCI655396:LCP655397 LME655396:LML655397 LWA655396:LWH655397 MFW655396:MGD655397 MPS655396:MPZ655397 MZO655396:MZV655397 NJK655396:NJR655397 NTG655396:NTN655397 ODC655396:ODJ655397 OMY655396:ONF655397 OWU655396:OXB655397 PGQ655396:PGX655397 PQM655396:PQT655397 QAI655396:QAP655397 QKE655396:QKL655397 QUA655396:QUH655397 RDW655396:RED655397 RNS655396:RNZ655397 RXO655396:RXV655397 SHK655396:SHR655397 SRG655396:SRN655397 TBC655396:TBJ655397 TKY655396:TLF655397 TUU655396:TVB655397 UEQ655396:UEX655397 UOM655396:UOT655397 UYI655396:UYP655397 VIE655396:VIL655397 VSA655396:VSH655397 WBW655396:WCD655397 WLS655396:WLZ655397 WVO655396:WVV655397 G720932:N720933 JC720932:JJ720933 SY720932:TF720933 ACU720932:ADB720933 AMQ720932:AMX720933 AWM720932:AWT720933 BGI720932:BGP720933 BQE720932:BQL720933 CAA720932:CAH720933 CJW720932:CKD720933 CTS720932:CTZ720933 DDO720932:DDV720933 DNK720932:DNR720933 DXG720932:DXN720933 EHC720932:EHJ720933 EQY720932:ERF720933 FAU720932:FBB720933 FKQ720932:FKX720933 FUM720932:FUT720933 GEI720932:GEP720933 GOE720932:GOL720933 GYA720932:GYH720933 HHW720932:HID720933 HRS720932:HRZ720933 IBO720932:IBV720933 ILK720932:ILR720933 IVG720932:IVN720933 JFC720932:JFJ720933 JOY720932:JPF720933 JYU720932:JZB720933 KIQ720932:KIX720933 KSM720932:KST720933 LCI720932:LCP720933 LME720932:LML720933 LWA720932:LWH720933 MFW720932:MGD720933 MPS720932:MPZ720933 MZO720932:MZV720933 NJK720932:NJR720933 NTG720932:NTN720933 ODC720932:ODJ720933 OMY720932:ONF720933 OWU720932:OXB720933 PGQ720932:PGX720933 PQM720932:PQT720933 QAI720932:QAP720933 QKE720932:QKL720933 QUA720932:QUH720933 RDW720932:RED720933 RNS720932:RNZ720933 RXO720932:RXV720933 SHK720932:SHR720933 SRG720932:SRN720933 TBC720932:TBJ720933 TKY720932:TLF720933 TUU720932:TVB720933 UEQ720932:UEX720933 UOM720932:UOT720933 UYI720932:UYP720933 VIE720932:VIL720933 VSA720932:VSH720933 WBW720932:WCD720933 WLS720932:WLZ720933 WVO720932:WVV720933 G786468:N786469 JC786468:JJ786469 SY786468:TF786469 ACU786468:ADB786469 AMQ786468:AMX786469 AWM786468:AWT786469 BGI786468:BGP786469 BQE786468:BQL786469 CAA786468:CAH786469 CJW786468:CKD786469 CTS786468:CTZ786469 DDO786468:DDV786469 DNK786468:DNR786469 DXG786468:DXN786469 EHC786468:EHJ786469 EQY786468:ERF786469 FAU786468:FBB786469 FKQ786468:FKX786469 FUM786468:FUT786469 GEI786468:GEP786469 GOE786468:GOL786469 GYA786468:GYH786469 HHW786468:HID786469 HRS786468:HRZ786469 IBO786468:IBV786469 ILK786468:ILR786469 IVG786468:IVN786469 JFC786468:JFJ786469 JOY786468:JPF786469 JYU786468:JZB786469 KIQ786468:KIX786469 KSM786468:KST786469 LCI786468:LCP786469 LME786468:LML786469 LWA786468:LWH786469 MFW786468:MGD786469 MPS786468:MPZ786469 MZO786468:MZV786469 NJK786468:NJR786469 NTG786468:NTN786469 ODC786468:ODJ786469 OMY786468:ONF786469 OWU786468:OXB786469 PGQ786468:PGX786469 PQM786468:PQT786469 QAI786468:QAP786469 QKE786468:QKL786469 QUA786468:QUH786469 RDW786468:RED786469 RNS786468:RNZ786469 RXO786468:RXV786469 SHK786468:SHR786469 SRG786468:SRN786469 TBC786468:TBJ786469 TKY786468:TLF786469 TUU786468:TVB786469 UEQ786468:UEX786469 UOM786468:UOT786469 UYI786468:UYP786469 VIE786468:VIL786469 VSA786468:VSH786469 WBW786468:WCD786469 WLS786468:WLZ786469 WVO786468:WVV786469 G852004:N852005 JC852004:JJ852005 SY852004:TF852005 ACU852004:ADB852005 AMQ852004:AMX852005 AWM852004:AWT852005 BGI852004:BGP852005 BQE852004:BQL852005 CAA852004:CAH852005 CJW852004:CKD852005 CTS852004:CTZ852005 DDO852004:DDV852005 DNK852004:DNR852005 DXG852004:DXN852005 EHC852004:EHJ852005 EQY852004:ERF852005 FAU852004:FBB852005 FKQ852004:FKX852005 FUM852004:FUT852005 GEI852004:GEP852005 GOE852004:GOL852005 GYA852004:GYH852005 HHW852004:HID852005 HRS852004:HRZ852005 IBO852004:IBV852005 ILK852004:ILR852005 IVG852004:IVN852005 JFC852004:JFJ852005 JOY852004:JPF852005 JYU852004:JZB852005 KIQ852004:KIX852005 KSM852004:KST852005 LCI852004:LCP852005 LME852004:LML852005 LWA852004:LWH852005 MFW852004:MGD852005 MPS852004:MPZ852005 MZO852004:MZV852005 NJK852004:NJR852005 NTG852004:NTN852005 ODC852004:ODJ852005 OMY852004:ONF852005 OWU852004:OXB852005 PGQ852004:PGX852005 PQM852004:PQT852005 QAI852004:QAP852005 QKE852004:QKL852005 QUA852004:QUH852005 RDW852004:RED852005 RNS852004:RNZ852005 RXO852004:RXV852005 SHK852004:SHR852005 SRG852004:SRN852005 TBC852004:TBJ852005 TKY852004:TLF852005 TUU852004:TVB852005 UEQ852004:UEX852005 UOM852004:UOT852005 UYI852004:UYP852005 VIE852004:VIL852005 VSA852004:VSH852005 WBW852004:WCD852005 WLS852004:WLZ852005 WVO852004:WVV852005 G917540:N917541 JC917540:JJ917541 SY917540:TF917541 ACU917540:ADB917541 AMQ917540:AMX917541 AWM917540:AWT917541 BGI917540:BGP917541 BQE917540:BQL917541 CAA917540:CAH917541 CJW917540:CKD917541 CTS917540:CTZ917541 DDO917540:DDV917541 DNK917540:DNR917541 DXG917540:DXN917541 EHC917540:EHJ917541 EQY917540:ERF917541 FAU917540:FBB917541 FKQ917540:FKX917541 FUM917540:FUT917541 GEI917540:GEP917541 GOE917540:GOL917541 GYA917540:GYH917541 HHW917540:HID917541 HRS917540:HRZ917541 IBO917540:IBV917541 ILK917540:ILR917541 IVG917540:IVN917541 JFC917540:JFJ917541 JOY917540:JPF917541 JYU917540:JZB917541 KIQ917540:KIX917541 KSM917540:KST917541 LCI917540:LCP917541 LME917540:LML917541 LWA917540:LWH917541 MFW917540:MGD917541 MPS917540:MPZ917541 MZO917540:MZV917541 NJK917540:NJR917541 NTG917540:NTN917541 ODC917540:ODJ917541 OMY917540:ONF917541 OWU917540:OXB917541 PGQ917540:PGX917541 PQM917540:PQT917541 QAI917540:QAP917541 QKE917540:QKL917541 QUA917540:QUH917541 RDW917540:RED917541 RNS917540:RNZ917541 RXO917540:RXV917541 SHK917540:SHR917541 SRG917540:SRN917541 TBC917540:TBJ917541 TKY917540:TLF917541 TUU917540:TVB917541 UEQ917540:UEX917541 UOM917540:UOT917541 UYI917540:UYP917541 VIE917540:VIL917541 VSA917540:VSH917541 WBW917540:WCD917541 WLS917540:WLZ917541 WVO917540:WVV917541 G983076:N983077 JC983076:JJ983077 SY983076:TF983077 ACU983076:ADB983077 AMQ983076:AMX983077 AWM983076:AWT983077 BGI983076:BGP983077 BQE983076:BQL983077 CAA983076:CAH983077 CJW983076:CKD983077 CTS983076:CTZ983077 DDO983076:DDV983077 DNK983076:DNR983077 DXG983076:DXN983077 EHC983076:EHJ983077 EQY983076:ERF983077 FAU983076:FBB983077 FKQ983076:FKX983077 FUM983076:FUT983077 GEI983076:GEP983077 GOE983076:GOL983077 GYA983076:GYH983077 HHW983076:HID983077 HRS983076:HRZ983077 IBO983076:IBV983077 ILK983076:ILR983077 IVG983076:IVN983077 JFC983076:JFJ983077 JOY983076:JPF983077 JYU983076:JZB983077 KIQ983076:KIX983077 KSM983076:KST983077 LCI983076:LCP983077 LME983076:LML983077 LWA983076:LWH983077 MFW983076:MGD983077 MPS983076:MPZ983077 MZO983076:MZV983077 NJK983076:NJR983077 NTG983076:NTN983077 ODC983076:ODJ983077 OMY983076:ONF983077 OWU983076:OXB983077 PGQ983076:PGX983077 PQM983076:PQT983077 QAI983076:QAP983077 QKE983076:QKL983077 QUA983076:QUH983077 RDW983076:RED983077 RNS983076:RNZ983077 RXO983076:RXV983077 SHK983076:SHR983077 SRG983076:SRN983077 TBC983076:TBJ983077 TKY983076:TLF983077 TUU983076:TVB983077 UEQ983076:UEX983077 UOM983076:UOT983077 UYI983076:UYP983077 VIE983076:VIL983077 VSA983076:VSH983077 WBW983076:WCD983077 WLS983076:WLZ983077 WVO983076:WVV983077 G7:N29 JC7:JJ29 SY7:TF29 ACU7:ADB29 AMQ7:AMX29 AWM7:AWT29 BGI7:BGP29 BQE7:BQL29 CAA7:CAH29 CJW7:CKD29 CTS7:CTZ29 DDO7:DDV29 DNK7:DNR29 DXG7:DXN29 EHC7:EHJ29 EQY7:ERF29 FAU7:FBB29 FKQ7:FKX29 FUM7:FUT29 GEI7:GEP29 GOE7:GOL29 GYA7:GYH29 HHW7:HID29 HRS7:HRZ29 IBO7:IBV29 ILK7:ILR29 IVG7:IVN29 JFC7:JFJ29 JOY7:JPF29 JYU7:JZB29 KIQ7:KIX29 KSM7:KST29 LCI7:LCP29 LME7:LML29 LWA7:LWH29 MFW7:MGD29 MPS7:MPZ29 MZO7:MZV29 NJK7:NJR29 NTG7:NTN29 ODC7:ODJ29 OMY7:ONF29 OWU7:OXB29 PGQ7:PGX29 PQM7:PQT29 QAI7:QAP29 QKE7:QKL29 QUA7:QUH29 RDW7:RED29 RNS7:RNZ29 RXO7:RXV29 SHK7:SHR29 SRG7:SRN29 TBC7:TBJ29 TKY7:TLF29 TUU7:TVB29 UEQ7:UEX29 UOM7:UOT29 UYI7:UYP29 VIE7:VIL29 VSA7:VSH29 WBW7:WCD29 WLS7:WLZ29 WVO7:WVV29 G65543:N65565 JC65543:JJ65565 SY65543:TF65565 ACU65543:ADB65565 AMQ65543:AMX65565 AWM65543:AWT65565 BGI65543:BGP65565 BQE65543:BQL65565 CAA65543:CAH65565 CJW65543:CKD65565 CTS65543:CTZ65565 DDO65543:DDV65565 DNK65543:DNR65565 DXG65543:DXN65565 EHC65543:EHJ65565 EQY65543:ERF65565 FAU65543:FBB65565 FKQ65543:FKX65565 FUM65543:FUT65565 GEI65543:GEP65565 GOE65543:GOL65565 GYA65543:GYH65565 HHW65543:HID65565 HRS65543:HRZ65565 IBO65543:IBV65565 ILK65543:ILR65565 IVG65543:IVN65565 JFC65543:JFJ65565 JOY65543:JPF65565 JYU65543:JZB65565 KIQ65543:KIX65565 KSM65543:KST65565 LCI65543:LCP65565 LME65543:LML65565 LWA65543:LWH65565 MFW65543:MGD65565 MPS65543:MPZ65565 MZO65543:MZV65565 NJK65543:NJR65565 NTG65543:NTN65565 ODC65543:ODJ65565 OMY65543:ONF65565 OWU65543:OXB65565 PGQ65543:PGX65565 PQM65543:PQT65565 QAI65543:QAP65565 QKE65543:QKL65565 QUA65543:QUH65565 RDW65543:RED65565 RNS65543:RNZ65565 RXO65543:RXV65565 SHK65543:SHR65565 SRG65543:SRN65565 TBC65543:TBJ65565 TKY65543:TLF65565 TUU65543:TVB65565 UEQ65543:UEX65565 UOM65543:UOT65565 UYI65543:UYP65565 VIE65543:VIL65565 VSA65543:VSH65565 WBW65543:WCD65565 WLS65543:WLZ65565 WVO65543:WVV65565 G131079:N131101 JC131079:JJ131101 SY131079:TF131101 ACU131079:ADB131101 AMQ131079:AMX131101 AWM131079:AWT131101 BGI131079:BGP131101 BQE131079:BQL131101 CAA131079:CAH131101 CJW131079:CKD131101 CTS131079:CTZ131101 DDO131079:DDV131101 DNK131079:DNR131101 DXG131079:DXN131101 EHC131079:EHJ131101 EQY131079:ERF131101 FAU131079:FBB131101 FKQ131079:FKX131101 FUM131079:FUT131101 GEI131079:GEP131101 GOE131079:GOL131101 GYA131079:GYH131101 HHW131079:HID131101 HRS131079:HRZ131101 IBO131079:IBV131101 ILK131079:ILR131101 IVG131079:IVN131101 JFC131079:JFJ131101 JOY131079:JPF131101 JYU131079:JZB131101 KIQ131079:KIX131101 KSM131079:KST131101 LCI131079:LCP131101 LME131079:LML131101 LWA131079:LWH131101 MFW131079:MGD131101 MPS131079:MPZ131101 MZO131079:MZV131101 NJK131079:NJR131101 NTG131079:NTN131101 ODC131079:ODJ131101 OMY131079:ONF131101 OWU131079:OXB131101 PGQ131079:PGX131101 PQM131079:PQT131101 QAI131079:QAP131101 QKE131079:QKL131101 QUA131079:QUH131101 RDW131079:RED131101 RNS131079:RNZ131101 RXO131079:RXV131101 SHK131079:SHR131101 SRG131079:SRN131101 TBC131079:TBJ131101 TKY131079:TLF131101 TUU131079:TVB131101 UEQ131079:UEX131101 UOM131079:UOT131101 UYI131079:UYP131101 VIE131079:VIL131101 VSA131079:VSH131101 WBW131079:WCD131101 WLS131079:WLZ131101 WVO131079:WVV131101 G196615:N196637 JC196615:JJ196637 SY196615:TF196637 ACU196615:ADB196637 AMQ196615:AMX196637 AWM196615:AWT196637 BGI196615:BGP196637 BQE196615:BQL196637 CAA196615:CAH196637 CJW196615:CKD196637 CTS196615:CTZ196637 DDO196615:DDV196637 DNK196615:DNR196637 DXG196615:DXN196637 EHC196615:EHJ196637 EQY196615:ERF196637 FAU196615:FBB196637 FKQ196615:FKX196637 FUM196615:FUT196637 GEI196615:GEP196637 GOE196615:GOL196637 GYA196615:GYH196637 HHW196615:HID196637 HRS196615:HRZ196637 IBO196615:IBV196637 ILK196615:ILR196637 IVG196615:IVN196637 JFC196615:JFJ196637 JOY196615:JPF196637 JYU196615:JZB196637 KIQ196615:KIX196637 KSM196615:KST196637 LCI196615:LCP196637 LME196615:LML196637 LWA196615:LWH196637 MFW196615:MGD196637 MPS196615:MPZ196637 MZO196615:MZV196637 NJK196615:NJR196637 NTG196615:NTN196637 ODC196615:ODJ196637 OMY196615:ONF196637 OWU196615:OXB196637 PGQ196615:PGX196637 PQM196615:PQT196637 QAI196615:QAP196637 QKE196615:QKL196637 QUA196615:QUH196637 RDW196615:RED196637 RNS196615:RNZ196637 RXO196615:RXV196637 SHK196615:SHR196637 SRG196615:SRN196637 TBC196615:TBJ196637 TKY196615:TLF196637 TUU196615:TVB196637 UEQ196615:UEX196637 UOM196615:UOT196637 UYI196615:UYP196637 VIE196615:VIL196637 VSA196615:VSH196637 WBW196615:WCD196637 WLS196615:WLZ196637 WVO196615:WVV196637 G262151:N262173 JC262151:JJ262173 SY262151:TF262173 ACU262151:ADB262173 AMQ262151:AMX262173 AWM262151:AWT262173 BGI262151:BGP262173 BQE262151:BQL262173 CAA262151:CAH262173 CJW262151:CKD262173 CTS262151:CTZ262173 DDO262151:DDV262173 DNK262151:DNR262173 DXG262151:DXN262173 EHC262151:EHJ262173 EQY262151:ERF262173 FAU262151:FBB262173 FKQ262151:FKX262173 FUM262151:FUT262173 GEI262151:GEP262173 GOE262151:GOL262173 GYA262151:GYH262173 HHW262151:HID262173 HRS262151:HRZ262173 IBO262151:IBV262173 ILK262151:ILR262173 IVG262151:IVN262173 JFC262151:JFJ262173 JOY262151:JPF262173 JYU262151:JZB262173 KIQ262151:KIX262173 KSM262151:KST262173 LCI262151:LCP262173 LME262151:LML262173 LWA262151:LWH262173 MFW262151:MGD262173 MPS262151:MPZ262173 MZO262151:MZV262173 NJK262151:NJR262173 NTG262151:NTN262173 ODC262151:ODJ262173 OMY262151:ONF262173 OWU262151:OXB262173 PGQ262151:PGX262173 PQM262151:PQT262173 QAI262151:QAP262173 QKE262151:QKL262173 QUA262151:QUH262173 RDW262151:RED262173 RNS262151:RNZ262173 RXO262151:RXV262173 SHK262151:SHR262173 SRG262151:SRN262173 TBC262151:TBJ262173 TKY262151:TLF262173 TUU262151:TVB262173 UEQ262151:UEX262173 UOM262151:UOT262173 UYI262151:UYP262173 VIE262151:VIL262173 VSA262151:VSH262173 WBW262151:WCD262173 WLS262151:WLZ262173 WVO262151:WVV262173 G327687:N327709 JC327687:JJ327709 SY327687:TF327709 ACU327687:ADB327709 AMQ327687:AMX327709 AWM327687:AWT327709 BGI327687:BGP327709 BQE327687:BQL327709 CAA327687:CAH327709 CJW327687:CKD327709 CTS327687:CTZ327709 DDO327687:DDV327709 DNK327687:DNR327709 DXG327687:DXN327709 EHC327687:EHJ327709 EQY327687:ERF327709 FAU327687:FBB327709 FKQ327687:FKX327709 FUM327687:FUT327709 GEI327687:GEP327709 GOE327687:GOL327709 GYA327687:GYH327709 HHW327687:HID327709 HRS327687:HRZ327709 IBO327687:IBV327709 ILK327687:ILR327709 IVG327687:IVN327709 JFC327687:JFJ327709 JOY327687:JPF327709 JYU327687:JZB327709 KIQ327687:KIX327709 KSM327687:KST327709 LCI327687:LCP327709 LME327687:LML327709 LWA327687:LWH327709 MFW327687:MGD327709 MPS327687:MPZ327709 MZO327687:MZV327709 NJK327687:NJR327709 NTG327687:NTN327709 ODC327687:ODJ327709 OMY327687:ONF327709 OWU327687:OXB327709 PGQ327687:PGX327709 PQM327687:PQT327709 QAI327687:QAP327709 QKE327687:QKL327709 QUA327687:QUH327709 RDW327687:RED327709 RNS327687:RNZ327709 RXO327687:RXV327709 SHK327687:SHR327709 SRG327687:SRN327709 TBC327687:TBJ327709 TKY327687:TLF327709 TUU327687:TVB327709 UEQ327687:UEX327709 UOM327687:UOT327709 UYI327687:UYP327709 VIE327687:VIL327709 VSA327687:VSH327709 WBW327687:WCD327709 WLS327687:WLZ327709 WVO327687:WVV327709 G393223:N393245 JC393223:JJ393245 SY393223:TF393245 ACU393223:ADB393245 AMQ393223:AMX393245 AWM393223:AWT393245 BGI393223:BGP393245 BQE393223:BQL393245 CAA393223:CAH393245 CJW393223:CKD393245 CTS393223:CTZ393245 DDO393223:DDV393245 DNK393223:DNR393245 DXG393223:DXN393245 EHC393223:EHJ393245 EQY393223:ERF393245 FAU393223:FBB393245 FKQ393223:FKX393245 FUM393223:FUT393245 GEI393223:GEP393245 GOE393223:GOL393245 GYA393223:GYH393245 HHW393223:HID393245 HRS393223:HRZ393245 IBO393223:IBV393245 ILK393223:ILR393245 IVG393223:IVN393245 JFC393223:JFJ393245 JOY393223:JPF393245 JYU393223:JZB393245 KIQ393223:KIX393245 KSM393223:KST393245 LCI393223:LCP393245 LME393223:LML393245 LWA393223:LWH393245 MFW393223:MGD393245 MPS393223:MPZ393245 MZO393223:MZV393245 NJK393223:NJR393245 NTG393223:NTN393245 ODC393223:ODJ393245 OMY393223:ONF393245 OWU393223:OXB393245 PGQ393223:PGX393245 PQM393223:PQT393245 QAI393223:QAP393245 QKE393223:QKL393245 QUA393223:QUH393245 RDW393223:RED393245 RNS393223:RNZ393245 RXO393223:RXV393245 SHK393223:SHR393245 SRG393223:SRN393245 TBC393223:TBJ393245 TKY393223:TLF393245 TUU393223:TVB393245 UEQ393223:UEX393245 UOM393223:UOT393245 UYI393223:UYP393245 VIE393223:VIL393245 VSA393223:VSH393245 WBW393223:WCD393245 WLS393223:WLZ393245 WVO393223:WVV393245 G458759:N458781 JC458759:JJ458781 SY458759:TF458781 ACU458759:ADB458781 AMQ458759:AMX458781 AWM458759:AWT458781 BGI458759:BGP458781 BQE458759:BQL458781 CAA458759:CAH458781 CJW458759:CKD458781 CTS458759:CTZ458781 DDO458759:DDV458781 DNK458759:DNR458781 DXG458759:DXN458781 EHC458759:EHJ458781 EQY458759:ERF458781 FAU458759:FBB458781 FKQ458759:FKX458781 FUM458759:FUT458781 GEI458759:GEP458781 GOE458759:GOL458781 GYA458759:GYH458781 HHW458759:HID458781 HRS458759:HRZ458781 IBO458759:IBV458781 ILK458759:ILR458781 IVG458759:IVN458781 JFC458759:JFJ458781 JOY458759:JPF458781 JYU458759:JZB458781 KIQ458759:KIX458781 KSM458759:KST458781 LCI458759:LCP458781 LME458759:LML458781 LWA458759:LWH458781 MFW458759:MGD458781 MPS458759:MPZ458781 MZO458759:MZV458781 NJK458759:NJR458781 NTG458759:NTN458781 ODC458759:ODJ458781 OMY458759:ONF458781 OWU458759:OXB458781 PGQ458759:PGX458781 PQM458759:PQT458781 QAI458759:QAP458781 QKE458759:QKL458781 QUA458759:QUH458781 RDW458759:RED458781 RNS458759:RNZ458781 RXO458759:RXV458781 SHK458759:SHR458781 SRG458759:SRN458781 TBC458759:TBJ458781 TKY458759:TLF458781 TUU458759:TVB458781 UEQ458759:UEX458781 UOM458759:UOT458781 UYI458759:UYP458781 VIE458759:VIL458781 VSA458759:VSH458781 WBW458759:WCD458781 WLS458759:WLZ458781 WVO458759:WVV458781 G524295:N524317 JC524295:JJ524317 SY524295:TF524317 ACU524295:ADB524317 AMQ524295:AMX524317 AWM524295:AWT524317 BGI524295:BGP524317 BQE524295:BQL524317 CAA524295:CAH524317 CJW524295:CKD524317 CTS524295:CTZ524317 DDO524295:DDV524317 DNK524295:DNR524317 DXG524295:DXN524317 EHC524295:EHJ524317 EQY524295:ERF524317 FAU524295:FBB524317 FKQ524295:FKX524317 FUM524295:FUT524317 GEI524295:GEP524317 GOE524295:GOL524317 GYA524295:GYH524317 HHW524295:HID524317 HRS524295:HRZ524317 IBO524295:IBV524317 ILK524295:ILR524317 IVG524295:IVN524317 JFC524295:JFJ524317 JOY524295:JPF524317 JYU524295:JZB524317 KIQ524295:KIX524317 KSM524295:KST524317 LCI524295:LCP524317 LME524295:LML524317 LWA524295:LWH524317 MFW524295:MGD524317 MPS524295:MPZ524317 MZO524295:MZV524317 NJK524295:NJR524317 NTG524295:NTN524317 ODC524295:ODJ524317 OMY524295:ONF524317 OWU524295:OXB524317 PGQ524295:PGX524317 PQM524295:PQT524317 QAI524295:QAP524317 QKE524295:QKL524317 QUA524295:QUH524317 RDW524295:RED524317 RNS524295:RNZ524317 RXO524295:RXV524317 SHK524295:SHR524317 SRG524295:SRN524317 TBC524295:TBJ524317 TKY524295:TLF524317 TUU524295:TVB524317 UEQ524295:UEX524317 UOM524295:UOT524317 UYI524295:UYP524317 VIE524295:VIL524317 VSA524295:VSH524317 WBW524295:WCD524317 WLS524295:WLZ524317 WVO524295:WVV524317 G589831:N589853 JC589831:JJ589853 SY589831:TF589853 ACU589831:ADB589853 AMQ589831:AMX589853 AWM589831:AWT589853 BGI589831:BGP589853 BQE589831:BQL589853 CAA589831:CAH589853 CJW589831:CKD589853 CTS589831:CTZ589853 DDO589831:DDV589853 DNK589831:DNR589853 DXG589831:DXN589853 EHC589831:EHJ589853 EQY589831:ERF589853 FAU589831:FBB589853 FKQ589831:FKX589853 FUM589831:FUT589853 GEI589831:GEP589853 GOE589831:GOL589853 GYA589831:GYH589853 HHW589831:HID589853 HRS589831:HRZ589853 IBO589831:IBV589853 ILK589831:ILR589853 IVG589831:IVN589853 JFC589831:JFJ589853 JOY589831:JPF589853 JYU589831:JZB589853 KIQ589831:KIX589853 KSM589831:KST589853 LCI589831:LCP589853 LME589831:LML589853 LWA589831:LWH589853 MFW589831:MGD589853 MPS589831:MPZ589853 MZO589831:MZV589853 NJK589831:NJR589853 NTG589831:NTN589853 ODC589831:ODJ589853 OMY589831:ONF589853 OWU589831:OXB589853 PGQ589831:PGX589853 PQM589831:PQT589853 QAI589831:QAP589853 QKE589831:QKL589853 QUA589831:QUH589853 RDW589831:RED589853 RNS589831:RNZ589853 RXO589831:RXV589853 SHK589831:SHR589853 SRG589831:SRN589853 TBC589831:TBJ589853 TKY589831:TLF589853 TUU589831:TVB589853 UEQ589831:UEX589853 UOM589831:UOT589853 UYI589831:UYP589853 VIE589831:VIL589853 VSA589831:VSH589853 WBW589831:WCD589853 WLS589831:WLZ589853 WVO589831:WVV589853 G655367:N655389 JC655367:JJ655389 SY655367:TF655389 ACU655367:ADB655389 AMQ655367:AMX655389 AWM655367:AWT655389 BGI655367:BGP655389 BQE655367:BQL655389 CAA655367:CAH655389 CJW655367:CKD655389 CTS655367:CTZ655389 DDO655367:DDV655389 DNK655367:DNR655389 DXG655367:DXN655389 EHC655367:EHJ655389 EQY655367:ERF655389 FAU655367:FBB655389 FKQ655367:FKX655389 FUM655367:FUT655389 GEI655367:GEP655389 GOE655367:GOL655389 GYA655367:GYH655389 HHW655367:HID655389 HRS655367:HRZ655389 IBO655367:IBV655389 ILK655367:ILR655389 IVG655367:IVN655389 JFC655367:JFJ655389 JOY655367:JPF655389 JYU655367:JZB655389 KIQ655367:KIX655389 KSM655367:KST655389 LCI655367:LCP655389 LME655367:LML655389 LWA655367:LWH655389 MFW655367:MGD655389 MPS655367:MPZ655389 MZO655367:MZV655389 NJK655367:NJR655389 NTG655367:NTN655389 ODC655367:ODJ655389 OMY655367:ONF655389 OWU655367:OXB655389 PGQ655367:PGX655389 PQM655367:PQT655389 QAI655367:QAP655389 QKE655367:QKL655389 QUA655367:QUH655389 RDW655367:RED655389 RNS655367:RNZ655389 RXO655367:RXV655389 SHK655367:SHR655389 SRG655367:SRN655389 TBC655367:TBJ655389 TKY655367:TLF655389 TUU655367:TVB655389 UEQ655367:UEX655389 UOM655367:UOT655389 UYI655367:UYP655389 VIE655367:VIL655389 VSA655367:VSH655389 WBW655367:WCD655389 WLS655367:WLZ655389 WVO655367:WVV655389 G720903:N720925 JC720903:JJ720925 SY720903:TF720925 ACU720903:ADB720925 AMQ720903:AMX720925 AWM720903:AWT720925 BGI720903:BGP720925 BQE720903:BQL720925 CAA720903:CAH720925 CJW720903:CKD720925 CTS720903:CTZ720925 DDO720903:DDV720925 DNK720903:DNR720925 DXG720903:DXN720925 EHC720903:EHJ720925 EQY720903:ERF720925 FAU720903:FBB720925 FKQ720903:FKX720925 FUM720903:FUT720925 GEI720903:GEP720925 GOE720903:GOL720925 GYA720903:GYH720925 HHW720903:HID720925 HRS720903:HRZ720925 IBO720903:IBV720925 ILK720903:ILR720925 IVG720903:IVN720925 JFC720903:JFJ720925 JOY720903:JPF720925 JYU720903:JZB720925 KIQ720903:KIX720925 KSM720903:KST720925 LCI720903:LCP720925 LME720903:LML720925 LWA720903:LWH720925 MFW720903:MGD720925 MPS720903:MPZ720925 MZO720903:MZV720925 NJK720903:NJR720925 NTG720903:NTN720925 ODC720903:ODJ720925 OMY720903:ONF720925 OWU720903:OXB720925 PGQ720903:PGX720925 PQM720903:PQT720925 QAI720903:QAP720925 QKE720903:QKL720925 QUA720903:QUH720925 RDW720903:RED720925 RNS720903:RNZ720925 RXO720903:RXV720925 SHK720903:SHR720925 SRG720903:SRN720925 TBC720903:TBJ720925 TKY720903:TLF720925 TUU720903:TVB720925 UEQ720903:UEX720925 UOM720903:UOT720925 UYI720903:UYP720925 VIE720903:VIL720925 VSA720903:VSH720925 WBW720903:WCD720925 WLS720903:WLZ720925 WVO720903:WVV720925 G786439:N786461 JC786439:JJ786461 SY786439:TF786461 ACU786439:ADB786461 AMQ786439:AMX786461 AWM786439:AWT786461 BGI786439:BGP786461 BQE786439:BQL786461 CAA786439:CAH786461 CJW786439:CKD786461 CTS786439:CTZ786461 DDO786439:DDV786461 DNK786439:DNR786461 DXG786439:DXN786461 EHC786439:EHJ786461 EQY786439:ERF786461 FAU786439:FBB786461 FKQ786439:FKX786461 FUM786439:FUT786461 GEI786439:GEP786461 GOE786439:GOL786461 GYA786439:GYH786461 HHW786439:HID786461 HRS786439:HRZ786461 IBO786439:IBV786461 ILK786439:ILR786461 IVG786439:IVN786461 JFC786439:JFJ786461 JOY786439:JPF786461 JYU786439:JZB786461 KIQ786439:KIX786461 KSM786439:KST786461 LCI786439:LCP786461 LME786439:LML786461 LWA786439:LWH786461 MFW786439:MGD786461 MPS786439:MPZ786461 MZO786439:MZV786461 NJK786439:NJR786461 NTG786439:NTN786461 ODC786439:ODJ786461 OMY786439:ONF786461 OWU786439:OXB786461 PGQ786439:PGX786461 PQM786439:PQT786461 QAI786439:QAP786461 QKE786439:QKL786461 QUA786439:QUH786461 RDW786439:RED786461 RNS786439:RNZ786461 RXO786439:RXV786461 SHK786439:SHR786461 SRG786439:SRN786461 TBC786439:TBJ786461 TKY786439:TLF786461 TUU786439:TVB786461 UEQ786439:UEX786461 UOM786439:UOT786461 UYI786439:UYP786461 VIE786439:VIL786461 VSA786439:VSH786461 WBW786439:WCD786461 WLS786439:WLZ786461 WVO786439:WVV786461 G851975:N851997 JC851975:JJ851997 SY851975:TF851997 ACU851975:ADB851997 AMQ851975:AMX851997 AWM851975:AWT851997 BGI851975:BGP851997 BQE851975:BQL851997 CAA851975:CAH851997 CJW851975:CKD851997 CTS851975:CTZ851997 DDO851975:DDV851997 DNK851975:DNR851997 DXG851975:DXN851997 EHC851975:EHJ851997 EQY851975:ERF851997 FAU851975:FBB851997 FKQ851975:FKX851997 FUM851975:FUT851997 GEI851975:GEP851997 GOE851975:GOL851997 GYA851975:GYH851997 HHW851975:HID851997 HRS851975:HRZ851997 IBO851975:IBV851997 ILK851975:ILR851997 IVG851975:IVN851997 JFC851975:JFJ851997 JOY851975:JPF851997 JYU851975:JZB851997 KIQ851975:KIX851997 KSM851975:KST851997 LCI851975:LCP851997 LME851975:LML851997 LWA851975:LWH851997 MFW851975:MGD851997 MPS851975:MPZ851997 MZO851975:MZV851997 NJK851975:NJR851997 NTG851975:NTN851997 ODC851975:ODJ851997 OMY851975:ONF851997 OWU851975:OXB851997 PGQ851975:PGX851997 PQM851975:PQT851997 QAI851975:QAP851997 QKE851975:QKL851997 QUA851975:QUH851997 RDW851975:RED851997 RNS851975:RNZ851997 RXO851975:RXV851997 SHK851975:SHR851997 SRG851975:SRN851997 TBC851975:TBJ851997 TKY851975:TLF851997 TUU851975:TVB851997 UEQ851975:UEX851997 UOM851975:UOT851997 UYI851975:UYP851997 VIE851975:VIL851997 VSA851975:VSH851997 WBW851975:WCD851997 WLS851975:WLZ851997 WVO851975:WVV851997 G917511:N917533 JC917511:JJ917533 SY917511:TF917533 ACU917511:ADB917533 AMQ917511:AMX917533 AWM917511:AWT917533 BGI917511:BGP917533 BQE917511:BQL917533 CAA917511:CAH917533 CJW917511:CKD917533 CTS917511:CTZ917533 DDO917511:DDV917533 DNK917511:DNR917533 DXG917511:DXN917533 EHC917511:EHJ917533 EQY917511:ERF917533 FAU917511:FBB917533 FKQ917511:FKX917533 FUM917511:FUT917533 GEI917511:GEP917533 GOE917511:GOL917533 GYA917511:GYH917533 HHW917511:HID917533 HRS917511:HRZ917533 IBO917511:IBV917533 ILK917511:ILR917533 IVG917511:IVN917533 JFC917511:JFJ917533 JOY917511:JPF917533 JYU917511:JZB917533 KIQ917511:KIX917533 KSM917511:KST917533 LCI917511:LCP917533 LME917511:LML917533 LWA917511:LWH917533 MFW917511:MGD917533 MPS917511:MPZ917533 MZO917511:MZV917533 NJK917511:NJR917533 NTG917511:NTN917533 ODC917511:ODJ917533 OMY917511:ONF917533 OWU917511:OXB917533 PGQ917511:PGX917533 PQM917511:PQT917533 QAI917511:QAP917533 QKE917511:QKL917533 QUA917511:QUH917533 RDW917511:RED917533 RNS917511:RNZ917533 RXO917511:RXV917533 SHK917511:SHR917533 SRG917511:SRN917533 TBC917511:TBJ917533 TKY917511:TLF917533 TUU917511:TVB917533 UEQ917511:UEX917533 UOM917511:UOT917533 UYI917511:UYP917533 VIE917511:VIL917533 VSA917511:VSH917533 WBW917511:WCD917533 WLS917511:WLZ917533 WVO917511:WVV917533 G983047:N983069 JC983047:JJ983069 SY983047:TF983069 ACU983047:ADB983069 AMQ983047:AMX983069 AWM983047:AWT983069 BGI983047:BGP983069 BQE983047:BQL983069 CAA983047:CAH983069 CJW983047:CKD983069 CTS983047:CTZ983069 DDO983047:DDV983069 DNK983047:DNR983069 DXG983047:DXN983069 EHC983047:EHJ983069 EQY983047:ERF983069 FAU983047:FBB983069 FKQ983047:FKX983069 FUM983047:FUT983069 GEI983047:GEP983069 GOE983047:GOL983069 GYA983047:GYH983069 HHW983047:HID983069 HRS983047:HRZ983069 IBO983047:IBV983069 ILK983047:ILR983069 IVG983047:IVN983069 JFC983047:JFJ983069 JOY983047:JPF983069 JYU983047:JZB983069 KIQ983047:KIX983069 KSM983047:KST983069 LCI983047:LCP983069 LME983047:LML983069 LWA983047:LWH983069 MFW983047:MGD983069 MPS983047:MPZ983069 MZO983047:MZV983069 NJK983047:NJR983069 NTG983047:NTN983069 ODC983047:ODJ983069 OMY983047:ONF983069 OWU983047:OXB983069 PGQ983047:PGX983069 PQM983047:PQT983069 QAI983047:QAP983069 QKE983047:QKL983069 QUA983047:QUH983069 RDW983047:RED983069 RNS983047:RNZ983069 RXO983047:RXV983069 SHK983047:SHR983069 SRG983047:SRN983069 TBC983047:TBJ983069 TKY983047:TLF983069 TUU983047:TVB983069 UEQ983047:UEX983069 UOM983047:UOT983069 UYI983047:UYP983069 VIE983047:VIL983069 VSA983047:VSH983069 WBW983047:WCD983069 WLS983047:WLZ983069 WVO983047:WVV983069 G33:N34 JC33:JJ34 SY33:TF34 ACU33:ADB34 AMQ33:AMX34 AWM33:AWT34 BGI33:BGP34 BQE33:BQL34 CAA33:CAH34 CJW33:CKD34 CTS33:CTZ34 DDO33:DDV34 DNK33:DNR34 DXG33:DXN34 EHC33:EHJ34 EQY33:ERF34 FAU33:FBB34 FKQ33:FKX34 FUM33:FUT34 GEI33:GEP34 GOE33:GOL34 GYA33:GYH34 HHW33:HID34 HRS33:HRZ34 IBO33:IBV34 ILK33:ILR34 IVG33:IVN34 JFC33:JFJ34 JOY33:JPF34 JYU33:JZB34 KIQ33:KIX34 KSM33:KST34 LCI33:LCP34 LME33:LML34 LWA33:LWH34 MFW33:MGD34 MPS33:MPZ34 MZO33:MZV34 NJK33:NJR34 NTG33:NTN34 ODC33:ODJ34 OMY33:ONF34 OWU33:OXB34 PGQ33:PGX34 PQM33:PQT34 QAI33:QAP34 QKE33:QKL34 QUA33:QUH34 RDW33:RED34 RNS33:RNZ34 RXO33:RXV34 SHK33:SHR34 SRG33:SRN34 TBC33:TBJ34 TKY33:TLF34 TUU33:TVB34 UEQ33:UEX34 UOM33:UOT34 UYI33:UYP34 VIE33:VIL34 VSA33:VSH34 WBW33:WCD34 WLS33:WLZ34 WVO33:WVV34 G65569:N65570 JC65569:JJ65570 SY65569:TF65570 ACU65569:ADB65570 AMQ65569:AMX65570 AWM65569:AWT65570 BGI65569:BGP65570 BQE65569:BQL65570 CAA65569:CAH65570 CJW65569:CKD65570 CTS65569:CTZ65570 DDO65569:DDV65570 DNK65569:DNR65570 DXG65569:DXN65570 EHC65569:EHJ65570 EQY65569:ERF65570 FAU65569:FBB65570 FKQ65569:FKX65570 FUM65569:FUT65570 GEI65569:GEP65570 GOE65569:GOL65570 GYA65569:GYH65570 HHW65569:HID65570 HRS65569:HRZ65570 IBO65569:IBV65570 ILK65569:ILR65570 IVG65569:IVN65570 JFC65569:JFJ65570 JOY65569:JPF65570 JYU65569:JZB65570 KIQ65569:KIX65570 KSM65569:KST65570 LCI65569:LCP65570 LME65569:LML65570 LWA65569:LWH65570 MFW65569:MGD65570 MPS65569:MPZ65570 MZO65569:MZV65570 NJK65569:NJR65570 NTG65569:NTN65570 ODC65569:ODJ65570 OMY65569:ONF65570 OWU65569:OXB65570 PGQ65569:PGX65570 PQM65569:PQT65570 QAI65569:QAP65570 QKE65569:QKL65570 QUA65569:QUH65570 RDW65569:RED65570 RNS65569:RNZ65570 RXO65569:RXV65570 SHK65569:SHR65570 SRG65569:SRN65570 TBC65569:TBJ65570 TKY65569:TLF65570 TUU65569:TVB65570 UEQ65569:UEX65570 UOM65569:UOT65570 UYI65569:UYP65570 VIE65569:VIL65570 VSA65569:VSH65570 WBW65569:WCD65570 WLS65569:WLZ65570 WVO65569:WVV65570 G131105:N131106 JC131105:JJ131106 SY131105:TF131106 ACU131105:ADB131106 AMQ131105:AMX131106 AWM131105:AWT131106 BGI131105:BGP131106 BQE131105:BQL131106 CAA131105:CAH131106 CJW131105:CKD131106 CTS131105:CTZ131106 DDO131105:DDV131106 DNK131105:DNR131106 DXG131105:DXN131106 EHC131105:EHJ131106 EQY131105:ERF131106 FAU131105:FBB131106 FKQ131105:FKX131106 FUM131105:FUT131106 GEI131105:GEP131106 GOE131105:GOL131106 GYA131105:GYH131106 HHW131105:HID131106 HRS131105:HRZ131106 IBO131105:IBV131106 ILK131105:ILR131106 IVG131105:IVN131106 JFC131105:JFJ131106 JOY131105:JPF131106 JYU131105:JZB131106 KIQ131105:KIX131106 KSM131105:KST131106 LCI131105:LCP131106 LME131105:LML131106 LWA131105:LWH131106 MFW131105:MGD131106 MPS131105:MPZ131106 MZO131105:MZV131106 NJK131105:NJR131106 NTG131105:NTN131106 ODC131105:ODJ131106 OMY131105:ONF131106 OWU131105:OXB131106 PGQ131105:PGX131106 PQM131105:PQT131106 QAI131105:QAP131106 QKE131105:QKL131106 QUA131105:QUH131106 RDW131105:RED131106 RNS131105:RNZ131106 RXO131105:RXV131106 SHK131105:SHR131106 SRG131105:SRN131106 TBC131105:TBJ131106 TKY131105:TLF131106 TUU131105:TVB131106 UEQ131105:UEX131106 UOM131105:UOT131106 UYI131105:UYP131106 VIE131105:VIL131106 VSA131105:VSH131106 WBW131105:WCD131106 WLS131105:WLZ131106 WVO131105:WVV131106 G196641:N196642 JC196641:JJ196642 SY196641:TF196642 ACU196641:ADB196642 AMQ196641:AMX196642 AWM196641:AWT196642 BGI196641:BGP196642 BQE196641:BQL196642 CAA196641:CAH196642 CJW196641:CKD196642 CTS196641:CTZ196642 DDO196641:DDV196642 DNK196641:DNR196642 DXG196641:DXN196642 EHC196641:EHJ196642 EQY196641:ERF196642 FAU196641:FBB196642 FKQ196641:FKX196642 FUM196641:FUT196642 GEI196641:GEP196642 GOE196641:GOL196642 GYA196641:GYH196642 HHW196641:HID196642 HRS196641:HRZ196642 IBO196641:IBV196642 ILK196641:ILR196642 IVG196641:IVN196642 JFC196641:JFJ196642 JOY196641:JPF196642 JYU196641:JZB196642 KIQ196641:KIX196642 KSM196641:KST196642 LCI196641:LCP196642 LME196641:LML196642 LWA196641:LWH196642 MFW196641:MGD196642 MPS196641:MPZ196642 MZO196641:MZV196642 NJK196641:NJR196642 NTG196641:NTN196642 ODC196641:ODJ196642 OMY196641:ONF196642 OWU196641:OXB196642 PGQ196641:PGX196642 PQM196641:PQT196642 QAI196641:QAP196642 QKE196641:QKL196642 QUA196641:QUH196642 RDW196641:RED196642 RNS196641:RNZ196642 RXO196641:RXV196642 SHK196641:SHR196642 SRG196641:SRN196642 TBC196641:TBJ196642 TKY196641:TLF196642 TUU196641:TVB196642 UEQ196641:UEX196642 UOM196641:UOT196642 UYI196641:UYP196642 VIE196641:VIL196642 VSA196641:VSH196642 WBW196641:WCD196642 WLS196641:WLZ196642 WVO196641:WVV196642 G262177:N262178 JC262177:JJ262178 SY262177:TF262178 ACU262177:ADB262178 AMQ262177:AMX262178 AWM262177:AWT262178 BGI262177:BGP262178 BQE262177:BQL262178 CAA262177:CAH262178 CJW262177:CKD262178 CTS262177:CTZ262178 DDO262177:DDV262178 DNK262177:DNR262178 DXG262177:DXN262178 EHC262177:EHJ262178 EQY262177:ERF262178 FAU262177:FBB262178 FKQ262177:FKX262178 FUM262177:FUT262178 GEI262177:GEP262178 GOE262177:GOL262178 GYA262177:GYH262178 HHW262177:HID262178 HRS262177:HRZ262178 IBO262177:IBV262178 ILK262177:ILR262178 IVG262177:IVN262178 JFC262177:JFJ262178 JOY262177:JPF262178 JYU262177:JZB262178 KIQ262177:KIX262178 KSM262177:KST262178 LCI262177:LCP262178 LME262177:LML262178 LWA262177:LWH262178 MFW262177:MGD262178 MPS262177:MPZ262178 MZO262177:MZV262178 NJK262177:NJR262178 NTG262177:NTN262178 ODC262177:ODJ262178 OMY262177:ONF262178 OWU262177:OXB262178 PGQ262177:PGX262178 PQM262177:PQT262178 QAI262177:QAP262178 QKE262177:QKL262178 QUA262177:QUH262178 RDW262177:RED262178 RNS262177:RNZ262178 RXO262177:RXV262178 SHK262177:SHR262178 SRG262177:SRN262178 TBC262177:TBJ262178 TKY262177:TLF262178 TUU262177:TVB262178 UEQ262177:UEX262178 UOM262177:UOT262178 UYI262177:UYP262178 VIE262177:VIL262178 VSA262177:VSH262178 WBW262177:WCD262178 WLS262177:WLZ262178 WVO262177:WVV262178 G327713:N327714 JC327713:JJ327714 SY327713:TF327714 ACU327713:ADB327714 AMQ327713:AMX327714 AWM327713:AWT327714 BGI327713:BGP327714 BQE327713:BQL327714 CAA327713:CAH327714 CJW327713:CKD327714 CTS327713:CTZ327714 DDO327713:DDV327714 DNK327713:DNR327714 DXG327713:DXN327714 EHC327713:EHJ327714 EQY327713:ERF327714 FAU327713:FBB327714 FKQ327713:FKX327714 FUM327713:FUT327714 GEI327713:GEP327714 GOE327713:GOL327714 GYA327713:GYH327714 HHW327713:HID327714 HRS327713:HRZ327714 IBO327713:IBV327714 ILK327713:ILR327714 IVG327713:IVN327714 JFC327713:JFJ327714 JOY327713:JPF327714 JYU327713:JZB327714 KIQ327713:KIX327714 KSM327713:KST327714 LCI327713:LCP327714 LME327713:LML327714 LWA327713:LWH327714 MFW327713:MGD327714 MPS327713:MPZ327714 MZO327713:MZV327714 NJK327713:NJR327714 NTG327713:NTN327714 ODC327713:ODJ327714 OMY327713:ONF327714 OWU327713:OXB327714 PGQ327713:PGX327714 PQM327713:PQT327714 QAI327713:QAP327714 QKE327713:QKL327714 QUA327713:QUH327714 RDW327713:RED327714 RNS327713:RNZ327714 RXO327713:RXV327714 SHK327713:SHR327714 SRG327713:SRN327714 TBC327713:TBJ327714 TKY327713:TLF327714 TUU327713:TVB327714 UEQ327713:UEX327714 UOM327713:UOT327714 UYI327713:UYP327714 VIE327713:VIL327714 VSA327713:VSH327714 WBW327713:WCD327714 WLS327713:WLZ327714 WVO327713:WVV327714 G393249:N393250 JC393249:JJ393250 SY393249:TF393250 ACU393249:ADB393250 AMQ393249:AMX393250 AWM393249:AWT393250 BGI393249:BGP393250 BQE393249:BQL393250 CAA393249:CAH393250 CJW393249:CKD393250 CTS393249:CTZ393250 DDO393249:DDV393250 DNK393249:DNR393250 DXG393249:DXN393250 EHC393249:EHJ393250 EQY393249:ERF393250 FAU393249:FBB393250 FKQ393249:FKX393250 FUM393249:FUT393250 GEI393249:GEP393250 GOE393249:GOL393250 GYA393249:GYH393250 HHW393249:HID393250 HRS393249:HRZ393250 IBO393249:IBV393250 ILK393249:ILR393250 IVG393249:IVN393250 JFC393249:JFJ393250 JOY393249:JPF393250 JYU393249:JZB393250 KIQ393249:KIX393250 KSM393249:KST393250 LCI393249:LCP393250 LME393249:LML393250 LWA393249:LWH393250 MFW393249:MGD393250 MPS393249:MPZ393250 MZO393249:MZV393250 NJK393249:NJR393250 NTG393249:NTN393250 ODC393249:ODJ393250 OMY393249:ONF393250 OWU393249:OXB393250 PGQ393249:PGX393250 PQM393249:PQT393250 QAI393249:QAP393250 QKE393249:QKL393250 QUA393249:QUH393250 RDW393249:RED393250 RNS393249:RNZ393250 RXO393249:RXV393250 SHK393249:SHR393250 SRG393249:SRN393250 TBC393249:TBJ393250 TKY393249:TLF393250 TUU393249:TVB393250 UEQ393249:UEX393250 UOM393249:UOT393250 UYI393249:UYP393250 VIE393249:VIL393250 VSA393249:VSH393250 WBW393249:WCD393250 WLS393249:WLZ393250 WVO393249:WVV393250 G458785:N458786 JC458785:JJ458786 SY458785:TF458786 ACU458785:ADB458786 AMQ458785:AMX458786 AWM458785:AWT458786 BGI458785:BGP458786 BQE458785:BQL458786 CAA458785:CAH458786 CJW458785:CKD458786 CTS458785:CTZ458786 DDO458785:DDV458786 DNK458785:DNR458786 DXG458785:DXN458786 EHC458785:EHJ458786 EQY458785:ERF458786 FAU458785:FBB458786 FKQ458785:FKX458786 FUM458785:FUT458786 GEI458785:GEP458786 GOE458785:GOL458786 GYA458785:GYH458786 HHW458785:HID458786 HRS458785:HRZ458786 IBO458785:IBV458786 ILK458785:ILR458786 IVG458785:IVN458786 JFC458785:JFJ458786 JOY458785:JPF458786 JYU458785:JZB458786 KIQ458785:KIX458786 KSM458785:KST458786 LCI458785:LCP458786 LME458785:LML458786 LWA458785:LWH458786 MFW458785:MGD458786 MPS458785:MPZ458786 MZO458785:MZV458786 NJK458785:NJR458786 NTG458785:NTN458786 ODC458785:ODJ458786 OMY458785:ONF458786 OWU458785:OXB458786 PGQ458785:PGX458786 PQM458785:PQT458786 QAI458785:QAP458786 QKE458785:QKL458786 QUA458785:QUH458786 RDW458785:RED458786 RNS458785:RNZ458786 RXO458785:RXV458786 SHK458785:SHR458786 SRG458785:SRN458786 TBC458785:TBJ458786 TKY458785:TLF458786 TUU458785:TVB458786 UEQ458785:UEX458786 UOM458785:UOT458786 UYI458785:UYP458786 VIE458785:VIL458786 VSA458785:VSH458786 WBW458785:WCD458786 WLS458785:WLZ458786 WVO458785:WVV458786 G524321:N524322 JC524321:JJ524322 SY524321:TF524322 ACU524321:ADB524322 AMQ524321:AMX524322 AWM524321:AWT524322 BGI524321:BGP524322 BQE524321:BQL524322 CAA524321:CAH524322 CJW524321:CKD524322 CTS524321:CTZ524322 DDO524321:DDV524322 DNK524321:DNR524322 DXG524321:DXN524322 EHC524321:EHJ524322 EQY524321:ERF524322 FAU524321:FBB524322 FKQ524321:FKX524322 FUM524321:FUT524322 GEI524321:GEP524322 GOE524321:GOL524322 GYA524321:GYH524322 HHW524321:HID524322 HRS524321:HRZ524322 IBO524321:IBV524322 ILK524321:ILR524322 IVG524321:IVN524322 JFC524321:JFJ524322 JOY524321:JPF524322 JYU524321:JZB524322 KIQ524321:KIX524322 KSM524321:KST524322 LCI524321:LCP524322 LME524321:LML524322 LWA524321:LWH524322 MFW524321:MGD524322 MPS524321:MPZ524322 MZO524321:MZV524322 NJK524321:NJR524322 NTG524321:NTN524322 ODC524321:ODJ524322 OMY524321:ONF524322 OWU524321:OXB524322 PGQ524321:PGX524322 PQM524321:PQT524322 QAI524321:QAP524322 QKE524321:QKL524322 QUA524321:QUH524322 RDW524321:RED524322 RNS524321:RNZ524322 RXO524321:RXV524322 SHK524321:SHR524322 SRG524321:SRN524322 TBC524321:TBJ524322 TKY524321:TLF524322 TUU524321:TVB524322 UEQ524321:UEX524322 UOM524321:UOT524322 UYI524321:UYP524322 VIE524321:VIL524322 VSA524321:VSH524322 WBW524321:WCD524322 WLS524321:WLZ524322 WVO524321:WVV524322 G589857:N589858 JC589857:JJ589858 SY589857:TF589858 ACU589857:ADB589858 AMQ589857:AMX589858 AWM589857:AWT589858 BGI589857:BGP589858 BQE589857:BQL589858 CAA589857:CAH589858 CJW589857:CKD589858 CTS589857:CTZ589858 DDO589857:DDV589858 DNK589857:DNR589858 DXG589857:DXN589858 EHC589857:EHJ589858 EQY589857:ERF589858 FAU589857:FBB589858 FKQ589857:FKX589858 FUM589857:FUT589858 GEI589857:GEP589858 GOE589857:GOL589858 GYA589857:GYH589858 HHW589857:HID589858 HRS589857:HRZ589858 IBO589857:IBV589858 ILK589857:ILR589858 IVG589857:IVN589858 JFC589857:JFJ589858 JOY589857:JPF589858 JYU589857:JZB589858 KIQ589857:KIX589858 KSM589857:KST589858 LCI589857:LCP589858 LME589857:LML589858 LWA589857:LWH589858 MFW589857:MGD589858 MPS589857:MPZ589858 MZO589857:MZV589858 NJK589857:NJR589858 NTG589857:NTN589858 ODC589857:ODJ589858 OMY589857:ONF589858 OWU589857:OXB589858 PGQ589857:PGX589858 PQM589857:PQT589858 QAI589857:QAP589858 QKE589857:QKL589858 QUA589857:QUH589858 RDW589857:RED589858 RNS589857:RNZ589858 RXO589857:RXV589858 SHK589857:SHR589858 SRG589857:SRN589858 TBC589857:TBJ589858 TKY589857:TLF589858 TUU589857:TVB589858 UEQ589857:UEX589858 UOM589857:UOT589858 UYI589857:UYP589858 VIE589857:VIL589858 VSA589857:VSH589858 WBW589857:WCD589858 WLS589857:WLZ589858 WVO589857:WVV589858 G655393:N655394 JC655393:JJ655394 SY655393:TF655394 ACU655393:ADB655394 AMQ655393:AMX655394 AWM655393:AWT655394 BGI655393:BGP655394 BQE655393:BQL655394 CAA655393:CAH655394 CJW655393:CKD655394 CTS655393:CTZ655394 DDO655393:DDV655394 DNK655393:DNR655394 DXG655393:DXN655394 EHC655393:EHJ655394 EQY655393:ERF655394 FAU655393:FBB655394 FKQ655393:FKX655394 FUM655393:FUT655394 GEI655393:GEP655394 GOE655393:GOL655394 GYA655393:GYH655394 HHW655393:HID655394 HRS655393:HRZ655394 IBO655393:IBV655394 ILK655393:ILR655394 IVG655393:IVN655394 JFC655393:JFJ655394 JOY655393:JPF655394 JYU655393:JZB655394 KIQ655393:KIX655394 KSM655393:KST655394 LCI655393:LCP655394 LME655393:LML655394 LWA655393:LWH655394 MFW655393:MGD655394 MPS655393:MPZ655394 MZO655393:MZV655394 NJK655393:NJR655394 NTG655393:NTN655394 ODC655393:ODJ655394 OMY655393:ONF655394 OWU655393:OXB655394 PGQ655393:PGX655394 PQM655393:PQT655394 QAI655393:QAP655394 QKE655393:QKL655394 QUA655393:QUH655394 RDW655393:RED655394 RNS655393:RNZ655394 RXO655393:RXV655394 SHK655393:SHR655394 SRG655393:SRN655394 TBC655393:TBJ655394 TKY655393:TLF655394 TUU655393:TVB655394 UEQ655393:UEX655394 UOM655393:UOT655394 UYI655393:UYP655394 VIE655393:VIL655394 VSA655393:VSH655394 WBW655393:WCD655394 WLS655393:WLZ655394 WVO655393:WVV655394 G720929:N720930 JC720929:JJ720930 SY720929:TF720930 ACU720929:ADB720930 AMQ720929:AMX720930 AWM720929:AWT720930 BGI720929:BGP720930 BQE720929:BQL720930 CAA720929:CAH720930 CJW720929:CKD720930 CTS720929:CTZ720930 DDO720929:DDV720930 DNK720929:DNR720930 DXG720929:DXN720930 EHC720929:EHJ720930 EQY720929:ERF720930 FAU720929:FBB720930 FKQ720929:FKX720930 FUM720929:FUT720930 GEI720929:GEP720930 GOE720929:GOL720930 GYA720929:GYH720930 HHW720929:HID720930 HRS720929:HRZ720930 IBO720929:IBV720930 ILK720929:ILR720930 IVG720929:IVN720930 JFC720929:JFJ720930 JOY720929:JPF720930 JYU720929:JZB720930 KIQ720929:KIX720930 KSM720929:KST720930 LCI720929:LCP720930 LME720929:LML720930 LWA720929:LWH720930 MFW720929:MGD720930 MPS720929:MPZ720930 MZO720929:MZV720930 NJK720929:NJR720930 NTG720929:NTN720930 ODC720929:ODJ720930 OMY720929:ONF720930 OWU720929:OXB720930 PGQ720929:PGX720930 PQM720929:PQT720930 QAI720929:QAP720930 QKE720929:QKL720930 QUA720929:QUH720930 RDW720929:RED720930 RNS720929:RNZ720930 RXO720929:RXV720930 SHK720929:SHR720930 SRG720929:SRN720930 TBC720929:TBJ720930 TKY720929:TLF720930 TUU720929:TVB720930 UEQ720929:UEX720930 UOM720929:UOT720930 UYI720929:UYP720930 VIE720929:VIL720930 VSA720929:VSH720930 WBW720929:WCD720930 WLS720929:WLZ720930 WVO720929:WVV720930 G786465:N786466 JC786465:JJ786466 SY786465:TF786466 ACU786465:ADB786466 AMQ786465:AMX786466 AWM786465:AWT786466 BGI786465:BGP786466 BQE786465:BQL786466 CAA786465:CAH786466 CJW786465:CKD786466 CTS786465:CTZ786466 DDO786465:DDV786466 DNK786465:DNR786466 DXG786465:DXN786466 EHC786465:EHJ786466 EQY786465:ERF786466 FAU786465:FBB786466 FKQ786465:FKX786466 FUM786465:FUT786466 GEI786465:GEP786466 GOE786465:GOL786466 GYA786465:GYH786466 HHW786465:HID786466 HRS786465:HRZ786466 IBO786465:IBV786466 ILK786465:ILR786466 IVG786465:IVN786466 JFC786465:JFJ786466 JOY786465:JPF786466 JYU786465:JZB786466 KIQ786465:KIX786466 KSM786465:KST786466 LCI786465:LCP786466 LME786465:LML786466 LWA786465:LWH786466 MFW786465:MGD786466 MPS786465:MPZ786466 MZO786465:MZV786466 NJK786465:NJR786466 NTG786465:NTN786466 ODC786465:ODJ786466 OMY786465:ONF786466 OWU786465:OXB786466 PGQ786465:PGX786466 PQM786465:PQT786466 QAI786465:QAP786466 QKE786465:QKL786466 QUA786465:QUH786466 RDW786465:RED786466 RNS786465:RNZ786466 RXO786465:RXV786466 SHK786465:SHR786466 SRG786465:SRN786466 TBC786465:TBJ786466 TKY786465:TLF786466 TUU786465:TVB786466 UEQ786465:UEX786466 UOM786465:UOT786466 UYI786465:UYP786466 VIE786465:VIL786466 VSA786465:VSH786466 WBW786465:WCD786466 WLS786465:WLZ786466 WVO786465:WVV786466 G852001:N852002 JC852001:JJ852002 SY852001:TF852002 ACU852001:ADB852002 AMQ852001:AMX852002 AWM852001:AWT852002 BGI852001:BGP852002 BQE852001:BQL852002 CAA852001:CAH852002 CJW852001:CKD852002 CTS852001:CTZ852002 DDO852001:DDV852002 DNK852001:DNR852002 DXG852001:DXN852002 EHC852001:EHJ852002 EQY852001:ERF852002 FAU852001:FBB852002 FKQ852001:FKX852002 FUM852001:FUT852002 GEI852001:GEP852002 GOE852001:GOL852002 GYA852001:GYH852002 HHW852001:HID852002 HRS852001:HRZ852002 IBO852001:IBV852002 ILK852001:ILR852002 IVG852001:IVN852002 JFC852001:JFJ852002 JOY852001:JPF852002 JYU852001:JZB852002 KIQ852001:KIX852002 KSM852001:KST852002 LCI852001:LCP852002 LME852001:LML852002 LWA852001:LWH852002 MFW852001:MGD852002 MPS852001:MPZ852002 MZO852001:MZV852002 NJK852001:NJR852002 NTG852001:NTN852002 ODC852001:ODJ852002 OMY852001:ONF852002 OWU852001:OXB852002 PGQ852001:PGX852002 PQM852001:PQT852002 QAI852001:QAP852002 QKE852001:QKL852002 QUA852001:QUH852002 RDW852001:RED852002 RNS852001:RNZ852002 RXO852001:RXV852002 SHK852001:SHR852002 SRG852001:SRN852002 TBC852001:TBJ852002 TKY852001:TLF852002 TUU852001:TVB852002 UEQ852001:UEX852002 UOM852001:UOT852002 UYI852001:UYP852002 VIE852001:VIL852002 VSA852001:VSH852002 WBW852001:WCD852002 WLS852001:WLZ852002 WVO852001:WVV852002 G917537:N917538 JC917537:JJ917538 SY917537:TF917538 ACU917537:ADB917538 AMQ917537:AMX917538 AWM917537:AWT917538 BGI917537:BGP917538 BQE917537:BQL917538 CAA917537:CAH917538 CJW917537:CKD917538 CTS917537:CTZ917538 DDO917537:DDV917538 DNK917537:DNR917538 DXG917537:DXN917538 EHC917537:EHJ917538 EQY917537:ERF917538 FAU917537:FBB917538 FKQ917537:FKX917538 FUM917537:FUT917538 GEI917537:GEP917538 GOE917537:GOL917538 GYA917537:GYH917538 HHW917537:HID917538 HRS917537:HRZ917538 IBO917537:IBV917538 ILK917537:ILR917538 IVG917537:IVN917538 JFC917537:JFJ917538 JOY917537:JPF917538 JYU917537:JZB917538 KIQ917537:KIX917538 KSM917537:KST917538 LCI917537:LCP917538 LME917537:LML917538 LWA917537:LWH917538 MFW917537:MGD917538 MPS917537:MPZ917538 MZO917537:MZV917538 NJK917537:NJR917538 NTG917537:NTN917538 ODC917537:ODJ917538 OMY917537:ONF917538 OWU917537:OXB917538 PGQ917537:PGX917538 PQM917537:PQT917538 QAI917537:QAP917538 QKE917537:QKL917538 QUA917537:QUH917538 RDW917537:RED917538 RNS917537:RNZ917538 RXO917537:RXV917538 SHK917537:SHR917538 SRG917537:SRN917538 TBC917537:TBJ917538 TKY917537:TLF917538 TUU917537:TVB917538 UEQ917537:UEX917538 UOM917537:UOT917538 UYI917537:UYP917538 VIE917537:VIL917538 VSA917537:VSH917538 WBW917537:WCD917538 WLS917537:WLZ917538 WVO917537:WVV917538 G983073:N983074 JC983073:JJ983074 SY983073:TF983074 ACU983073:ADB983074 AMQ983073:AMX983074 AWM983073:AWT983074 BGI983073:BGP983074 BQE983073:BQL983074 CAA983073:CAH983074 CJW983073:CKD983074 CTS983073:CTZ983074 DDO983073:DDV983074 DNK983073:DNR983074 DXG983073:DXN983074 EHC983073:EHJ983074 EQY983073:ERF983074 FAU983073:FBB983074 FKQ983073:FKX983074 FUM983073:FUT983074 GEI983073:GEP983074 GOE983073:GOL983074 GYA983073:GYH983074 HHW983073:HID983074 HRS983073:HRZ983074 IBO983073:IBV983074 ILK983073:ILR983074 IVG983073:IVN983074 JFC983073:JFJ983074 JOY983073:JPF983074 JYU983073:JZB983074 KIQ983073:KIX983074 KSM983073:KST983074 LCI983073:LCP983074 LME983073:LML983074 LWA983073:LWH983074 MFW983073:MGD983074 MPS983073:MPZ983074 MZO983073:MZV983074 NJK983073:NJR983074 NTG983073:NTN983074 ODC983073:ODJ983074 OMY983073:ONF983074 OWU983073:OXB983074 PGQ983073:PGX983074 PQM983073:PQT983074 QAI983073:QAP983074 QKE983073:QKL983074 QUA983073:QUH983074 RDW983073:RED983074 RNS983073:RNZ983074 RXO983073:RXV983074 SHK983073:SHR983074 SRG983073:SRN983074 TBC983073:TBJ983074 TKY983073:TLF983074 TUU983073:TVB983074 UEQ983073:UEX983074 UOM983073:UOT983074 UYI983073:UYP983074 VIE983073:VIL983074 VSA983073:VSH983074 WBW983073:WCD983074 WLS983073:WLZ983074 WVO983073:WVV983074">
      <formula1>0</formula1>
    </dataValidation>
  </dataValidations>
  <printOptions horizontalCentered="1"/>
  <pageMargins left="0.55118110236220474" right="0.55118110236220474" top="0.6692913385826772" bottom="1.0236220472440944" header="0" footer="0"/>
  <pageSetup paperSize="9" scale="85" fitToHeight="2" orientation="landscape" r:id="rId1"/>
  <headerFooter alignWithMargins="0"/>
  <rowBreaks count="1" manualBreakCount="1">
    <brk id="25" min="2" max="13" man="1"/>
  </rowBreaks>
  <legacyDrawing r:id="rId2"/>
</worksheet>
</file>

<file path=xl/worksheets/sheet13.xml><?xml version="1.0" encoding="utf-8"?>
<worksheet xmlns="http://schemas.openxmlformats.org/spreadsheetml/2006/main" xmlns:r="http://schemas.openxmlformats.org/officeDocument/2006/relationships">
  <sheetPr codeName="Sheet07a" enableFormatConditionsCalculation="0">
    <tabColor indexed="42"/>
    <pageSetUpPr fitToPage="1"/>
  </sheetPr>
  <dimension ref="A1:BQ38"/>
  <sheetViews>
    <sheetView showGridLines="0" zoomScaleNormal="100" workbookViewId="0">
      <pane xSplit="4" ySplit="6" topLeftCell="E7" activePane="bottomRight" state="frozen"/>
      <selection activeCell="P11" sqref="P11"/>
      <selection pane="topRight" activeCell="P11" sqref="P11"/>
      <selection pane="bottomLeft" activeCell="P11" sqref="P11"/>
      <selection pane="bottomRight" activeCell="C3" sqref="C3"/>
    </sheetView>
  </sheetViews>
  <sheetFormatPr defaultRowHeight="12.75"/>
  <cols>
    <col min="1" max="1" width="9.7109375" style="11" hidden="1" customWidth="1"/>
    <col min="2" max="2" width="11.28515625" style="11" hidden="1" customWidth="1"/>
    <col min="3" max="3" width="25.28515625" style="29" customWidth="1"/>
    <col min="4" max="4" width="34.5703125" style="11" bestFit="1" customWidth="1"/>
    <col min="5" max="5" width="36" style="11" bestFit="1" customWidth="1"/>
    <col min="6" max="6" width="28.28515625" style="11" customWidth="1"/>
    <col min="7" max="7" width="17.7109375" style="11" customWidth="1"/>
    <col min="8" max="22" width="9.140625" style="11"/>
    <col min="23" max="23" width="11.5703125" style="11" bestFit="1" customWidth="1"/>
    <col min="24" max="24" width="29.42578125" style="11" bestFit="1" customWidth="1"/>
    <col min="25" max="25" width="3" style="11" customWidth="1"/>
    <col min="26" max="26" width="6.7109375" style="11" hidden="1" customWidth="1"/>
    <col min="27" max="27" width="40.42578125" style="11" hidden="1" customWidth="1"/>
    <col min="28" max="49" width="9.140625" style="11" hidden="1" customWidth="1"/>
    <col min="50" max="50" width="23.42578125" style="11" hidden="1" customWidth="1"/>
    <col min="51" max="51" width="33.140625" style="11" hidden="1" customWidth="1"/>
    <col min="52" max="69" width="9.140625" style="11" hidden="1" customWidth="1"/>
    <col min="70" max="72" width="9.140625" style="11" customWidth="1"/>
    <col min="73" max="256" width="9.140625" style="11"/>
    <col min="257" max="258" width="0" style="11" hidden="1" customWidth="1"/>
    <col min="259" max="259" width="25.28515625" style="11" customWidth="1"/>
    <col min="260" max="260" width="34.5703125" style="11" bestFit="1" customWidth="1"/>
    <col min="261" max="261" width="36" style="11" bestFit="1" customWidth="1"/>
    <col min="262" max="262" width="28.28515625" style="11" customWidth="1"/>
    <col min="263" max="263" width="17.7109375" style="11" customWidth="1"/>
    <col min="264" max="278" width="9.140625" style="11"/>
    <col min="279" max="279" width="11.5703125" style="11" bestFit="1" customWidth="1"/>
    <col min="280" max="280" width="29.42578125" style="11" bestFit="1" customWidth="1"/>
    <col min="281" max="281" width="3" style="11" customWidth="1"/>
    <col min="282" max="325" width="0" style="11" hidden="1" customWidth="1"/>
    <col min="326" max="328" width="9.140625" style="11" customWidth="1"/>
    <col min="329" max="512" width="9.140625" style="11"/>
    <col min="513" max="514" width="0" style="11" hidden="1" customWidth="1"/>
    <col min="515" max="515" width="25.28515625" style="11" customWidth="1"/>
    <col min="516" max="516" width="34.5703125" style="11" bestFit="1" customWidth="1"/>
    <col min="517" max="517" width="36" style="11" bestFit="1" customWidth="1"/>
    <col min="518" max="518" width="28.28515625" style="11" customWidth="1"/>
    <col min="519" max="519" width="17.7109375" style="11" customWidth="1"/>
    <col min="520" max="534" width="9.140625" style="11"/>
    <col min="535" max="535" width="11.5703125" style="11" bestFit="1" customWidth="1"/>
    <col min="536" max="536" width="29.42578125" style="11" bestFit="1" customWidth="1"/>
    <col min="537" max="537" width="3" style="11" customWidth="1"/>
    <col min="538" max="581" width="0" style="11" hidden="1" customWidth="1"/>
    <col min="582" max="584" width="9.140625" style="11" customWidth="1"/>
    <col min="585" max="768" width="9.140625" style="11"/>
    <col min="769" max="770" width="0" style="11" hidden="1" customWidth="1"/>
    <col min="771" max="771" width="25.28515625" style="11" customWidth="1"/>
    <col min="772" max="772" width="34.5703125" style="11" bestFit="1" customWidth="1"/>
    <col min="773" max="773" width="36" style="11" bestFit="1" customWidth="1"/>
    <col min="774" max="774" width="28.28515625" style="11" customWidth="1"/>
    <col min="775" max="775" width="17.7109375" style="11" customWidth="1"/>
    <col min="776" max="790" width="9.140625" style="11"/>
    <col min="791" max="791" width="11.5703125" style="11" bestFit="1" customWidth="1"/>
    <col min="792" max="792" width="29.42578125" style="11" bestFit="1" customWidth="1"/>
    <col min="793" max="793" width="3" style="11" customWidth="1"/>
    <col min="794" max="837" width="0" style="11" hidden="1" customWidth="1"/>
    <col min="838" max="840" width="9.140625" style="11" customWidth="1"/>
    <col min="841" max="1024" width="9.140625" style="11"/>
    <col min="1025" max="1026" width="0" style="11" hidden="1" customWidth="1"/>
    <col min="1027" max="1027" width="25.28515625" style="11" customWidth="1"/>
    <col min="1028" max="1028" width="34.5703125" style="11" bestFit="1" customWidth="1"/>
    <col min="1029" max="1029" width="36" style="11" bestFit="1" customWidth="1"/>
    <col min="1030" max="1030" width="28.28515625" style="11" customWidth="1"/>
    <col min="1031" max="1031" width="17.7109375" style="11" customWidth="1"/>
    <col min="1032" max="1046" width="9.140625" style="11"/>
    <col min="1047" max="1047" width="11.5703125" style="11" bestFit="1" customWidth="1"/>
    <col min="1048" max="1048" width="29.42578125" style="11" bestFit="1" customWidth="1"/>
    <col min="1049" max="1049" width="3" style="11" customWidth="1"/>
    <col min="1050" max="1093" width="0" style="11" hidden="1" customWidth="1"/>
    <col min="1094" max="1096" width="9.140625" style="11" customWidth="1"/>
    <col min="1097" max="1280" width="9.140625" style="11"/>
    <col min="1281" max="1282" width="0" style="11" hidden="1" customWidth="1"/>
    <col min="1283" max="1283" width="25.28515625" style="11" customWidth="1"/>
    <col min="1284" max="1284" width="34.5703125" style="11" bestFit="1" customWidth="1"/>
    <col min="1285" max="1285" width="36" style="11" bestFit="1" customWidth="1"/>
    <col min="1286" max="1286" width="28.28515625" style="11" customWidth="1"/>
    <col min="1287" max="1287" width="17.7109375" style="11" customWidth="1"/>
    <col min="1288" max="1302" width="9.140625" style="11"/>
    <col min="1303" max="1303" width="11.5703125" style="11" bestFit="1" customWidth="1"/>
    <col min="1304" max="1304" width="29.42578125" style="11" bestFit="1" customWidth="1"/>
    <col min="1305" max="1305" width="3" style="11" customWidth="1"/>
    <col min="1306" max="1349" width="0" style="11" hidden="1" customWidth="1"/>
    <col min="1350" max="1352" width="9.140625" style="11" customWidth="1"/>
    <col min="1353" max="1536" width="9.140625" style="11"/>
    <col min="1537" max="1538" width="0" style="11" hidden="1" customWidth="1"/>
    <col min="1539" max="1539" width="25.28515625" style="11" customWidth="1"/>
    <col min="1540" max="1540" width="34.5703125" style="11" bestFit="1" customWidth="1"/>
    <col min="1541" max="1541" width="36" style="11" bestFit="1" customWidth="1"/>
    <col min="1542" max="1542" width="28.28515625" style="11" customWidth="1"/>
    <col min="1543" max="1543" width="17.7109375" style="11" customWidth="1"/>
    <col min="1544" max="1558" width="9.140625" style="11"/>
    <col min="1559" max="1559" width="11.5703125" style="11" bestFit="1" customWidth="1"/>
    <col min="1560" max="1560" width="29.42578125" style="11" bestFit="1" customWidth="1"/>
    <col min="1561" max="1561" width="3" style="11" customWidth="1"/>
    <col min="1562" max="1605" width="0" style="11" hidden="1" customWidth="1"/>
    <col min="1606" max="1608" width="9.140625" style="11" customWidth="1"/>
    <col min="1609" max="1792" width="9.140625" style="11"/>
    <col min="1793" max="1794" width="0" style="11" hidden="1" customWidth="1"/>
    <col min="1795" max="1795" width="25.28515625" style="11" customWidth="1"/>
    <col min="1796" max="1796" width="34.5703125" style="11" bestFit="1" customWidth="1"/>
    <col min="1797" max="1797" width="36" style="11" bestFit="1" customWidth="1"/>
    <col min="1798" max="1798" width="28.28515625" style="11" customWidth="1"/>
    <col min="1799" max="1799" width="17.7109375" style="11" customWidth="1"/>
    <col min="1800" max="1814" width="9.140625" style="11"/>
    <col min="1815" max="1815" width="11.5703125" style="11" bestFit="1" customWidth="1"/>
    <col min="1816" max="1816" width="29.42578125" style="11" bestFit="1" customWidth="1"/>
    <col min="1817" max="1817" width="3" style="11" customWidth="1"/>
    <col min="1818" max="1861" width="0" style="11" hidden="1" customWidth="1"/>
    <col min="1862" max="1864" width="9.140625" style="11" customWidth="1"/>
    <col min="1865" max="2048" width="9.140625" style="11"/>
    <col min="2049" max="2050" width="0" style="11" hidden="1" customWidth="1"/>
    <col min="2051" max="2051" width="25.28515625" style="11" customWidth="1"/>
    <col min="2052" max="2052" width="34.5703125" style="11" bestFit="1" customWidth="1"/>
    <col min="2053" max="2053" width="36" style="11" bestFit="1" customWidth="1"/>
    <col min="2054" max="2054" width="28.28515625" style="11" customWidth="1"/>
    <col min="2055" max="2055" width="17.7109375" style="11" customWidth="1"/>
    <col min="2056" max="2070" width="9.140625" style="11"/>
    <col min="2071" max="2071" width="11.5703125" style="11" bestFit="1" customWidth="1"/>
    <col min="2072" max="2072" width="29.42578125" style="11" bestFit="1" customWidth="1"/>
    <col min="2073" max="2073" width="3" style="11" customWidth="1"/>
    <col min="2074" max="2117" width="0" style="11" hidden="1" customWidth="1"/>
    <col min="2118" max="2120" width="9.140625" style="11" customWidth="1"/>
    <col min="2121" max="2304" width="9.140625" style="11"/>
    <col min="2305" max="2306" width="0" style="11" hidden="1" customWidth="1"/>
    <col min="2307" max="2307" width="25.28515625" style="11" customWidth="1"/>
    <col min="2308" max="2308" width="34.5703125" style="11" bestFit="1" customWidth="1"/>
    <col min="2309" max="2309" width="36" style="11" bestFit="1" customWidth="1"/>
    <col min="2310" max="2310" width="28.28515625" style="11" customWidth="1"/>
    <col min="2311" max="2311" width="17.7109375" style="11" customWidth="1"/>
    <col min="2312" max="2326" width="9.140625" style="11"/>
    <col min="2327" max="2327" width="11.5703125" style="11" bestFit="1" customWidth="1"/>
    <col min="2328" max="2328" width="29.42578125" style="11" bestFit="1" customWidth="1"/>
    <col min="2329" max="2329" width="3" style="11" customWidth="1"/>
    <col min="2330" max="2373" width="0" style="11" hidden="1" customWidth="1"/>
    <col min="2374" max="2376" width="9.140625" style="11" customWidth="1"/>
    <col min="2377" max="2560" width="9.140625" style="11"/>
    <col min="2561" max="2562" width="0" style="11" hidden="1" customWidth="1"/>
    <col min="2563" max="2563" width="25.28515625" style="11" customWidth="1"/>
    <col min="2564" max="2564" width="34.5703125" style="11" bestFit="1" customWidth="1"/>
    <col min="2565" max="2565" width="36" style="11" bestFit="1" customWidth="1"/>
    <col min="2566" max="2566" width="28.28515625" style="11" customWidth="1"/>
    <col min="2567" max="2567" width="17.7109375" style="11" customWidth="1"/>
    <col min="2568" max="2582" width="9.140625" style="11"/>
    <col min="2583" max="2583" width="11.5703125" style="11" bestFit="1" customWidth="1"/>
    <col min="2584" max="2584" width="29.42578125" style="11" bestFit="1" customWidth="1"/>
    <col min="2585" max="2585" width="3" style="11" customWidth="1"/>
    <col min="2586" max="2629" width="0" style="11" hidden="1" customWidth="1"/>
    <col min="2630" max="2632" width="9.140625" style="11" customWidth="1"/>
    <col min="2633" max="2816" width="9.140625" style="11"/>
    <col min="2817" max="2818" width="0" style="11" hidden="1" customWidth="1"/>
    <col min="2819" max="2819" width="25.28515625" style="11" customWidth="1"/>
    <col min="2820" max="2820" width="34.5703125" style="11" bestFit="1" customWidth="1"/>
    <col min="2821" max="2821" width="36" style="11" bestFit="1" customWidth="1"/>
    <col min="2822" max="2822" width="28.28515625" style="11" customWidth="1"/>
    <col min="2823" max="2823" width="17.7109375" style="11" customWidth="1"/>
    <col min="2824" max="2838" width="9.140625" style="11"/>
    <col min="2839" max="2839" width="11.5703125" style="11" bestFit="1" customWidth="1"/>
    <col min="2840" max="2840" width="29.42578125" style="11" bestFit="1" customWidth="1"/>
    <col min="2841" max="2841" width="3" style="11" customWidth="1"/>
    <col min="2842" max="2885" width="0" style="11" hidden="1" customWidth="1"/>
    <col min="2886" max="2888" width="9.140625" style="11" customWidth="1"/>
    <col min="2889" max="3072" width="9.140625" style="11"/>
    <col min="3073" max="3074" width="0" style="11" hidden="1" customWidth="1"/>
    <col min="3075" max="3075" width="25.28515625" style="11" customWidth="1"/>
    <col min="3076" max="3076" width="34.5703125" style="11" bestFit="1" customWidth="1"/>
    <col min="3077" max="3077" width="36" style="11" bestFit="1" customWidth="1"/>
    <col min="3078" max="3078" width="28.28515625" style="11" customWidth="1"/>
    <col min="3079" max="3079" width="17.7109375" style="11" customWidth="1"/>
    <col min="3080" max="3094" width="9.140625" style="11"/>
    <col min="3095" max="3095" width="11.5703125" style="11" bestFit="1" customWidth="1"/>
    <col min="3096" max="3096" width="29.42578125" style="11" bestFit="1" customWidth="1"/>
    <col min="3097" max="3097" width="3" style="11" customWidth="1"/>
    <col min="3098" max="3141" width="0" style="11" hidden="1" customWidth="1"/>
    <col min="3142" max="3144" width="9.140625" style="11" customWidth="1"/>
    <col min="3145" max="3328" width="9.140625" style="11"/>
    <col min="3329" max="3330" width="0" style="11" hidden="1" customWidth="1"/>
    <col min="3331" max="3331" width="25.28515625" style="11" customWidth="1"/>
    <col min="3332" max="3332" width="34.5703125" style="11" bestFit="1" customWidth="1"/>
    <col min="3333" max="3333" width="36" style="11" bestFit="1" customWidth="1"/>
    <col min="3334" max="3334" width="28.28515625" style="11" customWidth="1"/>
    <col min="3335" max="3335" width="17.7109375" style="11" customWidth="1"/>
    <col min="3336" max="3350" width="9.140625" style="11"/>
    <col min="3351" max="3351" width="11.5703125" style="11" bestFit="1" customWidth="1"/>
    <col min="3352" max="3352" width="29.42578125" style="11" bestFit="1" customWidth="1"/>
    <col min="3353" max="3353" width="3" style="11" customWidth="1"/>
    <col min="3354" max="3397" width="0" style="11" hidden="1" customWidth="1"/>
    <col min="3398" max="3400" width="9.140625" style="11" customWidth="1"/>
    <col min="3401" max="3584" width="9.140625" style="11"/>
    <col min="3585" max="3586" width="0" style="11" hidden="1" customWidth="1"/>
    <col min="3587" max="3587" width="25.28515625" style="11" customWidth="1"/>
    <col min="3588" max="3588" width="34.5703125" style="11" bestFit="1" customWidth="1"/>
    <col min="3589" max="3589" width="36" style="11" bestFit="1" customWidth="1"/>
    <col min="3590" max="3590" width="28.28515625" style="11" customWidth="1"/>
    <col min="3591" max="3591" width="17.7109375" style="11" customWidth="1"/>
    <col min="3592" max="3606" width="9.140625" style="11"/>
    <col min="3607" max="3607" width="11.5703125" style="11" bestFit="1" customWidth="1"/>
    <col min="3608" max="3608" width="29.42578125" style="11" bestFit="1" customWidth="1"/>
    <col min="3609" max="3609" width="3" style="11" customWidth="1"/>
    <col min="3610" max="3653" width="0" style="11" hidden="1" customWidth="1"/>
    <col min="3654" max="3656" width="9.140625" style="11" customWidth="1"/>
    <col min="3657" max="3840" width="9.140625" style="11"/>
    <col min="3841" max="3842" width="0" style="11" hidden="1" customWidth="1"/>
    <col min="3843" max="3843" width="25.28515625" style="11" customWidth="1"/>
    <col min="3844" max="3844" width="34.5703125" style="11" bestFit="1" customWidth="1"/>
    <col min="3845" max="3845" width="36" style="11" bestFit="1" customWidth="1"/>
    <col min="3846" max="3846" width="28.28515625" style="11" customWidth="1"/>
    <col min="3847" max="3847" width="17.7109375" style="11" customWidth="1"/>
    <col min="3848" max="3862" width="9.140625" style="11"/>
    <col min="3863" max="3863" width="11.5703125" style="11" bestFit="1" customWidth="1"/>
    <col min="3864" max="3864" width="29.42578125" style="11" bestFit="1" customWidth="1"/>
    <col min="3865" max="3865" width="3" style="11" customWidth="1"/>
    <col min="3866" max="3909" width="0" style="11" hidden="1" customWidth="1"/>
    <col min="3910" max="3912" width="9.140625" style="11" customWidth="1"/>
    <col min="3913" max="4096" width="9.140625" style="11"/>
    <col min="4097" max="4098" width="0" style="11" hidden="1" customWidth="1"/>
    <col min="4099" max="4099" width="25.28515625" style="11" customWidth="1"/>
    <col min="4100" max="4100" width="34.5703125" style="11" bestFit="1" customWidth="1"/>
    <col min="4101" max="4101" width="36" style="11" bestFit="1" customWidth="1"/>
    <col min="4102" max="4102" width="28.28515625" style="11" customWidth="1"/>
    <col min="4103" max="4103" width="17.7109375" style="11" customWidth="1"/>
    <col min="4104" max="4118" width="9.140625" style="11"/>
    <col min="4119" max="4119" width="11.5703125" style="11" bestFit="1" customWidth="1"/>
    <col min="4120" max="4120" width="29.42578125" style="11" bestFit="1" customWidth="1"/>
    <col min="4121" max="4121" width="3" style="11" customWidth="1"/>
    <col min="4122" max="4165" width="0" style="11" hidden="1" customWidth="1"/>
    <col min="4166" max="4168" width="9.140625" style="11" customWidth="1"/>
    <col min="4169" max="4352" width="9.140625" style="11"/>
    <col min="4353" max="4354" width="0" style="11" hidden="1" customWidth="1"/>
    <col min="4355" max="4355" width="25.28515625" style="11" customWidth="1"/>
    <col min="4356" max="4356" width="34.5703125" style="11" bestFit="1" customWidth="1"/>
    <col min="4357" max="4357" width="36" style="11" bestFit="1" customWidth="1"/>
    <col min="4358" max="4358" width="28.28515625" style="11" customWidth="1"/>
    <col min="4359" max="4359" width="17.7109375" style="11" customWidth="1"/>
    <col min="4360" max="4374" width="9.140625" style="11"/>
    <col min="4375" max="4375" width="11.5703125" style="11" bestFit="1" customWidth="1"/>
    <col min="4376" max="4376" width="29.42578125" style="11" bestFit="1" customWidth="1"/>
    <col min="4377" max="4377" width="3" style="11" customWidth="1"/>
    <col min="4378" max="4421" width="0" style="11" hidden="1" customWidth="1"/>
    <col min="4422" max="4424" width="9.140625" style="11" customWidth="1"/>
    <col min="4425" max="4608" width="9.140625" style="11"/>
    <col min="4609" max="4610" width="0" style="11" hidden="1" customWidth="1"/>
    <col min="4611" max="4611" width="25.28515625" style="11" customWidth="1"/>
    <col min="4612" max="4612" width="34.5703125" style="11" bestFit="1" customWidth="1"/>
    <col min="4613" max="4613" width="36" style="11" bestFit="1" customWidth="1"/>
    <col min="4614" max="4614" width="28.28515625" style="11" customWidth="1"/>
    <col min="4615" max="4615" width="17.7109375" style="11" customWidth="1"/>
    <col min="4616" max="4630" width="9.140625" style="11"/>
    <col min="4631" max="4631" width="11.5703125" style="11" bestFit="1" customWidth="1"/>
    <col min="4632" max="4632" width="29.42578125" style="11" bestFit="1" customWidth="1"/>
    <col min="4633" max="4633" width="3" style="11" customWidth="1"/>
    <col min="4634" max="4677" width="0" style="11" hidden="1" customWidth="1"/>
    <col min="4678" max="4680" width="9.140625" style="11" customWidth="1"/>
    <col min="4681" max="4864" width="9.140625" style="11"/>
    <col min="4865" max="4866" width="0" style="11" hidden="1" customWidth="1"/>
    <col min="4867" max="4867" width="25.28515625" style="11" customWidth="1"/>
    <col min="4868" max="4868" width="34.5703125" style="11" bestFit="1" customWidth="1"/>
    <col min="4869" max="4869" width="36" style="11" bestFit="1" customWidth="1"/>
    <col min="4870" max="4870" width="28.28515625" style="11" customWidth="1"/>
    <col min="4871" max="4871" width="17.7109375" style="11" customWidth="1"/>
    <col min="4872" max="4886" width="9.140625" style="11"/>
    <col min="4887" max="4887" width="11.5703125" style="11" bestFit="1" customWidth="1"/>
    <col min="4888" max="4888" width="29.42578125" style="11" bestFit="1" customWidth="1"/>
    <col min="4889" max="4889" width="3" style="11" customWidth="1"/>
    <col min="4890" max="4933" width="0" style="11" hidden="1" customWidth="1"/>
    <col min="4934" max="4936" width="9.140625" style="11" customWidth="1"/>
    <col min="4937" max="5120" width="9.140625" style="11"/>
    <col min="5121" max="5122" width="0" style="11" hidden="1" customWidth="1"/>
    <col min="5123" max="5123" width="25.28515625" style="11" customWidth="1"/>
    <col min="5124" max="5124" width="34.5703125" style="11" bestFit="1" customWidth="1"/>
    <col min="5125" max="5125" width="36" style="11" bestFit="1" customWidth="1"/>
    <col min="5126" max="5126" width="28.28515625" style="11" customWidth="1"/>
    <col min="5127" max="5127" width="17.7109375" style="11" customWidth="1"/>
    <col min="5128" max="5142" width="9.140625" style="11"/>
    <col min="5143" max="5143" width="11.5703125" style="11" bestFit="1" customWidth="1"/>
    <col min="5144" max="5144" width="29.42578125" style="11" bestFit="1" customWidth="1"/>
    <col min="5145" max="5145" width="3" style="11" customWidth="1"/>
    <col min="5146" max="5189" width="0" style="11" hidden="1" customWidth="1"/>
    <col min="5190" max="5192" width="9.140625" style="11" customWidth="1"/>
    <col min="5193" max="5376" width="9.140625" style="11"/>
    <col min="5377" max="5378" width="0" style="11" hidden="1" customWidth="1"/>
    <col min="5379" max="5379" width="25.28515625" style="11" customWidth="1"/>
    <col min="5380" max="5380" width="34.5703125" style="11" bestFit="1" customWidth="1"/>
    <col min="5381" max="5381" width="36" style="11" bestFit="1" customWidth="1"/>
    <col min="5382" max="5382" width="28.28515625" style="11" customWidth="1"/>
    <col min="5383" max="5383" width="17.7109375" style="11" customWidth="1"/>
    <col min="5384" max="5398" width="9.140625" style="11"/>
    <col min="5399" max="5399" width="11.5703125" style="11" bestFit="1" customWidth="1"/>
    <col min="5400" max="5400" width="29.42578125" style="11" bestFit="1" customWidth="1"/>
    <col min="5401" max="5401" width="3" style="11" customWidth="1"/>
    <col min="5402" max="5445" width="0" style="11" hidden="1" customWidth="1"/>
    <col min="5446" max="5448" width="9.140625" style="11" customWidth="1"/>
    <col min="5449" max="5632" width="9.140625" style="11"/>
    <col min="5633" max="5634" width="0" style="11" hidden="1" customWidth="1"/>
    <col min="5635" max="5635" width="25.28515625" style="11" customWidth="1"/>
    <col min="5636" max="5636" width="34.5703125" style="11" bestFit="1" customWidth="1"/>
    <col min="5637" max="5637" width="36" style="11" bestFit="1" customWidth="1"/>
    <col min="5638" max="5638" width="28.28515625" style="11" customWidth="1"/>
    <col min="5639" max="5639" width="17.7109375" style="11" customWidth="1"/>
    <col min="5640" max="5654" width="9.140625" style="11"/>
    <col min="5655" max="5655" width="11.5703125" style="11" bestFit="1" customWidth="1"/>
    <col min="5656" max="5656" width="29.42578125" style="11" bestFit="1" customWidth="1"/>
    <col min="5657" max="5657" width="3" style="11" customWidth="1"/>
    <col min="5658" max="5701" width="0" style="11" hidden="1" customWidth="1"/>
    <col min="5702" max="5704" width="9.140625" style="11" customWidth="1"/>
    <col min="5705" max="5888" width="9.140625" style="11"/>
    <col min="5889" max="5890" width="0" style="11" hidden="1" customWidth="1"/>
    <col min="5891" max="5891" width="25.28515625" style="11" customWidth="1"/>
    <col min="5892" max="5892" width="34.5703125" style="11" bestFit="1" customWidth="1"/>
    <col min="5893" max="5893" width="36" style="11" bestFit="1" customWidth="1"/>
    <col min="5894" max="5894" width="28.28515625" style="11" customWidth="1"/>
    <col min="5895" max="5895" width="17.7109375" style="11" customWidth="1"/>
    <col min="5896" max="5910" width="9.140625" style="11"/>
    <col min="5911" max="5911" width="11.5703125" style="11" bestFit="1" customWidth="1"/>
    <col min="5912" max="5912" width="29.42578125" style="11" bestFit="1" customWidth="1"/>
    <col min="5913" max="5913" width="3" style="11" customWidth="1"/>
    <col min="5914" max="5957" width="0" style="11" hidden="1" customWidth="1"/>
    <col min="5958" max="5960" width="9.140625" style="11" customWidth="1"/>
    <col min="5961" max="6144" width="9.140625" style="11"/>
    <col min="6145" max="6146" width="0" style="11" hidden="1" customWidth="1"/>
    <col min="6147" max="6147" width="25.28515625" style="11" customWidth="1"/>
    <col min="6148" max="6148" width="34.5703125" style="11" bestFit="1" customWidth="1"/>
    <col min="6149" max="6149" width="36" style="11" bestFit="1" customWidth="1"/>
    <col min="6150" max="6150" width="28.28515625" style="11" customWidth="1"/>
    <col min="6151" max="6151" width="17.7109375" style="11" customWidth="1"/>
    <col min="6152" max="6166" width="9.140625" style="11"/>
    <col min="6167" max="6167" width="11.5703125" style="11" bestFit="1" customWidth="1"/>
    <col min="6168" max="6168" width="29.42578125" style="11" bestFit="1" customWidth="1"/>
    <col min="6169" max="6169" width="3" style="11" customWidth="1"/>
    <col min="6170" max="6213" width="0" style="11" hidden="1" customWidth="1"/>
    <col min="6214" max="6216" width="9.140625" style="11" customWidth="1"/>
    <col min="6217" max="6400" width="9.140625" style="11"/>
    <col min="6401" max="6402" width="0" style="11" hidden="1" customWidth="1"/>
    <col min="6403" max="6403" width="25.28515625" style="11" customWidth="1"/>
    <col min="6404" max="6404" width="34.5703125" style="11" bestFit="1" customWidth="1"/>
    <col min="6405" max="6405" width="36" style="11" bestFit="1" customWidth="1"/>
    <col min="6406" max="6406" width="28.28515625" style="11" customWidth="1"/>
    <col min="6407" max="6407" width="17.7109375" style="11" customWidth="1"/>
    <col min="6408" max="6422" width="9.140625" style="11"/>
    <col min="6423" max="6423" width="11.5703125" style="11" bestFit="1" customWidth="1"/>
    <col min="6424" max="6424" width="29.42578125" style="11" bestFit="1" customWidth="1"/>
    <col min="6425" max="6425" width="3" style="11" customWidth="1"/>
    <col min="6426" max="6469" width="0" style="11" hidden="1" customWidth="1"/>
    <col min="6470" max="6472" width="9.140625" style="11" customWidth="1"/>
    <col min="6473" max="6656" width="9.140625" style="11"/>
    <col min="6657" max="6658" width="0" style="11" hidden="1" customWidth="1"/>
    <col min="6659" max="6659" width="25.28515625" style="11" customWidth="1"/>
    <col min="6660" max="6660" width="34.5703125" style="11" bestFit="1" customWidth="1"/>
    <col min="6661" max="6661" width="36" style="11" bestFit="1" customWidth="1"/>
    <col min="6662" max="6662" width="28.28515625" style="11" customWidth="1"/>
    <col min="6663" max="6663" width="17.7109375" style="11" customWidth="1"/>
    <col min="6664" max="6678" width="9.140625" style="11"/>
    <col min="6679" max="6679" width="11.5703125" style="11" bestFit="1" customWidth="1"/>
    <col min="6680" max="6680" width="29.42578125" style="11" bestFit="1" customWidth="1"/>
    <col min="6681" max="6681" width="3" style="11" customWidth="1"/>
    <col min="6682" max="6725" width="0" style="11" hidden="1" customWidth="1"/>
    <col min="6726" max="6728" width="9.140625" style="11" customWidth="1"/>
    <col min="6729" max="6912" width="9.140625" style="11"/>
    <col min="6913" max="6914" width="0" style="11" hidden="1" customWidth="1"/>
    <col min="6915" max="6915" width="25.28515625" style="11" customWidth="1"/>
    <col min="6916" max="6916" width="34.5703125" style="11" bestFit="1" customWidth="1"/>
    <col min="6917" max="6917" width="36" style="11" bestFit="1" customWidth="1"/>
    <col min="6918" max="6918" width="28.28515625" style="11" customWidth="1"/>
    <col min="6919" max="6919" width="17.7109375" style="11" customWidth="1"/>
    <col min="6920" max="6934" width="9.140625" style="11"/>
    <col min="6935" max="6935" width="11.5703125" style="11" bestFit="1" customWidth="1"/>
    <col min="6936" max="6936" width="29.42578125" style="11" bestFit="1" customWidth="1"/>
    <col min="6937" max="6937" width="3" style="11" customWidth="1"/>
    <col min="6938" max="6981" width="0" style="11" hidden="1" customWidth="1"/>
    <col min="6982" max="6984" width="9.140625" style="11" customWidth="1"/>
    <col min="6985" max="7168" width="9.140625" style="11"/>
    <col min="7169" max="7170" width="0" style="11" hidden="1" customWidth="1"/>
    <col min="7171" max="7171" width="25.28515625" style="11" customWidth="1"/>
    <col min="7172" max="7172" width="34.5703125" style="11" bestFit="1" customWidth="1"/>
    <col min="7173" max="7173" width="36" style="11" bestFit="1" customWidth="1"/>
    <col min="7174" max="7174" width="28.28515625" style="11" customWidth="1"/>
    <col min="7175" max="7175" width="17.7109375" style="11" customWidth="1"/>
    <col min="7176" max="7190" width="9.140625" style="11"/>
    <col min="7191" max="7191" width="11.5703125" style="11" bestFit="1" customWidth="1"/>
    <col min="7192" max="7192" width="29.42578125" style="11" bestFit="1" customWidth="1"/>
    <col min="7193" max="7193" width="3" style="11" customWidth="1"/>
    <col min="7194" max="7237" width="0" style="11" hidden="1" customWidth="1"/>
    <col min="7238" max="7240" width="9.140625" style="11" customWidth="1"/>
    <col min="7241" max="7424" width="9.140625" style="11"/>
    <col min="7425" max="7426" width="0" style="11" hidden="1" customWidth="1"/>
    <col min="7427" max="7427" width="25.28515625" style="11" customWidth="1"/>
    <col min="7428" max="7428" width="34.5703125" style="11" bestFit="1" customWidth="1"/>
    <col min="7429" max="7429" width="36" style="11" bestFit="1" customWidth="1"/>
    <col min="7430" max="7430" width="28.28515625" style="11" customWidth="1"/>
    <col min="7431" max="7431" width="17.7109375" style="11" customWidth="1"/>
    <col min="7432" max="7446" width="9.140625" style="11"/>
    <col min="7447" max="7447" width="11.5703125" style="11" bestFit="1" customWidth="1"/>
    <col min="7448" max="7448" width="29.42578125" style="11" bestFit="1" customWidth="1"/>
    <col min="7449" max="7449" width="3" style="11" customWidth="1"/>
    <col min="7450" max="7493" width="0" style="11" hidden="1" customWidth="1"/>
    <col min="7494" max="7496" width="9.140625" style="11" customWidth="1"/>
    <col min="7497" max="7680" width="9.140625" style="11"/>
    <col min="7681" max="7682" width="0" style="11" hidden="1" customWidth="1"/>
    <col min="7683" max="7683" width="25.28515625" style="11" customWidth="1"/>
    <col min="7684" max="7684" width="34.5703125" style="11" bestFit="1" customWidth="1"/>
    <col min="7685" max="7685" width="36" style="11" bestFit="1" customWidth="1"/>
    <col min="7686" max="7686" width="28.28515625" style="11" customWidth="1"/>
    <col min="7687" max="7687" width="17.7109375" style="11" customWidth="1"/>
    <col min="7688" max="7702" width="9.140625" style="11"/>
    <col min="7703" max="7703" width="11.5703125" style="11" bestFit="1" customWidth="1"/>
    <col min="7704" max="7704" width="29.42578125" style="11" bestFit="1" customWidth="1"/>
    <col min="7705" max="7705" width="3" style="11" customWidth="1"/>
    <col min="7706" max="7749" width="0" style="11" hidden="1" customWidth="1"/>
    <col min="7750" max="7752" width="9.140625" style="11" customWidth="1"/>
    <col min="7753" max="7936" width="9.140625" style="11"/>
    <col min="7937" max="7938" width="0" style="11" hidden="1" customWidth="1"/>
    <col min="7939" max="7939" width="25.28515625" style="11" customWidth="1"/>
    <col min="7940" max="7940" width="34.5703125" style="11" bestFit="1" customWidth="1"/>
    <col min="7941" max="7941" width="36" style="11" bestFit="1" customWidth="1"/>
    <col min="7942" max="7942" width="28.28515625" style="11" customWidth="1"/>
    <col min="7943" max="7943" width="17.7109375" style="11" customWidth="1"/>
    <col min="7944" max="7958" width="9.140625" style="11"/>
    <col min="7959" max="7959" width="11.5703125" style="11" bestFit="1" customWidth="1"/>
    <col min="7960" max="7960" width="29.42578125" style="11" bestFit="1" customWidth="1"/>
    <col min="7961" max="7961" width="3" style="11" customWidth="1"/>
    <col min="7962" max="8005" width="0" style="11" hidden="1" customWidth="1"/>
    <col min="8006" max="8008" width="9.140625" style="11" customWidth="1"/>
    <col min="8009" max="8192" width="9.140625" style="11"/>
    <col min="8193" max="8194" width="0" style="11" hidden="1" customWidth="1"/>
    <col min="8195" max="8195" width="25.28515625" style="11" customWidth="1"/>
    <col min="8196" max="8196" width="34.5703125" style="11" bestFit="1" customWidth="1"/>
    <col min="8197" max="8197" width="36" style="11" bestFit="1" customWidth="1"/>
    <col min="8198" max="8198" width="28.28515625" style="11" customWidth="1"/>
    <col min="8199" max="8199" width="17.7109375" style="11" customWidth="1"/>
    <col min="8200" max="8214" width="9.140625" style="11"/>
    <col min="8215" max="8215" width="11.5703125" style="11" bestFit="1" customWidth="1"/>
    <col min="8216" max="8216" width="29.42578125" style="11" bestFit="1" customWidth="1"/>
    <col min="8217" max="8217" width="3" style="11" customWidth="1"/>
    <col min="8218" max="8261" width="0" style="11" hidden="1" customWidth="1"/>
    <col min="8262" max="8264" width="9.140625" style="11" customWidth="1"/>
    <col min="8265" max="8448" width="9.140625" style="11"/>
    <col min="8449" max="8450" width="0" style="11" hidden="1" customWidth="1"/>
    <col min="8451" max="8451" width="25.28515625" style="11" customWidth="1"/>
    <col min="8452" max="8452" width="34.5703125" style="11" bestFit="1" customWidth="1"/>
    <col min="8453" max="8453" width="36" style="11" bestFit="1" customWidth="1"/>
    <col min="8454" max="8454" width="28.28515625" style="11" customWidth="1"/>
    <col min="8455" max="8455" width="17.7109375" style="11" customWidth="1"/>
    <col min="8456" max="8470" width="9.140625" style="11"/>
    <col min="8471" max="8471" width="11.5703125" style="11" bestFit="1" customWidth="1"/>
    <col min="8472" max="8472" width="29.42578125" style="11" bestFit="1" customWidth="1"/>
    <col min="8473" max="8473" width="3" style="11" customWidth="1"/>
    <col min="8474" max="8517" width="0" style="11" hidden="1" customWidth="1"/>
    <col min="8518" max="8520" width="9.140625" style="11" customWidth="1"/>
    <col min="8521" max="8704" width="9.140625" style="11"/>
    <col min="8705" max="8706" width="0" style="11" hidden="1" customWidth="1"/>
    <col min="8707" max="8707" width="25.28515625" style="11" customWidth="1"/>
    <col min="8708" max="8708" width="34.5703125" style="11" bestFit="1" customWidth="1"/>
    <col min="8709" max="8709" width="36" style="11" bestFit="1" customWidth="1"/>
    <col min="8710" max="8710" width="28.28515625" style="11" customWidth="1"/>
    <col min="8711" max="8711" width="17.7109375" style="11" customWidth="1"/>
    <col min="8712" max="8726" width="9.140625" style="11"/>
    <col min="8727" max="8727" width="11.5703125" style="11" bestFit="1" customWidth="1"/>
    <col min="8728" max="8728" width="29.42578125" style="11" bestFit="1" customWidth="1"/>
    <col min="8729" max="8729" width="3" style="11" customWidth="1"/>
    <col min="8730" max="8773" width="0" style="11" hidden="1" customWidth="1"/>
    <col min="8774" max="8776" width="9.140625" style="11" customWidth="1"/>
    <col min="8777" max="8960" width="9.140625" style="11"/>
    <col min="8961" max="8962" width="0" style="11" hidden="1" customWidth="1"/>
    <col min="8963" max="8963" width="25.28515625" style="11" customWidth="1"/>
    <col min="8964" max="8964" width="34.5703125" style="11" bestFit="1" customWidth="1"/>
    <col min="8965" max="8965" width="36" style="11" bestFit="1" customWidth="1"/>
    <col min="8966" max="8966" width="28.28515625" style="11" customWidth="1"/>
    <col min="8967" max="8967" width="17.7109375" style="11" customWidth="1"/>
    <col min="8968" max="8982" width="9.140625" style="11"/>
    <col min="8983" max="8983" width="11.5703125" style="11" bestFit="1" customWidth="1"/>
    <col min="8984" max="8984" width="29.42578125" style="11" bestFit="1" customWidth="1"/>
    <col min="8985" max="8985" width="3" style="11" customWidth="1"/>
    <col min="8986" max="9029" width="0" style="11" hidden="1" customWidth="1"/>
    <col min="9030" max="9032" width="9.140625" style="11" customWidth="1"/>
    <col min="9033" max="9216" width="9.140625" style="11"/>
    <col min="9217" max="9218" width="0" style="11" hidden="1" customWidth="1"/>
    <col min="9219" max="9219" width="25.28515625" style="11" customWidth="1"/>
    <col min="9220" max="9220" width="34.5703125" style="11" bestFit="1" customWidth="1"/>
    <col min="9221" max="9221" width="36" style="11" bestFit="1" customWidth="1"/>
    <col min="9222" max="9222" width="28.28515625" style="11" customWidth="1"/>
    <col min="9223" max="9223" width="17.7109375" style="11" customWidth="1"/>
    <col min="9224" max="9238" width="9.140625" style="11"/>
    <col min="9239" max="9239" width="11.5703125" style="11" bestFit="1" customWidth="1"/>
    <col min="9240" max="9240" width="29.42578125" style="11" bestFit="1" customWidth="1"/>
    <col min="9241" max="9241" width="3" style="11" customWidth="1"/>
    <col min="9242" max="9285" width="0" style="11" hidden="1" customWidth="1"/>
    <col min="9286" max="9288" width="9.140625" style="11" customWidth="1"/>
    <col min="9289" max="9472" width="9.140625" style="11"/>
    <col min="9473" max="9474" width="0" style="11" hidden="1" customWidth="1"/>
    <col min="9475" max="9475" width="25.28515625" style="11" customWidth="1"/>
    <col min="9476" max="9476" width="34.5703125" style="11" bestFit="1" customWidth="1"/>
    <col min="9477" max="9477" width="36" style="11" bestFit="1" customWidth="1"/>
    <col min="9478" max="9478" width="28.28515625" style="11" customWidth="1"/>
    <col min="9479" max="9479" width="17.7109375" style="11" customWidth="1"/>
    <col min="9480" max="9494" width="9.140625" style="11"/>
    <col min="9495" max="9495" width="11.5703125" style="11" bestFit="1" customWidth="1"/>
    <col min="9496" max="9496" width="29.42578125" style="11" bestFit="1" customWidth="1"/>
    <col min="9497" max="9497" width="3" style="11" customWidth="1"/>
    <col min="9498" max="9541" width="0" style="11" hidden="1" customWidth="1"/>
    <col min="9542" max="9544" width="9.140625" style="11" customWidth="1"/>
    <col min="9545" max="9728" width="9.140625" style="11"/>
    <col min="9729" max="9730" width="0" style="11" hidden="1" customWidth="1"/>
    <col min="9731" max="9731" width="25.28515625" style="11" customWidth="1"/>
    <col min="9732" max="9732" width="34.5703125" style="11" bestFit="1" customWidth="1"/>
    <col min="9733" max="9733" width="36" style="11" bestFit="1" customWidth="1"/>
    <col min="9734" max="9734" width="28.28515625" style="11" customWidth="1"/>
    <col min="9735" max="9735" width="17.7109375" style="11" customWidth="1"/>
    <col min="9736" max="9750" width="9.140625" style="11"/>
    <col min="9751" max="9751" width="11.5703125" style="11" bestFit="1" customWidth="1"/>
    <col min="9752" max="9752" width="29.42578125" style="11" bestFit="1" customWidth="1"/>
    <col min="9753" max="9753" width="3" style="11" customWidth="1"/>
    <col min="9754" max="9797" width="0" style="11" hidden="1" customWidth="1"/>
    <col min="9798" max="9800" width="9.140625" style="11" customWidth="1"/>
    <col min="9801" max="9984" width="9.140625" style="11"/>
    <col min="9985" max="9986" width="0" style="11" hidden="1" customWidth="1"/>
    <col min="9987" max="9987" width="25.28515625" style="11" customWidth="1"/>
    <col min="9988" max="9988" width="34.5703125" style="11" bestFit="1" customWidth="1"/>
    <col min="9989" max="9989" width="36" style="11" bestFit="1" customWidth="1"/>
    <col min="9990" max="9990" width="28.28515625" style="11" customWidth="1"/>
    <col min="9991" max="9991" width="17.7109375" style="11" customWidth="1"/>
    <col min="9992" max="10006" width="9.140625" style="11"/>
    <col min="10007" max="10007" width="11.5703125" style="11" bestFit="1" customWidth="1"/>
    <col min="10008" max="10008" width="29.42578125" style="11" bestFit="1" customWidth="1"/>
    <col min="10009" max="10009" width="3" style="11" customWidth="1"/>
    <col min="10010" max="10053" width="0" style="11" hidden="1" customWidth="1"/>
    <col min="10054" max="10056" width="9.140625" style="11" customWidth="1"/>
    <col min="10057" max="10240" width="9.140625" style="11"/>
    <col min="10241" max="10242" width="0" style="11" hidden="1" customWidth="1"/>
    <col min="10243" max="10243" width="25.28515625" style="11" customWidth="1"/>
    <col min="10244" max="10244" width="34.5703125" style="11" bestFit="1" customWidth="1"/>
    <col min="10245" max="10245" width="36" style="11" bestFit="1" customWidth="1"/>
    <col min="10246" max="10246" width="28.28515625" style="11" customWidth="1"/>
    <col min="10247" max="10247" width="17.7109375" style="11" customWidth="1"/>
    <col min="10248" max="10262" width="9.140625" style="11"/>
    <col min="10263" max="10263" width="11.5703125" style="11" bestFit="1" customWidth="1"/>
    <col min="10264" max="10264" width="29.42578125" style="11" bestFit="1" customWidth="1"/>
    <col min="10265" max="10265" width="3" style="11" customWidth="1"/>
    <col min="10266" max="10309" width="0" style="11" hidden="1" customWidth="1"/>
    <col min="10310" max="10312" width="9.140625" style="11" customWidth="1"/>
    <col min="10313" max="10496" width="9.140625" style="11"/>
    <col min="10497" max="10498" width="0" style="11" hidden="1" customWidth="1"/>
    <col min="10499" max="10499" width="25.28515625" style="11" customWidth="1"/>
    <col min="10500" max="10500" width="34.5703125" style="11" bestFit="1" customWidth="1"/>
    <col min="10501" max="10501" width="36" style="11" bestFit="1" customWidth="1"/>
    <col min="10502" max="10502" width="28.28515625" style="11" customWidth="1"/>
    <col min="10503" max="10503" width="17.7109375" style="11" customWidth="1"/>
    <col min="10504" max="10518" width="9.140625" style="11"/>
    <col min="10519" max="10519" width="11.5703125" style="11" bestFit="1" customWidth="1"/>
    <col min="10520" max="10520" width="29.42578125" style="11" bestFit="1" customWidth="1"/>
    <col min="10521" max="10521" width="3" style="11" customWidth="1"/>
    <col min="10522" max="10565" width="0" style="11" hidden="1" customWidth="1"/>
    <col min="10566" max="10568" width="9.140625" style="11" customWidth="1"/>
    <col min="10569" max="10752" width="9.140625" style="11"/>
    <col min="10753" max="10754" width="0" style="11" hidden="1" customWidth="1"/>
    <col min="10755" max="10755" width="25.28515625" style="11" customWidth="1"/>
    <col min="10756" max="10756" width="34.5703125" style="11" bestFit="1" customWidth="1"/>
    <col min="10757" max="10757" width="36" style="11" bestFit="1" customWidth="1"/>
    <col min="10758" max="10758" width="28.28515625" style="11" customWidth="1"/>
    <col min="10759" max="10759" width="17.7109375" style="11" customWidth="1"/>
    <col min="10760" max="10774" width="9.140625" style="11"/>
    <col min="10775" max="10775" width="11.5703125" style="11" bestFit="1" customWidth="1"/>
    <col min="10776" max="10776" width="29.42578125" style="11" bestFit="1" customWidth="1"/>
    <col min="10777" max="10777" width="3" style="11" customWidth="1"/>
    <col min="10778" max="10821" width="0" style="11" hidden="1" customWidth="1"/>
    <col min="10822" max="10824" width="9.140625" style="11" customWidth="1"/>
    <col min="10825" max="11008" width="9.140625" style="11"/>
    <col min="11009" max="11010" width="0" style="11" hidden="1" customWidth="1"/>
    <col min="11011" max="11011" width="25.28515625" style="11" customWidth="1"/>
    <col min="11012" max="11012" width="34.5703125" style="11" bestFit="1" customWidth="1"/>
    <col min="11013" max="11013" width="36" style="11" bestFit="1" customWidth="1"/>
    <col min="11014" max="11014" width="28.28515625" style="11" customWidth="1"/>
    <col min="11015" max="11015" width="17.7109375" style="11" customWidth="1"/>
    <col min="11016" max="11030" width="9.140625" style="11"/>
    <col min="11031" max="11031" width="11.5703125" style="11" bestFit="1" customWidth="1"/>
    <col min="11032" max="11032" width="29.42578125" style="11" bestFit="1" customWidth="1"/>
    <col min="11033" max="11033" width="3" style="11" customWidth="1"/>
    <col min="11034" max="11077" width="0" style="11" hidden="1" customWidth="1"/>
    <col min="11078" max="11080" width="9.140625" style="11" customWidth="1"/>
    <col min="11081" max="11264" width="9.140625" style="11"/>
    <col min="11265" max="11266" width="0" style="11" hidden="1" customWidth="1"/>
    <col min="11267" max="11267" width="25.28515625" style="11" customWidth="1"/>
    <col min="11268" max="11268" width="34.5703125" style="11" bestFit="1" customWidth="1"/>
    <col min="11269" max="11269" width="36" style="11" bestFit="1" customWidth="1"/>
    <col min="11270" max="11270" width="28.28515625" style="11" customWidth="1"/>
    <col min="11271" max="11271" width="17.7109375" style="11" customWidth="1"/>
    <col min="11272" max="11286" width="9.140625" style="11"/>
    <col min="11287" max="11287" width="11.5703125" style="11" bestFit="1" customWidth="1"/>
    <col min="11288" max="11288" width="29.42578125" style="11" bestFit="1" customWidth="1"/>
    <col min="11289" max="11289" width="3" style="11" customWidth="1"/>
    <col min="11290" max="11333" width="0" style="11" hidden="1" customWidth="1"/>
    <col min="11334" max="11336" width="9.140625" style="11" customWidth="1"/>
    <col min="11337" max="11520" width="9.140625" style="11"/>
    <col min="11521" max="11522" width="0" style="11" hidden="1" customWidth="1"/>
    <col min="11523" max="11523" width="25.28515625" style="11" customWidth="1"/>
    <col min="11524" max="11524" width="34.5703125" style="11" bestFit="1" customWidth="1"/>
    <col min="11525" max="11525" width="36" style="11" bestFit="1" customWidth="1"/>
    <col min="11526" max="11526" width="28.28515625" style="11" customWidth="1"/>
    <col min="11527" max="11527" width="17.7109375" style="11" customWidth="1"/>
    <col min="11528" max="11542" width="9.140625" style="11"/>
    <col min="11543" max="11543" width="11.5703125" style="11" bestFit="1" customWidth="1"/>
    <col min="11544" max="11544" width="29.42578125" style="11" bestFit="1" customWidth="1"/>
    <col min="11545" max="11545" width="3" style="11" customWidth="1"/>
    <col min="11546" max="11589" width="0" style="11" hidden="1" customWidth="1"/>
    <col min="11590" max="11592" width="9.140625" style="11" customWidth="1"/>
    <col min="11593" max="11776" width="9.140625" style="11"/>
    <col min="11777" max="11778" width="0" style="11" hidden="1" customWidth="1"/>
    <col min="11779" max="11779" width="25.28515625" style="11" customWidth="1"/>
    <col min="11780" max="11780" width="34.5703125" style="11" bestFit="1" customWidth="1"/>
    <col min="11781" max="11781" width="36" style="11" bestFit="1" customWidth="1"/>
    <col min="11782" max="11782" width="28.28515625" style="11" customWidth="1"/>
    <col min="11783" max="11783" width="17.7109375" style="11" customWidth="1"/>
    <col min="11784" max="11798" width="9.140625" style="11"/>
    <col min="11799" max="11799" width="11.5703125" style="11" bestFit="1" customWidth="1"/>
    <col min="11800" max="11800" width="29.42578125" style="11" bestFit="1" customWidth="1"/>
    <col min="11801" max="11801" width="3" style="11" customWidth="1"/>
    <col min="11802" max="11845" width="0" style="11" hidden="1" customWidth="1"/>
    <col min="11846" max="11848" width="9.140625" style="11" customWidth="1"/>
    <col min="11849" max="12032" width="9.140625" style="11"/>
    <col min="12033" max="12034" width="0" style="11" hidden="1" customWidth="1"/>
    <col min="12035" max="12035" width="25.28515625" style="11" customWidth="1"/>
    <col min="12036" max="12036" width="34.5703125" style="11" bestFit="1" customWidth="1"/>
    <col min="12037" max="12037" width="36" style="11" bestFit="1" customWidth="1"/>
    <col min="12038" max="12038" width="28.28515625" style="11" customWidth="1"/>
    <col min="12039" max="12039" width="17.7109375" style="11" customWidth="1"/>
    <col min="12040" max="12054" width="9.140625" style="11"/>
    <col min="12055" max="12055" width="11.5703125" style="11" bestFit="1" customWidth="1"/>
    <col min="12056" max="12056" width="29.42578125" style="11" bestFit="1" customWidth="1"/>
    <col min="12057" max="12057" width="3" style="11" customWidth="1"/>
    <col min="12058" max="12101" width="0" style="11" hidden="1" customWidth="1"/>
    <col min="12102" max="12104" width="9.140625" style="11" customWidth="1"/>
    <col min="12105" max="12288" width="9.140625" style="11"/>
    <col min="12289" max="12290" width="0" style="11" hidden="1" customWidth="1"/>
    <col min="12291" max="12291" width="25.28515625" style="11" customWidth="1"/>
    <col min="12292" max="12292" width="34.5703125" style="11" bestFit="1" customWidth="1"/>
    <col min="12293" max="12293" width="36" style="11" bestFit="1" customWidth="1"/>
    <col min="12294" max="12294" width="28.28515625" style="11" customWidth="1"/>
    <col min="12295" max="12295" width="17.7109375" style="11" customWidth="1"/>
    <col min="12296" max="12310" width="9.140625" style="11"/>
    <col min="12311" max="12311" width="11.5703125" style="11" bestFit="1" customWidth="1"/>
    <col min="12312" max="12312" width="29.42578125" style="11" bestFit="1" customWidth="1"/>
    <col min="12313" max="12313" width="3" style="11" customWidth="1"/>
    <col min="12314" max="12357" width="0" style="11" hidden="1" customWidth="1"/>
    <col min="12358" max="12360" width="9.140625" style="11" customWidth="1"/>
    <col min="12361" max="12544" width="9.140625" style="11"/>
    <col min="12545" max="12546" width="0" style="11" hidden="1" customWidth="1"/>
    <col min="12547" max="12547" width="25.28515625" style="11" customWidth="1"/>
    <col min="12548" max="12548" width="34.5703125" style="11" bestFit="1" customWidth="1"/>
    <col min="12549" max="12549" width="36" style="11" bestFit="1" customWidth="1"/>
    <col min="12550" max="12550" width="28.28515625" style="11" customWidth="1"/>
    <col min="12551" max="12551" width="17.7109375" style="11" customWidth="1"/>
    <col min="12552" max="12566" width="9.140625" style="11"/>
    <col min="12567" max="12567" width="11.5703125" style="11" bestFit="1" customWidth="1"/>
    <col min="12568" max="12568" width="29.42578125" style="11" bestFit="1" customWidth="1"/>
    <col min="12569" max="12569" width="3" style="11" customWidth="1"/>
    <col min="12570" max="12613" width="0" style="11" hidden="1" customWidth="1"/>
    <col min="12614" max="12616" width="9.140625" style="11" customWidth="1"/>
    <col min="12617" max="12800" width="9.140625" style="11"/>
    <col min="12801" max="12802" width="0" style="11" hidden="1" customWidth="1"/>
    <col min="12803" max="12803" width="25.28515625" style="11" customWidth="1"/>
    <col min="12804" max="12804" width="34.5703125" style="11" bestFit="1" customWidth="1"/>
    <col min="12805" max="12805" width="36" style="11" bestFit="1" customWidth="1"/>
    <col min="12806" max="12806" width="28.28515625" style="11" customWidth="1"/>
    <col min="12807" max="12807" width="17.7109375" style="11" customWidth="1"/>
    <col min="12808" max="12822" width="9.140625" style="11"/>
    <col min="12823" max="12823" width="11.5703125" style="11" bestFit="1" customWidth="1"/>
    <col min="12824" max="12824" width="29.42578125" style="11" bestFit="1" customWidth="1"/>
    <col min="12825" max="12825" width="3" style="11" customWidth="1"/>
    <col min="12826" max="12869" width="0" style="11" hidden="1" customWidth="1"/>
    <col min="12870" max="12872" width="9.140625" style="11" customWidth="1"/>
    <col min="12873" max="13056" width="9.140625" style="11"/>
    <col min="13057" max="13058" width="0" style="11" hidden="1" customWidth="1"/>
    <col min="13059" max="13059" width="25.28515625" style="11" customWidth="1"/>
    <col min="13060" max="13060" width="34.5703125" style="11" bestFit="1" customWidth="1"/>
    <col min="13061" max="13061" width="36" style="11" bestFit="1" customWidth="1"/>
    <col min="13062" max="13062" width="28.28515625" style="11" customWidth="1"/>
    <col min="13063" max="13063" width="17.7109375" style="11" customWidth="1"/>
    <col min="13064" max="13078" width="9.140625" style="11"/>
    <col min="13079" max="13079" width="11.5703125" style="11" bestFit="1" customWidth="1"/>
    <col min="13080" max="13080" width="29.42578125" style="11" bestFit="1" customWidth="1"/>
    <col min="13081" max="13081" width="3" style="11" customWidth="1"/>
    <col min="13082" max="13125" width="0" style="11" hidden="1" customWidth="1"/>
    <col min="13126" max="13128" width="9.140625" style="11" customWidth="1"/>
    <col min="13129" max="13312" width="9.140625" style="11"/>
    <col min="13313" max="13314" width="0" style="11" hidden="1" customWidth="1"/>
    <col min="13315" max="13315" width="25.28515625" style="11" customWidth="1"/>
    <col min="13316" max="13316" width="34.5703125" style="11" bestFit="1" customWidth="1"/>
    <col min="13317" max="13317" width="36" style="11" bestFit="1" customWidth="1"/>
    <col min="13318" max="13318" width="28.28515625" style="11" customWidth="1"/>
    <col min="13319" max="13319" width="17.7109375" style="11" customWidth="1"/>
    <col min="13320" max="13334" width="9.140625" style="11"/>
    <col min="13335" max="13335" width="11.5703125" style="11" bestFit="1" customWidth="1"/>
    <col min="13336" max="13336" width="29.42578125" style="11" bestFit="1" customWidth="1"/>
    <col min="13337" max="13337" width="3" style="11" customWidth="1"/>
    <col min="13338" max="13381" width="0" style="11" hidden="1" customWidth="1"/>
    <col min="13382" max="13384" width="9.140625" style="11" customWidth="1"/>
    <col min="13385" max="13568" width="9.140625" style="11"/>
    <col min="13569" max="13570" width="0" style="11" hidden="1" customWidth="1"/>
    <col min="13571" max="13571" width="25.28515625" style="11" customWidth="1"/>
    <col min="13572" max="13572" width="34.5703125" style="11" bestFit="1" customWidth="1"/>
    <col min="13573" max="13573" width="36" style="11" bestFit="1" customWidth="1"/>
    <col min="13574" max="13574" width="28.28515625" style="11" customWidth="1"/>
    <col min="13575" max="13575" width="17.7109375" style="11" customWidth="1"/>
    <col min="13576" max="13590" width="9.140625" style="11"/>
    <col min="13591" max="13591" width="11.5703125" style="11" bestFit="1" customWidth="1"/>
    <col min="13592" max="13592" width="29.42578125" style="11" bestFit="1" customWidth="1"/>
    <col min="13593" max="13593" width="3" style="11" customWidth="1"/>
    <col min="13594" max="13637" width="0" style="11" hidden="1" customWidth="1"/>
    <col min="13638" max="13640" width="9.140625" style="11" customWidth="1"/>
    <col min="13641" max="13824" width="9.140625" style="11"/>
    <col min="13825" max="13826" width="0" style="11" hidden="1" customWidth="1"/>
    <col min="13827" max="13827" width="25.28515625" style="11" customWidth="1"/>
    <col min="13828" max="13828" width="34.5703125" style="11" bestFit="1" customWidth="1"/>
    <col min="13829" max="13829" width="36" style="11" bestFit="1" customWidth="1"/>
    <col min="13830" max="13830" width="28.28515625" style="11" customWidth="1"/>
    <col min="13831" max="13831" width="17.7109375" style="11" customWidth="1"/>
    <col min="13832" max="13846" width="9.140625" style="11"/>
    <col min="13847" max="13847" width="11.5703125" style="11" bestFit="1" customWidth="1"/>
    <col min="13848" max="13848" width="29.42578125" style="11" bestFit="1" customWidth="1"/>
    <col min="13849" max="13849" width="3" style="11" customWidth="1"/>
    <col min="13850" max="13893" width="0" style="11" hidden="1" customWidth="1"/>
    <col min="13894" max="13896" width="9.140625" style="11" customWidth="1"/>
    <col min="13897" max="14080" width="9.140625" style="11"/>
    <col min="14081" max="14082" width="0" style="11" hidden="1" customWidth="1"/>
    <col min="14083" max="14083" width="25.28515625" style="11" customWidth="1"/>
    <col min="14084" max="14084" width="34.5703125" style="11" bestFit="1" customWidth="1"/>
    <col min="14085" max="14085" width="36" style="11" bestFit="1" customWidth="1"/>
    <col min="14086" max="14086" width="28.28515625" style="11" customWidth="1"/>
    <col min="14087" max="14087" width="17.7109375" style="11" customWidth="1"/>
    <col min="14088" max="14102" width="9.140625" style="11"/>
    <col min="14103" max="14103" width="11.5703125" style="11" bestFit="1" customWidth="1"/>
    <col min="14104" max="14104" width="29.42578125" style="11" bestFit="1" customWidth="1"/>
    <col min="14105" max="14105" width="3" style="11" customWidth="1"/>
    <col min="14106" max="14149" width="0" style="11" hidden="1" customWidth="1"/>
    <col min="14150" max="14152" width="9.140625" style="11" customWidth="1"/>
    <col min="14153" max="14336" width="9.140625" style="11"/>
    <col min="14337" max="14338" width="0" style="11" hidden="1" customWidth="1"/>
    <col min="14339" max="14339" width="25.28515625" style="11" customWidth="1"/>
    <col min="14340" max="14340" width="34.5703125" style="11" bestFit="1" customWidth="1"/>
    <col min="14341" max="14341" width="36" style="11" bestFit="1" customWidth="1"/>
    <col min="14342" max="14342" width="28.28515625" style="11" customWidth="1"/>
    <col min="14343" max="14343" width="17.7109375" style="11" customWidth="1"/>
    <col min="14344" max="14358" width="9.140625" style="11"/>
    <col min="14359" max="14359" width="11.5703125" style="11" bestFit="1" customWidth="1"/>
    <col min="14360" max="14360" width="29.42578125" style="11" bestFit="1" customWidth="1"/>
    <col min="14361" max="14361" width="3" style="11" customWidth="1"/>
    <col min="14362" max="14405" width="0" style="11" hidden="1" customWidth="1"/>
    <col min="14406" max="14408" width="9.140625" style="11" customWidth="1"/>
    <col min="14409" max="14592" width="9.140625" style="11"/>
    <col min="14593" max="14594" width="0" style="11" hidden="1" customWidth="1"/>
    <col min="14595" max="14595" width="25.28515625" style="11" customWidth="1"/>
    <col min="14596" max="14596" width="34.5703125" style="11" bestFit="1" customWidth="1"/>
    <col min="14597" max="14597" width="36" style="11" bestFit="1" customWidth="1"/>
    <col min="14598" max="14598" width="28.28515625" style="11" customWidth="1"/>
    <col min="14599" max="14599" width="17.7109375" style="11" customWidth="1"/>
    <col min="14600" max="14614" width="9.140625" style="11"/>
    <col min="14615" max="14615" width="11.5703125" style="11" bestFit="1" customWidth="1"/>
    <col min="14616" max="14616" width="29.42578125" style="11" bestFit="1" customWidth="1"/>
    <col min="14617" max="14617" width="3" style="11" customWidth="1"/>
    <col min="14618" max="14661" width="0" style="11" hidden="1" customWidth="1"/>
    <col min="14662" max="14664" width="9.140625" style="11" customWidth="1"/>
    <col min="14665" max="14848" width="9.140625" style="11"/>
    <col min="14849" max="14850" width="0" style="11" hidden="1" customWidth="1"/>
    <col min="14851" max="14851" width="25.28515625" style="11" customWidth="1"/>
    <col min="14852" max="14852" width="34.5703125" style="11" bestFit="1" customWidth="1"/>
    <col min="14853" max="14853" width="36" style="11" bestFit="1" customWidth="1"/>
    <col min="14854" max="14854" width="28.28515625" style="11" customWidth="1"/>
    <col min="14855" max="14855" width="17.7109375" style="11" customWidth="1"/>
    <col min="14856" max="14870" width="9.140625" style="11"/>
    <col min="14871" max="14871" width="11.5703125" style="11" bestFit="1" customWidth="1"/>
    <col min="14872" max="14872" width="29.42578125" style="11" bestFit="1" customWidth="1"/>
    <col min="14873" max="14873" width="3" style="11" customWidth="1"/>
    <col min="14874" max="14917" width="0" style="11" hidden="1" customWidth="1"/>
    <col min="14918" max="14920" width="9.140625" style="11" customWidth="1"/>
    <col min="14921" max="15104" width="9.140625" style="11"/>
    <col min="15105" max="15106" width="0" style="11" hidden="1" customWidth="1"/>
    <col min="15107" max="15107" width="25.28515625" style="11" customWidth="1"/>
    <col min="15108" max="15108" width="34.5703125" style="11" bestFit="1" customWidth="1"/>
    <col min="15109" max="15109" width="36" style="11" bestFit="1" customWidth="1"/>
    <col min="15110" max="15110" width="28.28515625" style="11" customWidth="1"/>
    <col min="15111" max="15111" width="17.7109375" style="11" customWidth="1"/>
    <col min="15112" max="15126" width="9.140625" style="11"/>
    <col min="15127" max="15127" width="11.5703125" style="11" bestFit="1" customWidth="1"/>
    <col min="15128" max="15128" width="29.42578125" style="11" bestFit="1" customWidth="1"/>
    <col min="15129" max="15129" width="3" style="11" customWidth="1"/>
    <col min="15130" max="15173" width="0" style="11" hidden="1" customWidth="1"/>
    <col min="15174" max="15176" width="9.140625" style="11" customWidth="1"/>
    <col min="15177" max="15360" width="9.140625" style="11"/>
    <col min="15361" max="15362" width="0" style="11" hidden="1" customWidth="1"/>
    <col min="15363" max="15363" width="25.28515625" style="11" customWidth="1"/>
    <col min="15364" max="15364" width="34.5703125" style="11" bestFit="1" customWidth="1"/>
    <col min="15365" max="15365" width="36" style="11" bestFit="1" customWidth="1"/>
    <col min="15366" max="15366" width="28.28515625" style="11" customWidth="1"/>
    <col min="15367" max="15367" width="17.7109375" style="11" customWidth="1"/>
    <col min="15368" max="15382" width="9.140625" style="11"/>
    <col min="15383" max="15383" width="11.5703125" style="11" bestFit="1" customWidth="1"/>
    <col min="15384" max="15384" width="29.42578125" style="11" bestFit="1" customWidth="1"/>
    <col min="15385" max="15385" width="3" style="11" customWidth="1"/>
    <col min="15386" max="15429" width="0" style="11" hidden="1" customWidth="1"/>
    <col min="15430" max="15432" width="9.140625" style="11" customWidth="1"/>
    <col min="15433" max="15616" width="9.140625" style="11"/>
    <col min="15617" max="15618" width="0" style="11" hidden="1" customWidth="1"/>
    <col min="15619" max="15619" width="25.28515625" style="11" customWidth="1"/>
    <col min="15620" max="15620" width="34.5703125" style="11" bestFit="1" customWidth="1"/>
    <col min="15621" max="15621" width="36" style="11" bestFit="1" customWidth="1"/>
    <col min="15622" max="15622" width="28.28515625" style="11" customWidth="1"/>
    <col min="15623" max="15623" width="17.7109375" style="11" customWidth="1"/>
    <col min="15624" max="15638" width="9.140625" style="11"/>
    <col min="15639" max="15639" width="11.5703125" style="11" bestFit="1" customWidth="1"/>
    <col min="15640" max="15640" width="29.42578125" style="11" bestFit="1" customWidth="1"/>
    <col min="15641" max="15641" width="3" style="11" customWidth="1"/>
    <col min="15642" max="15685" width="0" style="11" hidden="1" customWidth="1"/>
    <col min="15686" max="15688" width="9.140625" style="11" customWidth="1"/>
    <col min="15689" max="15872" width="9.140625" style="11"/>
    <col min="15873" max="15874" width="0" style="11" hidden="1" customWidth="1"/>
    <col min="15875" max="15875" width="25.28515625" style="11" customWidth="1"/>
    <col min="15876" max="15876" width="34.5703125" style="11" bestFit="1" customWidth="1"/>
    <col min="15877" max="15877" width="36" style="11" bestFit="1" customWidth="1"/>
    <col min="15878" max="15878" width="28.28515625" style="11" customWidth="1"/>
    <col min="15879" max="15879" width="17.7109375" style="11" customWidth="1"/>
    <col min="15880" max="15894" width="9.140625" style="11"/>
    <col min="15895" max="15895" width="11.5703125" style="11" bestFit="1" customWidth="1"/>
    <col min="15896" max="15896" width="29.42578125" style="11" bestFit="1" customWidth="1"/>
    <col min="15897" max="15897" width="3" style="11" customWidth="1"/>
    <col min="15898" max="15941" width="0" style="11" hidden="1" customWidth="1"/>
    <col min="15942" max="15944" width="9.140625" style="11" customWidth="1"/>
    <col min="15945" max="16128" width="9.140625" style="11"/>
    <col min="16129" max="16130" width="0" style="11" hidden="1" customWidth="1"/>
    <col min="16131" max="16131" width="25.28515625" style="11" customWidth="1"/>
    <col min="16132" max="16132" width="34.5703125" style="11" bestFit="1" customWidth="1"/>
    <col min="16133" max="16133" width="36" style="11" bestFit="1" customWidth="1"/>
    <col min="16134" max="16134" width="28.28515625" style="11" customWidth="1"/>
    <col min="16135" max="16135" width="17.7109375" style="11" customWidth="1"/>
    <col min="16136" max="16150" width="9.140625" style="11"/>
    <col min="16151" max="16151" width="11.5703125" style="11" bestFit="1" customWidth="1"/>
    <col min="16152" max="16152" width="29.42578125" style="11" bestFit="1" customWidth="1"/>
    <col min="16153" max="16153" width="3" style="11" customWidth="1"/>
    <col min="16154" max="16197" width="0" style="11" hidden="1" customWidth="1"/>
    <col min="16198" max="16200" width="9.140625" style="11" customWidth="1"/>
    <col min="16201" max="16384" width="9.140625" style="11"/>
  </cols>
  <sheetData>
    <row r="1" spans="1:52" ht="33" customHeight="1">
      <c r="A1" s="170"/>
      <c r="B1" s="170"/>
      <c r="C1" s="1114" t="s">
        <v>2492</v>
      </c>
      <c r="D1" s="1114"/>
      <c r="E1" s="1114"/>
      <c r="F1" s="1114"/>
      <c r="G1" s="13"/>
      <c r="Z1" s="29" t="s">
        <v>972</v>
      </c>
      <c r="AX1" s="29" t="s">
        <v>972</v>
      </c>
      <c r="AY1" s="29" t="s">
        <v>1169</v>
      </c>
      <c r="AZ1" s="985" t="s">
        <v>1790</v>
      </c>
    </row>
    <row r="2" spans="1:52" s="18" customFormat="1" ht="12.75" hidden="1" customHeight="1">
      <c r="A2" s="505" t="s">
        <v>743</v>
      </c>
      <c r="B2" s="11"/>
      <c r="C2" s="64"/>
      <c r="D2" s="35"/>
      <c r="E2" s="443" t="s">
        <v>557</v>
      </c>
      <c r="F2" s="443" t="s">
        <v>248</v>
      </c>
      <c r="G2" s="37"/>
    </row>
    <row r="3" spans="1:52" s="18" customFormat="1" ht="21" customHeight="1">
      <c r="A3" s="506" t="s">
        <v>1389</v>
      </c>
      <c r="B3" s="18" t="s">
        <v>540</v>
      </c>
      <c r="C3" s="310" t="s">
        <v>2129</v>
      </c>
      <c r="D3" s="35"/>
      <c r="G3" s="37"/>
      <c r="AE3" s="11"/>
      <c r="AF3" s="11"/>
    </row>
    <row r="4" spans="1:52" ht="19.5" customHeight="1" thickBot="1">
      <c r="A4"/>
      <c r="B4" s="308"/>
      <c r="C4" s="311">
        <f>ChosenYear</f>
        <v>2013</v>
      </c>
      <c r="F4" s="313" t="str">
        <f>INDEX(LangT7aC,,Lang)</f>
        <v>Unité = MWe</v>
      </c>
      <c r="G4" s="38"/>
      <c r="AC4" s="11" t="s">
        <v>102</v>
      </c>
      <c r="AX4" s="11" t="s">
        <v>102</v>
      </c>
      <c r="AY4" s="11" t="s">
        <v>106</v>
      </c>
      <c r="AZ4" s="200" t="s">
        <v>1823</v>
      </c>
    </row>
    <row r="5" spans="1:52" ht="19.5" customHeight="1" thickTop="1">
      <c r="A5" s="507" t="s">
        <v>1305</v>
      </c>
      <c r="B5" s="420" t="s">
        <v>742</v>
      </c>
      <c r="C5" s="1231"/>
      <c r="D5" s="1115"/>
      <c r="E5" s="1138" t="s">
        <v>2381</v>
      </c>
      <c r="F5" s="1138" t="s">
        <v>2382</v>
      </c>
      <c r="G5" s="39"/>
      <c r="AA5" s="11" t="str">
        <f>"At 31st December "&amp;ChosenYear</f>
        <v>At 31st December 2013</v>
      </c>
      <c r="AB5" s="169" t="s">
        <v>367</v>
      </c>
      <c r="AC5" s="169" t="s">
        <v>103</v>
      </c>
      <c r="AX5" s="11" t="s">
        <v>1788</v>
      </c>
      <c r="AY5" s="11" t="s">
        <v>1789</v>
      </c>
      <c r="AZ5" t="s">
        <v>1799</v>
      </c>
    </row>
    <row r="6" spans="1:52" ht="19.5" customHeight="1" thickBot="1">
      <c r="A6" s="426"/>
      <c r="B6" s="426" t="s">
        <v>744</v>
      </c>
      <c r="C6" s="1116" t="s">
        <v>2590</v>
      </c>
      <c r="D6" s="1117"/>
      <c r="E6" s="1147" t="s">
        <v>2387</v>
      </c>
      <c r="F6" s="1147" t="s">
        <v>2388</v>
      </c>
      <c r="G6" s="20"/>
      <c r="H6" s="16"/>
      <c r="AA6" s="11" t="s">
        <v>104</v>
      </c>
      <c r="AX6" s="11" t="s">
        <v>104</v>
      </c>
      <c r="AY6" s="11" t="s">
        <v>107</v>
      </c>
      <c r="AZ6" t="s">
        <v>1800</v>
      </c>
    </row>
    <row r="7" spans="1:52" ht="18.600000000000001" customHeight="1" thickBot="1">
      <c r="A7" s="336" t="s">
        <v>575</v>
      </c>
      <c r="C7" s="41"/>
      <c r="D7" s="1232" t="s">
        <v>2493</v>
      </c>
      <c r="E7" s="541">
        <f>SUM(E8:E9,E12:E18)</f>
        <v>0</v>
      </c>
      <c r="F7" s="542">
        <f>SUM(F8:F9,F12:F18)</f>
        <v>0</v>
      </c>
      <c r="G7" s="42"/>
      <c r="H7" s="16"/>
      <c r="Z7" s="187"/>
      <c r="AA7" s="252" t="s">
        <v>160</v>
      </c>
      <c r="AB7" s="248">
        <f>SUM(AB8:AB9,AB12:AB18)</f>
        <v>0</v>
      </c>
      <c r="AC7" s="253">
        <f>SUM(AC8:AC9,AC12:AC18)</f>
        <v>0</v>
      </c>
      <c r="AX7" s="187" t="s">
        <v>160</v>
      </c>
      <c r="AY7" s="187" t="s">
        <v>86</v>
      </c>
      <c r="AZ7" s="187" t="s">
        <v>1801</v>
      </c>
    </row>
    <row r="8" spans="1:52" ht="18.399999999999999" customHeight="1">
      <c r="A8" s="336" t="s">
        <v>563</v>
      </c>
      <c r="C8" s="41"/>
      <c r="D8" s="1233" t="s">
        <v>2494</v>
      </c>
      <c r="E8" s="934">
        <v>0</v>
      </c>
      <c r="F8" s="907">
        <v>0</v>
      </c>
      <c r="G8" s="10"/>
      <c r="H8" s="16"/>
      <c r="Z8" s="188"/>
      <c r="AA8" s="188" t="s">
        <v>1343</v>
      </c>
      <c r="AB8" s="188">
        <v>0</v>
      </c>
      <c r="AC8" s="195">
        <v>0</v>
      </c>
      <c r="AX8" s="188" t="s">
        <v>1343</v>
      </c>
      <c r="AY8" s="188" t="s">
        <v>230</v>
      </c>
      <c r="AZ8" s="188" t="s">
        <v>1802</v>
      </c>
    </row>
    <row r="9" spans="1:52" ht="18.399999999999999" customHeight="1">
      <c r="A9" s="336" t="s">
        <v>564</v>
      </c>
      <c r="C9" s="41"/>
      <c r="D9" s="1233" t="s">
        <v>2495</v>
      </c>
      <c r="E9" s="895">
        <v>0</v>
      </c>
      <c r="F9" s="907">
        <v>0</v>
      </c>
      <c r="G9" s="43"/>
      <c r="H9" s="16"/>
      <c r="Z9" s="188"/>
      <c r="AA9" s="188" t="s">
        <v>1344</v>
      </c>
      <c r="AB9" s="188">
        <v>0</v>
      </c>
      <c r="AC9" s="195">
        <v>0</v>
      </c>
      <c r="AX9" s="188" t="s">
        <v>1344</v>
      </c>
      <c r="AY9" s="188" t="s">
        <v>231</v>
      </c>
      <c r="AZ9" s="188" t="s">
        <v>1803</v>
      </c>
    </row>
    <row r="10" spans="1:52" ht="18.399999999999999" customHeight="1">
      <c r="A10" s="735" t="s">
        <v>55</v>
      </c>
      <c r="B10" s="508"/>
      <c r="C10" s="650"/>
      <c r="D10" s="1234" t="s">
        <v>2496</v>
      </c>
      <c r="E10" s="935">
        <v>0</v>
      </c>
      <c r="F10" s="907">
        <v>0</v>
      </c>
      <c r="G10" s="43"/>
      <c r="H10" s="651"/>
      <c r="I10" s="508"/>
      <c r="J10" s="508"/>
      <c r="K10" s="508"/>
      <c r="L10" s="508"/>
      <c r="M10" s="508"/>
      <c r="N10" s="508"/>
      <c r="O10" s="508"/>
      <c r="P10" s="508"/>
      <c r="Q10" s="508"/>
      <c r="R10" s="508"/>
      <c r="S10" s="508"/>
      <c r="T10" s="508"/>
      <c r="U10" s="508"/>
      <c r="V10" s="508"/>
      <c r="W10" s="508"/>
      <c r="X10" s="508"/>
      <c r="Y10" s="508"/>
      <c r="Z10" s="652"/>
      <c r="AA10" s="966" t="s">
        <v>1064</v>
      </c>
      <c r="AB10" s="652">
        <v>0</v>
      </c>
      <c r="AC10" s="653">
        <v>0</v>
      </c>
      <c r="AD10" s="508"/>
      <c r="AE10" s="508"/>
      <c r="AF10" s="508"/>
      <c r="AG10" s="508"/>
      <c r="AH10" s="508"/>
      <c r="AI10" s="508"/>
      <c r="AJ10" s="508"/>
      <c r="AK10" s="508"/>
      <c r="AL10" s="508"/>
      <c r="AM10" s="508"/>
      <c r="AN10" s="508"/>
      <c r="AO10" s="508"/>
      <c r="AP10" s="508"/>
      <c r="AQ10" s="508"/>
      <c r="AR10" s="508"/>
      <c r="AS10" s="508"/>
      <c r="AT10" s="508"/>
      <c r="AU10" s="508"/>
      <c r="AV10" s="508"/>
      <c r="AW10" s="508"/>
      <c r="AX10" s="652" t="s">
        <v>1064</v>
      </c>
      <c r="AY10" s="652" t="s">
        <v>1099</v>
      </c>
      <c r="AZ10" s="652" t="s">
        <v>1804</v>
      </c>
    </row>
    <row r="11" spans="1:52" ht="18.600000000000001" customHeight="1">
      <c r="A11" s="735" t="s">
        <v>565</v>
      </c>
      <c r="B11" s="508"/>
      <c r="C11" s="650"/>
      <c r="D11" s="1234" t="s">
        <v>2497</v>
      </c>
      <c r="E11" s="907">
        <v>0</v>
      </c>
      <c r="F11" s="907">
        <v>0</v>
      </c>
      <c r="G11" s="10"/>
      <c r="H11" s="651"/>
      <c r="I11" s="508"/>
      <c r="J11" s="508"/>
      <c r="K11" s="508"/>
      <c r="L11" s="508"/>
      <c r="M11" s="508"/>
      <c r="N11" s="508"/>
      <c r="O11" s="508"/>
      <c r="P11" s="508"/>
      <c r="Q11" s="508"/>
      <c r="R11" s="508"/>
      <c r="S11" s="508"/>
      <c r="T11" s="508"/>
      <c r="U11" s="508"/>
      <c r="V11" s="508"/>
      <c r="W11" s="508"/>
      <c r="X11" s="508"/>
      <c r="Y11" s="508"/>
      <c r="Z11" s="652"/>
      <c r="AA11" s="966" t="s">
        <v>161</v>
      </c>
      <c r="AB11" s="652">
        <v>0</v>
      </c>
      <c r="AC11" s="653">
        <v>0</v>
      </c>
      <c r="AD11" s="508"/>
      <c r="AE11" s="508"/>
      <c r="AF11" s="508"/>
      <c r="AG11" s="508"/>
      <c r="AH11" s="508"/>
      <c r="AI11" s="508"/>
      <c r="AJ11" s="508"/>
      <c r="AK11" s="508"/>
      <c r="AL11" s="508"/>
      <c r="AM11" s="508"/>
      <c r="AN11" s="508"/>
      <c r="AO11" s="508"/>
      <c r="AP11" s="508"/>
      <c r="AQ11" s="508"/>
      <c r="AR11" s="508"/>
      <c r="AS11" s="508"/>
      <c r="AT11" s="508"/>
      <c r="AU11" s="508"/>
      <c r="AV11" s="508"/>
      <c r="AW11" s="508"/>
      <c r="AX11" s="652" t="s">
        <v>161</v>
      </c>
      <c r="AY11" s="652" t="s">
        <v>1065</v>
      </c>
      <c r="AZ11" s="652" t="s">
        <v>1805</v>
      </c>
    </row>
    <row r="12" spans="1:52" ht="18.399999999999999" customHeight="1">
      <c r="A12" s="735" t="s">
        <v>566</v>
      </c>
      <c r="C12" s="41"/>
      <c r="D12" s="1235" t="s">
        <v>2498</v>
      </c>
      <c r="E12" s="936">
        <v>0</v>
      </c>
      <c r="F12" s="907">
        <v>0</v>
      </c>
      <c r="G12" s="10"/>
      <c r="H12" s="16"/>
      <c r="Z12" s="188"/>
      <c r="AA12" s="652" t="s">
        <v>1345</v>
      </c>
      <c r="AB12" s="188">
        <v>0</v>
      </c>
      <c r="AC12" s="195">
        <v>0</v>
      </c>
      <c r="AX12" s="188" t="s">
        <v>1345</v>
      </c>
      <c r="AY12" s="188" t="s">
        <v>232</v>
      </c>
      <c r="AZ12" s="188" t="s">
        <v>1806</v>
      </c>
    </row>
    <row r="13" spans="1:52" ht="18.399999999999999" customHeight="1">
      <c r="A13" s="735" t="s">
        <v>1077</v>
      </c>
      <c r="C13" s="41"/>
      <c r="D13" s="1235" t="s">
        <v>2499</v>
      </c>
      <c r="E13" s="895">
        <v>0</v>
      </c>
      <c r="F13" s="907">
        <v>0</v>
      </c>
      <c r="G13" s="10"/>
      <c r="H13" s="16"/>
      <c r="Z13" s="188"/>
      <c r="AA13" s="652" t="s">
        <v>162</v>
      </c>
      <c r="AB13" s="188">
        <v>0</v>
      </c>
      <c r="AC13" s="195">
        <v>0</v>
      </c>
      <c r="AX13" s="188" t="s">
        <v>162</v>
      </c>
      <c r="AY13" s="188" t="s">
        <v>1097</v>
      </c>
      <c r="AZ13" s="188" t="s">
        <v>1807</v>
      </c>
    </row>
    <row r="14" spans="1:52" ht="18.399999999999999" customHeight="1">
      <c r="A14" s="735" t="s">
        <v>1078</v>
      </c>
      <c r="C14" s="41"/>
      <c r="D14" s="1235" t="s">
        <v>2500</v>
      </c>
      <c r="E14" s="895">
        <v>0</v>
      </c>
      <c r="F14" s="907">
        <v>0</v>
      </c>
      <c r="G14" s="10"/>
      <c r="H14" s="16"/>
      <c r="Z14" s="188"/>
      <c r="AA14" s="652" t="s">
        <v>163</v>
      </c>
      <c r="AB14" s="188">
        <v>0</v>
      </c>
      <c r="AC14" s="195">
        <v>0</v>
      </c>
      <c r="AX14" s="188" t="s">
        <v>163</v>
      </c>
      <c r="AY14" s="188" t="s">
        <v>1098</v>
      </c>
      <c r="AZ14" s="188" t="s">
        <v>1808</v>
      </c>
    </row>
    <row r="15" spans="1:52" ht="18.399999999999999" customHeight="1">
      <c r="A15" s="336" t="s">
        <v>568</v>
      </c>
      <c r="C15" s="41"/>
      <c r="D15" s="1233" t="s">
        <v>2501</v>
      </c>
      <c r="E15" s="895">
        <v>0</v>
      </c>
      <c r="F15" s="907">
        <v>0</v>
      </c>
      <c r="G15" s="10"/>
      <c r="H15" s="16"/>
      <c r="Z15" s="188"/>
      <c r="AA15" s="188" t="s">
        <v>1073</v>
      </c>
      <c r="AB15" s="188">
        <v>0</v>
      </c>
      <c r="AC15" s="195">
        <v>0</v>
      </c>
      <c r="AX15" s="188" t="s">
        <v>1073</v>
      </c>
      <c r="AY15" s="188" t="s">
        <v>1079</v>
      </c>
      <c r="AZ15" s="188" t="s">
        <v>1809</v>
      </c>
    </row>
    <row r="16" spans="1:52" ht="18.399999999999999" customHeight="1">
      <c r="A16" s="336" t="s">
        <v>569</v>
      </c>
      <c r="C16" s="41"/>
      <c r="D16" s="1233" t="s">
        <v>2502</v>
      </c>
      <c r="E16" s="895">
        <v>0</v>
      </c>
      <c r="F16" s="907">
        <v>0</v>
      </c>
      <c r="G16" s="10"/>
      <c r="H16" s="16"/>
      <c r="Z16" s="188"/>
      <c r="AA16" s="188" t="s">
        <v>1074</v>
      </c>
      <c r="AB16" s="188">
        <v>0</v>
      </c>
      <c r="AC16" s="195">
        <v>0</v>
      </c>
      <c r="AX16" s="188" t="s">
        <v>1074</v>
      </c>
      <c r="AY16" s="188" t="s">
        <v>1080</v>
      </c>
      <c r="AZ16" s="188" t="s">
        <v>1810</v>
      </c>
    </row>
    <row r="17" spans="1:52" ht="18.399999999999999" customHeight="1">
      <c r="A17" s="336" t="s">
        <v>570</v>
      </c>
      <c r="C17" s="41"/>
      <c r="D17" s="1233" t="s">
        <v>2503</v>
      </c>
      <c r="E17" s="895">
        <v>0</v>
      </c>
      <c r="F17" s="907">
        <v>0</v>
      </c>
      <c r="G17" s="10"/>
      <c r="H17" s="16"/>
      <c r="Z17" s="188"/>
      <c r="AA17" s="188" t="s">
        <v>164</v>
      </c>
      <c r="AB17" s="188">
        <v>0</v>
      </c>
      <c r="AC17" s="195">
        <v>0</v>
      </c>
      <c r="AX17" s="188" t="s">
        <v>164</v>
      </c>
      <c r="AY17" s="188" t="s">
        <v>1081</v>
      </c>
      <c r="AZ17" s="188" t="s">
        <v>1811</v>
      </c>
    </row>
    <row r="18" spans="1:52" ht="18.399999999999999" customHeight="1">
      <c r="A18" s="336" t="s">
        <v>244</v>
      </c>
      <c r="C18" s="44"/>
      <c r="D18" s="1233" t="s">
        <v>2504</v>
      </c>
      <c r="E18" s="895">
        <v>0</v>
      </c>
      <c r="F18" s="907">
        <v>0</v>
      </c>
      <c r="G18" s="10"/>
      <c r="H18" s="16"/>
      <c r="Z18" s="188"/>
      <c r="AA18" s="188" t="s">
        <v>165</v>
      </c>
      <c r="AB18" s="188">
        <v>0</v>
      </c>
      <c r="AC18" s="195">
        <v>0</v>
      </c>
      <c r="AX18" s="188" t="s">
        <v>165</v>
      </c>
      <c r="AY18" s="188" t="s">
        <v>1082</v>
      </c>
      <c r="AZ18" s="188" t="s">
        <v>1812</v>
      </c>
    </row>
    <row r="19" spans="1:52" ht="18.399999999999999" customHeight="1">
      <c r="A19" s="472"/>
      <c r="C19" s="1119" t="s">
        <v>2505</v>
      </c>
      <c r="D19" s="1232" t="s">
        <v>2506</v>
      </c>
      <c r="E19" s="541">
        <f>ROUND(SUM(E20:E24),0)</f>
        <v>0</v>
      </c>
      <c r="F19" s="542">
        <f>ROUND(SUM(F20:F24),0)</f>
        <v>0</v>
      </c>
      <c r="H19" s="16"/>
      <c r="Z19" s="655" t="s">
        <v>170</v>
      </c>
      <c r="AA19" s="188" t="s">
        <v>1075</v>
      </c>
      <c r="AB19" s="962">
        <f>ROUND(SUM(AB20:AB24),0)</f>
        <v>0</v>
      </c>
      <c r="AC19" s="962">
        <f>ROUND(SUM(AC20:AC24),0)</f>
        <v>0</v>
      </c>
      <c r="AX19" s="655" t="s">
        <v>1075</v>
      </c>
      <c r="AY19" s="187" t="s">
        <v>1083</v>
      </c>
      <c r="AZ19" s="655" t="s">
        <v>1813</v>
      </c>
    </row>
    <row r="20" spans="1:52" ht="18.399999999999999" customHeight="1">
      <c r="A20" s="336" t="s">
        <v>578</v>
      </c>
      <c r="C20" s="1120"/>
      <c r="D20" s="1236" t="s">
        <v>2507</v>
      </c>
      <c r="E20" s="934">
        <v>0</v>
      </c>
      <c r="F20" s="907">
        <v>0</v>
      </c>
      <c r="H20" s="16"/>
      <c r="Z20" s="188"/>
      <c r="AA20" s="188" t="s">
        <v>1076</v>
      </c>
      <c r="AB20" s="188">
        <v>0</v>
      </c>
      <c r="AC20" s="195">
        <v>0</v>
      </c>
      <c r="AX20" s="188" t="s">
        <v>1076</v>
      </c>
      <c r="AY20" s="188" t="s">
        <v>1084</v>
      </c>
      <c r="AZ20" s="188" t="s">
        <v>1814</v>
      </c>
    </row>
    <row r="21" spans="1:52" ht="18.399999999999999" customHeight="1">
      <c r="A21" s="336" t="s">
        <v>426</v>
      </c>
      <c r="C21" s="1120"/>
      <c r="D21" s="1233" t="s">
        <v>2508</v>
      </c>
      <c r="E21" s="934">
        <v>0</v>
      </c>
      <c r="F21" s="907">
        <v>0</v>
      </c>
      <c r="G21" s="10"/>
      <c r="H21" s="16"/>
      <c r="Z21" s="188"/>
      <c r="AA21" s="188" t="s">
        <v>166</v>
      </c>
      <c r="AB21" s="188">
        <v>0</v>
      </c>
      <c r="AC21" s="195">
        <v>0</v>
      </c>
      <c r="AX21" s="188" t="s">
        <v>166</v>
      </c>
      <c r="AY21" s="188" t="s">
        <v>1085</v>
      </c>
      <c r="AZ21" s="188" t="s">
        <v>1815</v>
      </c>
    </row>
    <row r="22" spans="1:52" ht="18.399999999999999" customHeight="1">
      <c r="A22" s="336" t="s">
        <v>579</v>
      </c>
      <c r="C22" s="1120"/>
      <c r="D22" s="1233" t="s">
        <v>2509</v>
      </c>
      <c r="E22" s="934">
        <v>0</v>
      </c>
      <c r="F22" s="907">
        <v>0</v>
      </c>
      <c r="G22" s="10"/>
      <c r="H22" s="16"/>
      <c r="Z22" s="188"/>
      <c r="AA22" s="188" t="s">
        <v>167</v>
      </c>
      <c r="AB22" s="188">
        <v>0</v>
      </c>
      <c r="AC22" s="195">
        <v>0</v>
      </c>
      <c r="AX22" s="188" t="s">
        <v>167</v>
      </c>
      <c r="AY22" s="188" t="s">
        <v>1086</v>
      </c>
      <c r="AZ22" s="188" t="s">
        <v>1816</v>
      </c>
    </row>
    <row r="23" spans="1:52" ht="18.399999999999999" customHeight="1">
      <c r="A23" s="336" t="s">
        <v>580</v>
      </c>
      <c r="C23" s="1120"/>
      <c r="D23" s="1237" t="s">
        <v>2510</v>
      </c>
      <c r="E23" s="934">
        <v>0</v>
      </c>
      <c r="F23" s="907">
        <v>0</v>
      </c>
      <c r="G23" s="10"/>
      <c r="H23" s="16"/>
      <c r="Z23" s="188"/>
      <c r="AA23" s="188" t="s">
        <v>168</v>
      </c>
      <c r="AB23" s="188">
        <v>0</v>
      </c>
      <c r="AC23" s="195">
        <v>0</v>
      </c>
      <c r="AX23" s="188" t="s">
        <v>168</v>
      </c>
      <c r="AY23" s="188" t="s">
        <v>1087</v>
      </c>
      <c r="AZ23" s="188" t="s">
        <v>1817</v>
      </c>
    </row>
    <row r="24" spans="1:52" ht="18.399999999999999" customHeight="1" thickBot="1">
      <c r="A24" s="336" t="s">
        <v>581</v>
      </c>
      <c r="C24" s="1121"/>
      <c r="D24" s="1238" t="s">
        <v>2511</v>
      </c>
      <c r="E24" s="937">
        <v>0</v>
      </c>
      <c r="F24" s="938">
        <v>0</v>
      </c>
      <c r="G24" s="10"/>
      <c r="H24" s="16"/>
      <c r="Z24" s="189"/>
      <c r="AA24" s="189" t="s">
        <v>169</v>
      </c>
      <c r="AB24" s="189">
        <v>0</v>
      </c>
      <c r="AC24" s="196">
        <v>0</v>
      </c>
      <c r="AX24" s="189" t="s">
        <v>169</v>
      </c>
      <c r="AY24" s="189" t="s">
        <v>1088</v>
      </c>
      <c r="AZ24" s="189" t="s">
        <v>1818</v>
      </c>
    </row>
    <row r="25" spans="1:52" ht="14.25" thickTop="1" thickBot="1">
      <c r="A25" s="508"/>
      <c r="D25" s="1239"/>
      <c r="AX25" s="11" t="s">
        <v>170</v>
      </c>
      <c r="AY25" s="187" t="s">
        <v>1265</v>
      </c>
      <c r="AZ25" s="984" t="s">
        <v>1791</v>
      </c>
    </row>
    <row r="26" spans="1:52" ht="19.5" customHeight="1" thickTop="1">
      <c r="A26" s="508"/>
      <c r="C26" s="1240" t="s">
        <v>2512</v>
      </c>
      <c r="D26" s="1241"/>
      <c r="E26" s="1138" t="s">
        <v>2381</v>
      </c>
      <c r="F26" s="1138" t="s">
        <v>2382</v>
      </c>
      <c r="Z26" s="1242" t="s">
        <v>562</v>
      </c>
      <c r="AB26" s="169"/>
      <c r="AC26" s="169"/>
      <c r="AX26" s="1242" t="s">
        <v>562</v>
      </c>
      <c r="AY26" s="11" t="s">
        <v>1110</v>
      </c>
      <c r="AZ26" s="11" t="s">
        <v>1792</v>
      </c>
    </row>
    <row r="27" spans="1:52" ht="18.399999999999999" customHeight="1">
      <c r="A27" s="336" t="s">
        <v>576</v>
      </c>
      <c r="C27" s="1120" t="s">
        <v>2308</v>
      </c>
      <c r="D27" s="1243" t="s">
        <v>2513</v>
      </c>
      <c r="E27" s="939">
        <v>0</v>
      </c>
      <c r="F27" s="940">
        <v>0</v>
      </c>
      <c r="G27" s="10"/>
      <c r="H27" s="16"/>
      <c r="Z27" s="187" t="s">
        <v>1264</v>
      </c>
      <c r="AA27" s="187" t="s">
        <v>171</v>
      </c>
      <c r="AB27" s="188">
        <v>0</v>
      </c>
      <c r="AC27" s="195">
        <v>0</v>
      </c>
      <c r="AX27" s="11" t="s">
        <v>171</v>
      </c>
      <c r="AY27" s="11" t="s">
        <v>1089</v>
      </c>
      <c r="AZ27" s="188" t="s">
        <v>1819</v>
      </c>
    </row>
    <row r="28" spans="1:52" ht="18.399999999999999" customHeight="1">
      <c r="A28" s="336" t="s">
        <v>577</v>
      </c>
      <c r="C28" s="1120"/>
      <c r="D28" s="1244" t="s">
        <v>2514</v>
      </c>
      <c r="E28" s="934">
        <v>0</v>
      </c>
      <c r="F28" s="908">
        <v>0</v>
      </c>
      <c r="G28" s="10"/>
      <c r="H28" s="16"/>
      <c r="Z28" s="188"/>
      <c r="AA28" s="188" t="s">
        <v>172</v>
      </c>
      <c r="AB28" s="188">
        <v>0</v>
      </c>
      <c r="AC28" s="195">
        <v>0</v>
      </c>
      <c r="AX28" s="188" t="s">
        <v>172</v>
      </c>
      <c r="AY28" s="188" t="s">
        <v>1090</v>
      </c>
      <c r="AZ28" s="188" t="s">
        <v>1820</v>
      </c>
    </row>
    <row r="29" spans="1:52" ht="18.399999999999999" customHeight="1">
      <c r="A29" s="336" t="s">
        <v>427</v>
      </c>
      <c r="C29" s="1120"/>
      <c r="D29" s="1245" t="s">
        <v>2515</v>
      </c>
      <c r="E29" s="582"/>
      <c r="F29" s="583"/>
      <c r="Z29" s="188"/>
      <c r="AA29" s="188" t="s">
        <v>173</v>
      </c>
      <c r="AB29" s="188"/>
      <c r="AC29" s="195"/>
      <c r="AX29" s="188" t="s">
        <v>173</v>
      </c>
      <c r="AY29" s="188" t="s">
        <v>1091</v>
      </c>
      <c r="AZ29" s="188" t="s">
        <v>1821</v>
      </c>
    </row>
    <row r="30" spans="1:52" ht="18.399999999999999" customHeight="1" thickBot="1">
      <c r="A30" s="336" t="s">
        <v>428</v>
      </c>
      <c r="C30" s="1121"/>
      <c r="D30" s="1236" t="s">
        <v>2516</v>
      </c>
      <c r="E30" s="584"/>
      <c r="F30" s="585"/>
      <c r="Z30" s="189"/>
      <c r="AA30" s="189" t="s">
        <v>174</v>
      </c>
      <c r="AB30" s="189"/>
      <c r="AC30" s="196"/>
      <c r="AX30" s="189" t="s">
        <v>174</v>
      </c>
      <c r="AY30" s="189" t="s">
        <v>1096</v>
      </c>
      <c r="AZ30" s="189" t="s">
        <v>1822</v>
      </c>
    </row>
    <row r="31" spans="1:52" ht="5.0999999999999996" customHeight="1" thickTop="1" thickBot="1">
      <c r="C31" s="45"/>
      <c r="D31" s="46"/>
      <c r="E31" s="47"/>
      <c r="F31" s="78"/>
      <c r="AX31" s="187" t="s">
        <v>1264</v>
      </c>
      <c r="AY31" s="188" t="s">
        <v>1266</v>
      </c>
      <c r="AZ31" s="188" t="s">
        <v>1793</v>
      </c>
    </row>
    <row r="32" spans="1:52" ht="18.75" customHeight="1" thickTop="1" thickBot="1">
      <c r="C32" s="450" t="str">
        <f t="shared" ref="C32:C37" si="0">INDEX(LangT7aC,,Lang)</f>
        <v>Source(s) des données ci-dessus:</v>
      </c>
      <c r="D32" s="1118"/>
      <c r="E32" s="1097"/>
      <c r="F32" s="1098"/>
      <c r="Z32" s="169" t="s">
        <v>1058</v>
      </c>
      <c r="AX32" s="169" t="s">
        <v>1058</v>
      </c>
      <c r="AY32" s="169" t="s">
        <v>363</v>
      </c>
      <c r="AZ32" s="986" t="s">
        <v>1643</v>
      </c>
    </row>
    <row r="33" spans="3:52" ht="15" customHeight="1" thickTop="1">
      <c r="C33" s="746" t="str">
        <f t="shared" si="0"/>
        <v>Ligne 11 : Merci de l'identifier dans la page "Remarks" (e.g.: piles à combustible, chaleur primaire)</v>
      </c>
      <c r="D33" s="48"/>
      <c r="E33" s="48"/>
      <c r="F33" s="20"/>
      <c r="G33" s="10"/>
      <c r="H33" s="16"/>
      <c r="Z33" s="651" t="s">
        <v>178</v>
      </c>
      <c r="AX33" s="651" t="s">
        <v>178</v>
      </c>
      <c r="AY33" s="651" t="s">
        <v>179</v>
      </c>
      <c r="AZ33" s="987" t="s">
        <v>1794</v>
      </c>
    </row>
    <row r="34" spans="3:52" ht="9" customHeight="1">
      <c r="C34" s="746" t="str">
        <f t="shared" si="0"/>
        <v>Ligne 12: Egale à la ligne 10.</v>
      </c>
      <c r="D34" s="49"/>
      <c r="E34" s="50"/>
      <c r="F34" s="10"/>
      <c r="G34" s="10"/>
      <c r="H34" s="16"/>
      <c r="Z34" s="651" t="s">
        <v>175</v>
      </c>
      <c r="AX34" s="651" t="s">
        <v>175</v>
      </c>
      <c r="AY34" s="651" t="s">
        <v>180</v>
      </c>
      <c r="AZ34" s="16" t="s">
        <v>1795</v>
      </c>
    </row>
    <row r="35" spans="3:52" ht="9" customHeight="1">
      <c r="C35" s="746" t="str">
        <f t="shared" si="0"/>
        <v>Ligne 18: Demande maximale sur l' année.</v>
      </c>
      <c r="D35" s="52"/>
      <c r="E35" s="52"/>
      <c r="F35" s="10"/>
      <c r="G35" s="53"/>
      <c r="H35" s="16"/>
      <c r="Z35" s="651" t="s">
        <v>176</v>
      </c>
      <c r="AX35" s="651" t="s">
        <v>176</v>
      </c>
      <c r="AY35" s="651" t="s">
        <v>181</v>
      </c>
      <c r="AZ35" s="16" t="s">
        <v>1796</v>
      </c>
    </row>
    <row r="36" spans="3:52" ht="9" customHeight="1">
      <c r="C36" s="746" t="str">
        <f t="shared" si="0"/>
        <v xml:space="preserve">Ligne 19: Disponibilité de la puissance en pointe. Veuillez indiquer dans la page réservée aux remarques la différence entre la puissance maximale nette </v>
      </c>
      <c r="D36" s="52"/>
      <c r="E36" s="49"/>
      <c r="F36" s="10"/>
      <c r="G36" s="10"/>
      <c r="H36" s="16"/>
      <c r="Z36" s="651" t="s">
        <v>177</v>
      </c>
      <c r="AX36" s="651" t="s">
        <v>177</v>
      </c>
      <c r="AY36" s="651" t="s">
        <v>182</v>
      </c>
      <c r="AZ36" s="16" t="s">
        <v>1797</v>
      </c>
    </row>
    <row r="37" spans="3:52" ht="9" customHeight="1">
      <c r="C37" s="297" t="str">
        <f t="shared" si="0"/>
        <v>et la puissance disponible à l' heure de pointe. Voir instructions.</v>
      </c>
      <c r="D37" s="52"/>
      <c r="E37" s="52"/>
      <c r="F37" s="10"/>
      <c r="G37" s="10"/>
      <c r="H37" s="16"/>
      <c r="Z37" s="16" t="s">
        <v>417</v>
      </c>
      <c r="AX37" s="16" t="s">
        <v>417</v>
      </c>
      <c r="AY37" s="16" t="s">
        <v>418</v>
      </c>
      <c r="AZ37" s="16" t="s">
        <v>1798</v>
      </c>
    </row>
    <row r="38" spans="3:52" ht="9.75" customHeight="1">
      <c r="D38" s="10"/>
      <c r="E38" s="10"/>
      <c r="F38" s="10"/>
      <c r="G38" s="10"/>
      <c r="H38" s="16"/>
    </row>
  </sheetData>
  <mergeCells count="6">
    <mergeCell ref="C1:F1"/>
    <mergeCell ref="C5:D5"/>
    <mergeCell ref="C6:D6"/>
    <mergeCell ref="D32:F32"/>
    <mergeCell ref="C19:C24"/>
    <mergeCell ref="C27:C30"/>
  </mergeCells>
  <phoneticPr fontId="11" type="noConversion"/>
  <conditionalFormatting sqref="E27:F30 E7:F24">
    <cfRule type="cellIs" dxfId="272" priority="3" stopIfTrue="1" operator="notEqual">
      <formula>AC7</formula>
    </cfRule>
  </conditionalFormatting>
  <conditionalFormatting sqref="E27:F30 E7:F24">
    <cfRule type="cellIs" dxfId="11" priority="2" stopIfTrue="1" operator="notEqual">
      <formula>AB7</formula>
    </cfRule>
  </conditionalFormatting>
  <conditionalFormatting sqref="E27:F30 E7:F24">
    <cfRule type="cellIs" dxfId="9" priority="1" stopIfTrue="1" operator="notEqual">
      <formula>AB7</formula>
    </cfRule>
  </conditionalFormatting>
  <dataValidations count="1">
    <dataValidation type="whole" operator="greaterThanOrEqual" allowBlank="1" showInputMessage="1" showErrorMessage="1" error="Positive whole numbers only / Nombres entiers positifs uniquement" sqref="E27:F28 JA27:JB28 SW27:SX28 ACS27:ACT28 AMO27:AMP28 AWK27:AWL28 BGG27:BGH28 BQC27:BQD28 BZY27:BZZ28 CJU27:CJV28 CTQ27:CTR28 DDM27:DDN28 DNI27:DNJ28 DXE27:DXF28 EHA27:EHB28 EQW27:EQX28 FAS27:FAT28 FKO27:FKP28 FUK27:FUL28 GEG27:GEH28 GOC27:GOD28 GXY27:GXZ28 HHU27:HHV28 HRQ27:HRR28 IBM27:IBN28 ILI27:ILJ28 IVE27:IVF28 JFA27:JFB28 JOW27:JOX28 JYS27:JYT28 KIO27:KIP28 KSK27:KSL28 LCG27:LCH28 LMC27:LMD28 LVY27:LVZ28 MFU27:MFV28 MPQ27:MPR28 MZM27:MZN28 NJI27:NJJ28 NTE27:NTF28 ODA27:ODB28 OMW27:OMX28 OWS27:OWT28 PGO27:PGP28 PQK27:PQL28 QAG27:QAH28 QKC27:QKD28 QTY27:QTZ28 RDU27:RDV28 RNQ27:RNR28 RXM27:RXN28 SHI27:SHJ28 SRE27:SRF28 TBA27:TBB28 TKW27:TKX28 TUS27:TUT28 UEO27:UEP28 UOK27:UOL28 UYG27:UYH28 VIC27:VID28 VRY27:VRZ28 WBU27:WBV28 WLQ27:WLR28 WVM27:WVN28 E65563:F65564 JA65563:JB65564 SW65563:SX65564 ACS65563:ACT65564 AMO65563:AMP65564 AWK65563:AWL65564 BGG65563:BGH65564 BQC65563:BQD65564 BZY65563:BZZ65564 CJU65563:CJV65564 CTQ65563:CTR65564 DDM65563:DDN65564 DNI65563:DNJ65564 DXE65563:DXF65564 EHA65563:EHB65564 EQW65563:EQX65564 FAS65563:FAT65564 FKO65563:FKP65564 FUK65563:FUL65564 GEG65563:GEH65564 GOC65563:GOD65564 GXY65563:GXZ65564 HHU65563:HHV65564 HRQ65563:HRR65564 IBM65563:IBN65564 ILI65563:ILJ65564 IVE65563:IVF65564 JFA65563:JFB65564 JOW65563:JOX65564 JYS65563:JYT65564 KIO65563:KIP65564 KSK65563:KSL65564 LCG65563:LCH65564 LMC65563:LMD65564 LVY65563:LVZ65564 MFU65563:MFV65564 MPQ65563:MPR65564 MZM65563:MZN65564 NJI65563:NJJ65564 NTE65563:NTF65564 ODA65563:ODB65564 OMW65563:OMX65564 OWS65563:OWT65564 PGO65563:PGP65564 PQK65563:PQL65564 QAG65563:QAH65564 QKC65563:QKD65564 QTY65563:QTZ65564 RDU65563:RDV65564 RNQ65563:RNR65564 RXM65563:RXN65564 SHI65563:SHJ65564 SRE65563:SRF65564 TBA65563:TBB65564 TKW65563:TKX65564 TUS65563:TUT65564 UEO65563:UEP65564 UOK65563:UOL65564 UYG65563:UYH65564 VIC65563:VID65564 VRY65563:VRZ65564 WBU65563:WBV65564 WLQ65563:WLR65564 WVM65563:WVN65564 E131099:F131100 JA131099:JB131100 SW131099:SX131100 ACS131099:ACT131100 AMO131099:AMP131100 AWK131099:AWL131100 BGG131099:BGH131100 BQC131099:BQD131100 BZY131099:BZZ131100 CJU131099:CJV131100 CTQ131099:CTR131100 DDM131099:DDN131100 DNI131099:DNJ131100 DXE131099:DXF131100 EHA131099:EHB131100 EQW131099:EQX131100 FAS131099:FAT131100 FKO131099:FKP131100 FUK131099:FUL131100 GEG131099:GEH131100 GOC131099:GOD131100 GXY131099:GXZ131100 HHU131099:HHV131100 HRQ131099:HRR131100 IBM131099:IBN131100 ILI131099:ILJ131100 IVE131099:IVF131100 JFA131099:JFB131100 JOW131099:JOX131100 JYS131099:JYT131100 KIO131099:KIP131100 KSK131099:KSL131100 LCG131099:LCH131100 LMC131099:LMD131100 LVY131099:LVZ131100 MFU131099:MFV131100 MPQ131099:MPR131100 MZM131099:MZN131100 NJI131099:NJJ131100 NTE131099:NTF131100 ODA131099:ODB131100 OMW131099:OMX131100 OWS131099:OWT131100 PGO131099:PGP131100 PQK131099:PQL131100 QAG131099:QAH131100 QKC131099:QKD131100 QTY131099:QTZ131100 RDU131099:RDV131100 RNQ131099:RNR131100 RXM131099:RXN131100 SHI131099:SHJ131100 SRE131099:SRF131100 TBA131099:TBB131100 TKW131099:TKX131100 TUS131099:TUT131100 UEO131099:UEP131100 UOK131099:UOL131100 UYG131099:UYH131100 VIC131099:VID131100 VRY131099:VRZ131100 WBU131099:WBV131100 WLQ131099:WLR131100 WVM131099:WVN131100 E196635:F196636 JA196635:JB196636 SW196635:SX196636 ACS196635:ACT196636 AMO196635:AMP196636 AWK196635:AWL196636 BGG196635:BGH196636 BQC196635:BQD196636 BZY196635:BZZ196636 CJU196635:CJV196636 CTQ196635:CTR196636 DDM196635:DDN196636 DNI196635:DNJ196636 DXE196635:DXF196636 EHA196635:EHB196636 EQW196635:EQX196636 FAS196635:FAT196636 FKO196635:FKP196636 FUK196635:FUL196636 GEG196635:GEH196636 GOC196635:GOD196636 GXY196635:GXZ196636 HHU196635:HHV196636 HRQ196635:HRR196636 IBM196635:IBN196636 ILI196635:ILJ196636 IVE196635:IVF196636 JFA196635:JFB196636 JOW196635:JOX196636 JYS196635:JYT196636 KIO196635:KIP196636 KSK196635:KSL196636 LCG196635:LCH196636 LMC196635:LMD196636 LVY196635:LVZ196636 MFU196635:MFV196636 MPQ196635:MPR196636 MZM196635:MZN196636 NJI196635:NJJ196636 NTE196635:NTF196636 ODA196635:ODB196636 OMW196635:OMX196636 OWS196635:OWT196636 PGO196635:PGP196636 PQK196635:PQL196636 QAG196635:QAH196636 QKC196635:QKD196636 QTY196635:QTZ196636 RDU196635:RDV196636 RNQ196635:RNR196636 RXM196635:RXN196636 SHI196635:SHJ196636 SRE196635:SRF196636 TBA196635:TBB196636 TKW196635:TKX196636 TUS196635:TUT196636 UEO196635:UEP196636 UOK196635:UOL196636 UYG196635:UYH196636 VIC196635:VID196636 VRY196635:VRZ196636 WBU196635:WBV196636 WLQ196635:WLR196636 WVM196635:WVN196636 E262171:F262172 JA262171:JB262172 SW262171:SX262172 ACS262171:ACT262172 AMO262171:AMP262172 AWK262171:AWL262172 BGG262171:BGH262172 BQC262171:BQD262172 BZY262171:BZZ262172 CJU262171:CJV262172 CTQ262171:CTR262172 DDM262171:DDN262172 DNI262171:DNJ262172 DXE262171:DXF262172 EHA262171:EHB262172 EQW262171:EQX262172 FAS262171:FAT262172 FKO262171:FKP262172 FUK262171:FUL262172 GEG262171:GEH262172 GOC262171:GOD262172 GXY262171:GXZ262172 HHU262171:HHV262172 HRQ262171:HRR262172 IBM262171:IBN262172 ILI262171:ILJ262172 IVE262171:IVF262172 JFA262171:JFB262172 JOW262171:JOX262172 JYS262171:JYT262172 KIO262171:KIP262172 KSK262171:KSL262172 LCG262171:LCH262172 LMC262171:LMD262172 LVY262171:LVZ262172 MFU262171:MFV262172 MPQ262171:MPR262172 MZM262171:MZN262172 NJI262171:NJJ262172 NTE262171:NTF262172 ODA262171:ODB262172 OMW262171:OMX262172 OWS262171:OWT262172 PGO262171:PGP262172 PQK262171:PQL262172 QAG262171:QAH262172 QKC262171:QKD262172 QTY262171:QTZ262172 RDU262171:RDV262172 RNQ262171:RNR262172 RXM262171:RXN262172 SHI262171:SHJ262172 SRE262171:SRF262172 TBA262171:TBB262172 TKW262171:TKX262172 TUS262171:TUT262172 UEO262171:UEP262172 UOK262171:UOL262172 UYG262171:UYH262172 VIC262171:VID262172 VRY262171:VRZ262172 WBU262171:WBV262172 WLQ262171:WLR262172 WVM262171:WVN262172 E327707:F327708 JA327707:JB327708 SW327707:SX327708 ACS327707:ACT327708 AMO327707:AMP327708 AWK327707:AWL327708 BGG327707:BGH327708 BQC327707:BQD327708 BZY327707:BZZ327708 CJU327707:CJV327708 CTQ327707:CTR327708 DDM327707:DDN327708 DNI327707:DNJ327708 DXE327707:DXF327708 EHA327707:EHB327708 EQW327707:EQX327708 FAS327707:FAT327708 FKO327707:FKP327708 FUK327707:FUL327708 GEG327707:GEH327708 GOC327707:GOD327708 GXY327707:GXZ327708 HHU327707:HHV327708 HRQ327707:HRR327708 IBM327707:IBN327708 ILI327707:ILJ327708 IVE327707:IVF327708 JFA327707:JFB327708 JOW327707:JOX327708 JYS327707:JYT327708 KIO327707:KIP327708 KSK327707:KSL327708 LCG327707:LCH327708 LMC327707:LMD327708 LVY327707:LVZ327708 MFU327707:MFV327708 MPQ327707:MPR327708 MZM327707:MZN327708 NJI327707:NJJ327708 NTE327707:NTF327708 ODA327707:ODB327708 OMW327707:OMX327708 OWS327707:OWT327708 PGO327707:PGP327708 PQK327707:PQL327708 QAG327707:QAH327708 QKC327707:QKD327708 QTY327707:QTZ327708 RDU327707:RDV327708 RNQ327707:RNR327708 RXM327707:RXN327708 SHI327707:SHJ327708 SRE327707:SRF327708 TBA327707:TBB327708 TKW327707:TKX327708 TUS327707:TUT327708 UEO327707:UEP327708 UOK327707:UOL327708 UYG327707:UYH327708 VIC327707:VID327708 VRY327707:VRZ327708 WBU327707:WBV327708 WLQ327707:WLR327708 WVM327707:WVN327708 E393243:F393244 JA393243:JB393244 SW393243:SX393244 ACS393243:ACT393244 AMO393243:AMP393244 AWK393243:AWL393244 BGG393243:BGH393244 BQC393243:BQD393244 BZY393243:BZZ393244 CJU393243:CJV393244 CTQ393243:CTR393244 DDM393243:DDN393244 DNI393243:DNJ393244 DXE393243:DXF393244 EHA393243:EHB393244 EQW393243:EQX393244 FAS393243:FAT393244 FKO393243:FKP393244 FUK393243:FUL393244 GEG393243:GEH393244 GOC393243:GOD393244 GXY393243:GXZ393244 HHU393243:HHV393244 HRQ393243:HRR393244 IBM393243:IBN393244 ILI393243:ILJ393244 IVE393243:IVF393244 JFA393243:JFB393244 JOW393243:JOX393244 JYS393243:JYT393244 KIO393243:KIP393244 KSK393243:KSL393244 LCG393243:LCH393244 LMC393243:LMD393244 LVY393243:LVZ393244 MFU393243:MFV393244 MPQ393243:MPR393244 MZM393243:MZN393244 NJI393243:NJJ393244 NTE393243:NTF393244 ODA393243:ODB393244 OMW393243:OMX393244 OWS393243:OWT393244 PGO393243:PGP393244 PQK393243:PQL393244 QAG393243:QAH393244 QKC393243:QKD393244 QTY393243:QTZ393244 RDU393243:RDV393244 RNQ393243:RNR393244 RXM393243:RXN393244 SHI393243:SHJ393244 SRE393243:SRF393244 TBA393243:TBB393244 TKW393243:TKX393244 TUS393243:TUT393244 UEO393243:UEP393244 UOK393243:UOL393244 UYG393243:UYH393244 VIC393243:VID393244 VRY393243:VRZ393244 WBU393243:WBV393244 WLQ393243:WLR393244 WVM393243:WVN393244 E458779:F458780 JA458779:JB458780 SW458779:SX458780 ACS458779:ACT458780 AMO458779:AMP458780 AWK458779:AWL458780 BGG458779:BGH458780 BQC458779:BQD458780 BZY458779:BZZ458780 CJU458779:CJV458780 CTQ458779:CTR458780 DDM458779:DDN458780 DNI458779:DNJ458780 DXE458779:DXF458780 EHA458779:EHB458780 EQW458779:EQX458780 FAS458779:FAT458780 FKO458779:FKP458780 FUK458779:FUL458780 GEG458779:GEH458780 GOC458779:GOD458780 GXY458779:GXZ458780 HHU458779:HHV458780 HRQ458779:HRR458780 IBM458779:IBN458780 ILI458779:ILJ458780 IVE458779:IVF458780 JFA458779:JFB458780 JOW458779:JOX458780 JYS458779:JYT458780 KIO458779:KIP458780 KSK458779:KSL458780 LCG458779:LCH458780 LMC458779:LMD458780 LVY458779:LVZ458780 MFU458779:MFV458780 MPQ458779:MPR458780 MZM458779:MZN458780 NJI458779:NJJ458780 NTE458779:NTF458780 ODA458779:ODB458780 OMW458779:OMX458780 OWS458779:OWT458780 PGO458779:PGP458780 PQK458779:PQL458780 QAG458779:QAH458780 QKC458779:QKD458780 QTY458779:QTZ458780 RDU458779:RDV458780 RNQ458779:RNR458780 RXM458779:RXN458780 SHI458779:SHJ458780 SRE458779:SRF458780 TBA458779:TBB458780 TKW458779:TKX458780 TUS458779:TUT458780 UEO458779:UEP458780 UOK458779:UOL458780 UYG458779:UYH458780 VIC458779:VID458780 VRY458779:VRZ458780 WBU458779:WBV458780 WLQ458779:WLR458780 WVM458779:WVN458780 E524315:F524316 JA524315:JB524316 SW524315:SX524316 ACS524315:ACT524316 AMO524315:AMP524316 AWK524315:AWL524316 BGG524315:BGH524316 BQC524315:BQD524316 BZY524315:BZZ524316 CJU524315:CJV524316 CTQ524315:CTR524316 DDM524315:DDN524316 DNI524315:DNJ524316 DXE524315:DXF524316 EHA524315:EHB524316 EQW524315:EQX524316 FAS524315:FAT524316 FKO524315:FKP524316 FUK524315:FUL524316 GEG524315:GEH524316 GOC524315:GOD524316 GXY524315:GXZ524316 HHU524315:HHV524316 HRQ524315:HRR524316 IBM524315:IBN524316 ILI524315:ILJ524316 IVE524315:IVF524316 JFA524315:JFB524316 JOW524315:JOX524316 JYS524315:JYT524316 KIO524315:KIP524316 KSK524315:KSL524316 LCG524315:LCH524316 LMC524315:LMD524316 LVY524315:LVZ524316 MFU524315:MFV524316 MPQ524315:MPR524316 MZM524315:MZN524316 NJI524315:NJJ524316 NTE524315:NTF524316 ODA524315:ODB524316 OMW524315:OMX524316 OWS524315:OWT524316 PGO524315:PGP524316 PQK524315:PQL524316 QAG524315:QAH524316 QKC524315:QKD524316 QTY524315:QTZ524316 RDU524315:RDV524316 RNQ524315:RNR524316 RXM524315:RXN524316 SHI524315:SHJ524316 SRE524315:SRF524316 TBA524315:TBB524316 TKW524315:TKX524316 TUS524315:TUT524316 UEO524315:UEP524316 UOK524315:UOL524316 UYG524315:UYH524316 VIC524315:VID524316 VRY524315:VRZ524316 WBU524315:WBV524316 WLQ524315:WLR524316 WVM524315:WVN524316 E589851:F589852 JA589851:JB589852 SW589851:SX589852 ACS589851:ACT589852 AMO589851:AMP589852 AWK589851:AWL589852 BGG589851:BGH589852 BQC589851:BQD589852 BZY589851:BZZ589852 CJU589851:CJV589852 CTQ589851:CTR589852 DDM589851:DDN589852 DNI589851:DNJ589852 DXE589851:DXF589852 EHA589851:EHB589852 EQW589851:EQX589852 FAS589851:FAT589852 FKO589851:FKP589852 FUK589851:FUL589852 GEG589851:GEH589852 GOC589851:GOD589852 GXY589851:GXZ589852 HHU589851:HHV589852 HRQ589851:HRR589852 IBM589851:IBN589852 ILI589851:ILJ589852 IVE589851:IVF589852 JFA589851:JFB589852 JOW589851:JOX589852 JYS589851:JYT589852 KIO589851:KIP589852 KSK589851:KSL589852 LCG589851:LCH589852 LMC589851:LMD589852 LVY589851:LVZ589852 MFU589851:MFV589852 MPQ589851:MPR589852 MZM589851:MZN589852 NJI589851:NJJ589852 NTE589851:NTF589852 ODA589851:ODB589852 OMW589851:OMX589852 OWS589851:OWT589852 PGO589851:PGP589852 PQK589851:PQL589852 QAG589851:QAH589852 QKC589851:QKD589852 QTY589851:QTZ589852 RDU589851:RDV589852 RNQ589851:RNR589852 RXM589851:RXN589852 SHI589851:SHJ589852 SRE589851:SRF589852 TBA589851:TBB589852 TKW589851:TKX589852 TUS589851:TUT589852 UEO589851:UEP589852 UOK589851:UOL589852 UYG589851:UYH589852 VIC589851:VID589852 VRY589851:VRZ589852 WBU589851:WBV589852 WLQ589851:WLR589852 WVM589851:WVN589852 E655387:F655388 JA655387:JB655388 SW655387:SX655388 ACS655387:ACT655388 AMO655387:AMP655388 AWK655387:AWL655388 BGG655387:BGH655388 BQC655387:BQD655388 BZY655387:BZZ655388 CJU655387:CJV655388 CTQ655387:CTR655388 DDM655387:DDN655388 DNI655387:DNJ655388 DXE655387:DXF655388 EHA655387:EHB655388 EQW655387:EQX655388 FAS655387:FAT655388 FKO655387:FKP655388 FUK655387:FUL655388 GEG655387:GEH655388 GOC655387:GOD655388 GXY655387:GXZ655388 HHU655387:HHV655388 HRQ655387:HRR655388 IBM655387:IBN655388 ILI655387:ILJ655388 IVE655387:IVF655388 JFA655387:JFB655388 JOW655387:JOX655388 JYS655387:JYT655388 KIO655387:KIP655388 KSK655387:KSL655388 LCG655387:LCH655388 LMC655387:LMD655388 LVY655387:LVZ655388 MFU655387:MFV655388 MPQ655387:MPR655388 MZM655387:MZN655388 NJI655387:NJJ655388 NTE655387:NTF655388 ODA655387:ODB655388 OMW655387:OMX655388 OWS655387:OWT655388 PGO655387:PGP655388 PQK655387:PQL655388 QAG655387:QAH655388 QKC655387:QKD655388 QTY655387:QTZ655388 RDU655387:RDV655388 RNQ655387:RNR655388 RXM655387:RXN655388 SHI655387:SHJ655388 SRE655387:SRF655388 TBA655387:TBB655388 TKW655387:TKX655388 TUS655387:TUT655388 UEO655387:UEP655388 UOK655387:UOL655388 UYG655387:UYH655388 VIC655387:VID655388 VRY655387:VRZ655388 WBU655387:WBV655388 WLQ655387:WLR655388 WVM655387:WVN655388 E720923:F720924 JA720923:JB720924 SW720923:SX720924 ACS720923:ACT720924 AMO720923:AMP720924 AWK720923:AWL720924 BGG720923:BGH720924 BQC720923:BQD720924 BZY720923:BZZ720924 CJU720923:CJV720924 CTQ720923:CTR720924 DDM720923:DDN720924 DNI720923:DNJ720924 DXE720923:DXF720924 EHA720923:EHB720924 EQW720923:EQX720924 FAS720923:FAT720924 FKO720923:FKP720924 FUK720923:FUL720924 GEG720923:GEH720924 GOC720923:GOD720924 GXY720923:GXZ720924 HHU720923:HHV720924 HRQ720923:HRR720924 IBM720923:IBN720924 ILI720923:ILJ720924 IVE720923:IVF720924 JFA720923:JFB720924 JOW720923:JOX720924 JYS720923:JYT720924 KIO720923:KIP720924 KSK720923:KSL720924 LCG720923:LCH720924 LMC720923:LMD720924 LVY720923:LVZ720924 MFU720923:MFV720924 MPQ720923:MPR720924 MZM720923:MZN720924 NJI720923:NJJ720924 NTE720923:NTF720924 ODA720923:ODB720924 OMW720923:OMX720924 OWS720923:OWT720924 PGO720923:PGP720924 PQK720923:PQL720924 QAG720923:QAH720924 QKC720923:QKD720924 QTY720923:QTZ720924 RDU720923:RDV720924 RNQ720923:RNR720924 RXM720923:RXN720924 SHI720923:SHJ720924 SRE720923:SRF720924 TBA720923:TBB720924 TKW720923:TKX720924 TUS720923:TUT720924 UEO720923:UEP720924 UOK720923:UOL720924 UYG720923:UYH720924 VIC720923:VID720924 VRY720923:VRZ720924 WBU720923:WBV720924 WLQ720923:WLR720924 WVM720923:WVN720924 E786459:F786460 JA786459:JB786460 SW786459:SX786460 ACS786459:ACT786460 AMO786459:AMP786460 AWK786459:AWL786460 BGG786459:BGH786460 BQC786459:BQD786460 BZY786459:BZZ786460 CJU786459:CJV786460 CTQ786459:CTR786460 DDM786459:DDN786460 DNI786459:DNJ786460 DXE786459:DXF786460 EHA786459:EHB786460 EQW786459:EQX786460 FAS786459:FAT786460 FKO786459:FKP786460 FUK786459:FUL786460 GEG786459:GEH786460 GOC786459:GOD786460 GXY786459:GXZ786460 HHU786459:HHV786460 HRQ786459:HRR786460 IBM786459:IBN786460 ILI786459:ILJ786460 IVE786459:IVF786460 JFA786459:JFB786460 JOW786459:JOX786460 JYS786459:JYT786460 KIO786459:KIP786460 KSK786459:KSL786460 LCG786459:LCH786460 LMC786459:LMD786460 LVY786459:LVZ786460 MFU786459:MFV786460 MPQ786459:MPR786460 MZM786459:MZN786460 NJI786459:NJJ786460 NTE786459:NTF786460 ODA786459:ODB786460 OMW786459:OMX786460 OWS786459:OWT786460 PGO786459:PGP786460 PQK786459:PQL786460 QAG786459:QAH786460 QKC786459:QKD786460 QTY786459:QTZ786460 RDU786459:RDV786460 RNQ786459:RNR786460 RXM786459:RXN786460 SHI786459:SHJ786460 SRE786459:SRF786460 TBA786459:TBB786460 TKW786459:TKX786460 TUS786459:TUT786460 UEO786459:UEP786460 UOK786459:UOL786460 UYG786459:UYH786460 VIC786459:VID786460 VRY786459:VRZ786460 WBU786459:WBV786460 WLQ786459:WLR786460 WVM786459:WVN786460 E851995:F851996 JA851995:JB851996 SW851995:SX851996 ACS851995:ACT851996 AMO851995:AMP851996 AWK851995:AWL851996 BGG851995:BGH851996 BQC851995:BQD851996 BZY851995:BZZ851996 CJU851995:CJV851996 CTQ851995:CTR851996 DDM851995:DDN851996 DNI851995:DNJ851996 DXE851995:DXF851996 EHA851995:EHB851996 EQW851995:EQX851996 FAS851995:FAT851996 FKO851995:FKP851996 FUK851995:FUL851996 GEG851995:GEH851996 GOC851995:GOD851996 GXY851995:GXZ851996 HHU851995:HHV851996 HRQ851995:HRR851996 IBM851995:IBN851996 ILI851995:ILJ851996 IVE851995:IVF851996 JFA851995:JFB851996 JOW851995:JOX851996 JYS851995:JYT851996 KIO851995:KIP851996 KSK851995:KSL851996 LCG851995:LCH851996 LMC851995:LMD851996 LVY851995:LVZ851996 MFU851995:MFV851996 MPQ851995:MPR851996 MZM851995:MZN851996 NJI851995:NJJ851996 NTE851995:NTF851996 ODA851995:ODB851996 OMW851995:OMX851996 OWS851995:OWT851996 PGO851995:PGP851996 PQK851995:PQL851996 QAG851995:QAH851996 QKC851995:QKD851996 QTY851995:QTZ851996 RDU851995:RDV851996 RNQ851995:RNR851996 RXM851995:RXN851996 SHI851995:SHJ851996 SRE851995:SRF851996 TBA851995:TBB851996 TKW851995:TKX851996 TUS851995:TUT851996 UEO851995:UEP851996 UOK851995:UOL851996 UYG851995:UYH851996 VIC851995:VID851996 VRY851995:VRZ851996 WBU851995:WBV851996 WLQ851995:WLR851996 WVM851995:WVN851996 E917531:F917532 JA917531:JB917532 SW917531:SX917532 ACS917531:ACT917532 AMO917531:AMP917532 AWK917531:AWL917532 BGG917531:BGH917532 BQC917531:BQD917532 BZY917531:BZZ917532 CJU917531:CJV917532 CTQ917531:CTR917532 DDM917531:DDN917532 DNI917531:DNJ917532 DXE917531:DXF917532 EHA917531:EHB917532 EQW917531:EQX917532 FAS917531:FAT917532 FKO917531:FKP917532 FUK917531:FUL917532 GEG917531:GEH917532 GOC917531:GOD917532 GXY917531:GXZ917532 HHU917531:HHV917532 HRQ917531:HRR917532 IBM917531:IBN917532 ILI917531:ILJ917532 IVE917531:IVF917532 JFA917531:JFB917532 JOW917531:JOX917532 JYS917531:JYT917532 KIO917531:KIP917532 KSK917531:KSL917532 LCG917531:LCH917532 LMC917531:LMD917532 LVY917531:LVZ917532 MFU917531:MFV917532 MPQ917531:MPR917532 MZM917531:MZN917532 NJI917531:NJJ917532 NTE917531:NTF917532 ODA917531:ODB917532 OMW917531:OMX917532 OWS917531:OWT917532 PGO917531:PGP917532 PQK917531:PQL917532 QAG917531:QAH917532 QKC917531:QKD917532 QTY917531:QTZ917532 RDU917531:RDV917532 RNQ917531:RNR917532 RXM917531:RXN917532 SHI917531:SHJ917532 SRE917531:SRF917532 TBA917531:TBB917532 TKW917531:TKX917532 TUS917531:TUT917532 UEO917531:UEP917532 UOK917531:UOL917532 UYG917531:UYH917532 VIC917531:VID917532 VRY917531:VRZ917532 WBU917531:WBV917532 WLQ917531:WLR917532 WVM917531:WVN917532 E983067:F983068 JA983067:JB983068 SW983067:SX983068 ACS983067:ACT983068 AMO983067:AMP983068 AWK983067:AWL983068 BGG983067:BGH983068 BQC983067:BQD983068 BZY983067:BZZ983068 CJU983067:CJV983068 CTQ983067:CTR983068 DDM983067:DDN983068 DNI983067:DNJ983068 DXE983067:DXF983068 EHA983067:EHB983068 EQW983067:EQX983068 FAS983067:FAT983068 FKO983067:FKP983068 FUK983067:FUL983068 GEG983067:GEH983068 GOC983067:GOD983068 GXY983067:GXZ983068 HHU983067:HHV983068 HRQ983067:HRR983068 IBM983067:IBN983068 ILI983067:ILJ983068 IVE983067:IVF983068 JFA983067:JFB983068 JOW983067:JOX983068 JYS983067:JYT983068 KIO983067:KIP983068 KSK983067:KSL983068 LCG983067:LCH983068 LMC983067:LMD983068 LVY983067:LVZ983068 MFU983067:MFV983068 MPQ983067:MPR983068 MZM983067:MZN983068 NJI983067:NJJ983068 NTE983067:NTF983068 ODA983067:ODB983068 OMW983067:OMX983068 OWS983067:OWT983068 PGO983067:PGP983068 PQK983067:PQL983068 QAG983067:QAH983068 QKC983067:QKD983068 QTY983067:QTZ983068 RDU983067:RDV983068 RNQ983067:RNR983068 RXM983067:RXN983068 SHI983067:SHJ983068 SRE983067:SRF983068 TBA983067:TBB983068 TKW983067:TKX983068 TUS983067:TUT983068 UEO983067:UEP983068 UOK983067:UOL983068 UYG983067:UYH983068 VIC983067:VID983068 VRY983067:VRZ983068 WBU983067:WBV983068 WLQ983067:WLR983068 WVM983067:WVN983068 E7:F24 JA7:JB24 SW7:SX24 ACS7:ACT24 AMO7:AMP24 AWK7:AWL24 BGG7:BGH24 BQC7:BQD24 BZY7:BZZ24 CJU7:CJV24 CTQ7:CTR24 DDM7:DDN24 DNI7:DNJ24 DXE7:DXF24 EHA7:EHB24 EQW7:EQX24 FAS7:FAT24 FKO7:FKP24 FUK7:FUL24 GEG7:GEH24 GOC7:GOD24 GXY7:GXZ24 HHU7:HHV24 HRQ7:HRR24 IBM7:IBN24 ILI7:ILJ24 IVE7:IVF24 JFA7:JFB24 JOW7:JOX24 JYS7:JYT24 KIO7:KIP24 KSK7:KSL24 LCG7:LCH24 LMC7:LMD24 LVY7:LVZ24 MFU7:MFV24 MPQ7:MPR24 MZM7:MZN24 NJI7:NJJ24 NTE7:NTF24 ODA7:ODB24 OMW7:OMX24 OWS7:OWT24 PGO7:PGP24 PQK7:PQL24 QAG7:QAH24 QKC7:QKD24 QTY7:QTZ24 RDU7:RDV24 RNQ7:RNR24 RXM7:RXN24 SHI7:SHJ24 SRE7:SRF24 TBA7:TBB24 TKW7:TKX24 TUS7:TUT24 UEO7:UEP24 UOK7:UOL24 UYG7:UYH24 VIC7:VID24 VRY7:VRZ24 WBU7:WBV24 WLQ7:WLR24 WVM7:WVN24 E65543:F65560 JA65543:JB65560 SW65543:SX65560 ACS65543:ACT65560 AMO65543:AMP65560 AWK65543:AWL65560 BGG65543:BGH65560 BQC65543:BQD65560 BZY65543:BZZ65560 CJU65543:CJV65560 CTQ65543:CTR65560 DDM65543:DDN65560 DNI65543:DNJ65560 DXE65543:DXF65560 EHA65543:EHB65560 EQW65543:EQX65560 FAS65543:FAT65560 FKO65543:FKP65560 FUK65543:FUL65560 GEG65543:GEH65560 GOC65543:GOD65560 GXY65543:GXZ65560 HHU65543:HHV65560 HRQ65543:HRR65560 IBM65543:IBN65560 ILI65543:ILJ65560 IVE65543:IVF65560 JFA65543:JFB65560 JOW65543:JOX65560 JYS65543:JYT65560 KIO65543:KIP65560 KSK65543:KSL65560 LCG65543:LCH65560 LMC65543:LMD65560 LVY65543:LVZ65560 MFU65543:MFV65560 MPQ65543:MPR65560 MZM65543:MZN65560 NJI65543:NJJ65560 NTE65543:NTF65560 ODA65543:ODB65560 OMW65543:OMX65560 OWS65543:OWT65560 PGO65543:PGP65560 PQK65543:PQL65560 QAG65543:QAH65560 QKC65543:QKD65560 QTY65543:QTZ65560 RDU65543:RDV65560 RNQ65543:RNR65560 RXM65543:RXN65560 SHI65543:SHJ65560 SRE65543:SRF65560 TBA65543:TBB65560 TKW65543:TKX65560 TUS65543:TUT65560 UEO65543:UEP65560 UOK65543:UOL65560 UYG65543:UYH65560 VIC65543:VID65560 VRY65543:VRZ65560 WBU65543:WBV65560 WLQ65543:WLR65560 WVM65543:WVN65560 E131079:F131096 JA131079:JB131096 SW131079:SX131096 ACS131079:ACT131096 AMO131079:AMP131096 AWK131079:AWL131096 BGG131079:BGH131096 BQC131079:BQD131096 BZY131079:BZZ131096 CJU131079:CJV131096 CTQ131079:CTR131096 DDM131079:DDN131096 DNI131079:DNJ131096 DXE131079:DXF131096 EHA131079:EHB131096 EQW131079:EQX131096 FAS131079:FAT131096 FKO131079:FKP131096 FUK131079:FUL131096 GEG131079:GEH131096 GOC131079:GOD131096 GXY131079:GXZ131096 HHU131079:HHV131096 HRQ131079:HRR131096 IBM131079:IBN131096 ILI131079:ILJ131096 IVE131079:IVF131096 JFA131079:JFB131096 JOW131079:JOX131096 JYS131079:JYT131096 KIO131079:KIP131096 KSK131079:KSL131096 LCG131079:LCH131096 LMC131079:LMD131096 LVY131079:LVZ131096 MFU131079:MFV131096 MPQ131079:MPR131096 MZM131079:MZN131096 NJI131079:NJJ131096 NTE131079:NTF131096 ODA131079:ODB131096 OMW131079:OMX131096 OWS131079:OWT131096 PGO131079:PGP131096 PQK131079:PQL131096 QAG131079:QAH131096 QKC131079:QKD131096 QTY131079:QTZ131096 RDU131079:RDV131096 RNQ131079:RNR131096 RXM131079:RXN131096 SHI131079:SHJ131096 SRE131079:SRF131096 TBA131079:TBB131096 TKW131079:TKX131096 TUS131079:TUT131096 UEO131079:UEP131096 UOK131079:UOL131096 UYG131079:UYH131096 VIC131079:VID131096 VRY131079:VRZ131096 WBU131079:WBV131096 WLQ131079:WLR131096 WVM131079:WVN131096 E196615:F196632 JA196615:JB196632 SW196615:SX196632 ACS196615:ACT196632 AMO196615:AMP196632 AWK196615:AWL196632 BGG196615:BGH196632 BQC196615:BQD196632 BZY196615:BZZ196632 CJU196615:CJV196632 CTQ196615:CTR196632 DDM196615:DDN196632 DNI196615:DNJ196632 DXE196615:DXF196632 EHA196615:EHB196632 EQW196615:EQX196632 FAS196615:FAT196632 FKO196615:FKP196632 FUK196615:FUL196632 GEG196615:GEH196632 GOC196615:GOD196632 GXY196615:GXZ196632 HHU196615:HHV196632 HRQ196615:HRR196632 IBM196615:IBN196632 ILI196615:ILJ196632 IVE196615:IVF196632 JFA196615:JFB196632 JOW196615:JOX196632 JYS196615:JYT196632 KIO196615:KIP196632 KSK196615:KSL196632 LCG196615:LCH196632 LMC196615:LMD196632 LVY196615:LVZ196632 MFU196615:MFV196632 MPQ196615:MPR196632 MZM196615:MZN196632 NJI196615:NJJ196632 NTE196615:NTF196632 ODA196615:ODB196632 OMW196615:OMX196632 OWS196615:OWT196632 PGO196615:PGP196632 PQK196615:PQL196632 QAG196615:QAH196632 QKC196615:QKD196632 QTY196615:QTZ196632 RDU196615:RDV196632 RNQ196615:RNR196632 RXM196615:RXN196632 SHI196615:SHJ196632 SRE196615:SRF196632 TBA196615:TBB196632 TKW196615:TKX196632 TUS196615:TUT196632 UEO196615:UEP196632 UOK196615:UOL196632 UYG196615:UYH196632 VIC196615:VID196632 VRY196615:VRZ196632 WBU196615:WBV196632 WLQ196615:WLR196632 WVM196615:WVN196632 E262151:F262168 JA262151:JB262168 SW262151:SX262168 ACS262151:ACT262168 AMO262151:AMP262168 AWK262151:AWL262168 BGG262151:BGH262168 BQC262151:BQD262168 BZY262151:BZZ262168 CJU262151:CJV262168 CTQ262151:CTR262168 DDM262151:DDN262168 DNI262151:DNJ262168 DXE262151:DXF262168 EHA262151:EHB262168 EQW262151:EQX262168 FAS262151:FAT262168 FKO262151:FKP262168 FUK262151:FUL262168 GEG262151:GEH262168 GOC262151:GOD262168 GXY262151:GXZ262168 HHU262151:HHV262168 HRQ262151:HRR262168 IBM262151:IBN262168 ILI262151:ILJ262168 IVE262151:IVF262168 JFA262151:JFB262168 JOW262151:JOX262168 JYS262151:JYT262168 KIO262151:KIP262168 KSK262151:KSL262168 LCG262151:LCH262168 LMC262151:LMD262168 LVY262151:LVZ262168 MFU262151:MFV262168 MPQ262151:MPR262168 MZM262151:MZN262168 NJI262151:NJJ262168 NTE262151:NTF262168 ODA262151:ODB262168 OMW262151:OMX262168 OWS262151:OWT262168 PGO262151:PGP262168 PQK262151:PQL262168 QAG262151:QAH262168 QKC262151:QKD262168 QTY262151:QTZ262168 RDU262151:RDV262168 RNQ262151:RNR262168 RXM262151:RXN262168 SHI262151:SHJ262168 SRE262151:SRF262168 TBA262151:TBB262168 TKW262151:TKX262168 TUS262151:TUT262168 UEO262151:UEP262168 UOK262151:UOL262168 UYG262151:UYH262168 VIC262151:VID262168 VRY262151:VRZ262168 WBU262151:WBV262168 WLQ262151:WLR262168 WVM262151:WVN262168 E327687:F327704 JA327687:JB327704 SW327687:SX327704 ACS327687:ACT327704 AMO327687:AMP327704 AWK327687:AWL327704 BGG327687:BGH327704 BQC327687:BQD327704 BZY327687:BZZ327704 CJU327687:CJV327704 CTQ327687:CTR327704 DDM327687:DDN327704 DNI327687:DNJ327704 DXE327687:DXF327704 EHA327687:EHB327704 EQW327687:EQX327704 FAS327687:FAT327704 FKO327687:FKP327704 FUK327687:FUL327704 GEG327687:GEH327704 GOC327687:GOD327704 GXY327687:GXZ327704 HHU327687:HHV327704 HRQ327687:HRR327704 IBM327687:IBN327704 ILI327687:ILJ327704 IVE327687:IVF327704 JFA327687:JFB327704 JOW327687:JOX327704 JYS327687:JYT327704 KIO327687:KIP327704 KSK327687:KSL327704 LCG327687:LCH327704 LMC327687:LMD327704 LVY327687:LVZ327704 MFU327687:MFV327704 MPQ327687:MPR327704 MZM327687:MZN327704 NJI327687:NJJ327704 NTE327687:NTF327704 ODA327687:ODB327704 OMW327687:OMX327704 OWS327687:OWT327704 PGO327687:PGP327704 PQK327687:PQL327704 QAG327687:QAH327704 QKC327687:QKD327704 QTY327687:QTZ327704 RDU327687:RDV327704 RNQ327687:RNR327704 RXM327687:RXN327704 SHI327687:SHJ327704 SRE327687:SRF327704 TBA327687:TBB327704 TKW327687:TKX327704 TUS327687:TUT327704 UEO327687:UEP327704 UOK327687:UOL327704 UYG327687:UYH327704 VIC327687:VID327704 VRY327687:VRZ327704 WBU327687:WBV327704 WLQ327687:WLR327704 WVM327687:WVN327704 E393223:F393240 JA393223:JB393240 SW393223:SX393240 ACS393223:ACT393240 AMO393223:AMP393240 AWK393223:AWL393240 BGG393223:BGH393240 BQC393223:BQD393240 BZY393223:BZZ393240 CJU393223:CJV393240 CTQ393223:CTR393240 DDM393223:DDN393240 DNI393223:DNJ393240 DXE393223:DXF393240 EHA393223:EHB393240 EQW393223:EQX393240 FAS393223:FAT393240 FKO393223:FKP393240 FUK393223:FUL393240 GEG393223:GEH393240 GOC393223:GOD393240 GXY393223:GXZ393240 HHU393223:HHV393240 HRQ393223:HRR393240 IBM393223:IBN393240 ILI393223:ILJ393240 IVE393223:IVF393240 JFA393223:JFB393240 JOW393223:JOX393240 JYS393223:JYT393240 KIO393223:KIP393240 KSK393223:KSL393240 LCG393223:LCH393240 LMC393223:LMD393240 LVY393223:LVZ393240 MFU393223:MFV393240 MPQ393223:MPR393240 MZM393223:MZN393240 NJI393223:NJJ393240 NTE393223:NTF393240 ODA393223:ODB393240 OMW393223:OMX393240 OWS393223:OWT393240 PGO393223:PGP393240 PQK393223:PQL393240 QAG393223:QAH393240 QKC393223:QKD393240 QTY393223:QTZ393240 RDU393223:RDV393240 RNQ393223:RNR393240 RXM393223:RXN393240 SHI393223:SHJ393240 SRE393223:SRF393240 TBA393223:TBB393240 TKW393223:TKX393240 TUS393223:TUT393240 UEO393223:UEP393240 UOK393223:UOL393240 UYG393223:UYH393240 VIC393223:VID393240 VRY393223:VRZ393240 WBU393223:WBV393240 WLQ393223:WLR393240 WVM393223:WVN393240 E458759:F458776 JA458759:JB458776 SW458759:SX458776 ACS458759:ACT458776 AMO458759:AMP458776 AWK458759:AWL458776 BGG458759:BGH458776 BQC458759:BQD458776 BZY458759:BZZ458776 CJU458759:CJV458776 CTQ458759:CTR458776 DDM458759:DDN458776 DNI458759:DNJ458776 DXE458759:DXF458776 EHA458759:EHB458776 EQW458759:EQX458776 FAS458759:FAT458776 FKO458759:FKP458776 FUK458759:FUL458776 GEG458759:GEH458776 GOC458759:GOD458776 GXY458759:GXZ458776 HHU458759:HHV458776 HRQ458759:HRR458776 IBM458759:IBN458776 ILI458759:ILJ458776 IVE458759:IVF458776 JFA458759:JFB458776 JOW458759:JOX458776 JYS458759:JYT458776 KIO458759:KIP458776 KSK458759:KSL458776 LCG458759:LCH458776 LMC458759:LMD458776 LVY458759:LVZ458776 MFU458759:MFV458776 MPQ458759:MPR458776 MZM458759:MZN458776 NJI458759:NJJ458776 NTE458759:NTF458776 ODA458759:ODB458776 OMW458759:OMX458776 OWS458759:OWT458776 PGO458759:PGP458776 PQK458759:PQL458776 QAG458759:QAH458776 QKC458759:QKD458776 QTY458759:QTZ458776 RDU458759:RDV458776 RNQ458759:RNR458776 RXM458759:RXN458776 SHI458759:SHJ458776 SRE458759:SRF458776 TBA458759:TBB458776 TKW458759:TKX458776 TUS458759:TUT458776 UEO458759:UEP458776 UOK458759:UOL458776 UYG458759:UYH458776 VIC458759:VID458776 VRY458759:VRZ458776 WBU458759:WBV458776 WLQ458759:WLR458776 WVM458759:WVN458776 E524295:F524312 JA524295:JB524312 SW524295:SX524312 ACS524295:ACT524312 AMO524295:AMP524312 AWK524295:AWL524312 BGG524295:BGH524312 BQC524295:BQD524312 BZY524295:BZZ524312 CJU524295:CJV524312 CTQ524295:CTR524312 DDM524295:DDN524312 DNI524295:DNJ524312 DXE524295:DXF524312 EHA524295:EHB524312 EQW524295:EQX524312 FAS524295:FAT524312 FKO524295:FKP524312 FUK524295:FUL524312 GEG524295:GEH524312 GOC524295:GOD524312 GXY524295:GXZ524312 HHU524295:HHV524312 HRQ524295:HRR524312 IBM524295:IBN524312 ILI524295:ILJ524312 IVE524295:IVF524312 JFA524295:JFB524312 JOW524295:JOX524312 JYS524295:JYT524312 KIO524295:KIP524312 KSK524295:KSL524312 LCG524295:LCH524312 LMC524295:LMD524312 LVY524295:LVZ524312 MFU524295:MFV524312 MPQ524295:MPR524312 MZM524295:MZN524312 NJI524295:NJJ524312 NTE524295:NTF524312 ODA524295:ODB524312 OMW524295:OMX524312 OWS524295:OWT524312 PGO524295:PGP524312 PQK524295:PQL524312 QAG524295:QAH524312 QKC524295:QKD524312 QTY524295:QTZ524312 RDU524295:RDV524312 RNQ524295:RNR524312 RXM524295:RXN524312 SHI524295:SHJ524312 SRE524295:SRF524312 TBA524295:TBB524312 TKW524295:TKX524312 TUS524295:TUT524312 UEO524295:UEP524312 UOK524295:UOL524312 UYG524295:UYH524312 VIC524295:VID524312 VRY524295:VRZ524312 WBU524295:WBV524312 WLQ524295:WLR524312 WVM524295:WVN524312 E589831:F589848 JA589831:JB589848 SW589831:SX589848 ACS589831:ACT589848 AMO589831:AMP589848 AWK589831:AWL589848 BGG589831:BGH589848 BQC589831:BQD589848 BZY589831:BZZ589848 CJU589831:CJV589848 CTQ589831:CTR589848 DDM589831:DDN589848 DNI589831:DNJ589848 DXE589831:DXF589848 EHA589831:EHB589848 EQW589831:EQX589848 FAS589831:FAT589848 FKO589831:FKP589848 FUK589831:FUL589848 GEG589831:GEH589848 GOC589831:GOD589848 GXY589831:GXZ589848 HHU589831:HHV589848 HRQ589831:HRR589848 IBM589831:IBN589848 ILI589831:ILJ589848 IVE589831:IVF589848 JFA589831:JFB589848 JOW589831:JOX589848 JYS589831:JYT589848 KIO589831:KIP589848 KSK589831:KSL589848 LCG589831:LCH589848 LMC589831:LMD589848 LVY589831:LVZ589848 MFU589831:MFV589848 MPQ589831:MPR589848 MZM589831:MZN589848 NJI589831:NJJ589848 NTE589831:NTF589848 ODA589831:ODB589848 OMW589831:OMX589848 OWS589831:OWT589848 PGO589831:PGP589848 PQK589831:PQL589848 QAG589831:QAH589848 QKC589831:QKD589848 QTY589831:QTZ589848 RDU589831:RDV589848 RNQ589831:RNR589848 RXM589831:RXN589848 SHI589831:SHJ589848 SRE589831:SRF589848 TBA589831:TBB589848 TKW589831:TKX589848 TUS589831:TUT589848 UEO589831:UEP589848 UOK589831:UOL589848 UYG589831:UYH589848 VIC589831:VID589848 VRY589831:VRZ589848 WBU589831:WBV589848 WLQ589831:WLR589848 WVM589831:WVN589848 E655367:F655384 JA655367:JB655384 SW655367:SX655384 ACS655367:ACT655384 AMO655367:AMP655384 AWK655367:AWL655384 BGG655367:BGH655384 BQC655367:BQD655384 BZY655367:BZZ655384 CJU655367:CJV655384 CTQ655367:CTR655384 DDM655367:DDN655384 DNI655367:DNJ655384 DXE655367:DXF655384 EHA655367:EHB655384 EQW655367:EQX655384 FAS655367:FAT655384 FKO655367:FKP655384 FUK655367:FUL655384 GEG655367:GEH655384 GOC655367:GOD655384 GXY655367:GXZ655384 HHU655367:HHV655384 HRQ655367:HRR655384 IBM655367:IBN655384 ILI655367:ILJ655384 IVE655367:IVF655384 JFA655367:JFB655384 JOW655367:JOX655384 JYS655367:JYT655384 KIO655367:KIP655384 KSK655367:KSL655384 LCG655367:LCH655384 LMC655367:LMD655384 LVY655367:LVZ655384 MFU655367:MFV655384 MPQ655367:MPR655384 MZM655367:MZN655384 NJI655367:NJJ655384 NTE655367:NTF655384 ODA655367:ODB655384 OMW655367:OMX655384 OWS655367:OWT655384 PGO655367:PGP655384 PQK655367:PQL655384 QAG655367:QAH655384 QKC655367:QKD655384 QTY655367:QTZ655384 RDU655367:RDV655384 RNQ655367:RNR655384 RXM655367:RXN655384 SHI655367:SHJ655384 SRE655367:SRF655384 TBA655367:TBB655384 TKW655367:TKX655384 TUS655367:TUT655384 UEO655367:UEP655384 UOK655367:UOL655384 UYG655367:UYH655384 VIC655367:VID655384 VRY655367:VRZ655384 WBU655367:WBV655384 WLQ655367:WLR655384 WVM655367:WVN655384 E720903:F720920 JA720903:JB720920 SW720903:SX720920 ACS720903:ACT720920 AMO720903:AMP720920 AWK720903:AWL720920 BGG720903:BGH720920 BQC720903:BQD720920 BZY720903:BZZ720920 CJU720903:CJV720920 CTQ720903:CTR720920 DDM720903:DDN720920 DNI720903:DNJ720920 DXE720903:DXF720920 EHA720903:EHB720920 EQW720903:EQX720920 FAS720903:FAT720920 FKO720903:FKP720920 FUK720903:FUL720920 GEG720903:GEH720920 GOC720903:GOD720920 GXY720903:GXZ720920 HHU720903:HHV720920 HRQ720903:HRR720920 IBM720903:IBN720920 ILI720903:ILJ720920 IVE720903:IVF720920 JFA720903:JFB720920 JOW720903:JOX720920 JYS720903:JYT720920 KIO720903:KIP720920 KSK720903:KSL720920 LCG720903:LCH720920 LMC720903:LMD720920 LVY720903:LVZ720920 MFU720903:MFV720920 MPQ720903:MPR720920 MZM720903:MZN720920 NJI720903:NJJ720920 NTE720903:NTF720920 ODA720903:ODB720920 OMW720903:OMX720920 OWS720903:OWT720920 PGO720903:PGP720920 PQK720903:PQL720920 QAG720903:QAH720920 QKC720903:QKD720920 QTY720903:QTZ720920 RDU720903:RDV720920 RNQ720903:RNR720920 RXM720903:RXN720920 SHI720903:SHJ720920 SRE720903:SRF720920 TBA720903:TBB720920 TKW720903:TKX720920 TUS720903:TUT720920 UEO720903:UEP720920 UOK720903:UOL720920 UYG720903:UYH720920 VIC720903:VID720920 VRY720903:VRZ720920 WBU720903:WBV720920 WLQ720903:WLR720920 WVM720903:WVN720920 E786439:F786456 JA786439:JB786456 SW786439:SX786456 ACS786439:ACT786456 AMO786439:AMP786456 AWK786439:AWL786456 BGG786439:BGH786456 BQC786439:BQD786456 BZY786439:BZZ786456 CJU786439:CJV786456 CTQ786439:CTR786456 DDM786439:DDN786456 DNI786439:DNJ786456 DXE786439:DXF786456 EHA786439:EHB786456 EQW786439:EQX786456 FAS786439:FAT786456 FKO786439:FKP786456 FUK786439:FUL786456 GEG786439:GEH786456 GOC786439:GOD786456 GXY786439:GXZ786456 HHU786439:HHV786456 HRQ786439:HRR786456 IBM786439:IBN786456 ILI786439:ILJ786456 IVE786439:IVF786456 JFA786439:JFB786456 JOW786439:JOX786456 JYS786439:JYT786456 KIO786439:KIP786456 KSK786439:KSL786456 LCG786439:LCH786456 LMC786439:LMD786456 LVY786439:LVZ786456 MFU786439:MFV786456 MPQ786439:MPR786456 MZM786439:MZN786456 NJI786439:NJJ786456 NTE786439:NTF786456 ODA786439:ODB786456 OMW786439:OMX786456 OWS786439:OWT786456 PGO786439:PGP786456 PQK786439:PQL786456 QAG786439:QAH786456 QKC786439:QKD786456 QTY786439:QTZ786456 RDU786439:RDV786456 RNQ786439:RNR786456 RXM786439:RXN786456 SHI786439:SHJ786456 SRE786439:SRF786456 TBA786439:TBB786456 TKW786439:TKX786456 TUS786439:TUT786456 UEO786439:UEP786456 UOK786439:UOL786456 UYG786439:UYH786456 VIC786439:VID786456 VRY786439:VRZ786456 WBU786439:WBV786456 WLQ786439:WLR786456 WVM786439:WVN786456 E851975:F851992 JA851975:JB851992 SW851975:SX851992 ACS851975:ACT851992 AMO851975:AMP851992 AWK851975:AWL851992 BGG851975:BGH851992 BQC851975:BQD851992 BZY851975:BZZ851992 CJU851975:CJV851992 CTQ851975:CTR851992 DDM851975:DDN851992 DNI851975:DNJ851992 DXE851975:DXF851992 EHA851975:EHB851992 EQW851975:EQX851992 FAS851975:FAT851992 FKO851975:FKP851992 FUK851975:FUL851992 GEG851975:GEH851992 GOC851975:GOD851992 GXY851975:GXZ851992 HHU851975:HHV851992 HRQ851975:HRR851992 IBM851975:IBN851992 ILI851975:ILJ851992 IVE851975:IVF851992 JFA851975:JFB851992 JOW851975:JOX851992 JYS851975:JYT851992 KIO851975:KIP851992 KSK851975:KSL851992 LCG851975:LCH851992 LMC851975:LMD851992 LVY851975:LVZ851992 MFU851975:MFV851992 MPQ851975:MPR851992 MZM851975:MZN851992 NJI851975:NJJ851992 NTE851975:NTF851992 ODA851975:ODB851992 OMW851975:OMX851992 OWS851975:OWT851992 PGO851975:PGP851992 PQK851975:PQL851992 QAG851975:QAH851992 QKC851975:QKD851992 QTY851975:QTZ851992 RDU851975:RDV851992 RNQ851975:RNR851992 RXM851975:RXN851992 SHI851975:SHJ851992 SRE851975:SRF851992 TBA851975:TBB851992 TKW851975:TKX851992 TUS851975:TUT851992 UEO851975:UEP851992 UOK851975:UOL851992 UYG851975:UYH851992 VIC851975:VID851992 VRY851975:VRZ851992 WBU851975:WBV851992 WLQ851975:WLR851992 WVM851975:WVN851992 E917511:F917528 JA917511:JB917528 SW917511:SX917528 ACS917511:ACT917528 AMO917511:AMP917528 AWK917511:AWL917528 BGG917511:BGH917528 BQC917511:BQD917528 BZY917511:BZZ917528 CJU917511:CJV917528 CTQ917511:CTR917528 DDM917511:DDN917528 DNI917511:DNJ917528 DXE917511:DXF917528 EHA917511:EHB917528 EQW917511:EQX917528 FAS917511:FAT917528 FKO917511:FKP917528 FUK917511:FUL917528 GEG917511:GEH917528 GOC917511:GOD917528 GXY917511:GXZ917528 HHU917511:HHV917528 HRQ917511:HRR917528 IBM917511:IBN917528 ILI917511:ILJ917528 IVE917511:IVF917528 JFA917511:JFB917528 JOW917511:JOX917528 JYS917511:JYT917528 KIO917511:KIP917528 KSK917511:KSL917528 LCG917511:LCH917528 LMC917511:LMD917528 LVY917511:LVZ917528 MFU917511:MFV917528 MPQ917511:MPR917528 MZM917511:MZN917528 NJI917511:NJJ917528 NTE917511:NTF917528 ODA917511:ODB917528 OMW917511:OMX917528 OWS917511:OWT917528 PGO917511:PGP917528 PQK917511:PQL917528 QAG917511:QAH917528 QKC917511:QKD917528 QTY917511:QTZ917528 RDU917511:RDV917528 RNQ917511:RNR917528 RXM917511:RXN917528 SHI917511:SHJ917528 SRE917511:SRF917528 TBA917511:TBB917528 TKW917511:TKX917528 TUS917511:TUT917528 UEO917511:UEP917528 UOK917511:UOL917528 UYG917511:UYH917528 VIC917511:VID917528 VRY917511:VRZ917528 WBU917511:WBV917528 WLQ917511:WLR917528 WVM917511:WVN917528 E983047:F983064 JA983047:JB983064 SW983047:SX983064 ACS983047:ACT983064 AMO983047:AMP983064 AWK983047:AWL983064 BGG983047:BGH983064 BQC983047:BQD983064 BZY983047:BZZ983064 CJU983047:CJV983064 CTQ983047:CTR983064 DDM983047:DDN983064 DNI983047:DNJ983064 DXE983047:DXF983064 EHA983047:EHB983064 EQW983047:EQX983064 FAS983047:FAT983064 FKO983047:FKP983064 FUK983047:FUL983064 GEG983047:GEH983064 GOC983047:GOD983064 GXY983047:GXZ983064 HHU983047:HHV983064 HRQ983047:HRR983064 IBM983047:IBN983064 ILI983047:ILJ983064 IVE983047:IVF983064 JFA983047:JFB983064 JOW983047:JOX983064 JYS983047:JYT983064 KIO983047:KIP983064 KSK983047:KSL983064 LCG983047:LCH983064 LMC983047:LMD983064 LVY983047:LVZ983064 MFU983047:MFV983064 MPQ983047:MPR983064 MZM983047:MZN983064 NJI983047:NJJ983064 NTE983047:NTF983064 ODA983047:ODB983064 OMW983047:OMX983064 OWS983047:OWT983064 PGO983047:PGP983064 PQK983047:PQL983064 QAG983047:QAH983064 QKC983047:QKD983064 QTY983047:QTZ983064 RDU983047:RDV983064 RNQ983047:RNR983064 RXM983047:RXN983064 SHI983047:SHJ983064 SRE983047:SRF983064 TBA983047:TBB983064 TKW983047:TKX983064 TUS983047:TUT983064 UEO983047:UEP983064 UOK983047:UOL983064 UYG983047:UYH983064 VIC983047:VID983064 VRY983047:VRZ983064 WBU983047:WBV983064 WLQ983047:WLR983064 WVM983047:WVN983064">
      <formula1>0</formula1>
    </dataValidation>
  </dataValidations>
  <printOptions horizontalCentered="1"/>
  <pageMargins left="0.39370078740157483" right="0.19685039370078741" top="0.47244094488188981" bottom="0.47244094488188981" header="0.51181102362204722" footer="0.51181102362204722"/>
  <pageSetup paperSize="9" scale="84" orientation="landscape" r:id="rId1"/>
  <headerFooter alignWithMargins="0"/>
  <colBreaks count="1" manualBreakCount="1">
    <brk id="8" max="1048575" man="1"/>
  </colBreaks>
  <legacyDrawing r:id="rId2"/>
</worksheet>
</file>

<file path=xl/worksheets/sheet14.xml><?xml version="1.0" encoding="utf-8"?>
<worksheet xmlns="http://schemas.openxmlformats.org/spreadsheetml/2006/main" xmlns:r="http://schemas.openxmlformats.org/officeDocument/2006/relationships">
  <sheetPr codeName="Sheet07b" enableFormatConditionsCalculation="0">
    <tabColor indexed="42"/>
    <pageSetUpPr fitToPage="1"/>
  </sheetPr>
  <dimension ref="A1:BR103"/>
  <sheetViews>
    <sheetView showGridLines="0" zoomScaleNormal="100" workbookViewId="0">
      <pane xSplit="4" ySplit="6" topLeftCell="E7" activePane="bottomRight" state="frozen"/>
      <selection activeCell="P11" sqref="P11"/>
      <selection pane="topRight" activeCell="P11" sqref="P11"/>
      <selection pane="bottomLeft" activeCell="P11" sqref="P11"/>
      <selection pane="bottomRight" activeCell="C1" sqref="C1"/>
    </sheetView>
  </sheetViews>
  <sheetFormatPr defaultRowHeight="12.75"/>
  <cols>
    <col min="1" max="1" width="9.7109375" style="11" hidden="1" customWidth="1"/>
    <col min="2" max="2" width="10.28515625" style="11" hidden="1" customWidth="1"/>
    <col min="3" max="3" width="19.85546875" style="29" customWidth="1"/>
    <col min="4" max="4" width="3" style="11" customWidth="1"/>
    <col min="5" max="5" width="29.85546875" style="11" customWidth="1"/>
    <col min="6" max="7" width="24.7109375" style="11" customWidth="1"/>
    <col min="8" max="8" width="31.42578125" style="11" bestFit="1" customWidth="1"/>
    <col min="9" max="9" width="31.42578125" style="11" customWidth="1"/>
    <col min="10" max="26" width="9.140625" style="11"/>
    <col min="27" max="27" width="48.42578125" style="11" hidden="1" customWidth="1"/>
    <col min="28" max="28" width="3.5703125" style="11" hidden="1" customWidth="1"/>
    <col min="29" max="29" width="24.28515625" style="11" hidden="1" customWidth="1"/>
    <col min="30" max="31" width="15.5703125" style="11" hidden="1" customWidth="1"/>
    <col min="32" max="33" width="20.85546875" style="11" hidden="1" customWidth="1"/>
    <col min="34" max="52" width="9.140625" style="11" hidden="1" customWidth="1"/>
    <col min="53" max="53" width="33.5703125" style="11" hidden="1" customWidth="1"/>
    <col min="54" max="70" width="9.140625" style="11" hidden="1" customWidth="1"/>
    <col min="71" max="72" width="9.140625" style="11" customWidth="1"/>
    <col min="73" max="256" width="9.140625" style="11"/>
    <col min="257" max="258" width="0" style="11" hidden="1" customWidth="1"/>
    <col min="259" max="259" width="19.85546875" style="11" customWidth="1"/>
    <col min="260" max="260" width="3" style="11" customWidth="1"/>
    <col min="261" max="261" width="29.85546875" style="11" customWidth="1"/>
    <col min="262" max="263" width="24.7109375" style="11" customWidth="1"/>
    <col min="264" max="264" width="31.42578125" style="11" bestFit="1" customWidth="1"/>
    <col min="265" max="265" width="31.42578125" style="11" customWidth="1"/>
    <col min="266" max="282" width="9.140625" style="11"/>
    <col min="283" max="326" width="0" style="11" hidden="1" customWidth="1"/>
    <col min="327" max="328" width="9.140625" style="11" customWidth="1"/>
    <col min="329" max="512" width="9.140625" style="11"/>
    <col min="513" max="514" width="0" style="11" hidden="1" customWidth="1"/>
    <col min="515" max="515" width="19.85546875" style="11" customWidth="1"/>
    <col min="516" max="516" width="3" style="11" customWidth="1"/>
    <col min="517" max="517" width="29.85546875" style="11" customWidth="1"/>
    <col min="518" max="519" width="24.7109375" style="11" customWidth="1"/>
    <col min="520" max="520" width="31.42578125" style="11" bestFit="1" customWidth="1"/>
    <col min="521" max="521" width="31.42578125" style="11" customWidth="1"/>
    <col min="522" max="538" width="9.140625" style="11"/>
    <col min="539" max="582" width="0" style="11" hidden="1" customWidth="1"/>
    <col min="583" max="584" width="9.140625" style="11" customWidth="1"/>
    <col min="585" max="768" width="9.140625" style="11"/>
    <col min="769" max="770" width="0" style="11" hidden="1" customWidth="1"/>
    <col min="771" max="771" width="19.85546875" style="11" customWidth="1"/>
    <col min="772" max="772" width="3" style="11" customWidth="1"/>
    <col min="773" max="773" width="29.85546875" style="11" customWidth="1"/>
    <col min="774" max="775" width="24.7109375" style="11" customWidth="1"/>
    <col min="776" max="776" width="31.42578125" style="11" bestFit="1" customWidth="1"/>
    <col min="777" max="777" width="31.42578125" style="11" customWidth="1"/>
    <col min="778" max="794" width="9.140625" style="11"/>
    <col min="795" max="838" width="0" style="11" hidden="1" customWidth="1"/>
    <col min="839" max="840" width="9.140625" style="11" customWidth="1"/>
    <col min="841" max="1024" width="9.140625" style="11"/>
    <col min="1025" max="1026" width="0" style="11" hidden="1" customWidth="1"/>
    <col min="1027" max="1027" width="19.85546875" style="11" customWidth="1"/>
    <col min="1028" max="1028" width="3" style="11" customWidth="1"/>
    <col min="1029" max="1029" width="29.85546875" style="11" customWidth="1"/>
    <col min="1030" max="1031" width="24.7109375" style="11" customWidth="1"/>
    <col min="1032" max="1032" width="31.42578125" style="11" bestFit="1" customWidth="1"/>
    <col min="1033" max="1033" width="31.42578125" style="11" customWidth="1"/>
    <col min="1034" max="1050" width="9.140625" style="11"/>
    <col min="1051" max="1094" width="0" style="11" hidden="1" customWidth="1"/>
    <col min="1095" max="1096" width="9.140625" style="11" customWidth="1"/>
    <col min="1097" max="1280" width="9.140625" style="11"/>
    <col min="1281" max="1282" width="0" style="11" hidden="1" customWidth="1"/>
    <col min="1283" max="1283" width="19.85546875" style="11" customWidth="1"/>
    <col min="1284" max="1284" width="3" style="11" customWidth="1"/>
    <col min="1285" max="1285" width="29.85546875" style="11" customWidth="1"/>
    <col min="1286" max="1287" width="24.7109375" style="11" customWidth="1"/>
    <col min="1288" max="1288" width="31.42578125" style="11" bestFit="1" customWidth="1"/>
    <col min="1289" max="1289" width="31.42578125" style="11" customWidth="1"/>
    <col min="1290" max="1306" width="9.140625" style="11"/>
    <col min="1307" max="1350" width="0" style="11" hidden="1" customWidth="1"/>
    <col min="1351" max="1352" width="9.140625" style="11" customWidth="1"/>
    <col min="1353" max="1536" width="9.140625" style="11"/>
    <col min="1537" max="1538" width="0" style="11" hidden="1" customWidth="1"/>
    <col min="1539" max="1539" width="19.85546875" style="11" customWidth="1"/>
    <col min="1540" max="1540" width="3" style="11" customWidth="1"/>
    <col min="1541" max="1541" width="29.85546875" style="11" customWidth="1"/>
    <col min="1542" max="1543" width="24.7109375" style="11" customWidth="1"/>
    <col min="1544" max="1544" width="31.42578125" style="11" bestFit="1" customWidth="1"/>
    <col min="1545" max="1545" width="31.42578125" style="11" customWidth="1"/>
    <col min="1546" max="1562" width="9.140625" style="11"/>
    <col min="1563" max="1606" width="0" style="11" hidden="1" customWidth="1"/>
    <col min="1607" max="1608" width="9.140625" style="11" customWidth="1"/>
    <col min="1609" max="1792" width="9.140625" style="11"/>
    <col min="1793" max="1794" width="0" style="11" hidden="1" customWidth="1"/>
    <col min="1795" max="1795" width="19.85546875" style="11" customWidth="1"/>
    <col min="1796" max="1796" width="3" style="11" customWidth="1"/>
    <col min="1797" max="1797" width="29.85546875" style="11" customWidth="1"/>
    <col min="1798" max="1799" width="24.7109375" style="11" customWidth="1"/>
    <col min="1800" max="1800" width="31.42578125" style="11" bestFit="1" customWidth="1"/>
    <col min="1801" max="1801" width="31.42578125" style="11" customWidth="1"/>
    <col min="1802" max="1818" width="9.140625" style="11"/>
    <col min="1819" max="1862" width="0" style="11" hidden="1" customWidth="1"/>
    <col min="1863" max="1864" width="9.140625" style="11" customWidth="1"/>
    <col min="1865" max="2048" width="9.140625" style="11"/>
    <col min="2049" max="2050" width="0" style="11" hidden="1" customWidth="1"/>
    <col min="2051" max="2051" width="19.85546875" style="11" customWidth="1"/>
    <col min="2052" max="2052" width="3" style="11" customWidth="1"/>
    <col min="2053" max="2053" width="29.85546875" style="11" customWidth="1"/>
    <col min="2054" max="2055" width="24.7109375" style="11" customWidth="1"/>
    <col min="2056" max="2056" width="31.42578125" style="11" bestFit="1" customWidth="1"/>
    <col min="2057" max="2057" width="31.42578125" style="11" customWidth="1"/>
    <col min="2058" max="2074" width="9.140625" style="11"/>
    <col min="2075" max="2118" width="0" style="11" hidden="1" customWidth="1"/>
    <col min="2119" max="2120" width="9.140625" style="11" customWidth="1"/>
    <col min="2121" max="2304" width="9.140625" style="11"/>
    <col min="2305" max="2306" width="0" style="11" hidden="1" customWidth="1"/>
    <col min="2307" max="2307" width="19.85546875" style="11" customWidth="1"/>
    <col min="2308" max="2308" width="3" style="11" customWidth="1"/>
    <col min="2309" max="2309" width="29.85546875" style="11" customWidth="1"/>
    <col min="2310" max="2311" width="24.7109375" style="11" customWidth="1"/>
    <col min="2312" max="2312" width="31.42578125" style="11" bestFit="1" customWidth="1"/>
    <col min="2313" max="2313" width="31.42578125" style="11" customWidth="1"/>
    <col min="2314" max="2330" width="9.140625" style="11"/>
    <col min="2331" max="2374" width="0" style="11" hidden="1" customWidth="1"/>
    <col min="2375" max="2376" width="9.140625" style="11" customWidth="1"/>
    <col min="2377" max="2560" width="9.140625" style="11"/>
    <col min="2561" max="2562" width="0" style="11" hidden="1" customWidth="1"/>
    <col min="2563" max="2563" width="19.85546875" style="11" customWidth="1"/>
    <col min="2564" max="2564" width="3" style="11" customWidth="1"/>
    <col min="2565" max="2565" width="29.85546875" style="11" customWidth="1"/>
    <col min="2566" max="2567" width="24.7109375" style="11" customWidth="1"/>
    <col min="2568" max="2568" width="31.42578125" style="11" bestFit="1" customWidth="1"/>
    <col min="2569" max="2569" width="31.42578125" style="11" customWidth="1"/>
    <col min="2570" max="2586" width="9.140625" style="11"/>
    <col min="2587" max="2630" width="0" style="11" hidden="1" customWidth="1"/>
    <col min="2631" max="2632" width="9.140625" style="11" customWidth="1"/>
    <col min="2633" max="2816" width="9.140625" style="11"/>
    <col min="2817" max="2818" width="0" style="11" hidden="1" customWidth="1"/>
    <col min="2819" max="2819" width="19.85546875" style="11" customWidth="1"/>
    <col min="2820" max="2820" width="3" style="11" customWidth="1"/>
    <col min="2821" max="2821" width="29.85546875" style="11" customWidth="1"/>
    <col min="2822" max="2823" width="24.7109375" style="11" customWidth="1"/>
    <col min="2824" max="2824" width="31.42578125" style="11" bestFit="1" customWidth="1"/>
    <col min="2825" max="2825" width="31.42578125" style="11" customWidth="1"/>
    <col min="2826" max="2842" width="9.140625" style="11"/>
    <col min="2843" max="2886" width="0" style="11" hidden="1" customWidth="1"/>
    <col min="2887" max="2888" width="9.140625" style="11" customWidth="1"/>
    <col min="2889" max="3072" width="9.140625" style="11"/>
    <col min="3073" max="3074" width="0" style="11" hidden="1" customWidth="1"/>
    <col min="3075" max="3075" width="19.85546875" style="11" customWidth="1"/>
    <col min="3076" max="3076" width="3" style="11" customWidth="1"/>
    <col min="3077" max="3077" width="29.85546875" style="11" customWidth="1"/>
    <col min="3078" max="3079" width="24.7109375" style="11" customWidth="1"/>
    <col min="3080" max="3080" width="31.42578125" style="11" bestFit="1" customWidth="1"/>
    <col min="3081" max="3081" width="31.42578125" style="11" customWidth="1"/>
    <col min="3082" max="3098" width="9.140625" style="11"/>
    <col min="3099" max="3142" width="0" style="11" hidden="1" customWidth="1"/>
    <col min="3143" max="3144" width="9.140625" style="11" customWidth="1"/>
    <col min="3145" max="3328" width="9.140625" style="11"/>
    <col min="3329" max="3330" width="0" style="11" hidden="1" customWidth="1"/>
    <col min="3331" max="3331" width="19.85546875" style="11" customWidth="1"/>
    <col min="3332" max="3332" width="3" style="11" customWidth="1"/>
    <col min="3333" max="3333" width="29.85546875" style="11" customWidth="1"/>
    <col min="3334" max="3335" width="24.7109375" style="11" customWidth="1"/>
    <col min="3336" max="3336" width="31.42578125" style="11" bestFit="1" customWidth="1"/>
    <col min="3337" max="3337" width="31.42578125" style="11" customWidth="1"/>
    <col min="3338" max="3354" width="9.140625" style="11"/>
    <col min="3355" max="3398" width="0" style="11" hidden="1" customWidth="1"/>
    <col min="3399" max="3400" width="9.140625" style="11" customWidth="1"/>
    <col min="3401" max="3584" width="9.140625" style="11"/>
    <col min="3585" max="3586" width="0" style="11" hidden="1" customWidth="1"/>
    <col min="3587" max="3587" width="19.85546875" style="11" customWidth="1"/>
    <col min="3588" max="3588" width="3" style="11" customWidth="1"/>
    <col min="3589" max="3589" width="29.85546875" style="11" customWidth="1"/>
    <col min="3590" max="3591" width="24.7109375" style="11" customWidth="1"/>
    <col min="3592" max="3592" width="31.42578125" style="11" bestFit="1" customWidth="1"/>
    <col min="3593" max="3593" width="31.42578125" style="11" customWidth="1"/>
    <col min="3594" max="3610" width="9.140625" style="11"/>
    <col min="3611" max="3654" width="0" style="11" hidden="1" customWidth="1"/>
    <col min="3655" max="3656" width="9.140625" style="11" customWidth="1"/>
    <col min="3657" max="3840" width="9.140625" style="11"/>
    <col min="3841" max="3842" width="0" style="11" hidden="1" customWidth="1"/>
    <col min="3843" max="3843" width="19.85546875" style="11" customWidth="1"/>
    <col min="3844" max="3844" width="3" style="11" customWidth="1"/>
    <col min="3845" max="3845" width="29.85546875" style="11" customWidth="1"/>
    <col min="3846" max="3847" width="24.7109375" style="11" customWidth="1"/>
    <col min="3848" max="3848" width="31.42578125" style="11" bestFit="1" customWidth="1"/>
    <col min="3849" max="3849" width="31.42578125" style="11" customWidth="1"/>
    <col min="3850" max="3866" width="9.140625" style="11"/>
    <col min="3867" max="3910" width="0" style="11" hidden="1" customWidth="1"/>
    <col min="3911" max="3912" width="9.140625" style="11" customWidth="1"/>
    <col min="3913" max="4096" width="9.140625" style="11"/>
    <col min="4097" max="4098" width="0" style="11" hidden="1" customWidth="1"/>
    <col min="4099" max="4099" width="19.85546875" style="11" customWidth="1"/>
    <col min="4100" max="4100" width="3" style="11" customWidth="1"/>
    <col min="4101" max="4101" width="29.85546875" style="11" customWidth="1"/>
    <col min="4102" max="4103" width="24.7109375" style="11" customWidth="1"/>
    <col min="4104" max="4104" width="31.42578125" style="11" bestFit="1" customWidth="1"/>
    <col min="4105" max="4105" width="31.42578125" style="11" customWidth="1"/>
    <col min="4106" max="4122" width="9.140625" style="11"/>
    <col min="4123" max="4166" width="0" style="11" hidden="1" customWidth="1"/>
    <col min="4167" max="4168" width="9.140625" style="11" customWidth="1"/>
    <col min="4169" max="4352" width="9.140625" style="11"/>
    <col min="4353" max="4354" width="0" style="11" hidden="1" customWidth="1"/>
    <col min="4355" max="4355" width="19.85546875" style="11" customWidth="1"/>
    <col min="4356" max="4356" width="3" style="11" customWidth="1"/>
    <col min="4357" max="4357" width="29.85546875" style="11" customWidth="1"/>
    <col min="4358" max="4359" width="24.7109375" style="11" customWidth="1"/>
    <col min="4360" max="4360" width="31.42578125" style="11" bestFit="1" customWidth="1"/>
    <col min="4361" max="4361" width="31.42578125" style="11" customWidth="1"/>
    <col min="4362" max="4378" width="9.140625" style="11"/>
    <col min="4379" max="4422" width="0" style="11" hidden="1" customWidth="1"/>
    <col min="4423" max="4424" width="9.140625" style="11" customWidth="1"/>
    <col min="4425" max="4608" width="9.140625" style="11"/>
    <col min="4609" max="4610" width="0" style="11" hidden="1" customWidth="1"/>
    <col min="4611" max="4611" width="19.85546875" style="11" customWidth="1"/>
    <col min="4612" max="4612" width="3" style="11" customWidth="1"/>
    <col min="4613" max="4613" width="29.85546875" style="11" customWidth="1"/>
    <col min="4614" max="4615" width="24.7109375" style="11" customWidth="1"/>
    <col min="4616" max="4616" width="31.42578125" style="11" bestFit="1" customWidth="1"/>
    <col min="4617" max="4617" width="31.42578125" style="11" customWidth="1"/>
    <col min="4618" max="4634" width="9.140625" style="11"/>
    <col min="4635" max="4678" width="0" style="11" hidden="1" customWidth="1"/>
    <col min="4679" max="4680" width="9.140625" style="11" customWidth="1"/>
    <col min="4681" max="4864" width="9.140625" style="11"/>
    <col min="4865" max="4866" width="0" style="11" hidden="1" customWidth="1"/>
    <col min="4867" max="4867" width="19.85546875" style="11" customWidth="1"/>
    <col min="4868" max="4868" width="3" style="11" customWidth="1"/>
    <col min="4869" max="4869" width="29.85546875" style="11" customWidth="1"/>
    <col min="4870" max="4871" width="24.7109375" style="11" customWidth="1"/>
    <col min="4872" max="4872" width="31.42578125" style="11" bestFit="1" customWidth="1"/>
    <col min="4873" max="4873" width="31.42578125" style="11" customWidth="1"/>
    <col min="4874" max="4890" width="9.140625" style="11"/>
    <col min="4891" max="4934" width="0" style="11" hidden="1" customWidth="1"/>
    <col min="4935" max="4936" width="9.140625" style="11" customWidth="1"/>
    <col min="4937" max="5120" width="9.140625" style="11"/>
    <col min="5121" max="5122" width="0" style="11" hidden="1" customWidth="1"/>
    <col min="5123" max="5123" width="19.85546875" style="11" customWidth="1"/>
    <col min="5124" max="5124" width="3" style="11" customWidth="1"/>
    <col min="5125" max="5125" width="29.85546875" style="11" customWidth="1"/>
    <col min="5126" max="5127" width="24.7109375" style="11" customWidth="1"/>
    <col min="5128" max="5128" width="31.42578125" style="11" bestFit="1" customWidth="1"/>
    <col min="5129" max="5129" width="31.42578125" style="11" customWidth="1"/>
    <col min="5130" max="5146" width="9.140625" style="11"/>
    <col min="5147" max="5190" width="0" style="11" hidden="1" customWidth="1"/>
    <col min="5191" max="5192" width="9.140625" style="11" customWidth="1"/>
    <col min="5193" max="5376" width="9.140625" style="11"/>
    <col min="5377" max="5378" width="0" style="11" hidden="1" customWidth="1"/>
    <col min="5379" max="5379" width="19.85546875" style="11" customWidth="1"/>
    <col min="5380" max="5380" width="3" style="11" customWidth="1"/>
    <col min="5381" max="5381" width="29.85546875" style="11" customWidth="1"/>
    <col min="5382" max="5383" width="24.7109375" style="11" customWidth="1"/>
    <col min="5384" max="5384" width="31.42578125" style="11" bestFit="1" customWidth="1"/>
    <col min="5385" max="5385" width="31.42578125" style="11" customWidth="1"/>
    <col min="5386" max="5402" width="9.140625" style="11"/>
    <col min="5403" max="5446" width="0" style="11" hidden="1" customWidth="1"/>
    <col min="5447" max="5448" width="9.140625" style="11" customWidth="1"/>
    <col min="5449" max="5632" width="9.140625" style="11"/>
    <col min="5633" max="5634" width="0" style="11" hidden="1" customWidth="1"/>
    <col min="5635" max="5635" width="19.85546875" style="11" customWidth="1"/>
    <col min="5636" max="5636" width="3" style="11" customWidth="1"/>
    <col min="5637" max="5637" width="29.85546875" style="11" customWidth="1"/>
    <col min="5638" max="5639" width="24.7109375" style="11" customWidth="1"/>
    <col min="5640" max="5640" width="31.42578125" style="11" bestFit="1" customWidth="1"/>
    <col min="5641" max="5641" width="31.42578125" style="11" customWidth="1"/>
    <col min="5642" max="5658" width="9.140625" style="11"/>
    <col min="5659" max="5702" width="0" style="11" hidden="1" customWidth="1"/>
    <col min="5703" max="5704" width="9.140625" style="11" customWidth="1"/>
    <col min="5705" max="5888" width="9.140625" style="11"/>
    <col min="5889" max="5890" width="0" style="11" hidden="1" customWidth="1"/>
    <col min="5891" max="5891" width="19.85546875" style="11" customWidth="1"/>
    <col min="5892" max="5892" width="3" style="11" customWidth="1"/>
    <col min="5893" max="5893" width="29.85546875" style="11" customWidth="1"/>
    <col min="5894" max="5895" width="24.7109375" style="11" customWidth="1"/>
    <col min="5896" max="5896" width="31.42578125" style="11" bestFit="1" customWidth="1"/>
    <col min="5897" max="5897" width="31.42578125" style="11" customWidth="1"/>
    <col min="5898" max="5914" width="9.140625" style="11"/>
    <col min="5915" max="5958" width="0" style="11" hidden="1" customWidth="1"/>
    <col min="5959" max="5960" width="9.140625" style="11" customWidth="1"/>
    <col min="5961" max="6144" width="9.140625" style="11"/>
    <col min="6145" max="6146" width="0" style="11" hidden="1" customWidth="1"/>
    <col min="6147" max="6147" width="19.85546875" style="11" customWidth="1"/>
    <col min="6148" max="6148" width="3" style="11" customWidth="1"/>
    <col min="6149" max="6149" width="29.85546875" style="11" customWidth="1"/>
    <col min="6150" max="6151" width="24.7109375" style="11" customWidth="1"/>
    <col min="6152" max="6152" width="31.42578125" style="11" bestFit="1" customWidth="1"/>
    <col min="6153" max="6153" width="31.42578125" style="11" customWidth="1"/>
    <col min="6154" max="6170" width="9.140625" style="11"/>
    <col min="6171" max="6214" width="0" style="11" hidden="1" customWidth="1"/>
    <col min="6215" max="6216" width="9.140625" style="11" customWidth="1"/>
    <col min="6217" max="6400" width="9.140625" style="11"/>
    <col min="6401" max="6402" width="0" style="11" hidden="1" customWidth="1"/>
    <col min="6403" max="6403" width="19.85546875" style="11" customWidth="1"/>
    <col min="6404" max="6404" width="3" style="11" customWidth="1"/>
    <col min="6405" max="6405" width="29.85546875" style="11" customWidth="1"/>
    <col min="6406" max="6407" width="24.7109375" style="11" customWidth="1"/>
    <col min="6408" max="6408" width="31.42578125" style="11" bestFit="1" customWidth="1"/>
    <col min="6409" max="6409" width="31.42578125" style="11" customWidth="1"/>
    <col min="6410" max="6426" width="9.140625" style="11"/>
    <col min="6427" max="6470" width="0" style="11" hidden="1" customWidth="1"/>
    <col min="6471" max="6472" width="9.140625" style="11" customWidth="1"/>
    <col min="6473" max="6656" width="9.140625" style="11"/>
    <col min="6657" max="6658" width="0" style="11" hidden="1" customWidth="1"/>
    <col min="6659" max="6659" width="19.85546875" style="11" customWidth="1"/>
    <col min="6660" max="6660" width="3" style="11" customWidth="1"/>
    <col min="6661" max="6661" width="29.85546875" style="11" customWidth="1"/>
    <col min="6662" max="6663" width="24.7109375" style="11" customWidth="1"/>
    <col min="6664" max="6664" width="31.42578125" style="11" bestFit="1" customWidth="1"/>
    <col min="6665" max="6665" width="31.42578125" style="11" customWidth="1"/>
    <col min="6666" max="6682" width="9.140625" style="11"/>
    <col min="6683" max="6726" width="0" style="11" hidden="1" customWidth="1"/>
    <col min="6727" max="6728" width="9.140625" style="11" customWidth="1"/>
    <col min="6729" max="6912" width="9.140625" style="11"/>
    <col min="6913" max="6914" width="0" style="11" hidden="1" customWidth="1"/>
    <col min="6915" max="6915" width="19.85546875" style="11" customWidth="1"/>
    <col min="6916" max="6916" width="3" style="11" customWidth="1"/>
    <col min="6917" max="6917" width="29.85546875" style="11" customWidth="1"/>
    <col min="6918" max="6919" width="24.7109375" style="11" customWidth="1"/>
    <col min="6920" max="6920" width="31.42578125" style="11" bestFit="1" customWidth="1"/>
    <col min="6921" max="6921" width="31.42578125" style="11" customWidth="1"/>
    <col min="6922" max="6938" width="9.140625" style="11"/>
    <col min="6939" max="6982" width="0" style="11" hidden="1" customWidth="1"/>
    <col min="6983" max="6984" width="9.140625" style="11" customWidth="1"/>
    <col min="6985" max="7168" width="9.140625" style="11"/>
    <col min="7169" max="7170" width="0" style="11" hidden="1" customWidth="1"/>
    <col min="7171" max="7171" width="19.85546875" style="11" customWidth="1"/>
    <col min="7172" max="7172" width="3" style="11" customWidth="1"/>
    <col min="7173" max="7173" width="29.85546875" style="11" customWidth="1"/>
    <col min="7174" max="7175" width="24.7109375" style="11" customWidth="1"/>
    <col min="7176" max="7176" width="31.42578125" style="11" bestFit="1" customWidth="1"/>
    <col min="7177" max="7177" width="31.42578125" style="11" customWidth="1"/>
    <col min="7178" max="7194" width="9.140625" style="11"/>
    <col min="7195" max="7238" width="0" style="11" hidden="1" customWidth="1"/>
    <col min="7239" max="7240" width="9.140625" style="11" customWidth="1"/>
    <col min="7241" max="7424" width="9.140625" style="11"/>
    <col min="7425" max="7426" width="0" style="11" hidden="1" customWidth="1"/>
    <col min="7427" max="7427" width="19.85546875" style="11" customWidth="1"/>
    <col min="7428" max="7428" width="3" style="11" customWidth="1"/>
    <col min="7429" max="7429" width="29.85546875" style="11" customWidth="1"/>
    <col min="7430" max="7431" width="24.7109375" style="11" customWidth="1"/>
    <col min="7432" max="7432" width="31.42578125" style="11" bestFit="1" customWidth="1"/>
    <col min="7433" max="7433" width="31.42578125" style="11" customWidth="1"/>
    <col min="7434" max="7450" width="9.140625" style="11"/>
    <col min="7451" max="7494" width="0" style="11" hidden="1" customWidth="1"/>
    <col min="7495" max="7496" width="9.140625" style="11" customWidth="1"/>
    <col min="7497" max="7680" width="9.140625" style="11"/>
    <col min="7681" max="7682" width="0" style="11" hidden="1" customWidth="1"/>
    <col min="7683" max="7683" width="19.85546875" style="11" customWidth="1"/>
    <col min="7684" max="7684" width="3" style="11" customWidth="1"/>
    <col min="7685" max="7685" width="29.85546875" style="11" customWidth="1"/>
    <col min="7686" max="7687" width="24.7109375" style="11" customWidth="1"/>
    <col min="7688" max="7688" width="31.42578125" style="11" bestFit="1" customWidth="1"/>
    <col min="7689" max="7689" width="31.42578125" style="11" customWidth="1"/>
    <col min="7690" max="7706" width="9.140625" style="11"/>
    <col min="7707" max="7750" width="0" style="11" hidden="1" customWidth="1"/>
    <col min="7751" max="7752" width="9.140625" style="11" customWidth="1"/>
    <col min="7753" max="7936" width="9.140625" style="11"/>
    <col min="7937" max="7938" width="0" style="11" hidden="1" customWidth="1"/>
    <col min="7939" max="7939" width="19.85546875" style="11" customWidth="1"/>
    <col min="7940" max="7940" width="3" style="11" customWidth="1"/>
    <col min="7941" max="7941" width="29.85546875" style="11" customWidth="1"/>
    <col min="7942" max="7943" width="24.7109375" style="11" customWidth="1"/>
    <col min="7944" max="7944" width="31.42578125" style="11" bestFit="1" customWidth="1"/>
    <col min="7945" max="7945" width="31.42578125" style="11" customWidth="1"/>
    <col min="7946" max="7962" width="9.140625" style="11"/>
    <col min="7963" max="8006" width="0" style="11" hidden="1" customWidth="1"/>
    <col min="8007" max="8008" width="9.140625" style="11" customWidth="1"/>
    <col min="8009" max="8192" width="9.140625" style="11"/>
    <col min="8193" max="8194" width="0" style="11" hidden="1" customWidth="1"/>
    <col min="8195" max="8195" width="19.85546875" style="11" customWidth="1"/>
    <col min="8196" max="8196" width="3" style="11" customWidth="1"/>
    <col min="8197" max="8197" width="29.85546875" style="11" customWidth="1"/>
    <col min="8198" max="8199" width="24.7109375" style="11" customWidth="1"/>
    <col min="8200" max="8200" width="31.42578125" style="11" bestFit="1" customWidth="1"/>
    <col min="8201" max="8201" width="31.42578125" style="11" customWidth="1"/>
    <col min="8202" max="8218" width="9.140625" style="11"/>
    <col min="8219" max="8262" width="0" style="11" hidden="1" customWidth="1"/>
    <col min="8263" max="8264" width="9.140625" style="11" customWidth="1"/>
    <col min="8265" max="8448" width="9.140625" style="11"/>
    <col min="8449" max="8450" width="0" style="11" hidden="1" customWidth="1"/>
    <col min="8451" max="8451" width="19.85546875" style="11" customWidth="1"/>
    <col min="8452" max="8452" width="3" style="11" customWidth="1"/>
    <col min="8453" max="8453" width="29.85546875" style="11" customWidth="1"/>
    <col min="8454" max="8455" width="24.7109375" style="11" customWidth="1"/>
    <col min="8456" max="8456" width="31.42578125" style="11" bestFit="1" customWidth="1"/>
    <col min="8457" max="8457" width="31.42578125" style="11" customWidth="1"/>
    <col min="8458" max="8474" width="9.140625" style="11"/>
    <col min="8475" max="8518" width="0" style="11" hidden="1" customWidth="1"/>
    <col min="8519" max="8520" width="9.140625" style="11" customWidth="1"/>
    <col min="8521" max="8704" width="9.140625" style="11"/>
    <col min="8705" max="8706" width="0" style="11" hidden="1" customWidth="1"/>
    <col min="8707" max="8707" width="19.85546875" style="11" customWidth="1"/>
    <col min="8708" max="8708" width="3" style="11" customWidth="1"/>
    <col min="8709" max="8709" width="29.85546875" style="11" customWidth="1"/>
    <col min="8710" max="8711" width="24.7109375" style="11" customWidth="1"/>
    <col min="8712" max="8712" width="31.42578125" style="11" bestFit="1" customWidth="1"/>
    <col min="8713" max="8713" width="31.42578125" style="11" customWidth="1"/>
    <col min="8714" max="8730" width="9.140625" style="11"/>
    <col min="8731" max="8774" width="0" style="11" hidden="1" customWidth="1"/>
    <col min="8775" max="8776" width="9.140625" style="11" customWidth="1"/>
    <col min="8777" max="8960" width="9.140625" style="11"/>
    <col min="8961" max="8962" width="0" style="11" hidden="1" customWidth="1"/>
    <col min="8963" max="8963" width="19.85546875" style="11" customWidth="1"/>
    <col min="8964" max="8964" width="3" style="11" customWidth="1"/>
    <col min="8965" max="8965" width="29.85546875" style="11" customWidth="1"/>
    <col min="8966" max="8967" width="24.7109375" style="11" customWidth="1"/>
    <col min="8968" max="8968" width="31.42578125" style="11" bestFit="1" customWidth="1"/>
    <col min="8969" max="8969" width="31.42578125" style="11" customWidth="1"/>
    <col min="8970" max="8986" width="9.140625" style="11"/>
    <col min="8987" max="9030" width="0" style="11" hidden="1" customWidth="1"/>
    <col min="9031" max="9032" width="9.140625" style="11" customWidth="1"/>
    <col min="9033" max="9216" width="9.140625" style="11"/>
    <col min="9217" max="9218" width="0" style="11" hidden="1" customWidth="1"/>
    <col min="9219" max="9219" width="19.85546875" style="11" customWidth="1"/>
    <col min="9220" max="9220" width="3" style="11" customWidth="1"/>
    <col min="9221" max="9221" width="29.85546875" style="11" customWidth="1"/>
    <col min="9222" max="9223" width="24.7109375" style="11" customWidth="1"/>
    <col min="9224" max="9224" width="31.42578125" style="11" bestFit="1" customWidth="1"/>
    <col min="9225" max="9225" width="31.42578125" style="11" customWidth="1"/>
    <col min="9226" max="9242" width="9.140625" style="11"/>
    <col min="9243" max="9286" width="0" style="11" hidden="1" customWidth="1"/>
    <col min="9287" max="9288" width="9.140625" style="11" customWidth="1"/>
    <col min="9289" max="9472" width="9.140625" style="11"/>
    <col min="9473" max="9474" width="0" style="11" hidden="1" customWidth="1"/>
    <col min="9475" max="9475" width="19.85546875" style="11" customWidth="1"/>
    <col min="9476" max="9476" width="3" style="11" customWidth="1"/>
    <col min="9477" max="9477" width="29.85546875" style="11" customWidth="1"/>
    <col min="9478" max="9479" width="24.7109375" style="11" customWidth="1"/>
    <col min="9480" max="9480" width="31.42578125" style="11" bestFit="1" customWidth="1"/>
    <col min="9481" max="9481" width="31.42578125" style="11" customWidth="1"/>
    <col min="9482" max="9498" width="9.140625" style="11"/>
    <col min="9499" max="9542" width="0" style="11" hidden="1" customWidth="1"/>
    <col min="9543" max="9544" width="9.140625" style="11" customWidth="1"/>
    <col min="9545" max="9728" width="9.140625" style="11"/>
    <col min="9729" max="9730" width="0" style="11" hidden="1" customWidth="1"/>
    <col min="9731" max="9731" width="19.85546875" style="11" customWidth="1"/>
    <col min="9732" max="9732" width="3" style="11" customWidth="1"/>
    <col min="9733" max="9733" width="29.85546875" style="11" customWidth="1"/>
    <col min="9734" max="9735" width="24.7109375" style="11" customWidth="1"/>
    <col min="9736" max="9736" width="31.42578125" style="11" bestFit="1" customWidth="1"/>
    <col min="9737" max="9737" width="31.42578125" style="11" customWidth="1"/>
    <col min="9738" max="9754" width="9.140625" style="11"/>
    <col min="9755" max="9798" width="0" style="11" hidden="1" customWidth="1"/>
    <col min="9799" max="9800" width="9.140625" style="11" customWidth="1"/>
    <col min="9801" max="9984" width="9.140625" style="11"/>
    <col min="9985" max="9986" width="0" style="11" hidden="1" customWidth="1"/>
    <col min="9987" max="9987" width="19.85546875" style="11" customWidth="1"/>
    <col min="9988" max="9988" width="3" style="11" customWidth="1"/>
    <col min="9989" max="9989" width="29.85546875" style="11" customWidth="1"/>
    <col min="9990" max="9991" width="24.7109375" style="11" customWidth="1"/>
    <col min="9992" max="9992" width="31.42578125" style="11" bestFit="1" customWidth="1"/>
    <col min="9993" max="9993" width="31.42578125" style="11" customWidth="1"/>
    <col min="9994" max="10010" width="9.140625" style="11"/>
    <col min="10011" max="10054" width="0" style="11" hidden="1" customWidth="1"/>
    <col min="10055" max="10056" width="9.140625" style="11" customWidth="1"/>
    <col min="10057" max="10240" width="9.140625" style="11"/>
    <col min="10241" max="10242" width="0" style="11" hidden="1" customWidth="1"/>
    <col min="10243" max="10243" width="19.85546875" style="11" customWidth="1"/>
    <col min="10244" max="10244" width="3" style="11" customWidth="1"/>
    <col min="10245" max="10245" width="29.85546875" style="11" customWidth="1"/>
    <col min="10246" max="10247" width="24.7109375" style="11" customWidth="1"/>
    <col min="10248" max="10248" width="31.42578125" style="11" bestFit="1" customWidth="1"/>
    <col min="10249" max="10249" width="31.42578125" style="11" customWidth="1"/>
    <col min="10250" max="10266" width="9.140625" style="11"/>
    <col min="10267" max="10310" width="0" style="11" hidden="1" customWidth="1"/>
    <col min="10311" max="10312" width="9.140625" style="11" customWidth="1"/>
    <col min="10313" max="10496" width="9.140625" style="11"/>
    <col min="10497" max="10498" width="0" style="11" hidden="1" customWidth="1"/>
    <col min="10499" max="10499" width="19.85546875" style="11" customWidth="1"/>
    <col min="10500" max="10500" width="3" style="11" customWidth="1"/>
    <col min="10501" max="10501" width="29.85546875" style="11" customWidth="1"/>
    <col min="10502" max="10503" width="24.7109375" style="11" customWidth="1"/>
    <col min="10504" max="10504" width="31.42578125" style="11" bestFit="1" customWidth="1"/>
    <col min="10505" max="10505" width="31.42578125" style="11" customWidth="1"/>
    <col min="10506" max="10522" width="9.140625" style="11"/>
    <col min="10523" max="10566" width="0" style="11" hidden="1" customWidth="1"/>
    <col min="10567" max="10568" width="9.140625" style="11" customWidth="1"/>
    <col min="10569" max="10752" width="9.140625" style="11"/>
    <col min="10753" max="10754" width="0" style="11" hidden="1" customWidth="1"/>
    <col min="10755" max="10755" width="19.85546875" style="11" customWidth="1"/>
    <col min="10756" max="10756" width="3" style="11" customWidth="1"/>
    <col min="10757" max="10757" width="29.85546875" style="11" customWidth="1"/>
    <col min="10758" max="10759" width="24.7109375" style="11" customWidth="1"/>
    <col min="10760" max="10760" width="31.42578125" style="11" bestFit="1" customWidth="1"/>
    <col min="10761" max="10761" width="31.42578125" style="11" customWidth="1"/>
    <col min="10762" max="10778" width="9.140625" style="11"/>
    <col min="10779" max="10822" width="0" style="11" hidden="1" customWidth="1"/>
    <col min="10823" max="10824" width="9.140625" style="11" customWidth="1"/>
    <col min="10825" max="11008" width="9.140625" style="11"/>
    <col min="11009" max="11010" width="0" style="11" hidden="1" customWidth="1"/>
    <col min="11011" max="11011" width="19.85546875" style="11" customWidth="1"/>
    <col min="11012" max="11012" width="3" style="11" customWidth="1"/>
    <col min="11013" max="11013" width="29.85546875" style="11" customWidth="1"/>
    <col min="11014" max="11015" width="24.7109375" style="11" customWidth="1"/>
    <col min="11016" max="11016" width="31.42578125" style="11" bestFit="1" customWidth="1"/>
    <col min="11017" max="11017" width="31.42578125" style="11" customWidth="1"/>
    <col min="11018" max="11034" width="9.140625" style="11"/>
    <col min="11035" max="11078" width="0" style="11" hidden="1" customWidth="1"/>
    <col min="11079" max="11080" width="9.140625" style="11" customWidth="1"/>
    <col min="11081" max="11264" width="9.140625" style="11"/>
    <col min="11265" max="11266" width="0" style="11" hidden="1" customWidth="1"/>
    <col min="11267" max="11267" width="19.85546875" style="11" customWidth="1"/>
    <col min="11268" max="11268" width="3" style="11" customWidth="1"/>
    <col min="11269" max="11269" width="29.85546875" style="11" customWidth="1"/>
    <col min="11270" max="11271" width="24.7109375" style="11" customWidth="1"/>
    <col min="11272" max="11272" width="31.42578125" style="11" bestFit="1" customWidth="1"/>
    <col min="11273" max="11273" width="31.42578125" style="11" customWidth="1"/>
    <col min="11274" max="11290" width="9.140625" style="11"/>
    <col min="11291" max="11334" width="0" style="11" hidden="1" customWidth="1"/>
    <col min="11335" max="11336" width="9.140625" style="11" customWidth="1"/>
    <col min="11337" max="11520" width="9.140625" style="11"/>
    <col min="11521" max="11522" width="0" style="11" hidden="1" customWidth="1"/>
    <col min="11523" max="11523" width="19.85546875" style="11" customWidth="1"/>
    <col min="11524" max="11524" width="3" style="11" customWidth="1"/>
    <col min="11525" max="11525" width="29.85546875" style="11" customWidth="1"/>
    <col min="11526" max="11527" width="24.7109375" style="11" customWidth="1"/>
    <col min="11528" max="11528" width="31.42578125" style="11" bestFit="1" customWidth="1"/>
    <col min="11529" max="11529" width="31.42578125" style="11" customWidth="1"/>
    <col min="11530" max="11546" width="9.140625" style="11"/>
    <col min="11547" max="11590" width="0" style="11" hidden="1" customWidth="1"/>
    <col min="11591" max="11592" width="9.140625" style="11" customWidth="1"/>
    <col min="11593" max="11776" width="9.140625" style="11"/>
    <col min="11777" max="11778" width="0" style="11" hidden="1" customWidth="1"/>
    <col min="11779" max="11779" width="19.85546875" style="11" customWidth="1"/>
    <col min="11780" max="11780" width="3" style="11" customWidth="1"/>
    <col min="11781" max="11781" width="29.85546875" style="11" customWidth="1"/>
    <col min="11782" max="11783" width="24.7109375" style="11" customWidth="1"/>
    <col min="11784" max="11784" width="31.42578125" style="11" bestFit="1" customWidth="1"/>
    <col min="11785" max="11785" width="31.42578125" style="11" customWidth="1"/>
    <col min="11786" max="11802" width="9.140625" style="11"/>
    <col min="11803" max="11846" width="0" style="11" hidden="1" customWidth="1"/>
    <col min="11847" max="11848" width="9.140625" style="11" customWidth="1"/>
    <col min="11849" max="12032" width="9.140625" style="11"/>
    <col min="12033" max="12034" width="0" style="11" hidden="1" customWidth="1"/>
    <col min="12035" max="12035" width="19.85546875" style="11" customWidth="1"/>
    <col min="12036" max="12036" width="3" style="11" customWidth="1"/>
    <col min="12037" max="12037" width="29.85546875" style="11" customWidth="1"/>
    <col min="12038" max="12039" width="24.7109375" style="11" customWidth="1"/>
    <col min="12040" max="12040" width="31.42578125" style="11" bestFit="1" customWidth="1"/>
    <col min="12041" max="12041" width="31.42578125" style="11" customWidth="1"/>
    <col min="12042" max="12058" width="9.140625" style="11"/>
    <col min="12059" max="12102" width="0" style="11" hidden="1" customWidth="1"/>
    <col min="12103" max="12104" width="9.140625" style="11" customWidth="1"/>
    <col min="12105" max="12288" width="9.140625" style="11"/>
    <col min="12289" max="12290" width="0" style="11" hidden="1" customWidth="1"/>
    <col min="12291" max="12291" width="19.85546875" style="11" customWidth="1"/>
    <col min="12292" max="12292" width="3" style="11" customWidth="1"/>
    <col min="12293" max="12293" width="29.85546875" style="11" customWidth="1"/>
    <col min="12294" max="12295" width="24.7109375" style="11" customWidth="1"/>
    <col min="12296" max="12296" width="31.42578125" style="11" bestFit="1" customWidth="1"/>
    <col min="12297" max="12297" width="31.42578125" style="11" customWidth="1"/>
    <col min="12298" max="12314" width="9.140625" style="11"/>
    <col min="12315" max="12358" width="0" style="11" hidden="1" customWidth="1"/>
    <col min="12359" max="12360" width="9.140625" style="11" customWidth="1"/>
    <col min="12361" max="12544" width="9.140625" style="11"/>
    <col min="12545" max="12546" width="0" style="11" hidden="1" customWidth="1"/>
    <col min="12547" max="12547" width="19.85546875" style="11" customWidth="1"/>
    <col min="12548" max="12548" width="3" style="11" customWidth="1"/>
    <col min="12549" max="12549" width="29.85546875" style="11" customWidth="1"/>
    <col min="12550" max="12551" width="24.7109375" style="11" customWidth="1"/>
    <col min="12552" max="12552" width="31.42578125" style="11" bestFit="1" customWidth="1"/>
    <col min="12553" max="12553" width="31.42578125" style="11" customWidth="1"/>
    <col min="12554" max="12570" width="9.140625" style="11"/>
    <col min="12571" max="12614" width="0" style="11" hidden="1" customWidth="1"/>
    <col min="12615" max="12616" width="9.140625" style="11" customWidth="1"/>
    <col min="12617" max="12800" width="9.140625" style="11"/>
    <col min="12801" max="12802" width="0" style="11" hidden="1" customWidth="1"/>
    <col min="12803" max="12803" width="19.85546875" style="11" customWidth="1"/>
    <col min="12804" max="12804" width="3" style="11" customWidth="1"/>
    <col min="12805" max="12805" width="29.85546875" style="11" customWidth="1"/>
    <col min="12806" max="12807" width="24.7109375" style="11" customWidth="1"/>
    <col min="12808" max="12808" width="31.42578125" style="11" bestFit="1" customWidth="1"/>
    <col min="12809" max="12809" width="31.42578125" style="11" customWidth="1"/>
    <col min="12810" max="12826" width="9.140625" style="11"/>
    <col min="12827" max="12870" width="0" style="11" hidden="1" customWidth="1"/>
    <col min="12871" max="12872" width="9.140625" style="11" customWidth="1"/>
    <col min="12873" max="13056" width="9.140625" style="11"/>
    <col min="13057" max="13058" width="0" style="11" hidden="1" customWidth="1"/>
    <col min="13059" max="13059" width="19.85546875" style="11" customWidth="1"/>
    <col min="13060" max="13060" width="3" style="11" customWidth="1"/>
    <col min="13061" max="13061" width="29.85546875" style="11" customWidth="1"/>
    <col min="13062" max="13063" width="24.7109375" style="11" customWidth="1"/>
    <col min="13064" max="13064" width="31.42578125" style="11" bestFit="1" customWidth="1"/>
    <col min="13065" max="13065" width="31.42578125" style="11" customWidth="1"/>
    <col min="13066" max="13082" width="9.140625" style="11"/>
    <col min="13083" max="13126" width="0" style="11" hidden="1" customWidth="1"/>
    <col min="13127" max="13128" width="9.140625" style="11" customWidth="1"/>
    <col min="13129" max="13312" width="9.140625" style="11"/>
    <col min="13313" max="13314" width="0" style="11" hidden="1" customWidth="1"/>
    <col min="13315" max="13315" width="19.85546875" style="11" customWidth="1"/>
    <col min="13316" max="13316" width="3" style="11" customWidth="1"/>
    <col min="13317" max="13317" width="29.85546875" style="11" customWidth="1"/>
    <col min="13318" max="13319" width="24.7109375" style="11" customWidth="1"/>
    <col min="13320" max="13320" width="31.42578125" style="11" bestFit="1" customWidth="1"/>
    <col min="13321" max="13321" width="31.42578125" style="11" customWidth="1"/>
    <col min="13322" max="13338" width="9.140625" style="11"/>
    <col min="13339" max="13382" width="0" style="11" hidden="1" customWidth="1"/>
    <col min="13383" max="13384" width="9.140625" style="11" customWidth="1"/>
    <col min="13385" max="13568" width="9.140625" style="11"/>
    <col min="13569" max="13570" width="0" style="11" hidden="1" customWidth="1"/>
    <col min="13571" max="13571" width="19.85546875" style="11" customWidth="1"/>
    <col min="13572" max="13572" width="3" style="11" customWidth="1"/>
    <col min="13573" max="13573" width="29.85546875" style="11" customWidth="1"/>
    <col min="13574" max="13575" width="24.7109375" style="11" customWidth="1"/>
    <col min="13576" max="13576" width="31.42578125" style="11" bestFit="1" customWidth="1"/>
    <col min="13577" max="13577" width="31.42578125" style="11" customWidth="1"/>
    <col min="13578" max="13594" width="9.140625" style="11"/>
    <col min="13595" max="13638" width="0" style="11" hidden="1" customWidth="1"/>
    <col min="13639" max="13640" width="9.140625" style="11" customWidth="1"/>
    <col min="13641" max="13824" width="9.140625" style="11"/>
    <col min="13825" max="13826" width="0" style="11" hidden="1" customWidth="1"/>
    <col min="13827" max="13827" width="19.85546875" style="11" customWidth="1"/>
    <col min="13828" max="13828" width="3" style="11" customWidth="1"/>
    <col min="13829" max="13829" width="29.85546875" style="11" customWidth="1"/>
    <col min="13830" max="13831" width="24.7109375" style="11" customWidth="1"/>
    <col min="13832" max="13832" width="31.42578125" style="11" bestFit="1" customWidth="1"/>
    <col min="13833" max="13833" width="31.42578125" style="11" customWidth="1"/>
    <col min="13834" max="13850" width="9.140625" style="11"/>
    <col min="13851" max="13894" width="0" style="11" hidden="1" customWidth="1"/>
    <col min="13895" max="13896" width="9.140625" style="11" customWidth="1"/>
    <col min="13897" max="14080" width="9.140625" style="11"/>
    <col min="14081" max="14082" width="0" style="11" hidden="1" customWidth="1"/>
    <col min="14083" max="14083" width="19.85546875" style="11" customWidth="1"/>
    <col min="14084" max="14084" width="3" style="11" customWidth="1"/>
    <col min="14085" max="14085" width="29.85546875" style="11" customWidth="1"/>
    <col min="14086" max="14087" width="24.7109375" style="11" customWidth="1"/>
    <col min="14088" max="14088" width="31.42578125" style="11" bestFit="1" customWidth="1"/>
    <col min="14089" max="14089" width="31.42578125" style="11" customWidth="1"/>
    <col min="14090" max="14106" width="9.140625" style="11"/>
    <col min="14107" max="14150" width="0" style="11" hidden="1" customWidth="1"/>
    <col min="14151" max="14152" width="9.140625" style="11" customWidth="1"/>
    <col min="14153" max="14336" width="9.140625" style="11"/>
    <col min="14337" max="14338" width="0" style="11" hidden="1" customWidth="1"/>
    <col min="14339" max="14339" width="19.85546875" style="11" customWidth="1"/>
    <col min="14340" max="14340" width="3" style="11" customWidth="1"/>
    <col min="14341" max="14341" width="29.85546875" style="11" customWidth="1"/>
    <col min="14342" max="14343" width="24.7109375" style="11" customWidth="1"/>
    <col min="14344" max="14344" width="31.42578125" style="11" bestFit="1" customWidth="1"/>
    <col min="14345" max="14345" width="31.42578125" style="11" customWidth="1"/>
    <col min="14346" max="14362" width="9.140625" style="11"/>
    <col min="14363" max="14406" width="0" style="11" hidden="1" customWidth="1"/>
    <col min="14407" max="14408" width="9.140625" style="11" customWidth="1"/>
    <col min="14409" max="14592" width="9.140625" style="11"/>
    <col min="14593" max="14594" width="0" style="11" hidden="1" customWidth="1"/>
    <col min="14595" max="14595" width="19.85546875" style="11" customWidth="1"/>
    <col min="14596" max="14596" width="3" style="11" customWidth="1"/>
    <col min="14597" max="14597" width="29.85546875" style="11" customWidth="1"/>
    <col min="14598" max="14599" width="24.7109375" style="11" customWidth="1"/>
    <col min="14600" max="14600" width="31.42578125" style="11" bestFit="1" customWidth="1"/>
    <col min="14601" max="14601" width="31.42578125" style="11" customWidth="1"/>
    <col min="14602" max="14618" width="9.140625" style="11"/>
    <col min="14619" max="14662" width="0" style="11" hidden="1" customWidth="1"/>
    <col min="14663" max="14664" width="9.140625" style="11" customWidth="1"/>
    <col min="14665" max="14848" width="9.140625" style="11"/>
    <col min="14849" max="14850" width="0" style="11" hidden="1" customWidth="1"/>
    <col min="14851" max="14851" width="19.85546875" style="11" customWidth="1"/>
    <col min="14852" max="14852" width="3" style="11" customWidth="1"/>
    <col min="14853" max="14853" width="29.85546875" style="11" customWidth="1"/>
    <col min="14854" max="14855" width="24.7109375" style="11" customWidth="1"/>
    <col min="14856" max="14856" width="31.42578125" style="11" bestFit="1" customWidth="1"/>
    <col min="14857" max="14857" width="31.42578125" style="11" customWidth="1"/>
    <col min="14858" max="14874" width="9.140625" style="11"/>
    <col min="14875" max="14918" width="0" style="11" hidden="1" customWidth="1"/>
    <col min="14919" max="14920" width="9.140625" style="11" customWidth="1"/>
    <col min="14921" max="15104" width="9.140625" style="11"/>
    <col min="15105" max="15106" width="0" style="11" hidden="1" customWidth="1"/>
    <col min="15107" max="15107" width="19.85546875" style="11" customWidth="1"/>
    <col min="15108" max="15108" width="3" style="11" customWidth="1"/>
    <col min="15109" max="15109" width="29.85546875" style="11" customWidth="1"/>
    <col min="15110" max="15111" width="24.7109375" style="11" customWidth="1"/>
    <col min="15112" max="15112" width="31.42578125" style="11" bestFit="1" customWidth="1"/>
    <col min="15113" max="15113" width="31.42578125" style="11" customWidth="1"/>
    <col min="15114" max="15130" width="9.140625" style="11"/>
    <col min="15131" max="15174" width="0" style="11" hidden="1" customWidth="1"/>
    <col min="15175" max="15176" width="9.140625" style="11" customWidth="1"/>
    <col min="15177" max="15360" width="9.140625" style="11"/>
    <col min="15361" max="15362" width="0" style="11" hidden="1" customWidth="1"/>
    <col min="15363" max="15363" width="19.85546875" style="11" customWidth="1"/>
    <col min="15364" max="15364" width="3" style="11" customWidth="1"/>
    <col min="15365" max="15365" width="29.85546875" style="11" customWidth="1"/>
    <col min="15366" max="15367" width="24.7109375" style="11" customWidth="1"/>
    <col min="15368" max="15368" width="31.42578125" style="11" bestFit="1" customWidth="1"/>
    <col min="15369" max="15369" width="31.42578125" style="11" customWidth="1"/>
    <col min="15370" max="15386" width="9.140625" style="11"/>
    <col min="15387" max="15430" width="0" style="11" hidden="1" customWidth="1"/>
    <col min="15431" max="15432" width="9.140625" style="11" customWidth="1"/>
    <col min="15433" max="15616" width="9.140625" style="11"/>
    <col min="15617" max="15618" width="0" style="11" hidden="1" customWidth="1"/>
    <col min="15619" max="15619" width="19.85546875" style="11" customWidth="1"/>
    <col min="15620" max="15620" width="3" style="11" customWidth="1"/>
    <col min="15621" max="15621" width="29.85546875" style="11" customWidth="1"/>
    <col min="15622" max="15623" width="24.7109375" style="11" customWidth="1"/>
    <col min="15624" max="15624" width="31.42578125" style="11" bestFit="1" customWidth="1"/>
    <col min="15625" max="15625" width="31.42578125" style="11" customWidth="1"/>
    <col min="15626" max="15642" width="9.140625" style="11"/>
    <col min="15643" max="15686" width="0" style="11" hidden="1" customWidth="1"/>
    <col min="15687" max="15688" width="9.140625" style="11" customWidth="1"/>
    <col min="15689" max="15872" width="9.140625" style="11"/>
    <col min="15873" max="15874" width="0" style="11" hidden="1" customWidth="1"/>
    <col min="15875" max="15875" width="19.85546875" style="11" customWidth="1"/>
    <col min="15876" max="15876" width="3" style="11" customWidth="1"/>
    <col min="15877" max="15877" width="29.85546875" style="11" customWidth="1"/>
    <col min="15878" max="15879" width="24.7109375" style="11" customWidth="1"/>
    <col min="15880" max="15880" width="31.42578125" style="11" bestFit="1" customWidth="1"/>
    <col min="15881" max="15881" width="31.42578125" style="11" customWidth="1"/>
    <col min="15882" max="15898" width="9.140625" style="11"/>
    <col min="15899" max="15942" width="0" style="11" hidden="1" customWidth="1"/>
    <col min="15943" max="15944" width="9.140625" style="11" customWidth="1"/>
    <col min="15945" max="16128" width="9.140625" style="11"/>
    <col min="16129" max="16130" width="0" style="11" hidden="1" customWidth="1"/>
    <col min="16131" max="16131" width="19.85546875" style="11" customWidth="1"/>
    <col min="16132" max="16132" width="3" style="11" customWidth="1"/>
    <col min="16133" max="16133" width="29.85546875" style="11" customWidth="1"/>
    <col min="16134" max="16135" width="24.7109375" style="11" customWidth="1"/>
    <col min="16136" max="16136" width="31.42578125" style="11" bestFit="1" customWidth="1"/>
    <col min="16137" max="16137" width="31.42578125" style="11" customWidth="1"/>
    <col min="16138" max="16154" width="9.140625" style="11"/>
    <col min="16155" max="16198" width="0" style="11" hidden="1" customWidth="1"/>
    <col min="16199" max="16200" width="9.140625" style="11" customWidth="1"/>
    <col min="16201" max="16384" width="9.140625" style="11"/>
  </cols>
  <sheetData>
    <row r="1" spans="1:54" ht="33" customHeight="1">
      <c r="A1" s="170"/>
      <c r="B1" s="172"/>
      <c r="C1" s="1266" t="s">
        <v>2129</v>
      </c>
      <c r="D1" s="71"/>
      <c r="E1" s="407" t="s">
        <v>2589</v>
      </c>
      <c r="F1" s="71"/>
      <c r="G1" s="71"/>
      <c r="H1" s="71"/>
      <c r="I1" s="36"/>
      <c r="AA1" s="29" t="s">
        <v>934</v>
      </c>
      <c r="AZ1" s="11" t="s">
        <v>934</v>
      </c>
      <c r="BA1" s="11" t="s">
        <v>1138</v>
      </c>
      <c r="BB1" s="11" t="s">
        <v>1832</v>
      </c>
    </row>
    <row r="2" spans="1:54" s="660" customFormat="1" ht="12.75" hidden="1" customHeight="1">
      <c r="A2" s="505" t="s">
        <v>743</v>
      </c>
      <c r="C2" s="556"/>
      <c r="D2" s="12"/>
      <c r="E2" s="443" t="s">
        <v>40</v>
      </c>
      <c r="F2" s="443" t="s">
        <v>41</v>
      </c>
      <c r="G2" s="443" t="s">
        <v>42</v>
      </c>
      <c r="H2" s="443" t="s">
        <v>557</v>
      </c>
      <c r="I2" s="443" t="s">
        <v>248</v>
      </c>
      <c r="AZ2" s="11"/>
      <c r="BA2" s="11"/>
      <c r="BB2" s="11"/>
    </row>
    <row r="3" spans="1:54" ht="42" customHeight="1" thickBot="1">
      <c r="A3" s="506" t="s">
        <v>1389</v>
      </c>
      <c r="B3" s="18" t="s">
        <v>540</v>
      </c>
      <c r="C3" s="314">
        <v>2013</v>
      </c>
      <c r="D3" s="12"/>
      <c r="E3" s="79"/>
      <c r="F3" s="79"/>
      <c r="G3" s="80"/>
      <c r="H3" s="660"/>
      <c r="I3" s="1247" t="s">
        <v>102</v>
      </c>
      <c r="AZ3" s="11" t="s">
        <v>102</v>
      </c>
      <c r="BA3" s="11" t="s">
        <v>106</v>
      </c>
      <c r="BB3" s="11" t="s">
        <v>1823</v>
      </c>
    </row>
    <row r="4" spans="1:54" ht="18" customHeight="1" thickTop="1">
      <c r="A4" s="308"/>
      <c r="B4" s="308"/>
      <c r="C4" s="1246" t="str">
        <f>INDEX(LangT7bC,,Lang)</f>
        <v>At 31st December 2012</v>
      </c>
      <c r="D4" s="72"/>
      <c r="E4" s="1076"/>
      <c r="F4" s="73"/>
      <c r="G4" s="4"/>
      <c r="H4" s="1126" t="s">
        <v>2593</v>
      </c>
      <c r="I4" s="1124" t="s">
        <v>2594</v>
      </c>
      <c r="AA4" s="11" t="str">
        <f>"At 31st December "&amp;ChosenYear</f>
        <v>At 31st December 2013</v>
      </c>
      <c r="AG4" s="200" t="s">
        <v>102</v>
      </c>
      <c r="AZ4" s="11" t="s">
        <v>1788</v>
      </c>
      <c r="BA4" s="11" t="str">
        <f>"Au 31 décembre "&amp;ChosenYear</f>
        <v>Au 31 décembre 2013</v>
      </c>
      <c r="BB4" s="11" t="s">
        <v>1799</v>
      </c>
    </row>
    <row r="5" spans="1:54" ht="18" customHeight="1">
      <c r="A5" s="507" t="s">
        <v>1305</v>
      </c>
      <c r="B5" s="418" t="s">
        <v>742</v>
      </c>
      <c r="C5" s="1130"/>
      <c r="D5" s="1131"/>
      <c r="E5" s="1132"/>
      <c r="F5" s="74"/>
      <c r="G5" s="75"/>
      <c r="H5" s="1127"/>
      <c r="I5" s="1125"/>
      <c r="J5" s="16"/>
      <c r="AA5" s="29" t="s">
        <v>104</v>
      </c>
      <c r="AF5" s="1248" t="s">
        <v>1285</v>
      </c>
      <c r="AG5" s="1248" t="s">
        <v>103</v>
      </c>
      <c r="AZ5" s="11" t="s">
        <v>104</v>
      </c>
      <c r="BA5" s="11" t="s">
        <v>107</v>
      </c>
      <c r="BB5" s="11" t="s">
        <v>1833</v>
      </c>
    </row>
    <row r="6" spans="1:54" ht="24" customHeight="1" thickBot="1">
      <c r="A6" s="193"/>
      <c r="B6" s="426" t="s">
        <v>744</v>
      </c>
      <c r="C6" s="1262" t="s">
        <v>2591</v>
      </c>
      <c r="D6" s="76"/>
      <c r="E6" s="481" t="s">
        <v>771</v>
      </c>
      <c r="F6" s="482" t="s">
        <v>1404</v>
      </c>
      <c r="G6" s="481" t="s">
        <v>235</v>
      </c>
      <c r="H6" s="1249" t="s">
        <v>756</v>
      </c>
      <c r="I6" s="1250" t="s">
        <v>757</v>
      </c>
      <c r="J6" s="16"/>
      <c r="AA6" s="29" t="s">
        <v>460</v>
      </c>
      <c r="AC6" s="1251" t="s">
        <v>771</v>
      </c>
      <c r="AD6" s="1252" t="s">
        <v>1404</v>
      </c>
      <c r="AE6" s="1252" t="s">
        <v>235</v>
      </c>
      <c r="AF6" s="201"/>
      <c r="AG6" s="199"/>
      <c r="AZ6" s="11" t="s">
        <v>85</v>
      </c>
      <c r="BA6" s="11" t="s">
        <v>1140</v>
      </c>
      <c r="BB6" s="11" t="s">
        <v>1834</v>
      </c>
    </row>
    <row r="7" spans="1:54" ht="18" customHeight="1" thickBot="1">
      <c r="A7" s="336" t="s">
        <v>1403</v>
      </c>
      <c r="B7" s="34"/>
      <c r="C7" s="1122" t="s">
        <v>2489</v>
      </c>
      <c r="D7" s="476">
        <v>1</v>
      </c>
      <c r="E7" s="483" t="s">
        <v>1366</v>
      </c>
      <c r="F7" s="879"/>
      <c r="G7" s="880"/>
      <c r="H7" s="941">
        <v>0</v>
      </c>
      <c r="I7" s="942">
        <v>0</v>
      </c>
      <c r="AA7" s="187" t="s">
        <v>85</v>
      </c>
      <c r="AB7" s="476">
        <v>1</v>
      </c>
      <c r="AC7" s="264" t="s">
        <v>1366</v>
      </c>
      <c r="AD7" s="263"/>
      <c r="AE7" s="198"/>
      <c r="AF7" s="187">
        <v>0</v>
      </c>
      <c r="AG7" s="197">
        <v>0</v>
      </c>
      <c r="AZ7" s="11" t="s">
        <v>1366</v>
      </c>
      <c r="BA7" s="11" t="s">
        <v>1369</v>
      </c>
      <c r="BB7" s="11" t="s">
        <v>1847</v>
      </c>
    </row>
    <row r="8" spans="1:54" ht="18" customHeight="1">
      <c r="A8" s="336" t="s">
        <v>1282</v>
      </c>
      <c r="B8" s="34"/>
      <c r="C8" s="1128"/>
      <c r="D8" s="477">
        <v>2</v>
      </c>
      <c r="E8" s="484" t="s">
        <v>1367</v>
      </c>
      <c r="F8" s="881"/>
      <c r="G8" s="882"/>
      <c r="H8" s="895">
        <v>0</v>
      </c>
      <c r="I8" s="908">
        <v>0</v>
      </c>
      <c r="AA8" s="195"/>
      <c r="AB8" s="477">
        <v>2</v>
      </c>
      <c r="AC8" s="170" t="s">
        <v>1367</v>
      </c>
      <c r="AD8" s="188"/>
      <c r="AE8" s="188"/>
      <c r="AF8" s="188">
        <v>0</v>
      </c>
      <c r="AG8" s="188">
        <v>0</v>
      </c>
      <c r="AZ8" s="11" t="s">
        <v>1367</v>
      </c>
      <c r="BA8" s="11" t="s">
        <v>1370</v>
      </c>
      <c r="BB8" s="11" t="s">
        <v>1848</v>
      </c>
    </row>
    <row r="9" spans="1:54" ht="18" customHeight="1">
      <c r="A9" s="336" t="s">
        <v>94</v>
      </c>
      <c r="B9" s="34"/>
      <c r="C9" s="1128"/>
      <c r="D9" s="477">
        <v>3</v>
      </c>
      <c r="E9" s="312" t="s">
        <v>1368</v>
      </c>
      <c r="F9" s="883"/>
      <c r="G9" s="882"/>
      <c r="H9" s="895">
        <v>0</v>
      </c>
      <c r="I9" s="943">
        <v>0</v>
      </c>
      <c r="AA9" s="195"/>
      <c r="AB9" s="477">
        <v>3</v>
      </c>
      <c r="AC9" s="170" t="s">
        <v>1368</v>
      </c>
      <c r="AD9" s="188"/>
      <c r="AE9" s="188"/>
      <c r="AF9" s="188">
        <v>0</v>
      </c>
      <c r="AG9" s="188">
        <v>0</v>
      </c>
      <c r="AZ9" s="11" t="s">
        <v>1368</v>
      </c>
      <c r="BA9" s="11" t="s">
        <v>1371</v>
      </c>
      <c r="BB9" s="11" t="s">
        <v>1849</v>
      </c>
    </row>
    <row r="10" spans="1:54" ht="18" customHeight="1">
      <c r="A10" s="336" t="s">
        <v>1227</v>
      </c>
      <c r="B10" s="34"/>
      <c r="C10" s="1128"/>
      <c r="D10" s="439">
        <v>4</v>
      </c>
      <c r="E10" s="312" t="s">
        <v>105</v>
      </c>
      <c r="F10" s="884"/>
      <c r="G10" s="882"/>
      <c r="H10" s="895">
        <v>0</v>
      </c>
      <c r="I10" s="907">
        <v>0</v>
      </c>
      <c r="AA10" s="195"/>
      <c r="AB10" s="439">
        <v>4</v>
      </c>
      <c r="AC10" s="170" t="s">
        <v>105</v>
      </c>
      <c r="AD10" s="188"/>
      <c r="AE10" s="188"/>
      <c r="AF10" s="188">
        <v>0</v>
      </c>
      <c r="AG10" s="188">
        <v>0</v>
      </c>
      <c r="AZ10" s="11" t="s">
        <v>105</v>
      </c>
      <c r="BA10" s="11" t="s">
        <v>1139</v>
      </c>
      <c r="BB10" s="11" t="s">
        <v>1850</v>
      </c>
    </row>
    <row r="11" spans="1:54" ht="18" customHeight="1" thickBot="1">
      <c r="A11" s="336" t="s">
        <v>1283</v>
      </c>
      <c r="B11" s="34"/>
      <c r="C11" s="1129"/>
      <c r="D11" s="478">
        <v>5</v>
      </c>
      <c r="E11" s="485" t="s">
        <v>46</v>
      </c>
      <c r="F11" s="885"/>
      <c r="G11" s="886"/>
      <c r="H11" s="896">
        <v>0</v>
      </c>
      <c r="I11" s="944">
        <v>0</v>
      </c>
      <c r="AA11" s="195"/>
      <c r="AB11" s="478">
        <v>5</v>
      </c>
      <c r="AC11" s="170" t="s">
        <v>46</v>
      </c>
      <c r="AD11" s="188"/>
      <c r="AE11" s="188"/>
      <c r="AF11" s="188">
        <v>0</v>
      </c>
      <c r="AG11" s="188">
        <v>0</v>
      </c>
      <c r="AZ11" s="11" t="s">
        <v>46</v>
      </c>
      <c r="BA11" s="11" t="s">
        <v>47</v>
      </c>
      <c r="BB11" s="11" t="s">
        <v>1851</v>
      </c>
    </row>
    <row r="12" spans="1:54" ht="18" customHeight="1">
      <c r="A12" s="336" t="s">
        <v>27</v>
      </c>
      <c r="B12" s="34"/>
      <c r="C12" s="1122" t="s">
        <v>2586</v>
      </c>
      <c r="D12" s="479">
        <v>6</v>
      </c>
      <c r="E12" s="587"/>
      <c r="F12" s="587"/>
      <c r="G12" s="880"/>
      <c r="H12" s="941"/>
      <c r="I12" s="945"/>
      <c r="AA12" s="188" t="s">
        <v>1377</v>
      </c>
      <c r="AB12" s="479">
        <v>6</v>
      </c>
      <c r="AC12" s="188"/>
      <c r="AD12" s="188"/>
      <c r="AE12" s="188"/>
      <c r="AF12" s="188"/>
      <c r="AG12" s="188"/>
      <c r="AZ12" s="11" t="s">
        <v>1377</v>
      </c>
      <c r="BA12" s="11" t="s">
        <v>1372</v>
      </c>
      <c r="BB12" s="11" t="s">
        <v>1835</v>
      </c>
    </row>
    <row r="13" spans="1:54" ht="18" customHeight="1">
      <c r="A13" s="336" t="s">
        <v>28</v>
      </c>
      <c r="B13" s="34"/>
      <c r="C13" s="1123"/>
      <c r="D13" s="439">
        <v>7</v>
      </c>
      <c r="E13" s="588"/>
      <c r="F13" s="588"/>
      <c r="G13" s="882"/>
      <c r="H13" s="895"/>
      <c r="I13" s="907"/>
      <c r="AA13" s="195"/>
      <c r="AB13" s="439">
        <v>7</v>
      </c>
      <c r="AC13" s="188"/>
      <c r="AD13" s="188"/>
      <c r="AE13" s="188"/>
      <c r="AF13" s="188"/>
      <c r="AG13" s="188"/>
    </row>
    <row r="14" spans="1:54" ht="18" customHeight="1">
      <c r="A14" s="336" t="s">
        <v>29</v>
      </c>
      <c r="B14" s="34"/>
      <c r="C14" s="1123"/>
      <c r="D14" s="439">
        <v>8</v>
      </c>
      <c r="E14" s="588"/>
      <c r="F14" s="588"/>
      <c r="G14" s="882"/>
      <c r="H14" s="895"/>
      <c r="I14" s="907"/>
      <c r="AA14" s="195"/>
      <c r="AB14" s="439">
        <v>8</v>
      </c>
      <c r="AC14" s="188"/>
      <c r="AD14" s="188"/>
      <c r="AE14" s="188"/>
      <c r="AF14" s="188"/>
      <c r="AG14" s="188"/>
    </row>
    <row r="15" spans="1:54" ht="18" customHeight="1" thickBot="1">
      <c r="A15" s="336" t="s">
        <v>1284</v>
      </c>
      <c r="B15" s="34"/>
      <c r="C15" s="553" t="s">
        <v>2374</v>
      </c>
      <c r="D15" s="478">
        <v>9</v>
      </c>
      <c r="E15" s="886"/>
      <c r="F15" s="886"/>
      <c r="G15" s="886"/>
      <c r="H15" s="946">
        <v>0</v>
      </c>
      <c r="I15" s="947">
        <v>0</v>
      </c>
      <c r="AA15" s="195"/>
      <c r="AB15" s="478">
        <v>9</v>
      </c>
      <c r="AC15" s="188"/>
      <c r="AD15" s="188"/>
      <c r="AE15" s="188"/>
      <c r="AF15" s="188">
        <v>0</v>
      </c>
      <c r="AG15" s="188">
        <v>0</v>
      </c>
    </row>
    <row r="16" spans="1:54" ht="18" customHeight="1">
      <c r="A16" s="336" t="s">
        <v>30</v>
      </c>
      <c r="B16" s="34"/>
      <c r="C16" s="1122" t="s">
        <v>2587</v>
      </c>
      <c r="D16" s="480">
        <v>10</v>
      </c>
      <c r="E16" s="587"/>
      <c r="F16" s="587"/>
      <c r="G16" s="880"/>
      <c r="H16" s="941"/>
      <c r="I16" s="945"/>
      <c r="AA16" s="188" t="s">
        <v>1378</v>
      </c>
      <c r="AB16" s="480">
        <v>10</v>
      </c>
      <c r="AC16" s="188"/>
      <c r="AD16" s="188"/>
      <c r="AE16" s="188"/>
      <c r="AF16" s="188"/>
      <c r="AG16" s="188"/>
      <c r="AZ16" s="11" t="s">
        <v>1378</v>
      </c>
      <c r="BA16" s="11" t="s">
        <v>1373</v>
      </c>
      <c r="BB16" s="11" t="s">
        <v>1836</v>
      </c>
    </row>
    <row r="17" spans="1:54" ht="18" customHeight="1">
      <c r="A17" s="336" t="s">
        <v>31</v>
      </c>
      <c r="B17" s="34"/>
      <c r="C17" s="1123"/>
      <c r="D17" s="439">
        <v>11</v>
      </c>
      <c r="E17" s="588"/>
      <c r="F17" s="588"/>
      <c r="G17" s="882"/>
      <c r="H17" s="895"/>
      <c r="I17" s="907"/>
      <c r="AA17" s="195"/>
      <c r="AB17" s="439">
        <v>11</v>
      </c>
      <c r="AC17" s="188"/>
      <c r="AD17" s="188"/>
      <c r="AE17" s="188"/>
      <c r="AF17" s="188"/>
      <c r="AG17" s="188"/>
    </row>
    <row r="18" spans="1:54" ht="18" customHeight="1">
      <c r="A18" s="336" t="s">
        <v>32</v>
      </c>
      <c r="B18" s="34"/>
      <c r="C18" s="1123"/>
      <c r="D18" s="439">
        <v>12</v>
      </c>
      <c r="E18" s="588"/>
      <c r="F18" s="588"/>
      <c r="G18" s="882"/>
      <c r="H18" s="895"/>
      <c r="I18" s="907"/>
      <c r="AA18" s="195"/>
      <c r="AB18" s="439">
        <v>12</v>
      </c>
      <c r="AC18" s="188"/>
      <c r="AD18" s="188"/>
      <c r="AE18" s="188"/>
      <c r="AF18" s="188"/>
      <c r="AG18" s="188"/>
    </row>
    <row r="19" spans="1:54" ht="18" customHeight="1" thickBot="1">
      <c r="A19" s="336" t="s">
        <v>435</v>
      </c>
      <c r="B19" s="34"/>
      <c r="C19" s="553" t="s">
        <v>2374</v>
      </c>
      <c r="D19" s="478">
        <v>13</v>
      </c>
      <c r="E19" s="886"/>
      <c r="F19" s="886"/>
      <c r="G19" s="886"/>
      <c r="H19" s="946">
        <v>0</v>
      </c>
      <c r="I19" s="947">
        <v>0</v>
      </c>
      <c r="AA19" s="195"/>
      <c r="AB19" s="478">
        <v>13</v>
      </c>
      <c r="AC19" s="188"/>
      <c r="AD19" s="188"/>
      <c r="AE19" s="188"/>
      <c r="AF19" s="188">
        <v>0</v>
      </c>
      <c r="AG19" s="188">
        <v>0</v>
      </c>
    </row>
    <row r="20" spans="1:54" ht="18" customHeight="1">
      <c r="A20" s="336" t="s">
        <v>33</v>
      </c>
      <c r="B20" s="34"/>
      <c r="C20" s="1122" t="s">
        <v>2588</v>
      </c>
      <c r="D20" s="480">
        <v>14</v>
      </c>
      <c r="E20" s="587"/>
      <c r="F20" s="587"/>
      <c r="G20" s="880"/>
      <c r="H20" s="941"/>
      <c r="I20" s="945"/>
      <c r="AA20" s="188" t="s">
        <v>1379</v>
      </c>
      <c r="AB20" s="480">
        <v>14</v>
      </c>
      <c r="AC20" s="188"/>
      <c r="AD20" s="188"/>
      <c r="AE20" s="188"/>
      <c r="AF20" s="188"/>
      <c r="AG20" s="188"/>
      <c r="AZ20" s="11" t="s">
        <v>1379</v>
      </c>
      <c r="BA20" s="11" t="s">
        <v>1374</v>
      </c>
      <c r="BB20" s="11" t="s">
        <v>1837</v>
      </c>
    </row>
    <row r="21" spans="1:54" ht="18" customHeight="1">
      <c r="A21" s="336" t="s">
        <v>34</v>
      </c>
      <c r="B21" s="34"/>
      <c r="C21" s="1123"/>
      <c r="D21" s="439">
        <v>15</v>
      </c>
      <c r="E21" s="588"/>
      <c r="F21" s="588"/>
      <c r="G21" s="882"/>
      <c r="H21" s="895"/>
      <c r="I21" s="907"/>
      <c r="AA21" s="195"/>
      <c r="AB21" s="439">
        <v>15</v>
      </c>
      <c r="AC21" s="188"/>
      <c r="AD21" s="195"/>
      <c r="AE21" s="188"/>
      <c r="AF21" s="188"/>
      <c r="AG21" s="188"/>
    </row>
    <row r="22" spans="1:54" ht="18" customHeight="1">
      <c r="A22" s="336" t="s">
        <v>35</v>
      </c>
      <c r="B22" s="34"/>
      <c r="C22" s="1123"/>
      <c r="D22" s="439">
        <v>16</v>
      </c>
      <c r="E22" s="588"/>
      <c r="F22" s="588"/>
      <c r="G22" s="882"/>
      <c r="H22" s="895"/>
      <c r="I22" s="907"/>
      <c r="AA22" s="195"/>
      <c r="AB22" s="439">
        <v>16</v>
      </c>
      <c r="AC22" s="188"/>
      <c r="AD22" s="195"/>
      <c r="AE22" s="188"/>
      <c r="AF22" s="188"/>
      <c r="AG22" s="188"/>
    </row>
    <row r="23" spans="1:54" ht="18" customHeight="1" thickBot="1">
      <c r="A23" s="336" t="s">
        <v>436</v>
      </c>
      <c r="B23" s="34"/>
      <c r="C23" s="553" t="s">
        <v>2374</v>
      </c>
      <c r="D23" s="478">
        <v>17</v>
      </c>
      <c r="E23" s="886"/>
      <c r="F23" s="886"/>
      <c r="G23" s="886"/>
      <c r="H23" s="946">
        <v>0</v>
      </c>
      <c r="I23" s="947">
        <v>0</v>
      </c>
      <c r="AA23" s="195"/>
      <c r="AB23" s="478">
        <v>17</v>
      </c>
      <c r="AC23" s="188"/>
      <c r="AD23" s="195"/>
      <c r="AE23" s="188"/>
      <c r="AF23" s="188">
        <v>0</v>
      </c>
      <c r="AG23" s="188">
        <v>0</v>
      </c>
    </row>
    <row r="24" spans="1:54" ht="18" customHeight="1">
      <c r="A24" s="336" t="s">
        <v>36</v>
      </c>
      <c r="B24" s="34"/>
      <c r="C24" s="1122" t="s">
        <v>2588</v>
      </c>
      <c r="D24" s="479">
        <v>18</v>
      </c>
      <c r="E24" s="587"/>
      <c r="F24" s="587"/>
      <c r="G24" s="587"/>
      <c r="H24" s="941"/>
      <c r="I24" s="945"/>
      <c r="AA24" s="188" t="s">
        <v>1376</v>
      </c>
      <c r="AB24" s="479">
        <v>18</v>
      </c>
      <c r="AC24" s="188"/>
      <c r="AD24" s="195"/>
      <c r="AE24" s="188"/>
      <c r="AF24" s="188"/>
      <c r="AG24" s="188"/>
      <c r="AZ24" s="11" t="s">
        <v>1376</v>
      </c>
      <c r="BA24" s="11" t="s">
        <v>1375</v>
      </c>
      <c r="BB24" s="11" t="s">
        <v>1838</v>
      </c>
    </row>
    <row r="25" spans="1:54" ht="18" customHeight="1">
      <c r="A25" s="336" t="s">
        <v>37</v>
      </c>
      <c r="B25" s="34"/>
      <c r="C25" s="1123"/>
      <c r="D25" s="439">
        <v>19</v>
      </c>
      <c r="E25" s="588"/>
      <c r="F25" s="588"/>
      <c r="G25" s="588"/>
      <c r="H25" s="895"/>
      <c r="I25" s="907"/>
      <c r="AA25" s="195"/>
      <c r="AB25" s="439">
        <v>19</v>
      </c>
      <c r="AC25" s="188"/>
      <c r="AD25" s="195"/>
      <c r="AE25" s="188"/>
      <c r="AF25" s="188"/>
      <c r="AG25" s="188"/>
    </row>
    <row r="26" spans="1:54" ht="18" customHeight="1">
      <c r="A26" s="336" t="s">
        <v>38</v>
      </c>
      <c r="B26" s="34"/>
      <c r="C26" s="1123"/>
      <c r="D26" s="439">
        <v>20</v>
      </c>
      <c r="E26" s="588"/>
      <c r="F26" s="588"/>
      <c r="G26" s="588"/>
      <c r="H26" s="895"/>
      <c r="I26" s="907"/>
      <c r="AA26" s="195"/>
      <c r="AB26" s="439">
        <v>20</v>
      </c>
      <c r="AC26" s="188"/>
      <c r="AD26" s="195"/>
      <c r="AE26" s="188"/>
      <c r="AF26" s="188"/>
      <c r="AG26" s="188"/>
    </row>
    <row r="27" spans="1:54" ht="18" customHeight="1" thickBot="1">
      <c r="A27" s="336" t="s">
        <v>437</v>
      </c>
      <c r="B27" s="34"/>
      <c r="C27" s="553" t="s">
        <v>2374</v>
      </c>
      <c r="D27" s="440">
        <v>21</v>
      </c>
      <c r="E27" s="887"/>
      <c r="F27" s="887"/>
      <c r="G27" s="887"/>
      <c r="H27" s="948">
        <v>0</v>
      </c>
      <c r="I27" s="949">
        <v>0</v>
      </c>
      <c r="AA27" s="196"/>
      <c r="AB27" s="440">
        <v>21</v>
      </c>
      <c r="AC27" s="189"/>
      <c r="AD27" s="196"/>
      <c r="AE27" s="189"/>
      <c r="AF27" s="189">
        <v>0</v>
      </c>
      <c r="AG27" s="189">
        <v>0</v>
      </c>
    </row>
    <row r="28" spans="1:54" ht="5.0999999999999996" customHeight="1" thickTop="1" thickBot="1">
      <c r="C28" s="77"/>
      <c r="D28" s="10"/>
      <c r="E28" s="52"/>
      <c r="F28" s="52"/>
      <c r="G28" s="10"/>
      <c r="H28" s="10"/>
      <c r="I28" s="78"/>
    </row>
    <row r="29" spans="1:54" ht="23.25" customHeight="1" thickTop="1" thickBot="1">
      <c r="C29" s="1263" t="s">
        <v>2592</v>
      </c>
      <c r="D29" s="1095"/>
      <c r="E29" s="1097"/>
      <c r="F29" s="1097"/>
      <c r="G29" s="1097"/>
      <c r="H29" s="1097"/>
      <c r="I29" s="1098"/>
      <c r="AA29" s="11" t="s">
        <v>1058</v>
      </c>
      <c r="AZ29" s="11" t="s">
        <v>1058</v>
      </c>
      <c r="BA29" s="11" t="s">
        <v>363</v>
      </c>
      <c r="BB29" s="11" t="s">
        <v>1643</v>
      </c>
    </row>
    <row r="30" spans="1:54" ht="15" customHeight="1" thickTop="1">
      <c r="C30" s="297" t="s">
        <v>1309</v>
      </c>
      <c r="D30" s="28"/>
      <c r="E30" s="39"/>
      <c r="F30" s="39"/>
      <c r="G30" s="39"/>
      <c r="H30" s="39"/>
      <c r="I30" s="39"/>
      <c r="AA30" s="16" t="s">
        <v>1309</v>
      </c>
      <c r="AZ30" s="11" t="s">
        <v>1309</v>
      </c>
      <c r="BA30" s="11" t="s">
        <v>1320</v>
      </c>
      <c r="BB30" s="11" t="s">
        <v>1839</v>
      </c>
    </row>
    <row r="31" spans="1:54" ht="9" customHeight="1">
      <c r="C31" s="297" t="s">
        <v>1310</v>
      </c>
      <c r="D31" s="28"/>
      <c r="E31" s="39"/>
      <c r="F31" s="39"/>
      <c r="G31" s="39"/>
      <c r="H31" s="39"/>
      <c r="I31" s="39"/>
      <c r="AA31" s="16" t="s">
        <v>1310</v>
      </c>
      <c r="AZ31" s="11" t="s">
        <v>1310</v>
      </c>
      <c r="BA31" s="11" t="s">
        <v>1321</v>
      </c>
      <c r="BB31" s="11" t="s">
        <v>1840</v>
      </c>
    </row>
    <row r="32" spans="1:54" ht="9" customHeight="1">
      <c r="C32" s="297" t="s">
        <v>1316</v>
      </c>
      <c r="D32" s="28"/>
      <c r="E32" s="39"/>
      <c r="F32" s="39"/>
      <c r="G32" s="39"/>
      <c r="H32" s="39"/>
      <c r="I32" s="39"/>
      <c r="AA32" s="16" t="s">
        <v>1316</v>
      </c>
      <c r="AZ32" s="11" t="s">
        <v>1316</v>
      </c>
      <c r="BA32" s="11" t="s">
        <v>1322</v>
      </c>
      <c r="BB32" s="11" t="s">
        <v>1841</v>
      </c>
    </row>
    <row r="33" spans="1:54" ht="9" customHeight="1">
      <c r="C33" s="297" t="s">
        <v>1317</v>
      </c>
      <c r="D33" s="28"/>
      <c r="E33" s="55"/>
      <c r="F33" s="55"/>
      <c r="G33" s="39"/>
      <c r="H33" s="39"/>
      <c r="I33" s="39"/>
      <c r="AA33" s="16" t="s">
        <v>1317</v>
      </c>
      <c r="AZ33" s="11" t="s">
        <v>1317</v>
      </c>
      <c r="BA33" s="11" t="s">
        <v>818</v>
      </c>
      <c r="BB33" s="11" t="s">
        <v>1842</v>
      </c>
    </row>
    <row r="34" spans="1:54" ht="9" customHeight="1">
      <c r="C34" s="297" t="s">
        <v>419</v>
      </c>
      <c r="D34" s="51"/>
      <c r="E34" s="55"/>
      <c r="F34" s="55"/>
      <c r="G34" s="39"/>
      <c r="H34" s="39"/>
      <c r="I34" s="39"/>
      <c r="AA34" s="16" t="s">
        <v>419</v>
      </c>
      <c r="AZ34" s="11" t="s">
        <v>419</v>
      </c>
      <c r="BA34" s="11" t="s">
        <v>421</v>
      </c>
      <c r="BB34" s="11" t="s">
        <v>1843</v>
      </c>
    </row>
    <row r="35" spans="1:54" ht="9" customHeight="1">
      <c r="C35" s="297" t="s">
        <v>1318</v>
      </c>
      <c r="D35" s="28"/>
      <c r="E35" s="55"/>
      <c r="F35" s="55"/>
      <c r="G35" s="55"/>
      <c r="H35" s="55"/>
      <c r="I35" s="55"/>
      <c r="AA35" s="16" t="s">
        <v>1318</v>
      </c>
      <c r="AZ35" s="11" t="s">
        <v>1318</v>
      </c>
      <c r="BA35" s="11" t="s">
        <v>819</v>
      </c>
      <c r="BB35" s="11" t="s">
        <v>1844</v>
      </c>
    </row>
    <row r="36" spans="1:54" ht="9" customHeight="1">
      <c r="C36" s="297" t="s">
        <v>420</v>
      </c>
      <c r="D36" s="54"/>
      <c r="E36" s="67"/>
      <c r="F36" s="67"/>
      <c r="G36" s="56"/>
      <c r="H36" s="56"/>
      <c r="I36" s="56"/>
      <c r="AA36" s="16" t="s">
        <v>420</v>
      </c>
      <c r="AZ36" s="11" t="s">
        <v>420</v>
      </c>
      <c r="BA36" s="11" t="s">
        <v>464</v>
      </c>
      <c r="BB36" s="11" t="s">
        <v>1845</v>
      </c>
    </row>
    <row r="37" spans="1:54" ht="9" customHeight="1">
      <c r="A37" s="16"/>
      <c r="B37" s="16"/>
      <c r="C37" s="297" t="s">
        <v>1319</v>
      </c>
      <c r="AA37" s="16" t="s">
        <v>1319</v>
      </c>
      <c r="AZ37" s="11" t="s">
        <v>1319</v>
      </c>
      <c r="BA37" s="11" t="s">
        <v>1365</v>
      </c>
      <c r="BB37" s="11" t="s">
        <v>1846</v>
      </c>
    </row>
    <row r="100" spans="3:9">
      <c r="C100" s="29" t="s">
        <v>460</v>
      </c>
      <c r="D100" s="29"/>
      <c r="E100" s="29" t="s">
        <v>771</v>
      </c>
      <c r="F100" s="29" t="s">
        <v>1404</v>
      </c>
      <c r="G100" s="29" t="s">
        <v>235</v>
      </c>
      <c r="H100" s="29" t="s">
        <v>1285</v>
      </c>
      <c r="I100" s="29" t="s">
        <v>103</v>
      </c>
    </row>
    <row r="101" spans="3:9">
      <c r="C101" s="29" t="s">
        <v>461</v>
      </c>
      <c r="D101" s="29"/>
      <c r="E101" s="29" t="s">
        <v>1172</v>
      </c>
      <c r="F101" s="29" t="s">
        <v>1170</v>
      </c>
      <c r="G101" s="29" t="s">
        <v>1171</v>
      </c>
      <c r="H101" s="29" t="s">
        <v>1142</v>
      </c>
      <c r="I101" s="29" t="s">
        <v>103</v>
      </c>
    </row>
    <row r="102" spans="3:9">
      <c r="C102" s="29" t="s">
        <v>1826</v>
      </c>
      <c r="D102" s="29"/>
      <c r="E102" s="29" t="s">
        <v>1827</v>
      </c>
      <c r="F102" s="29" t="s">
        <v>1828</v>
      </c>
      <c r="G102" s="29" t="s">
        <v>1829</v>
      </c>
      <c r="H102" s="29" t="s">
        <v>1830</v>
      </c>
      <c r="I102" s="29" t="s">
        <v>1831</v>
      </c>
    </row>
    <row r="103" spans="3:9">
      <c r="D103" s="29"/>
      <c r="E103" s="29"/>
      <c r="F103" s="29"/>
      <c r="G103" s="29"/>
      <c r="H103" s="29"/>
      <c r="I103" s="29"/>
    </row>
  </sheetData>
  <mergeCells count="9">
    <mergeCell ref="D29:I29"/>
    <mergeCell ref="C12:C14"/>
    <mergeCell ref="C16:C18"/>
    <mergeCell ref="I4:I5"/>
    <mergeCell ref="H4:H5"/>
    <mergeCell ref="C7:C11"/>
    <mergeCell ref="C5:E5"/>
    <mergeCell ref="C20:C22"/>
    <mergeCell ref="C24:C26"/>
  </mergeCells>
  <phoneticPr fontId="11" type="noConversion"/>
  <conditionalFormatting sqref="H20:I22 H7:I14 H16:I18 E12:F14 E16:F18 E20:F22 E24:I26">
    <cfRule type="cellIs" dxfId="271" priority="3" stopIfTrue="1" operator="notEqual">
      <formula>AC7</formula>
    </cfRule>
  </conditionalFormatting>
  <conditionalFormatting sqref="H20:I22 H7:I14 H16:I18 E12:F14 E16:F18 E20:F22 E24:I26">
    <cfRule type="cellIs" dxfId="7" priority="2" stopIfTrue="1" operator="notEqual">
      <formula>AC7</formula>
    </cfRule>
  </conditionalFormatting>
  <conditionalFormatting sqref="H20:I22 H7:I14 H16:I18 E12:F14 E16:F18 E20:F22 E24:I26">
    <cfRule type="cellIs" dxfId="5" priority="1" stopIfTrue="1" operator="notEqual">
      <formula>AC7</formula>
    </cfRule>
  </conditionalFormatting>
  <dataValidations count="1">
    <dataValidation type="whole" operator="greaterThanOrEqual" allowBlank="1" showInputMessage="1" showErrorMessage="1" error="Positive whole numbers only / Nombres entiers positifs uniquement" sqref="H7:I27 JD7:JE27 SZ7:TA27 ACV7:ACW27 AMR7:AMS27 AWN7:AWO27 BGJ7:BGK27 BQF7:BQG27 CAB7:CAC27 CJX7:CJY27 CTT7:CTU27 DDP7:DDQ27 DNL7:DNM27 DXH7:DXI27 EHD7:EHE27 EQZ7:ERA27 FAV7:FAW27 FKR7:FKS27 FUN7:FUO27 GEJ7:GEK27 GOF7:GOG27 GYB7:GYC27 HHX7:HHY27 HRT7:HRU27 IBP7:IBQ27 ILL7:ILM27 IVH7:IVI27 JFD7:JFE27 JOZ7:JPA27 JYV7:JYW27 KIR7:KIS27 KSN7:KSO27 LCJ7:LCK27 LMF7:LMG27 LWB7:LWC27 MFX7:MFY27 MPT7:MPU27 MZP7:MZQ27 NJL7:NJM27 NTH7:NTI27 ODD7:ODE27 OMZ7:ONA27 OWV7:OWW27 PGR7:PGS27 PQN7:PQO27 QAJ7:QAK27 QKF7:QKG27 QUB7:QUC27 RDX7:RDY27 RNT7:RNU27 RXP7:RXQ27 SHL7:SHM27 SRH7:SRI27 TBD7:TBE27 TKZ7:TLA27 TUV7:TUW27 UER7:UES27 UON7:UOO27 UYJ7:UYK27 VIF7:VIG27 VSB7:VSC27 WBX7:WBY27 WLT7:WLU27 WVP7:WVQ27 H65543:I65563 JD65543:JE65563 SZ65543:TA65563 ACV65543:ACW65563 AMR65543:AMS65563 AWN65543:AWO65563 BGJ65543:BGK65563 BQF65543:BQG65563 CAB65543:CAC65563 CJX65543:CJY65563 CTT65543:CTU65563 DDP65543:DDQ65563 DNL65543:DNM65563 DXH65543:DXI65563 EHD65543:EHE65563 EQZ65543:ERA65563 FAV65543:FAW65563 FKR65543:FKS65563 FUN65543:FUO65563 GEJ65543:GEK65563 GOF65543:GOG65563 GYB65543:GYC65563 HHX65543:HHY65563 HRT65543:HRU65563 IBP65543:IBQ65563 ILL65543:ILM65563 IVH65543:IVI65563 JFD65543:JFE65563 JOZ65543:JPA65563 JYV65543:JYW65563 KIR65543:KIS65563 KSN65543:KSO65563 LCJ65543:LCK65563 LMF65543:LMG65563 LWB65543:LWC65563 MFX65543:MFY65563 MPT65543:MPU65563 MZP65543:MZQ65563 NJL65543:NJM65563 NTH65543:NTI65563 ODD65543:ODE65563 OMZ65543:ONA65563 OWV65543:OWW65563 PGR65543:PGS65563 PQN65543:PQO65563 QAJ65543:QAK65563 QKF65543:QKG65563 QUB65543:QUC65563 RDX65543:RDY65563 RNT65543:RNU65563 RXP65543:RXQ65563 SHL65543:SHM65563 SRH65543:SRI65563 TBD65543:TBE65563 TKZ65543:TLA65563 TUV65543:TUW65563 UER65543:UES65563 UON65543:UOO65563 UYJ65543:UYK65563 VIF65543:VIG65563 VSB65543:VSC65563 WBX65543:WBY65563 WLT65543:WLU65563 WVP65543:WVQ65563 H131079:I131099 JD131079:JE131099 SZ131079:TA131099 ACV131079:ACW131099 AMR131079:AMS131099 AWN131079:AWO131099 BGJ131079:BGK131099 BQF131079:BQG131099 CAB131079:CAC131099 CJX131079:CJY131099 CTT131079:CTU131099 DDP131079:DDQ131099 DNL131079:DNM131099 DXH131079:DXI131099 EHD131079:EHE131099 EQZ131079:ERA131099 FAV131079:FAW131099 FKR131079:FKS131099 FUN131079:FUO131099 GEJ131079:GEK131099 GOF131079:GOG131099 GYB131079:GYC131099 HHX131079:HHY131099 HRT131079:HRU131099 IBP131079:IBQ131099 ILL131079:ILM131099 IVH131079:IVI131099 JFD131079:JFE131099 JOZ131079:JPA131099 JYV131079:JYW131099 KIR131079:KIS131099 KSN131079:KSO131099 LCJ131079:LCK131099 LMF131079:LMG131099 LWB131079:LWC131099 MFX131079:MFY131099 MPT131079:MPU131099 MZP131079:MZQ131099 NJL131079:NJM131099 NTH131079:NTI131099 ODD131079:ODE131099 OMZ131079:ONA131099 OWV131079:OWW131099 PGR131079:PGS131099 PQN131079:PQO131099 QAJ131079:QAK131099 QKF131079:QKG131099 QUB131079:QUC131099 RDX131079:RDY131099 RNT131079:RNU131099 RXP131079:RXQ131099 SHL131079:SHM131099 SRH131079:SRI131099 TBD131079:TBE131099 TKZ131079:TLA131099 TUV131079:TUW131099 UER131079:UES131099 UON131079:UOO131099 UYJ131079:UYK131099 VIF131079:VIG131099 VSB131079:VSC131099 WBX131079:WBY131099 WLT131079:WLU131099 WVP131079:WVQ131099 H196615:I196635 JD196615:JE196635 SZ196615:TA196635 ACV196615:ACW196635 AMR196615:AMS196635 AWN196615:AWO196635 BGJ196615:BGK196635 BQF196615:BQG196635 CAB196615:CAC196635 CJX196615:CJY196635 CTT196615:CTU196635 DDP196615:DDQ196635 DNL196615:DNM196635 DXH196615:DXI196635 EHD196615:EHE196635 EQZ196615:ERA196635 FAV196615:FAW196635 FKR196615:FKS196635 FUN196615:FUO196635 GEJ196615:GEK196635 GOF196615:GOG196635 GYB196615:GYC196635 HHX196615:HHY196635 HRT196615:HRU196635 IBP196615:IBQ196635 ILL196615:ILM196635 IVH196615:IVI196635 JFD196615:JFE196635 JOZ196615:JPA196635 JYV196615:JYW196635 KIR196615:KIS196635 KSN196615:KSO196635 LCJ196615:LCK196635 LMF196615:LMG196635 LWB196615:LWC196635 MFX196615:MFY196635 MPT196615:MPU196635 MZP196615:MZQ196635 NJL196615:NJM196635 NTH196615:NTI196635 ODD196615:ODE196635 OMZ196615:ONA196635 OWV196615:OWW196635 PGR196615:PGS196635 PQN196615:PQO196635 QAJ196615:QAK196635 QKF196615:QKG196635 QUB196615:QUC196635 RDX196615:RDY196635 RNT196615:RNU196635 RXP196615:RXQ196635 SHL196615:SHM196635 SRH196615:SRI196635 TBD196615:TBE196635 TKZ196615:TLA196635 TUV196615:TUW196635 UER196615:UES196635 UON196615:UOO196635 UYJ196615:UYK196635 VIF196615:VIG196635 VSB196615:VSC196635 WBX196615:WBY196635 WLT196615:WLU196635 WVP196615:WVQ196635 H262151:I262171 JD262151:JE262171 SZ262151:TA262171 ACV262151:ACW262171 AMR262151:AMS262171 AWN262151:AWO262171 BGJ262151:BGK262171 BQF262151:BQG262171 CAB262151:CAC262171 CJX262151:CJY262171 CTT262151:CTU262171 DDP262151:DDQ262171 DNL262151:DNM262171 DXH262151:DXI262171 EHD262151:EHE262171 EQZ262151:ERA262171 FAV262151:FAW262171 FKR262151:FKS262171 FUN262151:FUO262171 GEJ262151:GEK262171 GOF262151:GOG262171 GYB262151:GYC262171 HHX262151:HHY262171 HRT262151:HRU262171 IBP262151:IBQ262171 ILL262151:ILM262171 IVH262151:IVI262171 JFD262151:JFE262171 JOZ262151:JPA262171 JYV262151:JYW262171 KIR262151:KIS262171 KSN262151:KSO262171 LCJ262151:LCK262171 LMF262151:LMG262171 LWB262151:LWC262171 MFX262151:MFY262171 MPT262151:MPU262171 MZP262151:MZQ262171 NJL262151:NJM262171 NTH262151:NTI262171 ODD262151:ODE262171 OMZ262151:ONA262171 OWV262151:OWW262171 PGR262151:PGS262171 PQN262151:PQO262171 QAJ262151:QAK262171 QKF262151:QKG262171 QUB262151:QUC262171 RDX262151:RDY262171 RNT262151:RNU262171 RXP262151:RXQ262171 SHL262151:SHM262171 SRH262151:SRI262171 TBD262151:TBE262171 TKZ262151:TLA262171 TUV262151:TUW262171 UER262151:UES262171 UON262151:UOO262171 UYJ262151:UYK262171 VIF262151:VIG262171 VSB262151:VSC262171 WBX262151:WBY262171 WLT262151:WLU262171 WVP262151:WVQ262171 H327687:I327707 JD327687:JE327707 SZ327687:TA327707 ACV327687:ACW327707 AMR327687:AMS327707 AWN327687:AWO327707 BGJ327687:BGK327707 BQF327687:BQG327707 CAB327687:CAC327707 CJX327687:CJY327707 CTT327687:CTU327707 DDP327687:DDQ327707 DNL327687:DNM327707 DXH327687:DXI327707 EHD327687:EHE327707 EQZ327687:ERA327707 FAV327687:FAW327707 FKR327687:FKS327707 FUN327687:FUO327707 GEJ327687:GEK327707 GOF327687:GOG327707 GYB327687:GYC327707 HHX327687:HHY327707 HRT327687:HRU327707 IBP327687:IBQ327707 ILL327687:ILM327707 IVH327687:IVI327707 JFD327687:JFE327707 JOZ327687:JPA327707 JYV327687:JYW327707 KIR327687:KIS327707 KSN327687:KSO327707 LCJ327687:LCK327707 LMF327687:LMG327707 LWB327687:LWC327707 MFX327687:MFY327707 MPT327687:MPU327707 MZP327687:MZQ327707 NJL327687:NJM327707 NTH327687:NTI327707 ODD327687:ODE327707 OMZ327687:ONA327707 OWV327687:OWW327707 PGR327687:PGS327707 PQN327687:PQO327707 QAJ327687:QAK327707 QKF327687:QKG327707 QUB327687:QUC327707 RDX327687:RDY327707 RNT327687:RNU327707 RXP327687:RXQ327707 SHL327687:SHM327707 SRH327687:SRI327707 TBD327687:TBE327707 TKZ327687:TLA327707 TUV327687:TUW327707 UER327687:UES327707 UON327687:UOO327707 UYJ327687:UYK327707 VIF327687:VIG327707 VSB327687:VSC327707 WBX327687:WBY327707 WLT327687:WLU327707 WVP327687:WVQ327707 H393223:I393243 JD393223:JE393243 SZ393223:TA393243 ACV393223:ACW393243 AMR393223:AMS393243 AWN393223:AWO393243 BGJ393223:BGK393243 BQF393223:BQG393243 CAB393223:CAC393243 CJX393223:CJY393243 CTT393223:CTU393243 DDP393223:DDQ393243 DNL393223:DNM393243 DXH393223:DXI393243 EHD393223:EHE393243 EQZ393223:ERA393243 FAV393223:FAW393243 FKR393223:FKS393243 FUN393223:FUO393243 GEJ393223:GEK393243 GOF393223:GOG393243 GYB393223:GYC393243 HHX393223:HHY393243 HRT393223:HRU393243 IBP393223:IBQ393243 ILL393223:ILM393243 IVH393223:IVI393243 JFD393223:JFE393243 JOZ393223:JPA393243 JYV393223:JYW393243 KIR393223:KIS393243 KSN393223:KSO393243 LCJ393223:LCK393243 LMF393223:LMG393243 LWB393223:LWC393243 MFX393223:MFY393243 MPT393223:MPU393243 MZP393223:MZQ393243 NJL393223:NJM393243 NTH393223:NTI393243 ODD393223:ODE393243 OMZ393223:ONA393243 OWV393223:OWW393243 PGR393223:PGS393243 PQN393223:PQO393243 QAJ393223:QAK393243 QKF393223:QKG393243 QUB393223:QUC393243 RDX393223:RDY393243 RNT393223:RNU393243 RXP393223:RXQ393243 SHL393223:SHM393243 SRH393223:SRI393243 TBD393223:TBE393243 TKZ393223:TLA393243 TUV393223:TUW393243 UER393223:UES393243 UON393223:UOO393243 UYJ393223:UYK393243 VIF393223:VIG393243 VSB393223:VSC393243 WBX393223:WBY393243 WLT393223:WLU393243 WVP393223:WVQ393243 H458759:I458779 JD458759:JE458779 SZ458759:TA458779 ACV458759:ACW458779 AMR458759:AMS458779 AWN458759:AWO458779 BGJ458759:BGK458779 BQF458759:BQG458779 CAB458759:CAC458779 CJX458759:CJY458779 CTT458759:CTU458779 DDP458759:DDQ458779 DNL458759:DNM458779 DXH458759:DXI458779 EHD458759:EHE458779 EQZ458759:ERA458779 FAV458759:FAW458779 FKR458759:FKS458779 FUN458759:FUO458779 GEJ458759:GEK458779 GOF458759:GOG458779 GYB458759:GYC458779 HHX458759:HHY458779 HRT458759:HRU458779 IBP458759:IBQ458779 ILL458759:ILM458779 IVH458759:IVI458779 JFD458759:JFE458779 JOZ458759:JPA458779 JYV458759:JYW458779 KIR458759:KIS458779 KSN458759:KSO458779 LCJ458759:LCK458779 LMF458759:LMG458779 LWB458759:LWC458779 MFX458759:MFY458779 MPT458759:MPU458779 MZP458759:MZQ458779 NJL458759:NJM458779 NTH458759:NTI458779 ODD458759:ODE458779 OMZ458759:ONA458779 OWV458759:OWW458779 PGR458759:PGS458779 PQN458759:PQO458779 QAJ458759:QAK458779 QKF458759:QKG458779 QUB458759:QUC458779 RDX458759:RDY458779 RNT458759:RNU458779 RXP458759:RXQ458779 SHL458759:SHM458779 SRH458759:SRI458779 TBD458759:TBE458779 TKZ458759:TLA458779 TUV458759:TUW458779 UER458759:UES458779 UON458759:UOO458779 UYJ458759:UYK458779 VIF458759:VIG458779 VSB458759:VSC458779 WBX458759:WBY458779 WLT458759:WLU458779 WVP458759:WVQ458779 H524295:I524315 JD524295:JE524315 SZ524295:TA524315 ACV524295:ACW524315 AMR524295:AMS524315 AWN524295:AWO524315 BGJ524295:BGK524315 BQF524295:BQG524315 CAB524295:CAC524315 CJX524295:CJY524315 CTT524295:CTU524315 DDP524295:DDQ524315 DNL524295:DNM524315 DXH524295:DXI524315 EHD524295:EHE524315 EQZ524295:ERA524315 FAV524295:FAW524315 FKR524295:FKS524315 FUN524295:FUO524315 GEJ524295:GEK524315 GOF524295:GOG524315 GYB524295:GYC524315 HHX524295:HHY524315 HRT524295:HRU524315 IBP524295:IBQ524315 ILL524295:ILM524315 IVH524295:IVI524315 JFD524295:JFE524315 JOZ524295:JPA524315 JYV524295:JYW524315 KIR524295:KIS524315 KSN524295:KSO524315 LCJ524295:LCK524315 LMF524295:LMG524315 LWB524295:LWC524315 MFX524295:MFY524315 MPT524295:MPU524315 MZP524295:MZQ524315 NJL524295:NJM524315 NTH524295:NTI524315 ODD524295:ODE524315 OMZ524295:ONA524315 OWV524295:OWW524315 PGR524295:PGS524315 PQN524295:PQO524315 QAJ524295:QAK524315 QKF524295:QKG524315 QUB524295:QUC524315 RDX524295:RDY524315 RNT524295:RNU524315 RXP524295:RXQ524315 SHL524295:SHM524315 SRH524295:SRI524315 TBD524295:TBE524315 TKZ524295:TLA524315 TUV524295:TUW524315 UER524295:UES524315 UON524295:UOO524315 UYJ524295:UYK524315 VIF524295:VIG524315 VSB524295:VSC524315 WBX524295:WBY524315 WLT524295:WLU524315 WVP524295:WVQ524315 H589831:I589851 JD589831:JE589851 SZ589831:TA589851 ACV589831:ACW589851 AMR589831:AMS589851 AWN589831:AWO589851 BGJ589831:BGK589851 BQF589831:BQG589851 CAB589831:CAC589851 CJX589831:CJY589851 CTT589831:CTU589851 DDP589831:DDQ589851 DNL589831:DNM589851 DXH589831:DXI589851 EHD589831:EHE589851 EQZ589831:ERA589851 FAV589831:FAW589851 FKR589831:FKS589851 FUN589831:FUO589851 GEJ589831:GEK589851 GOF589831:GOG589851 GYB589831:GYC589851 HHX589831:HHY589851 HRT589831:HRU589851 IBP589831:IBQ589851 ILL589831:ILM589851 IVH589831:IVI589851 JFD589831:JFE589851 JOZ589831:JPA589851 JYV589831:JYW589851 KIR589831:KIS589851 KSN589831:KSO589851 LCJ589831:LCK589851 LMF589831:LMG589851 LWB589831:LWC589851 MFX589831:MFY589851 MPT589831:MPU589851 MZP589831:MZQ589851 NJL589831:NJM589851 NTH589831:NTI589851 ODD589831:ODE589851 OMZ589831:ONA589851 OWV589831:OWW589851 PGR589831:PGS589851 PQN589831:PQO589851 QAJ589831:QAK589851 QKF589831:QKG589851 QUB589831:QUC589851 RDX589831:RDY589851 RNT589831:RNU589851 RXP589831:RXQ589851 SHL589831:SHM589851 SRH589831:SRI589851 TBD589831:TBE589851 TKZ589831:TLA589851 TUV589831:TUW589851 UER589831:UES589851 UON589831:UOO589851 UYJ589831:UYK589851 VIF589831:VIG589851 VSB589831:VSC589851 WBX589831:WBY589851 WLT589831:WLU589851 WVP589831:WVQ589851 H655367:I655387 JD655367:JE655387 SZ655367:TA655387 ACV655367:ACW655387 AMR655367:AMS655387 AWN655367:AWO655387 BGJ655367:BGK655387 BQF655367:BQG655387 CAB655367:CAC655387 CJX655367:CJY655387 CTT655367:CTU655387 DDP655367:DDQ655387 DNL655367:DNM655387 DXH655367:DXI655387 EHD655367:EHE655387 EQZ655367:ERA655387 FAV655367:FAW655387 FKR655367:FKS655387 FUN655367:FUO655387 GEJ655367:GEK655387 GOF655367:GOG655387 GYB655367:GYC655387 HHX655367:HHY655387 HRT655367:HRU655387 IBP655367:IBQ655387 ILL655367:ILM655387 IVH655367:IVI655387 JFD655367:JFE655387 JOZ655367:JPA655387 JYV655367:JYW655387 KIR655367:KIS655387 KSN655367:KSO655387 LCJ655367:LCK655387 LMF655367:LMG655387 LWB655367:LWC655387 MFX655367:MFY655387 MPT655367:MPU655387 MZP655367:MZQ655387 NJL655367:NJM655387 NTH655367:NTI655387 ODD655367:ODE655387 OMZ655367:ONA655387 OWV655367:OWW655387 PGR655367:PGS655387 PQN655367:PQO655387 QAJ655367:QAK655387 QKF655367:QKG655387 QUB655367:QUC655387 RDX655367:RDY655387 RNT655367:RNU655387 RXP655367:RXQ655387 SHL655367:SHM655387 SRH655367:SRI655387 TBD655367:TBE655387 TKZ655367:TLA655387 TUV655367:TUW655387 UER655367:UES655387 UON655367:UOO655387 UYJ655367:UYK655387 VIF655367:VIG655387 VSB655367:VSC655387 WBX655367:WBY655387 WLT655367:WLU655387 WVP655367:WVQ655387 H720903:I720923 JD720903:JE720923 SZ720903:TA720923 ACV720903:ACW720923 AMR720903:AMS720923 AWN720903:AWO720923 BGJ720903:BGK720923 BQF720903:BQG720923 CAB720903:CAC720923 CJX720903:CJY720923 CTT720903:CTU720923 DDP720903:DDQ720923 DNL720903:DNM720923 DXH720903:DXI720923 EHD720903:EHE720923 EQZ720903:ERA720923 FAV720903:FAW720923 FKR720903:FKS720923 FUN720903:FUO720923 GEJ720903:GEK720923 GOF720903:GOG720923 GYB720903:GYC720923 HHX720903:HHY720923 HRT720903:HRU720923 IBP720903:IBQ720923 ILL720903:ILM720923 IVH720903:IVI720923 JFD720903:JFE720923 JOZ720903:JPA720923 JYV720903:JYW720923 KIR720903:KIS720923 KSN720903:KSO720923 LCJ720903:LCK720923 LMF720903:LMG720923 LWB720903:LWC720923 MFX720903:MFY720923 MPT720903:MPU720923 MZP720903:MZQ720923 NJL720903:NJM720923 NTH720903:NTI720923 ODD720903:ODE720923 OMZ720903:ONA720923 OWV720903:OWW720923 PGR720903:PGS720923 PQN720903:PQO720923 QAJ720903:QAK720923 QKF720903:QKG720923 QUB720903:QUC720923 RDX720903:RDY720923 RNT720903:RNU720923 RXP720903:RXQ720923 SHL720903:SHM720923 SRH720903:SRI720923 TBD720903:TBE720923 TKZ720903:TLA720923 TUV720903:TUW720923 UER720903:UES720923 UON720903:UOO720923 UYJ720903:UYK720923 VIF720903:VIG720923 VSB720903:VSC720923 WBX720903:WBY720923 WLT720903:WLU720923 WVP720903:WVQ720923 H786439:I786459 JD786439:JE786459 SZ786439:TA786459 ACV786439:ACW786459 AMR786439:AMS786459 AWN786439:AWO786459 BGJ786439:BGK786459 BQF786439:BQG786459 CAB786439:CAC786459 CJX786439:CJY786459 CTT786439:CTU786459 DDP786439:DDQ786459 DNL786439:DNM786459 DXH786439:DXI786459 EHD786439:EHE786459 EQZ786439:ERA786459 FAV786439:FAW786459 FKR786439:FKS786459 FUN786439:FUO786459 GEJ786439:GEK786459 GOF786439:GOG786459 GYB786439:GYC786459 HHX786439:HHY786459 HRT786439:HRU786459 IBP786439:IBQ786459 ILL786439:ILM786459 IVH786439:IVI786459 JFD786439:JFE786459 JOZ786439:JPA786459 JYV786439:JYW786459 KIR786439:KIS786459 KSN786439:KSO786459 LCJ786439:LCK786459 LMF786439:LMG786459 LWB786439:LWC786459 MFX786439:MFY786459 MPT786439:MPU786459 MZP786439:MZQ786459 NJL786439:NJM786459 NTH786439:NTI786459 ODD786439:ODE786459 OMZ786439:ONA786459 OWV786439:OWW786459 PGR786439:PGS786459 PQN786439:PQO786459 QAJ786439:QAK786459 QKF786439:QKG786459 QUB786439:QUC786459 RDX786439:RDY786459 RNT786439:RNU786459 RXP786439:RXQ786459 SHL786439:SHM786459 SRH786439:SRI786459 TBD786439:TBE786459 TKZ786439:TLA786459 TUV786439:TUW786459 UER786439:UES786459 UON786439:UOO786459 UYJ786439:UYK786459 VIF786439:VIG786459 VSB786439:VSC786459 WBX786439:WBY786459 WLT786439:WLU786459 WVP786439:WVQ786459 H851975:I851995 JD851975:JE851995 SZ851975:TA851995 ACV851975:ACW851995 AMR851975:AMS851995 AWN851975:AWO851995 BGJ851975:BGK851995 BQF851975:BQG851995 CAB851975:CAC851995 CJX851975:CJY851995 CTT851975:CTU851995 DDP851975:DDQ851995 DNL851975:DNM851995 DXH851975:DXI851995 EHD851975:EHE851995 EQZ851975:ERA851995 FAV851975:FAW851995 FKR851975:FKS851995 FUN851975:FUO851995 GEJ851975:GEK851995 GOF851975:GOG851995 GYB851975:GYC851995 HHX851975:HHY851995 HRT851975:HRU851995 IBP851975:IBQ851995 ILL851975:ILM851995 IVH851975:IVI851995 JFD851975:JFE851995 JOZ851975:JPA851995 JYV851975:JYW851995 KIR851975:KIS851995 KSN851975:KSO851995 LCJ851975:LCK851995 LMF851975:LMG851995 LWB851975:LWC851995 MFX851975:MFY851995 MPT851975:MPU851995 MZP851975:MZQ851995 NJL851975:NJM851995 NTH851975:NTI851995 ODD851975:ODE851995 OMZ851975:ONA851995 OWV851975:OWW851995 PGR851975:PGS851995 PQN851975:PQO851995 QAJ851975:QAK851995 QKF851975:QKG851995 QUB851975:QUC851995 RDX851975:RDY851995 RNT851975:RNU851995 RXP851975:RXQ851995 SHL851975:SHM851995 SRH851975:SRI851995 TBD851975:TBE851995 TKZ851975:TLA851995 TUV851975:TUW851995 UER851975:UES851995 UON851975:UOO851995 UYJ851975:UYK851995 VIF851975:VIG851995 VSB851975:VSC851995 WBX851975:WBY851995 WLT851975:WLU851995 WVP851975:WVQ851995 H917511:I917531 JD917511:JE917531 SZ917511:TA917531 ACV917511:ACW917531 AMR917511:AMS917531 AWN917511:AWO917531 BGJ917511:BGK917531 BQF917511:BQG917531 CAB917511:CAC917531 CJX917511:CJY917531 CTT917511:CTU917531 DDP917511:DDQ917531 DNL917511:DNM917531 DXH917511:DXI917531 EHD917511:EHE917531 EQZ917511:ERA917531 FAV917511:FAW917531 FKR917511:FKS917531 FUN917511:FUO917531 GEJ917511:GEK917531 GOF917511:GOG917531 GYB917511:GYC917531 HHX917511:HHY917531 HRT917511:HRU917531 IBP917511:IBQ917531 ILL917511:ILM917531 IVH917511:IVI917531 JFD917511:JFE917531 JOZ917511:JPA917531 JYV917511:JYW917531 KIR917511:KIS917531 KSN917511:KSO917531 LCJ917511:LCK917531 LMF917511:LMG917531 LWB917511:LWC917531 MFX917511:MFY917531 MPT917511:MPU917531 MZP917511:MZQ917531 NJL917511:NJM917531 NTH917511:NTI917531 ODD917511:ODE917531 OMZ917511:ONA917531 OWV917511:OWW917531 PGR917511:PGS917531 PQN917511:PQO917531 QAJ917511:QAK917531 QKF917511:QKG917531 QUB917511:QUC917531 RDX917511:RDY917531 RNT917511:RNU917531 RXP917511:RXQ917531 SHL917511:SHM917531 SRH917511:SRI917531 TBD917511:TBE917531 TKZ917511:TLA917531 TUV917511:TUW917531 UER917511:UES917531 UON917511:UOO917531 UYJ917511:UYK917531 VIF917511:VIG917531 VSB917511:VSC917531 WBX917511:WBY917531 WLT917511:WLU917531 WVP917511:WVQ917531 H983047:I983067 JD983047:JE983067 SZ983047:TA983067 ACV983047:ACW983067 AMR983047:AMS983067 AWN983047:AWO983067 BGJ983047:BGK983067 BQF983047:BQG983067 CAB983047:CAC983067 CJX983047:CJY983067 CTT983047:CTU983067 DDP983047:DDQ983067 DNL983047:DNM983067 DXH983047:DXI983067 EHD983047:EHE983067 EQZ983047:ERA983067 FAV983047:FAW983067 FKR983047:FKS983067 FUN983047:FUO983067 GEJ983047:GEK983067 GOF983047:GOG983067 GYB983047:GYC983067 HHX983047:HHY983067 HRT983047:HRU983067 IBP983047:IBQ983067 ILL983047:ILM983067 IVH983047:IVI983067 JFD983047:JFE983067 JOZ983047:JPA983067 JYV983047:JYW983067 KIR983047:KIS983067 KSN983047:KSO983067 LCJ983047:LCK983067 LMF983047:LMG983067 LWB983047:LWC983067 MFX983047:MFY983067 MPT983047:MPU983067 MZP983047:MZQ983067 NJL983047:NJM983067 NTH983047:NTI983067 ODD983047:ODE983067 OMZ983047:ONA983067 OWV983047:OWW983067 PGR983047:PGS983067 PQN983047:PQO983067 QAJ983047:QAK983067 QKF983047:QKG983067 QUB983047:QUC983067 RDX983047:RDY983067 RNT983047:RNU983067 RXP983047:RXQ983067 SHL983047:SHM983067 SRH983047:SRI983067 TBD983047:TBE983067 TKZ983047:TLA983067 TUV983047:TUW983067 UER983047:UES983067 UON983047:UOO983067 UYJ983047:UYK983067 VIF983047:VIG983067 VSB983047:VSC983067 WBX983047:WBY983067 WLT983047:WLU983067 WVP983047:WVQ983067">
      <formula1>0</formula1>
    </dataValidation>
  </dataValidations>
  <printOptions horizontalCentered="1"/>
  <pageMargins left="0.23622047244094491" right="0.19685039370078741" top="0.47244094488188981" bottom="0.47244094488188981" header="0.51181102362204722" footer="0.51181102362204722"/>
  <pageSetup paperSize="9" scale="86" orientation="landscape" r:id="rId1"/>
  <headerFooter alignWithMargins="0"/>
  <legacyDrawing r:id="rId2"/>
</worksheet>
</file>

<file path=xl/worksheets/sheet15.xml><?xml version="1.0" encoding="utf-8"?>
<worksheet xmlns="http://schemas.openxmlformats.org/spreadsheetml/2006/main" xmlns:r="http://schemas.openxmlformats.org/officeDocument/2006/relationships">
  <sheetPr codeName="Sheet08" enableFormatConditionsCalculation="0">
    <tabColor indexed="42"/>
    <pageSetUpPr fitToPage="1"/>
  </sheetPr>
  <dimension ref="A1:BS102"/>
  <sheetViews>
    <sheetView showGridLines="0" zoomScaleNormal="100" workbookViewId="0">
      <pane xSplit="4" ySplit="5" topLeftCell="E6" activePane="bottomRight" state="frozenSplit"/>
      <selection activeCell="P11" sqref="P11"/>
      <selection pane="topRight" activeCell="P11" sqref="P11"/>
      <selection pane="bottomLeft" activeCell="P11" sqref="P11"/>
      <selection pane="bottomRight" activeCell="E10" sqref="E10"/>
    </sheetView>
  </sheetViews>
  <sheetFormatPr defaultRowHeight="12.75"/>
  <cols>
    <col min="1" max="1" width="11.140625" style="57" hidden="1" customWidth="1"/>
    <col min="2" max="2" width="8.5703125" style="57" hidden="1" customWidth="1"/>
    <col min="3" max="3" width="30.42578125" style="58" customWidth="1"/>
    <col min="4" max="4" width="4.7109375" style="57" customWidth="1"/>
    <col min="5" max="7" width="15.7109375" style="57" customWidth="1"/>
    <col min="8" max="8" width="14.7109375" style="57" customWidth="1"/>
    <col min="9" max="9" width="22.7109375" style="57" bestFit="1" customWidth="1"/>
    <col min="10" max="25" width="9.140625" style="57"/>
    <col min="26" max="26" width="14.42578125" style="57" customWidth="1"/>
    <col min="27" max="27" width="33.28515625" style="57" hidden="1" customWidth="1"/>
    <col min="28" max="28" width="1.28515625" style="57" hidden="1" customWidth="1"/>
    <col min="29" max="32" width="11" style="57" hidden="1" customWidth="1"/>
    <col min="33" max="51" width="1.140625" style="57" hidden="1" customWidth="1"/>
    <col min="52" max="52" width="23.85546875" style="57" hidden="1" customWidth="1"/>
    <col min="53" max="53" width="28" style="57" hidden="1" customWidth="1"/>
    <col min="54" max="54" width="20.85546875" style="57" hidden="1" customWidth="1"/>
    <col min="55" max="62" width="9.140625" style="57" hidden="1" customWidth="1"/>
    <col min="63" max="63" width="12.42578125" style="57" hidden="1" customWidth="1"/>
    <col min="64" max="64" width="4.5703125" style="57" hidden="1" customWidth="1"/>
    <col min="65" max="70" width="9.140625" style="57" hidden="1" customWidth="1"/>
    <col min="71" max="74" width="9.140625" style="57" customWidth="1"/>
    <col min="75" max="256" width="9.140625" style="57"/>
    <col min="257" max="258" width="0" style="57" hidden="1" customWidth="1"/>
    <col min="259" max="259" width="30.42578125" style="57" customWidth="1"/>
    <col min="260" max="260" width="4.7109375" style="57" customWidth="1"/>
    <col min="261" max="263" width="15.7109375" style="57" customWidth="1"/>
    <col min="264" max="264" width="14.7109375" style="57" customWidth="1"/>
    <col min="265" max="265" width="22.7109375" style="57" bestFit="1" customWidth="1"/>
    <col min="266" max="281" width="9.140625" style="57"/>
    <col min="282" max="282" width="14.42578125" style="57" customWidth="1"/>
    <col min="283" max="326" width="0" style="57" hidden="1" customWidth="1"/>
    <col min="327" max="330" width="9.140625" style="57" customWidth="1"/>
    <col min="331" max="512" width="9.140625" style="57"/>
    <col min="513" max="514" width="0" style="57" hidden="1" customWidth="1"/>
    <col min="515" max="515" width="30.42578125" style="57" customWidth="1"/>
    <col min="516" max="516" width="4.7109375" style="57" customWidth="1"/>
    <col min="517" max="519" width="15.7109375" style="57" customWidth="1"/>
    <col min="520" max="520" width="14.7109375" style="57" customWidth="1"/>
    <col min="521" max="521" width="22.7109375" style="57" bestFit="1" customWidth="1"/>
    <col min="522" max="537" width="9.140625" style="57"/>
    <col min="538" max="538" width="14.42578125" style="57" customWidth="1"/>
    <col min="539" max="582" width="0" style="57" hidden="1" customWidth="1"/>
    <col min="583" max="586" width="9.140625" style="57" customWidth="1"/>
    <col min="587" max="768" width="9.140625" style="57"/>
    <col min="769" max="770" width="0" style="57" hidden="1" customWidth="1"/>
    <col min="771" max="771" width="30.42578125" style="57" customWidth="1"/>
    <col min="772" max="772" width="4.7109375" style="57" customWidth="1"/>
    <col min="773" max="775" width="15.7109375" style="57" customWidth="1"/>
    <col min="776" max="776" width="14.7109375" style="57" customWidth="1"/>
    <col min="777" max="777" width="22.7109375" style="57" bestFit="1" customWidth="1"/>
    <col min="778" max="793" width="9.140625" style="57"/>
    <col min="794" max="794" width="14.42578125" style="57" customWidth="1"/>
    <col min="795" max="838" width="0" style="57" hidden="1" customWidth="1"/>
    <col min="839" max="842" width="9.140625" style="57" customWidth="1"/>
    <col min="843" max="1024" width="9.140625" style="57"/>
    <col min="1025" max="1026" width="0" style="57" hidden="1" customWidth="1"/>
    <col min="1027" max="1027" width="30.42578125" style="57" customWidth="1"/>
    <col min="1028" max="1028" width="4.7109375" style="57" customWidth="1"/>
    <col min="1029" max="1031" width="15.7109375" style="57" customWidth="1"/>
    <col min="1032" max="1032" width="14.7109375" style="57" customWidth="1"/>
    <col min="1033" max="1033" width="22.7109375" style="57" bestFit="1" customWidth="1"/>
    <col min="1034" max="1049" width="9.140625" style="57"/>
    <col min="1050" max="1050" width="14.42578125" style="57" customWidth="1"/>
    <col min="1051" max="1094" width="0" style="57" hidden="1" customWidth="1"/>
    <col min="1095" max="1098" width="9.140625" style="57" customWidth="1"/>
    <col min="1099" max="1280" width="9.140625" style="57"/>
    <col min="1281" max="1282" width="0" style="57" hidden="1" customWidth="1"/>
    <col min="1283" max="1283" width="30.42578125" style="57" customWidth="1"/>
    <col min="1284" max="1284" width="4.7109375" style="57" customWidth="1"/>
    <col min="1285" max="1287" width="15.7109375" style="57" customWidth="1"/>
    <col min="1288" max="1288" width="14.7109375" style="57" customWidth="1"/>
    <col min="1289" max="1289" width="22.7109375" style="57" bestFit="1" customWidth="1"/>
    <col min="1290" max="1305" width="9.140625" style="57"/>
    <col min="1306" max="1306" width="14.42578125" style="57" customWidth="1"/>
    <col min="1307" max="1350" width="0" style="57" hidden="1" customWidth="1"/>
    <col min="1351" max="1354" width="9.140625" style="57" customWidth="1"/>
    <col min="1355" max="1536" width="9.140625" style="57"/>
    <col min="1537" max="1538" width="0" style="57" hidden="1" customWidth="1"/>
    <col min="1539" max="1539" width="30.42578125" style="57" customWidth="1"/>
    <col min="1540" max="1540" width="4.7109375" style="57" customWidth="1"/>
    <col min="1541" max="1543" width="15.7109375" style="57" customWidth="1"/>
    <col min="1544" max="1544" width="14.7109375" style="57" customWidth="1"/>
    <col min="1545" max="1545" width="22.7109375" style="57" bestFit="1" customWidth="1"/>
    <col min="1546" max="1561" width="9.140625" style="57"/>
    <col min="1562" max="1562" width="14.42578125" style="57" customWidth="1"/>
    <col min="1563" max="1606" width="0" style="57" hidden="1" customWidth="1"/>
    <col min="1607" max="1610" width="9.140625" style="57" customWidth="1"/>
    <col min="1611" max="1792" width="9.140625" style="57"/>
    <col min="1793" max="1794" width="0" style="57" hidden="1" customWidth="1"/>
    <col min="1795" max="1795" width="30.42578125" style="57" customWidth="1"/>
    <col min="1796" max="1796" width="4.7109375" style="57" customWidth="1"/>
    <col min="1797" max="1799" width="15.7109375" style="57" customWidth="1"/>
    <col min="1800" max="1800" width="14.7109375" style="57" customWidth="1"/>
    <col min="1801" max="1801" width="22.7109375" style="57" bestFit="1" customWidth="1"/>
    <col min="1802" max="1817" width="9.140625" style="57"/>
    <col min="1818" max="1818" width="14.42578125" style="57" customWidth="1"/>
    <col min="1819" max="1862" width="0" style="57" hidden="1" customWidth="1"/>
    <col min="1863" max="1866" width="9.140625" style="57" customWidth="1"/>
    <col min="1867" max="2048" width="9.140625" style="57"/>
    <col min="2049" max="2050" width="0" style="57" hidden="1" customWidth="1"/>
    <col min="2051" max="2051" width="30.42578125" style="57" customWidth="1"/>
    <col min="2052" max="2052" width="4.7109375" style="57" customWidth="1"/>
    <col min="2053" max="2055" width="15.7109375" style="57" customWidth="1"/>
    <col min="2056" max="2056" width="14.7109375" style="57" customWidth="1"/>
    <col min="2057" max="2057" width="22.7109375" style="57" bestFit="1" customWidth="1"/>
    <col min="2058" max="2073" width="9.140625" style="57"/>
    <col min="2074" max="2074" width="14.42578125" style="57" customWidth="1"/>
    <col min="2075" max="2118" width="0" style="57" hidden="1" customWidth="1"/>
    <col min="2119" max="2122" width="9.140625" style="57" customWidth="1"/>
    <col min="2123" max="2304" width="9.140625" style="57"/>
    <col min="2305" max="2306" width="0" style="57" hidden="1" customWidth="1"/>
    <col min="2307" max="2307" width="30.42578125" style="57" customWidth="1"/>
    <col min="2308" max="2308" width="4.7109375" style="57" customWidth="1"/>
    <col min="2309" max="2311" width="15.7109375" style="57" customWidth="1"/>
    <col min="2312" max="2312" width="14.7109375" style="57" customWidth="1"/>
    <col min="2313" max="2313" width="22.7109375" style="57" bestFit="1" customWidth="1"/>
    <col min="2314" max="2329" width="9.140625" style="57"/>
    <col min="2330" max="2330" width="14.42578125" style="57" customWidth="1"/>
    <col min="2331" max="2374" width="0" style="57" hidden="1" customWidth="1"/>
    <col min="2375" max="2378" width="9.140625" style="57" customWidth="1"/>
    <col min="2379" max="2560" width="9.140625" style="57"/>
    <col min="2561" max="2562" width="0" style="57" hidden="1" customWidth="1"/>
    <col min="2563" max="2563" width="30.42578125" style="57" customWidth="1"/>
    <col min="2564" max="2564" width="4.7109375" style="57" customWidth="1"/>
    <col min="2565" max="2567" width="15.7109375" style="57" customWidth="1"/>
    <col min="2568" max="2568" width="14.7109375" style="57" customWidth="1"/>
    <col min="2569" max="2569" width="22.7109375" style="57" bestFit="1" customWidth="1"/>
    <col min="2570" max="2585" width="9.140625" style="57"/>
    <col min="2586" max="2586" width="14.42578125" style="57" customWidth="1"/>
    <col min="2587" max="2630" width="0" style="57" hidden="1" customWidth="1"/>
    <col min="2631" max="2634" width="9.140625" style="57" customWidth="1"/>
    <col min="2635" max="2816" width="9.140625" style="57"/>
    <col min="2817" max="2818" width="0" style="57" hidden="1" customWidth="1"/>
    <col min="2819" max="2819" width="30.42578125" style="57" customWidth="1"/>
    <col min="2820" max="2820" width="4.7109375" style="57" customWidth="1"/>
    <col min="2821" max="2823" width="15.7109375" style="57" customWidth="1"/>
    <col min="2824" max="2824" width="14.7109375" style="57" customWidth="1"/>
    <col min="2825" max="2825" width="22.7109375" style="57" bestFit="1" customWidth="1"/>
    <col min="2826" max="2841" width="9.140625" style="57"/>
    <col min="2842" max="2842" width="14.42578125" style="57" customWidth="1"/>
    <col min="2843" max="2886" width="0" style="57" hidden="1" customWidth="1"/>
    <col min="2887" max="2890" width="9.140625" style="57" customWidth="1"/>
    <col min="2891" max="3072" width="9.140625" style="57"/>
    <col min="3073" max="3074" width="0" style="57" hidden="1" customWidth="1"/>
    <col min="3075" max="3075" width="30.42578125" style="57" customWidth="1"/>
    <col min="3076" max="3076" width="4.7109375" style="57" customWidth="1"/>
    <col min="3077" max="3079" width="15.7109375" style="57" customWidth="1"/>
    <col min="3080" max="3080" width="14.7109375" style="57" customWidth="1"/>
    <col min="3081" max="3081" width="22.7109375" style="57" bestFit="1" customWidth="1"/>
    <col min="3082" max="3097" width="9.140625" style="57"/>
    <col min="3098" max="3098" width="14.42578125" style="57" customWidth="1"/>
    <col min="3099" max="3142" width="0" style="57" hidden="1" customWidth="1"/>
    <col min="3143" max="3146" width="9.140625" style="57" customWidth="1"/>
    <col min="3147" max="3328" width="9.140625" style="57"/>
    <col min="3329" max="3330" width="0" style="57" hidden="1" customWidth="1"/>
    <col min="3331" max="3331" width="30.42578125" style="57" customWidth="1"/>
    <col min="3332" max="3332" width="4.7109375" style="57" customWidth="1"/>
    <col min="3333" max="3335" width="15.7109375" style="57" customWidth="1"/>
    <col min="3336" max="3336" width="14.7109375" style="57" customWidth="1"/>
    <col min="3337" max="3337" width="22.7109375" style="57" bestFit="1" customWidth="1"/>
    <col min="3338" max="3353" width="9.140625" style="57"/>
    <col min="3354" max="3354" width="14.42578125" style="57" customWidth="1"/>
    <col min="3355" max="3398" width="0" style="57" hidden="1" customWidth="1"/>
    <col min="3399" max="3402" width="9.140625" style="57" customWidth="1"/>
    <col min="3403" max="3584" width="9.140625" style="57"/>
    <col min="3585" max="3586" width="0" style="57" hidden="1" customWidth="1"/>
    <col min="3587" max="3587" width="30.42578125" style="57" customWidth="1"/>
    <col min="3588" max="3588" width="4.7109375" style="57" customWidth="1"/>
    <col min="3589" max="3591" width="15.7109375" style="57" customWidth="1"/>
    <col min="3592" max="3592" width="14.7109375" style="57" customWidth="1"/>
    <col min="3593" max="3593" width="22.7109375" style="57" bestFit="1" customWidth="1"/>
    <col min="3594" max="3609" width="9.140625" style="57"/>
    <col min="3610" max="3610" width="14.42578125" style="57" customWidth="1"/>
    <col min="3611" max="3654" width="0" style="57" hidden="1" customWidth="1"/>
    <col min="3655" max="3658" width="9.140625" style="57" customWidth="1"/>
    <col min="3659" max="3840" width="9.140625" style="57"/>
    <col min="3841" max="3842" width="0" style="57" hidden="1" customWidth="1"/>
    <col min="3843" max="3843" width="30.42578125" style="57" customWidth="1"/>
    <col min="3844" max="3844" width="4.7109375" style="57" customWidth="1"/>
    <col min="3845" max="3847" width="15.7109375" style="57" customWidth="1"/>
    <col min="3848" max="3848" width="14.7109375" style="57" customWidth="1"/>
    <col min="3849" max="3849" width="22.7109375" style="57" bestFit="1" customWidth="1"/>
    <col min="3850" max="3865" width="9.140625" style="57"/>
    <col min="3866" max="3866" width="14.42578125" style="57" customWidth="1"/>
    <col min="3867" max="3910" width="0" style="57" hidden="1" customWidth="1"/>
    <col min="3911" max="3914" width="9.140625" style="57" customWidth="1"/>
    <col min="3915" max="4096" width="9.140625" style="57"/>
    <col min="4097" max="4098" width="0" style="57" hidden="1" customWidth="1"/>
    <col min="4099" max="4099" width="30.42578125" style="57" customWidth="1"/>
    <col min="4100" max="4100" width="4.7109375" style="57" customWidth="1"/>
    <col min="4101" max="4103" width="15.7109375" style="57" customWidth="1"/>
    <col min="4104" max="4104" width="14.7109375" style="57" customWidth="1"/>
    <col min="4105" max="4105" width="22.7109375" style="57" bestFit="1" customWidth="1"/>
    <col min="4106" max="4121" width="9.140625" style="57"/>
    <col min="4122" max="4122" width="14.42578125" style="57" customWidth="1"/>
    <col min="4123" max="4166" width="0" style="57" hidden="1" customWidth="1"/>
    <col min="4167" max="4170" width="9.140625" style="57" customWidth="1"/>
    <col min="4171" max="4352" width="9.140625" style="57"/>
    <col min="4353" max="4354" width="0" style="57" hidden="1" customWidth="1"/>
    <col min="4355" max="4355" width="30.42578125" style="57" customWidth="1"/>
    <col min="4356" max="4356" width="4.7109375" style="57" customWidth="1"/>
    <col min="4357" max="4359" width="15.7109375" style="57" customWidth="1"/>
    <col min="4360" max="4360" width="14.7109375" style="57" customWidth="1"/>
    <col min="4361" max="4361" width="22.7109375" style="57" bestFit="1" customWidth="1"/>
    <col min="4362" max="4377" width="9.140625" style="57"/>
    <col min="4378" max="4378" width="14.42578125" style="57" customWidth="1"/>
    <col min="4379" max="4422" width="0" style="57" hidden="1" customWidth="1"/>
    <col min="4423" max="4426" width="9.140625" style="57" customWidth="1"/>
    <col min="4427" max="4608" width="9.140625" style="57"/>
    <col min="4609" max="4610" width="0" style="57" hidden="1" customWidth="1"/>
    <col min="4611" max="4611" width="30.42578125" style="57" customWidth="1"/>
    <col min="4612" max="4612" width="4.7109375" style="57" customWidth="1"/>
    <col min="4613" max="4615" width="15.7109375" style="57" customWidth="1"/>
    <col min="4616" max="4616" width="14.7109375" style="57" customWidth="1"/>
    <col min="4617" max="4617" width="22.7109375" style="57" bestFit="1" customWidth="1"/>
    <col min="4618" max="4633" width="9.140625" style="57"/>
    <col min="4634" max="4634" width="14.42578125" style="57" customWidth="1"/>
    <col min="4635" max="4678" width="0" style="57" hidden="1" customWidth="1"/>
    <col min="4679" max="4682" width="9.140625" style="57" customWidth="1"/>
    <col min="4683" max="4864" width="9.140625" style="57"/>
    <col min="4865" max="4866" width="0" style="57" hidden="1" customWidth="1"/>
    <col min="4867" max="4867" width="30.42578125" style="57" customWidth="1"/>
    <col min="4868" max="4868" width="4.7109375" style="57" customWidth="1"/>
    <col min="4869" max="4871" width="15.7109375" style="57" customWidth="1"/>
    <col min="4872" max="4872" width="14.7109375" style="57" customWidth="1"/>
    <col min="4873" max="4873" width="22.7109375" style="57" bestFit="1" customWidth="1"/>
    <col min="4874" max="4889" width="9.140625" style="57"/>
    <col min="4890" max="4890" width="14.42578125" style="57" customWidth="1"/>
    <col min="4891" max="4934" width="0" style="57" hidden="1" customWidth="1"/>
    <col min="4935" max="4938" width="9.140625" style="57" customWidth="1"/>
    <col min="4939" max="5120" width="9.140625" style="57"/>
    <col min="5121" max="5122" width="0" style="57" hidden="1" customWidth="1"/>
    <col min="5123" max="5123" width="30.42578125" style="57" customWidth="1"/>
    <col min="5124" max="5124" width="4.7109375" style="57" customWidth="1"/>
    <col min="5125" max="5127" width="15.7109375" style="57" customWidth="1"/>
    <col min="5128" max="5128" width="14.7109375" style="57" customWidth="1"/>
    <col min="5129" max="5129" width="22.7109375" style="57" bestFit="1" customWidth="1"/>
    <col min="5130" max="5145" width="9.140625" style="57"/>
    <col min="5146" max="5146" width="14.42578125" style="57" customWidth="1"/>
    <col min="5147" max="5190" width="0" style="57" hidden="1" customWidth="1"/>
    <col min="5191" max="5194" width="9.140625" style="57" customWidth="1"/>
    <col min="5195" max="5376" width="9.140625" style="57"/>
    <col min="5377" max="5378" width="0" style="57" hidden="1" customWidth="1"/>
    <col min="5379" max="5379" width="30.42578125" style="57" customWidth="1"/>
    <col min="5380" max="5380" width="4.7109375" style="57" customWidth="1"/>
    <col min="5381" max="5383" width="15.7109375" style="57" customWidth="1"/>
    <col min="5384" max="5384" width="14.7109375" style="57" customWidth="1"/>
    <col min="5385" max="5385" width="22.7109375" style="57" bestFit="1" customWidth="1"/>
    <col min="5386" max="5401" width="9.140625" style="57"/>
    <col min="5402" max="5402" width="14.42578125" style="57" customWidth="1"/>
    <col min="5403" max="5446" width="0" style="57" hidden="1" customWidth="1"/>
    <col min="5447" max="5450" width="9.140625" style="57" customWidth="1"/>
    <col min="5451" max="5632" width="9.140625" style="57"/>
    <col min="5633" max="5634" width="0" style="57" hidden="1" customWidth="1"/>
    <col min="5635" max="5635" width="30.42578125" style="57" customWidth="1"/>
    <col min="5636" max="5636" width="4.7109375" style="57" customWidth="1"/>
    <col min="5637" max="5639" width="15.7109375" style="57" customWidth="1"/>
    <col min="5640" max="5640" width="14.7109375" style="57" customWidth="1"/>
    <col min="5641" max="5641" width="22.7109375" style="57" bestFit="1" customWidth="1"/>
    <col min="5642" max="5657" width="9.140625" style="57"/>
    <col min="5658" max="5658" width="14.42578125" style="57" customWidth="1"/>
    <col min="5659" max="5702" width="0" style="57" hidden="1" customWidth="1"/>
    <col min="5703" max="5706" width="9.140625" style="57" customWidth="1"/>
    <col min="5707" max="5888" width="9.140625" style="57"/>
    <col min="5889" max="5890" width="0" style="57" hidden="1" customWidth="1"/>
    <col min="5891" max="5891" width="30.42578125" style="57" customWidth="1"/>
    <col min="5892" max="5892" width="4.7109375" style="57" customWidth="1"/>
    <col min="5893" max="5895" width="15.7109375" style="57" customWidth="1"/>
    <col min="5896" max="5896" width="14.7109375" style="57" customWidth="1"/>
    <col min="5897" max="5897" width="22.7109375" style="57" bestFit="1" customWidth="1"/>
    <col min="5898" max="5913" width="9.140625" style="57"/>
    <col min="5914" max="5914" width="14.42578125" style="57" customWidth="1"/>
    <col min="5915" max="5958" width="0" style="57" hidden="1" customWidth="1"/>
    <col min="5959" max="5962" width="9.140625" style="57" customWidth="1"/>
    <col min="5963" max="6144" width="9.140625" style="57"/>
    <col min="6145" max="6146" width="0" style="57" hidden="1" customWidth="1"/>
    <col min="6147" max="6147" width="30.42578125" style="57" customWidth="1"/>
    <col min="6148" max="6148" width="4.7109375" style="57" customWidth="1"/>
    <col min="6149" max="6151" width="15.7109375" style="57" customWidth="1"/>
    <col min="6152" max="6152" width="14.7109375" style="57" customWidth="1"/>
    <col min="6153" max="6153" width="22.7109375" style="57" bestFit="1" customWidth="1"/>
    <col min="6154" max="6169" width="9.140625" style="57"/>
    <col min="6170" max="6170" width="14.42578125" style="57" customWidth="1"/>
    <col min="6171" max="6214" width="0" style="57" hidden="1" customWidth="1"/>
    <col min="6215" max="6218" width="9.140625" style="57" customWidth="1"/>
    <col min="6219" max="6400" width="9.140625" style="57"/>
    <col min="6401" max="6402" width="0" style="57" hidden="1" customWidth="1"/>
    <col min="6403" max="6403" width="30.42578125" style="57" customWidth="1"/>
    <col min="6404" max="6404" width="4.7109375" style="57" customWidth="1"/>
    <col min="6405" max="6407" width="15.7109375" style="57" customWidth="1"/>
    <col min="6408" max="6408" width="14.7109375" style="57" customWidth="1"/>
    <col min="6409" max="6409" width="22.7109375" style="57" bestFit="1" customWidth="1"/>
    <col min="6410" max="6425" width="9.140625" style="57"/>
    <col min="6426" max="6426" width="14.42578125" style="57" customWidth="1"/>
    <col min="6427" max="6470" width="0" style="57" hidden="1" customWidth="1"/>
    <col min="6471" max="6474" width="9.140625" style="57" customWidth="1"/>
    <col min="6475" max="6656" width="9.140625" style="57"/>
    <col min="6657" max="6658" width="0" style="57" hidden="1" customWidth="1"/>
    <col min="6659" max="6659" width="30.42578125" style="57" customWidth="1"/>
    <col min="6660" max="6660" width="4.7109375" style="57" customWidth="1"/>
    <col min="6661" max="6663" width="15.7109375" style="57" customWidth="1"/>
    <col min="6664" max="6664" width="14.7109375" style="57" customWidth="1"/>
    <col min="6665" max="6665" width="22.7109375" style="57" bestFit="1" customWidth="1"/>
    <col min="6666" max="6681" width="9.140625" style="57"/>
    <col min="6682" max="6682" width="14.42578125" style="57" customWidth="1"/>
    <col min="6683" max="6726" width="0" style="57" hidden="1" customWidth="1"/>
    <col min="6727" max="6730" width="9.140625" style="57" customWidth="1"/>
    <col min="6731" max="6912" width="9.140625" style="57"/>
    <col min="6913" max="6914" width="0" style="57" hidden="1" customWidth="1"/>
    <col min="6915" max="6915" width="30.42578125" style="57" customWidth="1"/>
    <col min="6916" max="6916" width="4.7109375" style="57" customWidth="1"/>
    <col min="6917" max="6919" width="15.7109375" style="57" customWidth="1"/>
    <col min="6920" max="6920" width="14.7109375" style="57" customWidth="1"/>
    <col min="6921" max="6921" width="22.7109375" style="57" bestFit="1" customWidth="1"/>
    <col min="6922" max="6937" width="9.140625" style="57"/>
    <col min="6938" max="6938" width="14.42578125" style="57" customWidth="1"/>
    <col min="6939" max="6982" width="0" style="57" hidden="1" customWidth="1"/>
    <col min="6983" max="6986" width="9.140625" style="57" customWidth="1"/>
    <col min="6987" max="7168" width="9.140625" style="57"/>
    <col min="7169" max="7170" width="0" style="57" hidden="1" customWidth="1"/>
    <col min="7171" max="7171" width="30.42578125" style="57" customWidth="1"/>
    <col min="7172" max="7172" width="4.7109375" style="57" customWidth="1"/>
    <col min="7173" max="7175" width="15.7109375" style="57" customWidth="1"/>
    <col min="7176" max="7176" width="14.7109375" style="57" customWidth="1"/>
    <col min="7177" max="7177" width="22.7109375" style="57" bestFit="1" customWidth="1"/>
    <col min="7178" max="7193" width="9.140625" style="57"/>
    <col min="7194" max="7194" width="14.42578125" style="57" customWidth="1"/>
    <col min="7195" max="7238" width="0" style="57" hidden="1" customWidth="1"/>
    <col min="7239" max="7242" width="9.140625" style="57" customWidth="1"/>
    <col min="7243" max="7424" width="9.140625" style="57"/>
    <col min="7425" max="7426" width="0" style="57" hidden="1" customWidth="1"/>
    <col min="7427" max="7427" width="30.42578125" style="57" customWidth="1"/>
    <col min="7428" max="7428" width="4.7109375" style="57" customWidth="1"/>
    <col min="7429" max="7431" width="15.7109375" style="57" customWidth="1"/>
    <col min="7432" max="7432" width="14.7109375" style="57" customWidth="1"/>
    <col min="7433" max="7433" width="22.7109375" style="57" bestFit="1" customWidth="1"/>
    <col min="7434" max="7449" width="9.140625" style="57"/>
    <col min="7450" max="7450" width="14.42578125" style="57" customWidth="1"/>
    <col min="7451" max="7494" width="0" style="57" hidden="1" customWidth="1"/>
    <col min="7495" max="7498" width="9.140625" style="57" customWidth="1"/>
    <col min="7499" max="7680" width="9.140625" style="57"/>
    <col min="7681" max="7682" width="0" style="57" hidden="1" customWidth="1"/>
    <col min="7683" max="7683" width="30.42578125" style="57" customWidth="1"/>
    <col min="7684" max="7684" width="4.7109375" style="57" customWidth="1"/>
    <col min="7685" max="7687" width="15.7109375" style="57" customWidth="1"/>
    <col min="7688" max="7688" width="14.7109375" style="57" customWidth="1"/>
    <col min="7689" max="7689" width="22.7109375" style="57" bestFit="1" customWidth="1"/>
    <col min="7690" max="7705" width="9.140625" style="57"/>
    <col min="7706" max="7706" width="14.42578125" style="57" customWidth="1"/>
    <col min="7707" max="7750" width="0" style="57" hidden="1" customWidth="1"/>
    <col min="7751" max="7754" width="9.140625" style="57" customWidth="1"/>
    <col min="7755" max="7936" width="9.140625" style="57"/>
    <col min="7937" max="7938" width="0" style="57" hidden="1" customWidth="1"/>
    <col min="7939" max="7939" width="30.42578125" style="57" customWidth="1"/>
    <col min="7940" max="7940" width="4.7109375" style="57" customWidth="1"/>
    <col min="7941" max="7943" width="15.7109375" style="57" customWidth="1"/>
    <col min="7944" max="7944" width="14.7109375" style="57" customWidth="1"/>
    <col min="7945" max="7945" width="22.7109375" style="57" bestFit="1" customWidth="1"/>
    <col min="7946" max="7961" width="9.140625" style="57"/>
    <col min="7962" max="7962" width="14.42578125" style="57" customWidth="1"/>
    <col min="7963" max="8006" width="0" style="57" hidden="1" customWidth="1"/>
    <col min="8007" max="8010" width="9.140625" style="57" customWidth="1"/>
    <col min="8011" max="8192" width="9.140625" style="57"/>
    <col min="8193" max="8194" width="0" style="57" hidden="1" customWidth="1"/>
    <col min="8195" max="8195" width="30.42578125" style="57" customWidth="1"/>
    <col min="8196" max="8196" width="4.7109375" style="57" customWidth="1"/>
    <col min="8197" max="8199" width="15.7109375" style="57" customWidth="1"/>
    <col min="8200" max="8200" width="14.7109375" style="57" customWidth="1"/>
    <col min="8201" max="8201" width="22.7109375" style="57" bestFit="1" customWidth="1"/>
    <col min="8202" max="8217" width="9.140625" style="57"/>
    <col min="8218" max="8218" width="14.42578125" style="57" customWidth="1"/>
    <col min="8219" max="8262" width="0" style="57" hidden="1" customWidth="1"/>
    <col min="8263" max="8266" width="9.140625" style="57" customWidth="1"/>
    <col min="8267" max="8448" width="9.140625" style="57"/>
    <col min="8449" max="8450" width="0" style="57" hidden="1" customWidth="1"/>
    <col min="8451" max="8451" width="30.42578125" style="57" customWidth="1"/>
    <col min="8452" max="8452" width="4.7109375" style="57" customWidth="1"/>
    <col min="8453" max="8455" width="15.7109375" style="57" customWidth="1"/>
    <col min="8456" max="8456" width="14.7109375" style="57" customWidth="1"/>
    <col min="8457" max="8457" width="22.7109375" style="57" bestFit="1" customWidth="1"/>
    <col min="8458" max="8473" width="9.140625" style="57"/>
    <col min="8474" max="8474" width="14.42578125" style="57" customWidth="1"/>
    <col min="8475" max="8518" width="0" style="57" hidden="1" customWidth="1"/>
    <col min="8519" max="8522" width="9.140625" style="57" customWidth="1"/>
    <col min="8523" max="8704" width="9.140625" style="57"/>
    <col min="8705" max="8706" width="0" style="57" hidden="1" customWidth="1"/>
    <col min="8707" max="8707" width="30.42578125" style="57" customWidth="1"/>
    <col min="8708" max="8708" width="4.7109375" style="57" customWidth="1"/>
    <col min="8709" max="8711" width="15.7109375" style="57" customWidth="1"/>
    <col min="8712" max="8712" width="14.7109375" style="57" customWidth="1"/>
    <col min="8713" max="8713" width="22.7109375" style="57" bestFit="1" customWidth="1"/>
    <col min="8714" max="8729" width="9.140625" style="57"/>
    <col min="8730" max="8730" width="14.42578125" style="57" customWidth="1"/>
    <col min="8731" max="8774" width="0" style="57" hidden="1" customWidth="1"/>
    <col min="8775" max="8778" width="9.140625" style="57" customWidth="1"/>
    <col min="8779" max="8960" width="9.140625" style="57"/>
    <col min="8961" max="8962" width="0" style="57" hidden="1" customWidth="1"/>
    <col min="8963" max="8963" width="30.42578125" style="57" customWidth="1"/>
    <col min="8964" max="8964" width="4.7109375" style="57" customWidth="1"/>
    <col min="8965" max="8967" width="15.7109375" style="57" customWidth="1"/>
    <col min="8968" max="8968" width="14.7109375" style="57" customWidth="1"/>
    <col min="8969" max="8969" width="22.7109375" style="57" bestFit="1" customWidth="1"/>
    <col min="8970" max="8985" width="9.140625" style="57"/>
    <col min="8986" max="8986" width="14.42578125" style="57" customWidth="1"/>
    <col min="8987" max="9030" width="0" style="57" hidden="1" customWidth="1"/>
    <col min="9031" max="9034" width="9.140625" style="57" customWidth="1"/>
    <col min="9035" max="9216" width="9.140625" style="57"/>
    <col min="9217" max="9218" width="0" style="57" hidden="1" customWidth="1"/>
    <col min="9219" max="9219" width="30.42578125" style="57" customWidth="1"/>
    <col min="9220" max="9220" width="4.7109375" style="57" customWidth="1"/>
    <col min="9221" max="9223" width="15.7109375" style="57" customWidth="1"/>
    <col min="9224" max="9224" width="14.7109375" style="57" customWidth="1"/>
    <col min="9225" max="9225" width="22.7109375" style="57" bestFit="1" customWidth="1"/>
    <col min="9226" max="9241" width="9.140625" style="57"/>
    <col min="9242" max="9242" width="14.42578125" style="57" customWidth="1"/>
    <col min="9243" max="9286" width="0" style="57" hidden="1" customWidth="1"/>
    <col min="9287" max="9290" width="9.140625" style="57" customWidth="1"/>
    <col min="9291" max="9472" width="9.140625" style="57"/>
    <col min="9473" max="9474" width="0" style="57" hidden="1" customWidth="1"/>
    <col min="9475" max="9475" width="30.42578125" style="57" customWidth="1"/>
    <col min="9476" max="9476" width="4.7109375" style="57" customWidth="1"/>
    <col min="9477" max="9479" width="15.7109375" style="57" customWidth="1"/>
    <col min="9480" max="9480" width="14.7109375" style="57" customWidth="1"/>
    <col min="9481" max="9481" width="22.7109375" style="57" bestFit="1" customWidth="1"/>
    <col min="9482" max="9497" width="9.140625" style="57"/>
    <col min="9498" max="9498" width="14.42578125" style="57" customWidth="1"/>
    <col min="9499" max="9542" width="0" style="57" hidden="1" customWidth="1"/>
    <col min="9543" max="9546" width="9.140625" style="57" customWidth="1"/>
    <col min="9547" max="9728" width="9.140625" style="57"/>
    <col min="9729" max="9730" width="0" style="57" hidden="1" customWidth="1"/>
    <col min="9731" max="9731" width="30.42578125" style="57" customWidth="1"/>
    <col min="9732" max="9732" width="4.7109375" style="57" customWidth="1"/>
    <col min="9733" max="9735" width="15.7109375" style="57" customWidth="1"/>
    <col min="9736" max="9736" width="14.7109375" style="57" customWidth="1"/>
    <col min="9737" max="9737" width="22.7109375" style="57" bestFit="1" customWidth="1"/>
    <col min="9738" max="9753" width="9.140625" style="57"/>
    <col min="9754" max="9754" width="14.42578125" style="57" customWidth="1"/>
    <col min="9755" max="9798" width="0" style="57" hidden="1" customWidth="1"/>
    <col min="9799" max="9802" width="9.140625" style="57" customWidth="1"/>
    <col min="9803" max="9984" width="9.140625" style="57"/>
    <col min="9985" max="9986" width="0" style="57" hidden="1" customWidth="1"/>
    <col min="9987" max="9987" width="30.42578125" style="57" customWidth="1"/>
    <col min="9988" max="9988" width="4.7109375" style="57" customWidth="1"/>
    <col min="9989" max="9991" width="15.7109375" style="57" customWidth="1"/>
    <col min="9992" max="9992" width="14.7109375" style="57" customWidth="1"/>
    <col min="9993" max="9993" width="22.7109375" style="57" bestFit="1" customWidth="1"/>
    <col min="9994" max="10009" width="9.140625" style="57"/>
    <col min="10010" max="10010" width="14.42578125" style="57" customWidth="1"/>
    <col min="10011" max="10054" width="0" style="57" hidden="1" customWidth="1"/>
    <col min="10055" max="10058" width="9.140625" style="57" customWidth="1"/>
    <col min="10059" max="10240" width="9.140625" style="57"/>
    <col min="10241" max="10242" width="0" style="57" hidden="1" customWidth="1"/>
    <col min="10243" max="10243" width="30.42578125" style="57" customWidth="1"/>
    <col min="10244" max="10244" width="4.7109375" style="57" customWidth="1"/>
    <col min="10245" max="10247" width="15.7109375" style="57" customWidth="1"/>
    <col min="10248" max="10248" width="14.7109375" style="57" customWidth="1"/>
    <col min="10249" max="10249" width="22.7109375" style="57" bestFit="1" customWidth="1"/>
    <col min="10250" max="10265" width="9.140625" style="57"/>
    <col min="10266" max="10266" width="14.42578125" style="57" customWidth="1"/>
    <col min="10267" max="10310" width="0" style="57" hidden="1" customWidth="1"/>
    <col min="10311" max="10314" width="9.140625" style="57" customWidth="1"/>
    <col min="10315" max="10496" width="9.140625" style="57"/>
    <col min="10497" max="10498" width="0" style="57" hidden="1" customWidth="1"/>
    <col min="10499" max="10499" width="30.42578125" style="57" customWidth="1"/>
    <col min="10500" max="10500" width="4.7109375" style="57" customWidth="1"/>
    <col min="10501" max="10503" width="15.7109375" style="57" customWidth="1"/>
    <col min="10504" max="10504" width="14.7109375" style="57" customWidth="1"/>
    <col min="10505" max="10505" width="22.7109375" style="57" bestFit="1" customWidth="1"/>
    <col min="10506" max="10521" width="9.140625" style="57"/>
    <col min="10522" max="10522" width="14.42578125" style="57" customWidth="1"/>
    <col min="10523" max="10566" width="0" style="57" hidden="1" customWidth="1"/>
    <col min="10567" max="10570" width="9.140625" style="57" customWidth="1"/>
    <col min="10571" max="10752" width="9.140625" style="57"/>
    <col min="10753" max="10754" width="0" style="57" hidden="1" customWidth="1"/>
    <col min="10755" max="10755" width="30.42578125" style="57" customWidth="1"/>
    <col min="10756" max="10756" width="4.7109375" style="57" customWidth="1"/>
    <col min="10757" max="10759" width="15.7109375" style="57" customWidth="1"/>
    <col min="10760" max="10760" width="14.7109375" style="57" customWidth="1"/>
    <col min="10761" max="10761" width="22.7109375" style="57" bestFit="1" customWidth="1"/>
    <col min="10762" max="10777" width="9.140625" style="57"/>
    <col min="10778" max="10778" width="14.42578125" style="57" customWidth="1"/>
    <col min="10779" max="10822" width="0" style="57" hidden="1" customWidth="1"/>
    <col min="10823" max="10826" width="9.140625" style="57" customWidth="1"/>
    <col min="10827" max="11008" width="9.140625" style="57"/>
    <col min="11009" max="11010" width="0" style="57" hidden="1" customWidth="1"/>
    <col min="11011" max="11011" width="30.42578125" style="57" customWidth="1"/>
    <col min="11012" max="11012" width="4.7109375" style="57" customWidth="1"/>
    <col min="11013" max="11015" width="15.7109375" style="57" customWidth="1"/>
    <col min="11016" max="11016" width="14.7109375" style="57" customWidth="1"/>
    <col min="11017" max="11017" width="22.7109375" style="57" bestFit="1" customWidth="1"/>
    <col min="11018" max="11033" width="9.140625" style="57"/>
    <col min="11034" max="11034" width="14.42578125" style="57" customWidth="1"/>
    <col min="11035" max="11078" width="0" style="57" hidden="1" customWidth="1"/>
    <col min="11079" max="11082" width="9.140625" style="57" customWidth="1"/>
    <col min="11083" max="11264" width="9.140625" style="57"/>
    <col min="11265" max="11266" width="0" style="57" hidden="1" customWidth="1"/>
    <col min="11267" max="11267" width="30.42578125" style="57" customWidth="1"/>
    <col min="11268" max="11268" width="4.7109375" style="57" customWidth="1"/>
    <col min="11269" max="11271" width="15.7109375" style="57" customWidth="1"/>
    <col min="11272" max="11272" width="14.7109375" style="57" customWidth="1"/>
    <col min="11273" max="11273" width="22.7109375" style="57" bestFit="1" customWidth="1"/>
    <col min="11274" max="11289" width="9.140625" style="57"/>
    <col min="11290" max="11290" width="14.42578125" style="57" customWidth="1"/>
    <col min="11291" max="11334" width="0" style="57" hidden="1" customWidth="1"/>
    <col min="11335" max="11338" width="9.140625" style="57" customWidth="1"/>
    <col min="11339" max="11520" width="9.140625" style="57"/>
    <col min="11521" max="11522" width="0" style="57" hidden="1" customWidth="1"/>
    <col min="11523" max="11523" width="30.42578125" style="57" customWidth="1"/>
    <col min="11524" max="11524" width="4.7109375" style="57" customWidth="1"/>
    <col min="11525" max="11527" width="15.7109375" style="57" customWidth="1"/>
    <col min="11528" max="11528" width="14.7109375" style="57" customWidth="1"/>
    <col min="11529" max="11529" width="22.7109375" style="57" bestFit="1" customWidth="1"/>
    <col min="11530" max="11545" width="9.140625" style="57"/>
    <col min="11546" max="11546" width="14.42578125" style="57" customWidth="1"/>
    <col min="11547" max="11590" width="0" style="57" hidden="1" customWidth="1"/>
    <col min="11591" max="11594" width="9.140625" style="57" customWidth="1"/>
    <col min="11595" max="11776" width="9.140625" style="57"/>
    <col min="11777" max="11778" width="0" style="57" hidden="1" customWidth="1"/>
    <col min="11779" max="11779" width="30.42578125" style="57" customWidth="1"/>
    <col min="11780" max="11780" width="4.7109375" style="57" customWidth="1"/>
    <col min="11781" max="11783" width="15.7109375" style="57" customWidth="1"/>
    <col min="11784" max="11784" width="14.7109375" style="57" customWidth="1"/>
    <col min="11785" max="11785" width="22.7109375" style="57" bestFit="1" customWidth="1"/>
    <col min="11786" max="11801" width="9.140625" style="57"/>
    <col min="11802" max="11802" width="14.42578125" style="57" customWidth="1"/>
    <col min="11803" max="11846" width="0" style="57" hidden="1" customWidth="1"/>
    <col min="11847" max="11850" width="9.140625" style="57" customWidth="1"/>
    <col min="11851" max="12032" width="9.140625" style="57"/>
    <col min="12033" max="12034" width="0" style="57" hidden="1" customWidth="1"/>
    <col min="12035" max="12035" width="30.42578125" style="57" customWidth="1"/>
    <col min="12036" max="12036" width="4.7109375" style="57" customWidth="1"/>
    <col min="12037" max="12039" width="15.7109375" style="57" customWidth="1"/>
    <col min="12040" max="12040" width="14.7109375" style="57" customWidth="1"/>
    <col min="12041" max="12041" width="22.7109375" style="57" bestFit="1" customWidth="1"/>
    <col min="12042" max="12057" width="9.140625" style="57"/>
    <col min="12058" max="12058" width="14.42578125" style="57" customWidth="1"/>
    <col min="12059" max="12102" width="0" style="57" hidden="1" customWidth="1"/>
    <col min="12103" max="12106" width="9.140625" style="57" customWidth="1"/>
    <col min="12107" max="12288" width="9.140625" style="57"/>
    <col min="12289" max="12290" width="0" style="57" hidden="1" customWidth="1"/>
    <col min="12291" max="12291" width="30.42578125" style="57" customWidth="1"/>
    <col min="12292" max="12292" width="4.7109375" style="57" customWidth="1"/>
    <col min="12293" max="12295" width="15.7109375" style="57" customWidth="1"/>
    <col min="12296" max="12296" width="14.7109375" style="57" customWidth="1"/>
    <col min="12297" max="12297" width="22.7109375" style="57" bestFit="1" customWidth="1"/>
    <col min="12298" max="12313" width="9.140625" style="57"/>
    <col min="12314" max="12314" width="14.42578125" style="57" customWidth="1"/>
    <col min="12315" max="12358" width="0" style="57" hidden="1" customWidth="1"/>
    <col min="12359" max="12362" width="9.140625" style="57" customWidth="1"/>
    <col min="12363" max="12544" width="9.140625" style="57"/>
    <col min="12545" max="12546" width="0" style="57" hidden="1" customWidth="1"/>
    <col min="12547" max="12547" width="30.42578125" style="57" customWidth="1"/>
    <col min="12548" max="12548" width="4.7109375" style="57" customWidth="1"/>
    <col min="12549" max="12551" width="15.7109375" style="57" customWidth="1"/>
    <col min="12552" max="12552" width="14.7109375" style="57" customWidth="1"/>
    <col min="12553" max="12553" width="22.7109375" style="57" bestFit="1" customWidth="1"/>
    <col min="12554" max="12569" width="9.140625" style="57"/>
    <col min="12570" max="12570" width="14.42578125" style="57" customWidth="1"/>
    <col min="12571" max="12614" width="0" style="57" hidden="1" customWidth="1"/>
    <col min="12615" max="12618" width="9.140625" style="57" customWidth="1"/>
    <col min="12619" max="12800" width="9.140625" style="57"/>
    <col min="12801" max="12802" width="0" style="57" hidden="1" customWidth="1"/>
    <col min="12803" max="12803" width="30.42578125" style="57" customWidth="1"/>
    <col min="12804" max="12804" width="4.7109375" style="57" customWidth="1"/>
    <col min="12805" max="12807" width="15.7109375" style="57" customWidth="1"/>
    <col min="12808" max="12808" width="14.7109375" style="57" customWidth="1"/>
    <col min="12809" max="12809" width="22.7109375" style="57" bestFit="1" customWidth="1"/>
    <col min="12810" max="12825" width="9.140625" style="57"/>
    <col min="12826" max="12826" width="14.42578125" style="57" customWidth="1"/>
    <col min="12827" max="12870" width="0" style="57" hidden="1" customWidth="1"/>
    <col min="12871" max="12874" width="9.140625" style="57" customWidth="1"/>
    <col min="12875" max="13056" width="9.140625" style="57"/>
    <col min="13057" max="13058" width="0" style="57" hidden="1" customWidth="1"/>
    <col min="13059" max="13059" width="30.42578125" style="57" customWidth="1"/>
    <col min="13060" max="13060" width="4.7109375" style="57" customWidth="1"/>
    <col min="13061" max="13063" width="15.7109375" style="57" customWidth="1"/>
    <col min="13064" max="13064" width="14.7109375" style="57" customWidth="1"/>
    <col min="13065" max="13065" width="22.7109375" style="57" bestFit="1" customWidth="1"/>
    <col min="13066" max="13081" width="9.140625" style="57"/>
    <col min="13082" max="13082" width="14.42578125" style="57" customWidth="1"/>
    <col min="13083" max="13126" width="0" style="57" hidden="1" customWidth="1"/>
    <col min="13127" max="13130" width="9.140625" style="57" customWidth="1"/>
    <col min="13131" max="13312" width="9.140625" style="57"/>
    <col min="13313" max="13314" width="0" style="57" hidden="1" customWidth="1"/>
    <col min="13315" max="13315" width="30.42578125" style="57" customWidth="1"/>
    <col min="13316" max="13316" width="4.7109375" style="57" customWidth="1"/>
    <col min="13317" max="13319" width="15.7109375" style="57" customWidth="1"/>
    <col min="13320" max="13320" width="14.7109375" style="57" customWidth="1"/>
    <col min="13321" max="13321" width="22.7109375" style="57" bestFit="1" customWidth="1"/>
    <col min="13322" max="13337" width="9.140625" style="57"/>
    <col min="13338" max="13338" width="14.42578125" style="57" customWidth="1"/>
    <col min="13339" max="13382" width="0" style="57" hidden="1" customWidth="1"/>
    <col min="13383" max="13386" width="9.140625" style="57" customWidth="1"/>
    <col min="13387" max="13568" width="9.140625" style="57"/>
    <col min="13569" max="13570" width="0" style="57" hidden="1" customWidth="1"/>
    <col min="13571" max="13571" width="30.42578125" style="57" customWidth="1"/>
    <col min="13572" max="13572" width="4.7109375" style="57" customWidth="1"/>
    <col min="13573" max="13575" width="15.7109375" style="57" customWidth="1"/>
    <col min="13576" max="13576" width="14.7109375" style="57" customWidth="1"/>
    <col min="13577" max="13577" width="22.7109375" style="57" bestFit="1" customWidth="1"/>
    <col min="13578" max="13593" width="9.140625" style="57"/>
    <col min="13594" max="13594" width="14.42578125" style="57" customWidth="1"/>
    <col min="13595" max="13638" width="0" style="57" hidden="1" customWidth="1"/>
    <col min="13639" max="13642" width="9.140625" style="57" customWidth="1"/>
    <col min="13643" max="13824" width="9.140625" style="57"/>
    <col min="13825" max="13826" width="0" style="57" hidden="1" customWidth="1"/>
    <col min="13827" max="13827" width="30.42578125" style="57" customWidth="1"/>
    <col min="13828" max="13828" width="4.7109375" style="57" customWidth="1"/>
    <col min="13829" max="13831" width="15.7109375" style="57" customWidth="1"/>
    <col min="13832" max="13832" width="14.7109375" style="57" customWidth="1"/>
    <col min="13833" max="13833" width="22.7109375" style="57" bestFit="1" customWidth="1"/>
    <col min="13834" max="13849" width="9.140625" style="57"/>
    <col min="13850" max="13850" width="14.42578125" style="57" customWidth="1"/>
    <col min="13851" max="13894" width="0" style="57" hidden="1" customWidth="1"/>
    <col min="13895" max="13898" width="9.140625" style="57" customWidth="1"/>
    <col min="13899" max="14080" width="9.140625" style="57"/>
    <col min="14081" max="14082" width="0" style="57" hidden="1" customWidth="1"/>
    <col min="14083" max="14083" width="30.42578125" style="57" customWidth="1"/>
    <col min="14084" max="14084" width="4.7109375" style="57" customWidth="1"/>
    <col min="14085" max="14087" width="15.7109375" style="57" customWidth="1"/>
    <col min="14088" max="14088" width="14.7109375" style="57" customWidth="1"/>
    <col min="14089" max="14089" width="22.7109375" style="57" bestFit="1" customWidth="1"/>
    <col min="14090" max="14105" width="9.140625" style="57"/>
    <col min="14106" max="14106" width="14.42578125" style="57" customWidth="1"/>
    <col min="14107" max="14150" width="0" style="57" hidden="1" customWidth="1"/>
    <col min="14151" max="14154" width="9.140625" style="57" customWidth="1"/>
    <col min="14155" max="14336" width="9.140625" style="57"/>
    <col min="14337" max="14338" width="0" style="57" hidden="1" customWidth="1"/>
    <col min="14339" max="14339" width="30.42578125" style="57" customWidth="1"/>
    <col min="14340" max="14340" width="4.7109375" style="57" customWidth="1"/>
    <col min="14341" max="14343" width="15.7109375" style="57" customWidth="1"/>
    <col min="14344" max="14344" width="14.7109375" style="57" customWidth="1"/>
    <col min="14345" max="14345" width="22.7109375" style="57" bestFit="1" customWidth="1"/>
    <col min="14346" max="14361" width="9.140625" style="57"/>
    <col min="14362" max="14362" width="14.42578125" style="57" customWidth="1"/>
    <col min="14363" max="14406" width="0" style="57" hidden="1" customWidth="1"/>
    <col min="14407" max="14410" width="9.140625" style="57" customWidth="1"/>
    <col min="14411" max="14592" width="9.140625" style="57"/>
    <col min="14593" max="14594" width="0" style="57" hidden="1" customWidth="1"/>
    <col min="14595" max="14595" width="30.42578125" style="57" customWidth="1"/>
    <col min="14596" max="14596" width="4.7109375" style="57" customWidth="1"/>
    <col min="14597" max="14599" width="15.7109375" style="57" customWidth="1"/>
    <col min="14600" max="14600" width="14.7109375" style="57" customWidth="1"/>
    <col min="14601" max="14601" width="22.7109375" style="57" bestFit="1" customWidth="1"/>
    <col min="14602" max="14617" width="9.140625" style="57"/>
    <col min="14618" max="14618" width="14.42578125" style="57" customWidth="1"/>
    <col min="14619" max="14662" width="0" style="57" hidden="1" customWidth="1"/>
    <col min="14663" max="14666" width="9.140625" style="57" customWidth="1"/>
    <col min="14667" max="14848" width="9.140625" style="57"/>
    <col min="14849" max="14850" width="0" style="57" hidden="1" customWidth="1"/>
    <col min="14851" max="14851" width="30.42578125" style="57" customWidth="1"/>
    <col min="14852" max="14852" width="4.7109375" style="57" customWidth="1"/>
    <col min="14853" max="14855" width="15.7109375" style="57" customWidth="1"/>
    <col min="14856" max="14856" width="14.7109375" style="57" customWidth="1"/>
    <col min="14857" max="14857" width="22.7109375" style="57" bestFit="1" customWidth="1"/>
    <col min="14858" max="14873" width="9.140625" style="57"/>
    <col min="14874" max="14874" width="14.42578125" style="57" customWidth="1"/>
    <col min="14875" max="14918" width="0" style="57" hidden="1" customWidth="1"/>
    <col min="14919" max="14922" width="9.140625" style="57" customWidth="1"/>
    <col min="14923" max="15104" width="9.140625" style="57"/>
    <col min="15105" max="15106" width="0" style="57" hidden="1" customWidth="1"/>
    <col min="15107" max="15107" width="30.42578125" style="57" customWidth="1"/>
    <col min="15108" max="15108" width="4.7109375" style="57" customWidth="1"/>
    <col min="15109" max="15111" width="15.7109375" style="57" customWidth="1"/>
    <col min="15112" max="15112" width="14.7109375" style="57" customWidth="1"/>
    <col min="15113" max="15113" width="22.7109375" style="57" bestFit="1" customWidth="1"/>
    <col min="15114" max="15129" width="9.140625" style="57"/>
    <col min="15130" max="15130" width="14.42578125" style="57" customWidth="1"/>
    <col min="15131" max="15174" width="0" style="57" hidden="1" customWidth="1"/>
    <col min="15175" max="15178" width="9.140625" style="57" customWidth="1"/>
    <col min="15179" max="15360" width="9.140625" style="57"/>
    <col min="15361" max="15362" width="0" style="57" hidden="1" customWidth="1"/>
    <col min="15363" max="15363" width="30.42578125" style="57" customWidth="1"/>
    <col min="15364" max="15364" width="4.7109375" style="57" customWidth="1"/>
    <col min="15365" max="15367" width="15.7109375" style="57" customWidth="1"/>
    <col min="15368" max="15368" width="14.7109375" style="57" customWidth="1"/>
    <col min="15369" max="15369" width="22.7109375" style="57" bestFit="1" customWidth="1"/>
    <col min="15370" max="15385" width="9.140625" style="57"/>
    <col min="15386" max="15386" width="14.42578125" style="57" customWidth="1"/>
    <col min="15387" max="15430" width="0" style="57" hidden="1" customWidth="1"/>
    <col min="15431" max="15434" width="9.140625" style="57" customWidth="1"/>
    <col min="15435" max="15616" width="9.140625" style="57"/>
    <col min="15617" max="15618" width="0" style="57" hidden="1" customWidth="1"/>
    <col min="15619" max="15619" width="30.42578125" style="57" customWidth="1"/>
    <col min="15620" max="15620" width="4.7109375" style="57" customWidth="1"/>
    <col min="15621" max="15623" width="15.7109375" style="57" customWidth="1"/>
    <col min="15624" max="15624" width="14.7109375" style="57" customWidth="1"/>
    <col min="15625" max="15625" width="22.7109375" style="57" bestFit="1" customWidth="1"/>
    <col min="15626" max="15641" width="9.140625" style="57"/>
    <col min="15642" max="15642" width="14.42578125" style="57" customWidth="1"/>
    <col min="15643" max="15686" width="0" style="57" hidden="1" customWidth="1"/>
    <col min="15687" max="15690" width="9.140625" style="57" customWidth="1"/>
    <col min="15691" max="15872" width="9.140625" style="57"/>
    <col min="15873" max="15874" width="0" style="57" hidden="1" customWidth="1"/>
    <col min="15875" max="15875" width="30.42578125" style="57" customWidth="1"/>
    <col min="15876" max="15876" width="4.7109375" style="57" customWidth="1"/>
    <col min="15877" max="15879" width="15.7109375" style="57" customWidth="1"/>
    <col min="15880" max="15880" width="14.7109375" style="57" customWidth="1"/>
    <col min="15881" max="15881" width="22.7109375" style="57" bestFit="1" customWidth="1"/>
    <col min="15882" max="15897" width="9.140625" style="57"/>
    <col min="15898" max="15898" width="14.42578125" style="57" customWidth="1"/>
    <col min="15899" max="15942" width="0" style="57" hidden="1" customWidth="1"/>
    <col min="15943" max="15946" width="9.140625" style="57" customWidth="1"/>
    <col min="15947" max="16128" width="9.140625" style="57"/>
    <col min="16129" max="16130" width="0" style="57" hidden="1" customWidth="1"/>
    <col min="16131" max="16131" width="30.42578125" style="57" customWidth="1"/>
    <col min="16132" max="16132" width="4.7109375" style="57" customWidth="1"/>
    <col min="16133" max="16135" width="15.7109375" style="57" customWidth="1"/>
    <col min="16136" max="16136" width="14.7109375" style="57" customWidth="1"/>
    <col min="16137" max="16137" width="22.7109375" style="57" bestFit="1" customWidth="1"/>
    <col min="16138" max="16153" width="9.140625" style="57"/>
    <col min="16154" max="16154" width="14.42578125" style="57" customWidth="1"/>
    <col min="16155" max="16198" width="0" style="57" hidden="1" customWidth="1"/>
    <col min="16199" max="16202" width="9.140625" style="57" customWidth="1"/>
    <col min="16203" max="16384" width="9.140625" style="57"/>
  </cols>
  <sheetData>
    <row r="1" spans="1:64" ht="33" customHeight="1">
      <c r="A1" s="607" t="s">
        <v>867</v>
      </c>
      <c r="B1" s="175"/>
      <c r="C1" s="502" t="s">
        <v>2517</v>
      </c>
      <c r="D1" s="503"/>
      <c r="E1" s="503"/>
      <c r="F1" s="503"/>
      <c r="G1" s="503"/>
      <c r="H1" s="503"/>
      <c r="AA1" s="58" t="s">
        <v>212</v>
      </c>
      <c r="AZ1" s="57" t="s">
        <v>212</v>
      </c>
      <c r="BA1" s="57" t="s">
        <v>213</v>
      </c>
      <c r="BB1" s="57" t="s">
        <v>1856</v>
      </c>
    </row>
    <row r="2" spans="1:64" s="1256" customFormat="1" ht="12.75" hidden="1" customHeight="1">
      <c r="A2" s="505" t="s">
        <v>868</v>
      </c>
      <c r="B2" s="1253"/>
      <c r="C2" s="1254"/>
      <c r="D2" s="1255"/>
      <c r="E2" s="611" t="s">
        <v>583</v>
      </c>
      <c r="F2" s="611" t="s">
        <v>583</v>
      </c>
      <c r="G2" s="611" t="s">
        <v>1222</v>
      </c>
      <c r="H2" s="611" t="s">
        <v>1222</v>
      </c>
      <c r="AZ2" s="57"/>
      <c r="BA2" s="57"/>
      <c r="BB2" s="57"/>
    </row>
    <row r="3" spans="1:64" ht="21" customHeight="1" thickBot="1">
      <c r="A3" s="608" t="s">
        <v>869</v>
      </c>
      <c r="B3" s="1257"/>
      <c r="C3" s="292" t="s">
        <v>2129</v>
      </c>
      <c r="E3" s="612" t="s">
        <v>305</v>
      </c>
      <c r="F3" s="612" t="s">
        <v>560</v>
      </c>
      <c r="G3" s="612" t="s">
        <v>305</v>
      </c>
      <c r="H3" s="612" t="s">
        <v>560</v>
      </c>
    </row>
    <row r="4" spans="1:64" ht="24.75" customHeight="1" thickTop="1" thickBot="1">
      <c r="A4" s="425" t="s">
        <v>742</v>
      </c>
      <c r="B4" s="425"/>
      <c r="C4" s="301">
        <f>ChosenYear</f>
        <v>2013</v>
      </c>
      <c r="D4" s="68"/>
      <c r="E4" s="1135" t="s">
        <v>2518</v>
      </c>
      <c r="F4" s="1136"/>
      <c r="G4" s="1135" t="s">
        <v>2411</v>
      </c>
      <c r="H4" s="1136"/>
      <c r="AC4" s="207" t="s">
        <v>1323</v>
      </c>
      <c r="AD4" s="208"/>
      <c r="AE4" s="207" t="s">
        <v>1324</v>
      </c>
      <c r="AF4" s="209"/>
    </row>
    <row r="5" spans="1:64" ht="27" thickTop="1" thickBot="1">
      <c r="A5" s="425" t="s">
        <v>738</v>
      </c>
      <c r="B5" s="1258"/>
      <c r="C5" s="1134"/>
      <c r="D5" s="1259"/>
      <c r="E5" s="1260" t="s">
        <v>2519</v>
      </c>
      <c r="F5" s="1260" t="s">
        <v>2520</v>
      </c>
      <c r="G5" s="1260" t="s">
        <v>2521</v>
      </c>
      <c r="H5" s="1260" t="s">
        <v>2522</v>
      </c>
      <c r="AA5" s="210" t="s">
        <v>1028</v>
      </c>
      <c r="AC5" s="254" t="s">
        <v>832</v>
      </c>
      <c r="AD5" s="206" t="s">
        <v>833</v>
      </c>
      <c r="AE5" s="206" t="s">
        <v>1325</v>
      </c>
      <c r="AF5" s="206" t="s">
        <v>1326</v>
      </c>
      <c r="AZ5" s="57" t="s">
        <v>1028</v>
      </c>
      <c r="BA5" s="57" t="s">
        <v>1030</v>
      </c>
      <c r="BB5" s="57" t="s">
        <v>1857</v>
      </c>
    </row>
    <row r="6" spans="1:64" ht="18" customHeight="1" thickBot="1">
      <c r="A6" s="1261" t="str">
        <f t="shared" ref="A6:A68" si="0">IF(IsoCodes=TRUE,BL6,BK6)</f>
        <v>ALBANIA</v>
      </c>
      <c r="B6" s="1261"/>
      <c r="C6" s="474" t="s">
        <v>2523</v>
      </c>
      <c r="D6" s="989">
        <v>1</v>
      </c>
      <c r="E6" s="950">
        <v>0</v>
      </c>
      <c r="F6" s="951">
        <v>0</v>
      </c>
      <c r="G6" s="951">
        <v>0</v>
      </c>
      <c r="H6" s="951">
        <v>0</v>
      </c>
      <c r="AA6" s="239" t="s">
        <v>306</v>
      </c>
      <c r="AC6" s="256">
        <v>0</v>
      </c>
      <c r="AD6" s="255">
        <v>0</v>
      </c>
      <c r="AE6" s="202">
        <v>0</v>
      </c>
      <c r="AF6" s="202">
        <v>0</v>
      </c>
      <c r="AZ6" s="57" t="s">
        <v>306</v>
      </c>
      <c r="BA6" s="57" t="s">
        <v>1228</v>
      </c>
      <c r="BB6" s="57" t="s">
        <v>1858</v>
      </c>
      <c r="BK6" s="892" t="s">
        <v>1413</v>
      </c>
      <c r="BL6" s="435" t="s">
        <v>465</v>
      </c>
    </row>
    <row r="7" spans="1:64" ht="18" customHeight="1">
      <c r="A7" s="1261" t="str">
        <f t="shared" si="0"/>
        <v>ARGENTINA</v>
      </c>
      <c r="B7" s="1261"/>
      <c r="C7" s="474" t="s">
        <v>2524</v>
      </c>
      <c r="D7" s="989">
        <v>2</v>
      </c>
      <c r="E7" s="950">
        <v>0</v>
      </c>
      <c r="F7" s="951">
        <v>0</v>
      </c>
      <c r="G7" s="951">
        <v>0</v>
      </c>
      <c r="H7" s="951">
        <v>0</v>
      </c>
      <c r="AA7" s="871" t="s">
        <v>1455</v>
      </c>
      <c r="AC7" s="872">
        <v>0</v>
      </c>
      <c r="AD7" s="873">
        <v>0</v>
      </c>
      <c r="AE7" s="203">
        <v>0</v>
      </c>
      <c r="AF7" s="203">
        <v>0</v>
      </c>
      <c r="AZ7" s="57" t="s">
        <v>1455</v>
      </c>
      <c r="BA7" s="57" t="s">
        <v>1456</v>
      </c>
      <c r="BB7" s="57" t="s">
        <v>1859</v>
      </c>
      <c r="BK7" s="892" t="s">
        <v>1461</v>
      </c>
      <c r="BL7" s="435" t="s">
        <v>1467</v>
      </c>
    </row>
    <row r="8" spans="1:64" ht="18" customHeight="1">
      <c r="A8" s="1261" t="str">
        <f t="shared" si="0"/>
        <v>ARMENIA</v>
      </c>
      <c r="B8" s="1261"/>
      <c r="C8" s="474" t="s">
        <v>2525</v>
      </c>
      <c r="D8" s="989">
        <v>3</v>
      </c>
      <c r="E8" s="952">
        <v>0</v>
      </c>
      <c r="F8" s="953">
        <v>0</v>
      </c>
      <c r="G8" s="953">
        <v>0</v>
      </c>
      <c r="H8" s="953">
        <v>0</v>
      </c>
      <c r="AA8" s="240" t="s">
        <v>836</v>
      </c>
      <c r="AC8" s="203">
        <v>0</v>
      </c>
      <c r="AD8" s="203">
        <v>0</v>
      </c>
      <c r="AE8" s="203">
        <v>0</v>
      </c>
      <c r="AF8" s="203">
        <v>0</v>
      </c>
      <c r="AZ8" s="57" t="s">
        <v>836</v>
      </c>
      <c r="BA8" s="57" t="s">
        <v>1111</v>
      </c>
      <c r="BB8" s="57" t="s">
        <v>1860</v>
      </c>
      <c r="BK8" s="892" t="s">
        <v>989</v>
      </c>
      <c r="BL8" s="435" t="s">
        <v>466</v>
      </c>
    </row>
    <row r="9" spans="1:64" ht="18" customHeight="1">
      <c r="A9" s="1261" t="str">
        <f t="shared" si="0"/>
        <v>AUSTRIA</v>
      </c>
      <c r="B9" s="1261"/>
      <c r="C9" s="474" t="s">
        <v>2526</v>
      </c>
      <c r="D9" s="989">
        <v>4</v>
      </c>
      <c r="E9" s="950">
        <v>0</v>
      </c>
      <c r="F9" s="951">
        <v>0</v>
      </c>
      <c r="G9" s="951">
        <v>0</v>
      </c>
      <c r="H9" s="951">
        <v>0</v>
      </c>
      <c r="AA9" s="240" t="s">
        <v>307</v>
      </c>
      <c r="AC9" s="203">
        <v>0</v>
      </c>
      <c r="AD9" s="203">
        <v>0</v>
      </c>
      <c r="AE9" s="203">
        <v>0</v>
      </c>
      <c r="AF9" s="203">
        <v>0</v>
      </c>
      <c r="AZ9" s="57" t="s">
        <v>307</v>
      </c>
      <c r="BA9" s="57" t="s">
        <v>1229</v>
      </c>
      <c r="BB9" s="57" t="s">
        <v>1861</v>
      </c>
      <c r="BK9" s="892" t="s">
        <v>1414</v>
      </c>
      <c r="BL9" s="435" t="s">
        <v>467</v>
      </c>
    </row>
    <row r="10" spans="1:64" ht="18" customHeight="1">
      <c r="A10" s="1261" t="str">
        <f t="shared" si="0"/>
        <v>AZERBAIJAN</v>
      </c>
      <c r="B10" s="1261"/>
      <c r="C10" s="474" t="s">
        <v>2527</v>
      </c>
      <c r="D10" s="989">
        <v>5</v>
      </c>
      <c r="E10" s="950">
        <v>0</v>
      </c>
      <c r="F10" s="951">
        <v>0</v>
      </c>
      <c r="G10" s="908">
        <v>0</v>
      </c>
      <c r="H10" s="908">
        <v>0</v>
      </c>
      <c r="AA10" s="240" t="s">
        <v>837</v>
      </c>
      <c r="AC10" s="203">
        <v>0</v>
      </c>
      <c r="AD10" s="203">
        <v>0</v>
      </c>
      <c r="AE10" s="203">
        <v>0</v>
      </c>
      <c r="AF10" s="203">
        <v>0</v>
      </c>
      <c r="AZ10" s="57" t="s">
        <v>837</v>
      </c>
      <c r="BA10" s="57" t="s">
        <v>1113</v>
      </c>
      <c r="BB10" s="57" t="s">
        <v>1862</v>
      </c>
      <c r="BK10" s="892" t="s">
        <v>219</v>
      </c>
      <c r="BL10" s="435" t="s">
        <v>468</v>
      </c>
    </row>
    <row r="11" spans="1:64" ht="18" customHeight="1">
      <c r="A11" s="1261" t="str">
        <f t="shared" si="0"/>
        <v>BELARUS</v>
      </c>
      <c r="B11" s="1261"/>
      <c r="C11" s="474" t="s">
        <v>2528</v>
      </c>
      <c r="D11" s="989">
        <v>6</v>
      </c>
      <c r="E11" s="950">
        <v>0</v>
      </c>
      <c r="F11" s="951">
        <v>0</v>
      </c>
      <c r="G11" s="908">
        <v>0</v>
      </c>
      <c r="H11" s="908">
        <v>0</v>
      </c>
      <c r="AA11" s="240" t="s">
        <v>838</v>
      </c>
      <c r="AC11" s="203">
        <v>0</v>
      </c>
      <c r="AD11" s="203">
        <v>0</v>
      </c>
      <c r="AE11" s="203">
        <v>0</v>
      </c>
      <c r="AF11" s="203">
        <v>0</v>
      </c>
      <c r="AZ11" s="57" t="s">
        <v>838</v>
      </c>
      <c r="BA11" s="57" t="s">
        <v>1112</v>
      </c>
      <c r="BB11" s="57" t="s">
        <v>1863</v>
      </c>
      <c r="BK11" s="892" t="s">
        <v>990</v>
      </c>
      <c r="BL11" s="435" t="s">
        <v>469</v>
      </c>
    </row>
    <row r="12" spans="1:64" ht="18" customHeight="1">
      <c r="A12" s="1261" t="str">
        <f t="shared" si="0"/>
        <v>BELGIUM</v>
      </c>
      <c r="B12" s="1261"/>
      <c r="C12" s="474" t="s">
        <v>2529</v>
      </c>
      <c r="D12" s="989">
        <v>7</v>
      </c>
      <c r="E12" s="950">
        <v>0</v>
      </c>
      <c r="F12" s="951">
        <v>0</v>
      </c>
      <c r="G12" s="908">
        <v>0</v>
      </c>
      <c r="H12" s="908">
        <v>0</v>
      </c>
      <c r="AA12" s="240" t="s">
        <v>308</v>
      </c>
      <c r="AC12" s="203">
        <v>0</v>
      </c>
      <c r="AD12" s="203">
        <v>0</v>
      </c>
      <c r="AE12" s="203">
        <v>0</v>
      </c>
      <c r="AF12" s="203">
        <v>0</v>
      </c>
      <c r="AZ12" s="57" t="s">
        <v>308</v>
      </c>
      <c r="BA12" s="57" t="s">
        <v>1230</v>
      </c>
      <c r="BB12" s="57" t="s">
        <v>1864</v>
      </c>
      <c r="BK12" s="892" t="s">
        <v>1415</v>
      </c>
      <c r="BL12" s="435" t="s">
        <v>470</v>
      </c>
    </row>
    <row r="13" spans="1:64" ht="18" customHeight="1">
      <c r="A13" s="1261" t="str">
        <f t="shared" si="0"/>
        <v>BOLIVIA</v>
      </c>
      <c r="B13" s="1261"/>
      <c r="C13" s="474" t="s">
        <v>2530</v>
      </c>
      <c r="D13" s="989">
        <v>8</v>
      </c>
      <c r="E13" s="950">
        <v>0</v>
      </c>
      <c r="F13" s="951">
        <v>0</v>
      </c>
      <c r="G13" s="908">
        <v>0</v>
      </c>
      <c r="H13" s="908">
        <v>0</v>
      </c>
      <c r="AA13" s="871" t="s">
        <v>1453</v>
      </c>
      <c r="AC13" s="203">
        <v>0</v>
      </c>
      <c r="AD13" s="203">
        <v>0</v>
      </c>
      <c r="AE13" s="203">
        <v>0</v>
      </c>
      <c r="AF13" s="203">
        <v>0</v>
      </c>
      <c r="AZ13" s="57" t="s">
        <v>1453</v>
      </c>
      <c r="BA13" s="57" t="s">
        <v>1454</v>
      </c>
      <c r="BB13" s="57" t="s">
        <v>1865</v>
      </c>
      <c r="BK13" s="892" t="s">
        <v>1462</v>
      </c>
      <c r="BL13" s="435" t="s">
        <v>1468</v>
      </c>
    </row>
    <row r="14" spans="1:64" ht="18" customHeight="1">
      <c r="A14" s="1261" t="str">
        <f t="shared" si="0"/>
        <v>BOSNIAHERZ</v>
      </c>
      <c r="B14" s="1261"/>
      <c r="C14" s="474" t="s">
        <v>2531</v>
      </c>
      <c r="D14" s="989">
        <v>9</v>
      </c>
      <c r="E14" s="950">
        <v>0</v>
      </c>
      <c r="F14" s="951">
        <v>0</v>
      </c>
      <c r="G14" s="908">
        <v>0</v>
      </c>
      <c r="H14" s="908">
        <v>0</v>
      </c>
      <c r="AA14" s="473" t="s">
        <v>221</v>
      </c>
      <c r="AC14" s="203">
        <v>0</v>
      </c>
      <c r="AD14" s="203">
        <v>0</v>
      </c>
      <c r="AE14" s="203">
        <v>0</v>
      </c>
      <c r="AF14" s="203">
        <v>0</v>
      </c>
      <c r="AZ14" s="57" t="s">
        <v>221</v>
      </c>
      <c r="BA14" s="57" t="s">
        <v>1124</v>
      </c>
      <c r="BB14" s="57" t="s">
        <v>1866</v>
      </c>
      <c r="BK14" s="892" t="s">
        <v>220</v>
      </c>
      <c r="BL14" s="435" t="s">
        <v>471</v>
      </c>
    </row>
    <row r="15" spans="1:64" ht="18" customHeight="1">
      <c r="A15" s="1261" t="str">
        <f t="shared" si="0"/>
        <v>BULGARIA</v>
      </c>
      <c r="B15" s="1261"/>
      <c r="C15" s="474" t="s">
        <v>2532</v>
      </c>
      <c r="D15" s="989">
        <v>10</v>
      </c>
      <c r="E15" s="950">
        <v>0</v>
      </c>
      <c r="F15" s="951">
        <v>0</v>
      </c>
      <c r="G15" s="953">
        <v>0</v>
      </c>
      <c r="H15" s="953">
        <v>0</v>
      </c>
      <c r="AA15" s="240" t="s">
        <v>309</v>
      </c>
      <c r="AC15" s="203">
        <v>0</v>
      </c>
      <c r="AD15" s="203">
        <v>0</v>
      </c>
      <c r="AE15" s="203">
        <v>0</v>
      </c>
      <c r="AF15" s="203">
        <v>0</v>
      </c>
      <c r="AZ15" s="57" t="s">
        <v>309</v>
      </c>
      <c r="BA15" s="57" t="s">
        <v>1231</v>
      </c>
      <c r="BB15" s="57" t="s">
        <v>1867</v>
      </c>
      <c r="BK15" s="892" t="s">
        <v>1416</v>
      </c>
      <c r="BL15" s="435" t="s">
        <v>472</v>
      </c>
    </row>
    <row r="16" spans="1:64" ht="18" customHeight="1">
      <c r="A16" s="1261" t="str">
        <f t="shared" si="0"/>
        <v>CANADA</v>
      </c>
      <c r="B16" s="1261"/>
      <c r="C16" s="474" t="s">
        <v>2533</v>
      </c>
      <c r="D16" s="989">
        <v>11</v>
      </c>
      <c r="E16" s="950">
        <v>0</v>
      </c>
      <c r="F16" s="951">
        <v>0</v>
      </c>
      <c r="G16" s="953">
        <v>0</v>
      </c>
      <c r="H16" s="953">
        <v>0</v>
      </c>
      <c r="AA16" s="240" t="s">
        <v>310</v>
      </c>
      <c r="AC16" s="203">
        <v>0</v>
      </c>
      <c r="AD16" s="203">
        <v>0</v>
      </c>
      <c r="AE16" s="203">
        <v>0</v>
      </c>
      <c r="AF16" s="203">
        <v>0</v>
      </c>
      <c r="AZ16" s="57" t="s">
        <v>310</v>
      </c>
      <c r="BA16" s="57" t="s">
        <v>1296</v>
      </c>
      <c r="BB16" s="57" t="s">
        <v>1868</v>
      </c>
      <c r="BK16" s="892" t="s">
        <v>1417</v>
      </c>
      <c r="BL16" s="435" t="s">
        <v>473</v>
      </c>
    </row>
    <row r="17" spans="1:64" ht="18" customHeight="1">
      <c r="A17" s="1261" t="str">
        <f t="shared" si="0"/>
        <v>CHILE</v>
      </c>
      <c r="B17" s="1261"/>
      <c r="C17" s="474" t="s">
        <v>2534</v>
      </c>
      <c r="D17" s="989">
        <v>12</v>
      </c>
      <c r="E17" s="950">
        <v>0</v>
      </c>
      <c r="F17" s="951">
        <v>0</v>
      </c>
      <c r="G17" s="953">
        <v>0</v>
      </c>
      <c r="H17" s="953">
        <v>0</v>
      </c>
      <c r="AA17" s="240" t="s">
        <v>1311</v>
      </c>
      <c r="AC17" s="203">
        <v>0</v>
      </c>
      <c r="AD17" s="203">
        <v>0</v>
      </c>
      <c r="AE17" s="203">
        <v>0</v>
      </c>
      <c r="AF17" s="203">
        <v>0</v>
      </c>
      <c r="AZ17" s="57" t="s">
        <v>1311</v>
      </c>
      <c r="BA17" s="57" t="s">
        <v>1315</v>
      </c>
      <c r="BB17" s="57" t="s">
        <v>1869</v>
      </c>
      <c r="BK17" s="892" t="s">
        <v>1313</v>
      </c>
      <c r="BL17" s="435" t="s">
        <v>1314</v>
      </c>
    </row>
    <row r="18" spans="1:64" ht="18" customHeight="1">
      <c r="A18" s="1261" t="str">
        <f t="shared" si="0"/>
        <v>CROATIA</v>
      </c>
      <c r="B18" s="1261"/>
      <c r="C18" s="474" t="s">
        <v>2535</v>
      </c>
      <c r="D18" s="989">
        <v>13</v>
      </c>
      <c r="E18" s="950">
        <v>0</v>
      </c>
      <c r="F18" s="951">
        <v>0</v>
      </c>
      <c r="G18" s="953">
        <v>0</v>
      </c>
      <c r="H18" s="953">
        <v>0</v>
      </c>
      <c r="AA18" s="240" t="s">
        <v>1180</v>
      </c>
      <c r="AC18" s="203">
        <v>0</v>
      </c>
      <c r="AD18" s="203">
        <v>0</v>
      </c>
      <c r="AE18" s="203">
        <v>0</v>
      </c>
      <c r="AF18" s="203">
        <v>0</v>
      </c>
      <c r="AZ18" s="57" t="s">
        <v>1180</v>
      </c>
      <c r="BA18" s="57" t="s">
        <v>1125</v>
      </c>
      <c r="BB18" s="57" t="s">
        <v>1870</v>
      </c>
      <c r="BK18" s="892" t="s">
        <v>572</v>
      </c>
      <c r="BL18" s="435" t="s">
        <v>474</v>
      </c>
    </row>
    <row r="19" spans="1:64" ht="18" customHeight="1">
      <c r="A19" s="1261" t="str">
        <f t="shared" si="0"/>
        <v>CYPRUS</v>
      </c>
      <c r="B19" s="1261"/>
      <c r="C19" s="474" t="s">
        <v>2536</v>
      </c>
      <c r="D19" s="989">
        <v>14</v>
      </c>
      <c r="E19" s="950">
        <v>0</v>
      </c>
      <c r="F19" s="951">
        <v>0</v>
      </c>
      <c r="G19" s="953">
        <v>0</v>
      </c>
      <c r="H19" s="953">
        <v>0</v>
      </c>
      <c r="AA19" s="240" t="s">
        <v>91</v>
      </c>
      <c r="AC19" s="203">
        <v>0</v>
      </c>
      <c r="AD19" s="203">
        <v>0</v>
      </c>
      <c r="AE19" s="203">
        <v>0</v>
      </c>
      <c r="AF19" s="203">
        <v>0</v>
      </c>
      <c r="AZ19" s="57" t="s">
        <v>91</v>
      </c>
      <c r="BA19" s="57" t="s">
        <v>933</v>
      </c>
      <c r="BB19" s="57" t="s">
        <v>1871</v>
      </c>
      <c r="BK19" s="892" t="s">
        <v>90</v>
      </c>
      <c r="BL19" s="435" t="s">
        <v>475</v>
      </c>
    </row>
    <row r="20" spans="1:64" ht="18" customHeight="1">
      <c r="A20" s="1261" t="str">
        <f t="shared" si="0"/>
        <v>CZECH</v>
      </c>
      <c r="B20" s="1261"/>
      <c r="C20" s="474" t="s">
        <v>2537</v>
      </c>
      <c r="D20" s="989">
        <v>15</v>
      </c>
      <c r="E20" s="950">
        <v>0</v>
      </c>
      <c r="F20" s="951">
        <v>0</v>
      </c>
      <c r="G20" s="953">
        <v>0</v>
      </c>
      <c r="H20" s="953">
        <v>0</v>
      </c>
      <c r="AA20" s="240" t="s">
        <v>311</v>
      </c>
      <c r="AC20" s="203">
        <v>0</v>
      </c>
      <c r="AD20" s="203">
        <v>0</v>
      </c>
      <c r="AE20" s="203">
        <v>0</v>
      </c>
      <c r="AF20" s="203">
        <v>0</v>
      </c>
      <c r="AZ20" s="57" t="s">
        <v>311</v>
      </c>
      <c r="BA20" s="57" t="s">
        <v>1232</v>
      </c>
      <c r="BB20" s="57" t="s">
        <v>1872</v>
      </c>
      <c r="BK20" s="892" t="s">
        <v>1418</v>
      </c>
      <c r="BL20" s="435" t="s">
        <v>476</v>
      </c>
    </row>
    <row r="21" spans="1:64" ht="18" customHeight="1">
      <c r="A21" s="1261" t="str">
        <f t="shared" si="0"/>
        <v>DENMARK</v>
      </c>
      <c r="B21" s="1261"/>
      <c r="C21" s="474" t="s">
        <v>2538</v>
      </c>
      <c r="D21" s="989">
        <v>16</v>
      </c>
      <c r="E21" s="950">
        <v>0</v>
      </c>
      <c r="F21" s="951">
        <v>0</v>
      </c>
      <c r="G21" s="953">
        <v>0</v>
      </c>
      <c r="H21" s="953">
        <v>0</v>
      </c>
      <c r="AA21" s="240" t="s">
        <v>312</v>
      </c>
      <c r="AC21" s="203">
        <v>0</v>
      </c>
      <c r="AD21" s="203">
        <v>0</v>
      </c>
      <c r="AE21" s="203">
        <v>0</v>
      </c>
      <c r="AF21" s="203">
        <v>0</v>
      </c>
      <c r="AZ21" s="57" t="s">
        <v>312</v>
      </c>
      <c r="BA21" s="57" t="s">
        <v>1233</v>
      </c>
      <c r="BB21" s="57" t="s">
        <v>1873</v>
      </c>
      <c r="BK21" s="892" t="s">
        <v>1419</v>
      </c>
      <c r="BL21" s="435" t="s">
        <v>477</v>
      </c>
    </row>
    <row r="22" spans="1:64" ht="18" customHeight="1">
      <c r="A22" s="1261" t="str">
        <f t="shared" si="0"/>
        <v>EGYPT</v>
      </c>
      <c r="B22" s="1261"/>
      <c r="C22" s="474" t="s">
        <v>2539</v>
      </c>
      <c r="D22" s="989">
        <v>17</v>
      </c>
      <c r="E22" s="950">
        <v>0</v>
      </c>
      <c r="F22" s="951">
        <v>0</v>
      </c>
      <c r="G22" s="953">
        <v>0</v>
      </c>
      <c r="H22" s="953">
        <v>0</v>
      </c>
      <c r="AA22" s="871" t="s">
        <v>1449</v>
      </c>
      <c r="AC22" s="203">
        <v>0</v>
      </c>
      <c r="AD22" s="203">
        <v>0</v>
      </c>
      <c r="AE22" s="203">
        <v>0</v>
      </c>
      <c r="AF22" s="203">
        <v>0</v>
      </c>
      <c r="AZ22" s="57" t="s">
        <v>1449</v>
      </c>
      <c r="BA22" s="57" t="s">
        <v>1450</v>
      </c>
      <c r="BB22" s="57" t="s">
        <v>1874</v>
      </c>
      <c r="BK22" s="892" t="s">
        <v>1463</v>
      </c>
      <c r="BL22" s="435" t="s">
        <v>1469</v>
      </c>
    </row>
    <row r="23" spans="1:64" ht="18" customHeight="1">
      <c r="A23" s="1261" t="str">
        <f t="shared" si="0"/>
        <v>ESTONIA</v>
      </c>
      <c r="B23" s="1261"/>
      <c r="C23" s="474" t="s">
        <v>2540</v>
      </c>
      <c r="D23" s="989">
        <v>18</v>
      </c>
      <c r="E23" s="950">
        <v>0</v>
      </c>
      <c r="F23" s="951">
        <v>0</v>
      </c>
      <c r="G23" s="953">
        <v>0</v>
      </c>
      <c r="H23" s="953">
        <v>0</v>
      </c>
      <c r="AA23" s="240" t="s">
        <v>839</v>
      </c>
      <c r="AC23" s="203">
        <v>0</v>
      </c>
      <c r="AD23" s="203">
        <v>0</v>
      </c>
      <c r="AE23" s="203">
        <v>0</v>
      </c>
      <c r="AF23" s="203">
        <v>0</v>
      </c>
      <c r="AZ23" s="57" t="s">
        <v>839</v>
      </c>
      <c r="BA23" s="57" t="s">
        <v>1114</v>
      </c>
      <c r="BB23" s="57" t="s">
        <v>1875</v>
      </c>
      <c r="BK23" s="892" t="s">
        <v>991</v>
      </c>
      <c r="BL23" s="435" t="s">
        <v>478</v>
      </c>
    </row>
    <row r="24" spans="1:64" ht="18" customHeight="1">
      <c r="A24" s="1261" t="str">
        <f t="shared" si="0"/>
        <v>FINLAND</v>
      </c>
      <c r="B24" s="1261"/>
      <c r="C24" s="474" t="s">
        <v>2541</v>
      </c>
      <c r="D24" s="989">
        <v>19</v>
      </c>
      <c r="E24" s="950">
        <v>0</v>
      </c>
      <c r="F24" s="951">
        <v>0</v>
      </c>
      <c r="G24" s="953">
        <v>0</v>
      </c>
      <c r="H24" s="953">
        <v>0</v>
      </c>
      <c r="AA24" s="240" t="s">
        <v>313</v>
      </c>
      <c r="AC24" s="203">
        <v>0</v>
      </c>
      <c r="AD24" s="203">
        <v>0</v>
      </c>
      <c r="AE24" s="203">
        <v>0</v>
      </c>
      <c r="AF24" s="203">
        <v>0</v>
      </c>
      <c r="AZ24" s="57" t="s">
        <v>313</v>
      </c>
      <c r="BA24" s="57" t="s">
        <v>1234</v>
      </c>
      <c r="BB24" s="57" t="s">
        <v>1876</v>
      </c>
      <c r="BK24" s="892" t="s">
        <v>1420</v>
      </c>
      <c r="BL24" s="435" t="s">
        <v>479</v>
      </c>
    </row>
    <row r="25" spans="1:64" ht="18" customHeight="1">
      <c r="A25" s="1261" t="str">
        <f t="shared" si="0"/>
        <v>FYROM</v>
      </c>
      <c r="B25" s="1261"/>
      <c r="C25" s="474" t="s">
        <v>2542</v>
      </c>
      <c r="D25" s="989">
        <v>20</v>
      </c>
      <c r="E25" s="950">
        <v>0</v>
      </c>
      <c r="F25" s="951">
        <v>0</v>
      </c>
      <c r="G25" s="953">
        <v>0</v>
      </c>
      <c r="H25" s="953">
        <v>0</v>
      </c>
      <c r="AA25" s="1033" t="s">
        <v>258</v>
      </c>
      <c r="AC25" s="203">
        <v>0</v>
      </c>
      <c r="AD25" s="203">
        <v>0</v>
      </c>
      <c r="AE25" s="203">
        <v>0</v>
      </c>
      <c r="AF25" s="203">
        <v>0</v>
      </c>
      <c r="AZ25" s="57" t="s">
        <v>258</v>
      </c>
      <c r="BA25" s="57" t="s">
        <v>1126</v>
      </c>
      <c r="BB25" s="57" t="s">
        <v>1894</v>
      </c>
      <c r="BK25" s="892" t="s">
        <v>574</v>
      </c>
      <c r="BL25" s="435" t="s">
        <v>495</v>
      </c>
    </row>
    <row r="26" spans="1:64" ht="18" customHeight="1">
      <c r="A26" s="1261" t="str">
        <f t="shared" si="0"/>
        <v>FRANCE</v>
      </c>
      <c r="B26" s="1261"/>
      <c r="C26" s="474" t="s">
        <v>2543</v>
      </c>
      <c r="D26" s="989">
        <v>21</v>
      </c>
      <c r="E26" s="950">
        <v>0</v>
      </c>
      <c r="F26" s="951">
        <v>0</v>
      </c>
      <c r="G26" s="953">
        <v>0</v>
      </c>
      <c r="H26" s="953">
        <v>0</v>
      </c>
      <c r="AA26" s="240" t="s">
        <v>314</v>
      </c>
      <c r="AC26" s="203">
        <v>0</v>
      </c>
      <c r="AD26" s="203">
        <v>0</v>
      </c>
      <c r="AE26" s="203">
        <v>0</v>
      </c>
      <c r="AF26" s="203">
        <v>0</v>
      </c>
      <c r="AZ26" s="57" t="s">
        <v>314</v>
      </c>
      <c r="BA26" s="57" t="s">
        <v>1327</v>
      </c>
      <c r="BB26" s="57" t="s">
        <v>1877</v>
      </c>
      <c r="BK26" s="892" t="s">
        <v>1421</v>
      </c>
      <c r="BL26" s="435" t="s">
        <v>480</v>
      </c>
    </row>
    <row r="27" spans="1:64" ht="18" customHeight="1">
      <c r="A27" s="1261" t="str">
        <f t="shared" si="0"/>
        <v>GEORGIA</v>
      </c>
      <c r="B27" s="1261"/>
      <c r="C27" s="474" t="s">
        <v>2544</v>
      </c>
      <c r="D27" s="989">
        <v>22</v>
      </c>
      <c r="E27" s="950">
        <v>0</v>
      </c>
      <c r="F27" s="951">
        <v>0</v>
      </c>
      <c r="G27" s="953">
        <v>0</v>
      </c>
      <c r="H27" s="953">
        <v>0</v>
      </c>
      <c r="AA27" s="240" t="s">
        <v>840</v>
      </c>
      <c r="AC27" s="203">
        <v>0</v>
      </c>
      <c r="AD27" s="203">
        <v>0</v>
      </c>
      <c r="AE27" s="203">
        <v>0</v>
      </c>
      <c r="AF27" s="203">
        <v>0</v>
      </c>
      <c r="AZ27" s="57" t="s">
        <v>840</v>
      </c>
      <c r="BA27" s="57" t="s">
        <v>1115</v>
      </c>
      <c r="BB27" s="57" t="s">
        <v>1878</v>
      </c>
      <c r="BK27" s="892" t="s">
        <v>994</v>
      </c>
      <c r="BL27" s="435" t="s">
        <v>481</v>
      </c>
    </row>
    <row r="28" spans="1:64" ht="18" customHeight="1">
      <c r="A28" s="1261" t="str">
        <f t="shared" si="0"/>
        <v>GERMANY</v>
      </c>
      <c r="B28" s="1261"/>
      <c r="C28" s="474" t="s">
        <v>2545</v>
      </c>
      <c r="D28" s="989">
        <v>23</v>
      </c>
      <c r="E28" s="950">
        <v>0</v>
      </c>
      <c r="F28" s="951">
        <v>0</v>
      </c>
      <c r="G28" s="953">
        <v>0</v>
      </c>
      <c r="H28" s="953">
        <v>0</v>
      </c>
      <c r="AA28" s="240" t="s">
        <v>315</v>
      </c>
      <c r="AC28" s="203">
        <v>0</v>
      </c>
      <c r="AD28" s="203">
        <v>0</v>
      </c>
      <c r="AE28" s="203">
        <v>0</v>
      </c>
      <c r="AF28" s="203">
        <v>0</v>
      </c>
      <c r="AZ28" s="57" t="s">
        <v>315</v>
      </c>
      <c r="BA28" s="57" t="s">
        <v>1235</v>
      </c>
      <c r="BB28" s="57" t="s">
        <v>1879</v>
      </c>
      <c r="BK28" s="892" t="s">
        <v>1422</v>
      </c>
      <c r="BL28" s="435" t="s">
        <v>482</v>
      </c>
    </row>
    <row r="29" spans="1:64" ht="18" customHeight="1">
      <c r="A29" s="1261" t="str">
        <f t="shared" si="0"/>
        <v>GREECE</v>
      </c>
      <c r="B29" s="1261"/>
      <c r="C29" s="474" t="s">
        <v>2546</v>
      </c>
      <c r="D29" s="989">
        <v>24</v>
      </c>
      <c r="E29" s="950">
        <v>0</v>
      </c>
      <c r="F29" s="951">
        <v>0</v>
      </c>
      <c r="G29" s="953">
        <v>0</v>
      </c>
      <c r="H29" s="953">
        <v>0</v>
      </c>
      <c r="AA29" s="240" t="s">
        <v>316</v>
      </c>
      <c r="AC29" s="203">
        <v>0</v>
      </c>
      <c r="AD29" s="203">
        <v>0</v>
      </c>
      <c r="AE29" s="203">
        <v>0</v>
      </c>
      <c r="AF29" s="203">
        <v>0</v>
      </c>
      <c r="AZ29" s="57" t="s">
        <v>316</v>
      </c>
      <c r="BA29" s="57" t="s">
        <v>1236</v>
      </c>
      <c r="BB29" s="57" t="s">
        <v>1880</v>
      </c>
      <c r="BK29" s="892" t="s">
        <v>1423</v>
      </c>
      <c r="BL29" s="435" t="s">
        <v>483</v>
      </c>
    </row>
    <row r="30" spans="1:64" ht="18" customHeight="1">
      <c r="A30" s="1261" t="str">
        <f t="shared" si="0"/>
        <v>HUNGARY</v>
      </c>
      <c r="B30" s="1261"/>
      <c r="C30" s="474" t="s">
        <v>2547</v>
      </c>
      <c r="D30" s="989">
        <v>25</v>
      </c>
      <c r="E30" s="950">
        <v>0</v>
      </c>
      <c r="F30" s="951">
        <v>0</v>
      </c>
      <c r="G30" s="953">
        <v>0</v>
      </c>
      <c r="H30" s="953">
        <v>0</v>
      </c>
      <c r="AA30" s="240" t="s">
        <v>317</v>
      </c>
      <c r="AC30" s="203">
        <v>0</v>
      </c>
      <c r="AD30" s="203">
        <v>0</v>
      </c>
      <c r="AE30" s="203">
        <v>0</v>
      </c>
      <c r="AF30" s="203">
        <v>0</v>
      </c>
      <c r="AZ30" s="57" t="s">
        <v>317</v>
      </c>
      <c r="BA30" s="57" t="s">
        <v>1237</v>
      </c>
      <c r="BB30" s="57" t="s">
        <v>1881</v>
      </c>
      <c r="BK30" s="892" t="s">
        <v>0</v>
      </c>
      <c r="BL30" s="435" t="s">
        <v>484</v>
      </c>
    </row>
    <row r="31" spans="1:64" ht="18" customHeight="1">
      <c r="A31" s="1261" t="str">
        <f t="shared" si="0"/>
        <v>IRELAND</v>
      </c>
      <c r="B31" s="1261"/>
      <c r="C31" s="474" t="s">
        <v>2548</v>
      </c>
      <c r="D31" s="989">
        <v>26</v>
      </c>
      <c r="E31" s="950">
        <v>0</v>
      </c>
      <c r="F31" s="951">
        <v>0</v>
      </c>
      <c r="G31" s="953">
        <v>0</v>
      </c>
      <c r="H31" s="953">
        <v>0</v>
      </c>
      <c r="AA31" s="240" t="s">
        <v>318</v>
      </c>
      <c r="AC31" s="203">
        <v>0</v>
      </c>
      <c r="AD31" s="203">
        <v>0</v>
      </c>
      <c r="AE31" s="203">
        <v>0</v>
      </c>
      <c r="AF31" s="203">
        <v>0</v>
      </c>
      <c r="AZ31" s="57" t="s">
        <v>318</v>
      </c>
      <c r="BA31" s="57" t="s">
        <v>1238</v>
      </c>
      <c r="BB31" s="57" t="s">
        <v>1882</v>
      </c>
      <c r="BK31" s="892" t="s">
        <v>1</v>
      </c>
      <c r="BL31" s="435" t="s">
        <v>485</v>
      </c>
    </row>
    <row r="32" spans="1:64" ht="18" customHeight="1">
      <c r="A32" s="1261" t="str">
        <f t="shared" si="0"/>
        <v>ISRAEL</v>
      </c>
      <c r="B32" s="1261"/>
      <c r="C32" s="474" t="s">
        <v>2549</v>
      </c>
      <c r="D32" s="989">
        <v>27</v>
      </c>
      <c r="E32" s="950">
        <v>0</v>
      </c>
      <c r="F32" s="951">
        <v>0</v>
      </c>
      <c r="G32" s="951">
        <v>0</v>
      </c>
      <c r="H32" s="951">
        <v>0</v>
      </c>
      <c r="AA32" s="240" t="s">
        <v>319</v>
      </c>
      <c r="AC32" s="203">
        <v>0</v>
      </c>
      <c r="AD32" s="203">
        <v>0</v>
      </c>
      <c r="AE32" s="203">
        <v>0</v>
      </c>
      <c r="AF32" s="203">
        <v>0</v>
      </c>
      <c r="AZ32" s="57" t="s">
        <v>319</v>
      </c>
      <c r="BA32" s="57" t="s">
        <v>1239</v>
      </c>
      <c r="BB32" s="57" t="s">
        <v>1883</v>
      </c>
      <c r="BK32" s="892" t="s">
        <v>974</v>
      </c>
      <c r="BL32" s="435" t="s">
        <v>486</v>
      </c>
    </row>
    <row r="33" spans="1:64" ht="18" customHeight="1">
      <c r="A33" s="1261" t="str">
        <f t="shared" si="0"/>
        <v>ITALY</v>
      </c>
      <c r="B33" s="1261"/>
      <c r="C33" s="474" t="s">
        <v>2550</v>
      </c>
      <c r="D33" s="989">
        <v>28</v>
      </c>
      <c r="E33" s="950">
        <v>0</v>
      </c>
      <c r="F33" s="951">
        <v>0</v>
      </c>
      <c r="G33" s="951">
        <v>0</v>
      </c>
      <c r="H33" s="951">
        <v>0</v>
      </c>
      <c r="AA33" s="240" t="s">
        <v>320</v>
      </c>
      <c r="AC33" s="203">
        <v>0</v>
      </c>
      <c r="AD33" s="203">
        <v>0</v>
      </c>
      <c r="AE33" s="203">
        <v>0</v>
      </c>
      <c r="AF33" s="203">
        <v>0</v>
      </c>
      <c r="AZ33" s="57" t="s">
        <v>320</v>
      </c>
      <c r="BA33" s="57" t="s">
        <v>1240</v>
      </c>
      <c r="BB33" s="57" t="s">
        <v>1884</v>
      </c>
      <c r="BK33" s="892" t="s">
        <v>975</v>
      </c>
      <c r="BL33" s="435" t="s">
        <v>487</v>
      </c>
    </row>
    <row r="34" spans="1:64" ht="18" customHeight="1">
      <c r="A34" s="1261" t="str">
        <f t="shared" si="0"/>
        <v>JORDAN</v>
      </c>
      <c r="B34" s="1261"/>
      <c r="C34" s="474" t="s">
        <v>2551</v>
      </c>
      <c r="D34" s="989">
        <v>29</v>
      </c>
      <c r="E34" s="950">
        <v>0</v>
      </c>
      <c r="F34" s="951">
        <v>0</v>
      </c>
      <c r="G34" s="953">
        <v>0</v>
      </c>
      <c r="H34" s="953">
        <v>0</v>
      </c>
      <c r="K34" s="91"/>
      <c r="AA34" s="871" t="s">
        <v>1447</v>
      </c>
      <c r="AC34" s="203">
        <v>0</v>
      </c>
      <c r="AD34" s="203">
        <v>0</v>
      </c>
      <c r="AE34" s="203">
        <v>0</v>
      </c>
      <c r="AF34" s="203">
        <v>0</v>
      </c>
      <c r="AZ34" s="57" t="s">
        <v>1447</v>
      </c>
      <c r="BA34" s="57" t="s">
        <v>1448</v>
      </c>
      <c r="BB34" s="57" t="s">
        <v>1885</v>
      </c>
      <c r="BK34" s="892" t="s">
        <v>1464</v>
      </c>
      <c r="BL34" s="435" t="s">
        <v>1470</v>
      </c>
    </row>
    <row r="35" spans="1:64" ht="18" customHeight="1">
      <c r="A35" s="1261" t="str">
        <f t="shared" si="0"/>
        <v>KAZAKHSTAN</v>
      </c>
      <c r="B35" s="1261"/>
      <c r="C35" s="474" t="s">
        <v>2552</v>
      </c>
      <c r="D35" s="989">
        <v>30</v>
      </c>
      <c r="E35" s="950">
        <v>0</v>
      </c>
      <c r="F35" s="954">
        <v>0</v>
      </c>
      <c r="G35" s="955">
        <v>0</v>
      </c>
      <c r="H35" s="955">
        <v>0</v>
      </c>
      <c r="K35" s="91"/>
      <c r="AA35" s="240" t="s">
        <v>841</v>
      </c>
      <c r="AC35" s="203">
        <v>0</v>
      </c>
      <c r="AD35" s="203">
        <v>0</v>
      </c>
      <c r="AE35" s="203">
        <v>0</v>
      </c>
      <c r="AF35" s="203">
        <v>0</v>
      </c>
      <c r="AZ35" s="57" t="s">
        <v>841</v>
      </c>
      <c r="BA35" s="57" t="s">
        <v>62</v>
      </c>
      <c r="BB35" s="57" t="s">
        <v>1886</v>
      </c>
      <c r="BK35" s="892" t="s">
        <v>1008</v>
      </c>
      <c r="BL35" s="435" t="s">
        <v>488</v>
      </c>
    </row>
    <row r="36" spans="1:64" ht="18" customHeight="1">
      <c r="A36" s="1261" t="str">
        <f t="shared" si="0"/>
        <v>KOREA</v>
      </c>
      <c r="B36" s="1261"/>
      <c r="C36" s="474" t="s">
        <v>2553</v>
      </c>
      <c r="D36" s="989">
        <v>31</v>
      </c>
      <c r="E36" s="950">
        <v>0</v>
      </c>
      <c r="F36" s="951">
        <v>0</v>
      </c>
      <c r="G36" s="953">
        <v>0</v>
      </c>
      <c r="H36" s="953">
        <v>0</v>
      </c>
      <c r="AA36" s="240" t="s">
        <v>321</v>
      </c>
      <c r="AC36" s="203">
        <v>0</v>
      </c>
      <c r="AD36" s="203">
        <v>0</v>
      </c>
      <c r="AE36" s="203">
        <v>0</v>
      </c>
      <c r="AF36" s="203">
        <v>0</v>
      </c>
      <c r="AZ36" s="57" t="s">
        <v>321</v>
      </c>
      <c r="BA36" s="57" t="s">
        <v>1241</v>
      </c>
      <c r="BB36" s="57" t="s">
        <v>1887</v>
      </c>
      <c r="BK36" s="892" t="s">
        <v>976</v>
      </c>
      <c r="BL36" s="435" t="s">
        <v>489</v>
      </c>
    </row>
    <row r="37" spans="1:64" ht="18" customHeight="1">
      <c r="A37" s="1261" t="str">
        <f t="shared" si="0"/>
        <v>KOREADPR</v>
      </c>
      <c r="B37" s="1261"/>
      <c r="C37" s="474" t="s">
        <v>2554</v>
      </c>
      <c r="D37" s="989">
        <v>32</v>
      </c>
      <c r="E37" s="950">
        <v>0</v>
      </c>
      <c r="F37" s="951">
        <v>0</v>
      </c>
      <c r="G37" s="951">
        <v>0</v>
      </c>
      <c r="H37" s="951">
        <v>0</v>
      </c>
      <c r="K37" s="91"/>
      <c r="AA37" s="240" t="s">
        <v>413</v>
      </c>
      <c r="AC37" s="203">
        <v>0</v>
      </c>
      <c r="AD37" s="203">
        <v>0</v>
      </c>
      <c r="AE37" s="203">
        <v>0</v>
      </c>
      <c r="AF37" s="203">
        <v>0</v>
      </c>
      <c r="AZ37" s="57" t="s">
        <v>413</v>
      </c>
      <c r="BA37" s="57" t="s">
        <v>1242</v>
      </c>
      <c r="BB37" s="57" t="s">
        <v>1888</v>
      </c>
      <c r="BK37" s="892" t="s">
        <v>1015</v>
      </c>
      <c r="BL37" s="435" t="s">
        <v>490</v>
      </c>
    </row>
    <row r="38" spans="1:64" ht="18" customHeight="1">
      <c r="A38" s="1261" t="str">
        <f t="shared" si="0"/>
        <v>KYRGYZSTAN</v>
      </c>
      <c r="B38" s="1261"/>
      <c r="C38" s="474" t="s">
        <v>2555</v>
      </c>
      <c r="D38" s="989">
        <v>33</v>
      </c>
      <c r="E38" s="950">
        <v>0</v>
      </c>
      <c r="F38" s="951">
        <v>0</v>
      </c>
      <c r="G38" s="908">
        <v>0</v>
      </c>
      <c r="H38" s="908">
        <v>0</v>
      </c>
      <c r="AA38" s="240" t="s">
        <v>842</v>
      </c>
      <c r="AC38" s="203">
        <v>0</v>
      </c>
      <c r="AD38" s="203">
        <v>0</v>
      </c>
      <c r="AE38" s="203">
        <v>0</v>
      </c>
      <c r="AF38" s="203">
        <v>0</v>
      </c>
      <c r="AZ38" s="57" t="s">
        <v>842</v>
      </c>
      <c r="BA38" s="57" t="s">
        <v>1116</v>
      </c>
      <c r="BB38" s="57" t="s">
        <v>1889</v>
      </c>
      <c r="BK38" s="892" t="s">
        <v>1009</v>
      </c>
      <c r="BL38" s="435" t="s">
        <v>491</v>
      </c>
    </row>
    <row r="39" spans="1:64" ht="18" customHeight="1">
      <c r="A39" s="1261" t="str">
        <f t="shared" si="0"/>
        <v>LATVIA</v>
      </c>
      <c r="B39" s="1261"/>
      <c r="C39" s="474" t="s">
        <v>2556</v>
      </c>
      <c r="D39" s="989">
        <v>34</v>
      </c>
      <c r="E39" s="950">
        <v>0</v>
      </c>
      <c r="F39" s="951">
        <v>0</v>
      </c>
      <c r="G39" s="908">
        <v>0</v>
      </c>
      <c r="H39" s="908">
        <v>0</v>
      </c>
      <c r="AA39" s="240" t="s">
        <v>843</v>
      </c>
      <c r="AC39" s="203">
        <v>0</v>
      </c>
      <c r="AD39" s="203">
        <v>0</v>
      </c>
      <c r="AE39" s="203">
        <v>0</v>
      </c>
      <c r="AF39" s="203">
        <v>0</v>
      </c>
      <c r="AZ39" s="57" t="s">
        <v>843</v>
      </c>
      <c r="BA39" s="57" t="s">
        <v>1117</v>
      </c>
      <c r="BB39" s="57" t="s">
        <v>1890</v>
      </c>
      <c r="BK39" s="892" t="s">
        <v>995</v>
      </c>
      <c r="BL39" s="435" t="s">
        <v>492</v>
      </c>
    </row>
    <row r="40" spans="1:64" ht="18" customHeight="1">
      <c r="A40" s="1261" t="str">
        <f t="shared" si="0"/>
        <v>LEBANON</v>
      </c>
      <c r="B40" s="1261"/>
      <c r="C40" s="474" t="s">
        <v>2557</v>
      </c>
      <c r="D40" s="989">
        <v>35</v>
      </c>
      <c r="E40" s="950">
        <v>0</v>
      </c>
      <c r="F40" s="951">
        <v>0</v>
      </c>
      <c r="G40" s="908">
        <v>0</v>
      </c>
      <c r="H40" s="908">
        <v>0</v>
      </c>
      <c r="AA40" s="871" t="s">
        <v>1443</v>
      </c>
      <c r="AC40" s="203">
        <v>0</v>
      </c>
      <c r="AD40" s="203">
        <v>0</v>
      </c>
      <c r="AE40" s="203">
        <v>0</v>
      </c>
      <c r="AF40" s="203">
        <v>0</v>
      </c>
      <c r="AZ40" s="57" t="s">
        <v>1443</v>
      </c>
      <c r="BA40" s="57" t="s">
        <v>1444</v>
      </c>
      <c r="BB40" s="57" t="s">
        <v>1891</v>
      </c>
      <c r="BK40" s="892" t="s">
        <v>1465</v>
      </c>
      <c r="BL40" s="435" t="s">
        <v>1471</v>
      </c>
    </row>
    <row r="41" spans="1:64" ht="18" customHeight="1">
      <c r="A41" s="1261" t="str">
        <f t="shared" si="0"/>
        <v>LITHUANIA</v>
      </c>
      <c r="B41" s="1261"/>
      <c r="C41" s="474" t="s">
        <v>2558</v>
      </c>
      <c r="D41" s="989">
        <v>36</v>
      </c>
      <c r="E41" s="950">
        <v>0</v>
      </c>
      <c r="F41" s="951">
        <v>0</v>
      </c>
      <c r="G41" s="953">
        <v>0</v>
      </c>
      <c r="H41" s="953">
        <v>0</v>
      </c>
      <c r="AA41" s="240" t="s">
        <v>1174</v>
      </c>
      <c r="AC41" s="203">
        <v>0</v>
      </c>
      <c r="AD41" s="203">
        <v>0</v>
      </c>
      <c r="AE41" s="203">
        <v>0</v>
      </c>
      <c r="AF41" s="203">
        <v>0</v>
      </c>
      <c r="AZ41" s="57" t="s">
        <v>1174</v>
      </c>
      <c r="BA41" s="57" t="s">
        <v>1118</v>
      </c>
      <c r="BB41" s="57" t="s">
        <v>1892</v>
      </c>
      <c r="BK41" s="892" t="s">
        <v>1010</v>
      </c>
      <c r="BL41" s="435" t="s">
        <v>493</v>
      </c>
    </row>
    <row r="42" spans="1:64" ht="18" customHeight="1">
      <c r="A42" s="1261" t="str">
        <f t="shared" si="0"/>
        <v>LUXEMBOU</v>
      </c>
      <c r="B42" s="1261"/>
      <c r="C42" s="474" t="s">
        <v>2559</v>
      </c>
      <c r="D42" s="989">
        <v>37</v>
      </c>
      <c r="E42" s="950">
        <v>0</v>
      </c>
      <c r="F42" s="951">
        <v>0</v>
      </c>
      <c r="G42" s="953">
        <v>0</v>
      </c>
      <c r="H42" s="953">
        <v>0</v>
      </c>
      <c r="AA42" s="240" t="s">
        <v>322</v>
      </c>
      <c r="AC42" s="203">
        <v>0</v>
      </c>
      <c r="AD42" s="203">
        <v>0</v>
      </c>
      <c r="AE42" s="203">
        <v>0</v>
      </c>
      <c r="AF42" s="203">
        <v>0</v>
      </c>
      <c r="AZ42" s="57" t="s">
        <v>322</v>
      </c>
      <c r="BA42" s="57" t="s">
        <v>1390</v>
      </c>
      <c r="BB42" s="57" t="s">
        <v>1893</v>
      </c>
      <c r="BK42" s="892" t="s">
        <v>977</v>
      </c>
      <c r="BL42" s="435" t="s">
        <v>494</v>
      </c>
    </row>
    <row r="43" spans="1:64" ht="18" customHeight="1">
      <c r="A43" s="1261" t="str">
        <f t="shared" si="0"/>
        <v>MALTA</v>
      </c>
      <c r="B43" s="1261"/>
      <c r="C43" s="474" t="s">
        <v>2560</v>
      </c>
      <c r="D43" s="989">
        <v>38</v>
      </c>
      <c r="E43" s="952">
        <v>0</v>
      </c>
      <c r="F43" s="953">
        <v>0</v>
      </c>
      <c r="G43" s="953">
        <v>0</v>
      </c>
      <c r="H43" s="953">
        <v>0</v>
      </c>
      <c r="AA43" s="240" t="s">
        <v>93</v>
      </c>
      <c r="AC43" s="203">
        <v>0</v>
      </c>
      <c r="AD43" s="203">
        <v>0</v>
      </c>
      <c r="AE43" s="203">
        <v>0</v>
      </c>
      <c r="AF43" s="203">
        <v>0</v>
      </c>
      <c r="AZ43" s="57" t="s">
        <v>93</v>
      </c>
      <c r="BA43" s="57" t="s">
        <v>932</v>
      </c>
      <c r="BB43" s="57" t="s">
        <v>1895</v>
      </c>
      <c r="BK43" s="892" t="s">
        <v>92</v>
      </c>
      <c r="BL43" s="435" t="s">
        <v>496</v>
      </c>
    </row>
    <row r="44" spans="1:64" ht="18" customHeight="1">
      <c r="A44" s="1261" t="str">
        <f t="shared" si="0"/>
        <v>MEXICO</v>
      </c>
      <c r="B44" s="1261"/>
      <c r="C44" s="474" t="s">
        <v>2561</v>
      </c>
      <c r="D44" s="989">
        <v>39</v>
      </c>
      <c r="E44" s="952">
        <v>0</v>
      </c>
      <c r="F44" s="953">
        <v>0</v>
      </c>
      <c r="G44" s="953">
        <v>0</v>
      </c>
      <c r="H44" s="953">
        <v>0</v>
      </c>
      <c r="AA44" s="240" t="s">
        <v>323</v>
      </c>
      <c r="AC44" s="203">
        <v>0</v>
      </c>
      <c r="AD44" s="203">
        <v>0</v>
      </c>
      <c r="AE44" s="203">
        <v>0</v>
      </c>
      <c r="AF44" s="203">
        <v>0</v>
      </c>
      <c r="AZ44" s="57" t="s">
        <v>323</v>
      </c>
      <c r="BA44" s="57" t="s">
        <v>1243</v>
      </c>
      <c r="BB44" s="57" t="s">
        <v>1896</v>
      </c>
      <c r="BK44" s="892" t="s">
        <v>978</v>
      </c>
      <c r="BL44" s="435" t="s">
        <v>497</v>
      </c>
    </row>
    <row r="45" spans="1:64" ht="18" customHeight="1">
      <c r="A45" s="1261" t="str">
        <f t="shared" si="0"/>
        <v>MOLDOVA</v>
      </c>
      <c r="B45" s="1261"/>
      <c r="C45" s="474" t="s">
        <v>2562</v>
      </c>
      <c r="D45" s="989">
        <v>40</v>
      </c>
      <c r="E45" s="952">
        <v>0</v>
      </c>
      <c r="F45" s="953">
        <v>0</v>
      </c>
      <c r="G45" s="953">
        <v>0</v>
      </c>
      <c r="H45" s="953">
        <v>0</v>
      </c>
      <c r="AA45" s="240" t="s">
        <v>414</v>
      </c>
      <c r="AC45" s="203">
        <v>0</v>
      </c>
      <c r="AD45" s="203">
        <v>0</v>
      </c>
      <c r="AE45" s="203">
        <v>0</v>
      </c>
      <c r="AF45" s="203">
        <v>0</v>
      </c>
      <c r="AZ45" s="57" t="s">
        <v>414</v>
      </c>
      <c r="BA45" s="57" t="s">
        <v>1119</v>
      </c>
      <c r="BB45" s="57" t="s">
        <v>1897</v>
      </c>
      <c r="BK45" s="892" t="s">
        <v>996</v>
      </c>
      <c r="BL45" s="435" t="s">
        <v>498</v>
      </c>
    </row>
    <row r="46" spans="1:64" ht="18" customHeight="1">
      <c r="A46" s="1261" t="str">
        <f t="shared" si="0"/>
        <v>MONTENEGRO</v>
      </c>
      <c r="B46" s="1261"/>
      <c r="C46" s="474" t="s">
        <v>2563</v>
      </c>
      <c r="D46" s="989">
        <v>41</v>
      </c>
      <c r="E46" s="952">
        <v>0</v>
      </c>
      <c r="F46" s="953">
        <v>0</v>
      </c>
      <c r="G46" s="953">
        <v>0</v>
      </c>
      <c r="H46" s="953">
        <v>0</v>
      </c>
      <c r="AA46" s="240" t="s">
        <v>1012</v>
      </c>
      <c r="AC46" s="203">
        <v>0</v>
      </c>
      <c r="AD46" s="203">
        <v>0</v>
      </c>
      <c r="AE46" s="203">
        <v>0</v>
      </c>
      <c r="AF46" s="203">
        <v>0</v>
      </c>
      <c r="AZ46" s="57" t="s">
        <v>1012</v>
      </c>
      <c r="BA46" s="57" t="s">
        <v>931</v>
      </c>
      <c r="BB46" s="57" t="s">
        <v>1898</v>
      </c>
      <c r="BK46" s="892" t="s">
        <v>1011</v>
      </c>
      <c r="BL46" s="435" t="s">
        <v>499</v>
      </c>
    </row>
    <row r="47" spans="1:64" ht="18" customHeight="1">
      <c r="A47" s="1261" t="str">
        <f t="shared" si="0"/>
        <v>NETHLAND</v>
      </c>
      <c r="B47" s="1261"/>
      <c r="C47" s="474" t="s">
        <v>2564</v>
      </c>
      <c r="D47" s="989">
        <v>42</v>
      </c>
      <c r="E47" s="952">
        <v>0</v>
      </c>
      <c r="F47" s="953">
        <v>0</v>
      </c>
      <c r="G47" s="953">
        <v>0</v>
      </c>
      <c r="H47" s="953">
        <v>0</v>
      </c>
      <c r="AA47" s="240" t="s">
        <v>324</v>
      </c>
      <c r="AC47" s="203">
        <v>0</v>
      </c>
      <c r="AD47" s="203">
        <v>0</v>
      </c>
      <c r="AE47" s="203">
        <v>0</v>
      </c>
      <c r="AF47" s="203">
        <v>0</v>
      </c>
      <c r="AZ47" s="57" t="s">
        <v>324</v>
      </c>
      <c r="BA47" s="57" t="s">
        <v>1244</v>
      </c>
      <c r="BB47" s="57" t="s">
        <v>1899</v>
      </c>
      <c r="BK47" s="892" t="s">
        <v>979</v>
      </c>
      <c r="BL47" s="435" t="s">
        <v>500</v>
      </c>
    </row>
    <row r="48" spans="1:64" ht="18" customHeight="1">
      <c r="A48" s="1261" t="str">
        <f t="shared" si="0"/>
        <v>NORWAY</v>
      </c>
      <c r="B48" s="1261"/>
      <c r="C48" s="474" t="s">
        <v>2565</v>
      </c>
      <c r="D48" s="989">
        <v>43</v>
      </c>
      <c r="E48" s="952">
        <v>0</v>
      </c>
      <c r="F48" s="953">
        <v>0</v>
      </c>
      <c r="G48" s="953">
        <v>0</v>
      </c>
      <c r="H48" s="953">
        <v>0</v>
      </c>
      <c r="AA48" s="240" t="s">
        <v>325</v>
      </c>
      <c r="AC48" s="203">
        <v>0</v>
      </c>
      <c r="AD48" s="203">
        <v>0</v>
      </c>
      <c r="AE48" s="203">
        <v>0</v>
      </c>
      <c r="AF48" s="203">
        <v>0</v>
      </c>
      <c r="AZ48" s="57" t="s">
        <v>325</v>
      </c>
      <c r="BA48" s="57" t="s">
        <v>1245</v>
      </c>
      <c r="BB48" s="57" t="s">
        <v>1900</v>
      </c>
      <c r="BK48" s="892" t="s">
        <v>980</v>
      </c>
      <c r="BL48" s="435" t="s">
        <v>501</v>
      </c>
    </row>
    <row r="49" spans="1:64" ht="18" customHeight="1">
      <c r="A49" s="1261" t="str">
        <f t="shared" si="0"/>
        <v>PERU</v>
      </c>
      <c r="B49" s="1261"/>
      <c r="C49" s="474" t="s">
        <v>2566</v>
      </c>
      <c r="D49" s="989">
        <v>44</v>
      </c>
      <c r="E49" s="952">
        <v>0</v>
      </c>
      <c r="F49" s="953">
        <v>0</v>
      </c>
      <c r="G49" s="953">
        <v>0</v>
      </c>
      <c r="H49" s="953">
        <v>0</v>
      </c>
      <c r="AA49" s="871" t="s">
        <v>1451</v>
      </c>
      <c r="AC49" s="203">
        <v>0</v>
      </c>
      <c r="AD49" s="203">
        <v>0</v>
      </c>
      <c r="AE49" s="203">
        <v>0</v>
      </c>
      <c r="AF49" s="203">
        <v>0</v>
      </c>
      <c r="AZ49" s="57" t="s">
        <v>1451</v>
      </c>
      <c r="BA49" s="57" t="s">
        <v>1452</v>
      </c>
      <c r="BB49" s="57" t="s">
        <v>1901</v>
      </c>
      <c r="BK49" s="892" t="s">
        <v>1466</v>
      </c>
      <c r="BL49" s="435" t="s">
        <v>1472</v>
      </c>
    </row>
    <row r="50" spans="1:64" ht="18" customHeight="1">
      <c r="A50" s="1261" t="str">
        <f t="shared" si="0"/>
        <v>POLAND</v>
      </c>
      <c r="B50" s="1261"/>
      <c r="C50" s="474" t="s">
        <v>2567</v>
      </c>
      <c r="D50" s="989">
        <v>45</v>
      </c>
      <c r="E50" s="952">
        <v>0</v>
      </c>
      <c r="F50" s="953">
        <v>0</v>
      </c>
      <c r="G50" s="953">
        <v>0</v>
      </c>
      <c r="H50" s="953">
        <v>0</v>
      </c>
      <c r="AA50" s="240" t="s">
        <v>326</v>
      </c>
      <c r="AC50" s="203">
        <v>0</v>
      </c>
      <c r="AD50" s="203">
        <v>0</v>
      </c>
      <c r="AE50" s="203">
        <v>0</v>
      </c>
      <c r="AF50" s="203">
        <v>0</v>
      </c>
      <c r="AZ50" s="57" t="s">
        <v>326</v>
      </c>
      <c r="BA50" s="57" t="s">
        <v>1246</v>
      </c>
      <c r="BB50" s="57" t="s">
        <v>1902</v>
      </c>
      <c r="BK50" s="892" t="s">
        <v>981</v>
      </c>
      <c r="BL50" s="435" t="s">
        <v>502</v>
      </c>
    </row>
    <row r="51" spans="1:64" ht="18" customHeight="1">
      <c r="A51" s="1261" t="str">
        <f t="shared" si="0"/>
        <v>PORTUGAL</v>
      </c>
      <c r="B51" s="1261"/>
      <c r="C51" s="474" t="s">
        <v>2568</v>
      </c>
      <c r="D51" s="989">
        <v>46</v>
      </c>
      <c r="E51" s="952">
        <v>0</v>
      </c>
      <c r="F51" s="953">
        <v>0</v>
      </c>
      <c r="G51" s="953">
        <v>0</v>
      </c>
      <c r="H51" s="953">
        <v>0</v>
      </c>
      <c r="AA51" s="240" t="s">
        <v>327</v>
      </c>
      <c r="AC51" s="203">
        <v>0</v>
      </c>
      <c r="AD51" s="203">
        <v>0</v>
      </c>
      <c r="AE51" s="203">
        <v>0</v>
      </c>
      <c r="AF51" s="203">
        <v>0</v>
      </c>
      <c r="AZ51" s="57" t="s">
        <v>327</v>
      </c>
      <c r="BA51" s="57" t="s">
        <v>1391</v>
      </c>
      <c r="BB51" s="57" t="s">
        <v>1903</v>
      </c>
      <c r="BK51" s="892" t="s">
        <v>982</v>
      </c>
      <c r="BL51" s="435" t="s">
        <v>503</v>
      </c>
    </row>
    <row r="52" spans="1:64" ht="18" customHeight="1">
      <c r="A52" s="1261" t="str">
        <f t="shared" si="0"/>
        <v>ROMANIA</v>
      </c>
      <c r="B52" s="1261"/>
      <c r="C52" s="474" t="s">
        <v>2569</v>
      </c>
      <c r="D52" s="989">
        <v>47</v>
      </c>
      <c r="E52" s="952">
        <v>0</v>
      </c>
      <c r="F52" s="953">
        <v>0</v>
      </c>
      <c r="G52" s="953">
        <v>0</v>
      </c>
      <c r="H52" s="953">
        <v>0</v>
      </c>
      <c r="AA52" s="240" t="s">
        <v>328</v>
      </c>
      <c r="AC52" s="203">
        <v>0</v>
      </c>
      <c r="AD52" s="203">
        <v>0</v>
      </c>
      <c r="AE52" s="203">
        <v>0</v>
      </c>
      <c r="AF52" s="203">
        <v>0</v>
      </c>
      <c r="AZ52" s="57" t="s">
        <v>328</v>
      </c>
      <c r="BA52" s="57" t="s">
        <v>1247</v>
      </c>
      <c r="BB52" s="57" t="s">
        <v>1904</v>
      </c>
      <c r="BK52" s="892" t="s">
        <v>983</v>
      </c>
      <c r="BL52" s="435" t="s">
        <v>504</v>
      </c>
    </row>
    <row r="53" spans="1:64" ht="18" customHeight="1">
      <c r="A53" s="1261" t="str">
        <f t="shared" si="0"/>
        <v>RUSSIA</v>
      </c>
      <c r="B53" s="1261"/>
      <c r="C53" s="474" t="s">
        <v>2570</v>
      </c>
      <c r="D53" s="989">
        <v>48</v>
      </c>
      <c r="E53" s="952">
        <v>0</v>
      </c>
      <c r="F53" s="953">
        <v>0</v>
      </c>
      <c r="G53" s="953">
        <v>0</v>
      </c>
      <c r="H53" s="953">
        <v>0</v>
      </c>
      <c r="AA53" s="240" t="s">
        <v>784</v>
      </c>
      <c r="AC53" s="203">
        <v>0</v>
      </c>
      <c r="AD53" s="203">
        <v>0</v>
      </c>
      <c r="AE53" s="203">
        <v>0</v>
      </c>
      <c r="AF53" s="203">
        <v>0</v>
      </c>
      <c r="AZ53" s="57" t="s">
        <v>784</v>
      </c>
      <c r="BA53" s="57" t="s">
        <v>1120</v>
      </c>
      <c r="BB53" s="57" t="s">
        <v>1905</v>
      </c>
      <c r="BK53" s="892" t="s">
        <v>997</v>
      </c>
      <c r="BL53" s="435" t="s">
        <v>505</v>
      </c>
    </row>
    <row r="54" spans="1:64" ht="18" customHeight="1">
      <c r="A54" s="1261" t="str">
        <f t="shared" si="0"/>
        <v>SERBIA</v>
      </c>
      <c r="B54" s="1261"/>
      <c r="C54" s="474" t="s">
        <v>2571</v>
      </c>
      <c r="D54" s="989">
        <v>49</v>
      </c>
      <c r="E54" s="952">
        <v>0</v>
      </c>
      <c r="F54" s="953">
        <v>0</v>
      </c>
      <c r="G54" s="953">
        <v>0</v>
      </c>
      <c r="H54" s="953">
        <v>0</v>
      </c>
      <c r="AA54" s="240" t="s">
        <v>1019</v>
      </c>
      <c r="AC54" s="203">
        <v>0</v>
      </c>
      <c r="AD54" s="203">
        <v>0</v>
      </c>
      <c r="AE54" s="203">
        <v>0</v>
      </c>
      <c r="AF54" s="203">
        <v>0</v>
      </c>
      <c r="AZ54" s="57" t="s">
        <v>1019</v>
      </c>
      <c r="BA54" s="57" t="s">
        <v>930</v>
      </c>
      <c r="BB54" s="57" t="s">
        <v>1906</v>
      </c>
      <c r="BK54" s="892" t="s">
        <v>1018</v>
      </c>
      <c r="BL54" s="435" t="s">
        <v>506</v>
      </c>
    </row>
    <row r="55" spans="1:64" ht="18" customHeight="1">
      <c r="A55" s="1261" t="str">
        <f t="shared" si="0"/>
        <v>SLOVAKIA</v>
      </c>
      <c r="B55" s="1261"/>
      <c r="C55" s="474" t="s">
        <v>2572</v>
      </c>
      <c r="D55" s="989">
        <v>50</v>
      </c>
      <c r="E55" s="952">
        <v>0</v>
      </c>
      <c r="F55" s="953">
        <v>0</v>
      </c>
      <c r="G55" s="953">
        <v>0</v>
      </c>
      <c r="H55" s="953">
        <v>0</v>
      </c>
      <c r="AA55" s="240" t="s">
        <v>329</v>
      </c>
      <c r="AC55" s="203">
        <v>0</v>
      </c>
      <c r="AD55" s="203">
        <v>0</v>
      </c>
      <c r="AE55" s="203">
        <v>0</v>
      </c>
      <c r="AF55" s="203">
        <v>0</v>
      </c>
      <c r="AZ55" s="57" t="s">
        <v>329</v>
      </c>
      <c r="BA55" s="57" t="s">
        <v>1248</v>
      </c>
      <c r="BB55" s="57" t="s">
        <v>1907</v>
      </c>
      <c r="BK55" s="892" t="s">
        <v>984</v>
      </c>
      <c r="BL55" s="435" t="s">
        <v>507</v>
      </c>
    </row>
    <row r="56" spans="1:64" ht="18" customHeight="1">
      <c r="A56" s="1261" t="str">
        <f t="shared" si="0"/>
        <v>SLOVENIA</v>
      </c>
      <c r="B56" s="1261"/>
      <c r="C56" s="474" t="s">
        <v>2573</v>
      </c>
      <c r="D56" s="989">
        <v>51</v>
      </c>
      <c r="E56" s="952">
        <v>0</v>
      </c>
      <c r="F56" s="953">
        <v>0</v>
      </c>
      <c r="G56" s="953">
        <v>0</v>
      </c>
      <c r="H56" s="953">
        <v>0</v>
      </c>
      <c r="AA56" s="240" t="s">
        <v>559</v>
      </c>
      <c r="AC56" s="203">
        <v>0</v>
      </c>
      <c r="AD56" s="203">
        <v>0</v>
      </c>
      <c r="AE56" s="203">
        <v>0</v>
      </c>
      <c r="AF56" s="203">
        <v>0</v>
      </c>
      <c r="AZ56" s="57" t="s">
        <v>559</v>
      </c>
      <c r="BA56" s="57" t="s">
        <v>1127</v>
      </c>
      <c r="BB56" s="57" t="s">
        <v>1908</v>
      </c>
      <c r="BK56" s="892" t="s">
        <v>573</v>
      </c>
      <c r="BL56" s="435" t="s">
        <v>508</v>
      </c>
    </row>
    <row r="57" spans="1:64" ht="18" customHeight="1">
      <c r="A57" s="1261" t="str">
        <f t="shared" si="0"/>
        <v>SPAIN</v>
      </c>
      <c r="B57" s="1261"/>
      <c r="C57" s="474" t="s">
        <v>2574</v>
      </c>
      <c r="D57" s="989">
        <v>52</v>
      </c>
      <c r="E57" s="952">
        <v>0</v>
      </c>
      <c r="F57" s="953">
        <v>0</v>
      </c>
      <c r="G57" s="953">
        <v>0</v>
      </c>
      <c r="H57" s="953">
        <v>0</v>
      </c>
      <c r="AA57" s="240" t="s">
        <v>330</v>
      </c>
      <c r="AC57" s="203">
        <v>0</v>
      </c>
      <c r="AD57" s="203">
        <v>0</v>
      </c>
      <c r="AE57" s="203">
        <v>0</v>
      </c>
      <c r="AF57" s="203">
        <v>0</v>
      </c>
      <c r="AZ57" s="57" t="s">
        <v>330</v>
      </c>
      <c r="BA57" s="57" t="s">
        <v>1249</v>
      </c>
      <c r="BB57" s="57" t="s">
        <v>1909</v>
      </c>
      <c r="BK57" s="892" t="s">
        <v>985</v>
      </c>
      <c r="BL57" s="435" t="s">
        <v>509</v>
      </c>
    </row>
    <row r="58" spans="1:64" ht="18" customHeight="1">
      <c r="A58" s="1261" t="str">
        <f t="shared" si="0"/>
        <v>SWEDEN</v>
      </c>
      <c r="B58" s="1261"/>
      <c r="C58" s="474" t="s">
        <v>2575</v>
      </c>
      <c r="D58" s="989">
        <v>53</v>
      </c>
      <c r="E58" s="952">
        <v>0</v>
      </c>
      <c r="F58" s="953">
        <v>0</v>
      </c>
      <c r="G58" s="953">
        <v>0</v>
      </c>
      <c r="H58" s="953">
        <v>0</v>
      </c>
      <c r="AA58" s="240" t="s">
        <v>331</v>
      </c>
      <c r="AC58" s="203">
        <v>0</v>
      </c>
      <c r="AD58" s="203">
        <v>0</v>
      </c>
      <c r="AE58" s="203">
        <v>0</v>
      </c>
      <c r="AF58" s="203">
        <v>0</v>
      </c>
      <c r="AZ58" s="57" t="s">
        <v>331</v>
      </c>
      <c r="BA58" s="57" t="s">
        <v>1250</v>
      </c>
      <c r="BB58" s="57" t="s">
        <v>1910</v>
      </c>
      <c r="BK58" s="892" t="s">
        <v>986</v>
      </c>
      <c r="BL58" s="435" t="s">
        <v>510</v>
      </c>
    </row>
    <row r="59" spans="1:64" ht="18" customHeight="1">
      <c r="A59" s="1261" t="str">
        <f t="shared" si="0"/>
        <v>SWITLAND</v>
      </c>
      <c r="B59" s="1261"/>
      <c r="C59" s="474" t="s">
        <v>2576</v>
      </c>
      <c r="D59" s="989">
        <v>54</v>
      </c>
      <c r="E59" s="952">
        <v>0</v>
      </c>
      <c r="F59" s="953">
        <v>0</v>
      </c>
      <c r="G59" s="953">
        <v>0</v>
      </c>
      <c r="H59" s="953">
        <v>0</v>
      </c>
      <c r="AA59" s="240" t="s">
        <v>332</v>
      </c>
      <c r="AC59" s="203">
        <v>0</v>
      </c>
      <c r="AD59" s="203">
        <v>0</v>
      </c>
      <c r="AE59" s="203">
        <v>0</v>
      </c>
      <c r="AF59" s="203">
        <v>0</v>
      </c>
      <c r="AZ59" s="57" t="s">
        <v>332</v>
      </c>
      <c r="BA59" s="57" t="s">
        <v>1251</v>
      </c>
      <c r="BB59" s="57" t="s">
        <v>1911</v>
      </c>
      <c r="BK59" s="892" t="s">
        <v>987</v>
      </c>
      <c r="BL59" s="435" t="s">
        <v>511</v>
      </c>
    </row>
    <row r="60" spans="1:64" ht="18" customHeight="1">
      <c r="A60" s="1261" t="str">
        <f t="shared" si="0"/>
        <v>SYRIA</v>
      </c>
      <c r="B60" s="1261"/>
      <c r="C60" s="474" t="s">
        <v>2577</v>
      </c>
      <c r="D60" s="989">
        <v>55</v>
      </c>
      <c r="E60" s="952">
        <v>0</v>
      </c>
      <c r="F60" s="953">
        <v>0</v>
      </c>
      <c r="G60" s="953">
        <v>0</v>
      </c>
      <c r="H60" s="953">
        <v>0</v>
      </c>
      <c r="AA60" s="871" t="s">
        <v>1445</v>
      </c>
      <c r="AC60" s="203">
        <v>0</v>
      </c>
      <c r="AD60" s="203">
        <v>0</v>
      </c>
      <c r="AE60" s="203">
        <v>0</v>
      </c>
      <c r="AF60" s="203">
        <v>0</v>
      </c>
      <c r="AZ60" s="57" t="s">
        <v>1445</v>
      </c>
      <c r="BA60" s="57" t="s">
        <v>1446</v>
      </c>
      <c r="BB60" s="57" t="s">
        <v>1912</v>
      </c>
      <c r="BK60" s="892" t="s">
        <v>1460</v>
      </c>
      <c r="BL60" s="435" t="s">
        <v>1473</v>
      </c>
    </row>
    <row r="61" spans="1:64" ht="18" customHeight="1">
      <c r="A61" s="1261" t="str">
        <f t="shared" si="0"/>
        <v>TAJIKISTAN</v>
      </c>
      <c r="B61" s="1261"/>
      <c r="C61" s="474" t="s">
        <v>2578</v>
      </c>
      <c r="D61" s="989">
        <v>56</v>
      </c>
      <c r="E61" s="952">
        <v>0</v>
      </c>
      <c r="F61" s="953">
        <v>0</v>
      </c>
      <c r="G61" s="953">
        <v>0</v>
      </c>
      <c r="H61" s="953">
        <v>0</v>
      </c>
      <c r="AA61" s="240" t="s">
        <v>1175</v>
      </c>
      <c r="AC61" s="203">
        <v>0</v>
      </c>
      <c r="AD61" s="203">
        <v>0</v>
      </c>
      <c r="AE61" s="203">
        <v>0</v>
      </c>
      <c r="AF61" s="203">
        <v>0</v>
      </c>
      <c r="AZ61" s="57" t="s">
        <v>1175</v>
      </c>
      <c r="BA61" s="57" t="s">
        <v>1121</v>
      </c>
      <c r="BB61" s="57" t="s">
        <v>1913</v>
      </c>
      <c r="BK61" s="892" t="s">
        <v>1020</v>
      </c>
      <c r="BL61" s="435" t="s">
        <v>1226</v>
      </c>
    </row>
    <row r="62" spans="1:64" ht="18" customHeight="1">
      <c r="A62" s="1261" t="str">
        <f t="shared" si="0"/>
        <v>TURKEY</v>
      </c>
      <c r="B62" s="1261"/>
      <c r="C62" s="474" t="s">
        <v>2579</v>
      </c>
      <c r="D62" s="989">
        <v>57</v>
      </c>
      <c r="E62" s="956">
        <v>0</v>
      </c>
      <c r="F62" s="957">
        <v>0</v>
      </c>
      <c r="G62" s="953">
        <v>0</v>
      </c>
      <c r="H62" s="953">
        <v>0</v>
      </c>
      <c r="AA62" s="240" t="s">
        <v>834</v>
      </c>
      <c r="AC62" s="203">
        <v>0</v>
      </c>
      <c r="AD62" s="203">
        <v>0</v>
      </c>
      <c r="AE62" s="203">
        <v>0</v>
      </c>
      <c r="AF62" s="203">
        <v>0</v>
      </c>
      <c r="AZ62" s="57" t="s">
        <v>834</v>
      </c>
      <c r="BA62" s="57" t="s">
        <v>1252</v>
      </c>
      <c r="BB62" s="57" t="s">
        <v>1914</v>
      </c>
      <c r="BK62" s="892" t="s">
        <v>988</v>
      </c>
      <c r="BL62" s="435" t="s">
        <v>512</v>
      </c>
    </row>
    <row r="63" spans="1:64" ht="18" customHeight="1">
      <c r="A63" s="1261" t="str">
        <f t="shared" si="0"/>
        <v>TURKMENIST</v>
      </c>
      <c r="B63" s="1261"/>
      <c r="C63" s="474" t="s">
        <v>2580</v>
      </c>
      <c r="D63" s="989">
        <v>58</v>
      </c>
      <c r="E63" s="958">
        <v>0</v>
      </c>
      <c r="F63" s="908">
        <v>0</v>
      </c>
      <c r="G63" s="951">
        <v>0</v>
      </c>
      <c r="H63" s="951">
        <v>0</v>
      </c>
      <c r="AA63" s="240" t="s">
        <v>1176</v>
      </c>
      <c r="AC63" s="203">
        <v>0</v>
      </c>
      <c r="AD63" s="203">
        <v>0</v>
      </c>
      <c r="AE63" s="203">
        <v>0</v>
      </c>
      <c r="AF63" s="203">
        <v>0</v>
      </c>
      <c r="AZ63" s="57" t="s">
        <v>1176</v>
      </c>
      <c r="BA63" s="57" t="s">
        <v>1122</v>
      </c>
      <c r="BB63" s="57" t="s">
        <v>1915</v>
      </c>
      <c r="BK63" s="892" t="s">
        <v>882</v>
      </c>
      <c r="BL63" s="435" t="s">
        <v>513</v>
      </c>
    </row>
    <row r="64" spans="1:64" ht="18" customHeight="1">
      <c r="A64" s="1261" t="str">
        <f t="shared" si="0"/>
        <v>UKRAINE</v>
      </c>
      <c r="B64" s="1261"/>
      <c r="C64" s="474" t="s">
        <v>2581</v>
      </c>
      <c r="D64" s="989">
        <v>59</v>
      </c>
      <c r="E64" s="952">
        <v>0</v>
      </c>
      <c r="F64" s="953">
        <v>0</v>
      </c>
      <c r="G64" s="908">
        <v>0</v>
      </c>
      <c r="H64" s="908">
        <v>0</v>
      </c>
      <c r="AA64" s="240" t="s">
        <v>1177</v>
      </c>
      <c r="AC64" s="203">
        <v>0</v>
      </c>
      <c r="AD64" s="203">
        <v>0</v>
      </c>
      <c r="AE64" s="203">
        <v>0</v>
      </c>
      <c r="AF64" s="203">
        <v>0</v>
      </c>
      <c r="AZ64" s="57" t="s">
        <v>1177</v>
      </c>
      <c r="BA64" s="57" t="s">
        <v>63</v>
      </c>
      <c r="BB64" s="57" t="s">
        <v>1916</v>
      </c>
      <c r="BK64" s="892" t="s">
        <v>998</v>
      </c>
      <c r="BL64" s="435" t="s">
        <v>514</v>
      </c>
    </row>
    <row r="65" spans="1:71" ht="18" customHeight="1">
      <c r="A65" s="1261" t="str">
        <f t="shared" si="0"/>
        <v>UK</v>
      </c>
      <c r="B65" s="1261"/>
      <c r="C65" s="474" t="s">
        <v>2582</v>
      </c>
      <c r="D65" s="989">
        <v>60</v>
      </c>
      <c r="E65" s="959">
        <v>0</v>
      </c>
      <c r="F65" s="955">
        <v>0</v>
      </c>
      <c r="G65" s="908">
        <v>0</v>
      </c>
      <c r="H65" s="908">
        <v>0</v>
      </c>
      <c r="AA65" s="240" t="s">
        <v>1179</v>
      </c>
      <c r="AC65" s="203">
        <v>0</v>
      </c>
      <c r="AD65" s="203">
        <v>0</v>
      </c>
      <c r="AE65" s="203">
        <v>0</v>
      </c>
      <c r="AF65" s="203">
        <v>0</v>
      </c>
      <c r="AZ65" s="57" t="s">
        <v>1179</v>
      </c>
      <c r="BA65" s="57" t="s">
        <v>1255</v>
      </c>
      <c r="BB65" s="57" t="s">
        <v>1917</v>
      </c>
      <c r="BK65" s="892" t="s">
        <v>999</v>
      </c>
      <c r="BL65" s="435" t="s">
        <v>515</v>
      </c>
    </row>
    <row r="66" spans="1:71" ht="18" customHeight="1">
      <c r="A66" s="1261" t="str">
        <f t="shared" si="0"/>
        <v>USA</v>
      </c>
      <c r="B66" s="1261"/>
      <c r="C66" s="474" t="s">
        <v>2583</v>
      </c>
      <c r="D66" s="989">
        <v>61</v>
      </c>
      <c r="E66" s="959">
        <v>0</v>
      </c>
      <c r="F66" s="955">
        <v>0</v>
      </c>
      <c r="G66" s="908">
        <v>0</v>
      </c>
      <c r="H66" s="908">
        <v>0</v>
      </c>
      <c r="AA66" s="240" t="s">
        <v>236</v>
      </c>
      <c r="AC66" s="203">
        <v>0</v>
      </c>
      <c r="AD66" s="203">
        <v>0</v>
      </c>
      <c r="AE66" s="203">
        <v>0</v>
      </c>
      <c r="AF66" s="203">
        <v>0</v>
      </c>
      <c r="AZ66" s="57" t="s">
        <v>236</v>
      </c>
      <c r="BA66" s="57" t="s">
        <v>1256</v>
      </c>
      <c r="BB66" s="57" t="s">
        <v>1918</v>
      </c>
      <c r="BK66" s="892" t="s">
        <v>571</v>
      </c>
      <c r="BL66" s="435" t="s">
        <v>516</v>
      </c>
    </row>
    <row r="67" spans="1:71" ht="18" customHeight="1">
      <c r="A67" s="1261" t="str">
        <f t="shared" si="0"/>
        <v>UZBEKISTAN</v>
      </c>
      <c r="B67" s="1261"/>
      <c r="C67" s="474" t="s">
        <v>2584</v>
      </c>
      <c r="D67" s="989">
        <v>62</v>
      </c>
      <c r="E67" s="959">
        <v>0</v>
      </c>
      <c r="F67" s="955">
        <v>0</v>
      </c>
      <c r="G67" s="908">
        <v>0</v>
      </c>
      <c r="H67" s="908">
        <v>0</v>
      </c>
      <c r="AA67" s="240" t="s">
        <v>1178</v>
      </c>
      <c r="AC67" s="203">
        <v>0</v>
      </c>
      <c r="AD67" s="203">
        <v>0</v>
      </c>
      <c r="AE67" s="203">
        <v>0</v>
      </c>
      <c r="AF67" s="203">
        <v>0</v>
      </c>
      <c r="AZ67" s="57" t="s">
        <v>1178</v>
      </c>
      <c r="BA67" s="57" t="s">
        <v>1123</v>
      </c>
      <c r="BB67" s="57" t="s">
        <v>1919</v>
      </c>
      <c r="BK67" s="892" t="s">
        <v>883</v>
      </c>
      <c r="BL67" s="435" t="s">
        <v>517</v>
      </c>
    </row>
    <row r="68" spans="1:71" ht="18" customHeight="1" thickBot="1">
      <c r="A68" s="1261" t="str">
        <f t="shared" si="0"/>
        <v>NONSPEC</v>
      </c>
      <c r="B68" s="1261"/>
      <c r="C68" s="474" t="s">
        <v>2585</v>
      </c>
      <c r="D68" s="991">
        <v>63</v>
      </c>
      <c r="E68" s="960">
        <v>0</v>
      </c>
      <c r="F68" s="961">
        <v>0</v>
      </c>
      <c r="G68" s="961">
        <v>0</v>
      </c>
      <c r="H68" s="961">
        <v>0</v>
      </c>
      <c r="AA68" s="240" t="s">
        <v>1014</v>
      </c>
      <c r="AC68" s="203">
        <v>0</v>
      </c>
      <c r="AD68" s="203">
        <v>0</v>
      </c>
      <c r="AE68" s="203">
        <v>0</v>
      </c>
      <c r="AF68" s="203">
        <v>0</v>
      </c>
      <c r="AZ68" s="57" t="s">
        <v>1014</v>
      </c>
      <c r="BA68" s="57" t="s">
        <v>1031</v>
      </c>
      <c r="BB68" s="57" t="s">
        <v>1920</v>
      </c>
      <c r="BK68" s="892" t="s">
        <v>1013</v>
      </c>
      <c r="BL68" s="435" t="s">
        <v>518</v>
      </c>
    </row>
    <row r="69" spans="1:71" ht="18" customHeight="1" thickTop="1" thickBot="1">
      <c r="A69" s="747" t="s">
        <v>870</v>
      </c>
      <c r="B69" s="1261"/>
      <c r="C69" s="474" t="s">
        <v>2374</v>
      </c>
      <c r="D69" s="990">
        <v>64</v>
      </c>
      <c r="E69" s="500">
        <f>SUM(E6:E68)</f>
        <v>0</v>
      </c>
      <c r="F69" s="500">
        <f>SUM(F6:F68)</f>
        <v>0</v>
      </c>
      <c r="G69" s="501">
        <f>SUM(G6:G68)</f>
        <v>0</v>
      </c>
      <c r="H69" s="501">
        <f>SUM(H6:H68)</f>
        <v>0</v>
      </c>
      <c r="W69"/>
      <c r="X69"/>
      <c r="AA69" s="241" t="s">
        <v>615</v>
      </c>
      <c r="AC69" s="204">
        <f>SUM(AC6:AC68)</f>
        <v>0</v>
      </c>
      <c r="AD69" s="204">
        <f>SUM(AD6:AD68)</f>
        <v>0</v>
      </c>
      <c r="AE69" s="204">
        <f>SUM(AE6:AE68)</f>
        <v>0</v>
      </c>
      <c r="AF69" s="204">
        <f>SUM(AF6:AF68)</f>
        <v>0</v>
      </c>
      <c r="AZ69" s="57" t="s">
        <v>615</v>
      </c>
      <c r="BA69" s="57" t="s">
        <v>615</v>
      </c>
      <c r="BB69" s="57" t="s">
        <v>1619</v>
      </c>
      <c r="BK69"/>
      <c r="BL69"/>
    </row>
    <row r="70" spans="1:71" ht="14.25" thickTop="1" thickBot="1">
      <c r="BK70"/>
      <c r="BL70"/>
    </row>
    <row r="71" spans="1:71" ht="19.5" customHeight="1" thickTop="1" thickBot="1">
      <c r="C71" s="475" t="str">
        <f>INDEX(LangT8C,,Lang)</f>
        <v>Source(s) of shown data:</v>
      </c>
      <c r="D71" s="1133"/>
      <c r="E71" s="1100"/>
      <c r="F71" s="1100"/>
      <c r="G71" s="1100"/>
      <c r="H71" s="1101"/>
      <c r="AA71" s="205" t="s">
        <v>767</v>
      </c>
      <c r="AZ71" s="57" t="s">
        <v>767</v>
      </c>
      <c r="BA71" s="57" t="s">
        <v>363</v>
      </c>
      <c r="BB71" s="57" t="s">
        <v>1643</v>
      </c>
      <c r="BK71"/>
      <c r="BL71"/>
    </row>
    <row r="72" spans="1:71" s="63" customFormat="1" ht="15" customHeight="1" thickTop="1">
      <c r="C72" s="526" t="str">
        <f>INDEX(LangT8C,,Lang)</f>
        <v>Country of Origin/Destination: Amounts are considered imported and exported when they have crossed the political boundaries of the country.</v>
      </c>
      <c r="D72" s="60"/>
      <c r="E72" s="60"/>
      <c r="F72" s="60"/>
      <c r="G72" s="61"/>
      <c r="H72" s="62"/>
      <c r="I72" s="62"/>
      <c r="J72" s="62"/>
      <c r="K72" s="62"/>
      <c r="L72" s="62"/>
      <c r="M72" s="62"/>
      <c r="N72" s="62"/>
      <c r="O72" s="62"/>
      <c r="P72" s="62"/>
      <c r="Q72" s="62"/>
      <c r="R72" s="62"/>
      <c r="S72" s="62"/>
      <c r="T72" s="62"/>
      <c r="U72" s="62"/>
      <c r="V72" s="62"/>
      <c r="W72" s="62"/>
      <c r="X72" s="62"/>
      <c r="Y72" s="62"/>
      <c r="Z72" s="62"/>
      <c r="AA72" s="57" t="s">
        <v>1029</v>
      </c>
      <c r="AB72" s="57"/>
      <c r="AC72" s="57"/>
      <c r="AD72" s="57"/>
      <c r="AE72" s="57"/>
      <c r="AF72" s="57"/>
      <c r="AG72" s="62"/>
      <c r="AH72" s="62"/>
      <c r="AI72" s="62"/>
      <c r="AJ72" s="62"/>
      <c r="AK72" s="62"/>
      <c r="AL72" s="62"/>
      <c r="AM72" s="62"/>
      <c r="AN72" s="62"/>
      <c r="AO72" s="62"/>
      <c r="AP72" s="62"/>
      <c r="AQ72" s="62"/>
      <c r="AR72" s="62"/>
      <c r="AS72" s="62"/>
      <c r="AT72" s="62"/>
      <c r="AU72" s="62"/>
      <c r="AV72" s="62"/>
      <c r="AW72" s="62"/>
      <c r="AX72" s="62"/>
      <c r="AY72" s="62"/>
      <c r="AZ72" s="57" t="s">
        <v>1029</v>
      </c>
      <c r="BA72" s="57" t="s">
        <v>1032</v>
      </c>
      <c r="BB72" s="57" t="s">
        <v>1921</v>
      </c>
      <c r="BC72" s="62"/>
      <c r="BD72" s="62"/>
      <c r="BE72" s="62"/>
      <c r="BF72" s="62"/>
      <c r="BG72" s="62"/>
      <c r="BH72" s="62"/>
      <c r="BI72" s="62"/>
      <c r="BJ72" s="62"/>
      <c r="BK72" s="62"/>
      <c r="BL72" s="62"/>
      <c r="BM72" s="62"/>
      <c r="BN72" s="62"/>
      <c r="BO72" s="62"/>
      <c r="BP72" s="62"/>
      <c r="BQ72" s="62"/>
      <c r="BR72" s="62"/>
      <c r="BS72" s="62"/>
    </row>
    <row r="73" spans="1:71" ht="9" customHeight="1">
      <c r="C73" s="526" t="str">
        <f>INDEX(LangT8C,,Lang)</f>
        <v>Row 56: Please provide details on Remarks page.</v>
      </c>
      <c r="AA73" s="57" t="s">
        <v>16</v>
      </c>
      <c r="AZ73" s="57" t="s">
        <v>16</v>
      </c>
      <c r="BA73" s="57" t="s">
        <v>18</v>
      </c>
      <c r="BB73" s="57" t="s">
        <v>1922</v>
      </c>
    </row>
    <row r="74" spans="1:71" ht="9" customHeight="1">
      <c r="C74" s="526" t="str">
        <f>INDEX(LangT8C,,Lang)</f>
        <v>Row 57: Cell A57 equals Cell A4 in Table 3. Cell B57 equals Cell A5 in Table 3. Cell C57 equals Cell B4 in Table 3. Cell D57 equals Cell B5 in Table 3.</v>
      </c>
      <c r="AA74" s="57" t="s">
        <v>17</v>
      </c>
      <c r="AZ74" s="57" t="s">
        <v>17</v>
      </c>
      <c r="BA74" s="57" t="s">
        <v>19</v>
      </c>
      <c r="BB74" s="57" t="s">
        <v>1923</v>
      </c>
    </row>
    <row r="75" spans="1:71" ht="9" customHeight="1">
      <c r="C75" s="526">
        <f>INDEX(LangT8C,,Lang)</f>
        <v>0</v>
      </c>
      <c r="BA75" s="57" t="s">
        <v>20</v>
      </c>
      <c r="BB75" s="57" t="s">
        <v>1924</v>
      </c>
    </row>
    <row r="76" spans="1:71" ht="9" customHeight="1">
      <c r="C76" s="526"/>
    </row>
    <row r="77" spans="1:71" ht="9" customHeight="1">
      <c r="C77" s="526"/>
    </row>
    <row r="100" spans="5:8">
      <c r="E100" s="57" t="s">
        <v>832</v>
      </c>
      <c r="F100" s="57" t="s">
        <v>833</v>
      </c>
      <c r="G100" s="57" t="s">
        <v>1325</v>
      </c>
      <c r="H100" s="57" t="s">
        <v>1326</v>
      </c>
    </row>
    <row r="101" spans="5:8">
      <c r="E101" s="57" t="s">
        <v>1141</v>
      </c>
      <c r="F101" s="57" t="s">
        <v>234</v>
      </c>
      <c r="G101" s="57" t="s">
        <v>462</v>
      </c>
      <c r="H101" s="57" t="s">
        <v>463</v>
      </c>
    </row>
    <row r="102" spans="5:8">
      <c r="E102" s="57" t="s">
        <v>1852</v>
      </c>
      <c r="F102" s="57" t="s">
        <v>1853</v>
      </c>
      <c r="G102" s="57" t="s">
        <v>1854</v>
      </c>
      <c r="H102" s="57" t="s">
        <v>1855</v>
      </c>
    </row>
  </sheetData>
  <mergeCells count="4">
    <mergeCell ref="D71:H71"/>
    <mergeCell ref="C5:D5"/>
    <mergeCell ref="E4:F4"/>
    <mergeCell ref="G4:H4"/>
  </mergeCells>
  <phoneticPr fontId="11" type="noConversion"/>
  <conditionalFormatting sqref="E6:H69">
    <cfRule type="cellIs" dxfId="270" priority="3" stopIfTrue="1" operator="notEqual">
      <formula>AC6</formula>
    </cfRule>
  </conditionalFormatting>
  <conditionalFormatting sqref="E6:H69">
    <cfRule type="cellIs" dxfId="3" priority="2" stopIfTrue="1" operator="notEqual">
      <formula>AC6</formula>
    </cfRule>
  </conditionalFormatting>
  <conditionalFormatting sqref="E6:H69">
    <cfRule type="cellIs" dxfId="1" priority="1" stopIfTrue="1" operator="notEqual">
      <formula>AC6</formula>
    </cfRule>
  </conditionalFormatting>
  <dataValidations count="1">
    <dataValidation type="whole" operator="greaterThanOrEqual" allowBlank="1" showInputMessage="1" showErrorMessage="1" error="Positive whole numbers only / Nombres entiers positifs uniquement" sqref="E6:H69 JA6:JD69 SW6:SZ69 ACS6:ACV69 AMO6:AMR69 AWK6:AWN69 BGG6:BGJ69 BQC6:BQF69 BZY6:CAB69 CJU6:CJX69 CTQ6:CTT69 DDM6:DDP69 DNI6:DNL69 DXE6:DXH69 EHA6:EHD69 EQW6:EQZ69 FAS6:FAV69 FKO6:FKR69 FUK6:FUN69 GEG6:GEJ69 GOC6:GOF69 GXY6:GYB69 HHU6:HHX69 HRQ6:HRT69 IBM6:IBP69 ILI6:ILL69 IVE6:IVH69 JFA6:JFD69 JOW6:JOZ69 JYS6:JYV69 KIO6:KIR69 KSK6:KSN69 LCG6:LCJ69 LMC6:LMF69 LVY6:LWB69 MFU6:MFX69 MPQ6:MPT69 MZM6:MZP69 NJI6:NJL69 NTE6:NTH69 ODA6:ODD69 OMW6:OMZ69 OWS6:OWV69 PGO6:PGR69 PQK6:PQN69 QAG6:QAJ69 QKC6:QKF69 QTY6:QUB69 RDU6:RDX69 RNQ6:RNT69 RXM6:RXP69 SHI6:SHL69 SRE6:SRH69 TBA6:TBD69 TKW6:TKZ69 TUS6:TUV69 UEO6:UER69 UOK6:UON69 UYG6:UYJ69 VIC6:VIF69 VRY6:VSB69 WBU6:WBX69 WLQ6:WLT69 WVM6:WVP69 E65542:H65605 JA65542:JD65605 SW65542:SZ65605 ACS65542:ACV65605 AMO65542:AMR65605 AWK65542:AWN65605 BGG65542:BGJ65605 BQC65542:BQF65605 BZY65542:CAB65605 CJU65542:CJX65605 CTQ65542:CTT65605 DDM65542:DDP65605 DNI65542:DNL65605 DXE65542:DXH65605 EHA65542:EHD65605 EQW65542:EQZ65605 FAS65542:FAV65605 FKO65542:FKR65605 FUK65542:FUN65605 GEG65542:GEJ65605 GOC65542:GOF65605 GXY65542:GYB65605 HHU65542:HHX65605 HRQ65542:HRT65605 IBM65542:IBP65605 ILI65542:ILL65605 IVE65542:IVH65605 JFA65542:JFD65605 JOW65542:JOZ65605 JYS65542:JYV65605 KIO65542:KIR65605 KSK65542:KSN65605 LCG65542:LCJ65605 LMC65542:LMF65605 LVY65542:LWB65605 MFU65542:MFX65605 MPQ65542:MPT65605 MZM65542:MZP65605 NJI65542:NJL65605 NTE65542:NTH65605 ODA65542:ODD65605 OMW65542:OMZ65605 OWS65542:OWV65605 PGO65542:PGR65605 PQK65542:PQN65605 QAG65542:QAJ65605 QKC65542:QKF65605 QTY65542:QUB65605 RDU65542:RDX65605 RNQ65542:RNT65605 RXM65542:RXP65605 SHI65542:SHL65605 SRE65542:SRH65605 TBA65542:TBD65605 TKW65542:TKZ65605 TUS65542:TUV65605 UEO65542:UER65605 UOK65542:UON65605 UYG65542:UYJ65605 VIC65542:VIF65605 VRY65542:VSB65605 WBU65542:WBX65605 WLQ65542:WLT65605 WVM65542:WVP65605 E131078:H131141 JA131078:JD131141 SW131078:SZ131141 ACS131078:ACV131141 AMO131078:AMR131141 AWK131078:AWN131141 BGG131078:BGJ131141 BQC131078:BQF131141 BZY131078:CAB131141 CJU131078:CJX131141 CTQ131078:CTT131141 DDM131078:DDP131141 DNI131078:DNL131141 DXE131078:DXH131141 EHA131078:EHD131141 EQW131078:EQZ131141 FAS131078:FAV131141 FKO131078:FKR131141 FUK131078:FUN131141 GEG131078:GEJ131141 GOC131078:GOF131141 GXY131078:GYB131141 HHU131078:HHX131141 HRQ131078:HRT131141 IBM131078:IBP131141 ILI131078:ILL131141 IVE131078:IVH131141 JFA131078:JFD131141 JOW131078:JOZ131141 JYS131078:JYV131141 KIO131078:KIR131141 KSK131078:KSN131141 LCG131078:LCJ131141 LMC131078:LMF131141 LVY131078:LWB131141 MFU131078:MFX131141 MPQ131078:MPT131141 MZM131078:MZP131141 NJI131078:NJL131141 NTE131078:NTH131141 ODA131078:ODD131141 OMW131078:OMZ131141 OWS131078:OWV131141 PGO131078:PGR131141 PQK131078:PQN131141 QAG131078:QAJ131141 QKC131078:QKF131141 QTY131078:QUB131141 RDU131078:RDX131141 RNQ131078:RNT131141 RXM131078:RXP131141 SHI131078:SHL131141 SRE131078:SRH131141 TBA131078:TBD131141 TKW131078:TKZ131141 TUS131078:TUV131141 UEO131078:UER131141 UOK131078:UON131141 UYG131078:UYJ131141 VIC131078:VIF131141 VRY131078:VSB131141 WBU131078:WBX131141 WLQ131078:WLT131141 WVM131078:WVP131141 E196614:H196677 JA196614:JD196677 SW196614:SZ196677 ACS196614:ACV196677 AMO196614:AMR196677 AWK196614:AWN196677 BGG196614:BGJ196677 BQC196614:BQF196677 BZY196614:CAB196677 CJU196614:CJX196677 CTQ196614:CTT196677 DDM196614:DDP196677 DNI196614:DNL196677 DXE196614:DXH196677 EHA196614:EHD196677 EQW196614:EQZ196677 FAS196614:FAV196677 FKO196614:FKR196677 FUK196614:FUN196677 GEG196614:GEJ196677 GOC196614:GOF196677 GXY196614:GYB196677 HHU196614:HHX196677 HRQ196614:HRT196677 IBM196614:IBP196677 ILI196614:ILL196677 IVE196614:IVH196677 JFA196614:JFD196677 JOW196614:JOZ196677 JYS196614:JYV196677 KIO196614:KIR196677 KSK196614:KSN196677 LCG196614:LCJ196677 LMC196614:LMF196677 LVY196614:LWB196677 MFU196614:MFX196677 MPQ196614:MPT196677 MZM196614:MZP196677 NJI196614:NJL196677 NTE196614:NTH196677 ODA196614:ODD196677 OMW196614:OMZ196677 OWS196614:OWV196677 PGO196614:PGR196677 PQK196614:PQN196677 QAG196614:QAJ196677 QKC196614:QKF196677 QTY196614:QUB196677 RDU196614:RDX196677 RNQ196614:RNT196677 RXM196614:RXP196677 SHI196614:SHL196677 SRE196614:SRH196677 TBA196614:TBD196677 TKW196614:TKZ196677 TUS196614:TUV196677 UEO196614:UER196677 UOK196614:UON196677 UYG196614:UYJ196677 VIC196614:VIF196677 VRY196614:VSB196677 WBU196614:WBX196677 WLQ196614:WLT196677 WVM196614:WVP196677 E262150:H262213 JA262150:JD262213 SW262150:SZ262213 ACS262150:ACV262213 AMO262150:AMR262213 AWK262150:AWN262213 BGG262150:BGJ262213 BQC262150:BQF262213 BZY262150:CAB262213 CJU262150:CJX262213 CTQ262150:CTT262213 DDM262150:DDP262213 DNI262150:DNL262213 DXE262150:DXH262213 EHA262150:EHD262213 EQW262150:EQZ262213 FAS262150:FAV262213 FKO262150:FKR262213 FUK262150:FUN262213 GEG262150:GEJ262213 GOC262150:GOF262213 GXY262150:GYB262213 HHU262150:HHX262213 HRQ262150:HRT262213 IBM262150:IBP262213 ILI262150:ILL262213 IVE262150:IVH262213 JFA262150:JFD262213 JOW262150:JOZ262213 JYS262150:JYV262213 KIO262150:KIR262213 KSK262150:KSN262213 LCG262150:LCJ262213 LMC262150:LMF262213 LVY262150:LWB262213 MFU262150:MFX262213 MPQ262150:MPT262213 MZM262150:MZP262213 NJI262150:NJL262213 NTE262150:NTH262213 ODA262150:ODD262213 OMW262150:OMZ262213 OWS262150:OWV262213 PGO262150:PGR262213 PQK262150:PQN262213 QAG262150:QAJ262213 QKC262150:QKF262213 QTY262150:QUB262213 RDU262150:RDX262213 RNQ262150:RNT262213 RXM262150:RXP262213 SHI262150:SHL262213 SRE262150:SRH262213 TBA262150:TBD262213 TKW262150:TKZ262213 TUS262150:TUV262213 UEO262150:UER262213 UOK262150:UON262213 UYG262150:UYJ262213 VIC262150:VIF262213 VRY262150:VSB262213 WBU262150:WBX262213 WLQ262150:WLT262213 WVM262150:WVP262213 E327686:H327749 JA327686:JD327749 SW327686:SZ327749 ACS327686:ACV327749 AMO327686:AMR327749 AWK327686:AWN327749 BGG327686:BGJ327749 BQC327686:BQF327749 BZY327686:CAB327749 CJU327686:CJX327749 CTQ327686:CTT327749 DDM327686:DDP327749 DNI327686:DNL327749 DXE327686:DXH327749 EHA327686:EHD327749 EQW327686:EQZ327749 FAS327686:FAV327749 FKO327686:FKR327749 FUK327686:FUN327749 GEG327686:GEJ327749 GOC327686:GOF327749 GXY327686:GYB327749 HHU327686:HHX327749 HRQ327686:HRT327749 IBM327686:IBP327749 ILI327686:ILL327749 IVE327686:IVH327749 JFA327686:JFD327749 JOW327686:JOZ327749 JYS327686:JYV327749 KIO327686:KIR327749 KSK327686:KSN327749 LCG327686:LCJ327749 LMC327686:LMF327749 LVY327686:LWB327749 MFU327686:MFX327749 MPQ327686:MPT327749 MZM327686:MZP327749 NJI327686:NJL327749 NTE327686:NTH327749 ODA327686:ODD327749 OMW327686:OMZ327749 OWS327686:OWV327749 PGO327686:PGR327749 PQK327686:PQN327749 QAG327686:QAJ327749 QKC327686:QKF327749 QTY327686:QUB327749 RDU327686:RDX327749 RNQ327686:RNT327749 RXM327686:RXP327749 SHI327686:SHL327749 SRE327686:SRH327749 TBA327686:TBD327749 TKW327686:TKZ327749 TUS327686:TUV327749 UEO327686:UER327749 UOK327686:UON327749 UYG327686:UYJ327749 VIC327686:VIF327749 VRY327686:VSB327749 WBU327686:WBX327749 WLQ327686:WLT327749 WVM327686:WVP327749 E393222:H393285 JA393222:JD393285 SW393222:SZ393285 ACS393222:ACV393285 AMO393222:AMR393285 AWK393222:AWN393285 BGG393222:BGJ393285 BQC393222:BQF393285 BZY393222:CAB393285 CJU393222:CJX393285 CTQ393222:CTT393285 DDM393222:DDP393285 DNI393222:DNL393285 DXE393222:DXH393285 EHA393222:EHD393285 EQW393222:EQZ393285 FAS393222:FAV393285 FKO393222:FKR393285 FUK393222:FUN393285 GEG393222:GEJ393285 GOC393222:GOF393285 GXY393222:GYB393285 HHU393222:HHX393285 HRQ393222:HRT393285 IBM393222:IBP393285 ILI393222:ILL393285 IVE393222:IVH393285 JFA393222:JFD393285 JOW393222:JOZ393285 JYS393222:JYV393285 KIO393222:KIR393285 KSK393222:KSN393285 LCG393222:LCJ393285 LMC393222:LMF393285 LVY393222:LWB393285 MFU393222:MFX393285 MPQ393222:MPT393285 MZM393222:MZP393285 NJI393222:NJL393285 NTE393222:NTH393285 ODA393222:ODD393285 OMW393222:OMZ393285 OWS393222:OWV393285 PGO393222:PGR393285 PQK393222:PQN393285 QAG393222:QAJ393285 QKC393222:QKF393285 QTY393222:QUB393285 RDU393222:RDX393285 RNQ393222:RNT393285 RXM393222:RXP393285 SHI393222:SHL393285 SRE393222:SRH393285 TBA393222:TBD393285 TKW393222:TKZ393285 TUS393222:TUV393285 UEO393222:UER393285 UOK393222:UON393285 UYG393222:UYJ393285 VIC393222:VIF393285 VRY393222:VSB393285 WBU393222:WBX393285 WLQ393222:WLT393285 WVM393222:WVP393285 E458758:H458821 JA458758:JD458821 SW458758:SZ458821 ACS458758:ACV458821 AMO458758:AMR458821 AWK458758:AWN458821 BGG458758:BGJ458821 BQC458758:BQF458821 BZY458758:CAB458821 CJU458758:CJX458821 CTQ458758:CTT458821 DDM458758:DDP458821 DNI458758:DNL458821 DXE458758:DXH458821 EHA458758:EHD458821 EQW458758:EQZ458821 FAS458758:FAV458821 FKO458758:FKR458821 FUK458758:FUN458821 GEG458758:GEJ458821 GOC458758:GOF458821 GXY458758:GYB458821 HHU458758:HHX458821 HRQ458758:HRT458821 IBM458758:IBP458821 ILI458758:ILL458821 IVE458758:IVH458821 JFA458758:JFD458821 JOW458758:JOZ458821 JYS458758:JYV458821 KIO458758:KIR458821 KSK458758:KSN458821 LCG458758:LCJ458821 LMC458758:LMF458821 LVY458758:LWB458821 MFU458758:MFX458821 MPQ458758:MPT458821 MZM458758:MZP458821 NJI458758:NJL458821 NTE458758:NTH458821 ODA458758:ODD458821 OMW458758:OMZ458821 OWS458758:OWV458821 PGO458758:PGR458821 PQK458758:PQN458821 QAG458758:QAJ458821 QKC458758:QKF458821 QTY458758:QUB458821 RDU458758:RDX458821 RNQ458758:RNT458821 RXM458758:RXP458821 SHI458758:SHL458821 SRE458758:SRH458821 TBA458758:TBD458821 TKW458758:TKZ458821 TUS458758:TUV458821 UEO458758:UER458821 UOK458758:UON458821 UYG458758:UYJ458821 VIC458758:VIF458821 VRY458758:VSB458821 WBU458758:WBX458821 WLQ458758:WLT458821 WVM458758:WVP458821 E524294:H524357 JA524294:JD524357 SW524294:SZ524357 ACS524294:ACV524357 AMO524294:AMR524357 AWK524294:AWN524357 BGG524294:BGJ524357 BQC524294:BQF524357 BZY524294:CAB524357 CJU524294:CJX524357 CTQ524294:CTT524357 DDM524294:DDP524357 DNI524294:DNL524357 DXE524294:DXH524357 EHA524294:EHD524357 EQW524294:EQZ524357 FAS524294:FAV524357 FKO524294:FKR524357 FUK524294:FUN524357 GEG524294:GEJ524357 GOC524294:GOF524357 GXY524294:GYB524357 HHU524294:HHX524357 HRQ524294:HRT524357 IBM524294:IBP524357 ILI524294:ILL524357 IVE524294:IVH524357 JFA524294:JFD524357 JOW524294:JOZ524357 JYS524294:JYV524357 KIO524294:KIR524357 KSK524294:KSN524357 LCG524294:LCJ524357 LMC524294:LMF524357 LVY524294:LWB524357 MFU524294:MFX524357 MPQ524294:MPT524357 MZM524294:MZP524357 NJI524294:NJL524357 NTE524294:NTH524357 ODA524294:ODD524357 OMW524294:OMZ524357 OWS524294:OWV524357 PGO524294:PGR524357 PQK524294:PQN524357 QAG524294:QAJ524357 QKC524294:QKF524357 QTY524294:QUB524357 RDU524294:RDX524357 RNQ524294:RNT524357 RXM524294:RXP524357 SHI524294:SHL524357 SRE524294:SRH524357 TBA524294:TBD524357 TKW524294:TKZ524357 TUS524294:TUV524357 UEO524294:UER524357 UOK524294:UON524357 UYG524294:UYJ524357 VIC524294:VIF524357 VRY524294:VSB524357 WBU524294:WBX524357 WLQ524294:WLT524357 WVM524294:WVP524357 E589830:H589893 JA589830:JD589893 SW589830:SZ589893 ACS589830:ACV589893 AMO589830:AMR589893 AWK589830:AWN589893 BGG589830:BGJ589893 BQC589830:BQF589893 BZY589830:CAB589893 CJU589830:CJX589893 CTQ589830:CTT589893 DDM589830:DDP589893 DNI589830:DNL589893 DXE589830:DXH589893 EHA589830:EHD589893 EQW589830:EQZ589893 FAS589830:FAV589893 FKO589830:FKR589893 FUK589830:FUN589893 GEG589830:GEJ589893 GOC589830:GOF589893 GXY589830:GYB589893 HHU589830:HHX589893 HRQ589830:HRT589893 IBM589830:IBP589893 ILI589830:ILL589893 IVE589830:IVH589893 JFA589830:JFD589893 JOW589830:JOZ589893 JYS589830:JYV589893 KIO589830:KIR589893 KSK589830:KSN589893 LCG589830:LCJ589893 LMC589830:LMF589893 LVY589830:LWB589893 MFU589830:MFX589893 MPQ589830:MPT589893 MZM589830:MZP589893 NJI589830:NJL589893 NTE589830:NTH589893 ODA589830:ODD589893 OMW589830:OMZ589893 OWS589830:OWV589893 PGO589830:PGR589893 PQK589830:PQN589893 QAG589830:QAJ589893 QKC589830:QKF589893 QTY589830:QUB589893 RDU589830:RDX589893 RNQ589830:RNT589893 RXM589830:RXP589893 SHI589830:SHL589893 SRE589830:SRH589893 TBA589830:TBD589893 TKW589830:TKZ589893 TUS589830:TUV589893 UEO589830:UER589893 UOK589830:UON589893 UYG589830:UYJ589893 VIC589830:VIF589893 VRY589830:VSB589893 WBU589830:WBX589893 WLQ589830:WLT589893 WVM589830:WVP589893 E655366:H655429 JA655366:JD655429 SW655366:SZ655429 ACS655366:ACV655429 AMO655366:AMR655429 AWK655366:AWN655429 BGG655366:BGJ655429 BQC655366:BQF655429 BZY655366:CAB655429 CJU655366:CJX655429 CTQ655366:CTT655429 DDM655366:DDP655429 DNI655366:DNL655429 DXE655366:DXH655429 EHA655366:EHD655429 EQW655366:EQZ655429 FAS655366:FAV655429 FKO655366:FKR655429 FUK655366:FUN655429 GEG655366:GEJ655429 GOC655366:GOF655429 GXY655366:GYB655429 HHU655366:HHX655429 HRQ655366:HRT655429 IBM655366:IBP655429 ILI655366:ILL655429 IVE655366:IVH655429 JFA655366:JFD655429 JOW655366:JOZ655429 JYS655366:JYV655429 KIO655366:KIR655429 KSK655366:KSN655429 LCG655366:LCJ655429 LMC655366:LMF655429 LVY655366:LWB655429 MFU655366:MFX655429 MPQ655366:MPT655429 MZM655366:MZP655429 NJI655366:NJL655429 NTE655366:NTH655429 ODA655366:ODD655429 OMW655366:OMZ655429 OWS655366:OWV655429 PGO655366:PGR655429 PQK655366:PQN655429 QAG655366:QAJ655429 QKC655366:QKF655429 QTY655366:QUB655429 RDU655366:RDX655429 RNQ655366:RNT655429 RXM655366:RXP655429 SHI655366:SHL655429 SRE655366:SRH655429 TBA655366:TBD655429 TKW655366:TKZ655429 TUS655366:TUV655429 UEO655366:UER655429 UOK655366:UON655429 UYG655366:UYJ655429 VIC655366:VIF655429 VRY655366:VSB655429 WBU655366:WBX655429 WLQ655366:WLT655429 WVM655366:WVP655429 E720902:H720965 JA720902:JD720965 SW720902:SZ720965 ACS720902:ACV720965 AMO720902:AMR720965 AWK720902:AWN720965 BGG720902:BGJ720965 BQC720902:BQF720965 BZY720902:CAB720965 CJU720902:CJX720965 CTQ720902:CTT720965 DDM720902:DDP720965 DNI720902:DNL720965 DXE720902:DXH720965 EHA720902:EHD720965 EQW720902:EQZ720965 FAS720902:FAV720965 FKO720902:FKR720965 FUK720902:FUN720965 GEG720902:GEJ720965 GOC720902:GOF720965 GXY720902:GYB720965 HHU720902:HHX720965 HRQ720902:HRT720965 IBM720902:IBP720965 ILI720902:ILL720965 IVE720902:IVH720965 JFA720902:JFD720965 JOW720902:JOZ720965 JYS720902:JYV720965 KIO720902:KIR720965 KSK720902:KSN720965 LCG720902:LCJ720965 LMC720902:LMF720965 LVY720902:LWB720965 MFU720902:MFX720965 MPQ720902:MPT720965 MZM720902:MZP720965 NJI720902:NJL720965 NTE720902:NTH720965 ODA720902:ODD720965 OMW720902:OMZ720965 OWS720902:OWV720965 PGO720902:PGR720965 PQK720902:PQN720965 QAG720902:QAJ720965 QKC720902:QKF720965 QTY720902:QUB720965 RDU720902:RDX720965 RNQ720902:RNT720965 RXM720902:RXP720965 SHI720902:SHL720965 SRE720902:SRH720965 TBA720902:TBD720965 TKW720902:TKZ720965 TUS720902:TUV720965 UEO720902:UER720965 UOK720902:UON720965 UYG720902:UYJ720965 VIC720902:VIF720965 VRY720902:VSB720965 WBU720902:WBX720965 WLQ720902:WLT720965 WVM720902:WVP720965 E786438:H786501 JA786438:JD786501 SW786438:SZ786501 ACS786438:ACV786501 AMO786438:AMR786501 AWK786438:AWN786501 BGG786438:BGJ786501 BQC786438:BQF786501 BZY786438:CAB786501 CJU786438:CJX786501 CTQ786438:CTT786501 DDM786438:DDP786501 DNI786438:DNL786501 DXE786438:DXH786501 EHA786438:EHD786501 EQW786438:EQZ786501 FAS786438:FAV786501 FKO786438:FKR786501 FUK786438:FUN786501 GEG786438:GEJ786501 GOC786438:GOF786501 GXY786438:GYB786501 HHU786438:HHX786501 HRQ786438:HRT786501 IBM786438:IBP786501 ILI786438:ILL786501 IVE786438:IVH786501 JFA786438:JFD786501 JOW786438:JOZ786501 JYS786438:JYV786501 KIO786438:KIR786501 KSK786438:KSN786501 LCG786438:LCJ786501 LMC786438:LMF786501 LVY786438:LWB786501 MFU786438:MFX786501 MPQ786438:MPT786501 MZM786438:MZP786501 NJI786438:NJL786501 NTE786438:NTH786501 ODA786438:ODD786501 OMW786438:OMZ786501 OWS786438:OWV786501 PGO786438:PGR786501 PQK786438:PQN786501 QAG786438:QAJ786501 QKC786438:QKF786501 QTY786438:QUB786501 RDU786438:RDX786501 RNQ786438:RNT786501 RXM786438:RXP786501 SHI786438:SHL786501 SRE786438:SRH786501 TBA786438:TBD786501 TKW786438:TKZ786501 TUS786438:TUV786501 UEO786438:UER786501 UOK786438:UON786501 UYG786438:UYJ786501 VIC786438:VIF786501 VRY786438:VSB786501 WBU786438:WBX786501 WLQ786438:WLT786501 WVM786438:WVP786501 E851974:H852037 JA851974:JD852037 SW851974:SZ852037 ACS851974:ACV852037 AMO851974:AMR852037 AWK851974:AWN852037 BGG851974:BGJ852037 BQC851974:BQF852037 BZY851974:CAB852037 CJU851974:CJX852037 CTQ851974:CTT852037 DDM851974:DDP852037 DNI851974:DNL852037 DXE851974:DXH852037 EHA851974:EHD852037 EQW851974:EQZ852037 FAS851974:FAV852037 FKO851974:FKR852037 FUK851974:FUN852037 GEG851974:GEJ852037 GOC851974:GOF852037 GXY851974:GYB852037 HHU851974:HHX852037 HRQ851974:HRT852037 IBM851974:IBP852037 ILI851974:ILL852037 IVE851974:IVH852037 JFA851974:JFD852037 JOW851974:JOZ852037 JYS851974:JYV852037 KIO851974:KIR852037 KSK851974:KSN852037 LCG851974:LCJ852037 LMC851974:LMF852037 LVY851974:LWB852037 MFU851974:MFX852037 MPQ851974:MPT852037 MZM851974:MZP852037 NJI851974:NJL852037 NTE851974:NTH852037 ODA851974:ODD852037 OMW851974:OMZ852037 OWS851974:OWV852037 PGO851974:PGR852037 PQK851974:PQN852037 QAG851974:QAJ852037 QKC851974:QKF852037 QTY851974:QUB852037 RDU851974:RDX852037 RNQ851974:RNT852037 RXM851974:RXP852037 SHI851974:SHL852037 SRE851974:SRH852037 TBA851974:TBD852037 TKW851974:TKZ852037 TUS851974:TUV852037 UEO851974:UER852037 UOK851974:UON852037 UYG851974:UYJ852037 VIC851974:VIF852037 VRY851974:VSB852037 WBU851974:WBX852037 WLQ851974:WLT852037 WVM851974:WVP852037 E917510:H917573 JA917510:JD917573 SW917510:SZ917573 ACS917510:ACV917573 AMO917510:AMR917573 AWK917510:AWN917573 BGG917510:BGJ917573 BQC917510:BQF917573 BZY917510:CAB917573 CJU917510:CJX917573 CTQ917510:CTT917573 DDM917510:DDP917573 DNI917510:DNL917573 DXE917510:DXH917573 EHA917510:EHD917573 EQW917510:EQZ917573 FAS917510:FAV917573 FKO917510:FKR917573 FUK917510:FUN917573 GEG917510:GEJ917573 GOC917510:GOF917573 GXY917510:GYB917573 HHU917510:HHX917573 HRQ917510:HRT917573 IBM917510:IBP917573 ILI917510:ILL917573 IVE917510:IVH917573 JFA917510:JFD917573 JOW917510:JOZ917573 JYS917510:JYV917573 KIO917510:KIR917573 KSK917510:KSN917573 LCG917510:LCJ917573 LMC917510:LMF917573 LVY917510:LWB917573 MFU917510:MFX917573 MPQ917510:MPT917573 MZM917510:MZP917573 NJI917510:NJL917573 NTE917510:NTH917573 ODA917510:ODD917573 OMW917510:OMZ917573 OWS917510:OWV917573 PGO917510:PGR917573 PQK917510:PQN917573 QAG917510:QAJ917573 QKC917510:QKF917573 QTY917510:QUB917573 RDU917510:RDX917573 RNQ917510:RNT917573 RXM917510:RXP917573 SHI917510:SHL917573 SRE917510:SRH917573 TBA917510:TBD917573 TKW917510:TKZ917573 TUS917510:TUV917573 UEO917510:UER917573 UOK917510:UON917573 UYG917510:UYJ917573 VIC917510:VIF917573 VRY917510:VSB917573 WBU917510:WBX917573 WLQ917510:WLT917573 WVM917510:WVP917573 E983046:H983109 JA983046:JD983109 SW983046:SZ983109 ACS983046:ACV983109 AMO983046:AMR983109 AWK983046:AWN983109 BGG983046:BGJ983109 BQC983046:BQF983109 BZY983046:CAB983109 CJU983046:CJX983109 CTQ983046:CTT983109 DDM983046:DDP983109 DNI983046:DNL983109 DXE983046:DXH983109 EHA983046:EHD983109 EQW983046:EQZ983109 FAS983046:FAV983109 FKO983046:FKR983109 FUK983046:FUN983109 GEG983046:GEJ983109 GOC983046:GOF983109 GXY983046:GYB983109 HHU983046:HHX983109 HRQ983046:HRT983109 IBM983046:IBP983109 ILI983046:ILL983109 IVE983046:IVH983109 JFA983046:JFD983109 JOW983046:JOZ983109 JYS983046:JYV983109 KIO983046:KIR983109 KSK983046:KSN983109 LCG983046:LCJ983109 LMC983046:LMF983109 LVY983046:LWB983109 MFU983046:MFX983109 MPQ983046:MPT983109 MZM983046:MZP983109 NJI983046:NJL983109 NTE983046:NTH983109 ODA983046:ODD983109 OMW983046:OMZ983109 OWS983046:OWV983109 PGO983046:PGR983109 PQK983046:PQN983109 QAG983046:QAJ983109 QKC983046:QKF983109 QTY983046:QUB983109 RDU983046:RDX983109 RNQ983046:RNT983109 RXM983046:RXP983109 SHI983046:SHL983109 SRE983046:SRH983109 TBA983046:TBD983109 TKW983046:TKZ983109 TUS983046:TUV983109 UEO983046:UER983109 UOK983046:UON983109 UYG983046:UYJ983109 VIC983046:VIF983109 VRY983046:VSB983109 WBU983046:WBX983109 WLQ983046:WLT983109 WVM983046:WVP983109">
      <formula1>0</formula1>
    </dataValidation>
  </dataValidations>
  <printOptions horizontalCentered="1" verticalCentered="1"/>
  <pageMargins left="0.23622047244094491" right="7.874015748031496E-2" top="0" bottom="0" header="0.11811023622047245" footer="0.11811023622047245"/>
  <pageSetup paperSize="9" scale="61" orientation="portrait" r:id="rId1"/>
  <headerFooter alignWithMargins="0"/>
  <rowBreaks count="1" manualBreakCount="1">
    <brk id="41" max="16383" man="1"/>
  </rowBreaks>
  <legacyDrawing r:id="rId2"/>
</worksheet>
</file>

<file path=xl/worksheets/sheet16.xml><?xml version="1.0" encoding="utf-8"?>
<worksheet xmlns="http://schemas.openxmlformats.org/spreadsheetml/2006/main" xmlns:r="http://schemas.openxmlformats.org/officeDocument/2006/relationships">
  <sheetPr codeName="Sheet_TS01"/>
  <dimension ref="A1:BP92"/>
  <sheetViews>
    <sheetView showGridLines="0" topLeftCell="L1" zoomScale="80" zoomScaleNormal="80" workbookViewId="0">
      <selection activeCell="AC45" sqref="AC45"/>
    </sheetView>
  </sheetViews>
  <sheetFormatPr defaultColWidth="10" defaultRowHeight="12"/>
  <cols>
    <col min="1" max="4" width="10" style="136" hidden="1" customWidth="1"/>
    <col min="5" max="28" width="10" style="136"/>
    <col min="29" max="29" width="30.140625" style="136" customWidth="1"/>
    <col min="30" max="30" width="10" style="136" hidden="1" customWidth="1"/>
    <col min="31" max="31" width="40.85546875" style="756" hidden="1" customWidth="1"/>
    <col min="32" max="68" width="10" style="136" hidden="1" customWidth="1"/>
    <col min="69" max="81" width="10" style="136" customWidth="1"/>
    <col min="82" max="16384" width="10" style="136"/>
  </cols>
  <sheetData>
    <row r="1" spans="1:64" ht="15.75" customHeight="1">
      <c r="C1"/>
      <c r="F1" s="1049" t="s">
        <v>2147</v>
      </c>
      <c r="O1" s="379"/>
      <c r="P1" s="1049" t="s">
        <v>2147</v>
      </c>
      <c r="R1" s="380"/>
      <c r="S1" s="380"/>
      <c r="T1" s="380"/>
      <c r="U1" s="380"/>
      <c r="V1" s="380"/>
      <c r="W1" s="380"/>
      <c r="X1" s="380"/>
      <c r="Y1" s="380"/>
      <c r="Z1" s="380"/>
      <c r="AA1" s="380"/>
      <c r="AB1" s="380"/>
      <c r="AC1" s="1040">
        <f ca="1">NOW()</f>
        <v>41912.572466666665</v>
      </c>
      <c r="AE1" s="756" t="s">
        <v>195</v>
      </c>
      <c r="BJ1" s="136" t="s">
        <v>195</v>
      </c>
      <c r="BK1" s="136" t="s">
        <v>1130</v>
      </c>
      <c r="BL1" s="136" t="s">
        <v>1925</v>
      </c>
    </row>
    <row r="2" spans="1:64" s="381" customFormat="1" ht="12.75">
      <c r="D2" s="382"/>
      <c r="E2" s="11"/>
      <c r="F2" s="382"/>
      <c r="G2" s="382"/>
      <c r="H2" s="382"/>
      <c r="I2" s="382"/>
      <c r="J2" s="382"/>
      <c r="K2" s="382"/>
      <c r="L2" s="382"/>
      <c r="M2" s="382"/>
      <c r="N2" s="382"/>
      <c r="O2" s="382"/>
      <c r="P2" s="382"/>
      <c r="Q2" s="382"/>
      <c r="R2" s="382"/>
      <c r="S2" s="382"/>
      <c r="T2" s="382"/>
      <c r="U2" s="382"/>
      <c r="V2" s="382"/>
      <c r="W2" s="382"/>
      <c r="X2" s="382"/>
      <c r="Y2" s="382"/>
      <c r="Z2" s="382"/>
      <c r="AA2" s="382"/>
      <c r="AB2" s="382"/>
      <c r="AC2" s="1041" t="s">
        <v>2129</v>
      </c>
      <c r="AE2" s="758"/>
      <c r="BJ2" s="136" t="s">
        <v>196</v>
      </c>
      <c r="BK2" s="136" t="s">
        <v>1131</v>
      </c>
      <c r="BL2" s="136" t="s">
        <v>1936</v>
      </c>
    </row>
    <row r="3" spans="1:64" s="383" customFormat="1">
      <c r="D3" s="382"/>
      <c r="E3" s="382"/>
      <c r="F3" s="382"/>
      <c r="G3" s="382"/>
      <c r="H3" s="382"/>
      <c r="I3" s="382"/>
      <c r="J3" s="382"/>
      <c r="K3" s="382"/>
      <c r="L3" s="382"/>
      <c r="M3" s="382"/>
      <c r="N3" s="382"/>
      <c r="O3" s="382"/>
      <c r="P3" s="382"/>
      <c r="Q3" s="382"/>
      <c r="R3" s="382"/>
      <c r="S3" s="382"/>
      <c r="T3" s="382"/>
      <c r="U3" s="382"/>
      <c r="V3" s="382"/>
      <c r="W3" s="382"/>
      <c r="X3" s="382"/>
      <c r="Y3" s="382"/>
      <c r="Z3" s="382"/>
      <c r="AA3" s="382"/>
      <c r="AB3" s="382"/>
      <c r="AC3" s="382"/>
      <c r="AE3" s="759"/>
      <c r="BJ3" s="136"/>
      <c r="BK3" s="136"/>
      <c r="BL3" s="136"/>
    </row>
    <row r="4" spans="1:64" s="383" customFormat="1">
      <c r="A4" s="383" t="s">
        <v>1304</v>
      </c>
      <c r="B4" s="383" t="s">
        <v>1302</v>
      </c>
      <c r="C4" s="383" t="s">
        <v>1303</v>
      </c>
      <c r="D4" s="417" t="s">
        <v>1305</v>
      </c>
      <c r="E4" s="382"/>
      <c r="F4" s="382"/>
      <c r="G4" s="382"/>
      <c r="H4" s="382"/>
      <c r="I4" s="382"/>
      <c r="AC4" s="417"/>
      <c r="AE4" s="759"/>
      <c r="BJ4" s="136"/>
      <c r="BK4" s="136"/>
      <c r="BL4" s="136"/>
    </row>
    <row r="5" spans="1:64" s="383" customFormat="1" ht="12.75" thickBot="1">
      <c r="A5" s="384"/>
      <c r="B5" s="384" t="s">
        <v>538</v>
      </c>
      <c r="C5" s="384" t="s">
        <v>539</v>
      </c>
      <c r="D5" s="384"/>
      <c r="E5" s="385">
        <v>2013</v>
      </c>
      <c r="F5" s="385">
        <v>2012</v>
      </c>
      <c r="G5" s="385">
        <v>2011</v>
      </c>
      <c r="H5" s="385">
        <v>2010</v>
      </c>
      <c r="I5" s="385">
        <v>2009</v>
      </c>
      <c r="J5" s="385">
        <v>2008</v>
      </c>
      <c r="K5" s="385">
        <v>2007</v>
      </c>
      <c r="L5" s="385">
        <v>2006</v>
      </c>
      <c r="M5" s="385">
        <v>2005</v>
      </c>
      <c r="N5" s="385">
        <v>2004</v>
      </c>
      <c r="O5" s="385">
        <v>2003</v>
      </c>
      <c r="P5" s="385">
        <v>2002</v>
      </c>
      <c r="Q5" s="385">
        <v>2001</v>
      </c>
      <c r="R5" s="385">
        <v>2000</v>
      </c>
      <c r="S5" s="385">
        <v>1999</v>
      </c>
      <c r="T5" s="385">
        <v>1998</v>
      </c>
      <c r="U5" s="385">
        <v>1997</v>
      </c>
      <c r="V5" s="385">
        <v>1996</v>
      </c>
      <c r="W5" s="385">
        <v>1995</v>
      </c>
      <c r="X5" s="385">
        <v>1994</v>
      </c>
      <c r="Y5" s="385">
        <v>1993</v>
      </c>
      <c r="Z5" s="385">
        <v>1992</v>
      </c>
      <c r="AA5" s="385">
        <v>1991</v>
      </c>
      <c r="AB5" s="385">
        <v>1990</v>
      </c>
      <c r="AC5" s="384"/>
      <c r="AE5" s="786"/>
      <c r="AF5" s="819">
        <v>1990</v>
      </c>
      <c r="AG5" s="386">
        <v>1991</v>
      </c>
      <c r="AH5" s="386">
        <v>1992</v>
      </c>
      <c r="AI5" s="386">
        <v>1993</v>
      </c>
      <c r="AJ5" s="386">
        <v>1994</v>
      </c>
      <c r="AK5" s="386">
        <v>1995</v>
      </c>
      <c r="AL5" s="386">
        <v>1996</v>
      </c>
      <c r="AM5" s="386">
        <v>1997</v>
      </c>
      <c r="AN5" s="386">
        <v>1998</v>
      </c>
      <c r="AO5" s="386">
        <v>1999</v>
      </c>
      <c r="AP5" s="386">
        <v>2000</v>
      </c>
      <c r="AQ5" s="386">
        <v>2001</v>
      </c>
      <c r="AR5" s="386">
        <v>2002</v>
      </c>
      <c r="AS5" s="386">
        <v>2003</v>
      </c>
      <c r="AT5" s="386">
        <v>2004</v>
      </c>
      <c r="AU5" s="386">
        <v>2005</v>
      </c>
      <c r="AV5" s="386">
        <v>2006</v>
      </c>
      <c r="AW5" s="386">
        <v>2007</v>
      </c>
      <c r="AX5" s="386">
        <v>2008</v>
      </c>
      <c r="AY5" s="386">
        <v>2009</v>
      </c>
      <c r="AZ5" s="386">
        <v>2010</v>
      </c>
      <c r="BA5" s="386">
        <v>2011</v>
      </c>
      <c r="BB5" s="386">
        <v>2012</v>
      </c>
      <c r="BC5" s="386">
        <v>2013</v>
      </c>
      <c r="BJ5" s="136"/>
      <c r="BK5" s="136"/>
      <c r="BL5" s="136"/>
    </row>
    <row r="6" spans="1:64" s="383" customFormat="1" ht="24" customHeight="1" thickBot="1">
      <c r="E6" s="387"/>
      <c r="F6" s="387"/>
      <c r="G6" s="387"/>
      <c r="H6" s="387"/>
      <c r="I6" s="387"/>
      <c r="J6" s="388"/>
      <c r="K6" s="388"/>
      <c r="L6" s="388"/>
      <c r="M6" s="388"/>
      <c r="N6" s="388"/>
      <c r="O6" s="388"/>
      <c r="P6" s="388"/>
      <c r="Q6" s="388"/>
      <c r="R6" s="388"/>
      <c r="S6" s="388"/>
      <c r="T6" s="388"/>
      <c r="U6" s="388"/>
      <c r="V6" s="388"/>
      <c r="W6" s="388"/>
      <c r="X6" s="388"/>
      <c r="Y6" s="388"/>
      <c r="Z6" s="388"/>
      <c r="AA6" s="388"/>
      <c r="AB6" s="388"/>
      <c r="AC6" s="373" t="s">
        <v>2142</v>
      </c>
      <c r="AE6" s="821" t="s">
        <v>186</v>
      </c>
      <c r="AF6" s="820"/>
      <c r="AG6" s="388"/>
      <c r="AH6" s="388"/>
      <c r="AI6" s="388"/>
      <c r="AJ6" s="388"/>
      <c r="AK6" s="388"/>
      <c r="AL6" s="388"/>
      <c r="AM6" s="388"/>
      <c r="AN6" s="388"/>
      <c r="AO6" s="388"/>
      <c r="AP6" s="388"/>
      <c r="AQ6" s="388"/>
      <c r="AR6" s="388"/>
      <c r="AS6" s="388"/>
      <c r="AT6" s="388"/>
      <c r="AU6" s="388"/>
      <c r="AV6" s="388"/>
      <c r="AW6" s="388"/>
      <c r="AX6" s="388"/>
      <c r="AY6" s="388"/>
      <c r="AZ6" s="388"/>
      <c r="BA6" s="388"/>
      <c r="BB6" s="388"/>
      <c r="BC6" s="388"/>
      <c r="BJ6" s="136" t="s">
        <v>186</v>
      </c>
      <c r="BK6" s="136" t="s">
        <v>1299</v>
      </c>
      <c r="BL6" s="136" t="s">
        <v>1926</v>
      </c>
    </row>
    <row r="7" spans="1:64" s="383" customFormat="1" ht="13.5" customHeight="1">
      <c r="A7" s="336" t="s">
        <v>538</v>
      </c>
      <c r="B7" s="50" t="s">
        <v>74</v>
      </c>
      <c r="C7" s="336" t="s">
        <v>555</v>
      </c>
      <c r="D7" s="336" t="s">
        <v>583</v>
      </c>
      <c r="E7" s="706">
        <f>ROUND(SUM(E8:E17)-E10,0)</f>
        <v>0</v>
      </c>
      <c r="F7" s="706">
        <f>ROUND(SUM(F8:F17)-F10,0)</f>
        <v>0</v>
      </c>
      <c r="G7" s="706">
        <f>ROUND(SUM(G8:G17)-G10,0)</f>
        <v>0</v>
      </c>
      <c r="H7" s="706">
        <f>ROUND(SUM(H8:H17)-H10,0)</f>
        <v>0</v>
      </c>
      <c r="I7" s="706">
        <f t="shared" ref="I7:W7" si="0">ROUND(SUM(I8:I17)-I10,0)</f>
        <v>0</v>
      </c>
      <c r="J7" s="706">
        <f t="shared" si="0"/>
        <v>0</v>
      </c>
      <c r="K7" s="706">
        <f t="shared" si="0"/>
        <v>0</v>
      </c>
      <c r="L7" s="706">
        <f t="shared" si="0"/>
        <v>0</v>
      </c>
      <c r="M7" s="706">
        <f t="shared" si="0"/>
        <v>0</v>
      </c>
      <c r="N7" s="706">
        <f t="shared" si="0"/>
        <v>0</v>
      </c>
      <c r="O7" s="706">
        <f t="shared" si="0"/>
        <v>0</v>
      </c>
      <c r="P7" s="706">
        <f t="shared" si="0"/>
        <v>0</v>
      </c>
      <c r="Q7" s="706">
        <f t="shared" si="0"/>
        <v>0</v>
      </c>
      <c r="R7" s="706">
        <f t="shared" si="0"/>
        <v>0</v>
      </c>
      <c r="S7" s="706">
        <f t="shared" si="0"/>
        <v>0</v>
      </c>
      <c r="T7" s="706">
        <f t="shared" si="0"/>
        <v>0</v>
      </c>
      <c r="U7" s="706">
        <f t="shared" si="0"/>
        <v>0</v>
      </c>
      <c r="V7" s="706">
        <f t="shared" si="0"/>
        <v>0</v>
      </c>
      <c r="W7" s="706">
        <f t="shared" si="0"/>
        <v>0</v>
      </c>
      <c r="X7" s="706">
        <f>ROUND(SUM(X8:X17)-X10,0)</f>
        <v>0</v>
      </c>
      <c r="Y7" s="706">
        <f>ROUND(SUM(Y8:Y17)-Y10,0)</f>
        <v>0</v>
      </c>
      <c r="Z7" s="706">
        <f>ROUND(SUM(Z8:Z17)-Z10,0)</f>
        <v>0</v>
      </c>
      <c r="AA7" s="706">
        <f>ROUND(SUM(AA8:AA17)-AA10,0)</f>
        <v>0</v>
      </c>
      <c r="AB7" s="706">
        <f>ROUND(SUM(AB8:AB17)-AB10,0)</f>
        <v>0</v>
      </c>
      <c r="AC7" s="374" t="s">
        <v>2130</v>
      </c>
      <c r="AE7" s="821" t="s">
        <v>759</v>
      </c>
      <c r="AF7" s="160">
        <f t="shared" ref="AF7:BC7" si="1">ROUND(SUM(AF8:AF17)-AF10,0)</f>
        <v>0</v>
      </c>
      <c r="AG7" s="160">
        <f t="shared" si="1"/>
        <v>0</v>
      </c>
      <c r="AH7" s="160">
        <f t="shared" si="1"/>
        <v>0</v>
      </c>
      <c r="AI7" s="160">
        <f t="shared" si="1"/>
        <v>0</v>
      </c>
      <c r="AJ7" s="160">
        <f t="shared" si="1"/>
        <v>0</v>
      </c>
      <c r="AK7" s="160">
        <f t="shared" si="1"/>
        <v>0</v>
      </c>
      <c r="AL7" s="160">
        <f t="shared" si="1"/>
        <v>0</v>
      </c>
      <c r="AM7" s="160">
        <f t="shared" si="1"/>
        <v>0</v>
      </c>
      <c r="AN7" s="160">
        <f t="shared" si="1"/>
        <v>0</v>
      </c>
      <c r="AO7" s="160">
        <f t="shared" si="1"/>
        <v>0</v>
      </c>
      <c r="AP7" s="160">
        <f t="shared" si="1"/>
        <v>0</v>
      </c>
      <c r="AQ7" s="160">
        <f t="shared" si="1"/>
        <v>0</v>
      </c>
      <c r="AR7" s="160">
        <f t="shared" si="1"/>
        <v>0</v>
      </c>
      <c r="AS7" s="160">
        <f t="shared" si="1"/>
        <v>0</v>
      </c>
      <c r="AT7" s="160">
        <f t="shared" si="1"/>
        <v>0</v>
      </c>
      <c r="AU7" s="160">
        <f t="shared" si="1"/>
        <v>0</v>
      </c>
      <c r="AV7" s="160">
        <f t="shared" si="1"/>
        <v>0</v>
      </c>
      <c r="AW7" s="160">
        <f t="shared" si="1"/>
        <v>0</v>
      </c>
      <c r="AX7" s="160">
        <f t="shared" si="1"/>
        <v>0</v>
      </c>
      <c r="AY7" s="160">
        <f>ROUND(SUM(AY8:AY17)-AY10,0)</f>
        <v>0</v>
      </c>
      <c r="AZ7" s="160">
        <f>ROUND(SUM(AZ8:AZ17)-AZ10,0)</f>
        <v>0</v>
      </c>
      <c r="BA7" s="160">
        <f>ROUND(SUM(BA8:BA17)-BA10,0)</f>
        <v>0</v>
      </c>
      <c r="BB7" s="160">
        <f>ROUND(SUM(BB8:BB17)-BB10,0)</f>
        <v>0</v>
      </c>
      <c r="BC7" s="160">
        <f t="shared" si="1"/>
        <v>0</v>
      </c>
      <c r="BJ7" s="136" t="s">
        <v>759</v>
      </c>
      <c r="BK7" s="136" t="s">
        <v>759</v>
      </c>
      <c r="BL7" s="136" t="s">
        <v>1619</v>
      </c>
    </row>
    <row r="8" spans="1:64" s="389" customFormat="1" ht="12.75" customHeight="1">
      <c r="A8" s="336" t="s">
        <v>538</v>
      </c>
      <c r="B8" s="336" t="s">
        <v>74</v>
      </c>
      <c r="C8" s="336" t="s">
        <v>555</v>
      </c>
      <c r="D8" s="336" t="s">
        <v>563</v>
      </c>
      <c r="E8" s="87">
        <v>0</v>
      </c>
      <c r="F8" s="87">
        <v>0</v>
      </c>
      <c r="G8" s="87">
        <v>0</v>
      </c>
      <c r="H8" s="87">
        <v>0</v>
      </c>
      <c r="I8" s="87">
        <v>0</v>
      </c>
      <c r="J8" s="87">
        <v>0</v>
      </c>
      <c r="K8" s="87">
        <v>0</v>
      </c>
      <c r="L8" s="87">
        <v>0</v>
      </c>
      <c r="M8" s="87">
        <v>0</v>
      </c>
      <c r="N8" s="87">
        <v>0</v>
      </c>
      <c r="O8" s="87">
        <v>0</v>
      </c>
      <c r="P8" s="87">
        <v>0</v>
      </c>
      <c r="Q8" s="87">
        <v>0</v>
      </c>
      <c r="R8" s="87">
        <v>0</v>
      </c>
      <c r="S8" s="87">
        <v>0</v>
      </c>
      <c r="T8" s="87">
        <v>0</v>
      </c>
      <c r="U8" s="87">
        <v>0</v>
      </c>
      <c r="V8" s="87">
        <v>0</v>
      </c>
      <c r="W8" s="87">
        <v>0</v>
      </c>
      <c r="X8" s="87">
        <v>0</v>
      </c>
      <c r="Y8" s="87">
        <v>0</v>
      </c>
      <c r="Z8" s="87">
        <v>0</v>
      </c>
      <c r="AA8" s="87">
        <v>0</v>
      </c>
      <c r="AB8" s="87">
        <v>0</v>
      </c>
      <c r="AC8" s="375" t="s">
        <v>2131</v>
      </c>
      <c r="AE8" s="821" t="s">
        <v>760</v>
      </c>
      <c r="AF8" s="87">
        <v>0</v>
      </c>
      <c r="AG8" s="87">
        <v>0</v>
      </c>
      <c r="AH8" s="87">
        <v>0</v>
      </c>
      <c r="AI8" s="87">
        <v>0</v>
      </c>
      <c r="AJ8" s="87">
        <v>0</v>
      </c>
      <c r="AK8" s="87">
        <v>0</v>
      </c>
      <c r="AL8" s="87">
        <v>0</v>
      </c>
      <c r="AM8" s="87">
        <v>0</v>
      </c>
      <c r="AN8" s="87">
        <v>0</v>
      </c>
      <c r="AO8" s="87">
        <v>0</v>
      </c>
      <c r="AP8" s="87">
        <v>0</v>
      </c>
      <c r="AQ8" s="87">
        <v>0</v>
      </c>
      <c r="AR8" s="87">
        <v>0</v>
      </c>
      <c r="AS8" s="87">
        <v>0</v>
      </c>
      <c r="AT8" s="87">
        <v>0</v>
      </c>
      <c r="AU8" s="87">
        <v>0</v>
      </c>
      <c r="AV8" s="87">
        <v>0</v>
      </c>
      <c r="AW8" s="87">
        <v>0</v>
      </c>
      <c r="AX8" s="87">
        <v>0</v>
      </c>
      <c r="AY8" s="87">
        <v>0</v>
      </c>
      <c r="AZ8" s="87">
        <v>0</v>
      </c>
      <c r="BA8" s="87">
        <v>0</v>
      </c>
      <c r="BB8" s="87">
        <v>0</v>
      </c>
      <c r="BC8" s="87">
        <v>0</v>
      </c>
      <c r="BJ8" s="136" t="s">
        <v>760</v>
      </c>
      <c r="BK8" s="136" t="s">
        <v>351</v>
      </c>
      <c r="BL8" s="136" t="s">
        <v>1638</v>
      </c>
    </row>
    <row r="9" spans="1:64" s="389" customFormat="1" ht="12.75" customHeight="1">
      <c r="A9" s="336" t="s">
        <v>538</v>
      </c>
      <c r="B9" s="336" t="s">
        <v>74</v>
      </c>
      <c r="C9" s="336" t="s">
        <v>555</v>
      </c>
      <c r="D9" s="336" t="s">
        <v>564</v>
      </c>
      <c r="E9" s="87">
        <v>0</v>
      </c>
      <c r="F9" s="87">
        <v>0</v>
      </c>
      <c r="G9" s="87">
        <v>0</v>
      </c>
      <c r="H9" s="87">
        <v>0</v>
      </c>
      <c r="I9" s="87">
        <v>0</v>
      </c>
      <c r="J9" s="87">
        <v>0</v>
      </c>
      <c r="K9" s="87">
        <v>0</v>
      </c>
      <c r="L9" s="87">
        <v>0</v>
      </c>
      <c r="M9" s="87">
        <v>0</v>
      </c>
      <c r="N9" s="87">
        <v>0</v>
      </c>
      <c r="O9" s="87">
        <v>0</v>
      </c>
      <c r="P9" s="87">
        <v>0</v>
      </c>
      <c r="Q9" s="87">
        <v>0</v>
      </c>
      <c r="R9" s="87">
        <v>0</v>
      </c>
      <c r="S9" s="87">
        <v>0</v>
      </c>
      <c r="T9" s="87">
        <v>0</v>
      </c>
      <c r="U9" s="87">
        <v>0</v>
      </c>
      <c r="V9" s="87">
        <v>0</v>
      </c>
      <c r="W9" s="87">
        <v>0</v>
      </c>
      <c r="X9" s="87">
        <v>0</v>
      </c>
      <c r="Y9" s="87">
        <v>0</v>
      </c>
      <c r="Z9" s="87">
        <v>0</v>
      </c>
      <c r="AA9" s="87">
        <v>0</v>
      </c>
      <c r="AB9" s="87">
        <v>0</v>
      </c>
      <c r="AC9" s="1042" t="s">
        <v>2132</v>
      </c>
      <c r="AE9" s="821" t="s">
        <v>761</v>
      </c>
      <c r="AF9" s="87">
        <v>0</v>
      </c>
      <c r="AG9" s="87">
        <v>0</v>
      </c>
      <c r="AH9" s="87">
        <v>0</v>
      </c>
      <c r="AI9" s="87">
        <v>0</v>
      </c>
      <c r="AJ9" s="87">
        <v>0</v>
      </c>
      <c r="AK9" s="87">
        <v>0</v>
      </c>
      <c r="AL9" s="87">
        <v>0</v>
      </c>
      <c r="AM9" s="87">
        <v>0</v>
      </c>
      <c r="AN9" s="87">
        <v>0</v>
      </c>
      <c r="AO9" s="87">
        <v>0</v>
      </c>
      <c r="AP9" s="87">
        <v>0</v>
      </c>
      <c r="AQ9" s="87">
        <v>0</v>
      </c>
      <c r="AR9" s="87">
        <v>0</v>
      </c>
      <c r="AS9" s="87">
        <v>0</v>
      </c>
      <c r="AT9" s="87">
        <v>0</v>
      </c>
      <c r="AU9" s="87">
        <v>0</v>
      </c>
      <c r="AV9" s="87">
        <v>0</v>
      </c>
      <c r="AW9" s="87">
        <v>0</v>
      </c>
      <c r="AX9" s="87">
        <v>0</v>
      </c>
      <c r="AY9" s="87">
        <v>0</v>
      </c>
      <c r="AZ9" s="87">
        <v>0</v>
      </c>
      <c r="BA9" s="87">
        <v>0</v>
      </c>
      <c r="BB9" s="87">
        <v>0</v>
      </c>
      <c r="BC9" s="87">
        <v>0</v>
      </c>
      <c r="BJ9" s="136" t="s">
        <v>761</v>
      </c>
      <c r="BK9" s="136" t="s">
        <v>352</v>
      </c>
      <c r="BL9" s="136" t="s">
        <v>1628</v>
      </c>
    </row>
    <row r="10" spans="1:64" s="389" customFormat="1" ht="12.75" customHeight="1">
      <c r="A10" s="336" t="s">
        <v>538</v>
      </c>
      <c r="B10" s="336" t="s">
        <v>74</v>
      </c>
      <c r="C10" s="336" t="s">
        <v>555</v>
      </c>
      <c r="D10" s="336" t="s">
        <v>565</v>
      </c>
      <c r="E10" s="87">
        <v>0</v>
      </c>
      <c r="F10" s="87">
        <v>0</v>
      </c>
      <c r="G10" s="87">
        <v>0</v>
      </c>
      <c r="H10" s="87">
        <v>0</v>
      </c>
      <c r="I10" s="87">
        <v>0</v>
      </c>
      <c r="J10" s="87">
        <v>0</v>
      </c>
      <c r="K10" s="87">
        <v>0</v>
      </c>
      <c r="L10" s="87">
        <v>0</v>
      </c>
      <c r="M10" s="87">
        <v>0</v>
      </c>
      <c r="N10" s="87">
        <v>0</v>
      </c>
      <c r="O10" s="87">
        <v>0</v>
      </c>
      <c r="P10" s="87">
        <v>0</v>
      </c>
      <c r="Q10" s="87">
        <v>0</v>
      </c>
      <c r="R10" s="87">
        <v>0</v>
      </c>
      <c r="S10" s="87">
        <v>0</v>
      </c>
      <c r="T10" s="87">
        <v>0</v>
      </c>
      <c r="U10" s="87">
        <v>0</v>
      </c>
      <c r="V10" s="87">
        <v>0</v>
      </c>
      <c r="W10" s="87">
        <v>0</v>
      </c>
      <c r="X10" s="87">
        <v>0</v>
      </c>
      <c r="Y10" s="87">
        <v>0</v>
      </c>
      <c r="Z10" s="87">
        <v>0</v>
      </c>
      <c r="AA10" s="87">
        <v>0</v>
      </c>
      <c r="AB10" s="87">
        <v>0</v>
      </c>
      <c r="AC10" s="1043" t="s">
        <v>2133</v>
      </c>
      <c r="AE10" s="821" t="s">
        <v>109</v>
      </c>
      <c r="AF10" s="87">
        <v>0</v>
      </c>
      <c r="AG10" s="87">
        <v>0</v>
      </c>
      <c r="AH10" s="87">
        <v>0</v>
      </c>
      <c r="AI10" s="87">
        <v>0</v>
      </c>
      <c r="AJ10" s="87">
        <v>0</v>
      </c>
      <c r="AK10" s="87">
        <v>0</v>
      </c>
      <c r="AL10" s="87">
        <v>0</v>
      </c>
      <c r="AM10" s="87">
        <v>0</v>
      </c>
      <c r="AN10" s="87">
        <v>0</v>
      </c>
      <c r="AO10" s="87">
        <v>0</v>
      </c>
      <c r="AP10" s="87">
        <v>0</v>
      </c>
      <c r="AQ10" s="87">
        <v>0</v>
      </c>
      <c r="AR10" s="87">
        <v>0</v>
      </c>
      <c r="AS10" s="87">
        <v>0</v>
      </c>
      <c r="AT10" s="87">
        <v>0</v>
      </c>
      <c r="AU10" s="87">
        <v>0</v>
      </c>
      <c r="AV10" s="87">
        <v>0</v>
      </c>
      <c r="AW10" s="87">
        <v>0</v>
      </c>
      <c r="AX10" s="87">
        <v>0</v>
      </c>
      <c r="AY10" s="87">
        <v>0</v>
      </c>
      <c r="AZ10" s="87">
        <v>0</v>
      </c>
      <c r="BA10" s="87">
        <v>0</v>
      </c>
      <c r="BB10" s="87">
        <v>0</v>
      </c>
      <c r="BC10" s="87">
        <v>0</v>
      </c>
      <c r="BJ10" s="136" t="s">
        <v>109</v>
      </c>
      <c r="BK10" s="136" t="s">
        <v>1300</v>
      </c>
      <c r="BL10" s="136" t="s">
        <v>1927</v>
      </c>
    </row>
    <row r="11" spans="1:64" s="389" customFormat="1" ht="12.75" customHeight="1">
      <c r="A11" s="336" t="s">
        <v>538</v>
      </c>
      <c r="B11" s="336" t="s">
        <v>74</v>
      </c>
      <c r="C11" s="336" t="s">
        <v>555</v>
      </c>
      <c r="D11" s="336" t="s">
        <v>566</v>
      </c>
      <c r="E11" s="87">
        <v>0</v>
      </c>
      <c r="F11" s="87">
        <v>0</v>
      </c>
      <c r="G11" s="87">
        <v>0</v>
      </c>
      <c r="H11" s="87">
        <v>0</v>
      </c>
      <c r="I11" s="87">
        <v>0</v>
      </c>
      <c r="J11" s="87">
        <v>0</v>
      </c>
      <c r="K11" s="87">
        <v>0</v>
      </c>
      <c r="L11" s="87">
        <v>0</v>
      </c>
      <c r="M11" s="87">
        <v>0</v>
      </c>
      <c r="N11" s="87">
        <v>0</v>
      </c>
      <c r="O11" s="87">
        <v>0</v>
      </c>
      <c r="P11" s="87">
        <v>0</v>
      </c>
      <c r="Q11" s="87">
        <v>0</v>
      </c>
      <c r="R11" s="87">
        <v>0</v>
      </c>
      <c r="S11" s="87">
        <v>0</v>
      </c>
      <c r="T11" s="87">
        <v>0</v>
      </c>
      <c r="U11" s="87">
        <v>0</v>
      </c>
      <c r="V11" s="87">
        <v>0</v>
      </c>
      <c r="W11" s="87">
        <v>0</v>
      </c>
      <c r="X11" s="87">
        <v>0</v>
      </c>
      <c r="Y11" s="87">
        <v>0</v>
      </c>
      <c r="Z11" s="87">
        <v>0</v>
      </c>
      <c r="AA11" s="87">
        <v>0</v>
      </c>
      <c r="AB11" s="87">
        <v>0</v>
      </c>
      <c r="AC11" s="1042" t="s">
        <v>2134</v>
      </c>
      <c r="AE11" s="821" t="s">
        <v>762</v>
      </c>
      <c r="AF11" s="87">
        <v>0</v>
      </c>
      <c r="AG11" s="87">
        <v>0</v>
      </c>
      <c r="AH11" s="87">
        <v>0</v>
      </c>
      <c r="AI11" s="87">
        <v>0</v>
      </c>
      <c r="AJ11" s="87">
        <v>0</v>
      </c>
      <c r="AK11" s="87">
        <v>0</v>
      </c>
      <c r="AL11" s="87">
        <v>0</v>
      </c>
      <c r="AM11" s="87">
        <v>0</v>
      </c>
      <c r="AN11" s="87">
        <v>0</v>
      </c>
      <c r="AO11" s="87">
        <v>0</v>
      </c>
      <c r="AP11" s="87">
        <v>0</v>
      </c>
      <c r="AQ11" s="87">
        <v>0</v>
      </c>
      <c r="AR11" s="87">
        <v>0</v>
      </c>
      <c r="AS11" s="87">
        <v>0</v>
      </c>
      <c r="AT11" s="87">
        <v>0</v>
      </c>
      <c r="AU11" s="87">
        <v>0</v>
      </c>
      <c r="AV11" s="87">
        <v>0</v>
      </c>
      <c r="AW11" s="87">
        <v>0</v>
      </c>
      <c r="AX11" s="87">
        <v>0</v>
      </c>
      <c r="AY11" s="87">
        <v>0</v>
      </c>
      <c r="AZ11" s="87">
        <v>0</v>
      </c>
      <c r="BA11" s="87">
        <v>0</v>
      </c>
      <c r="BB11" s="87">
        <v>0</v>
      </c>
      <c r="BC11" s="87">
        <v>0</v>
      </c>
      <c r="BJ11" s="136" t="s">
        <v>762</v>
      </c>
      <c r="BK11" s="136" t="s">
        <v>357</v>
      </c>
      <c r="BL11" s="136" t="s">
        <v>1630</v>
      </c>
    </row>
    <row r="12" spans="1:64" s="389" customFormat="1" ht="12.75" customHeight="1">
      <c r="A12" s="336" t="s">
        <v>538</v>
      </c>
      <c r="B12" s="336" t="s">
        <v>74</v>
      </c>
      <c r="C12" s="336" t="s">
        <v>555</v>
      </c>
      <c r="D12" s="336" t="s">
        <v>567</v>
      </c>
      <c r="E12" s="87">
        <v>0</v>
      </c>
      <c r="F12" s="87">
        <v>0</v>
      </c>
      <c r="G12" s="87">
        <v>0</v>
      </c>
      <c r="H12" s="87">
        <v>0</v>
      </c>
      <c r="I12" s="87">
        <v>0</v>
      </c>
      <c r="J12" s="87">
        <v>0</v>
      </c>
      <c r="K12" s="87">
        <v>0</v>
      </c>
      <c r="L12" s="87">
        <v>0</v>
      </c>
      <c r="M12" s="87">
        <v>0</v>
      </c>
      <c r="N12" s="87">
        <v>0</v>
      </c>
      <c r="O12" s="87">
        <v>0</v>
      </c>
      <c r="P12" s="87">
        <v>0</v>
      </c>
      <c r="Q12" s="87">
        <v>0</v>
      </c>
      <c r="R12" s="87">
        <v>0</v>
      </c>
      <c r="S12" s="87">
        <v>0</v>
      </c>
      <c r="T12" s="87">
        <v>0</v>
      </c>
      <c r="U12" s="87">
        <v>0</v>
      </c>
      <c r="V12" s="87">
        <v>0</v>
      </c>
      <c r="W12" s="87">
        <v>0</v>
      </c>
      <c r="X12" s="87">
        <v>0</v>
      </c>
      <c r="Y12" s="87">
        <v>0</v>
      </c>
      <c r="Z12" s="87">
        <v>0</v>
      </c>
      <c r="AA12" s="87">
        <v>0</v>
      </c>
      <c r="AB12" s="87">
        <v>0</v>
      </c>
      <c r="AC12" s="1042" t="s">
        <v>2135</v>
      </c>
      <c r="AE12" s="821" t="s">
        <v>763</v>
      </c>
      <c r="AF12" s="87">
        <v>0</v>
      </c>
      <c r="AG12" s="87">
        <v>0</v>
      </c>
      <c r="AH12" s="87">
        <v>0</v>
      </c>
      <c r="AI12" s="87">
        <v>0</v>
      </c>
      <c r="AJ12" s="87">
        <v>0</v>
      </c>
      <c r="AK12" s="87">
        <v>0</v>
      </c>
      <c r="AL12" s="87">
        <v>0</v>
      </c>
      <c r="AM12" s="87">
        <v>0</v>
      </c>
      <c r="AN12" s="87">
        <v>0</v>
      </c>
      <c r="AO12" s="87">
        <v>0</v>
      </c>
      <c r="AP12" s="87">
        <v>0</v>
      </c>
      <c r="AQ12" s="87">
        <v>0</v>
      </c>
      <c r="AR12" s="87">
        <v>0</v>
      </c>
      <c r="AS12" s="87">
        <v>0</v>
      </c>
      <c r="AT12" s="87">
        <v>0</v>
      </c>
      <c r="AU12" s="87">
        <v>0</v>
      </c>
      <c r="AV12" s="87">
        <v>0</v>
      </c>
      <c r="AW12" s="87">
        <v>0</v>
      </c>
      <c r="AX12" s="87">
        <v>0</v>
      </c>
      <c r="AY12" s="87">
        <v>0</v>
      </c>
      <c r="AZ12" s="87">
        <v>0</v>
      </c>
      <c r="BA12" s="87">
        <v>0</v>
      </c>
      <c r="BB12" s="87">
        <v>0</v>
      </c>
      <c r="BC12" s="87">
        <v>0</v>
      </c>
      <c r="BJ12" s="136" t="s">
        <v>763</v>
      </c>
      <c r="BK12" s="136" t="s">
        <v>358</v>
      </c>
      <c r="BL12" s="136" t="s">
        <v>1631</v>
      </c>
    </row>
    <row r="13" spans="1:64" s="389" customFormat="1" ht="12.75" customHeight="1">
      <c r="A13" s="336" t="s">
        <v>538</v>
      </c>
      <c r="B13" s="336" t="s">
        <v>74</v>
      </c>
      <c r="C13" s="336" t="s">
        <v>555</v>
      </c>
      <c r="D13" s="336" t="s">
        <v>568</v>
      </c>
      <c r="E13" s="87">
        <v>0</v>
      </c>
      <c r="F13" s="87">
        <v>0</v>
      </c>
      <c r="G13" s="87">
        <v>0</v>
      </c>
      <c r="H13" s="87">
        <v>0</v>
      </c>
      <c r="I13" s="87">
        <v>0</v>
      </c>
      <c r="J13" s="87">
        <v>0</v>
      </c>
      <c r="K13" s="87">
        <v>0</v>
      </c>
      <c r="L13" s="87">
        <v>0</v>
      </c>
      <c r="M13" s="87">
        <v>0</v>
      </c>
      <c r="N13" s="87">
        <v>0</v>
      </c>
      <c r="O13" s="87">
        <v>0</v>
      </c>
      <c r="P13" s="87">
        <v>0</v>
      </c>
      <c r="Q13" s="87">
        <v>0</v>
      </c>
      <c r="R13" s="87">
        <v>0</v>
      </c>
      <c r="S13" s="87">
        <v>0</v>
      </c>
      <c r="T13" s="87">
        <v>0</v>
      </c>
      <c r="U13" s="87">
        <v>0</v>
      </c>
      <c r="V13" s="87">
        <v>0</v>
      </c>
      <c r="W13" s="87">
        <v>0</v>
      </c>
      <c r="X13" s="87">
        <v>0</v>
      </c>
      <c r="Y13" s="87">
        <v>0</v>
      </c>
      <c r="Z13" s="87">
        <v>0</v>
      </c>
      <c r="AA13" s="87">
        <v>0</v>
      </c>
      <c r="AB13" s="87">
        <v>0</v>
      </c>
      <c r="AC13" s="1044" t="s">
        <v>2136</v>
      </c>
      <c r="AE13" s="821" t="s">
        <v>187</v>
      </c>
      <c r="AF13" s="87">
        <v>0</v>
      </c>
      <c r="AG13" s="87">
        <v>0</v>
      </c>
      <c r="AH13" s="87">
        <v>0</v>
      </c>
      <c r="AI13" s="87">
        <v>0</v>
      </c>
      <c r="AJ13" s="87">
        <v>0</v>
      </c>
      <c r="AK13" s="87">
        <v>0</v>
      </c>
      <c r="AL13" s="87">
        <v>0</v>
      </c>
      <c r="AM13" s="87">
        <v>0</v>
      </c>
      <c r="AN13" s="87">
        <v>0</v>
      </c>
      <c r="AO13" s="87">
        <v>0</v>
      </c>
      <c r="AP13" s="87">
        <v>0</v>
      </c>
      <c r="AQ13" s="87">
        <v>0</v>
      </c>
      <c r="AR13" s="87">
        <v>0</v>
      </c>
      <c r="AS13" s="87">
        <v>0</v>
      </c>
      <c r="AT13" s="87">
        <v>0</v>
      </c>
      <c r="AU13" s="87">
        <v>0</v>
      </c>
      <c r="AV13" s="87">
        <v>0</v>
      </c>
      <c r="AW13" s="87">
        <v>0</v>
      </c>
      <c r="AX13" s="87">
        <v>0</v>
      </c>
      <c r="AY13" s="87">
        <v>0</v>
      </c>
      <c r="AZ13" s="87">
        <v>0</v>
      </c>
      <c r="BA13" s="87">
        <v>0</v>
      </c>
      <c r="BB13" s="87">
        <v>0</v>
      </c>
      <c r="BC13" s="87">
        <v>0</v>
      </c>
      <c r="BJ13" s="136" t="s">
        <v>187</v>
      </c>
      <c r="BK13" s="136" t="s">
        <v>862</v>
      </c>
      <c r="BL13" s="136" t="s">
        <v>1632</v>
      </c>
    </row>
    <row r="14" spans="1:64" s="389" customFormat="1" ht="12.75" customHeight="1">
      <c r="A14" s="336" t="s">
        <v>538</v>
      </c>
      <c r="B14" s="336" t="s">
        <v>74</v>
      </c>
      <c r="C14" s="336" t="s">
        <v>555</v>
      </c>
      <c r="D14" s="336" t="s">
        <v>569</v>
      </c>
      <c r="E14" s="87">
        <v>0</v>
      </c>
      <c r="F14" s="87">
        <v>0</v>
      </c>
      <c r="G14" s="87">
        <v>0</v>
      </c>
      <c r="H14" s="87">
        <v>0</v>
      </c>
      <c r="I14" s="87">
        <v>0</v>
      </c>
      <c r="J14" s="87">
        <v>0</v>
      </c>
      <c r="K14" s="87">
        <v>0</v>
      </c>
      <c r="L14" s="87">
        <v>0</v>
      </c>
      <c r="M14" s="87">
        <v>0</v>
      </c>
      <c r="N14" s="87">
        <v>0</v>
      </c>
      <c r="O14" s="87">
        <v>0</v>
      </c>
      <c r="P14" s="87">
        <v>0</v>
      </c>
      <c r="Q14" s="87">
        <v>0</v>
      </c>
      <c r="R14" s="87">
        <v>0</v>
      </c>
      <c r="S14" s="87">
        <v>0</v>
      </c>
      <c r="T14" s="87">
        <v>0</v>
      </c>
      <c r="U14" s="87">
        <v>0</v>
      </c>
      <c r="V14" s="87">
        <v>0</v>
      </c>
      <c r="W14" s="87">
        <v>0</v>
      </c>
      <c r="X14" s="87">
        <v>0</v>
      </c>
      <c r="Y14" s="87">
        <v>0</v>
      </c>
      <c r="Z14" s="87">
        <v>0</v>
      </c>
      <c r="AA14" s="87">
        <v>0</v>
      </c>
      <c r="AB14" s="87">
        <v>0</v>
      </c>
      <c r="AC14" s="1042" t="s">
        <v>2137</v>
      </c>
      <c r="AE14" s="821" t="s">
        <v>764</v>
      </c>
      <c r="AF14" s="87">
        <v>0</v>
      </c>
      <c r="AG14" s="87">
        <v>0</v>
      </c>
      <c r="AH14" s="87">
        <v>0</v>
      </c>
      <c r="AI14" s="87">
        <v>0</v>
      </c>
      <c r="AJ14" s="87">
        <v>0</v>
      </c>
      <c r="AK14" s="87">
        <v>0</v>
      </c>
      <c r="AL14" s="87">
        <v>0</v>
      </c>
      <c r="AM14" s="87">
        <v>0</v>
      </c>
      <c r="AN14" s="87">
        <v>0</v>
      </c>
      <c r="AO14" s="87">
        <v>0</v>
      </c>
      <c r="AP14" s="87">
        <v>0</v>
      </c>
      <c r="AQ14" s="87">
        <v>0</v>
      </c>
      <c r="AR14" s="87">
        <v>0</v>
      </c>
      <c r="AS14" s="87">
        <v>0</v>
      </c>
      <c r="AT14" s="87">
        <v>0</v>
      </c>
      <c r="AU14" s="87">
        <v>0</v>
      </c>
      <c r="AV14" s="87">
        <v>0</v>
      </c>
      <c r="AW14" s="87">
        <v>0</v>
      </c>
      <c r="AX14" s="87">
        <v>0</v>
      </c>
      <c r="AY14" s="87">
        <v>0</v>
      </c>
      <c r="AZ14" s="87">
        <v>0</v>
      </c>
      <c r="BA14" s="87">
        <v>0</v>
      </c>
      <c r="BB14" s="87">
        <v>0</v>
      </c>
      <c r="BC14" s="87">
        <v>0</v>
      </c>
      <c r="BJ14" s="136" t="s">
        <v>764</v>
      </c>
      <c r="BK14" s="136" t="s">
        <v>1301</v>
      </c>
      <c r="BL14" s="136" t="s">
        <v>1633</v>
      </c>
    </row>
    <row r="15" spans="1:64" ht="12.75" customHeight="1">
      <c r="A15" s="336" t="s">
        <v>538</v>
      </c>
      <c r="B15" s="336" t="s">
        <v>74</v>
      </c>
      <c r="C15" s="336" t="s">
        <v>555</v>
      </c>
      <c r="D15" s="336" t="s">
        <v>570</v>
      </c>
      <c r="E15" s="87">
        <v>0</v>
      </c>
      <c r="F15" s="87">
        <v>0</v>
      </c>
      <c r="G15" s="87">
        <v>0</v>
      </c>
      <c r="H15" s="87">
        <v>0</v>
      </c>
      <c r="I15" s="87">
        <v>0</v>
      </c>
      <c r="J15" s="87">
        <v>0</v>
      </c>
      <c r="K15" s="87">
        <v>0</v>
      </c>
      <c r="L15" s="87">
        <v>0</v>
      </c>
      <c r="M15" s="87">
        <v>0</v>
      </c>
      <c r="N15" s="87">
        <v>0</v>
      </c>
      <c r="O15" s="87">
        <v>0</v>
      </c>
      <c r="P15" s="87">
        <v>0</v>
      </c>
      <c r="Q15" s="87">
        <v>0</v>
      </c>
      <c r="R15" s="87">
        <v>0</v>
      </c>
      <c r="S15" s="87">
        <v>0</v>
      </c>
      <c r="T15" s="87">
        <v>0</v>
      </c>
      <c r="U15" s="87">
        <v>0</v>
      </c>
      <c r="V15" s="87">
        <v>0</v>
      </c>
      <c r="W15" s="87">
        <v>0</v>
      </c>
      <c r="X15" s="87">
        <v>0</v>
      </c>
      <c r="Y15" s="87">
        <v>0</v>
      </c>
      <c r="Z15" s="87">
        <v>0</v>
      </c>
      <c r="AA15" s="87">
        <v>0</v>
      </c>
      <c r="AB15" s="87">
        <v>0</v>
      </c>
      <c r="AC15" s="1042" t="s">
        <v>2138</v>
      </c>
      <c r="AE15" s="821" t="s">
        <v>111</v>
      </c>
      <c r="AF15" s="87">
        <v>0</v>
      </c>
      <c r="AG15" s="87">
        <v>0</v>
      </c>
      <c r="AH15" s="87">
        <v>0</v>
      </c>
      <c r="AI15" s="87">
        <v>0</v>
      </c>
      <c r="AJ15" s="87">
        <v>0</v>
      </c>
      <c r="AK15" s="87">
        <v>0</v>
      </c>
      <c r="AL15" s="87">
        <v>0</v>
      </c>
      <c r="AM15" s="87">
        <v>0</v>
      </c>
      <c r="AN15" s="87">
        <v>0</v>
      </c>
      <c r="AO15" s="87">
        <v>0</v>
      </c>
      <c r="AP15" s="87">
        <v>0</v>
      </c>
      <c r="AQ15" s="87">
        <v>0</v>
      </c>
      <c r="AR15" s="87">
        <v>0</v>
      </c>
      <c r="AS15" s="87">
        <v>0</v>
      </c>
      <c r="AT15" s="87">
        <v>0</v>
      </c>
      <c r="AU15" s="87">
        <v>0</v>
      </c>
      <c r="AV15" s="87">
        <v>0</v>
      </c>
      <c r="AW15" s="87">
        <v>0</v>
      </c>
      <c r="AX15" s="87">
        <v>0</v>
      </c>
      <c r="AY15" s="87">
        <v>0</v>
      </c>
      <c r="AZ15" s="87">
        <v>0</v>
      </c>
      <c r="BA15" s="87">
        <v>0</v>
      </c>
      <c r="BB15" s="87">
        <v>0</v>
      </c>
      <c r="BC15" s="87">
        <v>0</v>
      </c>
      <c r="BJ15" s="136" t="s">
        <v>111</v>
      </c>
      <c r="BK15" s="136" t="s">
        <v>360</v>
      </c>
      <c r="BL15" s="136" t="s">
        <v>1928</v>
      </c>
    </row>
    <row r="16" spans="1:64" ht="12.75" customHeight="1">
      <c r="A16" s="336" t="s">
        <v>538</v>
      </c>
      <c r="B16" s="336" t="s">
        <v>74</v>
      </c>
      <c r="C16" s="336" t="s">
        <v>555</v>
      </c>
      <c r="D16" s="336" t="s">
        <v>554</v>
      </c>
      <c r="E16" s="87">
        <v>0</v>
      </c>
      <c r="F16" s="87">
        <v>0</v>
      </c>
      <c r="G16" s="87">
        <v>0</v>
      </c>
      <c r="H16" s="87">
        <v>0</v>
      </c>
      <c r="I16" s="87">
        <v>0</v>
      </c>
      <c r="J16" s="87">
        <v>0</v>
      </c>
      <c r="K16" s="87">
        <v>0</v>
      </c>
      <c r="L16" s="87">
        <v>0</v>
      </c>
      <c r="M16" s="87">
        <v>0</v>
      </c>
      <c r="N16" s="87">
        <v>0</v>
      </c>
      <c r="O16" s="87">
        <v>0</v>
      </c>
      <c r="P16" s="87">
        <v>0</v>
      </c>
      <c r="Q16" s="87">
        <v>0</v>
      </c>
      <c r="R16" s="87">
        <v>0</v>
      </c>
      <c r="S16" s="87">
        <v>0</v>
      </c>
      <c r="T16" s="87">
        <v>0</v>
      </c>
      <c r="U16" s="87">
        <v>0</v>
      </c>
      <c r="V16" s="87">
        <v>0</v>
      </c>
      <c r="W16" s="87">
        <v>0</v>
      </c>
      <c r="X16" s="87">
        <v>0</v>
      </c>
      <c r="Y16" s="87">
        <v>0</v>
      </c>
      <c r="Z16" s="87">
        <v>0</v>
      </c>
      <c r="AA16" s="87">
        <v>0</v>
      </c>
      <c r="AB16" s="87">
        <v>0</v>
      </c>
      <c r="AC16" s="1042" t="s">
        <v>2139</v>
      </c>
      <c r="AE16" s="821" t="s">
        <v>188</v>
      </c>
      <c r="AF16" s="87">
        <v>0</v>
      </c>
      <c r="AG16" s="87">
        <v>0</v>
      </c>
      <c r="AH16" s="87">
        <v>0</v>
      </c>
      <c r="AI16" s="87">
        <v>0</v>
      </c>
      <c r="AJ16" s="87">
        <v>0</v>
      </c>
      <c r="AK16" s="87">
        <v>0</v>
      </c>
      <c r="AL16" s="87">
        <v>0</v>
      </c>
      <c r="AM16" s="87">
        <v>0</v>
      </c>
      <c r="AN16" s="87">
        <v>0</v>
      </c>
      <c r="AO16" s="87">
        <v>0</v>
      </c>
      <c r="AP16" s="87">
        <v>0</v>
      </c>
      <c r="AQ16" s="87">
        <v>0</v>
      </c>
      <c r="AR16" s="87">
        <v>0</v>
      </c>
      <c r="AS16" s="87">
        <v>0</v>
      </c>
      <c r="AT16" s="87">
        <v>0</v>
      </c>
      <c r="AU16" s="87">
        <v>0</v>
      </c>
      <c r="AV16" s="87">
        <v>0</v>
      </c>
      <c r="AW16" s="87">
        <v>0</v>
      </c>
      <c r="AX16" s="87">
        <v>0</v>
      </c>
      <c r="AY16" s="87">
        <v>0</v>
      </c>
      <c r="AZ16" s="87">
        <v>0</v>
      </c>
      <c r="BA16" s="87">
        <v>0</v>
      </c>
      <c r="BB16" s="87">
        <v>0</v>
      </c>
      <c r="BC16" s="87">
        <v>0</v>
      </c>
      <c r="BJ16" s="136" t="s">
        <v>188</v>
      </c>
      <c r="BK16" s="136" t="s">
        <v>863</v>
      </c>
      <c r="BL16" s="136" t="s">
        <v>1635</v>
      </c>
    </row>
    <row r="17" spans="1:64" ht="12.75" customHeight="1">
      <c r="A17" s="336" t="s">
        <v>538</v>
      </c>
      <c r="B17" s="336" t="s">
        <v>74</v>
      </c>
      <c r="C17" s="336" t="s">
        <v>555</v>
      </c>
      <c r="D17" s="336" t="s">
        <v>244</v>
      </c>
      <c r="E17" s="648">
        <v>0</v>
      </c>
      <c r="F17" s="648">
        <v>0</v>
      </c>
      <c r="G17" s="648">
        <v>0</v>
      </c>
      <c r="H17" s="648">
        <v>0</v>
      </c>
      <c r="I17" s="648">
        <v>0</v>
      </c>
      <c r="J17" s="648">
        <v>0</v>
      </c>
      <c r="K17" s="648">
        <v>0</v>
      </c>
      <c r="L17" s="648">
        <v>0</v>
      </c>
      <c r="M17" s="648">
        <v>0</v>
      </c>
      <c r="N17" s="648">
        <v>0</v>
      </c>
      <c r="O17" s="648">
        <v>0</v>
      </c>
      <c r="P17" s="648">
        <v>0</v>
      </c>
      <c r="Q17" s="648">
        <v>0</v>
      </c>
      <c r="R17" s="648">
        <v>0</v>
      </c>
      <c r="S17" s="648">
        <v>0</v>
      </c>
      <c r="T17" s="648">
        <v>0</v>
      </c>
      <c r="U17" s="648">
        <v>0</v>
      </c>
      <c r="V17" s="648">
        <v>0</v>
      </c>
      <c r="W17" s="648">
        <v>0</v>
      </c>
      <c r="X17" s="648">
        <v>0</v>
      </c>
      <c r="Y17" s="648">
        <v>0</v>
      </c>
      <c r="Z17" s="648">
        <v>0</v>
      </c>
      <c r="AA17" s="648">
        <v>0</v>
      </c>
      <c r="AB17" s="648">
        <v>0</v>
      </c>
      <c r="AC17" s="1045" t="s">
        <v>2140</v>
      </c>
      <c r="AE17" s="821" t="s">
        <v>113</v>
      </c>
      <c r="AF17" s="648">
        <v>0</v>
      </c>
      <c r="AG17" s="648">
        <v>0</v>
      </c>
      <c r="AH17" s="648">
        <v>0</v>
      </c>
      <c r="AI17" s="648">
        <v>0</v>
      </c>
      <c r="AJ17" s="648">
        <v>0</v>
      </c>
      <c r="AK17" s="648">
        <v>0</v>
      </c>
      <c r="AL17" s="648">
        <v>0</v>
      </c>
      <c r="AM17" s="648">
        <v>0</v>
      </c>
      <c r="AN17" s="648">
        <v>0</v>
      </c>
      <c r="AO17" s="648">
        <v>0</v>
      </c>
      <c r="AP17" s="648">
        <v>0</v>
      </c>
      <c r="AQ17" s="648">
        <v>0</v>
      </c>
      <c r="AR17" s="648">
        <v>0</v>
      </c>
      <c r="AS17" s="648">
        <v>0</v>
      </c>
      <c r="AT17" s="648">
        <v>0</v>
      </c>
      <c r="AU17" s="648">
        <v>0</v>
      </c>
      <c r="AV17" s="648">
        <v>0</v>
      </c>
      <c r="AW17" s="648">
        <v>0</v>
      </c>
      <c r="AX17" s="648">
        <v>0</v>
      </c>
      <c r="AY17" s="648">
        <v>0</v>
      </c>
      <c r="AZ17" s="648">
        <v>0</v>
      </c>
      <c r="BA17" s="648">
        <v>0</v>
      </c>
      <c r="BB17" s="648">
        <v>0</v>
      </c>
      <c r="BC17" s="648">
        <v>0</v>
      </c>
      <c r="BJ17" s="136" t="s">
        <v>113</v>
      </c>
      <c r="BK17" s="136" t="s">
        <v>335</v>
      </c>
      <c r="BL17" s="136" t="s">
        <v>1929</v>
      </c>
    </row>
    <row r="18" spans="1:64" ht="12.75">
      <c r="A18" s="336"/>
      <c r="B18" s="336"/>
      <c r="C18" s="336"/>
      <c r="D18" s="336"/>
      <c r="E18" s="391"/>
      <c r="F18" s="391"/>
      <c r="G18" s="391"/>
      <c r="H18" s="391"/>
      <c r="I18" s="391"/>
      <c r="J18" s="391"/>
      <c r="K18" s="391"/>
      <c r="L18" s="391"/>
      <c r="M18" s="391"/>
      <c r="N18" s="391"/>
      <c r="O18" s="391"/>
      <c r="P18" s="391"/>
      <c r="Q18" s="391"/>
      <c r="R18" s="391"/>
      <c r="S18" s="391"/>
      <c r="T18" s="391"/>
      <c r="U18" s="391"/>
      <c r="V18" s="391"/>
      <c r="W18" s="391"/>
      <c r="X18" s="391"/>
      <c r="Y18" s="391"/>
      <c r="Z18" s="391"/>
      <c r="AA18" s="391"/>
      <c r="AB18" s="391"/>
      <c r="AC18" s="390"/>
      <c r="AE18" s="821"/>
      <c r="AF18" s="391"/>
      <c r="AG18" s="391"/>
      <c r="AH18" s="391"/>
      <c r="AI18" s="391"/>
      <c r="AJ18" s="391"/>
      <c r="AK18" s="391"/>
      <c r="AL18" s="391"/>
      <c r="AM18" s="391"/>
      <c r="AN18" s="391"/>
      <c r="AO18" s="391"/>
      <c r="AP18" s="391"/>
      <c r="AQ18" s="391"/>
      <c r="AR18" s="391"/>
      <c r="AS18" s="391"/>
      <c r="AT18" s="391"/>
      <c r="AU18" s="391"/>
      <c r="AV18" s="391"/>
      <c r="AW18" s="391"/>
      <c r="AX18" s="391"/>
      <c r="AY18" s="391"/>
      <c r="AZ18" s="391"/>
      <c r="BA18" s="391"/>
      <c r="BB18" s="391"/>
      <c r="BC18" s="391"/>
    </row>
    <row r="19" spans="1:64" ht="24" customHeight="1">
      <c r="A19" s="336"/>
      <c r="B19" s="336"/>
      <c r="C19" s="336"/>
      <c r="D19" s="336"/>
      <c r="E19" s="391"/>
      <c r="F19" s="391"/>
      <c r="G19" s="391"/>
      <c r="H19" s="391"/>
      <c r="I19" s="391"/>
      <c r="J19" s="391"/>
      <c r="K19" s="391"/>
      <c r="L19" s="391"/>
      <c r="M19" s="391"/>
      <c r="N19" s="391"/>
      <c r="O19" s="391"/>
      <c r="P19" s="391"/>
      <c r="Q19" s="391"/>
      <c r="R19" s="391"/>
      <c r="S19" s="391"/>
      <c r="T19" s="391"/>
      <c r="U19" s="391"/>
      <c r="V19" s="391"/>
      <c r="W19" s="391"/>
      <c r="X19" s="391"/>
      <c r="Y19" s="391"/>
      <c r="Z19" s="391"/>
      <c r="AA19" s="391"/>
      <c r="AB19" s="391"/>
      <c r="AC19" s="1046" t="s">
        <v>2141</v>
      </c>
      <c r="AE19" s="821" t="s">
        <v>189</v>
      </c>
      <c r="AF19" s="391"/>
      <c r="AG19" s="391"/>
      <c r="AH19" s="391"/>
      <c r="AI19" s="391"/>
      <c r="AJ19" s="391"/>
      <c r="AK19" s="391"/>
      <c r="AL19" s="391"/>
      <c r="AM19" s="391"/>
      <c r="AN19" s="391"/>
      <c r="AO19" s="391"/>
      <c r="AP19" s="391"/>
      <c r="AQ19" s="391"/>
      <c r="AR19" s="391"/>
      <c r="AS19" s="391"/>
      <c r="AT19" s="391"/>
      <c r="AU19" s="391"/>
      <c r="AV19" s="391"/>
      <c r="AW19" s="391"/>
      <c r="AX19" s="391"/>
      <c r="AY19" s="391"/>
      <c r="AZ19" s="391"/>
      <c r="BA19" s="391"/>
      <c r="BB19" s="391"/>
      <c r="BC19" s="391"/>
      <c r="BJ19" s="136" t="s">
        <v>189</v>
      </c>
      <c r="BK19" s="136" t="s">
        <v>336</v>
      </c>
      <c r="BL19" s="136" t="s">
        <v>1930</v>
      </c>
    </row>
    <row r="20" spans="1:64" ht="13.5" customHeight="1">
      <c r="A20" s="336" t="s">
        <v>538</v>
      </c>
      <c r="B20" s="336" t="s">
        <v>74</v>
      </c>
      <c r="C20" s="336" t="s">
        <v>556</v>
      </c>
      <c r="D20" s="158" t="s">
        <v>583</v>
      </c>
      <c r="E20" s="706">
        <f t="shared" ref="E20:W20" si="2">ROUND(SUM(E21:E30),0)</f>
        <v>0</v>
      </c>
      <c r="F20" s="706">
        <f t="shared" si="2"/>
        <v>0</v>
      </c>
      <c r="G20" s="706">
        <f t="shared" si="2"/>
        <v>0</v>
      </c>
      <c r="H20" s="706">
        <f t="shared" si="2"/>
        <v>0</v>
      </c>
      <c r="I20" s="706">
        <f t="shared" si="2"/>
        <v>0</v>
      </c>
      <c r="J20" s="706">
        <f t="shared" si="2"/>
        <v>0</v>
      </c>
      <c r="K20" s="706">
        <f t="shared" si="2"/>
        <v>0</v>
      </c>
      <c r="L20" s="706">
        <f t="shared" si="2"/>
        <v>0</v>
      </c>
      <c r="M20" s="706">
        <f t="shared" si="2"/>
        <v>0</v>
      </c>
      <c r="N20" s="706">
        <f t="shared" si="2"/>
        <v>0</v>
      </c>
      <c r="O20" s="706">
        <f t="shared" si="2"/>
        <v>0</v>
      </c>
      <c r="P20" s="706">
        <f t="shared" si="2"/>
        <v>0</v>
      </c>
      <c r="Q20" s="706">
        <f t="shared" si="2"/>
        <v>0</v>
      </c>
      <c r="R20" s="706">
        <f t="shared" si="2"/>
        <v>0</v>
      </c>
      <c r="S20" s="706">
        <f t="shared" si="2"/>
        <v>0</v>
      </c>
      <c r="T20" s="706">
        <f t="shared" si="2"/>
        <v>0</v>
      </c>
      <c r="U20" s="706">
        <f t="shared" si="2"/>
        <v>0</v>
      </c>
      <c r="V20" s="706">
        <f t="shared" si="2"/>
        <v>0</v>
      </c>
      <c r="W20" s="706">
        <f t="shared" si="2"/>
        <v>0</v>
      </c>
      <c r="X20" s="706">
        <f>ROUND(SUM(X21:X30),0)</f>
        <v>0</v>
      </c>
      <c r="Y20" s="706">
        <f>ROUND(SUM(Y21:Y30),0)</f>
        <v>0</v>
      </c>
      <c r="Z20" s="706">
        <f>ROUND(SUM(Z21:Z30),0)</f>
        <v>0</v>
      </c>
      <c r="AA20" s="706">
        <f>ROUND(SUM(AA21:AA30),0)</f>
        <v>0</v>
      </c>
      <c r="AB20" s="706">
        <f>ROUND(SUM(AB21:AB30),0)</f>
        <v>0</v>
      </c>
      <c r="AC20" s="374" t="s">
        <v>2130</v>
      </c>
      <c r="AE20" s="821" t="s">
        <v>759</v>
      </c>
      <c r="AF20" s="160">
        <f t="shared" ref="AF20:BC20" si="3">ROUND(SUM(AF21:AF30),0)</f>
        <v>0</v>
      </c>
      <c r="AG20" s="160">
        <f t="shared" si="3"/>
        <v>0</v>
      </c>
      <c r="AH20" s="160">
        <f t="shared" si="3"/>
        <v>0</v>
      </c>
      <c r="AI20" s="160">
        <f t="shared" si="3"/>
        <v>0</v>
      </c>
      <c r="AJ20" s="160">
        <f t="shared" si="3"/>
        <v>0</v>
      </c>
      <c r="AK20" s="160">
        <f t="shared" si="3"/>
        <v>0</v>
      </c>
      <c r="AL20" s="160">
        <f t="shared" si="3"/>
        <v>0</v>
      </c>
      <c r="AM20" s="160">
        <f t="shared" si="3"/>
        <v>0</v>
      </c>
      <c r="AN20" s="160">
        <f t="shared" si="3"/>
        <v>0</v>
      </c>
      <c r="AO20" s="160">
        <f t="shared" si="3"/>
        <v>0</v>
      </c>
      <c r="AP20" s="160">
        <f t="shared" si="3"/>
        <v>0</v>
      </c>
      <c r="AQ20" s="160">
        <f t="shared" si="3"/>
        <v>0</v>
      </c>
      <c r="AR20" s="160">
        <f t="shared" si="3"/>
        <v>0</v>
      </c>
      <c r="AS20" s="160">
        <f t="shared" si="3"/>
        <v>0</v>
      </c>
      <c r="AT20" s="160">
        <f t="shared" si="3"/>
        <v>0</v>
      </c>
      <c r="AU20" s="160">
        <f t="shared" si="3"/>
        <v>0</v>
      </c>
      <c r="AV20" s="160">
        <f t="shared" si="3"/>
        <v>0</v>
      </c>
      <c r="AW20" s="160">
        <f t="shared" si="3"/>
        <v>0</v>
      </c>
      <c r="AX20" s="160">
        <f t="shared" si="3"/>
        <v>0</v>
      </c>
      <c r="AY20" s="160">
        <f>ROUND(SUM(AY21:AY30),0)</f>
        <v>0</v>
      </c>
      <c r="AZ20" s="160">
        <f>ROUND(SUM(AZ21:AZ30),0)</f>
        <v>0</v>
      </c>
      <c r="BA20" s="160">
        <f>ROUND(SUM(BA21:BA30),0)</f>
        <v>0</v>
      </c>
      <c r="BB20" s="160">
        <f>ROUND(SUM(BB21:BB30),0)</f>
        <v>0</v>
      </c>
      <c r="BC20" s="160">
        <f t="shared" si="3"/>
        <v>0</v>
      </c>
      <c r="BJ20" s="136" t="s">
        <v>759</v>
      </c>
      <c r="BK20" s="136" t="s">
        <v>759</v>
      </c>
      <c r="BL20" s="136" t="s">
        <v>1619</v>
      </c>
    </row>
    <row r="21" spans="1:64" ht="12.75" customHeight="1">
      <c r="A21" s="336" t="s">
        <v>538</v>
      </c>
      <c r="B21" s="336" t="s">
        <v>74</v>
      </c>
      <c r="C21" s="336" t="s">
        <v>556</v>
      </c>
      <c r="D21" s="158" t="s">
        <v>563</v>
      </c>
      <c r="E21" s="87">
        <v>0</v>
      </c>
      <c r="F21" s="87">
        <v>0</v>
      </c>
      <c r="G21" s="87">
        <v>0</v>
      </c>
      <c r="H21" s="87">
        <v>0</v>
      </c>
      <c r="I21" s="87">
        <v>0</v>
      </c>
      <c r="J21" s="87">
        <v>0</v>
      </c>
      <c r="K21" s="87">
        <v>0</v>
      </c>
      <c r="L21" s="87">
        <v>0</v>
      </c>
      <c r="M21" s="87">
        <v>0</v>
      </c>
      <c r="N21" s="87">
        <v>0</v>
      </c>
      <c r="O21" s="87">
        <v>0</v>
      </c>
      <c r="P21" s="87">
        <v>0</v>
      </c>
      <c r="Q21" s="87">
        <v>0</v>
      </c>
      <c r="R21" s="87">
        <v>0</v>
      </c>
      <c r="S21" s="87">
        <v>0</v>
      </c>
      <c r="T21" s="87">
        <v>0</v>
      </c>
      <c r="U21" s="87">
        <v>0</v>
      </c>
      <c r="V21" s="87">
        <v>0</v>
      </c>
      <c r="W21" s="87">
        <v>0</v>
      </c>
      <c r="X21" s="87">
        <v>0</v>
      </c>
      <c r="Y21" s="87">
        <v>0</v>
      </c>
      <c r="Z21" s="87">
        <v>0</v>
      </c>
      <c r="AA21" s="87">
        <v>0</v>
      </c>
      <c r="AB21" s="87">
        <v>0</v>
      </c>
      <c r="AC21" s="375" t="s">
        <v>2131</v>
      </c>
      <c r="AE21" s="821" t="s">
        <v>760</v>
      </c>
      <c r="AF21" s="87">
        <v>0</v>
      </c>
      <c r="AG21" s="87">
        <v>0</v>
      </c>
      <c r="AH21" s="87">
        <v>0</v>
      </c>
      <c r="AI21" s="87">
        <v>0</v>
      </c>
      <c r="AJ21" s="87">
        <v>0</v>
      </c>
      <c r="AK21" s="87">
        <v>0</v>
      </c>
      <c r="AL21" s="87">
        <v>0</v>
      </c>
      <c r="AM21" s="87">
        <v>0</v>
      </c>
      <c r="AN21" s="87">
        <v>0</v>
      </c>
      <c r="AO21" s="87">
        <v>0</v>
      </c>
      <c r="AP21" s="87">
        <v>0</v>
      </c>
      <c r="AQ21" s="87">
        <v>0</v>
      </c>
      <c r="AR21" s="87">
        <v>0</v>
      </c>
      <c r="AS21" s="87">
        <v>0</v>
      </c>
      <c r="AT21" s="87">
        <v>0</v>
      </c>
      <c r="AU21" s="87">
        <v>0</v>
      </c>
      <c r="AV21" s="87">
        <v>0</v>
      </c>
      <c r="AW21" s="87">
        <v>0</v>
      </c>
      <c r="AX21" s="87">
        <v>0</v>
      </c>
      <c r="AY21" s="87">
        <v>0</v>
      </c>
      <c r="AZ21" s="87">
        <v>0</v>
      </c>
      <c r="BA21" s="87">
        <v>0</v>
      </c>
      <c r="BB21" s="87">
        <v>0</v>
      </c>
      <c r="BC21" s="87">
        <v>0</v>
      </c>
      <c r="BJ21" s="136" t="s">
        <v>760</v>
      </c>
      <c r="BK21" s="136" t="s">
        <v>351</v>
      </c>
      <c r="BL21" s="136" t="s">
        <v>1638</v>
      </c>
    </row>
    <row r="22" spans="1:64" ht="12.75" customHeight="1">
      <c r="A22" s="336"/>
      <c r="B22" s="336"/>
      <c r="C22" s="336"/>
      <c r="D22" s="158" t="s">
        <v>564</v>
      </c>
      <c r="E22" s="88"/>
      <c r="F22" s="88"/>
      <c r="G22" s="88"/>
      <c r="H22" s="88"/>
      <c r="I22" s="88"/>
      <c r="J22" s="88"/>
      <c r="K22" s="88"/>
      <c r="L22" s="88"/>
      <c r="M22" s="88"/>
      <c r="N22" s="88"/>
      <c r="O22" s="88"/>
      <c r="P22" s="88"/>
      <c r="Q22" s="88"/>
      <c r="R22" s="88"/>
      <c r="S22" s="88"/>
      <c r="T22" s="88"/>
      <c r="U22" s="88"/>
      <c r="V22" s="88"/>
      <c r="W22" s="88"/>
      <c r="X22" s="88"/>
      <c r="Y22" s="88"/>
      <c r="Z22" s="88"/>
      <c r="AA22" s="88"/>
      <c r="AB22" s="88"/>
      <c r="AC22" s="1042" t="s">
        <v>2132</v>
      </c>
      <c r="AE22" s="821" t="s">
        <v>761</v>
      </c>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J22" s="136" t="s">
        <v>761</v>
      </c>
      <c r="BK22" s="136" t="s">
        <v>352</v>
      </c>
      <c r="BL22" s="136" t="s">
        <v>1628</v>
      </c>
    </row>
    <row r="23" spans="1:64" ht="12.75" customHeight="1">
      <c r="A23" s="336"/>
      <c r="B23" s="336"/>
      <c r="C23" s="336"/>
      <c r="D23" s="158" t="s">
        <v>565</v>
      </c>
      <c r="E23" s="88"/>
      <c r="F23" s="88"/>
      <c r="G23" s="88"/>
      <c r="H23" s="88"/>
      <c r="I23" s="88"/>
      <c r="J23" s="88"/>
      <c r="K23" s="88"/>
      <c r="L23" s="88"/>
      <c r="M23" s="88"/>
      <c r="N23" s="88"/>
      <c r="O23" s="88"/>
      <c r="P23" s="88"/>
      <c r="Q23" s="88"/>
      <c r="R23" s="88"/>
      <c r="S23" s="88"/>
      <c r="T23" s="88"/>
      <c r="U23" s="88"/>
      <c r="V23" s="88"/>
      <c r="W23" s="88"/>
      <c r="X23" s="88"/>
      <c r="Y23" s="88"/>
      <c r="Z23" s="88"/>
      <c r="AA23" s="88"/>
      <c r="AB23" s="88"/>
      <c r="AC23" s="1043" t="s">
        <v>2133</v>
      </c>
      <c r="AE23" s="821" t="s">
        <v>109</v>
      </c>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J23" s="136" t="s">
        <v>109</v>
      </c>
      <c r="BK23" s="136" t="s">
        <v>1300</v>
      </c>
      <c r="BL23" s="136" t="s">
        <v>1927</v>
      </c>
    </row>
    <row r="24" spans="1:64" ht="12.75" customHeight="1">
      <c r="A24" s="336" t="s">
        <v>538</v>
      </c>
      <c r="B24" s="336" t="s">
        <v>74</v>
      </c>
      <c r="C24" s="336" t="s">
        <v>556</v>
      </c>
      <c r="D24" s="158" t="s">
        <v>566</v>
      </c>
      <c r="E24" s="86">
        <v>0</v>
      </c>
      <c r="F24" s="86">
        <v>0</v>
      </c>
      <c r="G24" s="86">
        <v>0</v>
      </c>
      <c r="H24" s="86">
        <v>0</v>
      </c>
      <c r="I24" s="86">
        <v>0</v>
      </c>
      <c r="J24" s="86">
        <v>0</v>
      </c>
      <c r="K24" s="86">
        <v>0</v>
      </c>
      <c r="L24" s="86">
        <v>0</v>
      </c>
      <c r="M24" s="86">
        <v>0</v>
      </c>
      <c r="N24" s="86">
        <v>0</v>
      </c>
      <c r="O24" s="86">
        <v>0</v>
      </c>
      <c r="P24" s="86">
        <v>0</v>
      </c>
      <c r="Q24" s="86">
        <v>0</v>
      </c>
      <c r="R24" s="86">
        <v>0</v>
      </c>
      <c r="S24" s="86">
        <v>0</v>
      </c>
      <c r="T24" s="86">
        <v>0</v>
      </c>
      <c r="U24" s="86">
        <v>0</v>
      </c>
      <c r="V24" s="86">
        <v>0</v>
      </c>
      <c r="W24" s="86">
        <v>0</v>
      </c>
      <c r="X24" s="86">
        <v>0</v>
      </c>
      <c r="Y24" s="86">
        <v>0</v>
      </c>
      <c r="Z24" s="86">
        <v>0</v>
      </c>
      <c r="AA24" s="86">
        <v>0</v>
      </c>
      <c r="AB24" s="86">
        <v>0</v>
      </c>
      <c r="AC24" s="1042" t="s">
        <v>2134</v>
      </c>
      <c r="AE24" s="821" t="s">
        <v>762</v>
      </c>
      <c r="AF24" s="86">
        <v>0</v>
      </c>
      <c r="AG24" s="86">
        <v>0</v>
      </c>
      <c r="AH24" s="86">
        <v>0</v>
      </c>
      <c r="AI24" s="86">
        <v>0</v>
      </c>
      <c r="AJ24" s="86">
        <v>0</v>
      </c>
      <c r="AK24" s="86">
        <v>0</v>
      </c>
      <c r="AL24" s="86">
        <v>0</v>
      </c>
      <c r="AM24" s="86">
        <v>0</v>
      </c>
      <c r="AN24" s="86">
        <v>0</v>
      </c>
      <c r="AO24" s="86">
        <v>0</v>
      </c>
      <c r="AP24" s="86">
        <v>0</v>
      </c>
      <c r="AQ24" s="86">
        <v>0</v>
      </c>
      <c r="AR24" s="86">
        <v>0</v>
      </c>
      <c r="AS24" s="86">
        <v>0</v>
      </c>
      <c r="AT24" s="86">
        <v>0</v>
      </c>
      <c r="AU24" s="86">
        <v>0</v>
      </c>
      <c r="AV24" s="86">
        <v>0</v>
      </c>
      <c r="AW24" s="86">
        <v>0</v>
      </c>
      <c r="AX24" s="86">
        <v>0</v>
      </c>
      <c r="AY24" s="86">
        <v>0</v>
      </c>
      <c r="AZ24" s="86">
        <v>0</v>
      </c>
      <c r="BA24" s="86">
        <v>0</v>
      </c>
      <c r="BB24" s="86">
        <v>0</v>
      </c>
      <c r="BC24" s="86">
        <v>0</v>
      </c>
      <c r="BJ24" s="136" t="s">
        <v>762</v>
      </c>
      <c r="BK24" s="136" t="s">
        <v>357</v>
      </c>
      <c r="BL24" s="136" t="s">
        <v>1630</v>
      </c>
    </row>
    <row r="25" spans="1:64" ht="12.75" customHeight="1">
      <c r="A25" s="336"/>
      <c r="B25" s="336"/>
      <c r="C25" s="336"/>
      <c r="D25" s="158" t="s">
        <v>567</v>
      </c>
      <c r="E25" s="88"/>
      <c r="F25" s="88"/>
      <c r="G25" s="88"/>
      <c r="H25" s="88"/>
      <c r="I25" s="88"/>
      <c r="J25" s="88"/>
      <c r="K25" s="88"/>
      <c r="L25" s="88"/>
      <c r="M25" s="88"/>
      <c r="N25" s="88"/>
      <c r="O25" s="88"/>
      <c r="P25" s="88"/>
      <c r="Q25" s="88"/>
      <c r="R25" s="88"/>
      <c r="S25" s="88"/>
      <c r="T25" s="88"/>
      <c r="U25" s="88"/>
      <c r="V25" s="88"/>
      <c r="W25" s="88"/>
      <c r="X25" s="88"/>
      <c r="Y25" s="88"/>
      <c r="Z25" s="88"/>
      <c r="AA25" s="88"/>
      <c r="AB25" s="88"/>
      <c r="AC25" s="1042" t="s">
        <v>2135</v>
      </c>
      <c r="AE25" s="821" t="s">
        <v>763</v>
      </c>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J25" s="136" t="s">
        <v>763</v>
      </c>
      <c r="BK25" s="136" t="s">
        <v>358</v>
      </c>
      <c r="BL25" s="136" t="s">
        <v>1631</v>
      </c>
    </row>
    <row r="26" spans="1:64" ht="12.75" customHeight="1">
      <c r="A26" s="336"/>
      <c r="B26" s="336"/>
      <c r="C26" s="336"/>
      <c r="D26" s="158" t="s">
        <v>568</v>
      </c>
      <c r="E26" s="88"/>
      <c r="F26" s="88"/>
      <c r="G26" s="88"/>
      <c r="H26" s="88"/>
      <c r="I26" s="88"/>
      <c r="J26" s="88"/>
      <c r="K26" s="88"/>
      <c r="L26" s="88"/>
      <c r="M26" s="88"/>
      <c r="N26" s="88"/>
      <c r="O26" s="88"/>
      <c r="P26" s="88"/>
      <c r="Q26" s="88"/>
      <c r="R26" s="88"/>
      <c r="S26" s="88"/>
      <c r="T26" s="88"/>
      <c r="U26" s="88"/>
      <c r="V26" s="88"/>
      <c r="W26" s="88"/>
      <c r="X26" s="88"/>
      <c r="Y26" s="88"/>
      <c r="Z26" s="88"/>
      <c r="AA26" s="88"/>
      <c r="AB26" s="88"/>
      <c r="AC26" s="1044" t="s">
        <v>2136</v>
      </c>
      <c r="AE26" s="821" t="s">
        <v>187</v>
      </c>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J26" s="136" t="s">
        <v>187</v>
      </c>
      <c r="BK26" s="136" t="s">
        <v>862</v>
      </c>
      <c r="BL26" s="136" t="s">
        <v>1632</v>
      </c>
    </row>
    <row r="27" spans="1:64" ht="12.75" customHeight="1">
      <c r="A27" s="336"/>
      <c r="B27" s="336"/>
      <c r="C27" s="336"/>
      <c r="D27" s="158" t="s">
        <v>569</v>
      </c>
      <c r="E27" s="88"/>
      <c r="F27" s="88"/>
      <c r="G27" s="88"/>
      <c r="H27" s="88"/>
      <c r="I27" s="88"/>
      <c r="J27" s="88"/>
      <c r="K27" s="88"/>
      <c r="L27" s="88"/>
      <c r="M27" s="88"/>
      <c r="N27" s="88"/>
      <c r="O27" s="88"/>
      <c r="P27" s="88"/>
      <c r="Q27" s="88"/>
      <c r="R27" s="88"/>
      <c r="S27" s="88"/>
      <c r="T27" s="88"/>
      <c r="U27" s="88"/>
      <c r="V27" s="88"/>
      <c r="W27" s="88"/>
      <c r="X27" s="88"/>
      <c r="Y27" s="88"/>
      <c r="Z27" s="88"/>
      <c r="AA27" s="88"/>
      <c r="AB27" s="88"/>
      <c r="AC27" s="1042" t="s">
        <v>2137</v>
      </c>
      <c r="AE27" s="821" t="s">
        <v>764</v>
      </c>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J27" s="136" t="s">
        <v>764</v>
      </c>
      <c r="BK27" s="136" t="s">
        <v>1301</v>
      </c>
      <c r="BL27" s="136" t="s">
        <v>1633</v>
      </c>
    </row>
    <row r="28" spans="1:64" ht="12.75" customHeight="1">
      <c r="A28" s="336" t="s">
        <v>538</v>
      </c>
      <c r="B28" s="336" t="s">
        <v>74</v>
      </c>
      <c r="C28" s="336" t="s">
        <v>556</v>
      </c>
      <c r="D28" s="158" t="s">
        <v>570</v>
      </c>
      <c r="E28" s="87">
        <v>0</v>
      </c>
      <c r="F28" s="87">
        <v>0</v>
      </c>
      <c r="G28" s="87">
        <v>0</v>
      </c>
      <c r="H28" s="87">
        <v>0</v>
      </c>
      <c r="I28" s="87">
        <v>0</v>
      </c>
      <c r="J28" s="87">
        <v>0</v>
      </c>
      <c r="K28" s="87">
        <v>0</v>
      </c>
      <c r="L28" s="87">
        <v>0</v>
      </c>
      <c r="M28" s="87">
        <v>0</v>
      </c>
      <c r="N28" s="87">
        <v>0</v>
      </c>
      <c r="O28" s="87">
        <v>0</v>
      </c>
      <c r="P28" s="87">
        <v>0</v>
      </c>
      <c r="Q28" s="87">
        <v>0</v>
      </c>
      <c r="R28" s="87">
        <v>0</v>
      </c>
      <c r="S28" s="87">
        <v>0</v>
      </c>
      <c r="T28" s="87">
        <v>0</v>
      </c>
      <c r="U28" s="87">
        <v>0</v>
      </c>
      <c r="V28" s="87">
        <v>0</v>
      </c>
      <c r="W28" s="87">
        <v>0</v>
      </c>
      <c r="X28" s="87">
        <v>0</v>
      </c>
      <c r="Y28" s="87">
        <v>0</v>
      </c>
      <c r="Z28" s="87">
        <v>0</v>
      </c>
      <c r="AA28" s="87">
        <v>0</v>
      </c>
      <c r="AB28" s="87">
        <v>0</v>
      </c>
      <c r="AC28" s="1042" t="s">
        <v>2138</v>
      </c>
      <c r="AE28" s="821" t="s">
        <v>111</v>
      </c>
      <c r="AF28" s="87">
        <v>0</v>
      </c>
      <c r="AG28" s="87">
        <v>0</v>
      </c>
      <c r="AH28" s="87">
        <v>0</v>
      </c>
      <c r="AI28" s="87">
        <v>0</v>
      </c>
      <c r="AJ28" s="87">
        <v>0</v>
      </c>
      <c r="AK28" s="87">
        <v>0</v>
      </c>
      <c r="AL28" s="87">
        <v>0</v>
      </c>
      <c r="AM28" s="87">
        <v>0</v>
      </c>
      <c r="AN28" s="87">
        <v>0</v>
      </c>
      <c r="AO28" s="87">
        <v>0</v>
      </c>
      <c r="AP28" s="87">
        <v>0</v>
      </c>
      <c r="AQ28" s="87">
        <v>0</v>
      </c>
      <c r="AR28" s="87">
        <v>0</v>
      </c>
      <c r="AS28" s="87">
        <v>0</v>
      </c>
      <c r="AT28" s="87">
        <v>0</v>
      </c>
      <c r="AU28" s="87">
        <v>0</v>
      </c>
      <c r="AV28" s="87">
        <v>0</v>
      </c>
      <c r="AW28" s="87">
        <v>0</v>
      </c>
      <c r="AX28" s="87">
        <v>0</v>
      </c>
      <c r="AY28" s="87">
        <v>0</v>
      </c>
      <c r="AZ28" s="87">
        <v>0</v>
      </c>
      <c r="BA28" s="87">
        <v>0</v>
      </c>
      <c r="BB28" s="87">
        <v>0</v>
      </c>
      <c r="BC28" s="87">
        <v>0</v>
      </c>
      <c r="BJ28" s="136" t="s">
        <v>111</v>
      </c>
      <c r="BK28" s="136" t="s">
        <v>360</v>
      </c>
      <c r="BL28" s="136" t="s">
        <v>1928</v>
      </c>
    </row>
    <row r="29" spans="1:64" ht="12.75" customHeight="1">
      <c r="A29" s="336" t="s">
        <v>538</v>
      </c>
      <c r="B29" s="336" t="s">
        <v>74</v>
      </c>
      <c r="C29" s="336" t="s">
        <v>556</v>
      </c>
      <c r="D29" s="158" t="s">
        <v>554</v>
      </c>
      <c r="E29" s="87">
        <v>0</v>
      </c>
      <c r="F29" s="87">
        <v>0</v>
      </c>
      <c r="G29" s="87">
        <v>0</v>
      </c>
      <c r="H29" s="87">
        <v>0</v>
      </c>
      <c r="I29" s="87">
        <v>0</v>
      </c>
      <c r="J29" s="87">
        <v>0</v>
      </c>
      <c r="K29" s="87">
        <v>0</v>
      </c>
      <c r="L29" s="87">
        <v>0</v>
      </c>
      <c r="M29" s="87">
        <v>0</v>
      </c>
      <c r="N29" s="87">
        <v>0</v>
      </c>
      <c r="O29" s="87">
        <v>0</v>
      </c>
      <c r="P29" s="87">
        <v>0</v>
      </c>
      <c r="Q29" s="87">
        <v>0</v>
      </c>
      <c r="R29" s="87">
        <v>0</v>
      </c>
      <c r="S29" s="87">
        <v>0</v>
      </c>
      <c r="T29" s="87">
        <v>0</v>
      </c>
      <c r="U29" s="87">
        <v>0</v>
      </c>
      <c r="V29" s="87">
        <v>0</v>
      </c>
      <c r="W29" s="87">
        <v>0</v>
      </c>
      <c r="X29" s="87">
        <v>0</v>
      </c>
      <c r="Y29" s="87">
        <v>0</v>
      </c>
      <c r="Z29" s="87">
        <v>0</v>
      </c>
      <c r="AA29" s="87">
        <v>0</v>
      </c>
      <c r="AB29" s="87">
        <v>0</v>
      </c>
      <c r="AC29" s="1042" t="s">
        <v>2139</v>
      </c>
      <c r="AE29" s="821" t="s">
        <v>188</v>
      </c>
      <c r="AF29" s="87">
        <v>0</v>
      </c>
      <c r="AG29" s="87">
        <v>0</v>
      </c>
      <c r="AH29" s="87">
        <v>0</v>
      </c>
      <c r="AI29" s="87">
        <v>0</v>
      </c>
      <c r="AJ29" s="87">
        <v>0</v>
      </c>
      <c r="AK29" s="87">
        <v>0</v>
      </c>
      <c r="AL29" s="87">
        <v>0</v>
      </c>
      <c r="AM29" s="87">
        <v>0</v>
      </c>
      <c r="AN29" s="87">
        <v>0</v>
      </c>
      <c r="AO29" s="87">
        <v>0</v>
      </c>
      <c r="AP29" s="87">
        <v>0</v>
      </c>
      <c r="AQ29" s="87">
        <v>0</v>
      </c>
      <c r="AR29" s="87">
        <v>0</v>
      </c>
      <c r="AS29" s="87">
        <v>0</v>
      </c>
      <c r="AT29" s="87">
        <v>0</v>
      </c>
      <c r="AU29" s="87">
        <v>0</v>
      </c>
      <c r="AV29" s="87">
        <v>0</v>
      </c>
      <c r="AW29" s="87">
        <v>0</v>
      </c>
      <c r="AX29" s="87">
        <v>0</v>
      </c>
      <c r="AY29" s="87">
        <v>0</v>
      </c>
      <c r="AZ29" s="87">
        <v>0</v>
      </c>
      <c r="BA29" s="87">
        <v>0</v>
      </c>
      <c r="BB29" s="87">
        <v>0</v>
      </c>
      <c r="BC29" s="87">
        <v>0</v>
      </c>
      <c r="BJ29" s="136" t="s">
        <v>188</v>
      </c>
      <c r="BK29" s="136" t="s">
        <v>863</v>
      </c>
      <c r="BL29" s="136" t="s">
        <v>1635</v>
      </c>
    </row>
    <row r="30" spans="1:64" ht="12.75" customHeight="1">
      <c r="A30" s="336" t="s">
        <v>538</v>
      </c>
      <c r="B30" s="336" t="s">
        <v>74</v>
      </c>
      <c r="C30" s="336" t="s">
        <v>556</v>
      </c>
      <c r="D30" s="158" t="s">
        <v>244</v>
      </c>
      <c r="E30" s="648">
        <v>0</v>
      </c>
      <c r="F30" s="648">
        <v>0</v>
      </c>
      <c r="G30" s="648">
        <v>0</v>
      </c>
      <c r="H30" s="648">
        <v>0</v>
      </c>
      <c r="I30" s="648">
        <v>0</v>
      </c>
      <c r="J30" s="648">
        <v>0</v>
      </c>
      <c r="K30" s="648">
        <v>0</v>
      </c>
      <c r="L30" s="648">
        <v>0</v>
      </c>
      <c r="M30" s="648">
        <v>0</v>
      </c>
      <c r="N30" s="648">
        <v>0</v>
      </c>
      <c r="O30" s="648">
        <v>0</v>
      </c>
      <c r="P30" s="648">
        <v>0</v>
      </c>
      <c r="Q30" s="648">
        <v>0</v>
      </c>
      <c r="R30" s="648">
        <v>0</v>
      </c>
      <c r="S30" s="648">
        <v>0</v>
      </c>
      <c r="T30" s="648">
        <v>0</v>
      </c>
      <c r="U30" s="648">
        <v>0</v>
      </c>
      <c r="V30" s="648">
        <v>0</v>
      </c>
      <c r="W30" s="648">
        <v>0</v>
      </c>
      <c r="X30" s="648">
        <v>0</v>
      </c>
      <c r="Y30" s="648">
        <v>0</v>
      </c>
      <c r="Z30" s="648">
        <v>0</v>
      </c>
      <c r="AA30" s="648">
        <v>0</v>
      </c>
      <c r="AB30" s="648">
        <v>0</v>
      </c>
      <c r="AC30" s="1045" t="s">
        <v>2140</v>
      </c>
      <c r="AE30" s="821" t="s">
        <v>113</v>
      </c>
      <c r="AF30" s="648">
        <v>0</v>
      </c>
      <c r="AG30" s="648">
        <v>0</v>
      </c>
      <c r="AH30" s="648">
        <v>0</v>
      </c>
      <c r="AI30" s="648">
        <v>0</v>
      </c>
      <c r="AJ30" s="648">
        <v>0</v>
      </c>
      <c r="AK30" s="648">
        <v>0</v>
      </c>
      <c r="AL30" s="648">
        <v>0</v>
      </c>
      <c r="AM30" s="648">
        <v>0</v>
      </c>
      <c r="AN30" s="648">
        <v>0</v>
      </c>
      <c r="AO30" s="648">
        <v>0</v>
      </c>
      <c r="AP30" s="648">
        <v>0</v>
      </c>
      <c r="AQ30" s="648">
        <v>0</v>
      </c>
      <c r="AR30" s="648">
        <v>0</v>
      </c>
      <c r="AS30" s="648">
        <v>0</v>
      </c>
      <c r="AT30" s="648">
        <v>0</v>
      </c>
      <c r="AU30" s="648">
        <v>0</v>
      </c>
      <c r="AV30" s="648">
        <v>0</v>
      </c>
      <c r="AW30" s="648">
        <v>0</v>
      </c>
      <c r="AX30" s="648">
        <v>0</v>
      </c>
      <c r="AY30" s="648">
        <v>0</v>
      </c>
      <c r="AZ30" s="648">
        <v>0</v>
      </c>
      <c r="BA30" s="648">
        <v>0</v>
      </c>
      <c r="BB30" s="648">
        <v>0</v>
      </c>
      <c r="BC30" s="648">
        <v>0</v>
      </c>
      <c r="BJ30" s="136" t="s">
        <v>113</v>
      </c>
      <c r="BK30" s="136" t="s">
        <v>335</v>
      </c>
      <c r="BL30" s="136" t="s">
        <v>1929</v>
      </c>
    </row>
    <row r="31" spans="1:64" ht="12.75">
      <c r="A31" s="336"/>
      <c r="B31" s="336"/>
      <c r="C31" s="336"/>
      <c r="D31" s="336"/>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0"/>
      <c r="AE31" s="821"/>
      <c r="AF31" s="391"/>
      <c r="AG31" s="391"/>
      <c r="AH31" s="391"/>
      <c r="AI31" s="391"/>
      <c r="AJ31" s="391"/>
      <c r="AK31" s="391"/>
      <c r="AL31" s="391"/>
      <c r="AM31" s="391"/>
      <c r="AN31" s="391"/>
      <c r="AO31" s="391"/>
      <c r="AP31" s="391"/>
      <c r="AQ31" s="391"/>
      <c r="AR31" s="391"/>
      <c r="AS31" s="391"/>
      <c r="AT31" s="391"/>
      <c r="AU31" s="391"/>
      <c r="AV31" s="391"/>
      <c r="AW31" s="391"/>
      <c r="AX31" s="391"/>
      <c r="AY31" s="391"/>
      <c r="AZ31" s="391"/>
      <c r="BA31" s="391"/>
      <c r="BB31" s="391"/>
      <c r="BC31" s="391"/>
    </row>
    <row r="32" spans="1:64" ht="24" customHeight="1">
      <c r="A32" s="336"/>
      <c r="B32" s="336"/>
      <c r="C32" s="336"/>
      <c r="D32" s="336"/>
      <c r="E32" s="391"/>
      <c r="F32" s="391"/>
      <c r="G32" s="391"/>
      <c r="H32" s="391"/>
      <c r="I32" s="391"/>
      <c r="J32" s="391"/>
      <c r="K32" s="391"/>
      <c r="L32" s="391"/>
      <c r="M32" s="391"/>
      <c r="N32" s="391"/>
      <c r="O32" s="391"/>
      <c r="P32" s="391"/>
      <c r="Q32" s="391"/>
      <c r="R32" s="391"/>
      <c r="S32" s="391"/>
      <c r="T32" s="391"/>
      <c r="U32" s="391"/>
      <c r="V32" s="391"/>
      <c r="W32" s="391"/>
      <c r="X32" s="391"/>
      <c r="Y32" s="391"/>
      <c r="Z32" s="391"/>
      <c r="AA32" s="391"/>
      <c r="AB32" s="391"/>
      <c r="AC32" s="1046" t="s">
        <v>2215</v>
      </c>
      <c r="AE32" s="821" t="s">
        <v>190</v>
      </c>
      <c r="AF32" s="391"/>
      <c r="AG32" s="391"/>
      <c r="AH32" s="391"/>
      <c r="AI32" s="391"/>
      <c r="AJ32" s="391"/>
      <c r="AK32" s="391"/>
      <c r="AL32" s="391"/>
      <c r="AM32" s="391"/>
      <c r="AN32" s="391"/>
      <c r="AO32" s="391"/>
      <c r="AP32" s="391"/>
      <c r="AQ32" s="391"/>
      <c r="AR32" s="391"/>
      <c r="AS32" s="391"/>
      <c r="AT32" s="391"/>
      <c r="AU32" s="391"/>
      <c r="AV32" s="391"/>
      <c r="AW32" s="391"/>
      <c r="AX32" s="391"/>
      <c r="AY32" s="391"/>
      <c r="AZ32" s="391"/>
      <c r="BA32" s="391"/>
      <c r="BB32" s="391"/>
      <c r="BC32" s="391"/>
      <c r="BJ32" s="136" t="s">
        <v>190</v>
      </c>
      <c r="BK32" s="136" t="s">
        <v>337</v>
      </c>
      <c r="BL32" s="136" t="s">
        <v>1931</v>
      </c>
    </row>
    <row r="33" spans="1:64" ht="13.5" customHeight="1">
      <c r="A33" s="336" t="s">
        <v>538</v>
      </c>
      <c r="B33" s="336" t="s">
        <v>74</v>
      </c>
      <c r="C33" s="336" t="s">
        <v>557</v>
      </c>
      <c r="D33" s="158" t="s">
        <v>583</v>
      </c>
      <c r="E33" s="706">
        <f t="shared" ref="E33:W33" si="4">ROUND(SUM(E34:E43)-E36,0)</f>
        <v>0</v>
      </c>
      <c r="F33" s="706">
        <f t="shared" si="4"/>
        <v>0</v>
      </c>
      <c r="G33" s="706">
        <f t="shared" si="4"/>
        <v>0</v>
      </c>
      <c r="H33" s="706">
        <f t="shared" si="4"/>
        <v>0</v>
      </c>
      <c r="I33" s="706">
        <f t="shared" si="4"/>
        <v>0</v>
      </c>
      <c r="J33" s="706">
        <f t="shared" si="4"/>
        <v>0</v>
      </c>
      <c r="K33" s="706">
        <f t="shared" si="4"/>
        <v>0</v>
      </c>
      <c r="L33" s="706">
        <f t="shared" si="4"/>
        <v>0</v>
      </c>
      <c r="M33" s="706">
        <f t="shared" si="4"/>
        <v>0</v>
      </c>
      <c r="N33" s="706">
        <f t="shared" si="4"/>
        <v>0</v>
      </c>
      <c r="O33" s="706">
        <f t="shared" si="4"/>
        <v>0</v>
      </c>
      <c r="P33" s="706">
        <f t="shared" si="4"/>
        <v>0</v>
      </c>
      <c r="Q33" s="706">
        <f t="shared" si="4"/>
        <v>0</v>
      </c>
      <c r="R33" s="706">
        <f t="shared" si="4"/>
        <v>0</v>
      </c>
      <c r="S33" s="706">
        <f t="shared" si="4"/>
        <v>0</v>
      </c>
      <c r="T33" s="706">
        <f t="shared" si="4"/>
        <v>0</v>
      </c>
      <c r="U33" s="706">
        <f t="shared" si="4"/>
        <v>0</v>
      </c>
      <c r="V33" s="706">
        <f t="shared" si="4"/>
        <v>0</v>
      </c>
      <c r="W33" s="706">
        <f t="shared" si="4"/>
        <v>0</v>
      </c>
      <c r="X33" s="706">
        <f>ROUND(SUM(X34:X43)-X36,0)</f>
        <v>0</v>
      </c>
      <c r="Y33" s="706">
        <f>ROUND(SUM(Y34:Y43)-Y36,0)</f>
        <v>0</v>
      </c>
      <c r="Z33" s="706">
        <f>ROUND(SUM(Z34:Z43)-Z36,0)</f>
        <v>0</v>
      </c>
      <c r="AA33" s="706">
        <f>ROUND(SUM(AA34:AA43)-AA36,0)</f>
        <v>0</v>
      </c>
      <c r="AB33" s="706">
        <f>ROUND(SUM(AB34:AB43)-AB36,0)</f>
        <v>0</v>
      </c>
      <c r="AC33" s="374" t="s">
        <v>2130</v>
      </c>
      <c r="AE33" s="821" t="s">
        <v>759</v>
      </c>
      <c r="AF33" s="160">
        <f t="shared" ref="AF33:BC33" si="5">ROUND(SUM(AF34:AF43)-AF36,0)</f>
        <v>0</v>
      </c>
      <c r="AG33" s="160">
        <f t="shared" si="5"/>
        <v>0</v>
      </c>
      <c r="AH33" s="160">
        <f t="shared" si="5"/>
        <v>0</v>
      </c>
      <c r="AI33" s="160">
        <f t="shared" si="5"/>
        <v>0</v>
      </c>
      <c r="AJ33" s="160">
        <f t="shared" si="5"/>
        <v>0</v>
      </c>
      <c r="AK33" s="160">
        <f t="shared" si="5"/>
        <v>0</v>
      </c>
      <c r="AL33" s="160">
        <f t="shared" si="5"/>
        <v>0</v>
      </c>
      <c r="AM33" s="160">
        <f t="shared" si="5"/>
        <v>0</v>
      </c>
      <c r="AN33" s="160">
        <f t="shared" si="5"/>
        <v>0</v>
      </c>
      <c r="AO33" s="160">
        <f t="shared" si="5"/>
        <v>0</v>
      </c>
      <c r="AP33" s="160">
        <f t="shared" si="5"/>
        <v>0</v>
      </c>
      <c r="AQ33" s="160">
        <f t="shared" si="5"/>
        <v>0</v>
      </c>
      <c r="AR33" s="160">
        <f t="shared" si="5"/>
        <v>0</v>
      </c>
      <c r="AS33" s="160">
        <f t="shared" si="5"/>
        <v>0</v>
      </c>
      <c r="AT33" s="160">
        <f t="shared" si="5"/>
        <v>0</v>
      </c>
      <c r="AU33" s="160">
        <f t="shared" si="5"/>
        <v>0</v>
      </c>
      <c r="AV33" s="160">
        <f t="shared" si="5"/>
        <v>0</v>
      </c>
      <c r="AW33" s="160">
        <f t="shared" si="5"/>
        <v>0</v>
      </c>
      <c r="AX33" s="160">
        <f t="shared" si="5"/>
        <v>0</v>
      </c>
      <c r="AY33" s="160">
        <f>ROUND(SUM(AY34:AY43)-AY36,0)</f>
        <v>0</v>
      </c>
      <c r="AZ33" s="160">
        <f>ROUND(SUM(AZ34:AZ43)-AZ36,0)</f>
        <v>0</v>
      </c>
      <c r="BA33" s="160">
        <f>ROUND(SUM(BA34:BA43)-BA36,0)</f>
        <v>0</v>
      </c>
      <c r="BB33" s="160">
        <f>ROUND(SUM(BB34:BB43)-BB36,0)</f>
        <v>0</v>
      </c>
      <c r="BC33" s="160">
        <f t="shared" si="5"/>
        <v>0</v>
      </c>
      <c r="BJ33" s="136" t="s">
        <v>759</v>
      </c>
      <c r="BK33" s="136" t="s">
        <v>759</v>
      </c>
      <c r="BL33" s="136" t="s">
        <v>1619</v>
      </c>
    </row>
    <row r="34" spans="1:64" ht="12.75" customHeight="1">
      <c r="A34" s="336" t="s">
        <v>538</v>
      </c>
      <c r="B34" s="336" t="s">
        <v>74</v>
      </c>
      <c r="C34" s="336" t="s">
        <v>557</v>
      </c>
      <c r="D34" s="336" t="s">
        <v>563</v>
      </c>
      <c r="E34" s="103">
        <f t="shared" ref="E34:W34" si="6">ROUND(SUM(E8,E21),0)</f>
        <v>0</v>
      </c>
      <c r="F34" s="103">
        <f t="shared" si="6"/>
        <v>0</v>
      </c>
      <c r="G34" s="103">
        <f t="shared" si="6"/>
        <v>0</v>
      </c>
      <c r="H34" s="103">
        <f t="shared" si="6"/>
        <v>0</v>
      </c>
      <c r="I34" s="103">
        <f t="shared" si="6"/>
        <v>0</v>
      </c>
      <c r="J34" s="103">
        <f t="shared" si="6"/>
        <v>0</v>
      </c>
      <c r="K34" s="103">
        <f t="shared" si="6"/>
        <v>0</v>
      </c>
      <c r="L34" s="103">
        <f t="shared" si="6"/>
        <v>0</v>
      </c>
      <c r="M34" s="103">
        <f t="shared" si="6"/>
        <v>0</v>
      </c>
      <c r="N34" s="103">
        <f t="shared" si="6"/>
        <v>0</v>
      </c>
      <c r="O34" s="103">
        <f t="shared" si="6"/>
        <v>0</v>
      </c>
      <c r="P34" s="103">
        <f t="shared" si="6"/>
        <v>0</v>
      </c>
      <c r="Q34" s="103">
        <f t="shared" si="6"/>
        <v>0</v>
      </c>
      <c r="R34" s="103">
        <f t="shared" si="6"/>
        <v>0</v>
      </c>
      <c r="S34" s="103">
        <f t="shared" si="6"/>
        <v>0</v>
      </c>
      <c r="T34" s="103">
        <f t="shared" si="6"/>
        <v>0</v>
      </c>
      <c r="U34" s="103">
        <f t="shared" si="6"/>
        <v>0</v>
      </c>
      <c r="V34" s="103">
        <f t="shared" si="6"/>
        <v>0</v>
      </c>
      <c r="W34" s="103">
        <f t="shared" si="6"/>
        <v>0</v>
      </c>
      <c r="X34" s="103">
        <f t="shared" ref="X34:AB43" si="7">ROUND(SUM(X8,X21),0)</f>
        <v>0</v>
      </c>
      <c r="Y34" s="103">
        <f t="shared" si="7"/>
        <v>0</v>
      </c>
      <c r="Z34" s="103">
        <f t="shared" ref="Z34:AA43" si="8">ROUND(SUM(Z8,Z21),0)</f>
        <v>0</v>
      </c>
      <c r="AA34" s="103">
        <f t="shared" si="8"/>
        <v>0</v>
      </c>
      <c r="AB34" s="103">
        <f t="shared" si="7"/>
        <v>0</v>
      </c>
      <c r="AC34" s="375" t="s">
        <v>2131</v>
      </c>
      <c r="AE34" s="821" t="s">
        <v>760</v>
      </c>
      <c r="AF34" s="89">
        <f t="shared" ref="AF34:BC34" si="9">ROUND(SUM(AF8,AF21),0)</f>
        <v>0</v>
      </c>
      <c r="AG34" s="89">
        <f t="shared" si="9"/>
        <v>0</v>
      </c>
      <c r="AH34" s="89">
        <f t="shared" si="9"/>
        <v>0</v>
      </c>
      <c r="AI34" s="89">
        <f t="shared" si="9"/>
        <v>0</v>
      </c>
      <c r="AJ34" s="89">
        <f t="shared" si="9"/>
        <v>0</v>
      </c>
      <c r="AK34" s="89">
        <f t="shared" si="9"/>
        <v>0</v>
      </c>
      <c r="AL34" s="89">
        <f t="shared" si="9"/>
        <v>0</v>
      </c>
      <c r="AM34" s="89">
        <f t="shared" si="9"/>
        <v>0</v>
      </c>
      <c r="AN34" s="89">
        <f t="shared" si="9"/>
        <v>0</v>
      </c>
      <c r="AO34" s="89">
        <f t="shared" si="9"/>
        <v>0</v>
      </c>
      <c r="AP34" s="89">
        <f t="shared" si="9"/>
        <v>0</v>
      </c>
      <c r="AQ34" s="89">
        <f t="shared" si="9"/>
        <v>0</v>
      </c>
      <c r="AR34" s="89">
        <f t="shared" si="9"/>
        <v>0</v>
      </c>
      <c r="AS34" s="89">
        <f t="shared" si="9"/>
        <v>0</v>
      </c>
      <c r="AT34" s="89">
        <f t="shared" si="9"/>
        <v>0</v>
      </c>
      <c r="AU34" s="89">
        <f t="shared" si="9"/>
        <v>0</v>
      </c>
      <c r="AV34" s="89">
        <f t="shared" si="9"/>
        <v>0</v>
      </c>
      <c r="AW34" s="89">
        <f t="shared" si="9"/>
        <v>0</v>
      </c>
      <c r="AX34" s="89">
        <f t="shared" si="9"/>
        <v>0</v>
      </c>
      <c r="AY34" s="89">
        <f t="shared" ref="AY34:AZ43" si="10">ROUND(SUM(AY8,AY21),0)</f>
        <v>0</v>
      </c>
      <c r="AZ34" s="89">
        <f t="shared" si="10"/>
        <v>0</v>
      </c>
      <c r="BA34" s="89">
        <f t="shared" ref="BA34:BB43" si="11">ROUND(SUM(BA8,BA21),0)</f>
        <v>0</v>
      </c>
      <c r="BB34" s="89">
        <f t="shared" si="11"/>
        <v>0</v>
      </c>
      <c r="BC34" s="89">
        <f t="shared" si="9"/>
        <v>0</v>
      </c>
      <c r="BJ34" s="136" t="s">
        <v>760</v>
      </c>
      <c r="BK34" s="136" t="s">
        <v>351</v>
      </c>
      <c r="BL34" s="136" t="s">
        <v>1638</v>
      </c>
    </row>
    <row r="35" spans="1:64" ht="12.75" customHeight="1">
      <c r="A35" s="336" t="s">
        <v>538</v>
      </c>
      <c r="B35" s="336" t="s">
        <v>74</v>
      </c>
      <c r="C35" s="336" t="s">
        <v>557</v>
      </c>
      <c r="D35" s="336" t="s">
        <v>564</v>
      </c>
      <c r="E35" s="103">
        <f t="shared" ref="E35:W35" si="12">ROUND(SUM(E9,E22),0)</f>
        <v>0</v>
      </c>
      <c r="F35" s="103">
        <f t="shared" si="12"/>
        <v>0</v>
      </c>
      <c r="G35" s="103">
        <f t="shared" si="12"/>
        <v>0</v>
      </c>
      <c r="H35" s="103">
        <f t="shared" si="12"/>
        <v>0</v>
      </c>
      <c r="I35" s="103">
        <f t="shared" si="12"/>
        <v>0</v>
      </c>
      <c r="J35" s="103">
        <f t="shared" si="12"/>
        <v>0</v>
      </c>
      <c r="K35" s="103">
        <f t="shared" si="12"/>
        <v>0</v>
      </c>
      <c r="L35" s="103">
        <f t="shared" si="12"/>
        <v>0</v>
      </c>
      <c r="M35" s="103">
        <f t="shared" si="12"/>
        <v>0</v>
      </c>
      <c r="N35" s="103">
        <f t="shared" si="12"/>
        <v>0</v>
      </c>
      <c r="O35" s="103">
        <f t="shared" si="12"/>
        <v>0</v>
      </c>
      <c r="P35" s="103">
        <f t="shared" si="12"/>
        <v>0</v>
      </c>
      <c r="Q35" s="103">
        <f t="shared" si="12"/>
        <v>0</v>
      </c>
      <c r="R35" s="103">
        <f t="shared" si="12"/>
        <v>0</v>
      </c>
      <c r="S35" s="103">
        <f t="shared" si="12"/>
        <v>0</v>
      </c>
      <c r="T35" s="103">
        <f t="shared" si="12"/>
        <v>0</v>
      </c>
      <c r="U35" s="103">
        <f t="shared" si="12"/>
        <v>0</v>
      </c>
      <c r="V35" s="103">
        <f t="shared" si="12"/>
        <v>0</v>
      </c>
      <c r="W35" s="103">
        <f t="shared" si="12"/>
        <v>0</v>
      </c>
      <c r="X35" s="103">
        <f t="shared" si="7"/>
        <v>0</v>
      </c>
      <c r="Y35" s="103">
        <f t="shared" si="7"/>
        <v>0</v>
      </c>
      <c r="Z35" s="103">
        <f t="shared" si="8"/>
        <v>0</v>
      </c>
      <c r="AA35" s="103">
        <f t="shared" si="8"/>
        <v>0</v>
      </c>
      <c r="AB35" s="103">
        <f t="shared" si="7"/>
        <v>0</v>
      </c>
      <c r="AC35" s="1042" t="s">
        <v>2132</v>
      </c>
      <c r="AE35" s="821" t="s">
        <v>761</v>
      </c>
      <c r="AF35" s="89">
        <f t="shared" ref="AF35:BC35" si="13">ROUND(SUM(AF9,AF22),0)</f>
        <v>0</v>
      </c>
      <c r="AG35" s="89">
        <f t="shared" si="13"/>
        <v>0</v>
      </c>
      <c r="AH35" s="89">
        <f t="shared" si="13"/>
        <v>0</v>
      </c>
      <c r="AI35" s="89">
        <f t="shared" si="13"/>
        <v>0</v>
      </c>
      <c r="AJ35" s="89">
        <f t="shared" si="13"/>
        <v>0</v>
      </c>
      <c r="AK35" s="89">
        <f t="shared" si="13"/>
        <v>0</v>
      </c>
      <c r="AL35" s="89">
        <f t="shared" si="13"/>
        <v>0</v>
      </c>
      <c r="AM35" s="89">
        <f t="shared" si="13"/>
        <v>0</v>
      </c>
      <c r="AN35" s="89">
        <f t="shared" si="13"/>
        <v>0</v>
      </c>
      <c r="AO35" s="89">
        <f t="shared" si="13"/>
        <v>0</v>
      </c>
      <c r="AP35" s="89">
        <f t="shared" si="13"/>
        <v>0</v>
      </c>
      <c r="AQ35" s="89">
        <f t="shared" si="13"/>
        <v>0</v>
      </c>
      <c r="AR35" s="89">
        <f t="shared" si="13"/>
        <v>0</v>
      </c>
      <c r="AS35" s="89">
        <f t="shared" si="13"/>
        <v>0</v>
      </c>
      <c r="AT35" s="89">
        <f t="shared" si="13"/>
        <v>0</v>
      </c>
      <c r="AU35" s="89">
        <f t="shared" si="13"/>
        <v>0</v>
      </c>
      <c r="AV35" s="89">
        <f t="shared" si="13"/>
        <v>0</v>
      </c>
      <c r="AW35" s="89">
        <f t="shared" si="13"/>
        <v>0</v>
      </c>
      <c r="AX35" s="89">
        <f t="shared" si="13"/>
        <v>0</v>
      </c>
      <c r="AY35" s="89">
        <f t="shared" si="10"/>
        <v>0</v>
      </c>
      <c r="AZ35" s="89">
        <f t="shared" si="10"/>
        <v>0</v>
      </c>
      <c r="BA35" s="89">
        <f t="shared" si="11"/>
        <v>0</v>
      </c>
      <c r="BB35" s="89">
        <f t="shared" si="11"/>
        <v>0</v>
      </c>
      <c r="BC35" s="89">
        <f t="shared" si="13"/>
        <v>0</v>
      </c>
      <c r="BJ35" s="136" t="s">
        <v>761</v>
      </c>
      <c r="BK35" s="136" t="s">
        <v>352</v>
      </c>
      <c r="BL35" s="136" t="s">
        <v>1628</v>
      </c>
    </row>
    <row r="36" spans="1:64" ht="12.75" customHeight="1">
      <c r="A36" s="336" t="s">
        <v>538</v>
      </c>
      <c r="B36" s="336" t="s">
        <v>74</v>
      </c>
      <c r="C36" s="336" t="s">
        <v>557</v>
      </c>
      <c r="D36" s="336" t="s">
        <v>565</v>
      </c>
      <c r="E36" s="103">
        <f t="shared" ref="E36:W36" si="14">ROUND(SUM(E10,E23),0)</f>
        <v>0</v>
      </c>
      <c r="F36" s="103">
        <f t="shared" si="14"/>
        <v>0</v>
      </c>
      <c r="G36" s="103">
        <f t="shared" si="14"/>
        <v>0</v>
      </c>
      <c r="H36" s="103">
        <f t="shared" si="14"/>
        <v>0</v>
      </c>
      <c r="I36" s="103">
        <f t="shared" si="14"/>
        <v>0</v>
      </c>
      <c r="J36" s="103">
        <f t="shared" si="14"/>
        <v>0</v>
      </c>
      <c r="K36" s="103">
        <f t="shared" si="14"/>
        <v>0</v>
      </c>
      <c r="L36" s="103">
        <f t="shared" si="14"/>
        <v>0</v>
      </c>
      <c r="M36" s="103">
        <f t="shared" si="14"/>
        <v>0</v>
      </c>
      <c r="N36" s="103">
        <f t="shared" si="14"/>
        <v>0</v>
      </c>
      <c r="O36" s="103">
        <f t="shared" si="14"/>
        <v>0</v>
      </c>
      <c r="P36" s="103">
        <f t="shared" si="14"/>
        <v>0</v>
      </c>
      <c r="Q36" s="103">
        <f t="shared" si="14"/>
        <v>0</v>
      </c>
      <c r="R36" s="103">
        <f t="shared" si="14"/>
        <v>0</v>
      </c>
      <c r="S36" s="103">
        <f t="shared" si="14"/>
        <v>0</v>
      </c>
      <c r="T36" s="103">
        <f t="shared" si="14"/>
        <v>0</v>
      </c>
      <c r="U36" s="103">
        <f t="shared" si="14"/>
        <v>0</v>
      </c>
      <c r="V36" s="103">
        <f t="shared" si="14"/>
        <v>0</v>
      </c>
      <c r="W36" s="103">
        <f t="shared" si="14"/>
        <v>0</v>
      </c>
      <c r="X36" s="103">
        <f t="shared" si="7"/>
        <v>0</v>
      </c>
      <c r="Y36" s="103">
        <f t="shared" si="7"/>
        <v>0</v>
      </c>
      <c r="Z36" s="103">
        <f t="shared" si="8"/>
        <v>0</v>
      </c>
      <c r="AA36" s="103">
        <f t="shared" si="8"/>
        <v>0</v>
      </c>
      <c r="AB36" s="103">
        <f t="shared" si="7"/>
        <v>0</v>
      </c>
      <c r="AC36" s="1043" t="s">
        <v>2133</v>
      </c>
      <c r="AE36" s="821" t="s">
        <v>109</v>
      </c>
      <c r="AF36" s="89">
        <f t="shared" ref="AF36:BC36" si="15">ROUND(SUM(AF10,AF23),0)</f>
        <v>0</v>
      </c>
      <c r="AG36" s="89">
        <f t="shared" si="15"/>
        <v>0</v>
      </c>
      <c r="AH36" s="89">
        <f t="shared" si="15"/>
        <v>0</v>
      </c>
      <c r="AI36" s="89">
        <f t="shared" si="15"/>
        <v>0</v>
      </c>
      <c r="AJ36" s="89">
        <f t="shared" si="15"/>
        <v>0</v>
      </c>
      <c r="AK36" s="89">
        <f t="shared" si="15"/>
        <v>0</v>
      </c>
      <c r="AL36" s="89">
        <f t="shared" si="15"/>
        <v>0</v>
      </c>
      <c r="AM36" s="89">
        <f t="shared" si="15"/>
        <v>0</v>
      </c>
      <c r="AN36" s="89">
        <f t="shared" si="15"/>
        <v>0</v>
      </c>
      <c r="AO36" s="89">
        <f t="shared" si="15"/>
        <v>0</v>
      </c>
      <c r="AP36" s="89">
        <f t="shared" si="15"/>
        <v>0</v>
      </c>
      <c r="AQ36" s="89">
        <f t="shared" si="15"/>
        <v>0</v>
      </c>
      <c r="AR36" s="89">
        <f t="shared" si="15"/>
        <v>0</v>
      </c>
      <c r="AS36" s="89">
        <f t="shared" si="15"/>
        <v>0</v>
      </c>
      <c r="AT36" s="89">
        <f t="shared" si="15"/>
        <v>0</v>
      </c>
      <c r="AU36" s="89">
        <f t="shared" si="15"/>
        <v>0</v>
      </c>
      <c r="AV36" s="89">
        <f t="shared" si="15"/>
        <v>0</v>
      </c>
      <c r="AW36" s="89">
        <f t="shared" si="15"/>
        <v>0</v>
      </c>
      <c r="AX36" s="89">
        <f t="shared" si="15"/>
        <v>0</v>
      </c>
      <c r="AY36" s="89">
        <f t="shared" si="10"/>
        <v>0</v>
      </c>
      <c r="AZ36" s="89">
        <f t="shared" si="10"/>
        <v>0</v>
      </c>
      <c r="BA36" s="89">
        <f t="shared" si="11"/>
        <v>0</v>
      </c>
      <c r="BB36" s="89">
        <f t="shared" si="11"/>
        <v>0</v>
      </c>
      <c r="BC36" s="89">
        <f t="shared" si="15"/>
        <v>0</v>
      </c>
      <c r="BJ36" s="136" t="s">
        <v>109</v>
      </c>
      <c r="BK36" s="136" t="s">
        <v>1300</v>
      </c>
      <c r="BL36" s="136" t="s">
        <v>1927</v>
      </c>
    </row>
    <row r="37" spans="1:64" ht="12.75" customHeight="1">
      <c r="A37" s="336" t="s">
        <v>538</v>
      </c>
      <c r="B37" s="336" t="s">
        <v>74</v>
      </c>
      <c r="C37" s="336" t="s">
        <v>557</v>
      </c>
      <c r="D37" s="336" t="s">
        <v>566</v>
      </c>
      <c r="E37" s="103">
        <f t="shared" ref="E37:W37" si="16">ROUND(SUM(E11,E24),0)</f>
        <v>0</v>
      </c>
      <c r="F37" s="103">
        <f t="shared" si="16"/>
        <v>0</v>
      </c>
      <c r="G37" s="103">
        <f t="shared" si="16"/>
        <v>0</v>
      </c>
      <c r="H37" s="103">
        <f t="shared" si="16"/>
        <v>0</v>
      </c>
      <c r="I37" s="103">
        <f t="shared" si="16"/>
        <v>0</v>
      </c>
      <c r="J37" s="103">
        <f t="shared" si="16"/>
        <v>0</v>
      </c>
      <c r="K37" s="103">
        <f t="shared" si="16"/>
        <v>0</v>
      </c>
      <c r="L37" s="103">
        <f t="shared" si="16"/>
        <v>0</v>
      </c>
      <c r="M37" s="103">
        <f t="shared" si="16"/>
        <v>0</v>
      </c>
      <c r="N37" s="103">
        <f t="shared" si="16"/>
        <v>0</v>
      </c>
      <c r="O37" s="103">
        <f t="shared" si="16"/>
        <v>0</v>
      </c>
      <c r="P37" s="103">
        <f t="shared" si="16"/>
        <v>0</v>
      </c>
      <c r="Q37" s="103">
        <f t="shared" si="16"/>
        <v>0</v>
      </c>
      <c r="R37" s="103">
        <f t="shared" si="16"/>
        <v>0</v>
      </c>
      <c r="S37" s="103">
        <f t="shared" si="16"/>
        <v>0</v>
      </c>
      <c r="T37" s="103">
        <f t="shared" si="16"/>
        <v>0</v>
      </c>
      <c r="U37" s="103">
        <f t="shared" si="16"/>
        <v>0</v>
      </c>
      <c r="V37" s="103">
        <f t="shared" si="16"/>
        <v>0</v>
      </c>
      <c r="W37" s="103">
        <f t="shared" si="16"/>
        <v>0</v>
      </c>
      <c r="X37" s="103">
        <f t="shared" si="7"/>
        <v>0</v>
      </c>
      <c r="Y37" s="103">
        <f t="shared" si="7"/>
        <v>0</v>
      </c>
      <c r="Z37" s="103">
        <f t="shared" si="8"/>
        <v>0</v>
      </c>
      <c r="AA37" s="103">
        <f t="shared" si="8"/>
        <v>0</v>
      </c>
      <c r="AB37" s="103">
        <f t="shared" si="7"/>
        <v>0</v>
      </c>
      <c r="AC37" s="1042" t="s">
        <v>2134</v>
      </c>
      <c r="AE37" s="821" t="s">
        <v>762</v>
      </c>
      <c r="AF37" s="89">
        <f t="shared" ref="AF37:BC37" si="17">ROUND(SUM(AF11,AF24),0)</f>
        <v>0</v>
      </c>
      <c r="AG37" s="89">
        <f t="shared" si="17"/>
        <v>0</v>
      </c>
      <c r="AH37" s="89">
        <f t="shared" si="17"/>
        <v>0</v>
      </c>
      <c r="AI37" s="89">
        <f t="shared" si="17"/>
        <v>0</v>
      </c>
      <c r="AJ37" s="89">
        <f t="shared" si="17"/>
        <v>0</v>
      </c>
      <c r="AK37" s="89">
        <f t="shared" si="17"/>
        <v>0</v>
      </c>
      <c r="AL37" s="89">
        <f t="shared" si="17"/>
        <v>0</v>
      </c>
      <c r="AM37" s="89">
        <f t="shared" si="17"/>
        <v>0</v>
      </c>
      <c r="AN37" s="89">
        <f t="shared" si="17"/>
        <v>0</v>
      </c>
      <c r="AO37" s="89">
        <f t="shared" si="17"/>
        <v>0</v>
      </c>
      <c r="AP37" s="89">
        <f t="shared" si="17"/>
        <v>0</v>
      </c>
      <c r="AQ37" s="89">
        <f t="shared" si="17"/>
        <v>0</v>
      </c>
      <c r="AR37" s="89">
        <f t="shared" si="17"/>
        <v>0</v>
      </c>
      <c r="AS37" s="89">
        <f t="shared" si="17"/>
        <v>0</v>
      </c>
      <c r="AT37" s="89">
        <f t="shared" si="17"/>
        <v>0</v>
      </c>
      <c r="AU37" s="89">
        <f t="shared" si="17"/>
        <v>0</v>
      </c>
      <c r="AV37" s="89">
        <f t="shared" si="17"/>
        <v>0</v>
      </c>
      <c r="AW37" s="89">
        <f t="shared" si="17"/>
        <v>0</v>
      </c>
      <c r="AX37" s="89">
        <f t="shared" si="17"/>
        <v>0</v>
      </c>
      <c r="AY37" s="89">
        <f t="shared" si="10"/>
        <v>0</v>
      </c>
      <c r="AZ37" s="89">
        <f t="shared" si="10"/>
        <v>0</v>
      </c>
      <c r="BA37" s="89">
        <f t="shared" si="11"/>
        <v>0</v>
      </c>
      <c r="BB37" s="89">
        <f t="shared" si="11"/>
        <v>0</v>
      </c>
      <c r="BC37" s="89">
        <f t="shared" si="17"/>
        <v>0</v>
      </c>
      <c r="BJ37" s="136" t="s">
        <v>762</v>
      </c>
      <c r="BK37" s="136" t="s">
        <v>357</v>
      </c>
      <c r="BL37" s="136" t="s">
        <v>1630</v>
      </c>
    </row>
    <row r="38" spans="1:64" ht="12.75" customHeight="1">
      <c r="A38" s="336" t="s">
        <v>538</v>
      </c>
      <c r="B38" s="336" t="s">
        <v>74</v>
      </c>
      <c r="C38" s="336" t="s">
        <v>557</v>
      </c>
      <c r="D38" s="336" t="s">
        <v>567</v>
      </c>
      <c r="E38" s="103">
        <f t="shared" ref="E38:W38" si="18">ROUND(SUM(E12,E25),0)</f>
        <v>0</v>
      </c>
      <c r="F38" s="103">
        <f t="shared" si="18"/>
        <v>0</v>
      </c>
      <c r="G38" s="103">
        <f t="shared" si="18"/>
        <v>0</v>
      </c>
      <c r="H38" s="103">
        <f t="shared" si="18"/>
        <v>0</v>
      </c>
      <c r="I38" s="103">
        <f t="shared" si="18"/>
        <v>0</v>
      </c>
      <c r="J38" s="103">
        <f t="shared" si="18"/>
        <v>0</v>
      </c>
      <c r="K38" s="103">
        <f t="shared" si="18"/>
        <v>0</v>
      </c>
      <c r="L38" s="103">
        <f t="shared" si="18"/>
        <v>0</v>
      </c>
      <c r="M38" s="103">
        <f t="shared" si="18"/>
        <v>0</v>
      </c>
      <c r="N38" s="103">
        <f t="shared" si="18"/>
        <v>0</v>
      </c>
      <c r="O38" s="103">
        <f t="shared" si="18"/>
        <v>0</v>
      </c>
      <c r="P38" s="103">
        <f t="shared" si="18"/>
        <v>0</v>
      </c>
      <c r="Q38" s="103">
        <f t="shared" si="18"/>
        <v>0</v>
      </c>
      <c r="R38" s="103">
        <f t="shared" si="18"/>
        <v>0</v>
      </c>
      <c r="S38" s="103">
        <f t="shared" si="18"/>
        <v>0</v>
      </c>
      <c r="T38" s="103">
        <f t="shared" si="18"/>
        <v>0</v>
      </c>
      <c r="U38" s="103">
        <f t="shared" si="18"/>
        <v>0</v>
      </c>
      <c r="V38" s="103">
        <f t="shared" si="18"/>
        <v>0</v>
      </c>
      <c r="W38" s="103">
        <f t="shared" si="18"/>
        <v>0</v>
      </c>
      <c r="X38" s="103">
        <f t="shared" si="7"/>
        <v>0</v>
      </c>
      <c r="Y38" s="103">
        <f t="shared" si="7"/>
        <v>0</v>
      </c>
      <c r="Z38" s="103">
        <f t="shared" si="8"/>
        <v>0</v>
      </c>
      <c r="AA38" s="103">
        <f t="shared" si="8"/>
        <v>0</v>
      </c>
      <c r="AB38" s="103">
        <f t="shared" si="7"/>
        <v>0</v>
      </c>
      <c r="AC38" s="1042" t="s">
        <v>2135</v>
      </c>
      <c r="AE38" s="821" t="s">
        <v>763</v>
      </c>
      <c r="AF38" s="89">
        <f t="shared" ref="AF38:BC38" si="19">ROUND(SUM(AF12,AF25),0)</f>
        <v>0</v>
      </c>
      <c r="AG38" s="89">
        <f t="shared" si="19"/>
        <v>0</v>
      </c>
      <c r="AH38" s="89">
        <f t="shared" si="19"/>
        <v>0</v>
      </c>
      <c r="AI38" s="89">
        <f t="shared" si="19"/>
        <v>0</v>
      </c>
      <c r="AJ38" s="89">
        <f t="shared" si="19"/>
        <v>0</v>
      </c>
      <c r="AK38" s="89">
        <f t="shared" si="19"/>
        <v>0</v>
      </c>
      <c r="AL38" s="89">
        <f t="shared" si="19"/>
        <v>0</v>
      </c>
      <c r="AM38" s="89">
        <f t="shared" si="19"/>
        <v>0</v>
      </c>
      <c r="AN38" s="89">
        <f t="shared" si="19"/>
        <v>0</v>
      </c>
      <c r="AO38" s="89">
        <f t="shared" si="19"/>
        <v>0</v>
      </c>
      <c r="AP38" s="89">
        <f t="shared" si="19"/>
        <v>0</v>
      </c>
      <c r="AQ38" s="89">
        <f t="shared" si="19"/>
        <v>0</v>
      </c>
      <c r="AR38" s="89">
        <f t="shared" si="19"/>
        <v>0</v>
      </c>
      <c r="AS38" s="89">
        <f t="shared" si="19"/>
        <v>0</v>
      </c>
      <c r="AT38" s="89">
        <f t="shared" si="19"/>
        <v>0</v>
      </c>
      <c r="AU38" s="89">
        <f t="shared" si="19"/>
        <v>0</v>
      </c>
      <c r="AV38" s="89">
        <f t="shared" si="19"/>
        <v>0</v>
      </c>
      <c r="AW38" s="89">
        <f t="shared" si="19"/>
        <v>0</v>
      </c>
      <c r="AX38" s="89">
        <f t="shared" si="19"/>
        <v>0</v>
      </c>
      <c r="AY38" s="89">
        <f t="shared" si="10"/>
        <v>0</v>
      </c>
      <c r="AZ38" s="89">
        <f t="shared" si="10"/>
        <v>0</v>
      </c>
      <c r="BA38" s="89">
        <f t="shared" si="11"/>
        <v>0</v>
      </c>
      <c r="BB38" s="89">
        <f t="shared" si="11"/>
        <v>0</v>
      </c>
      <c r="BC38" s="89">
        <f t="shared" si="19"/>
        <v>0</v>
      </c>
      <c r="BJ38" s="136" t="s">
        <v>763</v>
      </c>
      <c r="BK38" s="136" t="s">
        <v>358</v>
      </c>
      <c r="BL38" s="136" t="s">
        <v>1631</v>
      </c>
    </row>
    <row r="39" spans="1:64" ht="12.75" customHeight="1">
      <c r="A39" s="336" t="s">
        <v>538</v>
      </c>
      <c r="B39" s="336" t="s">
        <v>74</v>
      </c>
      <c r="C39" s="336" t="s">
        <v>557</v>
      </c>
      <c r="D39" s="158" t="s">
        <v>568</v>
      </c>
      <c r="E39" s="103">
        <f t="shared" ref="E39:W39" si="20">ROUND(SUM(E13,E26),0)</f>
        <v>0</v>
      </c>
      <c r="F39" s="103">
        <f t="shared" si="20"/>
        <v>0</v>
      </c>
      <c r="G39" s="103">
        <f t="shared" si="20"/>
        <v>0</v>
      </c>
      <c r="H39" s="103">
        <f t="shared" si="20"/>
        <v>0</v>
      </c>
      <c r="I39" s="103">
        <f t="shared" si="20"/>
        <v>0</v>
      </c>
      <c r="J39" s="103">
        <f t="shared" si="20"/>
        <v>0</v>
      </c>
      <c r="K39" s="103">
        <f t="shared" si="20"/>
        <v>0</v>
      </c>
      <c r="L39" s="103">
        <f t="shared" si="20"/>
        <v>0</v>
      </c>
      <c r="M39" s="103">
        <f t="shared" si="20"/>
        <v>0</v>
      </c>
      <c r="N39" s="103">
        <f t="shared" si="20"/>
        <v>0</v>
      </c>
      <c r="O39" s="103">
        <f t="shared" si="20"/>
        <v>0</v>
      </c>
      <c r="P39" s="103">
        <f t="shared" si="20"/>
        <v>0</v>
      </c>
      <c r="Q39" s="103">
        <f t="shared" si="20"/>
        <v>0</v>
      </c>
      <c r="R39" s="103">
        <f t="shared" si="20"/>
        <v>0</v>
      </c>
      <c r="S39" s="103">
        <f t="shared" si="20"/>
        <v>0</v>
      </c>
      <c r="T39" s="103">
        <f t="shared" si="20"/>
        <v>0</v>
      </c>
      <c r="U39" s="103">
        <f t="shared" si="20"/>
        <v>0</v>
      </c>
      <c r="V39" s="103">
        <f t="shared" si="20"/>
        <v>0</v>
      </c>
      <c r="W39" s="103">
        <f t="shared" si="20"/>
        <v>0</v>
      </c>
      <c r="X39" s="103">
        <f t="shared" si="7"/>
        <v>0</v>
      </c>
      <c r="Y39" s="103">
        <f t="shared" si="7"/>
        <v>0</v>
      </c>
      <c r="Z39" s="103">
        <f t="shared" si="8"/>
        <v>0</v>
      </c>
      <c r="AA39" s="103">
        <f t="shared" si="8"/>
        <v>0</v>
      </c>
      <c r="AB39" s="103">
        <f t="shared" si="7"/>
        <v>0</v>
      </c>
      <c r="AC39" s="1044" t="s">
        <v>2136</v>
      </c>
      <c r="AE39" s="821" t="s">
        <v>187</v>
      </c>
      <c r="AF39" s="89">
        <f t="shared" ref="AF39:BC39" si="21">ROUND(SUM(AF13,AF26),0)</f>
        <v>0</v>
      </c>
      <c r="AG39" s="89">
        <f t="shared" si="21"/>
        <v>0</v>
      </c>
      <c r="AH39" s="89">
        <f t="shared" si="21"/>
        <v>0</v>
      </c>
      <c r="AI39" s="89">
        <f t="shared" si="21"/>
        <v>0</v>
      </c>
      <c r="AJ39" s="89">
        <f t="shared" si="21"/>
        <v>0</v>
      </c>
      <c r="AK39" s="89">
        <f t="shared" si="21"/>
        <v>0</v>
      </c>
      <c r="AL39" s="89">
        <f t="shared" si="21"/>
        <v>0</v>
      </c>
      <c r="AM39" s="89">
        <f t="shared" si="21"/>
        <v>0</v>
      </c>
      <c r="AN39" s="89">
        <f t="shared" si="21"/>
        <v>0</v>
      </c>
      <c r="AO39" s="89">
        <f t="shared" si="21"/>
        <v>0</v>
      </c>
      <c r="AP39" s="89">
        <f t="shared" si="21"/>
        <v>0</v>
      </c>
      <c r="AQ39" s="89">
        <f t="shared" si="21"/>
        <v>0</v>
      </c>
      <c r="AR39" s="89">
        <f t="shared" si="21"/>
        <v>0</v>
      </c>
      <c r="AS39" s="89">
        <f t="shared" si="21"/>
        <v>0</v>
      </c>
      <c r="AT39" s="89">
        <f t="shared" si="21"/>
        <v>0</v>
      </c>
      <c r="AU39" s="89">
        <f t="shared" si="21"/>
        <v>0</v>
      </c>
      <c r="AV39" s="89">
        <f t="shared" si="21"/>
        <v>0</v>
      </c>
      <c r="AW39" s="89">
        <f t="shared" si="21"/>
        <v>0</v>
      </c>
      <c r="AX39" s="89">
        <f t="shared" si="21"/>
        <v>0</v>
      </c>
      <c r="AY39" s="89">
        <f t="shared" si="10"/>
        <v>0</v>
      </c>
      <c r="AZ39" s="89">
        <f t="shared" si="10"/>
        <v>0</v>
      </c>
      <c r="BA39" s="89">
        <f t="shared" si="11"/>
        <v>0</v>
      </c>
      <c r="BB39" s="89">
        <f t="shared" si="11"/>
        <v>0</v>
      </c>
      <c r="BC39" s="89">
        <f t="shared" si="21"/>
        <v>0</v>
      </c>
      <c r="BJ39" s="136" t="s">
        <v>187</v>
      </c>
      <c r="BK39" s="136" t="s">
        <v>862</v>
      </c>
      <c r="BL39" s="136" t="s">
        <v>1632</v>
      </c>
    </row>
    <row r="40" spans="1:64" ht="12.75" customHeight="1">
      <c r="A40" s="336" t="s">
        <v>538</v>
      </c>
      <c r="B40" s="336" t="s">
        <v>74</v>
      </c>
      <c r="C40" s="336" t="s">
        <v>557</v>
      </c>
      <c r="D40" s="158" t="s">
        <v>569</v>
      </c>
      <c r="E40" s="103">
        <f t="shared" ref="E40:W40" si="22">ROUND(SUM(E14,E27),0)</f>
        <v>0</v>
      </c>
      <c r="F40" s="103">
        <f t="shared" si="22"/>
        <v>0</v>
      </c>
      <c r="G40" s="103">
        <f t="shared" si="22"/>
        <v>0</v>
      </c>
      <c r="H40" s="103">
        <f t="shared" si="22"/>
        <v>0</v>
      </c>
      <c r="I40" s="103">
        <f t="shared" si="22"/>
        <v>0</v>
      </c>
      <c r="J40" s="103">
        <f t="shared" si="22"/>
        <v>0</v>
      </c>
      <c r="K40" s="103">
        <f t="shared" si="22"/>
        <v>0</v>
      </c>
      <c r="L40" s="103">
        <f t="shared" si="22"/>
        <v>0</v>
      </c>
      <c r="M40" s="103">
        <f t="shared" si="22"/>
        <v>0</v>
      </c>
      <c r="N40" s="103">
        <f t="shared" si="22"/>
        <v>0</v>
      </c>
      <c r="O40" s="103">
        <f t="shared" si="22"/>
        <v>0</v>
      </c>
      <c r="P40" s="103">
        <f t="shared" si="22"/>
        <v>0</v>
      </c>
      <c r="Q40" s="103">
        <f t="shared" si="22"/>
        <v>0</v>
      </c>
      <c r="R40" s="103">
        <f t="shared" si="22"/>
        <v>0</v>
      </c>
      <c r="S40" s="103">
        <f t="shared" si="22"/>
        <v>0</v>
      </c>
      <c r="T40" s="103">
        <f t="shared" si="22"/>
        <v>0</v>
      </c>
      <c r="U40" s="103">
        <f t="shared" si="22"/>
        <v>0</v>
      </c>
      <c r="V40" s="103">
        <f t="shared" si="22"/>
        <v>0</v>
      </c>
      <c r="W40" s="103">
        <f t="shared" si="22"/>
        <v>0</v>
      </c>
      <c r="X40" s="103">
        <f t="shared" si="7"/>
        <v>0</v>
      </c>
      <c r="Y40" s="103">
        <f t="shared" si="7"/>
        <v>0</v>
      </c>
      <c r="Z40" s="103">
        <f t="shared" si="8"/>
        <v>0</v>
      </c>
      <c r="AA40" s="103">
        <f t="shared" si="8"/>
        <v>0</v>
      </c>
      <c r="AB40" s="103">
        <f t="shared" si="7"/>
        <v>0</v>
      </c>
      <c r="AC40" s="1042" t="s">
        <v>2137</v>
      </c>
      <c r="AE40" s="821" t="s">
        <v>764</v>
      </c>
      <c r="AF40" s="89">
        <f t="shared" ref="AF40:BC40" si="23">ROUND(SUM(AF14,AF27),0)</f>
        <v>0</v>
      </c>
      <c r="AG40" s="89">
        <f t="shared" si="23"/>
        <v>0</v>
      </c>
      <c r="AH40" s="89">
        <f t="shared" si="23"/>
        <v>0</v>
      </c>
      <c r="AI40" s="89">
        <f t="shared" si="23"/>
        <v>0</v>
      </c>
      <c r="AJ40" s="89">
        <f t="shared" si="23"/>
        <v>0</v>
      </c>
      <c r="AK40" s="89">
        <f t="shared" si="23"/>
        <v>0</v>
      </c>
      <c r="AL40" s="89">
        <f t="shared" si="23"/>
        <v>0</v>
      </c>
      <c r="AM40" s="89">
        <f t="shared" si="23"/>
        <v>0</v>
      </c>
      <c r="AN40" s="89">
        <f t="shared" si="23"/>
        <v>0</v>
      </c>
      <c r="AO40" s="89">
        <f t="shared" si="23"/>
        <v>0</v>
      </c>
      <c r="AP40" s="89">
        <f t="shared" si="23"/>
        <v>0</v>
      </c>
      <c r="AQ40" s="89">
        <f t="shared" si="23"/>
        <v>0</v>
      </c>
      <c r="AR40" s="89">
        <f t="shared" si="23"/>
        <v>0</v>
      </c>
      <c r="AS40" s="89">
        <f t="shared" si="23"/>
        <v>0</v>
      </c>
      <c r="AT40" s="89">
        <f t="shared" si="23"/>
        <v>0</v>
      </c>
      <c r="AU40" s="89">
        <f t="shared" si="23"/>
        <v>0</v>
      </c>
      <c r="AV40" s="89">
        <f t="shared" si="23"/>
        <v>0</v>
      </c>
      <c r="AW40" s="89">
        <f t="shared" si="23"/>
        <v>0</v>
      </c>
      <c r="AX40" s="89">
        <f t="shared" si="23"/>
        <v>0</v>
      </c>
      <c r="AY40" s="89">
        <f t="shared" si="10"/>
        <v>0</v>
      </c>
      <c r="AZ40" s="89">
        <f t="shared" si="10"/>
        <v>0</v>
      </c>
      <c r="BA40" s="89">
        <f t="shared" si="11"/>
        <v>0</v>
      </c>
      <c r="BB40" s="89">
        <f t="shared" si="11"/>
        <v>0</v>
      </c>
      <c r="BC40" s="89">
        <f t="shared" si="23"/>
        <v>0</v>
      </c>
      <c r="BJ40" s="136" t="s">
        <v>764</v>
      </c>
      <c r="BK40" s="136" t="s">
        <v>1301</v>
      </c>
      <c r="BL40" s="136" t="s">
        <v>1633</v>
      </c>
    </row>
    <row r="41" spans="1:64" ht="12.75" customHeight="1">
      <c r="A41" s="336" t="s">
        <v>538</v>
      </c>
      <c r="B41" s="336" t="s">
        <v>74</v>
      </c>
      <c r="C41" s="336" t="s">
        <v>557</v>
      </c>
      <c r="D41" s="158" t="s">
        <v>570</v>
      </c>
      <c r="E41" s="103">
        <f t="shared" ref="E41:W41" si="24">ROUND(SUM(E15,E28),0)</f>
        <v>0</v>
      </c>
      <c r="F41" s="103">
        <f t="shared" si="24"/>
        <v>0</v>
      </c>
      <c r="G41" s="103">
        <f t="shared" si="24"/>
        <v>0</v>
      </c>
      <c r="H41" s="103">
        <f t="shared" si="24"/>
        <v>0</v>
      </c>
      <c r="I41" s="103">
        <f t="shared" si="24"/>
        <v>0</v>
      </c>
      <c r="J41" s="103">
        <f t="shared" si="24"/>
        <v>0</v>
      </c>
      <c r="K41" s="103">
        <f t="shared" si="24"/>
        <v>0</v>
      </c>
      <c r="L41" s="103">
        <f t="shared" si="24"/>
        <v>0</v>
      </c>
      <c r="M41" s="103">
        <f t="shared" si="24"/>
        <v>0</v>
      </c>
      <c r="N41" s="103">
        <f t="shared" si="24"/>
        <v>0</v>
      </c>
      <c r="O41" s="103">
        <f t="shared" si="24"/>
        <v>0</v>
      </c>
      <c r="P41" s="103">
        <f t="shared" si="24"/>
        <v>0</v>
      </c>
      <c r="Q41" s="103">
        <f t="shared" si="24"/>
        <v>0</v>
      </c>
      <c r="R41" s="103">
        <f t="shared" si="24"/>
        <v>0</v>
      </c>
      <c r="S41" s="103">
        <f t="shared" si="24"/>
        <v>0</v>
      </c>
      <c r="T41" s="103">
        <f t="shared" si="24"/>
        <v>0</v>
      </c>
      <c r="U41" s="103">
        <f t="shared" si="24"/>
        <v>0</v>
      </c>
      <c r="V41" s="103">
        <f t="shared" si="24"/>
        <v>0</v>
      </c>
      <c r="W41" s="103">
        <f t="shared" si="24"/>
        <v>0</v>
      </c>
      <c r="X41" s="103">
        <f t="shared" si="7"/>
        <v>0</v>
      </c>
      <c r="Y41" s="103">
        <f t="shared" si="7"/>
        <v>0</v>
      </c>
      <c r="Z41" s="103">
        <f t="shared" si="8"/>
        <v>0</v>
      </c>
      <c r="AA41" s="103">
        <f t="shared" si="8"/>
        <v>0</v>
      </c>
      <c r="AB41" s="103">
        <f t="shared" si="7"/>
        <v>0</v>
      </c>
      <c r="AC41" s="1042" t="s">
        <v>2138</v>
      </c>
      <c r="AE41" s="821" t="s">
        <v>111</v>
      </c>
      <c r="AF41" s="89">
        <f t="shared" ref="AF41:BC41" si="25">ROUND(SUM(AF15,AF28),0)</f>
        <v>0</v>
      </c>
      <c r="AG41" s="89">
        <f t="shared" si="25"/>
        <v>0</v>
      </c>
      <c r="AH41" s="89">
        <f t="shared" si="25"/>
        <v>0</v>
      </c>
      <c r="AI41" s="89">
        <f t="shared" si="25"/>
        <v>0</v>
      </c>
      <c r="AJ41" s="89">
        <f t="shared" si="25"/>
        <v>0</v>
      </c>
      <c r="AK41" s="89">
        <f t="shared" si="25"/>
        <v>0</v>
      </c>
      <c r="AL41" s="89">
        <f t="shared" si="25"/>
        <v>0</v>
      </c>
      <c r="AM41" s="89">
        <f t="shared" si="25"/>
        <v>0</v>
      </c>
      <c r="AN41" s="89">
        <f t="shared" si="25"/>
        <v>0</v>
      </c>
      <c r="AO41" s="89">
        <f t="shared" si="25"/>
        <v>0</v>
      </c>
      <c r="AP41" s="89">
        <f t="shared" si="25"/>
        <v>0</v>
      </c>
      <c r="AQ41" s="89">
        <f t="shared" si="25"/>
        <v>0</v>
      </c>
      <c r="AR41" s="89">
        <f t="shared" si="25"/>
        <v>0</v>
      </c>
      <c r="AS41" s="89">
        <f t="shared" si="25"/>
        <v>0</v>
      </c>
      <c r="AT41" s="89">
        <f t="shared" si="25"/>
        <v>0</v>
      </c>
      <c r="AU41" s="89">
        <f t="shared" si="25"/>
        <v>0</v>
      </c>
      <c r="AV41" s="89">
        <f t="shared" si="25"/>
        <v>0</v>
      </c>
      <c r="AW41" s="89">
        <f t="shared" si="25"/>
        <v>0</v>
      </c>
      <c r="AX41" s="89">
        <f t="shared" si="25"/>
        <v>0</v>
      </c>
      <c r="AY41" s="89">
        <f t="shared" si="10"/>
        <v>0</v>
      </c>
      <c r="AZ41" s="89">
        <f t="shared" si="10"/>
        <v>0</v>
      </c>
      <c r="BA41" s="89">
        <f t="shared" si="11"/>
        <v>0</v>
      </c>
      <c r="BB41" s="89">
        <f t="shared" si="11"/>
        <v>0</v>
      </c>
      <c r="BC41" s="89">
        <f t="shared" si="25"/>
        <v>0</v>
      </c>
      <c r="BJ41" s="136" t="s">
        <v>111</v>
      </c>
      <c r="BK41" s="136" t="s">
        <v>360</v>
      </c>
      <c r="BL41" s="136" t="s">
        <v>1928</v>
      </c>
    </row>
    <row r="42" spans="1:64" ht="12.75" customHeight="1">
      <c r="A42" s="735" t="s">
        <v>538</v>
      </c>
      <c r="B42" s="735" t="s">
        <v>74</v>
      </c>
      <c r="C42" s="735" t="s">
        <v>557</v>
      </c>
      <c r="D42" s="158" t="s">
        <v>554</v>
      </c>
      <c r="E42" s="103">
        <f t="shared" ref="E42:W42" si="26">ROUND(SUM(E16,E29),0)</f>
        <v>0</v>
      </c>
      <c r="F42" s="103">
        <f t="shared" si="26"/>
        <v>0</v>
      </c>
      <c r="G42" s="103">
        <f t="shared" si="26"/>
        <v>0</v>
      </c>
      <c r="H42" s="103">
        <f t="shared" si="26"/>
        <v>0</v>
      </c>
      <c r="I42" s="103">
        <f t="shared" si="26"/>
        <v>0</v>
      </c>
      <c r="J42" s="103">
        <f t="shared" si="26"/>
        <v>0</v>
      </c>
      <c r="K42" s="103">
        <f t="shared" si="26"/>
        <v>0</v>
      </c>
      <c r="L42" s="103">
        <f t="shared" si="26"/>
        <v>0</v>
      </c>
      <c r="M42" s="103">
        <f t="shared" si="26"/>
        <v>0</v>
      </c>
      <c r="N42" s="103">
        <f t="shared" si="26"/>
        <v>0</v>
      </c>
      <c r="O42" s="103">
        <f t="shared" si="26"/>
        <v>0</v>
      </c>
      <c r="P42" s="103">
        <f t="shared" si="26"/>
        <v>0</v>
      </c>
      <c r="Q42" s="103">
        <f t="shared" si="26"/>
        <v>0</v>
      </c>
      <c r="R42" s="103">
        <f t="shared" si="26"/>
        <v>0</v>
      </c>
      <c r="S42" s="103">
        <f t="shared" si="26"/>
        <v>0</v>
      </c>
      <c r="T42" s="103">
        <f t="shared" si="26"/>
        <v>0</v>
      </c>
      <c r="U42" s="103">
        <f t="shared" si="26"/>
        <v>0</v>
      </c>
      <c r="V42" s="103">
        <f t="shared" si="26"/>
        <v>0</v>
      </c>
      <c r="W42" s="103">
        <f t="shared" si="26"/>
        <v>0</v>
      </c>
      <c r="X42" s="103">
        <f t="shared" si="7"/>
        <v>0</v>
      </c>
      <c r="Y42" s="103">
        <f t="shared" si="7"/>
        <v>0</v>
      </c>
      <c r="Z42" s="103">
        <f t="shared" si="8"/>
        <v>0</v>
      </c>
      <c r="AA42" s="103">
        <f t="shared" si="8"/>
        <v>0</v>
      </c>
      <c r="AB42" s="103">
        <f t="shared" si="7"/>
        <v>0</v>
      </c>
      <c r="AC42" s="1042" t="s">
        <v>2139</v>
      </c>
      <c r="AE42" s="821" t="s">
        <v>188</v>
      </c>
      <c r="AF42" s="89">
        <f t="shared" ref="AF42:BC42" si="27">ROUND(SUM(AF16,AF29),0)</f>
        <v>0</v>
      </c>
      <c r="AG42" s="89">
        <f t="shared" si="27"/>
        <v>0</v>
      </c>
      <c r="AH42" s="89">
        <f t="shared" si="27"/>
        <v>0</v>
      </c>
      <c r="AI42" s="89">
        <f t="shared" si="27"/>
        <v>0</v>
      </c>
      <c r="AJ42" s="89">
        <f t="shared" si="27"/>
        <v>0</v>
      </c>
      <c r="AK42" s="89">
        <f t="shared" si="27"/>
        <v>0</v>
      </c>
      <c r="AL42" s="89">
        <f t="shared" si="27"/>
        <v>0</v>
      </c>
      <c r="AM42" s="89">
        <f t="shared" si="27"/>
        <v>0</v>
      </c>
      <c r="AN42" s="89">
        <f t="shared" si="27"/>
        <v>0</v>
      </c>
      <c r="AO42" s="89">
        <f t="shared" si="27"/>
        <v>0</v>
      </c>
      <c r="AP42" s="89">
        <f t="shared" si="27"/>
        <v>0</v>
      </c>
      <c r="AQ42" s="89">
        <f t="shared" si="27"/>
        <v>0</v>
      </c>
      <c r="AR42" s="89">
        <f t="shared" si="27"/>
        <v>0</v>
      </c>
      <c r="AS42" s="89">
        <f t="shared" si="27"/>
        <v>0</v>
      </c>
      <c r="AT42" s="89">
        <f t="shared" si="27"/>
        <v>0</v>
      </c>
      <c r="AU42" s="89">
        <f t="shared" si="27"/>
        <v>0</v>
      </c>
      <c r="AV42" s="89">
        <f t="shared" si="27"/>
        <v>0</v>
      </c>
      <c r="AW42" s="89">
        <f t="shared" si="27"/>
        <v>0</v>
      </c>
      <c r="AX42" s="89">
        <f t="shared" si="27"/>
        <v>0</v>
      </c>
      <c r="AY42" s="89">
        <f t="shared" si="10"/>
        <v>0</v>
      </c>
      <c r="AZ42" s="89">
        <f t="shared" si="10"/>
        <v>0</v>
      </c>
      <c r="BA42" s="89">
        <f t="shared" si="11"/>
        <v>0</v>
      </c>
      <c r="BB42" s="89">
        <f t="shared" si="11"/>
        <v>0</v>
      </c>
      <c r="BC42" s="89">
        <f t="shared" si="27"/>
        <v>0</v>
      </c>
      <c r="BJ42" s="136" t="s">
        <v>188</v>
      </c>
      <c r="BK42" s="136" t="s">
        <v>863</v>
      </c>
      <c r="BL42" s="136" t="s">
        <v>1635</v>
      </c>
    </row>
    <row r="43" spans="1:64" ht="12.75" customHeight="1">
      <c r="A43" s="336" t="s">
        <v>538</v>
      </c>
      <c r="B43" s="336" t="s">
        <v>74</v>
      </c>
      <c r="C43" s="336" t="s">
        <v>557</v>
      </c>
      <c r="D43" s="158" t="s">
        <v>244</v>
      </c>
      <c r="E43" s="707">
        <f t="shared" ref="E43:W43" si="28">ROUND(SUM(E17,E30),0)</f>
        <v>0</v>
      </c>
      <c r="F43" s="707">
        <f t="shared" si="28"/>
        <v>0</v>
      </c>
      <c r="G43" s="707">
        <f t="shared" si="28"/>
        <v>0</v>
      </c>
      <c r="H43" s="707">
        <f t="shared" si="28"/>
        <v>0</v>
      </c>
      <c r="I43" s="707">
        <f t="shared" si="28"/>
        <v>0</v>
      </c>
      <c r="J43" s="707">
        <f t="shared" si="28"/>
        <v>0</v>
      </c>
      <c r="K43" s="707">
        <f t="shared" si="28"/>
        <v>0</v>
      </c>
      <c r="L43" s="707">
        <f t="shared" si="28"/>
        <v>0</v>
      </c>
      <c r="M43" s="707">
        <f t="shared" si="28"/>
        <v>0</v>
      </c>
      <c r="N43" s="707">
        <f t="shared" si="28"/>
        <v>0</v>
      </c>
      <c r="O43" s="707">
        <f t="shared" si="28"/>
        <v>0</v>
      </c>
      <c r="P43" s="707">
        <f t="shared" si="28"/>
        <v>0</v>
      </c>
      <c r="Q43" s="707">
        <f t="shared" si="28"/>
        <v>0</v>
      </c>
      <c r="R43" s="707">
        <f t="shared" si="28"/>
        <v>0</v>
      </c>
      <c r="S43" s="707">
        <f t="shared" si="28"/>
        <v>0</v>
      </c>
      <c r="T43" s="707">
        <f t="shared" si="28"/>
        <v>0</v>
      </c>
      <c r="U43" s="707">
        <f t="shared" si="28"/>
        <v>0</v>
      </c>
      <c r="V43" s="707">
        <f t="shared" si="28"/>
        <v>0</v>
      </c>
      <c r="W43" s="707">
        <f t="shared" si="28"/>
        <v>0</v>
      </c>
      <c r="X43" s="707">
        <f t="shared" si="7"/>
        <v>0</v>
      </c>
      <c r="Y43" s="707">
        <f t="shared" si="7"/>
        <v>0</v>
      </c>
      <c r="Z43" s="707">
        <f t="shared" si="8"/>
        <v>0</v>
      </c>
      <c r="AA43" s="707">
        <f t="shared" si="8"/>
        <v>0</v>
      </c>
      <c r="AB43" s="707">
        <f t="shared" si="7"/>
        <v>0</v>
      </c>
      <c r="AC43" s="1045" t="s">
        <v>2140</v>
      </c>
      <c r="AE43" s="821" t="s">
        <v>113</v>
      </c>
      <c r="AF43" s="90">
        <f t="shared" ref="AF43:BC43" si="29">ROUND(SUM(AF17,AF30),0)</f>
        <v>0</v>
      </c>
      <c r="AG43" s="90">
        <f t="shared" si="29"/>
        <v>0</v>
      </c>
      <c r="AH43" s="90">
        <f t="shared" si="29"/>
        <v>0</v>
      </c>
      <c r="AI43" s="90">
        <f t="shared" si="29"/>
        <v>0</v>
      </c>
      <c r="AJ43" s="90">
        <f t="shared" si="29"/>
        <v>0</v>
      </c>
      <c r="AK43" s="90">
        <f t="shared" si="29"/>
        <v>0</v>
      </c>
      <c r="AL43" s="90">
        <f t="shared" si="29"/>
        <v>0</v>
      </c>
      <c r="AM43" s="90">
        <f t="shared" si="29"/>
        <v>0</v>
      </c>
      <c r="AN43" s="90">
        <f t="shared" si="29"/>
        <v>0</v>
      </c>
      <c r="AO43" s="90">
        <f t="shared" si="29"/>
        <v>0</v>
      </c>
      <c r="AP43" s="90">
        <f t="shared" si="29"/>
        <v>0</v>
      </c>
      <c r="AQ43" s="90">
        <f t="shared" si="29"/>
        <v>0</v>
      </c>
      <c r="AR43" s="90">
        <f t="shared" si="29"/>
        <v>0</v>
      </c>
      <c r="AS43" s="90">
        <f t="shared" si="29"/>
        <v>0</v>
      </c>
      <c r="AT43" s="90">
        <f t="shared" si="29"/>
        <v>0</v>
      </c>
      <c r="AU43" s="90">
        <f t="shared" si="29"/>
        <v>0</v>
      </c>
      <c r="AV43" s="90">
        <f t="shared" si="29"/>
        <v>0</v>
      </c>
      <c r="AW43" s="90">
        <f t="shared" si="29"/>
        <v>0</v>
      </c>
      <c r="AX43" s="90">
        <f t="shared" si="29"/>
        <v>0</v>
      </c>
      <c r="AY43" s="90">
        <f t="shared" si="10"/>
        <v>0</v>
      </c>
      <c r="AZ43" s="90">
        <f t="shared" si="10"/>
        <v>0</v>
      </c>
      <c r="BA43" s="90">
        <f t="shared" si="11"/>
        <v>0</v>
      </c>
      <c r="BB43" s="90">
        <f t="shared" si="11"/>
        <v>0</v>
      </c>
      <c r="BC43" s="90">
        <f t="shared" si="29"/>
        <v>0</v>
      </c>
      <c r="BJ43" s="136" t="s">
        <v>113</v>
      </c>
      <c r="BK43" s="136" t="s">
        <v>335</v>
      </c>
      <c r="BL43" s="136" t="s">
        <v>1929</v>
      </c>
    </row>
    <row r="44" spans="1:64" ht="12.75">
      <c r="C44"/>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390"/>
      <c r="AE44" s="821"/>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row>
    <row r="45" spans="1:64" ht="24" customHeight="1">
      <c r="A45" s="392"/>
      <c r="B45" s="392"/>
      <c r="C45" s="392"/>
      <c r="D45" s="392"/>
      <c r="E45" s="393"/>
      <c r="F45" s="393"/>
      <c r="G45" s="393"/>
      <c r="H45" s="393"/>
      <c r="I45" s="393"/>
      <c r="J45" s="392"/>
      <c r="K45" s="392"/>
      <c r="L45" s="392"/>
      <c r="M45" s="392"/>
      <c r="N45" s="392"/>
      <c r="O45" s="392"/>
      <c r="P45" s="392"/>
      <c r="Q45" s="392"/>
      <c r="R45" s="392"/>
      <c r="S45" s="392"/>
      <c r="T45" s="392"/>
      <c r="U45" s="392"/>
      <c r="V45" s="392"/>
      <c r="W45" s="392"/>
      <c r="X45" s="392"/>
      <c r="Y45" s="392"/>
      <c r="Z45" s="392"/>
      <c r="AA45" s="392"/>
      <c r="AB45" s="392"/>
      <c r="AC45" s="1047" t="s">
        <v>2144</v>
      </c>
      <c r="AE45" s="821" t="s">
        <v>191</v>
      </c>
      <c r="AF45" s="392"/>
      <c r="AG45" s="392"/>
      <c r="AH45" s="392"/>
      <c r="AI45" s="392"/>
      <c r="AJ45" s="392"/>
      <c r="AK45" s="392"/>
      <c r="AL45" s="392"/>
      <c r="AM45" s="392"/>
      <c r="AN45" s="392"/>
      <c r="AO45" s="392"/>
      <c r="AP45" s="392"/>
      <c r="AQ45" s="392"/>
      <c r="AR45" s="392"/>
      <c r="AS45" s="392"/>
      <c r="AT45" s="392"/>
      <c r="AU45" s="392"/>
      <c r="AV45" s="392"/>
      <c r="AW45" s="392"/>
      <c r="AX45" s="392"/>
      <c r="AY45" s="392"/>
      <c r="AZ45" s="392"/>
      <c r="BA45" s="392"/>
      <c r="BB45" s="392"/>
      <c r="BC45" s="392"/>
      <c r="BJ45" s="136" t="s">
        <v>191</v>
      </c>
      <c r="BK45" s="136" t="s">
        <v>338</v>
      </c>
      <c r="BL45" s="136" t="s">
        <v>1932</v>
      </c>
    </row>
    <row r="46" spans="1:64" ht="13.5" customHeight="1">
      <c r="A46" s="336" t="s">
        <v>538</v>
      </c>
      <c r="B46" s="91" t="s">
        <v>74</v>
      </c>
      <c r="C46" s="91" t="s">
        <v>245</v>
      </c>
      <c r="D46" s="91" t="s">
        <v>583</v>
      </c>
      <c r="E46" s="706">
        <f t="shared" ref="E46:W46" si="30">ROUND(SUM(E47:E56)-E49,0)</f>
        <v>0</v>
      </c>
      <c r="F46" s="706">
        <f t="shared" si="30"/>
        <v>0</v>
      </c>
      <c r="G46" s="706">
        <f t="shared" si="30"/>
        <v>0</v>
      </c>
      <c r="H46" s="706">
        <f t="shared" si="30"/>
        <v>0</v>
      </c>
      <c r="I46" s="706">
        <f t="shared" si="30"/>
        <v>0</v>
      </c>
      <c r="J46" s="706">
        <f t="shared" si="30"/>
        <v>0</v>
      </c>
      <c r="K46" s="706">
        <f t="shared" si="30"/>
        <v>0</v>
      </c>
      <c r="L46" s="706">
        <f t="shared" si="30"/>
        <v>0</v>
      </c>
      <c r="M46" s="706">
        <f t="shared" si="30"/>
        <v>0</v>
      </c>
      <c r="N46" s="706">
        <f t="shared" si="30"/>
        <v>0</v>
      </c>
      <c r="O46" s="706">
        <f t="shared" si="30"/>
        <v>0</v>
      </c>
      <c r="P46" s="706">
        <f t="shared" si="30"/>
        <v>0</v>
      </c>
      <c r="Q46" s="706">
        <f t="shared" si="30"/>
        <v>0</v>
      </c>
      <c r="R46" s="706">
        <f t="shared" si="30"/>
        <v>0</v>
      </c>
      <c r="S46" s="706">
        <f t="shared" si="30"/>
        <v>0</v>
      </c>
      <c r="T46" s="706">
        <f t="shared" si="30"/>
        <v>0</v>
      </c>
      <c r="U46" s="706">
        <f t="shared" si="30"/>
        <v>0</v>
      </c>
      <c r="V46" s="706">
        <f t="shared" si="30"/>
        <v>0</v>
      </c>
      <c r="W46" s="706">
        <f t="shared" si="30"/>
        <v>0</v>
      </c>
      <c r="X46" s="706">
        <f>ROUND(SUM(X47:X56)-X49,0)</f>
        <v>0</v>
      </c>
      <c r="Y46" s="706">
        <f>ROUND(SUM(Y47:Y56)-Y49,0)</f>
        <v>0</v>
      </c>
      <c r="Z46" s="706">
        <f>ROUND(SUM(Z47:Z56)-Z49,0)</f>
        <v>0</v>
      </c>
      <c r="AA46" s="706">
        <f>ROUND(SUM(AA47:AA56)-AA49,0)</f>
        <v>0</v>
      </c>
      <c r="AB46" s="706">
        <f>ROUND(SUM(AB47:AB56)-AB49,0)</f>
        <v>0</v>
      </c>
      <c r="AC46" s="376" t="s">
        <v>2145</v>
      </c>
      <c r="AE46" s="821" t="s">
        <v>441</v>
      </c>
      <c r="AF46" s="93">
        <f t="shared" ref="AF46:BC46" si="31">ROUND(SUM(AF47:AF56)-AF49,0)</f>
        <v>0</v>
      </c>
      <c r="AG46" s="93">
        <f t="shared" si="31"/>
        <v>0</v>
      </c>
      <c r="AH46" s="93">
        <f t="shared" si="31"/>
        <v>0</v>
      </c>
      <c r="AI46" s="93">
        <f t="shared" si="31"/>
        <v>0</v>
      </c>
      <c r="AJ46" s="93">
        <f t="shared" si="31"/>
        <v>0</v>
      </c>
      <c r="AK46" s="93">
        <f t="shared" si="31"/>
        <v>0</v>
      </c>
      <c r="AL46" s="93">
        <f t="shared" si="31"/>
        <v>0</v>
      </c>
      <c r="AM46" s="93">
        <f t="shared" si="31"/>
        <v>0</v>
      </c>
      <c r="AN46" s="93">
        <f t="shared" si="31"/>
        <v>0</v>
      </c>
      <c r="AO46" s="93">
        <f t="shared" si="31"/>
        <v>0</v>
      </c>
      <c r="AP46" s="93">
        <f t="shared" si="31"/>
        <v>0</v>
      </c>
      <c r="AQ46" s="93">
        <f t="shared" si="31"/>
        <v>0</v>
      </c>
      <c r="AR46" s="93">
        <f t="shared" si="31"/>
        <v>0</v>
      </c>
      <c r="AS46" s="93">
        <f t="shared" si="31"/>
        <v>0</v>
      </c>
      <c r="AT46" s="93">
        <f t="shared" si="31"/>
        <v>0</v>
      </c>
      <c r="AU46" s="93">
        <f t="shared" si="31"/>
        <v>0</v>
      </c>
      <c r="AV46" s="93">
        <f t="shared" si="31"/>
        <v>0</v>
      </c>
      <c r="AW46" s="93">
        <f t="shared" si="31"/>
        <v>0</v>
      </c>
      <c r="AX46" s="93">
        <f t="shared" si="31"/>
        <v>0</v>
      </c>
      <c r="AY46" s="93">
        <f>ROUND(SUM(AY47:AY56)-AY49,0)</f>
        <v>0</v>
      </c>
      <c r="AZ46" s="93">
        <f>ROUND(SUM(AZ47:AZ56)-AZ49,0)</f>
        <v>0</v>
      </c>
      <c r="BA46" s="93">
        <f>ROUND(SUM(BA47:BA56)-BA49,0)</f>
        <v>0</v>
      </c>
      <c r="BB46" s="93">
        <f>ROUND(SUM(BB47:BB56)-BB49,0)</f>
        <v>0</v>
      </c>
      <c r="BC46" s="93">
        <f t="shared" si="31"/>
        <v>0</v>
      </c>
      <c r="BJ46" s="136" t="s">
        <v>441</v>
      </c>
      <c r="BK46" s="136" t="s">
        <v>759</v>
      </c>
      <c r="BL46" s="136" t="s">
        <v>1619</v>
      </c>
    </row>
    <row r="47" spans="1:64" ht="12.75" customHeight="1">
      <c r="A47" s="336" t="s">
        <v>538</v>
      </c>
      <c r="B47" s="91" t="s">
        <v>74</v>
      </c>
      <c r="C47" s="91" t="s">
        <v>245</v>
      </c>
      <c r="D47" s="91" t="s">
        <v>563</v>
      </c>
      <c r="E47" s="86">
        <v>0</v>
      </c>
      <c r="F47" s="86">
        <v>0</v>
      </c>
      <c r="G47" s="86">
        <v>0</v>
      </c>
      <c r="H47" s="86">
        <v>0</v>
      </c>
      <c r="I47" s="86">
        <v>0</v>
      </c>
      <c r="J47" s="86">
        <v>0</v>
      </c>
      <c r="K47" s="86">
        <v>0</v>
      </c>
      <c r="L47" s="86">
        <v>0</v>
      </c>
      <c r="M47" s="86">
        <v>0</v>
      </c>
      <c r="N47" s="86">
        <v>0</v>
      </c>
      <c r="O47" s="86">
        <v>0</v>
      </c>
      <c r="P47" s="86">
        <v>0</v>
      </c>
      <c r="Q47" s="86">
        <v>0</v>
      </c>
      <c r="R47" s="86">
        <v>0</v>
      </c>
      <c r="S47" s="86">
        <v>0</v>
      </c>
      <c r="T47" s="86">
        <v>0</v>
      </c>
      <c r="U47" s="86">
        <v>0</v>
      </c>
      <c r="V47" s="86">
        <v>0</v>
      </c>
      <c r="W47" s="86">
        <v>0</v>
      </c>
      <c r="X47" s="86">
        <v>0</v>
      </c>
      <c r="Y47" s="86">
        <v>0</v>
      </c>
      <c r="Z47" s="86">
        <v>0</v>
      </c>
      <c r="AA47" s="86">
        <v>0</v>
      </c>
      <c r="AB47" s="86">
        <v>0</v>
      </c>
      <c r="AC47" s="375" t="s">
        <v>2131</v>
      </c>
      <c r="AE47" s="821" t="s">
        <v>760</v>
      </c>
      <c r="AF47" s="86">
        <v>0</v>
      </c>
      <c r="AG47" s="86">
        <v>0</v>
      </c>
      <c r="AH47" s="86">
        <v>0</v>
      </c>
      <c r="AI47" s="86">
        <v>0</v>
      </c>
      <c r="AJ47" s="86">
        <v>0</v>
      </c>
      <c r="AK47" s="86">
        <v>0</v>
      </c>
      <c r="AL47" s="86">
        <v>0</v>
      </c>
      <c r="AM47" s="86">
        <v>0</v>
      </c>
      <c r="AN47" s="86">
        <v>0</v>
      </c>
      <c r="AO47" s="86">
        <v>0</v>
      </c>
      <c r="AP47" s="86">
        <v>0</v>
      </c>
      <c r="AQ47" s="86">
        <v>0</v>
      </c>
      <c r="AR47" s="86">
        <v>0</v>
      </c>
      <c r="AS47" s="86">
        <v>0</v>
      </c>
      <c r="AT47" s="86">
        <v>0</v>
      </c>
      <c r="AU47" s="86">
        <v>0</v>
      </c>
      <c r="AV47" s="86">
        <v>0</v>
      </c>
      <c r="AW47" s="86">
        <v>0</v>
      </c>
      <c r="AX47" s="86">
        <v>0</v>
      </c>
      <c r="AY47" s="86">
        <v>0</v>
      </c>
      <c r="AZ47" s="86">
        <v>0</v>
      </c>
      <c r="BA47" s="86">
        <v>0</v>
      </c>
      <c r="BB47" s="86">
        <v>0</v>
      </c>
      <c r="BC47" s="86">
        <v>0</v>
      </c>
      <c r="BJ47" s="136" t="s">
        <v>760</v>
      </c>
      <c r="BK47" s="136" t="s">
        <v>351</v>
      </c>
      <c r="BL47" s="136" t="s">
        <v>1638</v>
      </c>
    </row>
    <row r="48" spans="1:64" ht="12.75" customHeight="1">
      <c r="A48" s="336" t="s">
        <v>538</v>
      </c>
      <c r="B48" s="91" t="s">
        <v>74</v>
      </c>
      <c r="C48" s="91" t="s">
        <v>245</v>
      </c>
      <c r="D48" s="91" t="s">
        <v>564</v>
      </c>
      <c r="E48" s="86">
        <v>0</v>
      </c>
      <c r="F48" s="86">
        <v>0</v>
      </c>
      <c r="G48" s="86">
        <v>0</v>
      </c>
      <c r="H48" s="86">
        <v>0</v>
      </c>
      <c r="I48" s="86">
        <v>0</v>
      </c>
      <c r="J48" s="86">
        <v>0</v>
      </c>
      <c r="K48" s="86">
        <v>0</v>
      </c>
      <c r="L48" s="86">
        <v>0</v>
      </c>
      <c r="M48" s="86">
        <v>0</v>
      </c>
      <c r="N48" s="86">
        <v>0</v>
      </c>
      <c r="O48" s="86">
        <v>0</v>
      </c>
      <c r="P48" s="86">
        <v>0</v>
      </c>
      <c r="Q48" s="86">
        <v>0</v>
      </c>
      <c r="R48" s="86">
        <v>0</v>
      </c>
      <c r="S48" s="86">
        <v>0</v>
      </c>
      <c r="T48" s="86">
        <v>0</v>
      </c>
      <c r="U48" s="86">
        <v>0</v>
      </c>
      <c r="V48" s="86">
        <v>0</v>
      </c>
      <c r="W48" s="86">
        <v>0</v>
      </c>
      <c r="X48" s="86">
        <v>0</v>
      </c>
      <c r="Y48" s="86">
        <v>0</v>
      </c>
      <c r="Z48" s="86">
        <v>0</v>
      </c>
      <c r="AA48" s="86">
        <v>0</v>
      </c>
      <c r="AB48" s="86">
        <v>0</v>
      </c>
      <c r="AC48" s="1042" t="s">
        <v>2132</v>
      </c>
      <c r="AE48" s="821" t="s">
        <v>761</v>
      </c>
      <c r="AF48" s="86">
        <v>0</v>
      </c>
      <c r="AG48" s="86">
        <v>0</v>
      </c>
      <c r="AH48" s="86">
        <v>0</v>
      </c>
      <c r="AI48" s="86">
        <v>0</v>
      </c>
      <c r="AJ48" s="86">
        <v>0</v>
      </c>
      <c r="AK48" s="86">
        <v>0</v>
      </c>
      <c r="AL48" s="86">
        <v>0</v>
      </c>
      <c r="AM48" s="86">
        <v>0</v>
      </c>
      <c r="AN48" s="86">
        <v>0</v>
      </c>
      <c r="AO48" s="86">
        <v>0</v>
      </c>
      <c r="AP48" s="86">
        <v>0</v>
      </c>
      <c r="AQ48" s="86">
        <v>0</v>
      </c>
      <c r="AR48" s="86">
        <v>0</v>
      </c>
      <c r="AS48" s="86">
        <v>0</v>
      </c>
      <c r="AT48" s="86">
        <v>0</v>
      </c>
      <c r="AU48" s="86">
        <v>0</v>
      </c>
      <c r="AV48" s="86">
        <v>0</v>
      </c>
      <c r="AW48" s="86">
        <v>0</v>
      </c>
      <c r="AX48" s="86">
        <v>0</v>
      </c>
      <c r="AY48" s="86">
        <v>0</v>
      </c>
      <c r="AZ48" s="86">
        <v>0</v>
      </c>
      <c r="BA48" s="86">
        <v>0</v>
      </c>
      <c r="BB48" s="86">
        <v>0</v>
      </c>
      <c r="BC48" s="86">
        <v>0</v>
      </c>
      <c r="BJ48" s="136" t="s">
        <v>761</v>
      </c>
      <c r="BK48" s="136" t="s">
        <v>352</v>
      </c>
      <c r="BL48" s="136" t="s">
        <v>1628</v>
      </c>
    </row>
    <row r="49" spans="1:64" ht="12.75" customHeight="1">
      <c r="A49" s="336" t="s">
        <v>538</v>
      </c>
      <c r="B49" s="91" t="s">
        <v>74</v>
      </c>
      <c r="C49" s="91" t="s">
        <v>245</v>
      </c>
      <c r="D49" s="91" t="s">
        <v>565</v>
      </c>
      <c r="E49" s="86">
        <v>0</v>
      </c>
      <c r="F49" s="86">
        <v>0</v>
      </c>
      <c r="G49" s="86">
        <v>0</v>
      </c>
      <c r="H49" s="86">
        <v>0</v>
      </c>
      <c r="I49" s="86">
        <v>0</v>
      </c>
      <c r="J49" s="86">
        <v>0</v>
      </c>
      <c r="K49" s="86">
        <v>0</v>
      </c>
      <c r="L49" s="86">
        <v>0</v>
      </c>
      <c r="M49" s="86">
        <v>0</v>
      </c>
      <c r="N49" s="86">
        <v>0</v>
      </c>
      <c r="O49" s="86">
        <v>0</v>
      </c>
      <c r="P49" s="86">
        <v>0</v>
      </c>
      <c r="Q49" s="86">
        <v>0</v>
      </c>
      <c r="R49" s="86">
        <v>0</v>
      </c>
      <c r="S49" s="86">
        <v>0</v>
      </c>
      <c r="T49" s="86">
        <v>0</v>
      </c>
      <c r="U49" s="86">
        <v>0</v>
      </c>
      <c r="V49" s="86">
        <v>0</v>
      </c>
      <c r="W49" s="86">
        <v>0</v>
      </c>
      <c r="X49" s="86">
        <v>0</v>
      </c>
      <c r="Y49" s="86">
        <v>0</v>
      </c>
      <c r="Z49" s="86">
        <v>0</v>
      </c>
      <c r="AA49" s="86">
        <v>0</v>
      </c>
      <c r="AB49" s="86">
        <v>0</v>
      </c>
      <c r="AC49" s="1043" t="s">
        <v>2133</v>
      </c>
      <c r="AE49" s="821" t="s">
        <v>109</v>
      </c>
      <c r="AF49" s="86">
        <v>0</v>
      </c>
      <c r="AG49" s="86">
        <v>0</v>
      </c>
      <c r="AH49" s="86">
        <v>0</v>
      </c>
      <c r="AI49" s="86">
        <v>0</v>
      </c>
      <c r="AJ49" s="86">
        <v>0</v>
      </c>
      <c r="AK49" s="86">
        <v>0</v>
      </c>
      <c r="AL49" s="86">
        <v>0</v>
      </c>
      <c r="AM49" s="86">
        <v>0</v>
      </c>
      <c r="AN49" s="86">
        <v>0</v>
      </c>
      <c r="AO49" s="86">
        <v>0</v>
      </c>
      <c r="AP49" s="86">
        <v>0</v>
      </c>
      <c r="AQ49" s="86">
        <v>0</v>
      </c>
      <c r="AR49" s="86">
        <v>0</v>
      </c>
      <c r="AS49" s="86">
        <v>0</v>
      </c>
      <c r="AT49" s="86">
        <v>0</v>
      </c>
      <c r="AU49" s="86">
        <v>0</v>
      </c>
      <c r="AV49" s="86">
        <v>0</v>
      </c>
      <c r="AW49" s="86">
        <v>0</v>
      </c>
      <c r="AX49" s="86">
        <v>0</v>
      </c>
      <c r="AY49" s="86">
        <v>0</v>
      </c>
      <c r="AZ49" s="86">
        <v>0</v>
      </c>
      <c r="BA49" s="86">
        <v>0</v>
      </c>
      <c r="BB49" s="86">
        <v>0</v>
      </c>
      <c r="BC49" s="86">
        <v>0</v>
      </c>
      <c r="BJ49" s="136" t="s">
        <v>109</v>
      </c>
      <c r="BK49" s="136" t="s">
        <v>1300</v>
      </c>
      <c r="BL49" s="136" t="s">
        <v>1927</v>
      </c>
    </row>
    <row r="50" spans="1:64" ht="12.75" customHeight="1">
      <c r="A50" s="336" t="s">
        <v>538</v>
      </c>
      <c r="B50" s="91" t="s">
        <v>74</v>
      </c>
      <c r="C50" s="91" t="s">
        <v>245</v>
      </c>
      <c r="D50" s="91" t="s">
        <v>566</v>
      </c>
      <c r="E50" s="86">
        <v>0</v>
      </c>
      <c r="F50" s="86">
        <v>0</v>
      </c>
      <c r="G50" s="86">
        <v>0</v>
      </c>
      <c r="H50" s="86">
        <v>0</v>
      </c>
      <c r="I50" s="86">
        <v>0</v>
      </c>
      <c r="J50" s="86">
        <v>0</v>
      </c>
      <c r="K50" s="86">
        <v>0</v>
      </c>
      <c r="L50" s="86">
        <v>0</v>
      </c>
      <c r="M50" s="86">
        <v>0</v>
      </c>
      <c r="N50" s="86">
        <v>0</v>
      </c>
      <c r="O50" s="86">
        <v>0</v>
      </c>
      <c r="P50" s="86">
        <v>0</v>
      </c>
      <c r="Q50" s="86">
        <v>0</v>
      </c>
      <c r="R50" s="86">
        <v>0</v>
      </c>
      <c r="S50" s="86">
        <v>0</v>
      </c>
      <c r="T50" s="86">
        <v>0</v>
      </c>
      <c r="U50" s="86">
        <v>0</v>
      </c>
      <c r="V50" s="86">
        <v>0</v>
      </c>
      <c r="W50" s="86">
        <v>0</v>
      </c>
      <c r="X50" s="86">
        <v>0</v>
      </c>
      <c r="Y50" s="86">
        <v>0</v>
      </c>
      <c r="Z50" s="86">
        <v>0</v>
      </c>
      <c r="AA50" s="86">
        <v>0</v>
      </c>
      <c r="AB50" s="86">
        <v>0</v>
      </c>
      <c r="AC50" s="1042" t="s">
        <v>2134</v>
      </c>
      <c r="AE50" s="821" t="s">
        <v>762</v>
      </c>
      <c r="AF50" s="86">
        <v>0</v>
      </c>
      <c r="AG50" s="86">
        <v>0</v>
      </c>
      <c r="AH50" s="86">
        <v>0</v>
      </c>
      <c r="AI50" s="86">
        <v>0</v>
      </c>
      <c r="AJ50" s="86">
        <v>0</v>
      </c>
      <c r="AK50" s="86">
        <v>0</v>
      </c>
      <c r="AL50" s="86">
        <v>0</v>
      </c>
      <c r="AM50" s="86">
        <v>0</v>
      </c>
      <c r="AN50" s="86">
        <v>0</v>
      </c>
      <c r="AO50" s="86">
        <v>0</v>
      </c>
      <c r="AP50" s="86">
        <v>0</v>
      </c>
      <c r="AQ50" s="86">
        <v>0</v>
      </c>
      <c r="AR50" s="86">
        <v>0</v>
      </c>
      <c r="AS50" s="86">
        <v>0</v>
      </c>
      <c r="AT50" s="86">
        <v>0</v>
      </c>
      <c r="AU50" s="86">
        <v>0</v>
      </c>
      <c r="AV50" s="86">
        <v>0</v>
      </c>
      <c r="AW50" s="86">
        <v>0</v>
      </c>
      <c r="AX50" s="86">
        <v>0</v>
      </c>
      <c r="AY50" s="86">
        <v>0</v>
      </c>
      <c r="AZ50" s="86">
        <v>0</v>
      </c>
      <c r="BA50" s="86">
        <v>0</v>
      </c>
      <c r="BB50" s="86">
        <v>0</v>
      </c>
      <c r="BC50" s="86">
        <v>0</v>
      </c>
      <c r="BJ50" s="136" t="s">
        <v>762</v>
      </c>
      <c r="BK50" s="136" t="s">
        <v>357</v>
      </c>
      <c r="BL50" s="136" t="s">
        <v>1630</v>
      </c>
    </row>
    <row r="51" spans="1:64" ht="12.75" customHeight="1">
      <c r="A51" s="336" t="s">
        <v>538</v>
      </c>
      <c r="B51" s="91" t="s">
        <v>74</v>
      </c>
      <c r="C51" s="91" t="s">
        <v>245</v>
      </c>
      <c r="D51" s="91" t="s">
        <v>567</v>
      </c>
      <c r="E51" s="86">
        <v>0</v>
      </c>
      <c r="F51" s="86">
        <v>0</v>
      </c>
      <c r="G51" s="86">
        <v>0</v>
      </c>
      <c r="H51" s="86">
        <v>0</v>
      </c>
      <c r="I51" s="86">
        <v>0</v>
      </c>
      <c r="J51" s="86">
        <v>0</v>
      </c>
      <c r="K51" s="86">
        <v>0</v>
      </c>
      <c r="L51" s="86">
        <v>0</v>
      </c>
      <c r="M51" s="86">
        <v>0</v>
      </c>
      <c r="N51" s="86">
        <v>0</v>
      </c>
      <c r="O51" s="86">
        <v>0</v>
      </c>
      <c r="P51" s="86">
        <v>0</v>
      </c>
      <c r="Q51" s="86">
        <v>0</v>
      </c>
      <c r="R51" s="86">
        <v>0</v>
      </c>
      <c r="S51" s="86">
        <v>0</v>
      </c>
      <c r="T51" s="86">
        <v>0</v>
      </c>
      <c r="U51" s="86">
        <v>0</v>
      </c>
      <c r="V51" s="86">
        <v>0</v>
      </c>
      <c r="W51" s="86">
        <v>0</v>
      </c>
      <c r="X51" s="86">
        <v>0</v>
      </c>
      <c r="Y51" s="86">
        <v>0</v>
      </c>
      <c r="Z51" s="86">
        <v>0</v>
      </c>
      <c r="AA51" s="86">
        <v>0</v>
      </c>
      <c r="AB51" s="86">
        <v>0</v>
      </c>
      <c r="AC51" s="1042" t="s">
        <v>2135</v>
      </c>
      <c r="AE51" s="821" t="s">
        <v>763</v>
      </c>
      <c r="AF51" s="86">
        <v>0</v>
      </c>
      <c r="AG51" s="86">
        <v>0</v>
      </c>
      <c r="AH51" s="86">
        <v>0</v>
      </c>
      <c r="AI51" s="86">
        <v>0</v>
      </c>
      <c r="AJ51" s="86">
        <v>0</v>
      </c>
      <c r="AK51" s="86">
        <v>0</v>
      </c>
      <c r="AL51" s="86">
        <v>0</v>
      </c>
      <c r="AM51" s="86">
        <v>0</v>
      </c>
      <c r="AN51" s="86">
        <v>0</v>
      </c>
      <c r="AO51" s="86">
        <v>0</v>
      </c>
      <c r="AP51" s="86">
        <v>0</v>
      </c>
      <c r="AQ51" s="86">
        <v>0</v>
      </c>
      <c r="AR51" s="86">
        <v>0</v>
      </c>
      <c r="AS51" s="86">
        <v>0</v>
      </c>
      <c r="AT51" s="86">
        <v>0</v>
      </c>
      <c r="AU51" s="86">
        <v>0</v>
      </c>
      <c r="AV51" s="86">
        <v>0</v>
      </c>
      <c r="AW51" s="86">
        <v>0</v>
      </c>
      <c r="AX51" s="86">
        <v>0</v>
      </c>
      <c r="AY51" s="86">
        <v>0</v>
      </c>
      <c r="AZ51" s="86">
        <v>0</v>
      </c>
      <c r="BA51" s="86">
        <v>0</v>
      </c>
      <c r="BB51" s="86">
        <v>0</v>
      </c>
      <c r="BC51" s="86">
        <v>0</v>
      </c>
      <c r="BJ51" s="136" t="s">
        <v>763</v>
      </c>
      <c r="BK51" s="136" t="s">
        <v>358</v>
      </c>
      <c r="BL51" s="136" t="s">
        <v>1631</v>
      </c>
    </row>
    <row r="52" spans="1:64" ht="12.75" customHeight="1">
      <c r="A52" s="336" t="s">
        <v>538</v>
      </c>
      <c r="B52" s="91" t="s">
        <v>74</v>
      </c>
      <c r="C52" s="91" t="s">
        <v>245</v>
      </c>
      <c r="D52" s="91" t="s">
        <v>568</v>
      </c>
      <c r="E52" s="86">
        <v>0</v>
      </c>
      <c r="F52" s="86">
        <v>0</v>
      </c>
      <c r="G52" s="86">
        <v>0</v>
      </c>
      <c r="H52" s="86">
        <v>0</v>
      </c>
      <c r="I52" s="86">
        <v>0</v>
      </c>
      <c r="J52" s="86">
        <v>0</v>
      </c>
      <c r="K52" s="86">
        <v>0</v>
      </c>
      <c r="L52" s="86">
        <v>0</v>
      </c>
      <c r="M52" s="86">
        <v>0</v>
      </c>
      <c r="N52" s="86">
        <v>0</v>
      </c>
      <c r="O52" s="86">
        <v>0</v>
      </c>
      <c r="P52" s="86">
        <v>0</v>
      </c>
      <c r="Q52" s="86">
        <v>0</v>
      </c>
      <c r="R52" s="86">
        <v>0</v>
      </c>
      <c r="S52" s="86">
        <v>0</v>
      </c>
      <c r="T52" s="86">
        <v>0</v>
      </c>
      <c r="U52" s="86">
        <v>0</v>
      </c>
      <c r="V52" s="86">
        <v>0</v>
      </c>
      <c r="W52" s="86">
        <v>0</v>
      </c>
      <c r="X52" s="86">
        <v>0</v>
      </c>
      <c r="Y52" s="86">
        <v>0</v>
      </c>
      <c r="Z52" s="86">
        <v>0</v>
      </c>
      <c r="AA52" s="86">
        <v>0</v>
      </c>
      <c r="AB52" s="86">
        <v>0</v>
      </c>
      <c r="AC52" s="1044" t="s">
        <v>2136</v>
      </c>
      <c r="AE52" s="821" t="s">
        <v>110</v>
      </c>
      <c r="AF52" s="86">
        <v>0</v>
      </c>
      <c r="AG52" s="86">
        <v>0</v>
      </c>
      <c r="AH52" s="86">
        <v>0</v>
      </c>
      <c r="AI52" s="86">
        <v>0</v>
      </c>
      <c r="AJ52" s="86">
        <v>0</v>
      </c>
      <c r="AK52" s="86">
        <v>0</v>
      </c>
      <c r="AL52" s="86">
        <v>0</v>
      </c>
      <c r="AM52" s="86">
        <v>0</v>
      </c>
      <c r="AN52" s="86">
        <v>0</v>
      </c>
      <c r="AO52" s="86">
        <v>0</v>
      </c>
      <c r="AP52" s="86">
        <v>0</v>
      </c>
      <c r="AQ52" s="86">
        <v>0</v>
      </c>
      <c r="AR52" s="86">
        <v>0</v>
      </c>
      <c r="AS52" s="86">
        <v>0</v>
      </c>
      <c r="AT52" s="86">
        <v>0</v>
      </c>
      <c r="AU52" s="86">
        <v>0</v>
      </c>
      <c r="AV52" s="86">
        <v>0</v>
      </c>
      <c r="AW52" s="86">
        <v>0</v>
      </c>
      <c r="AX52" s="86">
        <v>0</v>
      </c>
      <c r="AY52" s="86">
        <v>0</v>
      </c>
      <c r="AZ52" s="86">
        <v>0</v>
      </c>
      <c r="BA52" s="86">
        <v>0</v>
      </c>
      <c r="BB52" s="86">
        <v>0</v>
      </c>
      <c r="BC52" s="86">
        <v>0</v>
      </c>
      <c r="BJ52" s="136" t="s">
        <v>110</v>
      </c>
      <c r="BK52" s="136" t="s">
        <v>862</v>
      </c>
      <c r="BL52" s="136" t="s">
        <v>1632</v>
      </c>
    </row>
    <row r="53" spans="1:64" ht="12.75" customHeight="1">
      <c r="A53" s="336" t="s">
        <v>538</v>
      </c>
      <c r="B53" s="91" t="s">
        <v>74</v>
      </c>
      <c r="C53" s="91" t="s">
        <v>245</v>
      </c>
      <c r="D53" s="91" t="s">
        <v>569</v>
      </c>
      <c r="E53" s="86">
        <v>0</v>
      </c>
      <c r="F53" s="86">
        <v>0</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1042" t="s">
        <v>2137</v>
      </c>
      <c r="AE53" s="821" t="s">
        <v>764</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c r="BC53" s="86">
        <v>0</v>
      </c>
      <c r="BJ53" s="136" t="s">
        <v>764</v>
      </c>
      <c r="BK53" s="136" t="s">
        <v>1301</v>
      </c>
      <c r="BL53" s="136" t="s">
        <v>1633</v>
      </c>
    </row>
    <row r="54" spans="1:64" ht="12.75" customHeight="1">
      <c r="A54" s="336" t="s">
        <v>538</v>
      </c>
      <c r="B54" s="91" t="s">
        <v>74</v>
      </c>
      <c r="C54" s="91" t="s">
        <v>245</v>
      </c>
      <c r="D54" s="91" t="s">
        <v>570</v>
      </c>
      <c r="E54" s="86">
        <v>0</v>
      </c>
      <c r="F54" s="86">
        <v>0</v>
      </c>
      <c r="G54" s="86">
        <v>0</v>
      </c>
      <c r="H54" s="86">
        <v>0</v>
      </c>
      <c r="I54" s="86">
        <v>0</v>
      </c>
      <c r="J54" s="86">
        <v>0</v>
      </c>
      <c r="K54" s="86">
        <v>0</v>
      </c>
      <c r="L54" s="86">
        <v>0</v>
      </c>
      <c r="M54" s="86">
        <v>0</v>
      </c>
      <c r="N54" s="86">
        <v>0</v>
      </c>
      <c r="O54" s="86">
        <v>0</v>
      </c>
      <c r="P54" s="86">
        <v>0</v>
      </c>
      <c r="Q54" s="86">
        <v>0</v>
      </c>
      <c r="R54" s="86">
        <v>0</v>
      </c>
      <c r="S54" s="86">
        <v>0</v>
      </c>
      <c r="T54" s="86">
        <v>0</v>
      </c>
      <c r="U54" s="86">
        <v>0</v>
      </c>
      <c r="V54" s="86">
        <v>0</v>
      </c>
      <c r="W54" s="86">
        <v>0</v>
      </c>
      <c r="X54" s="86">
        <v>0</v>
      </c>
      <c r="Y54" s="86">
        <v>0</v>
      </c>
      <c r="Z54" s="86">
        <v>0</v>
      </c>
      <c r="AA54" s="86">
        <v>0</v>
      </c>
      <c r="AB54" s="86">
        <v>0</v>
      </c>
      <c r="AC54" s="1042" t="s">
        <v>2138</v>
      </c>
      <c r="AE54" s="821" t="s">
        <v>111</v>
      </c>
      <c r="AF54" s="86">
        <v>0</v>
      </c>
      <c r="AG54" s="86">
        <v>0</v>
      </c>
      <c r="AH54" s="86">
        <v>0</v>
      </c>
      <c r="AI54" s="86">
        <v>0</v>
      </c>
      <c r="AJ54" s="86">
        <v>0</v>
      </c>
      <c r="AK54" s="86">
        <v>0</v>
      </c>
      <c r="AL54" s="86">
        <v>0</v>
      </c>
      <c r="AM54" s="86">
        <v>0</v>
      </c>
      <c r="AN54" s="86">
        <v>0</v>
      </c>
      <c r="AO54" s="86">
        <v>0</v>
      </c>
      <c r="AP54" s="86">
        <v>0</v>
      </c>
      <c r="AQ54" s="86">
        <v>0</v>
      </c>
      <c r="AR54" s="86">
        <v>0</v>
      </c>
      <c r="AS54" s="86">
        <v>0</v>
      </c>
      <c r="AT54" s="86">
        <v>0</v>
      </c>
      <c r="AU54" s="86">
        <v>0</v>
      </c>
      <c r="AV54" s="86">
        <v>0</v>
      </c>
      <c r="AW54" s="86">
        <v>0</v>
      </c>
      <c r="AX54" s="86">
        <v>0</v>
      </c>
      <c r="AY54" s="86">
        <v>0</v>
      </c>
      <c r="AZ54" s="86">
        <v>0</v>
      </c>
      <c r="BA54" s="86">
        <v>0</v>
      </c>
      <c r="BB54" s="86">
        <v>0</v>
      </c>
      <c r="BC54" s="86">
        <v>0</v>
      </c>
      <c r="BJ54" s="136" t="s">
        <v>111</v>
      </c>
      <c r="BK54" s="136" t="s">
        <v>360</v>
      </c>
      <c r="BL54" s="136" t="s">
        <v>1928</v>
      </c>
    </row>
    <row r="55" spans="1:64" ht="12.75" customHeight="1">
      <c r="A55" s="336" t="s">
        <v>538</v>
      </c>
      <c r="B55" s="91" t="s">
        <v>74</v>
      </c>
      <c r="C55" s="91" t="s">
        <v>245</v>
      </c>
      <c r="D55" s="91" t="s">
        <v>554</v>
      </c>
      <c r="E55" s="86">
        <v>0</v>
      </c>
      <c r="F55" s="86">
        <v>0</v>
      </c>
      <c r="G55" s="86">
        <v>0</v>
      </c>
      <c r="H55" s="86">
        <v>0</v>
      </c>
      <c r="I55" s="86">
        <v>0</v>
      </c>
      <c r="J55" s="86">
        <v>0</v>
      </c>
      <c r="K55" s="86">
        <v>0</v>
      </c>
      <c r="L55" s="86">
        <v>0</v>
      </c>
      <c r="M55" s="86">
        <v>0</v>
      </c>
      <c r="N55" s="86">
        <v>0</v>
      </c>
      <c r="O55" s="86">
        <v>0</v>
      </c>
      <c r="P55" s="86">
        <v>0</v>
      </c>
      <c r="Q55" s="86">
        <v>0</v>
      </c>
      <c r="R55" s="86">
        <v>0</v>
      </c>
      <c r="S55" s="86">
        <v>0</v>
      </c>
      <c r="T55" s="86">
        <v>0</v>
      </c>
      <c r="U55" s="86">
        <v>0</v>
      </c>
      <c r="V55" s="86">
        <v>0</v>
      </c>
      <c r="W55" s="86">
        <v>0</v>
      </c>
      <c r="X55" s="86">
        <v>0</v>
      </c>
      <c r="Y55" s="86">
        <v>0</v>
      </c>
      <c r="Z55" s="86">
        <v>0</v>
      </c>
      <c r="AA55" s="86">
        <v>0</v>
      </c>
      <c r="AB55" s="86">
        <v>0</v>
      </c>
      <c r="AC55" s="1042" t="s">
        <v>2139</v>
      </c>
      <c r="AE55" s="821" t="s">
        <v>112</v>
      </c>
      <c r="AF55" s="86">
        <v>0</v>
      </c>
      <c r="AG55" s="86">
        <v>0</v>
      </c>
      <c r="AH55" s="86">
        <v>0</v>
      </c>
      <c r="AI55" s="86">
        <v>0</v>
      </c>
      <c r="AJ55" s="86">
        <v>0</v>
      </c>
      <c r="AK55" s="86">
        <v>0</v>
      </c>
      <c r="AL55" s="86">
        <v>0</v>
      </c>
      <c r="AM55" s="86">
        <v>0</v>
      </c>
      <c r="AN55" s="86">
        <v>0</v>
      </c>
      <c r="AO55" s="86">
        <v>0</v>
      </c>
      <c r="AP55" s="86">
        <v>0</v>
      </c>
      <c r="AQ55" s="86">
        <v>0</v>
      </c>
      <c r="AR55" s="86">
        <v>0</v>
      </c>
      <c r="AS55" s="86">
        <v>0</v>
      </c>
      <c r="AT55" s="86">
        <v>0</v>
      </c>
      <c r="AU55" s="86">
        <v>0</v>
      </c>
      <c r="AV55" s="86">
        <v>0</v>
      </c>
      <c r="AW55" s="86">
        <v>0</v>
      </c>
      <c r="AX55" s="86">
        <v>0</v>
      </c>
      <c r="AY55" s="86">
        <v>0</v>
      </c>
      <c r="AZ55" s="86">
        <v>0</v>
      </c>
      <c r="BA55" s="86">
        <v>0</v>
      </c>
      <c r="BB55" s="86">
        <v>0</v>
      </c>
      <c r="BC55" s="86">
        <v>0</v>
      </c>
      <c r="BJ55" s="136" t="s">
        <v>112</v>
      </c>
      <c r="BK55" s="136" t="s">
        <v>863</v>
      </c>
      <c r="BL55" s="136" t="s">
        <v>1635</v>
      </c>
    </row>
    <row r="56" spans="1:64" ht="12.75" customHeight="1">
      <c r="A56" s="336" t="s">
        <v>538</v>
      </c>
      <c r="B56" s="91" t="s">
        <v>74</v>
      </c>
      <c r="C56" s="91" t="s">
        <v>245</v>
      </c>
      <c r="D56" s="91" t="s">
        <v>244</v>
      </c>
      <c r="E56" s="649">
        <v>0</v>
      </c>
      <c r="F56" s="649">
        <v>0</v>
      </c>
      <c r="G56" s="649">
        <v>0</v>
      </c>
      <c r="H56" s="649">
        <v>0</v>
      </c>
      <c r="I56" s="649">
        <v>0</v>
      </c>
      <c r="J56" s="649">
        <v>0</v>
      </c>
      <c r="K56" s="649">
        <v>0</v>
      </c>
      <c r="L56" s="649">
        <v>0</v>
      </c>
      <c r="M56" s="649">
        <v>0</v>
      </c>
      <c r="N56" s="649">
        <v>0</v>
      </c>
      <c r="O56" s="649">
        <v>0</v>
      </c>
      <c r="P56" s="649">
        <v>0</v>
      </c>
      <c r="Q56" s="649">
        <v>0</v>
      </c>
      <c r="R56" s="649">
        <v>0</v>
      </c>
      <c r="S56" s="649">
        <v>0</v>
      </c>
      <c r="T56" s="649">
        <v>0</v>
      </c>
      <c r="U56" s="649">
        <v>0</v>
      </c>
      <c r="V56" s="649">
        <v>0</v>
      </c>
      <c r="W56" s="649">
        <v>0</v>
      </c>
      <c r="X56" s="649">
        <v>0</v>
      </c>
      <c r="Y56" s="649">
        <v>0</v>
      </c>
      <c r="Z56" s="649">
        <v>0</v>
      </c>
      <c r="AA56" s="649">
        <v>0</v>
      </c>
      <c r="AB56" s="649">
        <v>0</v>
      </c>
      <c r="AC56" s="1045" t="s">
        <v>2140</v>
      </c>
      <c r="AE56" s="821" t="s">
        <v>113</v>
      </c>
      <c r="AF56" s="649">
        <v>0</v>
      </c>
      <c r="AG56" s="649">
        <v>0</v>
      </c>
      <c r="AH56" s="649">
        <v>0</v>
      </c>
      <c r="AI56" s="649">
        <v>0</v>
      </c>
      <c r="AJ56" s="649">
        <v>0</v>
      </c>
      <c r="AK56" s="649">
        <v>0</v>
      </c>
      <c r="AL56" s="649">
        <v>0</v>
      </c>
      <c r="AM56" s="649">
        <v>0</v>
      </c>
      <c r="AN56" s="649">
        <v>0</v>
      </c>
      <c r="AO56" s="649">
        <v>0</v>
      </c>
      <c r="AP56" s="649">
        <v>0</v>
      </c>
      <c r="AQ56" s="649">
        <v>0</v>
      </c>
      <c r="AR56" s="649">
        <v>0</v>
      </c>
      <c r="AS56" s="649">
        <v>0</v>
      </c>
      <c r="AT56" s="649">
        <v>0</v>
      </c>
      <c r="AU56" s="649">
        <v>0</v>
      </c>
      <c r="AV56" s="649">
        <v>0</v>
      </c>
      <c r="AW56" s="649">
        <v>0</v>
      </c>
      <c r="AX56" s="649">
        <v>0</v>
      </c>
      <c r="AY56" s="649">
        <v>0</v>
      </c>
      <c r="AZ56" s="649">
        <v>0</v>
      </c>
      <c r="BA56" s="649">
        <v>0</v>
      </c>
      <c r="BB56" s="649">
        <v>0</v>
      </c>
      <c r="BC56" s="649">
        <v>0</v>
      </c>
      <c r="BJ56" s="136" t="s">
        <v>113</v>
      </c>
      <c r="BK56" s="136" t="s">
        <v>335</v>
      </c>
      <c r="BL56" s="136" t="s">
        <v>1929</v>
      </c>
    </row>
    <row r="57" spans="1:64" ht="24" customHeight="1">
      <c r="A57" s="91"/>
      <c r="B57" s="91"/>
      <c r="C57" s="91"/>
      <c r="D57" s="91"/>
      <c r="E57" s="92"/>
      <c r="F57" s="92"/>
      <c r="G57" s="92"/>
      <c r="H57" s="92"/>
      <c r="I57" s="92"/>
      <c r="J57" s="92"/>
      <c r="K57" s="92"/>
      <c r="L57" s="92"/>
      <c r="M57" s="89"/>
      <c r="N57" s="89"/>
      <c r="O57" s="89"/>
      <c r="P57" s="89"/>
      <c r="Q57" s="89"/>
      <c r="R57" s="89"/>
      <c r="S57" s="89"/>
      <c r="T57" s="89"/>
      <c r="U57" s="89"/>
      <c r="V57" s="89"/>
      <c r="W57" s="89"/>
      <c r="X57" s="89"/>
      <c r="Y57" s="89"/>
      <c r="Z57" s="89"/>
      <c r="AA57" s="89"/>
      <c r="AB57" s="89"/>
      <c r="AC57" s="1048" t="s">
        <v>2143</v>
      </c>
      <c r="AE57" s="821" t="s">
        <v>192</v>
      </c>
      <c r="AF57" s="89"/>
      <c r="AG57" s="89"/>
      <c r="AH57" s="89"/>
      <c r="AI57" s="89"/>
      <c r="AJ57" s="89"/>
      <c r="AK57" s="89"/>
      <c r="AL57" s="89"/>
      <c r="AM57" s="89"/>
      <c r="AN57" s="89"/>
      <c r="AO57" s="89"/>
      <c r="AP57" s="89"/>
      <c r="AQ57" s="89"/>
      <c r="AR57" s="89"/>
      <c r="AS57" s="89"/>
      <c r="AT57" s="89"/>
      <c r="AU57" s="89"/>
      <c r="AV57" s="89"/>
      <c r="AW57" s="89"/>
      <c r="AX57" s="89"/>
      <c r="AY57" s="89"/>
      <c r="AZ57" s="89"/>
      <c r="BA57" s="89"/>
      <c r="BB57" s="89"/>
      <c r="BC57" s="89"/>
      <c r="BJ57" s="136" t="s">
        <v>192</v>
      </c>
      <c r="BK57" s="136" t="s">
        <v>339</v>
      </c>
      <c r="BL57" s="136" t="s">
        <v>1933</v>
      </c>
    </row>
    <row r="58" spans="1:64" ht="13.5" customHeight="1">
      <c r="A58" s="336" t="s">
        <v>538</v>
      </c>
      <c r="B58" s="91" t="s">
        <v>74</v>
      </c>
      <c r="C58" s="91" t="s">
        <v>246</v>
      </c>
      <c r="D58" s="91" t="s">
        <v>583</v>
      </c>
      <c r="E58" s="706">
        <f t="shared" ref="E58:W58" si="32">ROUND(SUM(E59:E68),0)</f>
        <v>0</v>
      </c>
      <c r="F58" s="706">
        <f t="shared" si="32"/>
        <v>0</v>
      </c>
      <c r="G58" s="706">
        <f t="shared" si="32"/>
        <v>0</v>
      </c>
      <c r="H58" s="706">
        <f t="shared" si="32"/>
        <v>0</v>
      </c>
      <c r="I58" s="706">
        <f t="shared" si="32"/>
        <v>0</v>
      </c>
      <c r="J58" s="706">
        <f t="shared" si="32"/>
        <v>0</v>
      </c>
      <c r="K58" s="706">
        <f t="shared" si="32"/>
        <v>0</v>
      </c>
      <c r="L58" s="706">
        <f t="shared" si="32"/>
        <v>0</v>
      </c>
      <c r="M58" s="706">
        <f t="shared" si="32"/>
        <v>0</v>
      </c>
      <c r="N58" s="706">
        <f t="shared" si="32"/>
        <v>0</v>
      </c>
      <c r="O58" s="706">
        <f t="shared" si="32"/>
        <v>0</v>
      </c>
      <c r="P58" s="706">
        <f t="shared" si="32"/>
        <v>0</v>
      </c>
      <c r="Q58" s="706">
        <f t="shared" si="32"/>
        <v>0</v>
      </c>
      <c r="R58" s="706">
        <f t="shared" si="32"/>
        <v>0</v>
      </c>
      <c r="S58" s="706">
        <f t="shared" si="32"/>
        <v>0</v>
      </c>
      <c r="T58" s="706">
        <f t="shared" si="32"/>
        <v>0</v>
      </c>
      <c r="U58" s="706">
        <f t="shared" si="32"/>
        <v>0</v>
      </c>
      <c r="V58" s="706">
        <f t="shared" si="32"/>
        <v>0</v>
      </c>
      <c r="W58" s="706">
        <f t="shared" si="32"/>
        <v>0</v>
      </c>
      <c r="X58" s="706">
        <f>ROUND(SUM(X59:X68),0)</f>
        <v>0</v>
      </c>
      <c r="Y58" s="706">
        <f>ROUND(SUM(Y59:Y68),0)</f>
        <v>0</v>
      </c>
      <c r="Z58" s="706">
        <f>ROUND(SUM(Z59:Z68),0)</f>
        <v>0</v>
      </c>
      <c r="AA58" s="706">
        <f>ROUND(SUM(AA59:AA68),0)</f>
        <v>0</v>
      </c>
      <c r="AB58" s="706">
        <f>ROUND(SUM(AB59:AB68),0)</f>
        <v>0</v>
      </c>
      <c r="AC58" s="376" t="s">
        <v>2145</v>
      </c>
      <c r="AE58" s="821" t="s">
        <v>441</v>
      </c>
      <c r="AF58" s="160">
        <f t="shared" ref="AF58:BC58" si="33">ROUND(SUM(AF59:AF68),0)</f>
        <v>0</v>
      </c>
      <c r="AG58" s="160">
        <f t="shared" si="33"/>
        <v>0</v>
      </c>
      <c r="AH58" s="160">
        <f t="shared" si="33"/>
        <v>0</v>
      </c>
      <c r="AI58" s="160">
        <f t="shared" si="33"/>
        <v>0</v>
      </c>
      <c r="AJ58" s="160">
        <f t="shared" si="33"/>
        <v>0</v>
      </c>
      <c r="AK58" s="160">
        <f t="shared" si="33"/>
        <v>0</v>
      </c>
      <c r="AL58" s="160">
        <f t="shared" si="33"/>
        <v>0</v>
      </c>
      <c r="AM58" s="160">
        <f t="shared" si="33"/>
        <v>0</v>
      </c>
      <c r="AN58" s="160">
        <f t="shared" si="33"/>
        <v>0</v>
      </c>
      <c r="AO58" s="160">
        <f t="shared" si="33"/>
        <v>0</v>
      </c>
      <c r="AP58" s="160">
        <f t="shared" si="33"/>
        <v>0</v>
      </c>
      <c r="AQ58" s="160">
        <f t="shared" si="33"/>
        <v>0</v>
      </c>
      <c r="AR58" s="160">
        <f t="shared" si="33"/>
        <v>0</v>
      </c>
      <c r="AS58" s="160">
        <f t="shared" si="33"/>
        <v>0</v>
      </c>
      <c r="AT58" s="160">
        <f t="shared" si="33"/>
        <v>0</v>
      </c>
      <c r="AU58" s="160">
        <f t="shared" si="33"/>
        <v>0</v>
      </c>
      <c r="AV58" s="160">
        <f t="shared" si="33"/>
        <v>0</v>
      </c>
      <c r="AW58" s="160">
        <f t="shared" si="33"/>
        <v>0</v>
      </c>
      <c r="AX58" s="160">
        <f t="shared" si="33"/>
        <v>0</v>
      </c>
      <c r="AY58" s="160">
        <f>ROUND(SUM(AY59:AY68),0)</f>
        <v>0</v>
      </c>
      <c r="AZ58" s="160">
        <f>ROUND(SUM(AZ59:AZ68),0)</f>
        <v>0</v>
      </c>
      <c r="BA58" s="160">
        <f>ROUND(SUM(BA59:BA68),0)</f>
        <v>0</v>
      </c>
      <c r="BB58" s="160">
        <f>ROUND(SUM(BB59:BB68),0)</f>
        <v>0</v>
      </c>
      <c r="BC58" s="160">
        <f t="shared" si="33"/>
        <v>0</v>
      </c>
      <c r="BJ58" s="136" t="s">
        <v>441</v>
      </c>
      <c r="BK58" s="136" t="s">
        <v>759</v>
      </c>
      <c r="BL58" s="136" t="s">
        <v>1619</v>
      </c>
    </row>
    <row r="59" spans="1:64" ht="12.75" customHeight="1">
      <c r="A59" s="336" t="s">
        <v>538</v>
      </c>
      <c r="B59" s="91" t="s">
        <v>74</v>
      </c>
      <c r="C59" s="91" t="s">
        <v>246</v>
      </c>
      <c r="D59" s="91" t="s">
        <v>563</v>
      </c>
      <c r="E59" s="86">
        <v>0</v>
      </c>
      <c r="F59" s="86">
        <v>0</v>
      </c>
      <c r="G59" s="86">
        <v>0</v>
      </c>
      <c r="H59" s="86">
        <v>0</v>
      </c>
      <c r="I59" s="86">
        <v>0</v>
      </c>
      <c r="J59" s="86">
        <v>0</v>
      </c>
      <c r="K59" s="86">
        <v>0</v>
      </c>
      <c r="L59" s="86">
        <v>0</v>
      </c>
      <c r="M59" s="86">
        <v>0</v>
      </c>
      <c r="N59" s="86">
        <v>0</v>
      </c>
      <c r="O59" s="86">
        <v>0</v>
      </c>
      <c r="P59" s="86">
        <v>0</v>
      </c>
      <c r="Q59" s="86">
        <v>0</v>
      </c>
      <c r="R59" s="86">
        <v>0</v>
      </c>
      <c r="S59" s="86">
        <v>0</v>
      </c>
      <c r="T59" s="86">
        <v>0</v>
      </c>
      <c r="U59" s="86">
        <v>0</v>
      </c>
      <c r="V59" s="86">
        <v>0</v>
      </c>
      <c r="W59" s="86">
        <v>0</v>
      </c>
      <c r="X59" s="86">
        <v>0</v>
      </c>
      <c r="Y59" s="86">
        <v>0</v>
      </c>
      <c r="Z59" s="86">
        <v>0</v>
      </c>
      <c r="AA59" s="86">
        <v>0</v>
      </c>
      <c r="AB59" s="86">
        <v>0</v>
      </c>
      <c r="AC59" s="375" t="s">
        <v>2131</v>
      </c>
      <c r="AE59" s="821" t="s">
        <v>760</v>
      </c>
      <c r="AF59" s="86">
        <v>0</v>
      </c>
      <c r="AG59" s="86">
        <v>0</v>
      </c>
      <c r="AH59" s="86">
        <v>0</v>
      </c>
      <c r="AI59" s="86">
        <v>0</v>
      </c>
      <c r="AJ59" s="86">
        <v>0</v>
      </c>
      <c r="AK59" s="86">
        <v>0</v>
      </c>
      <c r="AL59" s="86">
        <v>0</v>
      </c>
      <c r="AM59" s="86">
        <v>0</v>
      </c>
      <c r="AN59" s="86">
        <v>0</v>
      </c>
      <c r="AO59" s="86">
        <v>0</v>
      </c>
      <c r="AP59" s="86">
        <v>0</v>
      </c>
      <c r="AQ59" s="86">
        <v>0</v>
      </c>
      <c r="AR59" s="86">
        <v>0</v>
      </c>
      <c r="AS59" s="86">
        <v>0</v>
      </c>
      <c r="AT59" s="86">
        <v>0</v>
      </c>
      <c r="AU59" s="86">
        <v>0</v>
      </c>
      <c r="AV59" s="86">
        <v>0</v>
      </c>
      <c r="AW59" s="86">
        <v>0</v>
      </c>
      <c r="AX59" s="86">
        <v>0</v>
      </c>
      <c r="AY59" s="86">
        <v>0</v>
      </c>
      <c r="AZ59" s="86">
        <v>0</v>
      </c>
      <c r="BA59" s="86">
        <v>0</v>
      </c>
      <c r="BB59" s="86">
        <v>0</v>
      </c>
      <c r="BC59" s="86">
        <v>0</v>
      </c>
      <c r="BJ59" s="136" t="s">
        <v>760</v>
      </c>
      <c r="BK59" s="136" t="s">
        <v>351</v>
      </c>
      <c r="BL59" s="136" t="s">
        <v>1638</v>
      </c>
    </row>
    <row r="60" spans="1:64" ht="12.75" customHeight="1">
      <c r="A60" s="336"/>
      <c r="B60" s="18"/>
      <c r="C60" s="91"/>
      <c r="D60" s="91" t="s">
        <v>564</v>
      </c>
      <c r="E60" s="88"/>
      <c r="F60" s="88"/>
      <c r="G60" s="88"/>
      <c r="H60" s="88"/>
      <c r="I60" s="88"/>
      <c r="J60" s="88"/>
      <c r="K60" s="88"/>
      <c r="L60" s="88"/>
      <c r="M60" s="88"/>
      <c r="N60" s="88"/>
      <c r="O60" s="88"/>
      <c r="P60" s="88"/>
      <c r="Q60" s="88"/>
      <c r="R60" s="88"/>
      <c r="S60" s="88"/>
      <c r="T60" s="88"/>
      <c r="U60" s="88"/>
      <c r="V60" s="88"/>
      <c r="W60" s="88"/>
      <c r="X60" s="88"/>
      <c r="Y60" s="88"/>
      <c r="Z60" s="88"/>
      <c r="AA60" s="88"/>
      <c r="AB60" s="88"/>
      <c r="AC60" s="1042" t="s">
        <v>2132</v>
      </c>
      <c r="AE60" s="821" t="s">
        <v>761</v>
      </c>
      <c r="AF60" s="88"/>
      <c r="AG60" s="88"/>
      <c r="AH60" s="88"/>
      <c r="AI60" s="88"/>
      <c r="AJ60" s="88"/>
      <c r="AK60" s="88"/>
      <c r="AL60" s="88"/>
      <c r="AM60" s="88"/>
      <c r="AN60" s="88"/>
      <c r="AO60" s="88"/>
      <c r="AP60" s="88"/>
      <c r="AQ60" s="88"/>
      <c r="AR60" s="88"/>
      <c r="AS60" s="88"/>
      <c r="AT60" s="88"/>
      <c r="AU60" s="88"/>
      <c r="AV60" s="88"/>
      <c r="AW60" s="88"/>
      <c r="AX60" s="88"/>
      <c r="AY60" s="88"/>
      <c r="AZ60" s="88"/>
      <c r="BA60" s="88"/>
      <c r="BB60" s="88"/>
      <c r="BC60" s="88"/>
      <c r="BJ60" s="136" t="s">
        <v>761</v>
      </c>
      <c r="BK60" s="136" t="s">
        <v>352</v>
      </c>
      <c r="BL60" s="136" t="s">
        <v>1628</v>
      </c>
    </row>
    <row r="61" spans="1:64" ht="12.75" customHeight="1">
      <c r="A61" s="336"/>
      <c r="B61" s="18"/>
      <c r="C61" s="91"/>
      <c r="D61" s="91" t="s">
        <v>565</v>
      </c>
      <c r="E61" s="88"/>
      <c r="F61" s="88"/>
      <c r="G61" s="88"/>
      <c r="H61" s="88"/>
      <c r="I61" s="88"/>
      <c r="J61" s="88"/>
      <c r="K61" s="88"/>
      <c r="L61" s="88"/>
      <c r="M61" s="88"/>
      <c r="N61" s="88"/>
      <c r="O61" s="88"/>
      <c r="P61" s="88"/>
      <c r="Q61" s="88"/>
      <c r="R61" s="88"/>
      <c r="S61" s="88"/>
      <c r="T61" s="88"/>
      <c r="U61" s="88"/>
      <c r="V61" s="88"/>
      <c r="W61" s="88"/>
      <c r="X61" s="88"/>
      <c r="Y61" s="88"/>
      <c r="Z61" s="88"/>
      <c r="AA61" s="88"/>
      <c r="AB61" s="88"/>
      <c r="AC61" s="1043" t="s">
        <v>2133</v>
      </c>
      <c r="AE61" s="821" t="s">
        <v>109</v>
      </c>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J61" s="136" t="s">
        <v>109</v>
      </c>
      <c r="BK61" s="136" t="s">
        <v>1300</v>
      </c>
      <c r="BL61" s="136" t="s">
        <v>1927</v>
      </c>
    </row>
    <row r="62" spans="1:64" ht="12.75" customHeight="1">
      <c r="A62" s="336" t="s">
        <v>538</v>
      </c>
      <c r="B62" s="18" t="s">
        <v>74</v>
      </c>
      <c r="C62" s="91" t="s">
        <v>246</v>
      </c>
      <c r="D62" s="91" t="s">
        <v>566</v>
      </c>
      <c r="E62" s="86">
        <v>0</v>
      </c>
      <c r="F62" s="86">
        <v>0</v>
      </c>
      <c r="G62" s="86">
        <v>0</v>
      </c>
      <c r="H62" s="86">
        <v>0</v>
      </c>
      <c r="I62" s="86">
        <v>0</v>
      </c>
      <c r="J62" s="86">
        <v>0</v>
      </c>
      <c r="K62" s="86">
        <v>0</v>
      </c>
      <c r="L62" s="86">
        <v>0</v>
      </c>
      <c r="M62" s="86">
        <v>0</v>
      </c>
      <c r="N62" s="86">
        <v>0</v>
      </c>
      <c r="O62" s="86">
        <v>0</v>
      </c>
      <c r="P62" s="86">
        <v>0</v>
      </c>
      <c r="Q62" s="86">
        <v>0</v>
      </c>
      <c r="R62" s="86">
        <v>0</v>
      </c>
      <c r="S62" s="86">
        <v>0</v>
      </c>
      <c r="T62" s="86">
        <v>0</v>
      </c>
      <c r="U62" s="86">
        <v>0</v>
      </c>
      <c r="V62" s="86">
        <v>0</v>
      </c>
      <c r="W62" s="86">
        <v>0</v>
      </c>
      <c r="X62" s="86">
        <v>0</v>
      </c>
      <c r="Y62" s="86">
        <v>0</v>
      </c>
      <c r="Z62" s="86">
        <v>0</v>
      </c>
      <c r="AA62" s="86">
        <v>0</v>
      </c>
      <c r="AB62" s="86">
        <v>0</v>
      </c>
      <c r="AC62" s="1042" t="s">
        <v>2134</v>
      </c>
      <c r="AE62" s="821" t="s">
        <v>762</v>
      </c>
      <c r="AF62" s="86">
        <v>0</v>
      </c>
      <c r="AG62" s="86">
        <v>0</v>
      </c>
      <c r="AH62" s="86">
        <v>0</v>
      </c>
      <c r="AI62" s="86">
        <v>0</v>
      </c>
      <c r="AJ62" s="86">
        <v>0</v>
      </c>
      <c r="AK62" s="86">
        <v>0</v>
      </c>
      <c r="AL62" s="86">
        <v>0</v>
      </c>
      <c r="AM62" s="86">
        <v>0</v>
      </c>
      <c r="AN62" s="86">
        <v>0</v>
      </c>
      <c r="AO62" s="86">
        <v>0</v>
      </c>
      <c r="AP62" s="86">
        <v>0</v>
      </c>
      <c r="AQ62" s="86">
        <v>0</v>
      </c>
      <c r="AR62" s="86">
        <v>0</v>
      </c>
      <c r="AS62" s="86">
        <v>0</v>
      </c>
      <c r="AT62" s="86">
        <v>0</v>
      </c>
      <c r="AU62" s="86">
        <v>0</v>
      </c>
      <c r="AV62" s="86">
        <v>0</v>
      </c>
      <c r="AW62" s="86">
        <v>0</v>
      </c>
      <c r="AX62" s="86">
        <v>0</v>
      </c>
      <c r="AY62" s="86">
        <v>0</v>
      </c>
      <c r="AZ62" s="86">
        <v>0</v>
      </c>
      <c r="BA62" s="86">
        <v>0</v>
      </c>
      <c r="BB62" s="86">
        <v>0</v>
      </c>
      <c r="BC62" s="86">
        <v>0</v>
      </c>
      <c r="BJ62" s="136" t="s">
        <v>762</v>
      </c>
      <c r="BK62" s="136" t="s">
        <v>357</v>
      </c>
      <c r="BL62" s="136" t="s">
        <v>1630</v>
      </c>
    </row>
    <row r="63" spans="1:64" ht="12.75" customHeight="1">
      <c r="A63" s="336"/>
      <c r="B63" s="18"/>
      <c r="C63" s="91"/>
      <c r="D63" s="91" t="s">
        <v>567</v>
      </c>
      <c r="E63" s="88"/>
      <c r="F63" s="88"/>
      <c r="G63" s="88"/>
      <c r="H63" s="88"/>
      <c r="I63" s="88"/>
      <c r="J63" s="88"/>
      <c r="K63" s="88"/>
      <c r="L63" s="88"/>
      <c r="M63" s="88"/>
      <c r="N63" s="88"/>
      <c r="O63" s="88"/>
      <c r="P63" s="88"/>
      <c r="Q63" s="88"/>
      <c r="R63" s="88"/>
      <c r="S63" s="88"/>
      <c r="T63" s="88"/>
      <c r="U63" s="88"/>
      <c r="V63" s="88"/>
      <c r="W63" s="88"/>
      <c r="X63" s="88"/>
      <c r="Y63" s="88"/>
      <c r="Z63" s="88"/>
      <c r="AA63" s="88"/>
      <c r="AB63" s="88"/>
      <c r="AC63" s="1042" t="s">
        <v>2135</v>
      </c>
      <c r="AE63" s="821" t="s">
        <v>763</v>
      </c>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J63" s="136" t="s">
        <v>763</v>
      </c>
      <c r="BK63" s="136" t="s">
        <v>358</v>
      </c>
      <c r="BL63" s="136" t="s">
        <v>1631</v>
      </c>
    </row>
    <row r="64" spans="1:64" ht="12.75" customHeight="1">
      <c r="A64" s="336"/>
      <c r="B64" s="18"/>
      <c r="C64" s="91"/>
      <c r="D64" s="91" t="s">
        <v>568</v>
      </c>
      <c r="E64" s="88"/>
      <c r="F64" s="88"/>
      <c r="G64" s="88"/>
      <c r="H64" s="88"/>
      <c r="I64" s="88"/>
      <c r="J64" s="88"/>
      <c r="K64" s="88"/>
      <c r="L64" s="88"/>
      <c r="M64" s="88"/>
      <c r="N64" s="88"/>
      <c r="O64" s="88"/>
      <c r="P64" s="88"/>
      <c r="Q64" s="88"/>
      <c r="R64" s="88"/>
      <c r="S64" s="88"/>
      <c r="T64" s="88"/>
      <c r="U64" s="88"/>
      <c r="V64" s="88"/>
      <c r="W64" s="88"/>
      <c r="X64" s="88"/>
      <c r="Y64" s="88"/>
      <c r="Z64" s="88"/>
      <c r="AA64" s="88"/>
      <c r="AB64" s="88"/>
      <c r="AC64" s="1044" t="s">
        <v>2136</v>
      </c>
      <c r="AE64" s="821" t="s">
        <v>110</v>
      </c>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J64" s="136" t="s">
        <v>110</v>
      </c>
      <c r="BK64" s="136" t="s">
        <v>862</v>
      </c>
      <c r="BL64" s="136" t="s">
        <v>1632</v>
      </c>
    </row>
    <row r="65" spans="1:64" ht="12.75" customHeight="1">
      <c r="A65" s="336"/>
      <c r="B65" s="18"/>
      <c r="C65" s="91"/>
      <c r="D65" s="91" t="s">
        <v>569</v>
      </c>
      <c r="E65" s="88"/>
      <c r="F65" s="88"/>
      <c r="G65" s="88"/>
      <c r="H65" s="88"/>
      <c r="I65" s="88"/>
      <c r="J65" s="88"/>
      <c r="K65" s="88"/>
      <c r="L65" s="88"/>
      <c r="M65" s="88"/>
      <c r="N65" s="88"/>
      <c r="O65" s="88"/>
      <c r="P65" s="88"/>
      <c r="Q65" s="88"/>
      <c r="R65" s="88"/>
      <c r="S65" s="88"/>
      <c r="T65" s="88"/>
      <c r="U65" s="88"/>
      <c r="V65" s="88"/>
      <c r="W65" s="88"/>
      <c r="X65" s="88"/>
      <c r="Y65" s="88"/>
      <c r="Z65" s="88"/>
      <c r="AA65" s="88"/>
      <c r="AB65" s="88"/>
      <c r="AC65" s="1042" t="s">
        <v>2137</v>
      </c>
      <c r="AE65" s="821" t="s">
        <v>764</v>
      </c>
      <c r="AF65" s="88"/>
      <c r="AG65" s="88"/>
      <c r="AH65" s="88"/>
      <c r="AI65" s="88"/>
      <c r="AJ65" s="88"/>
      <c r="AK65" s="88"/>
      <c r="AL65" s="88"/>
      <c r="AM65" s="88"/>
      <c r="AN65" s="88"/>
      <c r="AO65" s="88"/>
      <c r="AP65" s="88"/>
      <c r="AQ65" s="88"/>
      <c r="AR65" s="88"/>
      <c r="AS65" s="88"/>
      <c r="AT65" s="88"/>
      <c r="AU65" s="88"/>
      <c r="AV65" s="88"/>
      <c r="AW65" s="88"/>
      <c r="AX65" s="88"/>
      <c r="AY65" s="88"/>
      <c r="AZ65" s="88"/>
      <c r="BA65" s="88"/>
      <c r="BB65" s="88"/>
      <c r="BC65" s="88"/>
      <c r="BJ65" s="136" t="s">
        <v>764</v>
      </c>
      <c r="BK65" s="136" t="s">
        <v>1301</v>
      </c>
      <c r="BL65" s="136" t="s">
        <v>1633</v>
      </c>
    </row>
    <row r="66" spans="1:64" ht="12.75" customHeight="1">
      <c r="A66" s="336" t="s">
        <v>538</v>
      </c>
      <c r="B66" s="18" t="s">
        <v>74</v>
      </c>
      <c r="C66" s="91" t="s">
        <v>246</v>
      </c>
      <c r="D66" s="91" t="s">
        <v>570</v>
      </c>
      <c r="E66" s="86">
        <v>0</v>
      </c>
      <c r="F66" s="86">
        <v>0</v>
      </c>
      <c r="G66" s="86">
        <v>0</v>
      </c>
      <c r="H66" s="86">
        <v>0</v>
      </c>
      <c r="I66" s="86">
        <v>0</v>
      </c>
      <c r="J66" s="86">
        <v>0</v>
      </c>
      <c r="K66" s="86">
        <v>0</v>
      </c>
      <c r="L66" s="86">
        <v>0</v>
      </c>
      <c r="M66" s="86">
        <v>0</v>
      </c>
      <c r="N66" s="86">
        <v>0</v>
      </c>
      <c r="O66" s="86">
        <v>0</v>
      </c>
      <c r="P66" s="86">
        <v>0</v>
      </c>
      <c r="Q66" s="86">
        <v>0</v>
      </c>
      <c r="R66" s="86">
        <v>0</v>
      </c>
      <c r="S66" s="86">
        <v>0</v>
      </c>
      <c r="T66" s="86">
        <v>0</v>
      </c>
      <c r="U66" s="86">
        <v>0</v>
      </c>
      <c r="V66" s="86">
        <v>0</v>
      </c>
      <c r="W66" s="86">
        <v>0</v>
      </c>
      <c r="X66" s="86">
        <v>0</v>
      </c>
      <c r="Y66" s="86">
        <v>0</v>
      </c>
      <c r="Z66" s="86">
        <v>0</v>
      </c>
      <c r="AA66" s="86">
        <v>0</v>
      </c>
      <c r="AB66" s="86">
        <v>0</v>
      </c>
      <c r="AC66" s="1042" t="s">
        <v>2138</v>
      </c>
      <c r="AE66" s="821" t="s">
        <v>111</v>
      </c>
      <c r="AF66" s="86">
        <v>0</v>
      </c>
      <c r="AG66" s="86">
        <v>0</v>
      </c>
      <c r="AH66" s="86">
        <v>0</v>
      </c>
      <c r="AI66" s="86">
        <v>0</v>
      </c>
      <c r="AJ66" s="86">
        <v>0</v>
      </c>
      <c r="AK66" s="86">
        <v>0</v>
      </c>
      <c r="AL66" s="86">
        <v>0</v>
      </c>
      <c r="AM66" s="86">
        <v>0</v>
      </c>
      <c r="AN66" s="86">
        <v>0</v>
      </c>
      <c r="AO66" s="86">
        <v>0</v>
      </c>
      <c r="AP66" s="86">
        <v>0</v>
      </c>
      <c r="AQ66" s="86">
        <v>0</v>
      </c>
      <c r="AR66" s="86">
        <v>0</v>
      </c>
      <c r="AS66" s="86">
        <v>0</v>
      </c>
      <c r="AT66" s="86">
        <v>0</v>
      </c>
      <c r="AU66" s="86">
        <v>0</v>
      </c>
      <c r="AV66" s="86">
        <v>0</v>
      </c>
      <c r="AW66" s="86">
        <v>0</v>
      </c>
      <c r="AX66" s="86">
        <v>0</v>
      </c>
      <c r="AY66" s="86">
        <v>0</v>
      </c>
      <c r="AZ66" s="86">
        <v>0</v>
      </c>
      <c r="BA66" s="86">
        <v>0</v>
      </c>
      <c r="BB66" s="86">
        <v>0</v>
      </c>
      <c r="BC66" s="86">
        <v>0</v>
      </c>
      <c r="BJ66" s="136" t="s">
        <v>111</v>
      </c>
      <c r="BK66" s="136" t="s">
        <v>360</v>
      </c>
      <c r="BL66" s="136" t="s">
        <v>1928</v>
      </c>
    </row>
    <row r="67" spans="1:64" ht="12.75" customHeight="1">
      <c r="A67" s="336" t="s">
        <v>538</v>
      </c>
      <c r="B67" s="18" t="s">
        <v>74</v>
      </c>
      <c r="C67" s="91" t="s">
        <v>246</v>
      </c>
      <c r="D67" s="91" t="s">
        <v>554</v>
      </c>
      <c r="E67" s="86">
        <v>0</v>
      </c>
      <c r="F67" s="86">
        <v>0</v>
      </c>
      <c r="G67" s="86">
        <v>0</v>
      </c>
      <c r="H67" s="86">
        <v>0</v>
      </c>
      <c r="I67" s="86">
        <v>0</v>
      </c>
      <c r="J67" s="86">
        <v>0</v>
      </c>
      <c r="K67" s="86">
        <v>0</v>
      </c>
      <c r="L67" s="86">
        <v>0</v>
      </c>
      <c r="M67" s="86">
        <v>0</v>
      </c>
      <c r="N67" s="86">
        <v>0</v>
      </c>
      <c r="O67" s="86">
        <v>0</v>
      </c>
      <c r="P67" s="86">
        <v>0</v>
      </c>
      <c r="Q67" s="86">
        <v>0</v>
      </c>
      <c r="R67" s="86">
        <v>0</v>
      </c>
      <c r="S67" s="86">
        <v>0</v>
      </c>
      <c r="T67" s="86">
        <v>0</v>
      </c>
      <c r="U67" s="86">
        <v>0</v>
      </c>
      <c r="V67" s="86">
        <v>0</v>
      </c>
      <c r="W67" s="86">
        <v>0</v>
      </c>
      <c r="X67" s="86">
        <v>0</v>
      </c>
      <c r="Y67" s="86">
        <v>0</v>
      </c>
      <c r="Z67" s="86">
        <v>0</v>
      </c>
      <c r="AA67" s="86">
        <v>0</v>
      </c>
      <c r="AB67" s="86">
        <v>0</v>
      </c>
      <c r="AC67" s="1042" t="s">
        <v>2139</v>
      </c>
      <c r="AE67" s="821" t="s">
        <v>112</v>
      </c>
      <c r="AF67" s="86">
        <v>0</v>
      </c>
      <c r="AG67" s="86">
        <v>0</v>
      </c>
      <c r="AH67" s="86">
        <v>0</v>
      </c>
      <c r="AI67" s="86">
        <v>0</v>
      </c>
      <c r="AJ67" s="86">
        <v>0</v>
      </c>
      <c r="AK67" s="86">
        <v>0</v>
      </c>
      <c r="AL67" s="86">
        <v>0</v>
      </c>
      <c r="AM67" s="86">
        <v>0</v>
      </c>
      <c r="AN67" s="86">
        <v>0</v>
      </c>
      <c r="AO67" s="86">
        <v>0</v>
      </c>
      <c r="AP67" s="86">
        <v>0</v>
      </c>
      <c r="AQ67" s="86">
        <v>0</v>
      </c>
      <c r="AR67" s="86">
        <v>0</v>
      </c>
      <c r="AS67" s="86">
        <v>0</v>
      </c>
      <c r="AT67" s="86">
        <v>0</v>
      </c>
      <c r="AU67" s="86">
        <v>0</v>
      </c>
      <c r="AV67" s="86">
        <v>0</v>
      </c>
      <c r="AW67" s="86">
        <v>0</v>
      </c>
      <c r="AX67" s="86">
        <v>0</v>
      </c>
      <c r="AY67" s="86">
        <v>0</v>
      </c>
      <c r="AZ67" s="86">
        <v>0</v>
      </c>
      <c r="BA67" s="86">
        <v>0</v>
      </c>
      <c r="BB67" s="86">
        <v>0</v>
      </c>
      <c r="BC67" s="86">
        <v>0</v>
      </c>
      <c r="BJ67" s="136" t="s">
        <v>112</v>
      </c>
      <c r="BK67" s="136" t="s">
        <v>863</v>
      </c>
      <c r="BL67" s="136" t="s">
        <v>1635</v>
      </c>
    </row>
    <row r="68" spans="1:64" ht="12.75" customHeight="1">
      <c r="A68" s="336" t="s">
        <v>538</v>
      </c>
      <c r="B68" s="18" t="s">
        <v>74</v>
      </c>
      <c r="C68" s="91" t="s">
        <v>246</v>
      </c>
      <c r="D68" s="91" t="s">
        <v>244</v>
      </c>
      <c r="E68" s="649">
        <v>0</v>
      </c>
      <c r="F68" s="649">
        <v>0</v>
      </c>
      <c r="G68" s="649">
        <v>0</v>
      </c>
      <c r="H68" s="649">
        <v>0</v>
      </c>
      <c r="I68" s="649">
        <v>0</v>
      </c>
      <c r="J68" s="649">
        <v>0</v>
      </c>
      <c r="K68" s="649">
        <v>0</v>
      </c>
      <c r="L68" s="649">
        <v>0</v>
      </c>
      <c r="M68" s="649">
        <v>0</v>
      </c>
      <c r="N68" s="649">
        <v>0</v>
      </c>
      <c r="O68" s="649">
        <v>0</v>
      </c>
      <c r="P68" s="649">
        <v>0</v>
      </c>
      <c r="Q68" s="649">
        <v>0</v>
      </c>
      <c r="R68" s="649">
        <v>0</v>
      </c>
      <c r="S68" s="649">
        <v>0</v>
      </c>
      <c r="T68" s="649">
        <v>0</v>
      </c>
      <c r="U68" s="649">
        <v>0</v>
      </c>
      <c r="V68" s="649">
        <v>0</v>
      </c>
      <c r="W68" s="649">
        <v>0</v>
      </c>
      <c r="X68" s="649">
        <v>0</v>
      </c>
      <c r="Y68" s="649">
        <v>0</v>
      </c>
      <c r="Z68" s="649">
        <v>0</v>
      </c>
      <c r="AA68" s="649">
        <v>0</v>
      </c>
      <c r="AB68" s="649">
        <v>0</v>
      </c>
      <c r="AC68" s="1045" t="s">
        <v>2140</v>
      </c>
      <c r="AE68" s="821" t="s">
        <v>113</v>
      </c>
      <c r="AF68" s="649">
        <v>0</v>
      </c>
      <c r="AG68" s="649">
        <v>0</v>
      </c>
      <c r="AH68" s="649">
        <v>0</v>
      </c>
      <c r="AI68" s="649">
        <v>0</v>
      </c>
      <c r="AJ68" s="649">
        <v>0</v>
      </c>
      <c r="AK68" s="649">
        <v>0</v>
      </c>
      <c r="AL68" s="649">
        <v>0</v>
      </c>
      <c r="AM68" s="649">
        <v>0</v>
      </c>
      <c r="AN68" s="649">
        <v>0</v>
      </c>
      <c r="AO68" s="649">
        <v>0</v>
      </c>
      <c r="AP68" s="649">
        <v>0</v>
      </c>
      <c r="AQ68" s="649">
        <v>0</v>
      </c>
      <c r="AR68" s="649">
        <v>0</v>
      </c>
      <c r="AS68" s="649">
        <v>0</v>
      </c>
      <c r="AT68" s="649">
        <v>0</v>
      </c>
      <c r="AU68" s="649">
        <v>0</v>
      </c>
      <c r="AV68" s="649">
        <v>0</v>
      </c>
      <c r="AW68" s="649">
        <v>0</v>
      </c>
      <c r="AX68" s="649">
        <v>0</v>
      </c>
      <c r="AY68" s="649">
        <v>0</v>
      </c>
      <c r="AZ68" s="649">
        <v>0</v>
      </c>
      <c r="BA68" s="649">
        <v>0</v>
      </c>
      <c r="BB68" s="649">
        <v>0</v>
      </c>
      <c r="BC68" s="649">
        <v>0</v>
      </c>
      <c r="BJ68" s="136" t="s">
        <v>113</v>
      </c>
      <c r="BK68" s="136" t="s">
        <v>335</v>
      </c>
      <c r="BL68" s="136" t="s">
        <v>1929</v>
      </c>
    </row>
    <row r="69" spans="1:64" ht="23.25" customHeight="1">
      <c r="A69" s="91"/>
      <c r="B69" s="91"/>
      <c r="C69" s="91"/>
      <c r="D69" s="91"/>
      <c r="E69" s="92"/>
      <c r="F69" s="92"/>
      <c r="G69" s="92"/>
      <c r="H69" s="92"/>
      <c r="I69" s="92"/>
      <c r="J69" s="92"/>
      <c r="K69" s="92"/>
      <c r="L69" s="92"/>
      <c r="M69" s="89"/>
      <c r="N69" s="89"/>
      <c r="O69" s="89"/>
      <c r="P69" s="89"/>
      <c r="Q69" s="89"/>
      <c r="R69" s="89"/>
      <c r="S69" s="89"/>
      <c r="T69" s="89"/>
      <c r="U69" s="89"/>
      <c r="V69" s="89"/>
      <c r="W69" s="89"/>
      <c r="X69" s="89"/>
      <c r="Y69" s="89"/>
      <c r="Z69" s="89"/>
      <c r="AA69" s="89"/>
      <c r="AB69" s="89"/>
      <c r="AC69" s="1050" t="s">
        <v>2155</v>
      </c>
      <c r="AE69" s="821" t="s">
        <v>193</v>
      </c>
      <c r="AF69" s="89"/>
      <c r="AG69" s="89"/>
      <c r="AH69" s="89"/>
      <c r="AI69" s="89"/>
      <c r="AJ69" s="89"/>
      <c r="AK69" s="89"/>
      <c r="AL69" s="89"/>
      <c r="AM69" s="89"/>
      <c r="AN69" s="89"/>
      <c r="AO69" s="89"/>
      <c r="AP69" s="89"/>
      <c r="AQ69" s="89"/>
      <c r="AR69" s="89"/>
      <c r="AS69" s="89"/>
      <c r="AT69" s="89"/>
      <c r="AU69" s="89"/>
      <c r="AV69" s="89"/>
      <c r="AW69" s="89"/>
      <c r="AX69" s="89"/>
      <c r="AY69" s="89"/>
      <c r="AZ69" s="89"/>
      <c r="BA69" s="89"/>
      <c r="BB69" s="89"/>
      <c r="BC69" s="89"/>
      <c r="BJ69" s="136" t="s">
        <v>193</v>
      </c>
      <c r="BK69" s="136" t="s">
        <v>820</v>
      </c>
      <c r="BL69" s="136" t="s">
        <v>1934</v>
      </c>
    </row>
    <row r="70" spans="1:64" ht="13.5" customHeight="1">
      <c r="A70" s="336" t="s">
        <v>538</v>
      </c>
      <c r="B70" s="91" t="s">
        <v>74</v>
      </c>
      <c r="C70" s="91" t="s">
        <v>248</v>
      </c>
      <c r="D70" s="158" t="s">
        <v>583</v>
      </c>
      <c r="E70" s="706">
        <f t="shared" ref="E70:W70" si="34">ROUND(SUM(E71:E80)-E73,0)</f>
        <v>0</v>
      </c>
      <c r="F70" s="706">
        <f t="shared" si="34"/>
        <v>0</v>
      </c>
      <c r="G70" s="706">
        <f t="shared" si="34"/>
        <v>0</v>
      </c>
      <c r="H70" s="706">
        <f t="shared" si="34"/>
        <v>0</v>
      </c>
      <c r="I70" s="706">
        <f t="shared" si="34"/>
        <v>0</v>
      </c>
      <c r="J70" s="706">
        <f t="shared" si="34"/>
        <v>0</v>
      </c>
      <c r="K70" s="706">
        <f t="shared" si="34"/>
        <v>0</v>
      </c>
      <c r="L70" s="706">
        <f t="shared" si="34"/>
        <v>0</v>
      </c>
      <c r="M70" s="706">
        <f t="shared" si="34"/>
        <v>0</v>
      </c>
      <c r="N70" s="706">
        <f t="shared" si="34"/>
        <v>0</v>
      </c>
      <c r="O70" s="706">
        <f t="shared" si="34"/>
        <v>0</v>
      </c>
      <c r="P70" s="706">
        <f t="shared" si="34"/>
        <v>0</v>
      </c>
      <c r="Q70" s="706">
        <f t="shared" si="34"/>
        <v>0</v>
      </c>
      <c r="R70" s="706">
        <f t="shared" si="34"/>
        <v>0</v>
      </c>
      <c r="S70" s="706">
        <f t="shared" si="34"/>
        <v>0</v>
      </c>
      <c r="T70" s="706">
        <f t="shared" si="34"/>
        <v>0</v>
      </c>
      <c r="U70" s="706">
        <f t="shared" si="34"/>
        <v>0</v>
      </c>
      <c r="V70" s="706">
        <f t="shared" si="34"/>
        <v>0</v>
      </c>
      <c r="W70" s="706">
        <f t="shared" si="34"/>
        <v>0</v>
      </c>
      <c r="X70" s="706">
        <f>ROUND(SUM(X71:X80)-X73,0)</f>
        <v>0</v>
      </c>
      <c r="Y70" s="706">
        <f>ROUND(SUM(Y71:Y80)-Y73,0)</f>
        <v>0</v>
      </c>
      <c r="Z70" s="706">
        <f>ROUND(SUM(Z71:Z80)-Z73,0)</f>
        <v>0</v>
      </c>
      <c r="AA70" s="706">
        <f>ROUND(SUM(AA71:AA80)-AA73,0)</f>
        <v>0</v>
      </c>
      <c r="AB70" s="706">
        <f>ROUND(SUM(AB71:AB80)-AB73,0)</f>
        <v>0</v>
      </c>
      <c r="AC70" s="374" t="s">
        <v>2130</v>
      </c>
      <c r="AE70" s="821" t="s">
        <v>759</v>
      </c>
      <c r="AF70" s="93">
        <f t="shared" ref="AF70:BC70" si="35">ROUND(SUM(AF71:AF80)-AF73,0)</f>
        <v>0</v>
      </c>
      <c r="AG70" s="93">
        <f t="shared" si="35"/>
        <v>0</v>
      </c>
      <c r="AH70" s="93">
        <f t="shared" si="35"/>
        <v>0</v>
      </c>
      <c r="AI70" s="93">
        <f t="shared" si="35"/>
        <v>0</v>
      </c>
      <c r="AJ70" s="93">
        <f t="shared" si="35"/>
        <v>0</v>
      </c>
      <c r="AK70" s="93">
        <f t="shared" si="35"/>
        <v>0</v>
      </c>
      <c r="AL70" s="93">
        <f t="shared" si="35"/>
        <v>0</v>
      </c>
      <c r="AM70" s="93">
        <f t="shared" si="35"/>
        <v>0</v>
      </c>
      <c r="AN70" s="93">
        <f t="shared" si="35"/>
        <v>0</v>
      </c>
      <c r="AO70" s="93">
        <f t="shared" si="35"/>
        <v>0</v>
      </c>
      <c r="AP70" s="93">
        <f t="shared" si="35"/>
        <v>0</v>
      </c>
      <c r="AQ70" s="93">
        <f t="shared" si="35"/>
        <v>0</v>
      </c>
      <c r="AR70" s="93">
        <f t="shared" si="35"/>
        <v>0</v>
      </c>
      <c r="AS70" s="93">
        <f t="shared" si="35"/>
        <v>0</v>
      </c>
      <c r="AT70" s="93">
        <f t="shared" si="35"/>
        <v>0</v>
      </c>
      <c r="AU70" s="93">
        <f t="shared" si="35"/>
        <v>0</v>
      </c>
      <c r="AV70" s="93">
        <f t="shared" si="35"/>
        <v>0</v>
      </c>
      <c r="AW70" s="93">
        <f t="shared" si="35"/>
        <v>0</v>
      </c>
      <c r="AX70" s="93">
        <f t="shared" si="35"/>
        <v>0</v>
      </c>
      <c r="AY70" s="93">
        <f>ROUND(SUM(AY71:AY80)-AY73,0)</f>
        <v>0</v>
      </c>
      <c r="AZ70" s="93">
        <f>ROUND(SUM(AZ71:AZ80)-AZ73,0)</f>
        <v>0</v>
      </c>
      <c r="BA70" s="93">
        <f>ROUND(SUM(BA71:BA80)-BA73,0)</f>
        <v>0</v>
      </c>
      <c r="BB70" s="93">
        <f>ROUND(SUM(BB71:BB80)-BB73,0)</f>
        <v>0</v>
      </c>
      <c r="BC70" s="93">
        <f t="shared" si="35"/>
        <v>0</v>
      </c>
      <c r="BJ70" s="136" t="s">
        <v>759</v>
      </c>
      <c r="BK70" s="136" t="s">
        <v>759</v>
      </c>
      <c r="BL70" s="136" t="s">
        <v>1619</v>
      </c>
    </row>
    <row r="71" spans="1:64" ht="12.75" customHeight="1">
      <c r="A71" s="336" t="s">
        <v>538</v>
      </c>
      <c r="B71" s="91" t="s">
        <v>74</v>
      </c>
      <c r="C71" s="91" t="s">
        <v>248</v>
      </c>
      <c r="D71" s="91" t="s">
        <v>563</v>
      </c>
      <c r="E71" s="103">
        <f t="shared" ref="E71:W71" si="36">ROUND(SUM(E47,E59),0)</f>
        <v>0</v>
      </c>
      <c r="F71" s="103">
        <f t="shared" si="36"/>
        <v>0</v>
      </c>
      <c r="G71" s="103">
        <f t="shared" si="36"/>
        <v>0</v>
      </c>
      <c r="H71" s="103">
        <f t="shared" si="36"/>
        <v>0</v>
      </c>
      <c r="I71" s="103">
        <f t="shared" si="36"/>
        <v>0</v>
      </c>
      <c r="J71" s="103">
        <f t="shared" si="36"/>
        <v>0</v>
      </c>
      <c r="K71" s="103">
        <f t="shared" si="36"/>
        <v>0</v>
      </c>
      <c r="L71" s="103">
        <f t="shared" si="36"/>
        <v>0</v>
      </c>
      <c r="M71" s="103">
        <f t="shared" si="36"/>
        <v>0</v>
      </c>
      <c r="N71" s="103">
        <f t="shared" si="36"/>
        <v>0</v>
      </c>
      <c r="O71" s="103">
        <f t="shared" si="36"/>
        <v>0</v>
      </c>
      <c r="P71" s="103">
        <f t="shared" si="36"/>
        <v>0</v>
      </c>
      <c r="Q71" s="103">
        <f t="shared" si="36"/>
        <v>0</v>
      </c>
      <c r="R71" s="103">
        <f t="shared" si="36"/>
        <v>0</v>
      </c>
      <c r="S71" s="103">
        <f t="shared" si="36"/>
        <v>0</v>
      </c>
      <c r="T71" s="103">
        <f t="shared" si="36"/>
        <v>0</v>
      </c>
      <c r="U71" s="103">
        <f t="shared" si="36"/>
        <v>0</v>
      </c>
      <c r="V71" s="103">
        <f t="shared" si="36"/>
        <v>0</v>
      </c>
      <c r="W71" s="103">
        <f t="shared" si="36"/>
        <v>0</v>
      </c>
      <c r="X71" s="103">
        <f t="shared" ref="X71:AB80" si="37">ROUND(SUM(X47,X59),0)</f>
        <v>0</v>
      </c>
      <c r="Y71" s="103">
        <f t="shared" si="37"/>
        <v>0</v>
      </c>
      <c r="Z71" s="103">
        <f t="shared" ref="Z71:AA80" si="38">ROUND(SUM(Z47,Z59),0)</f>
        <v>0</v>
      </c>
      <c r="AA71" s="103">
        <f t="shared" si="38"/>
        <v>0</v>
      </c>
      <c r="AB71" s="103">
        <f t="shared" si="37"/>
        <v>0</v>
      </c>
      <c r="AC71" s="375" t="s">
        <v>2131</v>
      </c>
      <c r="AE71" s="821" t="s">
        <v>760</v>
      </c>
      <c r="AF71" s="92">
        <f t="shared" ref="AF71:BC71" si="39">ROUND(SUM(AF47,AF59),0)</f>
        <v>0</v>
      </c>
      <c r="AG71" s="92">
        <f t="shared" si="39"/>
        <v>0</v>
      </c>
      <c r="AH71" s="92">
        <f t="shared" si="39"/>
        <v>0</v>
      </c>
      <c r="AI71" s="92">
        <f t="shared" si="39"/>
        <v>0</v>
      </c>
      <c r="AJ71" s="92">
        <f t="shared" si="39"/>
        <v>0</v>
      </c>
      <c r="AK71" s="92">
        <f t="shared" si="39"/>
        <v>0</v>
      </c>
      <c r="AL71" s="92">
        <f t="shared" si="39"/>
        <v>0</v>
      </c>
      <c r="AM71" s="92">
        <f t="shared" si="39"/>
        <v>0</v>
      </c>
      <c r="AN71" s="92">
        <f t="shared" si="39"/>
        <v>0</v>
      </c>
      <c r="AO71" s="92">
        <f t="shared" si="39"/>
        <v>0</v>
      </c>
      <c r="AP71" s="92">
        <f t="shared" si="39"/>
        <v>0</v>
      </c>
      <c r="AQ71" s="92">
        <f t="shared" si="39"/>
        <v>0</v>
      </c>
      <c r="AR71" s="92">
        <f t="shared" si="39"/>
        <v>0</v>
      </c>
      <c r="AS71" s="92">
        <f t="shared" si="39"/>
        <v>0</v>
      </c>
      <c r="AT71" s="92">
        <f t="shared" si="39"/>
        <v>0</v>
      </c>
      <c r="AU71" s="92">
        <f t="shared" si="39"/>
        <v>0</v>
      </c>
      <c r="AV71" s="92">
        <f t="shared" si="39"/>
        <v>0</v>
      </c>
      <c r="AW71" s="92">
        <f t="shared" si="39"/>
        <v>0</v>
      </c>
      <c r="AX71" s="92">
        <f t="shared" si="39"/>
        <v>0</v>
      </c>
      <c r="AY71" s="92">
        <f t="shared" ref="AY71:AZ80" si="40">ROUND(SUM(AY47,AY59),0)</f>
        <v>0</v>
      </c>
      <c r="AZ71" s="92">
        <f t="shared" si="40"/>
        <v>0</v>
      </c>
      <c r="BA71" s="92">
        <f t="shared" ref="BA71:BB80" si="41">ROUND(SUM(BA47,BA59),0)</f>
        <v>0</v>
      </c>
      <c r="BB71" s="92">
        <f t="shared" si="41"/>
        <v>0</v>
      </c>
      <c r="BC71" s="92">
        <f t="shared" si="39"/>
        <v>0</v>
      </c>
      <c r="BJ71" s="136" t="s">
        <v>760</v>
      </c>
      <c r="BK71" s="136" t="s">
        <v>351</v>
      </c>
      <c r="BL71" s="136" t="s">
        <v>1638</v>
      </c>
    </row>
    <row r="72" spans="1:64" ht="12.75" customHeight="1">
      <c r="A72" s="336" t="s">
        <v>538</v>
      </c>
      <c r="B72" s="91" t="s">
        <v>74</v>
      </c>
      <c r="C72" s="91" t="s">
        <v>248</v>
      </c>
      <c r="D72" s="91" t="s">
        <v>564</v>
      </c>
      <c r="E72" s="103">
        <f t="shared" ref="E72:W72" si="42">ROUND(SUM(E48,E60),0)</f>
        <v>0</v>
      </c>
      <c r="F72" s="103">
        <f t="shared" si="42"/>
        <v>0</v>
      </c>
      <c r="G72" s="103">
        <f t="shared" si="42"/>
        <v>0</v>
      </c>
      <c r="H72" s="103">
        <f t="shared" si="42"/>
        <v>0</v>
      </c>
      <c r="I72" s="103">
        <f t="shared" si="42"/>
        <v>0</v>
      </c>
      <c r="J72" s="103">
        <f t="shared" si="42"/>
        <v>0</v>
      </c>
      <c r="K72" s="103">
        <f t="shared" si="42"/>
        <v>0</v>
      </c>
      <c r="L72" s="103">
        <f t="shared" si="42"/>
        <v>0</v>
      </c>
      <c r="M72" s="103">
        <f t="shared" si="42"/>
        <v>0</v>
      </c>
      <c r="N72" s="103">
        <f t="shared" si="42"/>
        <v>0</v>
      </c>
      <c r="O72" s="103">
        <f t="shared" si="42"/>
        <v>0</v>
      </c>
      <c r="P72" s="103">
        <f t="shared" si="42"/>
        <v>0</v>
      </c>
      <c r="Q72" s="103">
        <f t="shared" si="42"/>
        <v>0</v>
      </c>
      <c r="R72" s="103">
        <f t="shared" si="42"/>
        <v>0</v>
      </c>
      <c r="S72" s="103">
        <f t="shared" si="42"/>
        <v>0</v>
      </c>
      <c r="T72" s="103">
        <f t="shared" si="42"/>
        <v>0</v>
      </c>
      <c r="U72" s="103">
        <f t="shared" si="42"/>
        <v>0</v>
      </c>
      <c r="V72" s="103">
        <f t="shared" si="42"/>
        <v>0</v>
      </c>
      <c r="W72" s="103">
        <f t="shared" si="42"/>
        <v>0</v>
      </c>
      <c r="X72" s="103">
        <f t="shared" si="37"/>
        <v>0</v>
      </c>
      <c r="Y72" s="103">
        <f t="shared" si="37"/>
        <v>0</v>
      </c>
      <c r="Z72" s="103">
        <f t="shared" si="38"/>
        <v>0</v>
      </c>
      <c r="AA72" s="103">
        <f t="shared" si="38"/>
        <v>0</v>
      </c>
      <c r="AB72" s="103">
        <f t="shared" si="37"/>
        <v>0</v>
      </c>
      <c r="AC72" s="1042" t="s">
        <v>2132</v>
      </c>
      <c r="AE72" s="821" t="s">
        <v>761</v>
      </c>
      <c r="AF72" s="92">
        <f t="shared" ref="AF72:BC72" si="43">ROUND(SUM(AF48,AF60),0)</f>
        <v>0</v>
      </c>
      <c r="AG72" s="92">
        <f t="shared" si="43"/>
        <v>0</v>
      </c>
      <c r="AH72" s="92">
        <f t="shared" si="43"/>
        <v>0</v>
      </c>
      <c r="AI72" s="92">
        <f t="shared" si="43"/>
        <v>0</v>
      </c>
      <c r="AJ72" s="92">
        <f t="shared" si="43"/>
        <v>0</v>
      </c>
      <c r="AK72" s="92">
        <f t="shared" si="43"/>
        <v>0</v>
      </c>
      <c r="AL72" s="92">
        <f t="shared" si="43"/>
        <v>0</v>
      </c>
      <c r="AM72" s="92">
        <f t="shared" si="43"/>
        <v>0</v>
      </c>
      <c r="AN72" s="92">
        <f t="shared" si="43"/>
        <v>0</v>
      </c>
      <c r="AO72" s="92">
        <f t="shared" si="43"/>
        <v>0</v>
      </c>
      <c r="AP72" s="92">
        <f t="shared" si="43"/>
        <v>0</v>
      </c>
      <c r="AQ72" s="92">
        <f t="shared" si="43"/>
        <v>0</v>
      </c>
      <c r="AR72" s="92">
        <f t="shared" si="43"/>
        <v>0</v>
      </c>
      <c r="AS72" s="92">
        <f t="shared" si="43"/>
        <v>0</v>
      </c>
      <c r="AT72" s="92">
        <f t="shared" si="43"/>
        <v>0</v>
      </c>
      <c r="AU72" s="92">
        <f t="shared" si="43"/>
        <v>0</v>
      </c>
      <c r="AV72" s="92">
        <f t="shared" si="43"/>
        <v>0</v>
      </c>
      <c r="AW72" s="92">
        <f t="shared" si="43"/>
        <v>0</v>
      </c>
      <c r="AX72" s="92">
        <f t="shared" si="43"/>
        <v>0</v>
      </c>
      <c r="AY72" s="92">
        <f t="shared" si="40"/>
        <v>0</v>
      </c>
      <c r="AZ72" s="92">
        <f t="shared" si="40"/>
        <v>0</v>
      </c>
      <c r="BA72" s="92">
        <f t="shared" si="41"/>
        <v>0</v>
      </c>
      <c r="BB72" s="92">
        <f t="shared" si="41"/>
        <v>0</v>
      </c>
      <c r="BC72" s="92">
        <f t="shared" si="43"/>
        <v>0</v>
      </c>
      <c r="BJ72" s="136" t="s">
        <v>761</v>
      </c>
      <c r="BK72" s="136" t="s">
        <v>352</v>
      </c>
      <c r="BL72" s="136" t="s">
        <v>1628</v>
      </c>
    </row>
    <row r="73" spans="1:64" ht="12.75" customHeight="1">
      <c r="A73" s="336" t="s">
        <v>538</v>
      </c>
      <c r="B73" s="91" t="s">
        <v>74</v>
      </c>
      <c r="C73" s="91" t="s">
        <v>248</v>
      </c>
      <c r="D73" s="91" t="s">
        <v>565</v>
      </c>
      <c r="E73" s="103">
        <f t="shared" ref="E73:W73" si="44">ROUND(SUM(E49,E61),0)</f>
        <v>0</v>
      </c>
      <c r="F73" s="103">
        <f t="shared" si="44"/>
        <v>0</v>
      </c>
      <c r="G73" s="103">
        <f t="shared" si="44"/>
        <v>0</v>
      </c>
      <c r="H73" s="103">
        <f t="shared" si="44"/>
        <v>0</v>
      </c>
      <c r="I73" s="103">
        <f t="shared" si="44"/>
        <v>0</v>
      </c>
      <c r="J73" s="103">
        <f t="shared" si="44"/>
        <v>0</v>
      </c>
      <c r="K73" s="103">
        <f t="shared" si="44"/>
        <v>0</v>
      </c>
      <c r="L73" s="103">
        <f t="shared" si="44"/>
        <v>0</v>
      </c>
      <c r="M73" s="103">
        <f t="shared" si="44"/>
        <v>0</v>
      </c>
      <c r="N73" s="103">
        <f t="shared" si="44"/>
        <v>0</v>
      </c>
      <c r="O73" s="103">
        <f t="shared" si="44"/>
        <v>0</v>
      </c>
      <c r="P73" s="103">
        <f t="shared" si="44"/>
        <v>0</v>
      </c>
      <c r="Q73" s="103">
        <f t="shared" si="44"/>
        <v>0</v>
      </c>
      <c r="R73" s="103">
        <f t="shared" si="44"/>
        <v>0</v>
      </c>
      <c r="S73" s="103">
        <f t="shared" si="44"/>
        <v>0</v>
      </c>
      <c r="T73" s="103">
        <f t="shared" si="44"/>
        <v>0</v>
      </c>
      <c r="U73" s="103">
        <f t="shared" si="44"/>
        <v>0</v>
      </c>
      <c r="V73" s="103">
        <f t="shared" si="44"/>
        <v>0</v>
      </c>
      <c r="W73" s="103">
        <f t="shared" si="44"/>
        <v>0</v>
      </c>
      <c r="X73" s="103">
        <f t="shared" si="37"/>
        <v>0</v>
      </c>
      <c r="Y73" s="103">
        <f t="shared" si="37"/>
        <v>0</v>
      </c>
      <c r="Z73" s="103">
        <f t="shared" si="38"/>
        <v>0</v>
      </c>
      <c r="AA73" s="103">
        <f t="shared" si="38"/>
        <v>0</v>
      </c>
      <c r="AB73" s="103">
        <f t="shared" si="37"/>
        <v>0</v>
      </c>
      <c r="AC73" s="1043" t="s">
        <v>2133</v>
      </c>
      <c r="AE73" s="821" t="s">
        <v>109</v>
      </c>
      <c r="AF73" s="92">
        <f t="shared" ref="AF73:BC73" si="45">ROUND(SUM(AF49,AF61),0)</f>
        <v>0</v>
      </c>
      <c r="AG73" s="92">
        <f t="shared" si="45"/>
        <v>0</v>
      </c>
      <c r="AH73" s="92">
        <f t="shared" si="45"/>
        <v>0</v>
      </c>
      <c r="AI73" s="92">
        <f t="shared" si="45"/>
        <v>0</v>
      </c>
      <c r="AJ73" s="92">
        <f t="shared" si="45"/>
        <v>0</v>
      </c>
      <c r="AK73" s="92">
        <f t="shared" si="45"/>
        <v>0</v>
      </c>
      <c r="AL73" s="92">
        <f t="shared" si="45"/>
        <v>0</v>
      </c>
      <c r="AM73" s="92">
        <f t="shared" si="45"/>
        <v>0</v>
      </c>
      <c r="AN73" s="92">
        <f t="shared" si="45"/>
        <v>0</v>
      </c>
      <c r="AO73" s="92">
        <f t="shared" si="45"/>
        <v>0</v>
      </c>
      <c r="AP73" s="92">
        <f t="shared" si="45"/>
        <v>0</v>
      </c>
      <c r="AQ73" s="92">
        <f t="shared" si="45"/>
        <v>0</v>
      </c>
      <c r="AR73" s="92">
        <f t="shared" si="45"/>
        <v>0</v>
      </c>
      <c r="AS73" s="92">
        <f t="shared" si="45"/>
        <v>0</v>
      </c>
      <c r="AT73" s="92">
        <f t="shared" si="45"/>
        <v>0</v>
      </c>
      <c r="AU73" s="92">
        <f t="shared" si="45"/>
        <v>0</v>
      </c>
      <c r="AV73" s="92">
        <f t="shared" si="45"/>
        <v>0</v>
      </c>
      <c r="AW73" s="92">
        <f t="shared" si="45"/>
        <v>0</v>
      </c>
      <c r="AX73" s="92">
        <f t="shared" si="45"/>
        <v>0</v>
      </c>
      <c r="AY73" s="92">
        <f t="shared" si="40"/>
        <v>0</v>
      </c>
      <c r="AZ73" s="92">
        <f t="shared" si="40"/>
        <v>0</v>
      </c>
      <c r="BA73" s="92">
        <f t="shared" si="41"/>
        <v>0</v>
      </c>
      <c r="BB73" s="92">
        <f t="shared" si="41"/>
        <v>0</v>
      </c>
      <c r="BC73" s="92">
        <f t="shared" si="45"/>
        <v>0</v>
      </c>
      <c r="BJ73" s="136" t="s">
        <v>109</v>
      </c>
      <c r="BK73" s="136" t="s">
        <v>1300</v>
      </c>
      <c r="BL73" s="136" t="s">
        <v>1927</v>
      </c>
    </row>
    <row r="74" spans="1:64" ht="12.75" customHeight="1">
      <c r="A74" s="336" t="s">
        <v>538</v>
      </c>
      <c r="B74" s="91" t="s">
        <v>74</v>
      </c>
      <c r="C74" s="91" t="s">
        <v>248</v>
      </c>
      <c r="D74" s="91" t="s">
        <v>566</v>
      </c>
      <c r="E74" s="103">
        <f t="shared" ref="E74:W74" si="46">ROUND(SUM(E50,E62),0)</f>
        <v>0</v>
      </c>
      <c r="F74" s="103">
        <f t="shared" si="46"/>
        <v>0</v>
      </c>
      <c r="G74" s="103">
        <f t="shared" si="46"/>
        <v>0</v>
      </c>
      <c r="H74" s="103">
        <f t="shared" si="46"/>
        <v>0</v>
      </c>
      <c r="I74" s="103">
        <f t="shared" si="46"/>
        <v>0</v>
      </c>
      <c r="J74" s="103">
        <f t="shared" si="46"/>
        <v>0</v>
      </c>
      <c r="K74" s="103">
        <f t="shared" si="46"/>
        <v>0</v>
      </c>
      <c r="L74" s="103">
        <f t="shared" si="46"/>
        <v>0</v>
      </c>
      <c r="M74" s="103">
        <f t="shared" si="46"/>
        <v>0</v>
      </c>
      <c r="N74" s="103">
        <f t="shared" si="46"/>
        <v>0</v>
      </c>
      <c r="O74" s="103">
        <f t="shared" si="46"/>
        <v>0</v>
      </c>
      <c r="P74" s="103">
        <f t="shared" si="46"/>
        <v>0</v>
      </c>
      <c r="Q74" s="103">
        <f t="shared" si="46"/>
        <v>0</v>
      </c>
      <c r="R74" s="103">
        <f t="shared" si="46"/>
        <v>0</v>
      </c>
      <c r="S74" s="103">
        <f t="shared" si="46"/>
        <v>0</v>
      </c>
      <c r="T74" s="103">
        <f t="shared" si="46"/>
        <v>0</v>
      </c>
      <c r="U74" s="103">
        <f t="shared" si="46"/>
        <v>0</v>
      </c>
      <c r="V74" s="103">
        <f t="shared" si="46"/>
        <v>0</v>
      </c>
      <c r="W74" s="103">
        <f t="shared" si="46"/>
        <v>0</v>
      </c>
      <c r="X74" s="103">
        <f t="shared" si="37"/>
        <v>0</v>
      </c>
      <c r="Y74" s="103">
        <f t="shared" si="37"/>
        <v>0</v>
      </c>
      <c r="Z74" s="103">
        <f t="shared" si="38"/>
        <v>0</v>
      </c>
      <c r="AA74" s="103">
        <f t="shared" si="38"/>
        <v>0</v>
      </c>
      <c r="AB74" s="103">
        <f t="shared" si="37"/>
        <v>0</v>
      </c>
      <c r="AC74" s="1042" t="s">
        <v>2134</v>
      </c>
      <c r="AE74" s="821" t="s">
        <v>762</v>
      </c>
      <c r="AF74" s="92">
        <f t="shared" ref="AF74:BC74" si="47">ROUND(SUM(AF50,AF62),0)</f>
        <v>0</v>
      </c>
      <c r="AG74" s="92">
        <f t="shared" si="47"/>
        <v>0</v>
      </c>
      <c r="AH74" s="92">
        <f t="shared" si="47"/>
        <v>0</v>
      </c>
      <c r="AI74" s="92">
        <f t="shared" si="47"/>
        <v>0</v>
      </c>
      <c r="AJ74" s="92">
        <f t="shared" si="47"/>
        <v>0</v>
      </c>
      <c r="AK74" s="92">
        <f t="shared" si="47"/>
        <v>0</v>
      </c>
      <c r="AL74" s="92">
        <f t="shared" si="47"/>
        <v>0</v>
      </c>
      <c r="AM74" s="92">
        <f t="shared" si="47"/>
        <v>0</v>
      </c>
      <c r="AN74" s="92">
        <f t="shared" si="47"/>
        <v>0</v>
      </c>
      <c r="AO74" s="92">
        <f t="shared" si="47"/>
        <v>0</v>
      </c>
      <c r="AP74" s="92">
        <f t="shared" si="47"/>
        <v>0</v>
      </c>
      <c r="AQ74" s="92">
        <f t="shared" si="47"/>
        <v>0</v>
      </c>
      <c r="AR74" s="92">
        <f t="shared" si="47"/>
        <v>0</v>
      </c>
      <c r="AS74" s="92">
        <f t="shared" si="47"/>
        <v>0</v>
      </c>
      <c r="AT74" s="92">
        <f t="shared" si="47"/>
        <v>0</v>
      </c>
      <c r="AU74" s="92">
        <f t="shared" si="47"/>
        <v>0</v>
      </c>
      <c r="AV74" s="92">
        <f t="shared" si="47"/>
        <v>0</v>
      </c>
      <c r="AW74" s="92">
        <f t="shared" si="47"/>
        <v>0</v>
      </c>
      <c r="AX74" s="92">
        <f t="shared" si="47"/>
        <v>0</v>
      </c>
      <c r="AY74" s="92">
        <f t="shared" si="40"/>
        <v>0</v>
      </c>
      <c r="AZ74" s="92">
        <f t="shared" si="40"/>
        <v>0</v>
      </c>
      <c r="BA74" s="92">
        <f t="shared" si="41"/>
        <v>0</v>
      </c>
      <c r="BB74" s="92">
        <f t="shared" si="41"/>
        <v>0</v>
      </c>
      <c r="BC74" s="92">
        <f t="shared" si="47"/>
        <v>0</v>
      </c>
      <c r="BJ74" s="136" t="s">
        <v>762</v>
      </c>
      <c r="BK74" s="136" t="s">
        <v>357</v>
      </c>
      <c r="BL74" s="136" t="s">
        <v>1630</v>
      </c>
    </row>
    <row r="75" spans="1:64" ht="12.75" customHeight="1">
      <c r="A75" s="336" t="s">
        <v>538</v>
      </c>
      <c r="B75" s="91" t="s">
        <v>74</v>
      </c>
      <c r="C75" s="91" t="s">
        <v>248</v>
      </c>
      <c r="D75" s="91" t="s">
        <v>567</v>
      </c>
      <c r="E75" s="103">
        <f t="shared" ref="E75:W75" si="48">ROUND(SUM(E51,E63),0)</f>
        <v>0</v>
      </c>
      <c r="F75" s="103">
        <f t="shared" si="48"/>
        <v>0</v>
      </c>
      <c r="G75" s="103">
        <f t="shared" si="48"/>
        <v>0</v>
      </c>
      <c r="H75" s="103">
        <f t="shared" si="48"/>
        <v>0</v>
      </c>
      <c r="I75" s="103">
        <f t="shared" si="48"/>
        <v>0</v>
      </c>
      <c r="J75" s="103">
        <f t="shared" si="48"/>
        <v>0</v>
      </c>
      <c r="K75" s="103">
        <f t="shared" si="48"/>
        <v>0</v>
      </c>
      <c r="L75" s="103">
        <f t="shared" si="48"/>
        <v>0</v>
      </c>
      <c r="M75" s="103">
        <f t="shared" si="48"/>
        <v>0</v>
      </c>
      <c r="N75" s="103">
        <f t="shared" si="48"/>
        <v>0</v>
      </c>
      <c r="O75" s="103">
        <f t="shared" si="48"/>
        <v>0</v>
      </c>
      <c r="P75" s="103">
        <f t="shared" si="48"/>
        <v>0</v>
      </c>
      <c r="Q75" s="103">
        <f t="shared" si="48"/>
        <v>0</v>
      </c>
      <c r="R75" s="103">
        <f t="shared" si="48"/>
        <v>0</v>
      </c>
      <c r="S75" s="103">
        <f t="shared" si="48"/>
        <v>0</v>
      </c>
      <c r="T75" s="103">
        <f t="shared" si="48"/>
        <v>0</v>
      </c>
      <c r="U75" s="103">
        <f t="shared" si="48"/>
        <v>0</v>
      </c>
      <c r="V75" s="103">
        <f t="shared" si="48"/>
        <v>0</v>
      </c>
      <c r="W75" s="103">
        <f t="shared" si="48"/>
        <v>0</v>
      </c>
      <c r="X75" s="103">
        <f t="shared" si="37"/>
        <v>0</v>
      </c>
      <c r="Y75" s="103">
        <f t="shared" si="37"/>
        <v>0</v>
      </c>
      <c r="Z75" s="103">
        <f t="shared" si="38"/>
        <v>0</v>
      </c>
      <c r="AA75" s="103">
        <f t="shared" si="38"/>
        <v>0</v>
      </c>
      <c r="AB75" s="103">
        <f t="shared" si="37"/>
        <v>0</v>
      </c>
      <c r="AC75" s="1042" t="s">
        <v>2135</v>
      </c>
      <c r="AE75" s="821" t="s">
        <v>763</v>
      </c>
      <c r="AF75" s="92">
        <f t="shared" ref="AF75:BC75" si="49">ROUND(SUM(AF51,AF63),0)</f>
        <v>0</v>
      </c>
      <c r="AG75" s="92">
        <f t="shared" si="49"/>
        <v>0</v>
      </c>
      <c r="AH75" s="92">
        <f t="shared" si="49"/>
        <v>0</v>
      </c>
      <c r="AI75" s="92">
        <f t="shared" si="49"/>
        <v>0</v>
      </c>
      <c r="AJ75" s="92">
        <f t="shared" si="49"/>
        <v>0</v>
      </c>
      <c r="AK75" s="92">
        <f t="shared" si="49"/>
        <v>0</v>
      </c>
      <c r="AL75" s="92">
        <f t="shared" si="49"/>
        <v>0</v>
      </c>
      <c r="AM75" s="92">
        <f t="shared" si="49"/>
        <v>0</v>
      </c>
      <c r="AN75" s="92">
        <f t="shared" si="49"/>
        <v>0</v>
      </c>
      <c r="AO75" s="92">
        <f t="shared" si="49"/>
        <v>0</v>
      </c>
      <c r="AP75" s="92">
        <f t="shared" si="49"/>
        <v>0</v>
      </c>
      <c r="AQ75" s="92">
        <f t="shared" si="49"/>
        <v>0</v>
      </c>
      <c r="AR75" s="92">
        <f t="shared" si="49"/>
        <v>0</v>
      </c>
      <c r="AS75" s="92">
        <f t="shared" si="49"/>
        <v>0</v>
      </c>
      <c r="AT75" s="92">
        <f t="shared" si="49"/>
        <v>0</v>
      </c>
      <c r="AU75" s="92">
        <f t="shared" si="49"/>
        <v>0</v>
      </c>
      <c r="AV75" s="92">
        <f t="shared" si="49"/>
        <v>0</v>
      </c>
      <c r="AW75" s="92">
        <f t="shared" si="49"/>
        <v>0</v>
      </c>
      <c r="AX75" s="92">
        <f t="shared" si="49"/>
        <v>0</v>
      </c>
      <c r="AY75" s="92">
        <f t="shared" si="40"/>
        <v>0</v>
      </c>
      <c r="AZ75" s="92">
        <f t="shared" si="40"/>
        <v>0</v>
      </c>
      <c r="BA75" s="92">
        <f t="shared" si="41"/>
        <v>0</v>
      </c>
      <c r="BB75" s="92">
        <f t="shared" si="41"/>
        <v>0</v>
      </c>
      <c r="BC75" s="92">
        <f t="shared" si="49"/>
        <v>0</v>
      </c>
      <c r="BJ75" s="136" t="s">
        <v>763</v>
      </c>
      <c r="BK75" s="136" t="s">
        <v>358</v>
      </c>
      <c r="BL75" s="136" t="s">
        <v>1631</v>
      </c>
    </row>
    <row r="76" spans="1:64" ht="12.75" customHeight="1">
      <c r="A76" s="336" t="s">
        <v>538</v>
      </c>
      <c r="B76" s="91" t="s">
        <v>74</v>
      </c>
      <c r="C76" s="91" t="s">
        <v>248</v>
      </c>
      <c r="D76" s="91" t="s">
        <v>568</v>
      </c>
      <c r="E76" s="103">
        <f t="shared" ref="E76:W76" si="50">ROUND(SUM(E52,E64),0)</f>
        <v>0</v>
      </c>
      <c r="F76" s="103">
        <f t="shared" si="50"/>
        <v>0</v>
      </c>
      <c r="G76" s="103">
        <f t="shared" si="50"/>
        <v>0</v>
      </c>
      <c r="H76" s="103">
        <f t="shared" si="50"/>
        <v>0</v>
      </c>
      <c r="I76" s="103">
        <f t="shared" si="50"/>
        <v>0</v>
      </c>
      <c r="J76" s="103">
        <f t="shared" si="50"/>
        <v>0</v>
      </c>
      <c r="K76" s="103">
        <f t="shared" si="50"/>
        <v>0</v>
      </c>
      <c r="L76" s="103">
        <f t="shared" si="50"/>
        <v>0</v>
      </c>
      <c r="M76" s="103">
        <f t="shared" si="50"/>
        <v>0</v>
      </c>
      <c r="N76" s="103">
        <f t="shared" si="50"/>
        <v>0</v>
      </c>
      <c r="O76" s="103">
        <f t="shared" si="50"/>
        <v>0</v>
      </c>
      <c r="P76" s="103">
        <f t="shared" si="50"/>
        <v>0</v>
      </c>
      <c r="Q76" s="103">
        <f t="shared" si="50"/>
        <v>0</v>
      </c>
      <c r="R76" s="103">
        <f t="shared" si="50"/>
        <v>0</v>
      </c>
      <c r="S76" s="103">
        <f t="shared" si="50"/>
        <v>0</v>
      </c>
      <c r="T76" s="103">
        <f t="shared" si="50"/>
        <v>0</v>
      </c>
      <c r="U76" s="103">
        <f t="shared" si="50"/>
        <v>0</v>
      </c>
      <c r="V76" s="103">
        <f t="shared" si="50"/>
        <v>0</v>
      </c>
      <c r="W76" s="103">
        <f t="shared" si="50"/>
        <v>0</v>
      </c>
      <c r="X76" s="103">
        <f t="shared" si="37"/>
        <v>0</v>
      </c>
      <c r="Y76" s="103">
        <f t="shared" si="37"/>
        <v>0</v>
      </c>
      <c r="Z76" s="103">
        <f t="shared" si="38"/>
        <v>0</v>
      </c>
      <c r="AA76" s="103">
        <f t="shared" si="38"/>
        <v>0</v>
      </c>
      <c r="AB76" s="103">
        <f t="shared" si="37"/>
        <v>0</v>
      </c>
      <c r="AC76" s="1044" t="s">
        <v>2136</v>
      </c>
      <c r="AE76" s="821" t="s">
        <v>110</v>
      </c>
      <c r="AF76" s="92">
        <f t="shared" ref="AF76:BC76" si="51">ROUND(SUM(AF52,AF64),0)</f>
        <v>0</v>
      </c>
      <c r="AG76" s="92">
        <f t="shared" si="51"/>
        <v>0</v>
      </c>
      <c r="AH76" s="92">
        <f t="shared" si="51"/>
        <v>0</v>
      </c>
      <c r="AI76" s="92">
        <f t="shared" si="51"/>
        <v>0</v>
      </c>
      <c r="AJ76" s="92">
        <f t="shared" si="51"/>
        <v>0</v>
      </c>
      <c r="AK76" s="92">
        <f t="shared" si="51"/>
        <v>0</v>
      </c>
      <c r="AL76" s="92">
        <f t="shared" si="51"/>
        <v>0</v>
      </c>
      <c r="AM76" s="92">
        <f t="shared" si="51"/>
        <v>0</v>
      </c>
      <c r="AN76" s="92">
        <f t="shared" si="51"/>
        <v>0</v>
      </c>
      <c r="AO76" s="92">
        <f t="shared" si="51"/>
        <v>0</v>
      </c>
      <c r="AP76" s="92">
        <f t="shared" si="51"/>
        <v>0</v>
      </c>
      <c r="AQ76" s="92">
        <f t="shared" si="51"/>
        <v>0</v>
      </c>
      <c r="AR76" s="92">
        <f t="shared" si="51"/>
        <v>0</v>
      </c>
      <c r="AS76" s="92">
        <f t="shared" si="51"/>
        <v>0</v>
      </c>
      <c r="AT76" s="92">
        <f t="shared" si="51"/>
        <v>0</v>
      </c>
      <c r="AU76" s="92">
        <f t="shared" si="51"/>
        <v>0</v>
      </c>
      <c r="AV76" s="92">
        <f t="shared" si="51"/>
        <v>0</v>
      </c>
      <c r="AW76" s="92">
        <f t="shared" si="51"/>
        <v>0</v>
      </c>
      <c r="AX76" s="92">
        <f t="shared" si="51"/>
        <v>0</v>
      </c>
      <c r="AY76" s="92">
        <f t="shared" si="40"/>
        <v>0</v>
      </c>
      <c r="AZ76" s="92">
        <f t="shared" si="40"/>
        <v>0</v>
      </c>
      <c r="BA76" s="92">
        <f t="shared" si="41"/>
        <v>0</v>
      </c>
      <c r="BB76" s="92">
        <f t="shared" si="41"/>
        <v>0</v>
      </c>
      <c r="BC76" s="92">
        <f t="shared" si="51"/>
        <v>0</v>
      </c>
      <c r="BJ76" s="136" t="s">
        <v>110</v>
      </c>
      <c r="BK76" s="136" t="s">
        <v>862</v>
      </c>
      <c r="BL76" s="136" t="s">
        <v>1632</v>
      </c>
    </row>
    <row r="77" spans="1:64" ht="12.75" customHeight="1">
      <c r="A77" s="336" t="s">
        <v>538</v>
      </c>
      <c r="B77" s="91" t="s">
        <v>74</v>
      </c>
      <c r="C77" s="91" t="s">
        <v>248</v>
      </c>
      <c r="D77" s="91" t="s">
        <v>569</v>
      </c>
      <c r="E77" s="103">
        <f t="shared" ref="E77:W77" si="52">ROUND(SUM(E53,E65),0)</f>
        <v>0</v>
      </c>
      <c r="F77" s="103">
        <f t="shared" si="52"/>
        <v>0</v>
      </c>
      <c r="G77" s="103">
        <f t="shared" si="52"/>
        <v>0</v>
      </c>
      <c r="H77" s="103">
        <f t="shared" si="52"/>
        <v>0</v>
      </c>
      <c r="I77" s="103">
        <f t="shared" si="52"/>
        <v>0</v>
      </c>
      <c r="J77" s="103">
        <f t="shared" si="52"/>
        <v>0</v>
      </c>
      <c r="K77" s="103">
        <f t="shared" si="52"/>
        <v>0</v>
      </c>
      <c r="L77" s="103">
        <f t="shared" si="52"/>
        <v>0</v>
      </c>
      <c r="M77" s="103">
        <f t="shared" si="52"/>
        <v>0</v>
      </c>
      <c r="N77" s="103">
        <f t="shared" si="52"/>
        <v>0</v>
      </c>
      <c r="O77" s="103">
        <f t="shared" si="52"/>
        <v>0</v>
      </c>
      <c r="P77" s="103">
        <f t="shared" si="52"/>
        <v>0</v>
      </c>
      <c r="Q77" s="103">
        <f t="shared" si="52"/>
        <v>0</v>
      </c>
      <c r="R77" s="103">
        <f t="shared" si="52"/>
        <v>0</v>
      </c>
      <c r="S77" s="103">
        <f t="shared" si="52"/>
        <v>0</v>
      </c>
      <c r="T77" s="103">
        <f t="shared" si="52"/>
        <v>0</v>
      </c>
      <c r="U77" s="103">
        <f t="shared" si="52"/>
        <v>0</v>
      </c>
      <c r="V77" s="103">
        <f t="shared" si="52"/>
        <v>0</v>
      </c>
      <c r="W77" s="103">
        <f t="shared" si="52"/>
        <v>0</v>
      </c>
      <c r="X77" s="103">
        <f t="shared" si="37"/>
        <v>0</v>
      </c>
      <c r="Y77" s="103">
        <f t="shared" si="37"/>
        <v>0</v>
      </c>
      <c r="Z77" s="103">
        <f t="shared" si="38"/>
        <v>0</v>
      </c>
      <c r="AA77" s="103">
        <f t="shared" si="38"/>
        <v>0</v>
      </c>
      <c r="AB77" s="103">
        <f t="shared" si="37"/>
        <v>0</v>
      </c>
      <c r="AC77" s="1042" t="s">
        <v>2137</v>
      </c>
      <c r="AE77" s="821" t="s">
        <v>764</v>
      </c>
      <c r="AF77" s="92">
        <f t="shared" ref="AF77:BC77" si="53">ROUND(SUM(AF53,AF65),0)</f>
        <v>0</v>
      </c>
      <c r="AG77" s="92">
        <f t="shared" si="53"/>
        <v>0</v>
      </c>
      <c r="AH77" s="92">
        <f t="shared" si="53"/>
        <v>0</v>
      </c>
      <c r="AI77" s="92">
        <f t="shared" si="53"/>
        <v>0</v>
      </c>
      <c r="AJ77" s="92">
        <f t="shared" si="53"/>
        <v>0</v>
      </c>
      <c r="AK77" s="92">
        <f t="shared" si="53"/>
        <v>0</v>
      </c>
      <c r="AL77" s="92">
        <f t="shared" si="53"/>
        <v>0</v>
      </c>
      <c r="AM77" s="92">
        <f t="shared" si="53"/>
        <v>0</v>
      </c>
      <c r="AN77" s="92">
        <f t="shared" si="53"/>
        <v>0</v>
      </c>
      <c r="AO77" s="92">
        <f t="shared" si="53"/>
        <v>0</v>
      </c>
      <c r="AP77" s="92">
        <f t="shared" si="53"/>
        <v>0</v>
      </c>
      <c r="AQ77" s="92">
        <f t="shared" si="53"/>
        <v>0</v>
      </c>
      <c r="AR77" s="92">
        <f t="shared" si="53"/>
        <v>0</v>
      </c>
      <c r="AS77" s="92">
        <f t="shared" si="53"/>
        <v>0</v>
      </c>
      <c r="AT77" s="92">
        <f t="shared" si="53"/>
        <v>0</v>
      </c>
      <c r="AU77" s="92">
        <f t="shared" si="53"/>
        <v>0</v>
      </c>
      <c r="AV77" s="92">
        <f t="shared" si="53"/>
        <v>0</v>
      </c>
      <c r="AW77" s="92">
        <f t="shared" si="53"/>
        <v>0</v>
      </c>
      <c r="AX77" s="92">
        <f t="shared" si="53"/>
        <v>0</v>
      </c>
      <c r="AY77" s="92">
        <f t="shared" si="40"/>
        <v>0</v>
      </c>
      <c r="AZ77" s="92">
        <f t="shared" si="40"/>
        <v>0</v>
      </c>
      <c r="BA77" s="92">
        <f t="shared" si="41"/>
        <v>0</v>
      </c>
      <c r="BB77" s="92">
        <f t="shared" si="41"/>
        <v>0</v>
      </c>
      <c r="BC77" s="92">
        <f t="shared" si="53"/>
        <v>0</v>
      </c>
      <c r="BJ77" s="136" t="s">
        <v>764</v>
      </c>
      <c r="BK77" s="136" t="s">
        <v>1301</v>
      </c>
      <c r="BL77" s="136" t="s">
        <v>1633</v>
      </c>
    </row>
    <row r="78" spans="1:64" ht="12.75" customHeight="1">
      <c r="A78" s="336" t="s">
        <v>538</v>
      </c>
      <c r="B78" s="91" t="s">
        <v>74</v>
      </c>
      <c r="C78" s="91" t="s">
        <v>248</v>
      </c>
      <c r="D78" s="91" t="s">
        <v>570</v>
      </c>
      <c r="E78" s="103">
        <f t="shared" ref="E78:W78" si="54">ROUND(SUM(E54,E66),0)</f>
        <v>0</v>
      </c>
      <c r="F78" s="103">
        <f t="shared" si="54"/>
        <v>0</v>
      </c>
      <c r="G78" s="103">
        <f t="shared" si="54"/>
        <v>0</v>
      </c>
      <c r="H78" s="103">
        <f t="shared" si="54"/>
        <v>0</v>
      </c>
      <c r="I78" s="103">
        <f t="shared" si="54"/>
        <v>0</v>
      </c>
      <c r="J78" s="103">
        <f t="shared" si="54"/>
        <v>0</v>
      </c>
      <c r="K78" s="103">
        <f t="shared" si="54"/>
        <v>0</v>
      </c>
      <c r="L78" s="103">
        <f t="shared" si="54"/>
        <v>0</v>
      </c>
      <c r="M78" s="103">
        <f t="shared" si="54"/>
        <v>0</v>
      </c>
      <c r="N78" s="103">
        <f t="shared" si="54"/>
        <v>0</v>
      </c>
      <c r="O78" s="103">
        <f t="shared" si="54"/>
        <v>0</v>
      </c>
      <c r="P78" s="103">
        <f t="shared" si="54"/>
        <v>0</v>
      </c>
      <c r="Q78" s="103">
        <f t="shared" si="54"/>
        <v>0</v>
      </c>
      <c r="R78" s="103">
        <f t="shared" si="54"/>
        <v>0</v>
      </c>
      <c r="S78" s="103">
        <f t="shared" si="54"/>
        <v>0</v>
      </c>
      <c r="T78" s="103">
        <f t="shared" si="54"/>
        <v>0</v>
      </c>
      <c r="U78" s="103">
        <f t="shared" si="54"/>
        <v>0</v>
      </c>
      <c r="V78" s="103">
        <f t="shared" si="54"/>
        <v>0</v>
      </c>
      <c r="W78" s="103">
        <f t="shared" si="54"/>
        <v>0</v>
      </c>
      <c r="X78" s="103">
        <f t="shared" si="37"/>
        <v>0</v>
      </c>
      <c r="Y78" s="103">
        <f t="shared" si="37"/>
        <v>0</v>
      </c>
      <c r="Z78" s="103">
        <f t="shared" si="38"/>
        <v>0</v>
      </c>
      <c r="AA78" s="103">
        <f t="shared" si="38"/>
        <v>0</v>
      </c>
      <c r="AB78" s="103">
        <f t="shared" si="37"/>
        <v>0</v>
      </c>
      <c r="AC78" s="1042" t="s">
        <v>2138</v>
      </c>
      <c r="AE78" s="821" t="s">
        <v>111</v>
      </c>
      <c r="AF78" s="92">
        <f t="shared" ref="AF78:BC78" si="55">ROUND(SUM(AF54,AF66),0)</f>
        <v>0</v>
      </c>
      <c r="AG78" s="92">
        <f t="shared" si="55"/>
        <v>0</v>
      </c>
      <c r="AH78" s="92">
        <f t="shared" si="55"/>
        <v>0</v>
      </c>
      <c r="AI78" s="92">
        <f t="shared" si="55"/>
        <v>0</v>
      </c>
      <c r="AJ78" s="92">
        <f t="shared" si="55"/>
        <v>0</v>
      </c>
      <c r="AK78" s="92">
        <f t="shared" si="55"/>
        <v>0</v>
      </c>
      <c r="AL78" s="92">
        <f t="shared" si="55"/>
        <v>0</v>
      </c>
      <c r="AM78" s="92">
        <f t="shared" si="55"/>
        <v>0</v>
      </c>
      <c r="AN78" s="92">
        <f t="shared" si="55"/>
        <v>0</v>
      </c>
      <c r="AO78" s="92">
        <f t="shared" si="55"/>
        <v>0</v>
      </c>
      <c r="AP78" s="92">
        <f t="shared" si="55"/>
        <v>0</v>
      </c>
      <c r="AQ78" s="92">
        <f t="shared" si="55"/>
        <v>0</v>
      </c>
      <c r="AR78" s="92">
        <f t="shared" si="55"/>
        <v>0</v>
      </c>
      <c r="AS78" s="92">
        <f t="shared" si="55"/>
        <v>0</v>
      </c>
      <c r="AT78" s="92">
        <f t="shared" si="55"/>
        <v>0</v>
      </c>
      <c r="AU78" s="92">
        <f t="shared" si="55"/>
        <v>0</v>
      </c>
      <c r="AV78" s="92">
        <f t="shared" si="55"/>
        <v>0</v>
      </c>
      <c r="AW78" s="92">
        <f t="shared" si="55"/>
        <v>0</v>
      </c>
      <c r="AX78" s="92">
        <f t="shared" si="55"/>
        <v>0</v>
      </c>
      <c r="AY78" s="92">
        <f t="shared" si="40"/>
        <v>0</v>
      </c>
      <c r="AZ78" s="92">
        <f t="shared" si="40"/>
        <v>0</v>
      </c>
      <c r="BA78" s="92">
        <f t="shared" si="41"/>
        <v>0</v>
      </c>
      <c r="BB78" s="92">
        <f t="shared" si="41"/>
        <v>0</v>
      </c>
      <c r="BC78" s="92">
        <f t="shared" si="55"/>
        <v>0</v>
      </c>
      <c r="BJ78" s="136" t="s">
        <v>111</v>
      </c>
      <c r="BK78" s="136" t="s">
        <v>360</v>
      </c>
      <c r="BL78" s="136" t="s">
        <v>1928</v>
      </c>
    </row>
    <row r="79" spans="1:64" ht="12.75" customHeight="1">
      <c r="A79" s="336" t="s">
        <v>538</v>
      </c>
      <c r="B79" s="91" t="s">
        <v>74</v>
      </c>
      <c r="C79" s="91" t="s">
        <v>248</v>
      </c>
      <c r="D79" s="91" t="s">
        <v>554</v>
      </c>
      <c r="E79" s="103">
        <f t="shared" ref="E79:W79" si="56">ROUND(SUM(E55,E67),0)</f>
        <v>0</v>
      </c>
      <c r="F79" s="103">
        <f t="shared" si="56"/>
        <v>0</v>
      </c>
      <c r="G79" s="103">
        <f t="shared" si="56"/>
        <v>0</v>
      </c>
      <c r="H79" s="103">
        <f t="shared" si="56"/>
        <v>0</v>
      </c>
      <c r="I79" s="103">
        <f t="shared" si="56"/>
        <v>0</v>
      </c>
      <c r="J79" s="103">
        <f t="shared" si="56"/>
        <v>0</v>
      </c>
      <c r="K79" s="103">
        <f t="shared" si="56"/>
        <v>0</v>
      </c>
      <c r="L79" s="103">
        <f t="shared" si="56"/>
        <v>0</v>
      </c>
      <c r="M79" s="103">
        <f t="shared" si="56"/>
        <v>0</v>
      </c>
      <c r="N79" s="103">
        <f t="shared" si="56"/>
        <v>0</v>
      </c>
      <c r="O79" s="103">
        <f t="shared" si="56"/>
        <v>0</v>
      </c>
      <c r="P79" s="103">
        <f t="shared" si="56"/>
        <v>0</v>
      </c>
      <c r="Q79" s="103">
        <f t="shared" si="56"/>
        <v>0</v>
      </c>
      <c r="R79" s="103">
        <f t="shared" si="56"/>
        <v>0</v>
      </c>
      <c r="S79" s="103">
        <f t="shared" si="56"/>
        <v>0</v>
      </c>
      <c r="T79" s="103">
        <f t="shared" si="56"/>
        <v>0</v>
      </c>
      <c r="U79" s="103">
        <f t="shared" si="56"/>
        <v>0</v>
      </c>
      <c r="V79" s="103">
        <f t="shared" si="56"/>
        <v>0</v>
      </c>
      <c r="W79" s="103">
        <f t="shared" si="56"/>
        <v>0</v>
      </c>
      <c r="X79" s="103">
        <f t="shared" si="37"/>
        <v>0</v>
      </c>
      <c r="Y79" s="103">
        <f t="shared" si="37"/>
        <v>0</v>
      </c>
      <c r="Z79" s="103">
        <f t="shared" si="38"/>
        <v>0</v>
      </c>
      <c r="AA79" s="103">
        <f t="shared" si="38"/>
        <v>0</v>
      </c>
      <c r="AB79" s="103">
        <f t="shared" si="37"/>
        <v>0</v>
      </c>
      <c r="AC79" s="1042" t="s">
        <v>2139</v>
      </c>
      <c r="AE79" s="821" t="s">
        <v>112</v>
      </c>
      <c r="AF79" s="92">
        <f t="shared" ref="AF79:BC79" si="57">ROUND(SUM(AF55,AF67),0)</f>
        <v>0</v>
      </c>
      <c r="AG79" s="92">
        <f t="shared" si="57"/>
        <v>0</v>
      </c>
      <c r="AH79" s="92">
        <f t="shared" si="57"/>
        <v>0</v>
      </c>
      <c r="AI79" s="92">
        <f t="shared" si="57"/>
        <v>0</v>
      </c>
      <c r="AJ79" s="92">
        <f t="shared" si="57"/>
        <v>0</v>
      </c>
      <c r="AK79" s="92">
        <f t="shared" si="57"/>
        <v>0</v>
      </c>
      <c r="AL79" s="92">
        <f t="shared" si="57"/>
        <v>0</v>
      </c>
      <c r="AM79" s="92">
        <f t="shared" si="57"/>
        <v>0</v>
      </c>
      <c r="AN79" s="92">
        <f t="shared" si="57"/>
        <v>0</v>
      </c>
      <c r="AO79" s="92">
        <f t="shared" si="57"/>
        <v>0</v>
      </c>
      <c r="AP79" s="92">
        <f t="shared" si="57"/>
        <v>0</v>
      </c>
      <c r="AQ79" s="92">
        <f t="shared" si="57"/>
        <v>0</v>
      </c>
      <c r="AR79" s="92">
        <f t="shared" si="57"/>
        <v>0</v>
      </c>
      <c r="AS79" s="92">
        <f t="shared" si="57"/>
        <v>0</v>
      </c>
      <c r="AT79" s="92">
        <f t="shared" si="57"/>
        <v>0</v>
      </c>
      <c r="AU79" s="92">
        <f t="shared" si="57"/>
        <v>0</v>
      </c>
      <c r="AV79" s="92">
        <f t="shared" si="57"/>
        <v>0</v>
      </c>
      <c r="AW79" s="92">
        <f t="shared" si="57"/>
        <v>0</v>
      </c>
      <c r="AX79" s="92">
        <f t="shared" si="57"/>
        <v>0</v>
      </c>
      <c r="AY79" s="92">
        <f t="shared" si="40"/>
        <v>0</v>
      </c>
      <c r="AZ79" s="92">
        <f t="shared" si="40"/>
        <v>0</v>
      </c>
      <c r="BA79" s="92">
        <f t="shared" si="41"/>
        <v>0</v>
      </c>
      <c r="BB79" s="92">
        <f t="shared" si="41"/>
        <v>0</v>
      </c>
      <c r="BC79" s="92">
        <f t="shared" si="57"/>
        <v>0</v>
      </c>
      <c r="BJ79" s="136" t="s">
        <v>112</v>
      </c>
      <c r="BK79" s="136" t="s">
        <v>863</v>
      </c>
      <c r="BL79" s="136" t="s">
        <v>1635</v>
      </c>
    </row>
    <row r="80" spans="1:64" ht="12.75" customHeight="1">
      <c r="A80" s="336" t="s">
        <v>538</v>
      </c>
      <c r="B80" s="91" t="s">
        <v>74</v>
      </c>
      <c r="C80" s="91" t="s">
        <v>248</v>
      </c>
      <c r="D80" s="91" t="s">
        <v>244</v>
      </c>
      <c r="E80" s="707">
        <f t="shared" ref="E80:W80" si="58">ROUND(SUM(E56,E68),0)</f>
        <v>0</v>
      </c>
      <c r="F80" s="707">
        <f t="shared" si="58"/>
        <v>0</v>
      </c>
      <c r="G80" s="707">
        <f t="shared" si="58"/>
        <v>0</v>
      </c>
      <c r="H80" s="707">
        <f t="shared" si="58"/>
        <v>0</v>
      </c>
      <c r="I80" s="707">
        <f t="shared" si="58"/>
        <v>0</v>
      </c>
      <c r="J80" s="707">
        <f t="shared" si="58"/>
        <v>0</v>
      </c>
      <c r="K80" s="707">
        <f t="shared" si="58"/>
        <v>0</v>
      </c>
      <c r="L80" s="707">
        <f t="shared" si="58"/>
        <v>0</v>
      </c>
      <c r="M80" s="707">
        <f t="shared" si="58"/>
        <v>0</v>
      </c>
      <c r="N80" s="707">
        <f t="shared" si="58"/>
        <v>0</v>
      </c>
      <c r="O80" s="707">
        <f t="shared" si="58"/>
        <v>0</v>
      </c>
      <c r="P80" s="707">
        <f t="shared" si="58"/>
        <v>0</v>
      </c>
      <c r="Q80" s="707">
        <f t="shared" si="58"/>
        <v>0</v>
      </c>
      <c r="R80" s="707">
        <f t="shared" si="58"/>
        <v>0</v>
      </c>
      <c r="S80" s="707">
        <f t="shared" si="58"/>
        <v>0</v>
      </c>
      <c r="T80" s="707">
        <f t="shared" si="58"/>
        <v>0</v>
      </c>
      <c r="U80" s="707">
        <f t="shared" si="58"/>
        <v>0</v>
      </c>
      <c r="V80" s="707">
        <f t="shared" si="58"/>
        <v>0</v>
      </c>
      <c r="W80" s="707">
        <f t="shared" si="58"/>
        <v>0</v>
      </c>
      <c r="X80" s="707">
        <f t="shared" si="37"/>
        <v>0</v>
      </c>
      <c r="Y80" s="707">
        <f t="shared" si="37"/>
        <v>0</v>
      </c>
      <c r="Z80" s="707">
        <f t="shared" si="38"/>
        <v>0</v>
      </c>
      <c r="AA80" s="707">
        <f t="shared" si="38"/>
        <v>0</v>
      </c>
      <c r="AB80" s="707">
        <f t="shared" si="37"/>
        <v>0</v>
      </c>
      <c r="AC80" s="1045" t="s">
        <v>2140</v>
      </c>
      <c r="AE80" s="821" t="s">
        <v>113</v>
      </c>
      <c r="AF80" s="94">
        <f t="shared" ref="AF80:BC80" si="59">ROUND(SUM(AF56,AF68),0)</f>
        <v>0</v>
      </c>
      <c r="AG80" s="94">
        <f t="shared" si="59"/>
        <v>0</v>
      </c>
      <c r="AH80" s="94">
        <f t="shared" si="59"/>
        <v>0</v>
      </c>
      <c r="AI80" s="94">
        <f t="shared" si="59"/>
        <v>0</v>
      </c>
      <c r="AJ80" s="94">
        <f t="shared" si="59"/>
        <v>0</v>
      </c>
      <c r="AK80" s="94">
        <f t="shared" si="59"/>
        <v>0</v>
      </c>
      <c r="AL80" s="94">
        <f t="shared" si="59"/>
        <v>0</v>
      </c>
      <c r="AM80" s="94">
        <f t="shared" si="59"/>
        <v>0</v>
      </c>
      <c r="AN80" s="94">
        <f t="shared" si="59"/>
        <v>0</v>
      </c>
      <c r="AO80" s="94">
        <f t="shared" si="59"/>
        <v>0</v>
      </c>
      <c r="AP80" s="94">
        <f t="shared" si="59"/>
        <v>0</v>
      </c>
      <c r="AQ80" s="94">
        <f t="shared" si="59"/>
        <v>0</v>
      </c>
      <c r="AR80" s="94">
        <f t="shared" si="59"/>
        <v>0</v>
      </c>
      <c r="AS80" s="94">
        <f t="shared" si="59"/>
        <v>0</v>
      </c>
      <c r="AT80" s="94">
        <f t="shared" si="59"/>
        <v>0</v>
      </c>
      <c r="AU80" s="94">
        <f t="shared" si="59"/>
        <v>0</v>
      </c>
      <c r="AV80" s="94">
        <f t="shared" si="59"/>
        <v>0</v>
      </c>
      <c r="AW80" s="94">
        <f t="shared" si="59"/>
        <v>0</v>
      </c>
      <c r="AX80" s="94">
        <f t="shared" si="59"/>
        <v>0</v>
      </c>
      <c r="AY80" s="94">
        <f t="shared" si="40"/>
        <v>0</v>
      </c>
      <c r="AZ80" s="94">
        <f t="shared" si="40"/>
        <v>0</v>
      </c>
      <c r="BA80" s="94">
        <f t="shared" si="41"/>
        <v>0</v>
      </c>
      <c r="BB80" s="94">
        <f t="shared" si="41"/>
        <v>0</v>
      </c>
      <c r="BC80" s="94">
        <f t="shared" si="59"/>
        <v>0</v>
      </c>
      <c r="BJ80" s="136" t="s">
        <v>113</v>
      </c>
      <c r="BK80" s="136" t="s">
        <v>335</v>
      </c>
      <c r="BL80" s="136" t="s">
        <v>1929</v>
      </c>
    </row>
    <row r="81" spans="1:64" ht="24" customHeight="1">
      <c r="A81" s="91"/>
      <c r="B81" s="91"/>
      <c r="C81" s="91"/>
      <c r="D81" s="91"/>
      <c r="E81" s="92"/>
      <c r="F81" s="92"/>
      <c r="G81" s="92"/>
      <c r="H81" s="92"/>
      <c r="I81" s="92"/>
      <c r="J81" s="92"/>
      <c r="K81" s="92"/>
      <c r="L81" s="92"/>
      <c r="M81" s="92"/>
      <c r="N81" s="92"/>
      <c r="O81" s="92"/>
      <c r="P81" s="92"/>
      <c r="Q81" s="92"/>
      <c r="R81" s="92"/>
      <c r="S81" s="92"/>
      <c r="T81" s="92"/>
      <c r="U81" s="92"/>
      <c r="V81" s="92"/>
      <c r="W81" s="92"/>
      <c r="X81" s="92"/>
      <c r="Y81" s="92"/>
      <c r="Z81" s="92"/>
      <c r="AA81" s="92"/>
      <c r="AB81" s="92"/>
      <c r="AC81" s="1048" t="s">
        <v>2146</v>
      </c>
      <c r="AE81" s="821" t="s">
        <v>194</v>
      </c>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J81" s="136" t="s">
        <v>194</v>
      </c>
      <c r="BK81" s="136" t="s">
        <v>1129</v>
      </c>
      <c r="BL81" s="136" t="s">
        <v>1935</v>
      </c>
    </row>
    <row r="82" spans="1:64" ht="13.5" customHeight="1">
      <c r="A82" s="735" t="s">
        <v>538</v>
      </c>
      <c r="B82" s="748" t="s">
        <v>74</v>
      </c>
      <c r="C82" s="748" t="s">
        <v>615</v>
      </c>
      <c r="D82" s="748" t="s">
        <v>583</v>
      </c>
      <c r="E82" s="706">
        <f t="shared" ref="E82:W82" si="60">ROUND(SUM(E83:E92)-E85,0)</f>
        <v>0</v>
      </c>
      <c r="F82" s="706">
        <f t="shared" si="60"/>
        <v>0</v>
      </c>
      <c r="G82" s="706">
        <f t="shared" si="60"/>
        <v>0</v>
      </c>
      <c r="H82" s="706">
        <f t="shared" si="60"/>
        <v>0</v>
      </c>
      <c r="I82" s="706">
        <f t="shared" si="60"/>
        <v>0</v>
      </c>
      <c r="J82" s="706">
        <f t="shared" si="60"/>
        <v>0</v>
      </c>
      <c r="K82" s="706">
        <f t="shared" si="60"/>
        <v>0</v>
      </c>
      <c r="L82" s="706">
        <f t="shared" si="60"/>
        <v>0</v>
      </c>
      <c r="M82" s="706">
        <f t="shared" si="60"/>
        <v>0</v>
      </c>
      <c r="N82" s="706">
        <f t="shared" si="60"/>
        <v>0</v>
      </c>
      <c r="O82" s="706">
        <f t="shared" si="60"/>
        <v>0</v>
      </c>
      <c r="P82" s="706">
        <f t="shared" si="60"/>
        <v>0</v>
      </c>
      <c r="Q82" s="706">
        <f t="shared" si="60"/>
        <v>0</v>
      </c>
      <c r="R82" s="706">
        <f t="shared" si="60"/>
        <v>0</v>
      </c>
      <c r="S82" s="706">
        <f t="shared" si="60"/>
        <v>0</v>
      </c>
      <c r="T82" s="706">
        <f t="shared" si="60"/>
        <v>0</v>
      </c>
      <c r="U82" s="706">
        <f t="shared" si="60"/>
        <v>0</v>
      </c>
      <c r="V82" s="706">
        <f t="shared" si="60"/>
        <v>0</v>
      </c>
      <c r="W82" s="706">
        <f t="shared" si="60"/>
        <v>0</v>
      </c>
      <c r="X82" s="706">
        <f>ROUND(SUM(X83:X92)-X85,0)</f>
        <v>0</v>
      </c>
      <c r="Y82" s="706">
        <f>ROUND(SUM(Y83:Y92)-Y85,0)</f>
        <v>0</v>
      </c>
      <c r="Z82" s="706">
        <f>ROUND(SUM(Z83:Z92)-Z85,0)</f>
        <v>0</v>
      </c>
      <c r="AA82" s="706">
        <f>ROUND(SUM(AA83:AA92)-AA85,0)</f>
        <v>0</v>
      </c>
      <c r="AB82" s="706">
        <f>ROUND(SUM(AB83:AB92)-AB85,0)</f>
        <v>0</v>
      </c>
      <c r="AC82" s="374" t="s">
        <v>2130</v>
      </c>
      <c r="AE82" s="821" t="s">
        <v>759</v>
      </c>
      <c r="AF82" s="93">
        <f t="shared" ref="AF82:BC82" si="61">ROUND(SUM(AF83:AF92)-AF85,0)</f>
        <v>0</v>
      </c>
      <c r="AG82" s="93">
        <f t="shared" si="61"/>
        <v>0</v>
      </c>
      <c r="AH82" s="93">
        <f t="shared" si="61"/>
        <v>0</v>
      </c>
      <c r="AI82" s="93">
        <f t="shared" si="61"/>
        <v>0</v>
      </c>
      <c r="AJ82" s="93">
        <f t="shared" si="61"/>
        <v>0</v>
      </c>
      <c r="AK82" s="93">
        <f t="shared" si="61"/>
        <v>0</v>
      </c>
      <c r="AL82" s="93">
        <f t="shared" si="61"/>
        <v>0</v>
      </c>
      <c r="AM82" s="93">
        <f t="shared" si="61"/>
        <v>0</v>
      </c>
      <c r="AN82" s="93">
        <f t="shared" si="61"/>
        <v>0</v>
      </c>
      <c r="AO82" s="93">
        <f t="shared" si="61"/>
        <v>0</v>
      </c>
      <c r="AP82" s="93">
        <f t="shared" si="61"/>
        <v>0</v>
      </c>
      <c r="AQ82" s="93">
        <f t="shared" si="61"/>
        <v>0</v>
      </c>
      <c r="AR82" s="93">
        <f t="shared" si="61"/>
        <v>0</v>
      </c>
      <c r="AS82" s="93">
        <f t="shared" si="61"/>
        <v>0</v>
      </c>
      <c r="AT82" s="93">
        <f t="shared" si="61"/>
        <v>0</v>
      </c>
      <c r="AU82" s="93">
        <f t="shared" si="61"/>
        <v>0</v>
      </c>
      <c r="AV82" s="93">
        <f t="shared" si="61"/>
        <v>0</v>
      </c>
      <c r="AW82" s="93">
        <f t="shared" si="61"/>
        <v>0</v>
      </c>
      <c r="AX82" s="93">
        <f t="shared" si="61"/>
        <v>0</v>
      </c>
      <c r="AY82" s="93">
        <f>ROUND(SUM(AY83:AY92)-AY85,0)</f>
        <v>0</v>
      </c>
      <c r="AZ82" s="93">
        <f>ROUND(SUM(AZ83:AZ92)-AZ85,0)</f>
        <v>0</v>
      </c>
      <c r="BA82" s="93">
        <f>ROUND(SUM(BA83:BA92)-BA85,0)</f>
        <v>0</v>
      </c>
      <c r="BB82" s="93">
        <f>ROUND(SUM(BB83:BB92)-BB85,0)</f>
        <v>0</v>
      </c>
      <c r="BC82" s="93">
        <f t="shared" si="61"/>
        <v>0</v>
      </c>
      <c r="BJ82" s="136" t="s">
        <v>759</v>
      </c>
      <c r="BK82" s="136" t="s">
        <v>759</v>
      </c>
      <c r="BL82" s="136" t="s">
        <v>1619</v>
      </c>
    </row>
    <row r="83" spans="1:64" ht="12.75" customHeight="1">
      <c r="A83" s="735" t="s">
        <v>538</v>
      </c>
      <c r="B83" s="748" t="s">
        <v>74</v>
      </c>
      <c r="C83" s="748" t="s">
        <v>615</v>
      </c>
      <c r="D83" s="748" t="s">
        <v>563</v>
      </c>
      <c r="E83" s="103">
        <f t="shared" ref="E83:W83" si="62">ROUND(SUM(E34,E71),0)</f>
        <v>0</v>
      </c>
      <c r="F83" s="103">
        <f t="shared" si="62"/>
        <v>0</v>
      </c>
      <c r="G83" s="103">
        <f t="shared" si="62"/>
        <v>0</v>
      </c>
      <c r="H83" s="103">
        <f t="shared" si="62"/>
        <v>0</v>
      </c>
      <c r="I83" s="103">
        <f t="shared" si="62"/>
        <v>0</v>
      </c>
      <c r="J83" s="103">
        <f t="shared" si="62"/>
        <v>0</v>
      </c>
      <c r="K83" s="103">
        <f t="shared" si="62"/>
        <v>0</v>
      </c>
      <c r="L83" s="103">
        <f t="shared" si="62"/>
        <v>0</v>
      </c>
      <c r="M83" s="103">
        <f t="shared" si="62"/>
        <v>0</v>
      </c>
      <c r="N83" s="103">
        <f t="shared" si="62"/>
        <v>0</v>
      </c>
      <c r="O83" s="103">
        <f t="shared" si="62"/>
        <v>0</v>
      </c>
      <c r="P83" s="103">
        <f t="shared" si="62"/>
        <v>0</v>
      </c>
      <c r="Q83" s="103">
        <f t="shared" si="62"/>
        <v>0</v>
      </c>
      <c r="R83" s="103">
        <f t="shared" si="62"/>
        <v>0</v>
      </c>
      <c r="S83" s="103">
        <f t="shared" si="62"/>
        <v>0</v>
      </c>
      <c r="T83" s="103">
        <f t="shared" si="62"/>
        <v>0</v>
      </c>
      <c r="U83" s="103">
        <f t="shared" si="62"/>
        <v>0</v>
      </c>
      <c r="V83" s="103">
        <f t="shared" si="62"/>
        <v>0</v>
      </c>
      <c r="W83" s="103">
        <f t="shared" si="62"/>
        <v>0</v>
      </c>
      <c r="X83" s="103">
        <f t="shared" ref="X83:AB92" si="63">ROUND(SUM(X34,X71),0)</f>
        <v>0</v>
      </c>
      <c r="Y83" s="103">
        <f t="shared" si="63"/>
        <v>0</v>
      </c>
      <c r="Z83" s="103">
        <f t="shared" ref="Z83:AA92" si="64">ROUND(SUM(Z34,Z71),0)</f>
        <v>0</v>
      </c>
      <c r="AA83" s="103">
        <f t="shared" si="64"/>
        <v>0</v>
      </c>
      <c r="AB83" s="103">
        <f t="shared" si="63"/>
        <v>0</v>
      </c>
      <c r="AC83" s="375" t="s">
        <v>2131</v>
      </c>
      <c r="AE83" s="821" t="s">
        <v>760</v>
      </c>
      <c r="AF83" s="92">
        <f t="shared" ref="AF83:BC83" si="65">ROUND(SUM(AF34,AF71),0)</f>
        <v>0</v>
      </c>
      <c r="AG83" s="92">
        <f t="shared" si="65"/>
        <v>0</v>
      </c>
      <c r="AH83" s="92">
        <f t="shared" si="65"/>
        <v>0</v>
      </c>
      <c r="AI83" s="92">
        <f t="shared" si="65"/>
        <v>0</v>
      </c>
      <c r="AJ83" s="92">
        <f t="shared" si="65"/>
        <v>0</v>
      </c>
      <c r="AK83" s="92">
        <f t="shared" si="65"/>
        <v>0</v>
      </c>
      <c r="AL83" s="92">
        <f t="shared" si="65"/>
        <v>0</v>
      </c>
      <c r="AM83" s="92">
        <f t="shared" si="65"/>
        <v>0</v>
      </c>
      <c r="AN83" s="92">
        <f t="shared" si="65"/>
        <v>0</v>
      </c>
      <c r="AO83" s="92">
        <f t="shared" si="65"/>
        <v>0</v>
      </c>
      <c r="AP83" s="92">
        <f t="shared" si="65"/>
        <v>0</v>
      </c>
      <c r="AQ83" s="92">
        <f t="shared" si="65"/>
        <v>0</v>
      </c>
      <c r="AR83" s="92">
        <f t="shared" si="65"/>
        <v>0</v>
      </c>
      <c r="AS83" s="92">
        <f t="shared" si="65"/>
        <v>0</v>
      </c>
      <c r="AT83" s="92">
        <f t="shared" si="65"/>
        <v>0</v>
      </c>
      <c r="AU83" s="92">
        <f t="shared" si="65"/>
        <v>0</v>
      </c>
      <c r="AV83" s="92">
        <f t="shared" si="65"/>
        <v>0</v>
      </c>
      <c r="AW83" s="92">
        <f t="shared" si="65"/>
        <v>0</v>
      </c>
      <c r="AX83" s="92">
        <f t="shared" si="65"/>
        <v>0</v>
      </c>
      <c r="AY83" s="92">
        <f t="shared" ref="AY83:AZ92" si="66">ROUND(SUM(AY34,AY71),0)</f>
        <v>0</v>
      </c>
      <c r="AZ83" s="92">
        <f t="shared" si="66"/>
        <v>0</v>
      </c>
      <c r="BA83" s="92">
        <f t="shared" ref="BA83:BB92" si="67">ROUND(SUM(BA34,BA71),0)</f>
        <v>0</v>
      </c>
      <c r="BB83" s="92">
        <f t="shared" si="67"/>
        <v>0</v>
      </c>
      <c r="BC83" s="92">
        <f t="shared" si="65"/>
        <v>0</v>
      </c>
      <c r="BJ83" s="136" t="s">
        <v>760</v>
      </c>
      <c r="BK83" s="136" t="s">
        <v>351</v>
      </c>
      <c r="BL83" s="136" t="s">
        <v>1638</v>
      </c>
    </row>
    <row r="84" spans="1:64" ht="12.75" customHeight="1">
      <c r="A84" s="735" t="s">
        <v>538</v>
      </c>
      <c r="B84" s="748" t="s">
        <v>74</v>
      </c>
      <c r="C84" s="748" t="s">
        <v>615</v>
      </c>
      <c r="D84" s="748" t="s">
        <v>564</v>
      </c>
      <c r="E84" s="103">
        <f t="shared" ref="E84:W84" si="68">ROUND(SUM(E35,E72),0)</f>
        <v>0</v>
      </c>
      <c r="F84" s="103">
        <f t="shared" si="68"/>
        <v>0</v>
      </c>
      <c r="G84" s="103">
        <f t="shared" si="68"/>
        <v>0</v>
      </c>
      <c r="H84" s="103">
        <f t="shared" si="68"/>
        <v>0</v>
      </c>
      <c r="I84" s="103">
        <f t="shared" si="68"/>
        <v>0</v>
      </c>
      <c r="J84" s="103">
        <f t="shared" si="68"/>
        <v>0</v>
      </c>
      <c r="K84" s="103">
        <f t="shared" si="68"/>
        <v>0</v>
      </c>
      <c r="L84" s="103">
        <f t="shared" si="68"/>
        <v>0</v>
      </c>
      <c r="M84" s="103">
        <f t="shared" si="68"/>
        <v>0</v>
      </c>
      <c r="N84" s="103">
        <f t="shared" si="68"/>
        <v>0</v>
      </c>
      <c r="O84" s="103">
        <f t="shared" si="68"/>
        <v>0</v>
      </c>
      <c r="P84" s="103">
        <f t="shared" si="68"/>
        <v>0</v>
      </c>
      <c r="Q84" s="103">
        <f t="shared" si="68"/>
        <v>0</v>
      </c>
      <c r="R84" s="103">
        <f t="shared" si="68"/>
        <v>0</v>
      </c>
      <c r="S84" s="103">
        <f t="shared" si="68"/>
        <v>0</v>
      </c>
      <c r="T84" s="103">
        <f t="shared" si="68"/>
        <v>0</v>
      </c>
      <c r="U84" s="103">
        <f t="shared" si="68"/>
        <v>0</v>
      </c>
      <c r="V84" s="103">
        <f t="shared" si="68"/>
        <v>0</v>
      </c>
      <c r="W84" s="103">
        <f t="shared" si="68"/>
        <v>0</v>
      </c>
      <c r="X84" s="103">
        <f t="shared" si="63"/>
        <v>0</v>
      </c>
      <c r="Y84" s="103">
        <f t="shared" si="63"/>
        <v>0</v>
      </c>
      <c r="Z84" s="103">
        <f t="shared" si="64"/>
        <v>0</v>
      </c>
      <c r="AA84" s="103">
        <f t="shared" si="64"/>
        <v>0</v>
      </c>
      <c r="AB84" s="103">
        <f t="shared" si="63"/>
        <v>0</v>
      </c>
      <c r="AC84" s="1042" t="s">
        <v>2132</v>
      </c>
      <c r="AE84" s="821" t="s">
        <v>761</v>
      </c>
      <c r="AF84" s="92">
        <f t="shared" ref="AF84:BC84" si="69">ROUND(SUM(AF35,AF72),0)</f>
        <v>0</v>
      </c>
      <c r="AG84" s="92">
        <f t="shared" si="69"/>
        <v>0</v>
      </c>
      <c r="AH84" s="92">
        <f t="shared" si="69"/>
        <v>0</v>
      </c>
      <c r="AI84" s="92">
        <f t="shared" si="69"/>
        <v>0</v>
      </c>
      <c r="AJ84" s="92">
        <f t="shared" si="69"/>
        <v>0</v>
      </c>
      <c r="AK84" s="92">
        <f t="shared" si="69"/>
        <v>0</v>
      </c>
      <c r="AL84" s="92">
        <f t="shared" si="69"/>
        <v>0</v>
      </c>
      <c r="AM84" s="92">
        <f t="shared" si="69"/>
        <v>0</v>
      </c>
      <c r="AN84" s="92">
        <f t="shared" si="69"/>
        <v>0</v>
      </c>
      <c r="AO84" s="92">
        <f t="shared" si="69"/>
        <v>0</v>
      </c>
      <c r="AP84" s="92">
        <f t="shared" si="69"/>
        <v>0</v>
      </c>
      <c r="AQ84" s="92">
        <f t="shared" si="69"/>
        <v>0</v>
      </c>
      <c r="AR84" s="92">
        <f t="shared" si="69"/>
        <v>0</v>
      </c>
      <c r="AS84" s="92">
        <f t="shared" si="69"/>
        <v>0</v>
      </c>
      <c r="AT84" s="92">
        <f t="shared" si="69"/>
        <v>0</v>
      </c>
      <c r="AU84" s="92">
        <f t="shared" si="69"/>
        <v>0</v>
      </c>
      <c r="AV84" s="92">
        <f t="shared" si="69"/>
        <v>0</v>
      </c>
      <c r="AW84" s="92">
        <f t="shared" si="69"/>
        <v>0</v>
      </c>
      <c r="AX84" s="92">
        <f t="shared" si="69"/>
        <v>0</v>
      </c>
      <c r="AY84" s="92">
        <f t="shared" si="66"/>
        <v>0</v>
      </c>
      <c r="AZ84" s="92">
        <f t="shared" si="66"/>
        <v>0</v>
      </c>
      <c r="BA84" s="92">
        <f t="shared" si="67"/>
        <v>0</v>
      </c>
      <c r="BB84" s="92">
        <f t="shared" si="67"/>
        <v>0</v>
      </c>
      <c r="BC84" s="92">
        <f t="shared" si="69"/>
        <v>0</v>
      </c>
      <c r="BJ84" s="136" t="s">
        <v>761</v>
      </c>
      <c r="BK84" s="136" t="s">
        <v>352</v>
      </c>
      <c r="BL84" s="136" t="s">
        <v>1628</v>
      </c>
    </row>
    <row r="85" spans="1:64" ht="12.75" customHeight="1">
      <c r="A85" s="735" t="s">
        <v>538</v>
      </c>
      <c r="B85" s="748" t="s">
        <v>74</v>
      </c>
      <c r="C85" s="748" t="s">
        <v>615</v>
      </c>
      <c r="D85" s="748" t="s">
        <v>565</v>
      </c>
      <c r="E85" s="103">
        <f t="shared" ref="E85:W85" si="70">ROUND(SUM(E36,E73),0)</f>
        <v>0</v>
      </c>
      <c r="F85" s="103">
        <f t="shared" si="70"/>
        <v>0</v>
      </c>
      <c r="G85" s="103">
        <f t="shared" si="70"/>
        <v>0</v>
      </c>
      <c r="H85" s="103">
        <f t="shared" si="70"/>
        <v>0</v>
      </c>
      <c r="I85" s="103">
        <f t="shared" si="70"/>
        <v>0</v>
      </c>
      <c r="J85" s="103">
        <f t="shared" si="70"/>
        <v>0</v>
      </c>
      <c r="K85" s="103">
        <f t="shared" si="70"/>
        <v>0</v>
      </c>
      <c r="L85" s="103">
        <f t="shared" si="70"/>
        <v>0</v>
      </c>
      <c r="M85" s="103">
        <f t="shared" si="70"/>
        <v>0</v>
      </c>
      <c r="N85" s="103">
        <f t="shared" si="70"/>
        <v>0</v>
      </c>
      <c r="O85" s="103">
        <f t="shared" si="70"/>
        <v>0</v>
      </c>
      <c r="P85" s="103">
        <f t="shared" si="70"/>
        <v>0</v>
      </c>
      <c r="Q85" s="103">
        <f t="shared" si="70"/>
        <v>0</v>
      </c>
      <c r="R85" s="103">
        <f t="shared" si="70"/>
        <v>0</v>
      </c>
      <c r="S85" s="103">
        <f t="shared" si="70"/>
        <v>0</v>
      </c>
      <c r="T85" s="103">
        <f t="shared" si="70"/>
        <v>0</v>
      </c>
      <c r="U85" s="103">
        <f t="shared" si="70"/>
        <v>0</v>
      </c>
      <c r="V85" s="103">
        <f t="shared" si="70"/>
        <v>0</v>
      </c>
      <c r="W85" s="103">
        <f t="shared" si="70"/>
        <v>0</v>
      </c>
      <c r="X85" s="103">
        <f t="shared" si="63"/>
        <v>0</v>
      </c>
      <c r="Y85" s="103">
        <f t="shared" si="63"/>
        <v>0</v>
      </c>
      <c r="Z85" s="103">
        <f t="shared" si="64"/>
        <v>0</v>
      </c>
      <c r="AA85" s="103">
        <f t="shared" si="64"/>
        <v>0</v>
      </c>
      <c r="AB85" s="103">
        <f t="shared" si="63"/>
        <v>0</v>
      </c>
      <c r="AC85" s="1043" t="s">
        <v>2133</v>
      </c>
      <c r="AE85" s="821" t="s">
        <v>109</v>
      </c>
      <c r="AF85" s="92">
        <f t="shared" ref="AF85:BC85" si="71">ROUND(SUM(AF36,AF73),0)</f>
        <v>0</v>
      </c>
      <c r="AG85" s="92">
        <f t="shared" si="71"/>
        <v>0</v>
      </c>
      <c r="AH85" s="92">
        <f t="shared" si="71"/>
        <v>0</v>
      </c>
      <c r="AI85" s="92">
        <f t="shared" si="71"/>
        <v>0</v>
      </c>
      <c r="AJ85" s="92">
        <f t="shared" si="71"/>
        <v>0</v>
      </c>
      <c r="AK85" s="92">
        <f t="shared" si="71"/>
        <v>0</v>
      </c>
      <c r="AL85" s="92">
        <f t="shared" si="71"/>
        <v>0</v>
      </c>
      <c r="AM85" s="92">
        <f t="shared" si="71"/>
        <v>0</v>
      </c>
      <c r="AN85" s="92">
        <f t="shared" si="71"/>
        <v>0</v>
      </c>
      <c r="AO85" s="92">
        <f t="shared" si="71"/>
        <v>0</v>
      </c>
      <c r="AP85" s="92">
        <f t="shared" si="71"/>
        <v>0</v>
      </c>
      <c r="AQ85" s="92">
        <f t="shared" si="71"/>
        <v>0</v>
      </c>
      <c r="AR85" s="92">
        <f t="shared" si="71"/>
        <v>0</v>
      </c>
      <c r="AS85" s="92">
        <f t="shared" si="71"/>
        <v>0</v>
      </c>
      <c r="AT85" s="92">
        <f t="shared" si="71"/>
        <v>0</v>
      </c>
      <c r="AU85" s="92">
        <f t="shared" si="71"/>
        <v>0</v>
      </c>
      <c r="AV85" s="92">
        <f t="shared" si="71"/>
        <v>0</v>
      </c>
      <c r="AW85" s="92">
        <f t="shared" si="71"/>
        <v>0</v>
      </c>
      <c r="AX85" s="92">
        <f t="shared" si="71"/>
        <v>0</v>
      </c>
      <c r="AY85" s="92">
        <f t="shared" si="66"/>
        <v>0</v>
      </c>
      <c r="AZ85" s="92">
        <f t="shared" si="66"/>
        <v>0</v>
      </c>
      <c r="BA85" s="92">
        <f t="shared" si="67"/>
        <v>0</v>
      </c>
      <c r="BB85" s="92">
        <f t="shared" si="67"/>
        <v>0</v>
      </c>
      <c r="BC85" s="92">
        <f t="shared" si="71"/>
        <v>0</v>
      </c>
      <c r="BJ85" s="136" t="s">
        <v>109</v>
      </c>
      <c r="BK85" s="136" t="s">
        <v>1300</v>
      </c>
      <c r="BL85" s="136" t="s">
        <v>1927</v>
      </c>
    </row>
    <row r="86" spans="1:64" ht="12.75" customHeight="1">
      <c r="A86" s="735" t="s">
        <v>538</v>
      </c>
      <c r="B86" s="748" t="s">
        <v>74</v>
      </c>
      <c r="C86" s="748" t="s">
        <v>615</v>
      </c>
      <c r="D86" s="748" t="s">
        <v>566</v>
      </c>
      <c r="E86" s="103">
        <f t="shared" ref="E86:W86" si="72">ROUND(SUM(E37,E74),0)</f>
        <v>0</v>
      </c>
      <c r="F86" s="103">
        <f t="shared" si="72"/>
        <v>0</v>
      </c>
      <c r="G86" s="103">
        <f t="shared" si="72"/>
        <v>0</v>
      </c>
      <c r="H86" s="103">
        <f t="shared" si="72"/>
        <v>0</v>
      </c>
      <c r="I86" s="103">
        <f t="shared" si="72"/>
        <v>0</v>
      </c>
      <c r="J86" s="103">
        <f t="shared" si="72"/>
        <v>0</v>
      </c>
      <c r="K86" s="103">
        <f t="shared" si="72"/>
        <v>0</v>
      </c>
      <c r="L86" s="103">
        <f t="shared" si="72"/>
        <v>0</v>
      </c>
      <c r="M86" s="103">
        <f t="shared" si="72"/>
        <v>0</v>
      </c>
      <c r="N86" s="103">
        <f t="shared" si="72"/>
        <v>0</v>
      </c>
      <c r="O86" s="103">
        <f t="shared" si="72"/>
        <v>0</v>
      </c>
      <c r="P86" s="103">
        <f t="shared" si="72"/>
        <v>0</v>
      </c>
      <c r="Q86" s="103">
        <f t="shared" si="72"/>
        <v>0</v>
      </c>
      <c r="R86" s="103">
        <f t="shared" si="72"/>
        <v>0</v>
      </c>
      <c r="S86" s="103">
        <f t="shared" si="72"/>
        <v>0</v>
      </c>
      <c r="T86" s="103">
        <f t="shared" si="72"/>
        <v>0</v>
      </c>
      <c r="U86" s="103">
        <f t="shared" si="72"/>
        <v>0</v>
      </c>
      <c r="V86" s="103">
        <f t="shared" si="72"/>
        <v>0</v>
      </c>
      <c r="W86" s="103">
        <f t="shared" si="72"/>
        <v>0</v>
      </c>
      <c r="X86" s="103">
        <f t="shared" si="63"/>
        <v>0</v>
      </c>
      <c r="Y86" s="103">
        <f t="shared" si="63"/>
        <v>0</v>
      </c>
      <c r="Z86" s="103">
        <f t="shared" si="64"/>
        <v>0</v>
      </c>
      <c r="AA86" s="103">
        <f t="shared" si="64"/>
        <v>0</v>
      </c>
      <c r="AB86" s="103">
        <f t="shared" si="63"/>
        <v>0</v>
      </c>
      <c r="AC86" s="1042" t="s">
        <v>2134</v>
      </c>
      <c r="AE86" s="821" t="s">
        <v>762</v>
      </c>
      <c r="AF86" s="92">
        <f t="shared" ref="AF86:BC86" si="73">ROUND(SUM(AF37,AF74),0)</f>
        <v>0</v>
      </c>
      <c r="AG86" s="92">
        <f t="shared" si="73"/>
        <v>0</v>
      </c>
      <c r="AH86" s="92">
        <f t="shared" si="73"/>
        <v>0</v>
      </c>
      <c r="AI86" s="92">
        <f t="shared" si="73"/>
        <v>0</v>
      </c>
      <c r="AJ86" s="92">
        <f t="shared" si="73"/>
        <v>0</v>
      </c>
      <c r="AK86" s="92">
        <f t="shared" si="73"/>
        <v>0</v>
      </c>
      <c r="AL86" s="92">
        <f t="shared" si="73"/>
        <v>0</v>
      </c>
      <c r="AM86" s="92">
        <f t="shared" si="73"/>
        <v>0</v>
      </c>
      <c r="AN86" s="92">
        <f t="shared" si="73"/>
        <v>0</v>
      </c>
      <c r="AO86" s="92">
        <f t="shared" si="73"/>
        <v>0</v>
      </c>
      <c r="AP86" s="92">
        <f t="shared" si="73"/>
        <v>0</v>
      </c>
      <c r="AQ86" s="92">
        <f t="shared" si="73"/>
        <v>0</v>
      </c>
      <c r="AR86" s="92">
        <f t="shared" si="73"/>
        <v>0</v>
      </c>
      <c r="AS86" s="92">
        <f t="shared" si="73"/>
        <v>0</v>
      </c>
      <c r="AT86" s="92">
        <f t="shared" si="73"/>
        <v>0</v>
      </c>
      <c r="AU86" s="92">
        <f t="shared" si="73"/>
        <v>0</v>
      </c>
      <c r="AV86" s="92">
        <f t="shared" si="73"/>
        <v>0</v>
      </c>
      <c r="AW86" s="92">
        <f t="shared" si="73"/>
        <v>0</v>
      </c>
      <c r="AX86" s="92">
        <f t="shared" si="73"/>
        <v>0</v>
      </c>
      <c r="AY86" s="92">
        <f t="shared" si="66"/>
        <v>0</v>
      </c>
      <c r="AZ86" s="92">
        <f t="shared" si="66"/>
        <v>0</v>
      </c>
      <c r="BA86" s="92">
        <f t="shared" si="67"/>
        <v>0</v>
      </c>
      <c r="BB86" s="92">
        <f t="shared" si="67"/>
        <v>0</v>
      </c>
      <c r="BC86" s="92">
        <f t="shared" si="73"/>
        <v>0</v>
      </c>
      <c r="BJ86" s="136" t="s">
        <v>762</v>
      </c>
      <c r="BK86" s="136" t="s">
        <v>357</v>
      </c>
      <c r="BL86" s="136" t="s">
        <v>1630</v>
      </c>
    </row>
    <row r="87" spans="1:64" ht="12.75" customHeight="1">
      <c r="A87" s="735" t="s">
        <v>538</v>
      </c>
      <c r="B87" s="748" t="s">
        <v>74</v>
      </c>
      <c r="C87" s="748" t="s">
        <v>615</v>
      </c>
      <c r="D87" s="748" t="s">
        <v>567</v>
      </c>
      <c r="E87" s="103">
        <f t="shared" ref="E87:W87" si="74">ROUND(SUM(E38,E75),0)</f>
        <v>0</v>
      </c>
      <c r="F87" s="103">
        <f t="shared" si="74"/>
        <v>0</v>
      </c>
      <c r="G87" s="103">
        <f t="shared" si="74"/>
        <v>0</v>
      </c>
      <c r="H87" s="103">
        <f t="shared" si="74"/>
        <v>0</v>
      </c>
      <c r="I87" s="103">
        <f t="shared" si="74"/>
        <v>0</v>
      </c>
      <c r="J87" s="103">
        <f t="shared" si="74"/>
        <v>0</v>
      </c>
      <c r="K87" s="103">
        <f t="shared" si="74"/>
        <v>0</v>
      </c>
      <c r="L87" s="103">
        <f t="shared" si="74"/>
        <v>0</v>
      </c>
      <c r="M87" s="103">
        <f t="shared" si="74"/>
        <v>0</v>
      </c>
      <c r="N87" s="103">
        <f t="shared" si="74"/>
        <v>0</v>
      </c>
      <c r="O87" s="103">
        <f t="shared" si="74"/>
        <v>0</v>
      </c>
      <c r="P87" s="103">
        <f t="shared" si="74"/>
        <v>0</v>
      </c>
      <c r="Q87" s="103">
        <f t="shared" si="74"/>
        <v>0</v>
      </c>
      <c r="R87" s="103">
        <f t="shared" si="74"/>
        <v>0</v>
      </c>
      <c r="S87" s="103">
        <f t="shared" si="74"/>
        <v>0</v>
      </c>
      <c r="T87" s="103">
        <f t="shared" si="74"/>
        <v>0</v>
      </c>
      <c r="U87" s="103">
        <f t="shared" si="74"/>
        <v>0</v>
      </c>
      <c r="V87" s="103">
        <f t="shared" si="74"/>
        <v>0</v>
      </c>
      <c r="W87" s="103">
        <f t="shared" si="74"/>
        <v>0</v>
      </c>
      <c r="X87" s="103">
        <f t="shared" si="63"/>
        <v>0</v>
      </c>
      <c r="Y87" s="103">
        <f t="shared" si="63"/>
        <v>0</v>
      </c>
      <c r="Z87" s="103">
        <f t="shared" si="64"/>
        <v>0</v>
      </c>
      <c r="AA87" s="103">
        <f t="shared" si="64"/>
        <v>0</v>
      </c>
      <c r="AB87" s="103">
        <f t="shared" si="63"/>
        <v>0</v>
      </c>
      <c r="AC87" s="1042" t="s">
        <v>2135</v>
      </c>
      <c r="AE87" s="821" t="s">
        <v>763</v>
      </c>
      <c r="AF87" s="92">
        <f t="shared" ref="AF87:BC87" si="75">ROUND(SUM(AF38,AF75),0)</f>
        <v>0</v>
      </c>
      <c r="AG87" s="92">
        <f t="shared" si="75"/>
        <v>0</v>
      </c>
      <c r="AH87" s="92">
        <f t="shared" si="75"/>
        <v>0</v>
      </c>
      <c r="AI87" s="92">
        <f t="shared" si="75"/>
        <v>0</v>
      </c>
      <c r="AJ87" s="92">
        <f t="shared" si="75"/>
        <v>0</v>
      </c>
      <c r="AK87" s="92">
        <f t="shared" si="75"/>
        <v>0</v>
      </c>
      <c r="AL87" s="92">
        <f t="shared" si="75"/>
        <v>0</v>
      </c>
      <c r="AM87" s="92">
        <f t="shared" si="75"/>
        <v>0</v>
      </c>
      <c r="AN87" s="92">
        <f t="shared" si="75"/>
        <v>0</v>
      </c>
      <c r="AO87" s="92">
        <f t="shared" si="75"/>
        <v>0</v>
      </c>
      <c r="AP87" s="92">
        <f t="shared" si="75"/>
        <v>0</v>
      </c>
      <c r="AQ87" s="92">
        <f t="shared" si="75"/>
        <v>0</v>
      </c>
      <c r="AR87" s="92">
        <f t="shared" si="75"/>
        <v>0</v>
      </c>
      <c r="AS87" s="92">
        <f t="shared" si="75"/>
        <v>0</v>
      </c>
      <c r="AT87" s="92">
        <f t="shared" si="75"/>
        <v>0</v>
      </c>
      <c r="AU87" s="92">
        <f t="shared" si="75"/>
        <v>0</v>
      </c>
      <c r="AV87" s="92">
        <f t="shared" si="75"/>
        <v>0</v>
      </c>
      <c r="AW87" s="92">
        <f t="shared" si="75"/>
        <v>0</v>
      </c>
      <c r="AX87" s="92">
        <f t="shared" si="75"/>
        <v>0</v>
      </c>
      <c r="AY87" s="92">
        <f t="shared" si="66"/>
        <v>0</v>
      </c>
      <c r="AZ87" s="92">
        <f t="shared" si="66"/>
        <v>0</v>
      </c>
      <c r="BA87" s="92">
        <f t="shared" si="67"/>
        <v>0</v>
      </c>
      <c r="BB87" s="92">
        <f t="shared" si="67"/>
        <v>0</v>
      </c>
      <c r="BC87" s="92">
        <f t="shared" si="75"/>
        <v>0</v>
      </c>
      <c r="BJ87" s="136" t="s">
        <v>763</v>
      </c>
      <c r="BK87" s="136" t="s">
        <v>358</v>
      </c>
      <c r="BL87" s="136" t="s">
        <v>1631</v>
      </c>
    </row>
    <row r="88" spans="1:64" ht="12.75" customHeight="1">
      <c r="A88" s="735" t="s">
        <v>538</v>
      </c>
      <c r="B88" s="748" t="s">
        <v>74</v>
      </c>
      <c r="C88" s="748" t="s">
        <v>615</v>
      </c>
      <c r="D88" s="748" t="s">
        <v>568</v>
      </c>
      <c r="E88" s="103">
        <f t="shared" ref="E88:W88" si="76">ROUND(SUM(E39,E76),0)</f>
        <v>0</v>
      </c>
      <c r="F88" s="103">
        <f t="shared" si="76"/>
        <v>0</v>
      </c>
      <c r="G88" s="103">
        <f t="shared" si="76"/>
        <v>0</v>
      </c>
      <c r="H88" s="103">
        <f t="shared" si="76"/>
        <v>0</v>
      </c>
      <c r="I88" s="103">
        <f t="shared" si="76"/>
        <v>0</v>
      </c>
      <c r="J88" s="103">
        <f t="shared" si="76"/>
        <v>0</v>
      </c>
      <c r="K88" s="103">
        <f t="shared" si="76"/>
        <v>0</v>
      </c>
      <c r="L88" s="103">
        <f t="shared" si="76"/>
        <v>0</v>
      </c>
      <c r="M88" s="103">
        <f t="shared" si="76"/>
        <v>0</v>
      </c>
      <c r="N88" s="103">
        <f t="shared" si="76"/>
        <v>0</v>
      </c>
      <c r="O88" s="103">
        <f t="shared" si="76"/>
        <v>0</v>
      </c>
      <c r="P88" s="103">
        <f t="shared" si="76"/>
        <v>0</v>
      </c>
      <c r="Q88" s="103">
        <f t="shared" si="76"/>
        <v>0</v>
      </c>
      <c r="R88" s="103">
        <f t="shared" si="76"/>
        <v>0</v>
      </c>
      <c r="S88" s="103">
        <f t="shared" si="76"/>
        <v>0</v>
      </c>
      <c r="T88" s="103">
        <f t="shared" si="76"/>
        <v>0</v>
      </c>
      <c r="U88" s="103">
        <f t="shared" si="76"/>
        <v>0</v>
      </c>
      <c r="V88" s="103">
        <f t="shared" si="76"/>
        <v>0</v>
      </c>
      <c r="W88" s="103">
        <f t="shared" si="76"/>
        <v>0</v>
      </c>
      <c r="X88" s="103">
        <f t="shared" si="63"/>
        <v>0</v>
      </c>
      <c r="Y88" s="103">
        <f t="shared" si="63"/>
        <v>0</v>
      </c>
      <c r="Z88" s="103">
        <f t="shared" si="64"/>
        <v>0</v>
      </c>
      <c r="AA88" s="103">
        <f t="shared" si="64"/>
        <v>0</v>
      </c>
      <c r="AB88" s="103">
        <f t="shared" si="63"/>
        <v>0</v>
      </c>
      <c r="AC88" s="1044" t="s">
        <v>2136</v>
      </c>
      <c r="AE88" s="821" t="s">
        <v>110</v>
      </c>
      <c r="AF88" s="92">
        <f t="shared" ref="AF88:BC88" si="77">ROUND(SUM(AF39,AF76),0)</f>
        <v>0</v>
      </c>
      <c r="AG88" s="92">
        <f t="shared" si="77"/>
        <v>0</v>
      </c>
      <c r="AH88" s="92">
        <f t="shared" si="77"/>
        <v>0</v>
      </c>
      <c r="AI88" s="92">
        <f t="shared" si="77"/>
        <v>0</v>
      </c>
      <c r="AJ88" s="92">
        <f t="shared" si="77"/>
        <v>0</v>
      </c>
      <c r="AK88" s="92">
        <f t="shared" si="77"/>
        <v>0</v>
      </c>
      <c r="AL88" s="92">
        <f t="shared" si="77"/>
        <v>0</v>
      </c>
      <c r="AM88" s="92">
        <f t="shared" si="77"/>
        <v>0</v>
      </c>
      <c r="AN88" s="92">
        <f t="shared" si="77"/>
        <v>0</v>
      </c>
      <c r="AO88" s="92">
        <f t="shared" si="77"/>
        <v>0</v>
      </c>
      <c r="AP88" s="92">
        <f t="shared" si="77"/>
        <v>0</v>
      </c>
      <c r="AQ88" s="92">
        <f t="shared" si="77"/>
        <v>0</v>
      </c>
      <c r="AR88" s="92">
        <f t="shared" si="77"/>
        <v>0</v>
      </c>
      <c r="AS88" s="92">
        <f t="shared" si="77"/>
        <v>0</v>
      </c>
      <c r="AT88" s="92">
        <f t="shared" si="77"/>
        <v>0</v>
      </c>
      <c r="AU88" s="92">
        <f t="shared" si="77"/>
        <v>0</v>
      </c>
      <c r="AV88" s="92">
        <f t="shared" si="77"/>
        <v>0</v>
      </c>
      <c r="AW88" s="92">
        <f t="shared" si="77"/>
        <v>0</v>
      </c>
      <c r="AX88" s="92">
        <f t="shared" si="77"/>
        <v>0</v>
      </c>
      <c r="AY88" s="92">
        <f t="shared" si="66"/>
        <v>0</v>
      </c>
      <c r="AZ88" s="92">
        <f t="shared" si="66"/>
        <v>0</v>
      </c>
      <c r="BA88" s="92">
        <f t="shared" si="67"/>
        <v>0</v>
      </c>
      <c r="BB88" s="92">
        <f t="shared" si="67"/>
        <v>0</v>
      </c>
      <c r="BC88" s="92">
        <f t="shared" si="77"/>
        <v>0</v>
      </c>
      <c r="BJ88" s="136" t="s">
        <v>110</v>
      </c>
      <c r="BK88" s="136" t="s">
        <v>862</v>
      </c>
      <c r="BL88" s="136" t="s">
        <v>1632</v>
      </c>
    </row>
    <row r="89" spans="1:64" ht="12.75" customHeight="1">
      <c r="A89" s="735" t="s">
        <v>538</v>
      </c>
      <c r="B89" s="748" t="s">
        <v>74</v>
      </c>
      <c r="C89" s="748" t="s">
        <v>615</v>
      </c>
      <c r="D89" s="748" t="s">
        <v>569</v>
      </c>
      <c r="E89" s="103">
        <f t="shared" ref="E89:W89" si="78">ROUND(SUM(E40,E77),0)</f>
        <v>0</v>
      </c>
      <c r="F89" s="103">
        <f t="shared" si="78"/>
        <v>0</v>
      </c>
      <c r="G89" s="103">
        <f t="shared" si="78"/>
        <v>0</v>
      </c>
      <c r="H89" s="103">
        <f t="shared" si="78"/>
        <v>0</v>
      </c>
      <c r="I89" s="103">
        <f t="shared" si="78"/>
        <v>0</v>
      </c>
      <c r="J89" s="103">
        <f t="shared" si="78"/>
        <v>0</v>
      </c>
      <c r="K89" s="103">
        <f t="shared" si="78"/>
        <v>0</v>
      </c>
      <c r="L89" s="103">
        <f t="shared" si="78"/>
        <v>0</v>
      </c>
      <c r="M89" s="103">
        <f t="shared" si="78"/>
        <v>0</v>
      </c>
      <c r="N89" s="103">
        <f t="shared" si="78"/>
        <v>0</v>
      </c>
      <c r="O89" s="103">
        <f t="shared" si="78"/>
        <v>0</v>
      </c>
      <c r="P89" s="103">
        <f t="shared" si="78"/>
        <v>0</v>
      </c>
      <c r="Q89" s="103">
        <f t="shared" si="78"/>
        <v>0</v>
      </c>
      <c r="R89" s="103">
        <f t="shared" si="78"/>
        <v>0</v>
      </c>
      <c r="S89" s="103">
        <f t="shared" si="78"/>
        <v>0</v>
      </c>
      <c r="T89" s="103">
        <f t="shared" si="78"/>
        <v>0</v>
      </c>
      <c r="U89" s="103">
        <f t="shared" si="78"/>
        <v>0</v>
      </c>
      <c r="V89" s="103">
        <f t="shared" si="78"/>
        <v>0</v>
      </c>
      <c r="W89" s="103">
        <f t="shared" si="78"/>
        <v>0</v>
      </c>
      <c r="X89" s="103">
        <f t="shared" si="63"/>
        <v>0</v>
      </c>
      <c r="Y89" s="103">
        <f t="shared" si="63"/>
        <v>0</v>
      </c>
      <c r="Z89" s="103">
        <f t="shared" si="64"/>
        <v>0</v>
      </c>
      <c r="AA89" s="103">
        <f t="shared" si="64"/>
        <v>0</v>
      </c>
      <c r="AB89" s="103">
        <f t="shared" si="63"/>
        <v>0</v>
      </c>
      <c r="AC89" s="1042" t="s">
        <v>2137</v>
      </c>
      <c r="AE89" s="821" t="s">
        <v>764</v>
      </c>
      <c r="AF89" s="92">
        <f t="shared" ref="AF89:BC89" si="79">ROUND(SUM(AF40,AF77),0)</f>
        <v>0</v>
      </c>
      <c r="AG89" s="92">
        <f t="shared" si="79"/>
        <v>0</v>
      </c>
      <c r="AH89" s="92">
        <f t="shared" si="79"/>
        <v>0</v>
      </c>
      <c r="AI89" s="92">
        <f t="shared" si="79"/>
        <v>0</v>
      </c>
      <c r="AJ89" s="92">
        <f t="shared" si="79"/>
        <v>0</v>
      </c>
      <c r="AK89" s="92">
        <f t="shared" si="79"/>
        <v>0</v>
      </c>
      <c r="AL89" s="92">
        <f t="shared" si="79"/>
        <v>0</v>
      </c>
      <c r="AM89" s="92">
        <f t="shared" si="79"/>
        <v>0</v>
      </c>
      <c r="AN89" s="92">
        <f t="shared" si="79"/>
        <v>0</v>
      </c>
      <c r="AO89" s="92">
        <f t="shared" si="79"/>
        <v>0</v>
      </c>
      <c r="AP89" s="92">
        <f t="shared" si="79"/>
        <v>0</v>
      </c>
      <c r="AQ89" s="92">
        <f t="shared" si="79"/>
        <v>0</v>
      </c>
      <c r="AR89" s="92">
        <f t="shared" si="79"/>
        <v>0</v>
      </c>
      <c r="AS89" s="92">
        <f t="shared" si="79"/>
        <v>0</v>
      </c>
      <c r="AT89" s="92">
        <f t="shared" si="79"/>
        <v>0</v>
      </c>
      <c r="AU89" s="92">
        <f t="shared" si="79"/>
        <v>0</v>
      </c>
      <c r="AV89" s="92">
        <f t="shared" si="79"/>
        <v>0</v>
      </c>
      <c r="AW89" s="92">
        <f t="shared" si="79"/>
        <v>0</v>
      </c>
      <c r="AX89" s="92">
        <f t="shared" si="79"/>
        <v>0</v>
      </c>
      <c r="AY89" s="92">
        <f t="shared" si="66"/>
        <v>0</v>
      </c>
      <c r="AZ89" s="92">
        <f t="shared" si="66"/>
        <v>0</v>
      </c>
      <c r="BA89" s="92">
        <f t="shared" si="67"/>
        <v>0</v>
      </c>
      <c r="BB89" s="92">
        <f t="shared" si="67"/>
        <v>0</v>
      </c>
      <c r="BC89" s="92">
        <f t="shared" si="79"/>
        <v>0</v>
      </c>
      <c r="BJ89" s="136" t="s">
        <v>764</v>
      </c>
      <c r="BK89" s="136" t="s">
        <v>1301</v>
      </c>
      <c r="BL89" s="136" t="s">
        <v>1633</v>
      </c>
    </row>
    <row r="90" spans="1:64" ht="12.75" customHeight="1">
      <c r="A90" s="735" t="s">
        <v>538</v>
      </c>
      <c r="B90" s="748" t="s">
        <v>74</v>
      </c>
      <c r="C90" s="748" t="s">
        <v>615</v>
      </c>
      <c r="D90" s="748" t="s">
        <v>570</v>
      </c>
      <c r="E90" s="103">
        <f t="shared" ref="E90:W90" si="80">ROUND(SUM(E41,E78),0)</f>
        <v>0</v>
      </c>
      <c r="F90" s="103">
        <f t="shared" si="80"/>
        <v>0</v>
      </c>
      <c r="G90" s="103">
        <f t="shared" si="80"/>
        <v>0</v>
      </c>
      <c r="H90" s="103">
        <f t="shared" si="80"/>
        <v>0</v>
      </c>
      <c r="I90" s="103">
        <f t="shared" si="80"/>
        <v>0</v>
      </c>
      <c r="J90" s="103">
        <f t="shared" si="80"/>
        <v>0</v>
      </c>
      <c r="K90" s="103">
        <f t="shared" si="80"/>
        <v>0</v>
      </c>
      <c r="L90" s="103">
        <f t="shared" si="80"/>
        <v>0</v>
      </c>
      <c r="M90" s="103">
        <f t="shared" si="80"/>
        <v>0</v>
      </c>
      <c r="N90" s="103">
        <f t="shared" si="80"/>
        <v>0</v>
      </c>
      <c r="O90" s="103">
        <f t="shared" si="80"/>
        <v>0</v>
      </c>
      <c r="P90" s="103">
        <f t="shared" si="80"/>
        <v>0</v>
      </c>
      <c r="Q90" s="103">
        <f t="shared" si="80"/>
        <v>0</v>
      </c>
      <c r="R90" s="103">
        <f t="shared" si="80"/>
        <v>0</v>
      </c>
      <c r="S90" s="103">
        <f t="shared" si="80"/>
        <v>0</v>
      </c>
      <c r="T90" s="103">
        <f t="shared" si="80"/>
        <v>0</v>
      </c>
      <c r="U90" s="103">
        <f t="shared" si="80"/>
        <v>0</v>
      </c>
      <c r="V90" s="103">
        <f t="shared" si="80"/>
        <v>0</v>
      </c>
      <c r="W90" s="103">
        <f t="shared" si="80"/>
        <v>0</v>
      </c>
      <c r="X90" s="103">
        <f t="shared" si="63"/>
        <v>0</v>
      </c>
      <c r="Y90" s="103">
        <f t="shared" si="63"/>
        <v>0</v>
      </c>
      <c r="Z90" s="103">
        <f t="shared" si="64"/>
        <v>0</v>
      </c>
      <c r="AA90" s="103">
        <f t="shared" si="64"/>
        <v>0</v>
      </c>
      <c r="AB90" s="103">
        <f t="shared" si="63"/>
        <v>0</v>
      </c>
      <c r="AC90" s="1042" t="s">
        <v>2138</v>
      </c>
      <c r="AE90" s="821" t="s">
        <v>111</v>
      </c>
      <c r="AF90" s="92">
        <f t="shared" ref="AF90:BC90" si="81">ROUND(SUM(AF41,AF78),0)</f>
        <v>0</v>
      </c>
      <c r="AG90" s="92">
        <f t="shared" si="81"/>
        <v>0</v>
      </c>
      <c r="AH90" s="92">
        <f t="shared" si="81"/>
        <v>0</v>
      </c>
      <c r="AI90" s="92">
        <f t="shared" si="81"/>
        <v>0</v>
      </c>
      <c r="AJ90" s="92">
        <f t="shared" si="81"/>
        <v>0</v>
      </c>
      <c r="AK90" s="92">
        <f t="shared" si="81"/>
        <v>0</v>
      </c>
      <c r="AL90" s="92">
        <f t="shared" si="81"/>
        <v>0</v>
      </c>
      <c r="AM90" s="92">
        <f t="shared" si="81"/>
        <v>0</v>
      </c>
      <c r="AN90" s="92">
        <f t="shared" si="81"/>
        <v>0</v>
      </c>
      <c r="AO90" s="92">
        <f t="shared" si="81"/>
        <v>0</v>
      </c>
      <c r="AP90" s="92">
        <f t="shared" si="81"/>
        <v>0</v>
      </c>
      <c r="AQ90" s="92">
        <f t="shared" si="81"/>
        <v>0</v>
      </c>
      <c r="AR90" s="92">
        <f t="shared" si="81"/>
        <v>0</v>
      </c>
      <c r="AS90" s="92">
        <f t="shared" si="81"/>
        <v>0</v>
      </c>
      <c r="AT90" s="92">
        <f t="shared" si="81"/>
        <v>0</v>
      </c>
      <c r="AU90" s="92">
        <f t="shared" si="81"/>
        <v>0</v>
      </c>
      <c r="AV90" s="92">
        <f t="shared" si="81"/>
        <v>0</v>
      </c>
      <c r="AW90" s="92">
        <f t="shared" si="81"/>
        <v>0</v>
      </c>
      <c r="AX90" s="92">
        <f t="shared" si="81"/>
        <v>0</v>
      </c>
      <c r="AY90" s="92">
        <f t="shared" si="66"/>
        <v>0</v>
      </c>
      <c r="AZ90" s="92">
        <f t="shared" si="66"/>
        <v>0</v>
      </c>
      <c r="BA90" s="92">
        <f t="shared" si="67"/>
        <v>0</v>
      </c>
      <c r="BB90" s="92">
        <f t="shared" si="67"/>
        <v>0</v>
      </c>
      <c r="BC90" s="92">
        <f t="shared" si="81"/>
        <v>0</v>
      </c>
      <c r="BJ90" s="136" t="s">
        <v>111</v>
      </c>
      <c r="BK90" s="136" t="s">
        <v>360</v>
      </c>
      <c r="BL90" s="136" t="s">
        <v>1928</v>
      </c>
    </row>
    <row r="91" spans="1:64" ht="12.75" customHeight="1">
      <c r="A91" s="735" t="s">
        <v>538</v>
      </c>
      <c r="B91" s="748" t="s">
        <v>74</v>
      </c>
      <c r="C91" s="748" t="s">
        <v>615</v>
      </c>
      <c r="D91" s="748" t="s">
        <v>554</v>
      </c>
      <c r="E91" s="103">
        <f t="shared" ref="E91:W91" si="82">ROUND(SUM(E42,E79),0)</f>
        <v>0</v>
      </c>
      <c r="F91" s="103">
        <f t="shared" si="82"/>
        <v>0</v>
      </c>
      <c r="G91" s="103">
        <f t="shared" si="82"/>
        <v>0</v>
      </c>
      <c r="H91" s="103">
        <f t="shared" si="82"/>
        <v>0</v>
      </c>
      <c r="I91" s="103">
        <f t="shared" si="82"/>
        <v>0</v>
      </c>
      <c r="J91" s="103">
        <f t="shared" si="82"/>
        <v>0</v>
      </c>
      <c r="K91" s="103">
        <f t="shared" si="82"/>
        <v>0</v>
      </c>
      <c r="L91" s="103">
        <f t="shared" si="82"/>
        <v>0</v>
      </c>
      <c r="M91" s="103">
        <f t="shared" si="82"/>
        <v>0</v>
      </c>
      <c r="N91" s="103">
        <f t="shared" si="82"/>
        <v>0</v>
      </c>
      <c r="O91" s="103">
        <f t="shared" si="82"/>
        <v>0</v>
      </c>
      <c r="P91" s="103">
        <f t="shared" si="82"/>
        <v>0</v>
      </c>
      <c r="Q91" s="103">
        <f t="shared" si="82"/>
        <v>0</v>
      </c>
      <c r="R91" s="103">
        <f t="shared" si="82"/>
        <v>0</v>
      </c>
      <c r="S91" s="103">
        <f t="shared" si="82"/>
        <v>0</v>
      </c>
      <c r="T91" s="103">
        <f t="shared" si="82"/>
        <v>0</v>
      </c>
      <c r="U91" s="103">
        <f t="shared" si="82"/>
        <v>0</v>
      </c>
      <c r="V91" s="103">
        <f t="shared" si="82"/>
        <v>0</v>
      </c>
      <c r="W91" s="103">
        <f t="shared" si="82"/>
        <v>0</v>
      </c>
      <c r="X91" s="103">
        <f t="shared" si="63"/>
        <v>0</v>
      </c>
      <c r="Y91" s="103">
        <f t="shared" si="63"/>
        <v>0</v>
      </c>
      <c r="Z91" s="103">
        <f t="shared" si="64"/>
        <v>0</v>
      </c>
      <c r="AA91" s="103">
        <f t="shared" si="64"/>
        <v>0</v>
      </c>
      <c r="AB91" s="103">
        <f t="shared" si="63"/>
        <v>0</v>
      </c>
      <c r="AC91" s="1042" t="s">
        <v>2139</v>
      </c>
      <c r="AE91" s="821" t="s">
        <v>112</v>
      </c>
      <c r="AF91" s="92">
        <f t="shared" ref="AF91:BC91" si="83">ROUND(SUM(AF42,AF79),0)</f>
        <v>0</v>
      </c>
      <c r="AG91" s="92">
        <f t="shared" si="83"/>
        <v>0</v>
      </c>
      <c r="AH91" s="92">
        <f t="shared" si="83"/>
        <v>0</v>
      </c>
      <c r="AI91" s="92">
        <f t="shared" si="83"/>
        <v>0</v>
      </c>
      <c r="AJ91" s="92">
        <f t="shared" si="83"/>
        <v>0</v>
      </c>
      <c r="AK91" s="92">
        <f t="shared" si="83"/>
        <v>0</v>
      </c>
      <c r="AL91" s="92">
        <f t="shared" si="83"/>
        <v>0</v>
      </c>
      <c r="AM91" s="92">
        <f t="shared" si="83"/>
        <v>0</v>
      </c>
      <c r="AN91" s="92">
        <f t="shared" si="83"/>
        <v>0</v>
      </c>
      <c r="AO91" s="92">
        <f t="shared" si="83"/>
        <v>0</v>
      </c>
      <c r="AP91" s="92">
        <f t="shared" si="83"/>
        <v>0</v>
      </c>
      <c r="AQ91" s="92">
        <f t="shared" si="83"/>
        <v>0</v>
      </c>
      <c r="AR91" s="92">
        <f t="shared" si="83"/>
        <v>0</v>
      </c>
      <c r="AS91" s="92">
        <f t="shared" si="83"/>
        <v>0</v>
      </c>
      <c r="AT91" s="92">
        <f t="shared" si="83"/>
        <v>0</v>
      </c>
      <c r="AU91" s="92">
        <f t="shared" si="83"/>
        <v>0</v>
      </c>
      <c r="AV91" s="92">
        <f t="shared" si="83"/>
        <v>0</v>
      </c>
      <c r="AW91" s="92">
        <f t="shared" si="83"/>
        <v>0</v>
      </c>
      <c r="AX91" s="92">
        <f t="shared" si="83"/>
        <v>0</v>
      </c>
      <c r="AY91" s="92">
        <f t="shared" si="66"/>
        <v>0</v>
      </c>
      <c r="AZ91" s="92">
        <f t="shared" si="66"/>
        <v>0</v>
      </c>
      <c r="BA91" s="92">
        <f t="shared" si="67"/>
        <v>0</v>
      </c>
      <c r="BB91" s="92">
        <f t="shared" si="67"/>
        <v>0</v>
      </c>
      <c r="BC91" s="92">
        <f t="shared" si="83"/>
        <v>0</v>
      </c>
      <c r="BJ91" s="136" t="s">
        <v>112</v>
      </c>
      <c r="BK91" s="136" t="s">
        <v>863</v>
      </c>
      <c r="BL91" s="136" t="s">
        <v>1635</v>
      </c>
    </row>
    <row r="92" spans="1:64" ht="12.75" customHeight="1">
      <c r="A92" s="735" t="s">
        <v>538</v>
      </c>
      <c r="B92" s="748" t="s">
        <v>74</v>
      </c>
      <c r="C92" s="748" t="s">
        <v>615</v>
      </c>
      <c r="D92" s="748" t="s">
        <v>244</v>
      </c>
      <c r="E92" s="707">
        <f t="shared" ref="E92:W92" si="84">ROUND(SUM(E43,E80),0)</f>
        <v>0</v>
      </c>
      <c r="F92" s="707">
        <f t="shared" si="84"/>
        <v>0</v>
      </c>
      <c r="G92" s="707">
        <f t="shared" si="84"/>
        <v>0</v>
      </c>
      <c r="H92" s="707">
        <f t="shared" si="84"/>
        <v>0</v>
      </c>
      <c r="I92" s="707">
        <f t="shared" si="84"/>
        <v>0</v>
      </c>
      <c r="J92" s="707">
        <f t="shared" si="84"/>
        <v>0</v>
      </c>
      <c r="K92" s="707">
        <f t="shared" si="84"/>
        <v>0</v>
      </c>
      <c r="L92" s="707">
        <f t="shared" si="84"/>
        <v>0</v>
      </c>
      <c r="M92" s="707">
        <f t="shared" si="84"/>
        <v>0</v>
      </c>
      <c r="N92" s="707">
        <f t="shared" si="84"/>
        <v>0</v>
      </c>
      <c r="O92" s="707">
        <f t="shared" si="84"/>
        <v>0</v>
      </c>
      <c r="P92" s="707">
        <f t="shared" si="84"/>
        <v>0</v>
      </c>
      <c r="Q92" s="707">
        <f t="shared" si="84"/>
        <v>0</v>
      </c>
      <c r="R92" s="707">
        <f t="shared" si="84"/>
        <v>0</v>
      </c>
      <c r="S92" s="707">
        <f t="shared" si="84"/>
        <v>0</v>
      </c>
      <c r="T92" s="707">
        <f t="shared" si="84"/>
        <v>0</v>
      </c>
      <c r="U92" s="707">
        <f t="shared" si="84"/>
        <v>0</v>
      </c>
      <c r="V92" s="707">
        <f t="shared" si="84"/>
        <v>0</v>
      </c>
      <c r="W92" s="707">
        <f t="shared" si="84"/>
        <v>0</v>
      </c>
      <c r="X92" s="707">
        <f t="shared" si="63"/>
        <v>0</v>
      </c>
      <c r="Y92" s="707">
        <f t="shared" si="63"/>
        <v>0</v>
      </c>
      <c r="Z92" s="707">
        <f t="shared" si="64"/>
        <v>0</v>
      </c>
      <c r="AA92" s="707">
        <f t="shared" si="64"/>
        <v>0</v>
      </c>
      <c r="AB92" s="707">
        <f t="shared" si="63"/>
        <v>0</v>
      </c>
      <c r="AC92" s="1045" t="s">
        <v>2140</v>
      </c>
      <c r="AE92" s="822" t="s">
        <v>113</v>
      </c>
      <c r="AF92" s="94">
        <f t="shared" ref="AF92:BC92" si="85">ROUND(SUM(AF43,AF80),0)</f>
        <v>0</v>
      </c>
      <c r="AG92" s="94">
        <f t="shared" si="85"/>
        <v>0</v>
      </c>
      <c r="AH92" s="94">
        <f t="shared" si="85"/>
        <v>0</v>
      </c>
      <c r="AI92" s="94">
        <f t="shared" si="85"/>
        <v>0</v>
      </c>
      <c r="AJ92" s="94">
        <f t="shared" si="85"/>
        <v>0</v>
      </c>
      <c r="AK92" s="94">
        <f t="shared" si="85"/>
        <v>0</v>
      </c>
      <c r="AL92" s="94">
        <f t="shared" si="85"/>
        <v>0</v>
      </c>
      <c r="AM92" s="94">
        <f t="shared" si="85"/>
        <v>0</v>
      </c>
      <c r="AN92" s="94">
        <f t="shared" si="85"/>
        <v>0</v>
      </c>
      <c r="AO92" s="94">
        <f t="shared" si="85"/>
        <v>0</v>
      </c>
      <c r="AP92" s="94">
        <f t="shared" si="85"/>
        <v>0</v>
      </c>
      <c r="AQ92" s="94">
        <f t="shared" si="85"/>
        <v>0</v>
      </c>
      <c r="AR92" s="94">
        <f t="shared" si="85"/>
        <v>0</v>
      </c>
      <c r="AS92" s="94">
        <f t="shared" si="85"/>
        <v>0</v>
      </c>
      <c r="AT92" s="94">
        <f t="shared" si="85"/>
        <v>0</v>
      </c>
      <c r="AU92" s="94">
        <f t="shared" si="85"/>
        <v>0</v>
      </c>
      <c r="AV92" s="94">
        <f t="shared" si="85"/>
        <v>0</v>
      </c>
      <c r="AW92" s="94">
        <f t="shared" si="85"/>
        <v>0</v>
      </c>
      <c r="AX92" s="94">
        <f t="shared" si="85"/>
        <v>0</v>
      </c>
      <c r="AY92" s="94">
        <f t="shared" si="66"/>
        <v>0</v>
      </c>
      <c r="AZ92" s="94">
        <f t="shared" si="66"/>
        <v>0</v>
      </c>
      <c r="BA92" s="94">
        <f t="shared" si="67"/>
        <v>0</v>
      </c>
      <c r="BB92" s="94">
        <f t="shared" si="67"/>
        <v>0</v>
      </c>
      <c r="BC92" s="94">
        <f t="shared" si="85"/>
        <v>0</v>
      </c>
      <c r="BJ92" s="136" t="s">
        <v>113</v>
      </c>
      <c r="BK92" s="136" t="s">
        <v>335</v>
      </c>
      <c r="BL92" s="136" t="s">
        <v>1929</v>
      </c>
    </row>
  </sheetData>
  <dataConsolidate/>
  <phoneticPr fontId="11" type="noConversion"/>
  <conditionalFormatting sqref="E6:Z92">
    <cfRule type="expression" dxfId="269" priority="2" stopIfTrue="1">
      <formula>E6&lt;&gt;AF6</formula>
    </cfRule>
  </conditionalFormatting>
  <conditionalFormatting sqref="AB6:AB92">
    <cfRule type="expression" dxfId="268" priority="15" stopIfTrue="1">
      <formula>AB6&lt;&gt;BC6</formula>
    </cfRule>
  </conditionalFormatting>
  <conditionalFormatting sqref="AA6:AA92">
    <cfRule type="expression" dxfId="267" priority="1" stopIfTrue="1">
      <formula>AA6&lt;&gt;BB6</formula>
    </cfRule>
  </conditionalFormatting>
  <dataValidations count="1">
    <dataValidation type="whole" operator="greaterThanOrEqual" allowBlank="1" showInputMessage="1" showErrorMessage="1" error="Positive whole numbers only / Nombres entiers positifs uniquement" sqref="AF8:BC17 AF59:BC59 AF47:BC56 AF24:BC24 AF21:BC21 AF66:BC68 AF28:BC30 AF62:BC62 E28:AB30 E8:AB17 E62:AB62 E59:AB59 E47:AB56 E24:AB24 E21:AB21 E66:AB68">
      <formula1>0</formula1>
    </dataValidation>
  </dataValidations>
  <pageMargins left="0.23622047244094491" right="0.23622047244094491" top="0.51181102362204722" bottom="0.31496062992125984" header="0.51181102362204722" footer="0.51181102362204722"/>
  <pageSetup paperSize="9" scale="69" fitToHeight="2" orientation="landscape" r:id="rId1"/>
  <headerFooter alignWithMargins="0"/>
  <rowBreaks count="1" manualBreakCount="1">
    <brk id="44" max="16383" man="1"/>
  </rowBreaks>
  <legacyDrawing r:id="rId2"/>
</worksheet>
</file>

<file path=xl/worksheets/sheet17.xml><?xml version="1.0" encoding="utf-8"?>
<worksheet xmlns="http://schemas.openxmlformats.org/spreadsheetml/2006/main" xmlns:r="http://schemas.openxmlformats.org/officeDocument/2006/relationships">
  <sheetPr codeName="Sheet_TS02"/>
  <dimension ref="A1:BQ75"/>
  <sheetViews>
    <sheetView showGridLines="0" zoomScale="90" zoomScaleNormal="90" workbookViewId="0">
      <pane xSplit="4" ySplit="5" topLeftCell="R6" activePane="bottomRight" state="frozen"/>
      <selection activeCell="P11" sqref="P11"/>
      <selection pane="topRight" activeCell="P11" sqref="P11"/>
      <selection pane="bottomLeft" activeCell="P11" sqref="P11"/>
      <selection pane="bottomRight" activeCell="AC16" sqref="AC16"/>
    </sheetView>
  </sheetViews>
  <sheetFormatPr defaultColWidth="10.7109375" defaultRowHeight="12.75"/>
  <cols>
    <col min="1" max="4" width="10.7109375" style="96" hidden="1" customWidth="1"/>
    <col min="5" max="28" width="10.7109375" style="96"/>
    <col min="29" max="29" width="30.7109375" style="96" customWidth="1"/>
    <col min="30" max="30" width="9.140625" customWidth="1"/>
    <col min="31" max="31" width="9.140625" hidden="1" customWidth="1"/>
    <col min="32" max="32" width="40.85546875" style="756" hidden="1" customWidth="1"/>
    <col min="33" max="69" width="10.7109375" style="96" hidden="1" customWidth="1"/>
    <col min="70" max="81" width="10.7109375" style="96" customWidth="1"/>
    <col min="82" max="16384" width="10.7109375" style="96"/>
  </cols>
  <sheetData>
    <row r="1" spans="1:65" ht="15.75" customHeight="1">
      <c r="F1" s="1049" t="s">
        <v>2156</v>
      </c>
      <c r="O1" s="394"/>
      <c r="P1" s="1049" t="s">
        <v>2156</v>
      </c>
      <c r="R1" s="394"/>
      <c r="S1" s="394"/>
      <c r="T1" s="394"/>
      <c r="U1" s="394"/>
      <c r="V1" s="394"/>
      <c r="W1" s="394"/>
      <c r="X1" s="394"/>
      <c r="Y1" s="394"/>
      <c r="Z1" s="394"/>
      <c r="AA1" s="394"/>
      <c r="AB1" s="394"/>
      <c r="AC1" s="1040">
        <f ca="1">NOW()</f>
        <v>41912.572466666665</v>
      </c>
      <c r="AF1" s="756" t="s">
        <v>197</v>
      </c>
      <c r="BK1" s="96" t="s">
        <v>197</v>
      </c>
      <c r="BL1" s="96" t="s">
        <v>790</v>
      </c>
      <c r="BM1" s="96" t="s">
        <v>1937</v>
      </c>
    </row>
    <row r="2" spans="1:65" s="122" customFormat="1">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041" t="s">
        <v>2129</v>
      </c>
      <c r="AD2"/>
      <c r="AE2"/>
      <c r="AF2" s="758"/>
      <c r="BK2" s="96" t="s">
        <v>200</v>
      </c>
      <c r="BL2" s="96" t="s">
        <v>791</v>
      </c>
      <c r="BM2" s="96" t="s">
        <v>1943</v>
      </c>
    </row>
    <row r="3" spans="1:65" s="124" customFormat="1" ht="12" customHeight="1">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c r="AE3"/>
      <c r="AF3" s="759"/>
      <c r="BK3" s="96"/>
      <c r="BL3" s="96"/>
      <c r="BM3" s="96"/>
    </row>
    <row r="4" spans="1:65" s="124" customFormat="1" ht="12" customHeight="1">
      <c r="A4" s="383" t="s">
        <v>1304</v>
      </c>
      <c r="B4" s="383" t="s">
        <v>1302</v>
      </c>
      <c r="C4" s="383" t="s">
        <v>1303</v>
      </c>
      <c r="D4" s="417" t="s">
        <v>1305</v>
      </c>
      <c r="E4" s="123"/>
      <c r="F4" s="123"/>
      <c r="G4" s="123"/>
      <c r="H4" s="123"/>
      <c r="I4" s="123"/>
      <c r="AC4" s="123"/>
      <c r="AD4"/>
      <c r="AE4"/>
      <c r="AF4" s="759"/>
      <c r="BK4" s="96"/>
      <c r="BL4" s="96"/>
      <c r="BM4" s="96"/>
    </row>
    <row r="5" spans="1:65" s="124" customFormat="1" ht="12.75" customHeight="1" thickBot="1">
      <c r="A5" s="384"/>
      <c r="B5" s="384" t="s">
        <v>538</v>
      </c>
      <c r="C5" s="384" t="s">
        <v>539</v>
      </c>
      <c r="D5" s="384"/>
      <c r="E5" s="385">
        <v>2013</v>
      </c>
      <c r="F5" s="385">
        <v>2012</v>
      </c>
      <c r="G5" s="385">
        <v>2011</v>
      </c>
      <c r="H5" s="385">
        <v>2010</v>
      </c>
      <c r="I5" s="385">
        <v>2009</v>
      </c>
      <c r="J5" s="385">
        <v>2008</v>
      </c>
      <c r="K5" s="385">
        <v>2007</v>
      </c>
      <c r="L5" s="385">
        <v>2006</v>
      </c>
      <c r="M5" s="385">
        <v>2005</v>
      </c>
      <c r="N5" s="385">
        <v>2004</v>
      </c>
      <c r="O5" s="385">
        <v>2003</v>
      </c>
      <c r="P5" s="385">
        <v>2002</v>
      </c>
      <c r="Q5" s="385">
        <v>2001</v>
      </c>
      <c r="R5" s="385">
        <v>2000</v>
      </c>
      <c r="S5" s="385">
        <v>1999</v>
      </c>
      <c r="T5" s="385">
        <v>1998</v>
      </c>
      <c r="U5" s="385">
        <v>1997</v>
      </c>
      <c r="V5" s="385">
        <v>1996</v>
      </c>
      <c r="W5" s="385">
        <v>1995</v>
      </c>
      <c r="X5" s="385">
        <v>1994</v>
      </c>
      <c r="Y5" s="385">
        <v>1993</v>
      </c>
      <c r="Z5" s="385">
        <v>1992</v>
      </c>
      <c r="AA5" s="385">
        <v>1991</v>
      </c>
      <c r="AB5" s="385">
        <v>1990</v>
      </c>
      <c r="AC5" s="125"/>
      <c r="AD5"/>
      <c r="AE5"/>
      <c r="AF5" s="786"/>
      <c r="AG5" s="823">
        <v>1990</v>
      </c>
      <c r="AH5" s="234">
        <v>1991</v>
      </c>
      <c r="AI5" s="234">
        <v>1992</v>
      </c>
      <c r="AJ5" s="234">
        <v>1993</v>
      </c>
      <c r="AK5" s="234">
        <v>1994</v>
      </c>
      <c r="AL5" s="234">
        <v>1995</v>
      </c>
      <c r="AM5" s="234">
        <v>1996</v>
      </c>
      <c r="AN5" s="234">
        <v>1997</v>
      </c>
      <c r="AO5" s="234">
        <v>1998</v>
      </c>
      <c r="AP5" s="234">
        <v>1999</v>
      </c>
      <c r="AQ5" s="234">
        <v>2000</v>
      </c>
      <c r="AR5" s="234">
        <v>2001</v>
      </c>
      <c r="AS5" s="234">
        <v>2002</v>
      </c>
      <c r="AT5" s="234">
        <v>2003</v>
      </c>
      <c r="AU5" s="234">
        <v>2004</v>
      </c>
      <c r="AV5" s="234">
        <v>2005</v>
      </c>
      <c r="AW5" s="234">
        <v>2006</v>
      </c>
      <c r="AX5" s="234">
        <v>2007</v>
      </c>
      <c r="AY5" s="234">
        <v>2008</v>
      </c>
      <c r="AZ5" s="234">
        <v>2009</v>
      </c>
      <c r="BA5" s="234">
        <v>2010</v>
      </c>
      <c r="BB5" s="234">
        <v>2011</v>
      </c>
      <c r="BC5" s="234">
        <v>2012</v>
      </c>
      <c r="BD5" s="234">
        <v>2013</v>
      </c>
      <c r="BK5" s="96"/>
      <c r="BL5" s="96"/>
      <c r="BM5" s="96"/>
    </row>
    <row r="6" spans="1:65" s="124" customFormat="1" ht="24" customHeight="1" thickBot="1">
      <c r="E6" s="395"/>
      <c r="F6" s="395"/>
      <c r="G6" s="395"/>
      <c r="H6" s="395"/>
      <c r="I6" s="395"/>
      <c r="AC6" s="1050" t="s">
        <v>2141</v>
      </c>
      <c r="AD6"/>
      <c r="AE6"/>
      <c r="AF6" s="824" t="s">
        <v>189</v>
      </c>
      <c r="AG6" s="820"/>
      <c r="BK6" s="96" t="s">
        <v>189</v>
      </c>
      <c r="BL6" s="96" t="s">
        <v>821</v>
      </c>
      <c r="BM6" s="96" t="s">
        <v>1938</v>
      </c>
    </row>
    <row r="7" spans="1:65" s="124" customFormat="1" ht="13.5" customHeight="1">
      <c r="A7" s="18" t="s">
        <v>538</v>
      </c>
      <c r="B7" s="12" t="s">
        <v>75</v>
      </c>
      <c r="C7" s="12" t="s">
        <v>556</v>
      </c>
      <c r="D7" s="18" t="s">
        <v>1222</v>
      </c>
      <c r="E7" s="706">
        <f>SUM(E8:E15)</f>
        <v>0</v>
      </c>
      <c r="F7" s="706">
        <f t="shared" ref="F7:O7" si="0">SUM(F8:F15)</f>
        <v>0</v>
      </c>
      <c r="G7" s="706">
        <f>SUM(G8:G15)</f>
        <v>0</v>
      </c>
      <c r="H7" s="706">
        <f t="shared" si="0"/>
        <v>0</v>
      </c>
      <c r="I7" s="706">
        <f t="shared" si="0"/>
        <v>0</v>
      </c>
      <c r="J7" s="706">
        <f t="shared" si="0"/>
        <v>0</v>
      </c>
      <c r="K7" s="706">
        <f t="shared" si="0"/>
        <v>0</v>
      </c>
      <c r="L7" s="706">
        <f t="shared" si="0"/>
        <v>0</v>
      </c>
      <c r="M7" s="706">
        <f t="shared" si="0"/>
        <v>0</v>
      </c>
      <c r="N7" s="706">
        <f t="shared" si="0"/>
        <v>0</v>
      </c>
      <c r="O7" s="706">
        <f t="shared" si="0"/>
        <v>0</v>
      </c>
      <c r="P7" s="706">
        <f>SUM(P8:P15)</f>
        <v>0</v>
      </c>
      <c r="Q7" s="706">
        <f>SUM(Q8:Q15)</f>
        <v>0</v>
      </c>
      <c r="R7" s="706">
        <f>SUM(R8:R15)</f>
        <v>0</v>
      </c>
      <c r="S7" s="706">
        <f>SUM(S8:S15)</f>
        <v>0</v>
      </c>
      <c r="T7" s="706">
        <f>SUM(T8:T15)</f>
        <v>0</v>
      </c>
      <c r="U7" s="706">
        <f t="shared" ref="U7:AB7" si="1">SUM(U8:U15)</f>
        <v>0</v>
      </c>
      <c r="V7" s="706">
        <f t="shared" si="1"/>
        <v>0</v>
      </c>
      <c r="W7" s="706">
        <f t="shared" si="1"/>
        <v>0</v>
      </c>
      <c r="X7" s="706">
        <f t="shared" si="1"/>
        <v>0</v>
      </c>
      <c r="Y7" s="706">
        <f t="shared" si="1"/>
        <v>0</v>
      </c>
      <c r="Z7" s="706">
        <f>SUM(Z8:Z15)</f>
        <v>0</v>
      </c>
      <c r="AA7" s="706">
        <f>SUM(AA8:AA15)</f>
        <v>0</v>
      </c>
      <c r="AB7" s="706">
        <f t="shared" si="1"/>
        <v>0</v>
      </c>
      <c r="AC7" s="377" t="s">
        <v>2148</v>
      </c>
      <c r="AD7"/>
      <c r="AE7"/>
      <c r="AF7" s="824" t="s">
        <v>442</v>
      </c>
      <c r="AG7" s="93">
        <f t="shared" ref="AG7:BD7" si="2">SUM(AG8:AG15)</f>
        <v>0</v>
      </c>
      <c r="AH7" s="93">
        <f t="shared" si="2"/>
        <v>0</v>
      </c>
      <c r="AI7" s="93">
        <f t="shared" si="2"/>
        <v>0</v>
      </c>
      <c r="AJ7" s="93">
        <f t="shared" si="2"/>
        <v>0</v>
      </c>
      <c r="AK7" s="93">
        <f t="shared" si="2"/>
        <v>0</v>
      </c>
      <c r="AL7" s="93">
        <f t="shared" si="2"/>
        <v>0</v>
      </c>
      <c r="AM7" s="93">
        <f t="shared" si="2"/>
        <v>0</v>
      </c>
      <c r="AN7" s="93">
        <f t="shared" si="2"/>
        <v>0</v>
      </c>
      <c r="AO7" s="93">
        <f t="shared" si="2"/>
        <v>0</v>
      </c>
      <c r="AP7" s="93">
        <f t="shared" si="2"/>
        <v>0</v>
      </c>
      <c r="AQ7" s="93">
        <f t="shared" si="2"/>
        <v>0</v>
      </c>
      <c r="AR7" s="93">
        <f t="shared" si="2"/>
        <v>0</v>
      </c>
      <c r="AS7" s="93">
        <f t="shared" si="2"/>
        <v>0</v>
      </c>
      <c r="AT7" s="93">
        <f t="shared" si="2"/>
        <v>0</v>
      </c>
      <c r="AU7" s="93">
        <f t="shared" si="2"/>
        <v>0</v>
      </c>
      <c r="AV7" s="93">
        <f t="shared" si="2"/>
        <v>0</v>
      </c>
      <c r="AW7" s="93">
        <f t="shared" si="2"/>
        <v>0</v>
      </c>
      <c r="AX7" s="93">
        <f t="shared" si="2"/>
        <v>0</v>
      </c>
      <c r="AY7" s="93">
        <f t="shared" si="2"/>
        <v>0</v>
      </c>
      <c r="AZ7" s="93">
        <f>SUM(AZ8:AZ15)</f>
        <v>0</v>
      </c>
      <c r="BA7" s="93">
        <f>SUM(BA8:BA15)</f>
        <v>0</v>
      </c>
      <c r="BB7" s="93">
        <f>SUM(BB8:BB15)</f>
        <v>0</v>
      </c>
      <c r="BC7" s="93">
        <f>SUM(BC8:BC15)</f>
        <v>0</v>
      </c>
      <c r="BD7" s="93">
        <f t="shared" si="2"/>
        <v>0</v>
      </c>
      <c r="BK7" s="96" t="s">
        <v>442</v>
      </c>
      <c r="BL7" s="96" t="s">
        <v>759</v>
      </c>
      <c r="BM7" s="96" t="s">
        <v>1619</v>
      </c>
    </row>
    <row r="8" spans="1:65" s="396" customFormat="1" ht="12.75" customHeight="1">
      <c r="A8" s="18" t="s">
        <v>538</v>
      </c>
      <c r="B8" s="18" t="s">
        <v>75</v>
      </c>
      <c r="C8" s="18" t="s">
        <v>556</v>
      </c>
      <c r="D8" s="18" t="s">
        <v>563</v>
      </c>
      <c r="E8" s="87">
        <v>0</v>
      </c>
      <c r="F8" s="87">
        <v>0</v>
      </c>
      <c r="G8" s="87">
        <v>0</v>
      </c>
      <c r="H8" s="87">
        <v>0</v>
      </c>
      <c r="I8" s="87">
        <v>0</v>
      </c>
      <c r="J8" s="87">
        <v>0</v>
      </c>
      <c r="K8" s="87">
        <v>0</v>
      </c>
      <c r="L8" s="87">
        <v>0</v>
      </c>
      <c r="M8" s="87">
        <v>0</v>
      </c>
      <c r="N8" s="87">
        <v>0</v>
      </c>
      <c r="O8" s="87">
        <v>0</v>
      </c>
      <c r="P8" s="87">
        <v>0</v>
      </c>
      <c r="Q8" s="87">
        <v>0</v>
      </c>
      <c r="R8" s="87">
        <v>0</v>
      </c>
      <c r="S8" s="87">
        <v>0</v>
      </c>
      <c r="T8" s="87">
        <v>0</v>
      </c>
      <c r="U8" s="87">
        <v>0</v>
      </c>
      <c r="V8" s="87">
        <v>0</v>
      </c>
      <c r="W8" s="87">
        <v>0</v>
      </c>
      <c r="X8" s="87">
        <v>0</v>
      </c>
      <c r="Y8" s="87">
        <v>0</v>
      </c>
      <c r="Z8" s="87">
        <v>0</v>
      </c>
      <c r="AA8" s="87">
        <v>0</v>
      </c>
      <c r="AB8" s="87">
        <v>0</v>
      </c>
      <c r="AC8" s="375" t="s">
        <v>2131</v>
      </c>
      <c r="AD8"/>
      <c r="AE8"/>
      <c r="AF8" s="824" t="s">
        <v>760</v>
      </c>
      <c r="AG8" s="87">
        <v>0</v>
      </c>
      <c r="AH8" s="87">
        <v>0</v>
      </c>
      <c r="AI8" s="87">
        <v>0</v>
      </c>
      <c r="AJ8" s="87">
        <v>0</v>
      </c>
      <c r="AK8" s="87">
        <v>0</v>
      </c>
      <c r="AL8" s="87">
        <v>0</v>
      </c>
      <c r="AM8" s="87">
        <v>0</v>
      </c>
      <c r="AN8" s="87">
        <v>0</v>
      </c>
      <c r="AO8" s="87">
        <v>0</v>
      </c>
      <c r="AP8" s="87">
        <v>0</v>
      </c>
      <c r="AQ8" s="87">
        <v>0</v>
      </c>
      <c r="AR8" s="87">
        <v>0</v>
      </c>
      <c r="AS8" s="87">
        <v>0</v>
      </c>
      <c r="AT8" s="87">
        <v>0</v>
      </c>
      <c r="AU8" s="87">
        <v>0</v>
      </c>
      <c r="AV8" s="87">
        <v>0</v>
      </c>
      <c r="AW8" s="87">
        <v>0</v>
      </c>
      <c r="AX8" s="87">
        <v>0</v>
      </c>
      <c r="AY8" s="87">
        <v>0</v>
      </c>
      <c r="AZ8" s="87">
        <v>0</v>
      </c>
      <c r="BA8" s="87">
        <v>0</v>
      </c>
      <c r="BB8" s="87">
        <v>0</v>
      </c>
      <c r="BC8" s="87">
        <v>0</v>
      </c>
      <c r="BD8" s="87">
        <v>0</v>
      </c>
      <c r="BK8" s="96" t="s">
        <v>760</v>
      </c>
      <c r="BL8" s="96" t="s">
        <v>351</v>
      </c>
      <c r="BM8" s="96" t="s">
        <v>1638</v>
      </c>
    </row>
    <row r="9" spans="1:65" s="396" customFormat="1" ht="12.75" customHeight="1">
      <c r="A9" s="18" t="s">
        <v>538</v>
      </c>
      <c r="B9" s="18" t="s">
        <v>75</v>
      </c>
      <c r="C9" s="18" t="s">
        <v>556</v>
      </c>
      <c r="D9" s="18" t="s">
        <v>566</v>
      </c>
      <c r="E9" s="87">
        <v>0</v>
      </c>
      <c r="F9" s="87">
        <v>0</v>
      </c>
      <c r="G9" s="87">
        <v>0</v>
      </c>
      <c r="H9" s="87">
        <v>0</v>
      </c>
      <c r="I9" s="87">
        <v>0</v>
      </c>
      <c r="J9" s="87">
        <v>0</v>
      </c>
      <c r="K9" s="87">
        <v>0</v>
      </c>
      <c r="L9" s="87">
        <v>0</v>
      </c>
      <c r="M9" s="87">
        <v>0</v>
      </c>
      <c r="N9" s="87">
        <v>0</v>
      </c>
      <c r="O9" s="87">
        <v>0</v>
      </c>
      <c r="P9" s="87">
        <v>0</v>
      </c>
      <c r="Q9" s="87">
        <v>0</v>
      </c>
      <c r="R9" s="87">
        <v>0</v>
      </c>
      <c r="S9" s="87">
        <v>0</v>
      </c>
      <c r="T9" s="87">
        <v>0</v>
      </c>
      <c r="U9" s="87">
        <v>0</v>
      </c>
      <c r="V9" s="87">
        <v>0</v>
      </c>
      <c r="W9" s="87">
        <v>0</v>
      </c>
      <c r="X9" s="87">
        <v>0</v>
      </c>
      <c r="Y9" s="87">
        <v>0</v>
      </c>
      <c r="Z9" s="87">
        <v>0</v>
      </c>
      <c r="AA9" s="87">
        <v>0</v>
      </c>
      <c r="AB9" s="87">
        <v>0</v>
      </c>
      <c r="AC9" s="1042" t="s">
        <v>2134</v>
      </c>
      <c r="AD9"/>
      <c r="AE9"/>
      <c r="AF9" s="824" t="s">
        <v>762</v>
      </c>
      <c r="AG9" s="87">
        <v>0</v>
      </c>
      <c r="AH9" s="87">
        <v>0</v>
      </c>
      <c r="AI9" s="87">
        <v>0</v>
      </c>
      <c r="AJ9" s="87">
        <v>0</v>
      </c>
      <c r="AK9" s="87">
        <v>0</v>
      </c>
      <c r="AL9" s="87">
        <v>0</v>
      </c>
      <c r="AM9" s="87">
        <v>0</v>
      </c>
      <c r="AN9" s="87">
        <v>0</v>
      </c>
      <c r="AO9" s="87">
        <v>0</v>
      </c>
      <c r="AP9" s="87">
        <v>0</v>
      </c>
      <c r="AQ9" s="87">
        <v>0</v>
      </c>
      <c r="AR9" s="87">
        <v>0</v>
      </c>
      <c r="AS9" s="87">
        <v>0</v>
      </c>
      <c r="AT9" s="87">
        <v>0</v>
      </c>
      <c r="AU9" s="87">
        <v>0</v>
      </c>
      <c r="AV9" s="87">
        <v>0</v>
      </c>
      <c r="AW9" s="87">
        <v>0</v>
      </c>
      <c r="AX9" s="87">
        <v>0</v>
      </c>
      <c r="AY9" s="87">
        <v>0</v>
      </c>
      <c r="AZ9" s="87">
        <v>0</v>
      </c>
      <c r="BA9" s="87">
        <v>0</v>
      </c>
      <c r="BB9" s="87">
        <v>0</v>
      </c>
      <c r="BC9" s="87">
        <v>0</v>
      </c>
      <c r="BD9" s="87">
        <v>0</v>
      </c>
      <c r="BK9" s="96" t="s">
        <v>762</v>
      </c>
      <c r="BL9" s="96" t="s">
        <v>357</v>
      </c>
      <c r="BM9" s="96" t="s">
        <v>1630</v>
      </c>
    </row>
    <row r="10" spans="1:65" s="396" customFormat="1" ht="12.75" customHeight="1">
      <c r="A10" s="18" t="s">
        <v>538</v>
      </c>
      <c r="B10" s="18" t="s">
        <v>75</v>
      </c>
      <c r="C10" s="18" t="s">
        <v>556</v>
      </c>
      <c r="D10" s="18" t="s">
        <v>567</v>
      </c>
      <c r="E10" s="87">
        <v>0</v>
      </c>
      <c r="F10" s="87">
        <v>0</v>
      </c>
      <c r="G10" s="87">
        <v>0</v>
      </c>
      <c r="H10" s="87">
        <v>0</v>
      </c>
      <c r="I10" s="87">
        <v>0</v>
      </c>
      <c r="J10" s="87">
        <v>0</v>
      </c>
      <c r="K10" s="87">
        <v>0</v>
      </c>
      <c r="L10" s="87">
        <v>0</v>
      </c>
      <c r="M10" s="87">
        <v>0</v>
      </c>
      <c r="N10" s="87">
        <v>0</v>
      </c>
      <c r="O10" s="87">
        <v>0</v>
      </c>
      <c r="P10" s="87">
        <v>0</v>
      </c>
      <c r="Q10" s="87">
        <v>0</v>
      </c>
      <c r="R10" s="87">
        <v>0</v>
      </c>
      <c r="S10" s="87">
        <v>0</v>
      </c>
      <c r="T10" s="87">
        <v>0</v>
      </c>
      <c r="U10" s="87">
        <v>0</v>
      </c>
      <c r="V10" s="87">
        <v>0</v>
      </c>
      <c r="W10" s="87">
        <v>0</v>
      </c>
      <c r="X10" s="87">
        <v>0</v>
      </c>
      <c r="Y10" s="87">
        <v>0</v>
      </c>
      <c r="Z10" s="87">
        <v>0</v>
      </c>
      <c r="AA10" s="87">
        <v>0</v>
      </c>
      <c r="AB10" s="87">
        <v>0</v>
      </c>
      <c r="AC10" s="1042" t="s">
        <v>2135</v>
      </c>
      <c r="AD10"/>
      <c r="AE10"/>
      <c r="AF10" s="824" t="s">
        <v>763</v>
      </c>
      <c r="AG10" s="87">
        <v>0</v>
      </c>
      <c r="AH10" s="87">
        <v>0</v>
      </c>
      <c r="AI10" s="87">
        <v>0</v>
      </c>
      <c r="AJ10" s="87">
        <v>0</v>
      </c>
      <c r="AK10" s="87">
        <v>0</v>
      </c>
      <c r="AL10" s="87">
        <v>0</v>
      </c>
      <c r="AM10" s="87">
        <v>0</v>
      </c>
      <c r="AN10" s="87">
        <v>0</v>
      </c>
      <c r="AO10" s="87">
        <v>0</v>
      </c>
      <c r="AP10" s="87">
        <v>0</v>
      </c>
      <c r="AQ10" s="87">
        <v>0</v>
      </c>
      <c r="AR10" s="87">
        <v>0</v>
      </c>
      <c r="AS10" s="87">
        <v>0</v>
      </c>
      <c r="AT10" s="87">
        <v>0</v>
      </c>
      <c r="AU10" s="87">
        <v>0</v>
      </c>
      <c r="AV10" s="87">
        <v>0</v>
      </c>
      <c r="AW10" s="87">
        <v>0</v>
      </c>
      <c r="AX10" s="87">
        <v>0</v>
      </c>
      <c r="AY10" s="87">
        <v>0</v>
      </c>
      <c r="AZ10" s="87">
        <v>0</v>
      </c>
      <c r="BA10" s="87">
        <v>0</v>
      </c>
      <c r="BB10" s="87">
        <v>0</v>
      </c>
      <c r="BC10" s="87">
        <v>0</v>
      </c>
      <c r="BD10" s="87">
        <v>0</v>
      </c>
      <c r="BK10" s="96" t="s">
        <v>763</v>
      </c>
      <c r="BL10" s="96" t="s">
        <v>358</v>
      </c>
      <c r="BM10" s="96" t="s">
        <v>1631</v>
      </c>
    </row>
    <row r="11" spans="1:65" ht="12.75" customHeight="1">
      <c r="A11" s="18" t="s">
        <v>538</v>
      </c>
      <c r="B11" s="18" t="s">
        <v>75</v>
      </c>
      <c r="C11" s="18" t="s">
        <v>556</v>
      </c>
      <c r="D11" s="18" t="s">
        <v>570</v>
      </c>
      <c r="E11" s="87">
        <v>0</v>
      </c>
      <c r="F11" s="87">
        <v>0</v>
      </c>
      <c r="G11" s="87">
        <v>0</v>
      </c>
      <c r="H11" s="87">
        <v>0</v>
      </c>
      <c r="I11" s="87">
        <v>0</v>
      </c>
      <c r="J11" s="87">
        <v>0</v>
      </c>
      <c r="K11" s="87">
        <v>0</v>
      </c>
      <c r="L11" s="87">
        <v>0</v>
      </c>
      <c r="M11" s="87">
        <v>0</v>
      </c>
      <c r="N11" s="87">
        <v>0</v>
      </c>
      <c r="O11" s="87">
        <v>0</v>
      </c>
      <c r="P11" s="87">
        <v>0</v>
      </c>
      <c r="Q11" s="87">
        <v>0</v>
      </c>
      <c r="R11" s="87">
        <v>0</v>
      </c>
      <c r="S11" s="87">
        <v>0</v>
      </c>
      <c r="T11" s="87">
        <v>0</v>
      </c>
      <c r="U11" s="87">
        <v>0</v>
      </c>
      <c r="V11" s="87">
        <v>0</v>
      </c>
      <c r="W11" s="87">
        <v>0</v>
      </c>
      <c r="X11" s="87">
        <v>0</v>
      </c>
      <c r="Y11" s="87">
        <v>0</v>
      </c>
      <c r="Z11" s="87">
        <v>0</v>
      </c>
      <c r="AA11" s="87">
        <v>0</v>
      </c>
      <c r="AB11" s="87">
        <v>0</v>
      </c>
      <c r="AC11" s="1042" t="s">
        <v>2138</v>
      </c>
      <c r="AF11" s="824" t="s">
        <v>111</v>
      </c>
      <c r="AG11" s="87">
        <v>0</v>
      </c>
      <c r="AH11" s="87">
        <v>0</v>
      </c>
      <c r="AI11" s="87">
        <v>0</v>
      </c>
      <c r="AJ11" s="87">
        <v>0</v>
      </c>
      <c r="AK11" s="87">
        <v>0</v>
      </c>
      <c r="AL11" s="87">
        <v>0</v>
      </c>
      <c r="AM11" s="87">
        <v>0</v>
      </c>
      <c r="AN11" s="87">
        <v>0</v>
      </c>
      <c r="AO11" s="87">
        <v>0</v>
      </c>
      <c r="AP11" s="87">
        <v>0</v>
      </c>
      <c r="AQ11" s="87">
        <v>0</v>
      </c>
      <c r="AR11" s="87">
        <v>0</v>
      </c>
      <c r="AS11" s="87">
        <v>0</v>
      </c>
      <c r="AT11" s="87">
        <v>0</v>
      </c>
      <c r="AU11" s="87">
        <v>0</v>
      </c>
      <c r="AV11" s="87">
        <v>0</v>
      </c>
      <c r="AW11" s="87">
        <v>0</v>
      </c>
      <c r="AX11" s="87">
        <v>0</v>
      </c>
      <c r="AY11" s="87">
        <v>0</v>
      </c>
      <c r="AZ11" s="87">
        <v>0</v>
      </c>
      <c r="BA11" s="87">
        <v>0</v>
      </c>
      <c r="BB11" s="87">
        <v>0</v>
      </c>
      <c r="BC11" s="87">
        <v>0</v>
      </c>
      <c r="BD11" s="87">
        <v>0</v>
      </c>
      <c r="BK11" s="96" t="s">
        <v>111</v>
      </c>
      <c r="BL11" s="96" t="s">
        <v>360</v>
      </c>
      <c r="BM11" s="96" t="s">
        <v>1928</v>
      </c>
    </row>
    <row r="12" spans="1:65" ht="12.75" customHeight="1">
      <c r="A12" s="18" t="s">
        <v>538</v>
      </c>
      <c r="B12" s="18" t="s">
        <v>75</v>
      </c>
      <c r="C12" s="18" t="s">
        <v>556</v>
      </c>
      <c r="D12" s="18" t="s">
        <v>242</v>
      </c>
      <c r="E12" s="87">
        <v>0</v>
      </c>
      <c r="F12" s="87">
        <v>0</v>
      </c>
      <c r="G12" s="87">
        <v>0</v>
      </c>
      <c r="H12" s="87">
        <v>0</v>
      </c>
      <c r="I12" s="87">
        <v>0</v>
      </c>
      <c r="J12" s="87">
        <v>0</v>
      </c>
      <c r="K12" s="87">
        <v>0</v>
      </c>
      <c r="L12" s="87">
        <v>0</v>
      </c>
      <c r="M12" s="87">
        <v>0</v>
      </c>
      <c r="N12" s="87">
        <v>0</v>
      </c>
      <c r="O12" s="87">
        <v>0</v>
      </c>
      <c r="P12" s="87">
        <v>0</v>
      </c>
      <c r="Q12" s="87">
        <v>0</v>
      </c>
      <c r="R12" s="87">
        <v>0</v>
      </c>
      <c r="S12" s="87">
        <v>0</v>
      </c>
      <c r="T12" s="87">
        <v>0</v>
      </c>
      <c r="U12" s="87">
        <v>0</v>
      </c>
      <c r="V12" s="87">
        <v>0</v>
      </c>
      <c r="W12" s="87">
        <v>0</v>
      </c>
      <c r="X12" s="87">
        <v>0</v>
      </c>
      <c r="Y12" s="87">
        <v>0</v>
      </c>
      <c r="Z12" s="87">
        <v>0</v>
      </c>
      <c r="AA12" s="87">
        <v>0</v>
      </c>
      <c r="AB12" s="87">
        <v>0</v>
      </c>
      <c r="AC12" s="1051" t="s">
        <v>2149</v>
      </c>
      <c r="AF12" s="824" t="s">
        <v>114</v>
      </c>
      <c r="AG12" s="87">
        <v>0</v>
      </c>
      <c r="AH12" s="87">
        <v>0</v>
      </c>
      <c r="AI12" s="87">
        <v>0</v>
      </c>
      <c r="AJ12" s="87">
        <v>0</v>
      </c>
      <c r="AK12" s="87">
        <v>0</v>
      </c>
      <c r="AL12" s="87">
        <v>0</v>
      </c>
      <c r="AM12" s="87">
        <v>0</v>
      </c>
      <c r="AN12" s="87">
        <v>0</v>
      </c>
      <c r="AO12" s="87">
        <v>0</v>
      </c>
      <c r="AP12" s="87">
        <v>0</v>
      </c>
      <c r="AQ12" s="87">
        <v>0</v>
      </c>
      <c r="AR12" s="87">
        <v>0</v>
      </c>
      <c r="AS12" s="87">
        <v>0</v>
      </c>
      <c r="AT12" s="87">
        <v>0</v>
      </c>
      <c r="AU12" s="87">
        <v>0</v>
      </c>
      <c r="AV12" s="87">
        <v>0</v>
      </c>
      <c r="AW12" s="87">
        <v>0</v>
      </c>
      <c r="AX12" s="87">
        <v>0</v>
      </c>
      <c r="AY12" s="87">
        <v>0</v>
      </c>
      <c r="AZ12" s="87">
        <v>0</v>
      </c>
      <c r="BA12" s="87">
        <v>0</v>
      </c>
      <c r="BB12" s="87">
        <v>0</v>
      </c>
      <c r="BC12" s="87">
        <v>0</v>
      </c>
      <c r="BD12" s="87">
        <v>0</v>
      </c>
      <c r="BK12" s="96" t="s">
        <v>114</v>
      </c>
      <c r="BL12" s="96" t="s">
        <v>822</v>
      </c>
      <c r="BM12" s="96" t="s">
        <v>1640</v>
      </c>
    </row>
    <row r="13" spans="1:65" ht="12.75" customHeight="1">
      <c r="A13" s="18" t="s">
        <v>538</v>
      </c>
      <c r="B13" s="18" t="s">
        <v>75</v>
      </c>
      <c r="C13" s="18" t="s">
        <v>556</v>
      </c>
      <c r="D13" s="18" t="s">
        <v>243</v>
      </c>
      <c r="E13" s="87">
        <v>0</v>
      </c>
      <c r="F13" s="87">
        <v>0</v>
      </c>
      <c r="G13" s="87">
        <v>0</v>
      </c>
      <c r="H13" s="87">
        <v>0</v>
      </c>
      <c r="I13" s="87">
        <v>0</v>
      </c>
      <c r="J13" s="87">
        <v>0</v>
      </c>
      <c r="K13" s="87">
        <v>0</v>
      </c>
      <c r="L13" s="87">
        <v>0</v>
      </c>
      <c r="M13" s="87">
        <v>0</v>
      </c>
      <c r="N13" s="87">
        <v>0</v>
      </c>
      <c r="O13" s="87">
        <v>0</v>
      </c>
      <c r="P13" s="87">
        <v>0</v>
      </c>
      <c r="Q13" s="87">
        <v>0</v>
      </c>
      <c r="R13" s="87">
        <v>0</v>
      </c>
      <c r="S13" s="87">
        <v>0</v>
      </c>
      <c r="T13" s="87">
        <v>0</v>
      </c>
      <c r="U13" s="87">
        <v>0</v>
      </c>
      <c r="V13" s="87">
        <v>0</v>
      </c>
      <c r="W13" s="87">
        <v>0</v>
      </c>
      <c r="X13" s="87">
        <v>0</v>
      </c>
      <c r="Y13" s="87">
        <v>0</v>
      </c>
      <c r="Z13" s="87">
        <v>0</v>
      </c>
      <c r="AA13" s="87">
        <v>0</v>
      </c>
      <c r="AB13" s="87">
        <v>0</v>
      </c>
      <c r="AC13" s="1052" t="s">
        <v>2150</v>
      </c>
      <c r="AF13" s="824" t="s">
        <v>115</v>
      </c>
      <c r="AG13" s="87">
        <v>0</v>
      </c>
      <c r="AH13" s="87">
        <v>0</v>
      </c>
      <c r="AI13" s="87">
        <v>0</v>
      </c>
      <c r="AJ13" s="87">
        <v>0</v>
      </c>
      <c r="AK13" s="87">
        <v>0</v>
      </c>
      <c r="AL13" s="87">
        <v>0</v>
      </c>
      <c r="AM13" s="87">
        <v>0</v>
      </c>
      <c r="AN13" s="87">
        <v>0</v>
      </c>
      <c r="AO13" s="87">
        <v>0</v>
      </c>
      <c r="AP13" s="87">
        <v>0</v>
      </c>
      <c r="AQ13" s="87">
        <v>0</v>
      </c>
      <c r="AR13" s="87">
        <v>0</v>
      </c>
      <c r="AS13" s="87">
        <v>0</v>
      </c>
      <c r="AT13" s="87">
        <v>0</v>
      </c>
      <c r="AU13" s="87">
        <v>0</v>
      </c>
      <c r="AV13" s="87">
        <v>0</v>
      </c>
      <c r="AW13" s="87">
        <v>0</v>
      </c>
      <c r="AX13" s="87">
        <v>0</v>
      </c>
      <c r="AY13" s="87">
        <v>0</v>
      </c>
      <c r="AZ13" s="87">
        <v>0</v>
      </c>
      <c r="BA13" s="87">
        <v>0</v>
      </c>
      <c r="BB13" s="87">
        <v>0</v>
      </c>
      <c r="BC13" s="87">
        <v>0</v>
      </c>
      <c r="BD13" s="87">
        <v>0</v>
      </c>
      <c r="BK13" s="96" t="s">
        <v>115</v>
      </c>
      <c r="BL13" s="96" t="s">
        <v>362</v>
      </c>
      <c r="BM13" s="96" t="s">
        <v>1641</v>
      </c>
    </row>
    <row r="14" spans="1:65" ht="12.75" customHeight="1">
      <c r="A14" s="18"/>
      <c r="B14" s="18"/>
      <c r="C14" s="18"/>
      <c r="D14" s="18" t="s">
        <v>554</v>
      </c>
      <c r="E14" s="88"/>
      <c r="F14" s="88"/>
      <c r="G14" s="88"/>
      <c r="H14" s="88"/>
      <c r="I14" s="88"/>
      <c r="J14" s="88"/>
      <c r="K14" s="88"/>
      <c r="L14" s="88"/>
      <c r="M14" s="88"/>
      <c r="N14" s="88"/>
      <c r="O14" s="88"/>
      <c r="P14" s="88"/>
      <c r="Q14" s="88"/>
      <c r="R14" s="88"/>
      <c r="S14" s="88"/>
      <c r="T14" s="88"/>
      <c r="U14" s="88"/>
      <c r="V14" s="88"/>
      <c r="W14" s="88"/>
      <c r="X14" s="88"/>
      <c r="Y14" s="88"/>
      <c r="Z14" s="88"/>
      <c r="AA14" s="88"/>
      <c r="AB14" s="88"/>
      <c r="AC14" s="1052" t="s">
        <v>2151</v>
      </c>
      <c r="AF14" s="824" t="s">
        <v>112</v>
      </c>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K14" s="96" t="s">
        <v>112</v>
      </c>
      <c r="BL14" s="96" t="s">
        <v>863</v>
      </c>
      <c r="BM14" s="96" t="s">
        <v>1635</v>
      </c>
    </row>
    <row r="15" spans="1:65" ht="12.75" customHeight="1">
      <c r="A15" s="18" t="s">
        <v>538</v>
      </c>
      <c r="B15" s="18" t="s">
        <v>75</v>
      </c>
      <c r="C15" s="18" t="s">
        <v>556</v>
      </c>
      <c r="D15" s="18" t="s">
        <v>244</v>
      </c>
      <c r="E15" s="87">
        <v>0</v>
      </c>
      <c r="F15" s="87">
        <v>0</v>
      </c>
      <c r="G15" s="87">
        <v>0</v>
      </c>
      <c r="H15" s="87">
        <v>0</v>
      </c>
      <c r="I15" s="87">
        <v>0</v>
      </c>
      <c r="J15" s="87">
        <v>0</v>
      </c>
      <c r="K15" s="87">
        <v>0</v>
      </c>
      <c r="L15" s="87">
        <v>0</v>
      </c>
      <c r="M15" s="87">
        <v>0</v>
      </c>
      <c r="N15" s="87">
        <v>0</v>
      </c>
      <c r="O15" s="87">
        <v>0</v>
      </c>
      <c r="P15" s="87">
        <v>0</v>
      </c>
      <c r="Q15" s="87">
        <v>0</v>
      </c>
      <c r="R15" s="87">
        <v>0</v>
      </c>
      <c r="S15" s="87">
        <v>0</v>
      </c>
      <c r="T15" s="87">
        <v>0</v>
      </c>
      <c r="U15" s="87">
        <v>0</v>
      </c>
      <c r="V15" s="87">
        <v>0</v>
      </c>
      <c r="W15" s="87">
        <v>0</v>
      </c>
      <c r="X15" s="87">
        <v>0</v>
      </c>
      <c r="Y15" s="87">
        <v>0</v>
      </c>
      <c r="Z15" s="87">
        <v>0</v>
      </c>
      <c r="AA15" s="87">
        <v>0</v>
      </c>
      <c r="AB15" s="87">
        <v>0</v>
      </c>
      <c r="AC15" s="1045" t="s">
        <v>2140</v>
      </c>
      <c r="AF15" s="824" t="s">
        <v>113</v>
      </c>
      <c r="AG15" s="87">
        <v>0</v>
      </c>
      <c r="AH15" s="87">
        <v>0</v>
      </c>
      <c r="AI15" s="87">
        <v>0</v>
      </c>
      <c r="AJ15" s="87">
        <v>0</v>
      </c>
      <c r="AK15" s="87">
        <v>0</v>
      </c>
      <c r="AL15" s="87">
        <v>0</v>
      </c>
      <c r="AM15" s="87">
        <v>0</v>
      </c>
      <c r="AN15" s="87">
        <v>0</v>
      </c>
      <c r="AO15" s="87">
        <v>0</v>
      </c>
      <c r="AP15" s="87">
        <v>0</v>
      </c>
      <c r="AQ15" s="87">
        <v>0</v>
      </c>
      <c r="AR15" s="87">
        <v>0</v>
      </c>
      <c r="AS15" s="87">
        <v>0</v>
      </c>
      <c r="AT15" s="87">
        <v>0</v>
      </c>
      <c r="AU15" s="87">
        <v>0</v>
      </c>
      <c r="AV15" s="87">
        <v>0</v>
      </c>
      <c r="AW15" s="87">
        <v>0</v>
      </c>
      <c r="AX15" s="87">
        <v>0</v>
      </c>
      <c r="AY15" s="87">
        <v>0</v>
      </c>
      <c r="AZ15" s="87">
        <v>0</v>
      </c>
      <c r="BA15" s="87">
        <v>0</v>
      </c>
      <c r="BB15" s="87">
        <v>0</v>
      </c>
      <c r="BC15" s="87">
        <v>0</v>
      </c>
      <c r="BD15" s="87">
        <v>0</v>
      </c>
      <c r="BK15" s="96" t="s">
        <v>113</v>
      </c>
      <c r="BL15" s="96" t="s">
        <v>335</v>
      </c>
      <c r="BM15" s="96" t="s">
        <v>1929</v>
      </c>
    </row>
    <row r="16" spans="1:65" s="124" customFormat="1" ht="24" customHeight="1">
      <c r="A16" s="18"/>
      <c r="B16" s="18"/>
      <c r="C16" s="18"/>
      <c r="D16" s="18"/>
      <c r="E16" s="397"/>
      <c r="F16" s="397"/>
      <c r="G16" s="397"/>
      <c r="H16" s="397"/>
      <c r="I16" s="397"/>
      <c r="J16" s="398"/>
      <c r="K16" s="398"/>
      <c r="L16" s="398"/>
      <c r="M16" s="398"/>
      <c r="N16" s="399"/>
      <c r="O16" s="399"/>
      <c r="P16" s="399"/>
      <c r="Q16" s="399"/>
      <c r="R16" s="399"/>
      <c r="S16" s="399"/>
      <c r="T16" s="399"/>
      <c r="U16" s="399"/>
      <c r="V16" s="399"/>
      <c r="W16" s="399"/>
      <c r="X16" s="399"/>
      <c r="Y16" s="399"/>
      <c r="Z16" s="399"/>
      <c r="AA16" s="399"/>
      <c r="AB16" s="399"/>
      <c r="AC16" s="1050" t="s">
        <v>2152</v>
      </c>
      <c r="AD16"/>
      <c r="AE16"/>
      <c r="AF16" s="824" t="s">
        <v>198</v>
      </c>
      <c r="AG16" s="399"/>
      <c r="AH16" s="399"/>
      <c r="AI16" s="399"/>
      <c r="AJ16" s="399"/>
      <c r="AK16" s="399"/>
      <c r="AL16" s="399"/>
      <c r="AM16" s="399"/>
      <c r="AN16" s="399"/>
      <c r="AO16" s="399"/>
      <c r="AP16" s="399"/>
      <c r="AQ16" s="399"/>
      <c r="AR16" s="399"/>
      <c r="AS16" s="399"/>
      <c r="AT16" s="399"/>
      <c r="AU16" s="399"/>
      <c r="AV16" s="399"/>
      <c r="AW16" s="399"/>
      <c r="AX16" s="399"/>
      <c r="AY16" s="399"/>
      <c r="AZ16" s="399"/>
      <c r="BA16" s="399"/>
      <c r="BB16" s="399"/>
      <c r="BC16" s="399"/>
      <c r="BD16" s="399"/>
      <c r="BK16" s="96" t="s">
        <v>198</v>
      </c>
      <c r="BL16" s="96" t="s">
        <v>336</v>
      </c>
      <c r="BM16" s="96" t="s">
        <v>1939</v>
      </c>
    </row>
    <row r="17" spans="1:65" s="124" customFormat="1" ht="13.5" customHeight="1">
      <c r="A17" s="18" t="s">
        <v>538</v>
      </c>
      <c r="B17" s="12" t="s">
        <v>75</v>
      </c>
      <c r="C17" s="12" t="s">
        <v>558</v>
      </c>
      <c r="D17" s="18" t="s">
        <v>1222</v>
      </c>
      <c r="E17" s="706">
        <f>SUM(E18:E25)</f>
        <v>0</v>
      </c>
      <c r="F17" s="706">
        <f t="shared" ref="F17:O17" si="3">SUM(F18:F25)</f>
        <v>0</v>
      </c>
      <c r="G17" s="706">
        <f>SUM(G18:G25)</f>
        <v>0</v>
      </c>
      <c r="H17" s="706">
        <f t="shared" si="3"/>
        <v>0</v>
      </c>
      <c r="I17" s="706">
        <f t="shared" si="3"/>
        <v>0</v>
      </c>
      <c r="J17" s="706">
        <f t="shared" si="3"/>
        <v>0</v>
      </c>
      <c r="K17" s="706">
        <f t="shared" si="3"/>
        <v>0</v>
      </c>
      <c r="L17" s="706">
        <f t="shared" si="3"/>
        <v>0</v>
      </c>
      <c r="M17" s="706">
        <f t="shared" si="3"/>
        <v>0</v>
      </c>
      <c r="N17" s="706">
        <f t="shared" si="3"/>
        <v>0</v>
      </c>
      <c r="O17" s="706">
        <f t="shared" si="3"/>
        <v>0</v>
      </c>
      <c r="P17" s="706">
        <f>SUM(P18:P25)</f>
        <v>0</v>
      </c>
      <c r="Q17" s="706">
        <f>SUM(Q18:Q25)</f>
        <v>0</v>
      </c>
      <c r="R17" s="706">
        <f>SUM(R18:R25)</f>
        <v>0</v>
      </c>
      <c r="S17" s="706">
        <f>SUM(S18:S25)</f>
        <v>0</v>
      </c>
      <c r="T17" s="706">
        <f>SUM(T18:T25)</f>
        <v>0</v>
      </c>
      <c r="U17" s="706">
        <f t="shared" ref="U17:AB17" si="4">SUM(U18:U25)</f>
        <v>0</v>
      </c>
      <c r="V17" s="706">
        <f t="shared" si="4"/>
        <v>0</v>
      </c>
      <c r="W17" s="706">
        <f t="shared" si="4"/>
        <v>0</v>
      </c>
      <c r="X17" s="706">
        <f t="shared" si="4"/>
        <v>0</v>
      </c>
      <c r="Y17" s="706">
        <f t="shared" si="4"/>
        <v>0</v>
      </c>
      <c r="Z17" s="706">
        <f>SUM(Z18:Z25)</f>
        <v>0</v>
      </c>
      <c r="AA17" s="706">
        <f>SUM(AA18:AA25)</f>
        <v>0</v>
      </c>
      <c r="AB17" s="706">
        <f t="shared" si="4"/>
        <v>0</v>
      </c>
      <c r="AC17" s="377" t="s">
        <v>2148</v>
      </c>
      <c r="AD17"/>
      <c r="AE17"/>
      <c r="AF17" s="824" t="s">
        <v>442</v>
      </c>
      <c r="AG17" s="160">
        <f t="shared" ref="AG17:BD17" si="5">SUM(AG18:AG25)</f>
        <v>0</v>
      </c>
      <c r="AH17" s="160">
        <f t="shared" si="5"/>
        <v>0</v>
      </c>
      <c r="AI17" s="160">
        <f t="shared" si="5"/>
        <v>0</v>
      </c>
      <c r="AJ17" s="160">
        <f t="shared" si="5"/>
        <v>0</v>
      </c>
      <c r="AK17" s="160">
        <f t="shared" si="5"/>
        <v>0</v>
      </c>
      <c r="AL17" s="160">
        <f t="shared" si="5"/>
        <v>0</v>
      </c>
      <c r="AM17" s="160">
        <f t="shared" si="5"/>
        <v>0</v>
      </c>
      <c r="AN17" s="160">
        <f t="shared" si="5"/>
        <v>0</v>
      </c>
      <c r="AO17" s="160">
        <f t="shared" si="5"/>
        <v>0</v>
      </c>
      <c r="AP17" s="160">
        <f t="shared" si="5"/>
        <v>0</v>
      </c>
      <c r="AQ17" s="160">
        <f t="shared" si="5"/>
        <v>0</v>
      </c>
      <c r="AR17" s="160">
        <f t="shared" si="5"/>
        <v>0</v>
      </c>
      <c r="AS17" s="160">
        <f t="shared" si="5"/>
        <v>0</v>
      </c>
      <c r="AT17" s="160">
        <f t="shared" si="5"/>
        <v>0</v>
      </c>
      <c r="AU17" s="160">
        <f t="shared" si="5"/>
        <v>0</v>
      </c>
      <c r="AV17" s="160">
        <f t="shared" si="5"/>
        <v>0</v>
      </c>
      <c r="AW17" s="160">
        <f t="shared" si="5"/>
        <v>0</v>
      </c>
      <c r="AX17" s="160">
        <f t="shared" si="5"/>
        <v>0</v>
      </c>
      <c r="AY17" s="160">
        <f t="shared" si="5"/>
        <v>0</v>
      </c>
      <c r="AZ17" s="160">
        <f>SUM(AZ18:AZ25)</f>
        <v>0</v>
      </c>
      <c r="BA17" s="160">
        <f>SUM(BA18:BA25)</f>
        <v>0</v>
      </c>
      <c r="BB17" s="160">
        <f>SUM(BB18:BB25)</f>
        <v>0</v>
      </c>
      <c r="BC17" s="160">
        <f>SUM(BC18:BC25)</f>
        <v>0</v>
      </c>
      <c r="BD17" s="160">
        <f t="shared" si="5"/>
        <v>0</v>
      </c>
      <c r="BK17" s="96" t="s">
        <v>442</v>
      </c>
      <c r="BL17" s="96" t="s">
        <v>759</v>
      </c>
      <c r="BM17" s="96" t="s">
        <v>1619</v>
      </c>
    </row>
    <row r="18" spans="1:65" s="396" customFormat="1" ht="12.75" customHeight="1">
      <c r="A18" s="18" t="s">
        <v>538</v>
      </c>
      <c r="B18" s="18" t="s">
        <v>75</v>
      </c>
      <c r="C18" s="12" t="s">
        <v>558</v>
      </c>
      <c r="D18" s="18" t="s">
        <v>563</v>
      </c>
      <c r="E18" s="87">
        <v>0</v>
      </c>
      <c r="F18" s="87">
        <v>0</v>
      </c>
      <c r="G18" s="87">
        <v>0</v>
      </c>
      <c r="H18" s="87">
        <v>0</v>
      </c>
      <c r="I18" s="87">
        <v>0</v>
      </c>
      <c r="J18" s="87">
        <v>0</v>
      </c>
      <c r="K18" s="87">
        <v>0</v>
      </c>
      <c r="L18" s="87">
        <v>0</v>
      </c>
      <c r="M18" s="87">
        <v>0</v>
      </c>
      <c r="N18" s="87">
        <v>0</v>
      </c>
      <c r="O18" s="87">
        <v>0</v>
      </c>
      <c r="P18" s="87">
        <v>0</v>
      </c>
      <c r="Q18" s="87">
        <v>0</v>
      </c>
      <c r="R18" s="87">
        <v>0</v>
      </c>
      <c r="S18" s="87">
        <v>0</v>
      </c>
      <c r="T18" s="87">
        <v>0</v>
      </c>
      <c r="U18" s="87">
        <v>0</v>
      </c>
      <c r="V18" s="87">
        <v>0</v>
      </c>
      <c r="W18" s="87">
        <v>0</v>
      </c>
      <c r="X18" s="87">
        <v>0</v>
      </c>
      <c r="Y18" s="87">
        <v>0</v>
      </c>
      <c r="Z18" s="87">
        <v>0</v>
      </c>
      <c r="AA18" s="87">
        <v>0</v>
      </c>
      <c r="AB18" s="87">
        <v>0</v>
      </c>
      <c r="AC18" s="375" t="s">
        <v>2131</v>
      </c>
      <c r="AD18"/>
      <c r="AE18"/>
      <c r="AF18" s="824" t="s">
        <v>760</v>
      </c>
      <c r="AG18" s="87">
        <v>0</v>
      </c>
      <c r="AH18" s="87">
        <v>0</v>
      </c>
      <c r="AI18" s="87">
        <v>0</v>
      </c>
      <c r="AJ18" s="87">
        <v>0</v>
      </c>
      <c r="AK18" s="87">
        <v>0</v>
      </c>
      <c r="AL18" s="87">
        <v>0</v>
      </c>
      <c r="AM18" s="87">
        <v>0</v>
      </c>
      <c r="AN18" s="87">
        <v>0</v>
      </c>
      <c r="AO18" s="87">
        <v>0</v>
      </c>
      <c r="AP18" s="87">
        <v>0</v>
      </c>
      <c r="AQ18" s="87">
        <v>0</v>
      </c>
      <c r="AR18" s="87">
        <v>0</v>
      </c>
      <c r="AS18" s="87">
        <v>0</v>
      </c>
      <c r="AT18" s="87">
        <v>0</v>
      </c>
      <c r="AU18" s="87">
        <v>0</v>
      </c>
      <c r="AV18" s="87">
        <v>0</v>
      </c>
      <c r="AW18" s="87">
        <v>0</v>
      </c>
      <c r="AX18" s="87">
        <v>0</v>
      </c>
      <c r="AY18" s="87">
        <v>0</v>
      </c>
      <c r="AZ18" s="87">
        <v>0</v>
      </c>
      <c r="BA18" s="87">
        <v>0</v>
      </c>
      <c r="BB18" s="87">
        <v>0</v>
      </c>
      <c r="BC18" s="87">
        <v>0</v>
      </c>
      <c r="BD18" s="87">
        <v>0</v>
      </c>
      <c r="BK18" s="96" t="s">
        <v>760</v>
      </c>
      <c r="BL18" s="96" t="s">
        <v>351</v>
      </c>
      <c r="BM18" s="96" t="s">
        <v>1638</v>
      </c>
    </row>
    <row r="19" spans="1:65" s="396" customFormat="1" ht="12.75" customHeight="1">
      <c r="A19" s="18" t="s">
        <v>538</v>
      </c>
      <c r="B19" s="18" t="s">
        <v>75</v>
      </c>
      <c r="C19" s="12" t="s">
        <v>558</v>
      </c>
      <c r="D19" s="18" t="s">
        <v>566</v>
      </c>
      <c r="E19" s="87">
        <v>0</v>
      </c>
      <c r="F19" s="87">
        <v>0</v>
      </c>
      <c r="G19" s="87">
        <v>0</v>
      </c>
      <c r="H19" s="87">
        <v>0</v>
      </c>
      <c r="I19" s="87">
        <v>0</v>
      </c>
      <c r="J19" s="87">
        <v>0</v>
      </c>
      <c r="K19" s="87">
        <v>0</v>
      </c>
      <c r="L19" s="87">
        <v>0</v>
      </c>
      <c r="M19" s="87">
        <v>0</v>
      </c>
      <c r="N19" s="87">
        <v>0</v>
      </c>
      <c r="O19" s="87">
        <v>0</v>
      </c>
      <c r="P19" s="87">
        <v>0</v>
      </c>
      <c r="Q19" s="87">
        <v>0</v>
      </c>
      <c r="R19" s="87">
        <v>0</v>
      </c>
      <c r="S19" s="87">
        <v>0</v>
      </c>
      <c r="T19" s="87">
        <v>0</v>
      </c>
      <c r="U19" s="87">
        <v>0</v>
      </c>
      <c r="V19" s="87">
        <v>0</v>
      </c>
      <c r="W19" s="87">
        <v>0</v>
      </c>
      <c r="X19" s="87">
        <v>0</v>
      </c>
      <c r="Y19" s="87">
        <v>0</v>
      </c>
      <c r="Z19" s="87">
        <v>0</v>
      </c>
      <c r="AA19" s="87">
        <v>0</v>
      </c>
      <c r="AB19" s="87">
        <v>0</v>
      </c>
      <c r="AC19" s="1042" t="s">
        <v>2134</v>
      </c>
      <c r="AD19"/>
      <c r="AE19"/>
      <c r="AF19" s="824" t="s">
        <v>762</v>
      </c>
      <c r="AG19" s="87">
        <v>0</v>
      </c>
      <c r="AH19" s="87">
        <v>0</v>
      </c>
      <c r="AI19" s="87">
        <v>0</v>
      </c>
      <c r="AJ19" s="87">
        <v>0</v>
      </c>
      <c r="AK19" s="87">
        <v>0</v>
      </c>
      <c r="AL19" s="87">
        <v>0</v>
      </c>
      <c r="AM19" s="87">
        <v>0</v>
      </c>
      <c r="AN19" s="87">
        <v>0</v>
      </c>
      <c r="AO19" s="87">
        <v>0</v>
      </c>
      <c r="AP19" s="87">
        <v>0</v>
      </c>
      <c r="AQ19" s="87">
        <v>0</v>
      </c>
      <c r="AR19" s="87">
        <v>0</v>
      </c>
      <c r="AS19" s="87">
        <v>0</v>
      </c>
      <c r="AT19" s="87">
        <v>0</v>
      </c>
      <c r="AU19" s="87">
        <v>0</v>
      </c>
      <c r="AV19" s="87">
        <v>0</v>
      </c>
      <c r="AW19" s="87">
        <v>0</v>
      </c>
      <c r="AX19" s="87">
        <v>0</v>
      </c>
      <c r="AY19" s="87">
        <v>0</v>
      </c>
      <c r="AZ19" s="87">
        <v>0</v>
      </c>
      <c r="BA19" s="87">
        <v>0</v>
      </c>
      <c r="BB19" s="87">
        <v>0</v>
      </c>
      <c r="BC19" s="87">
        <v>0</v>
      </c>
      <c r="BD19" s="87">
        <v>0</v>
      </c>
      <c r="BK19" s="96" t="s">
        <v>762</v>
      </c>
      <c r="BL19" s="96" t="s">
        <v>357</v>
      </c>
      <c r="BM19" s="96" t="s">
        <v>1630</v>
      </c>
    </row>
    <row r="20" spans="1:65" s="396" customFormat="1" ht="12.75" customHeight="1">
      <c r="A20" s="18" t="s">
        <v>538</v>
      </c>
      <c r="B20" s="18" t="s">
        <v>75</v>
      </c>
      <c r="C20" s="12" t="s">
        <v>558</v>
      </c>
      <c r="D20" s="18" t="s">
        <v>567</v>
      </c>
      <c r="E20" s="87">
        <v>0</v>
      </c>
      <c r="F20" s="87">
        <v>0</v>
      </c>
      <c r="G20" s="87">
        <v>0</v>
      </c>
      <c r="H20" s="87">
        <v>0</v>
      </c>
      <c r="I20" s="87">
        <v>0</v>
      </c>
      <c r="J20" s="87">
        <v>0</v>
      </c>
      <c r="K20" s="87">
        <v>0</v>
      </c>
      <c r="L20" s="87">
        <v>0</v>
      </c>
      <c r="M20" s="87">
        <v>0</v>
      </c>
      <c r="N20" s="87">
        <v>0</v>
      </c>
      <c r="O20" s="87">
        <v>0</v>
      </c>
      <c r="P20" s="87">
        <v>0</v>
      </c>
      <c r="Q20" s="87">
        <v>0</v>
      </c>
      <c r="R20" s="87">
        <v>0</v>
      </c>
      <c r="S20" s="87">
        <v>0</v>
      </c>
      <c r="T20" s="87">
        <v>0</v>
      </c>
      <c r="U20" s="87">
        <v>0</v>
      </c>
      <c r="V20" s="87">
        <v>0</v>
      </c>
      <c r="W20" s="87">
        <v>0</v>
      </c>
      <c r="X20" s="87">
        <v>0</v>
      </c>
      <c r="Y20" s="87">
        <v>0</v>
      </c>
      <c r="Z20" s="87">
        <v>0</v>
      </c>
      <c r="AA20" s="87">
        <v>0</v>
      </c>
      <c r="AB20" s="87">
        <v>0</v>
      </c>
      <c r="AC20" s="1042" t="s">
        <v>2135</v>
      </c>
      <c r="AD20"/>
      <c r="AE20"/>
      <c r="AF20" s="824" t="s">
        <v>763</v>
      </c>
      <c r="AG20" s="87">
        <v>0</v>
      </c>
      <c r="AH20" s="87">
        <v>0</v>
      </c>
      <c r="AI20" s="87">
        <v>0</v>
      </c>
      <c r="AJ20" s="87">
        <v>0</v>
      </c>
      <c r="AK20" s="87">
        <v>0</v>
      </c>
      <c r="AL20" s="87">
        <v>0</v>
      </c>
      <c r="AM20" s="87">
        <v>0</v>
      </c>
      <c r="AN20" s="87">
        <v>0</v>
      </c>
      <c r="AO20" s="87">
        <v>0</v>
      </c>
      <c r="AP20" s="87">
        <v>0</v>
      </c>
      <c r="AQ20" s="87">
        <v>0</v>
      </c>
      <c r="AR20" s="87">
        <v>0</v>
      </c>
      <c r="AS20" s="87">
        <v>0</v>
      </c>
      <c r="AT20" s="87">
        <v>0</v>
      </c>
      <c r="AU20" s="87">
        <v>0</v>
      </c>
      <c r="AV20" s="87">
        <v>0</v>
      </c>
      <c r="AW20" s="87">
        <v>0</v>
      </c>
      <c r="AX20" s="87">
        <v>0</v>
      </c>
      <c r="AY20" s="87">
        <v>0</v>
      </c>
      <c r="AZ20" s="87">
        <v>0</v>
      </c>
      <c r="BA20" s="87">
        <v>0</v>
      </c>
      <c r="BB20" s="87">
        <v>0</v>
      </c>
      <c r="BC20" s="87">
        <v>0</v>
      </c>
      <c r="BD20" s="87">
        <v>0</v>
      </c>
      <c r="BK20" s="96" t="s">
        <v>763</v>
      </c>
      <c r="BL20" s="96" t="s">
        <v>358</v>
      </c>
      <c r="BM20" s="96" t="s">
        <v>1631</v>
      </c>
    </row>
    <row r="21" spans="1:65" ht="12.75" customHeight="1">
      <c r="A21" s="18" t="s">
        <v>538</v>
      </c>
      <c r="B21" s="18" t="s">
        <v>75</v>
      </c>
      <c r="C21" s="12" t="s">
        <v>558</v>
      </c>
      <c r="D21" s="18" t="s">
        <v>570</v>
      </c>
      <c r="E21" s="87">
        <v>0</v>
      </c>
      <c r="F21" s="87">
        <v>0</v>
      </c>
      <c r="G21" s="87">
        <v>0</v>
      </c>
      <c r="H21" s="87">
        <v>0</v>
      </c>
      <c r="I21" s="87">
        <v>0</v>
      </c>
      <c r="J21" s="87">
        <v>0</v>
      </c>
      <c r="K21" s="87">
        <v>0</v>
      </c>
      <c r="L21" s="87">
        <v>0</v>
      </c>
      <c r="M21" s="87">
        <v>0</v>
      </c>
      <c r="N21" s="87">
        <v>0</v>
      </c>
      <c r="O21" s="87">
        <v>0</v>
      </c>
      <c r="P21" s="87">
        <v>0</v>
      </c>
      <c r="Q21" s="87">
        <v>0</v>
      </c>
      <c r="R21" s="87">
        <v>0</v>
      </c>
      <c r="S21" s="87">
        <v>0</v>
      </c>
      <c r="T21" s="87">
        <v>0</v>
      </c>
      <c r="U21" s="87">
        <v>0</v>
      </c>
      <c r="V21" s="87">
        <v>0</v>
      </c>
      <c r="W21" s="87">
        <v>0</v>
      </c>
      <c r="X21" s="87">
        <v>0</v>
      </c>
      <c r="Y21" s="87">
        <v>0</v>
      </c>
      <c r="Z21" s="87">
        <v>0</v>
      </c>
      <c r="AA21" s="87">
        <v>0</v>
      </c>
      <c r="AB21" s="87">
        <v>0</v>
      </c>
      <c r="AC21" s="1042" t="s">
        <v>2138</v>
      </c>
      <c r="AF21" s="824" t="s">
        <v>111</v>
      </c>
      <c r="AG21" s="87">
        <v>0</v>
      </c>
      <c r="AH21" s="87">
        <v>0</v>
      </c>
      <c r="AI21" s="87">
        <v>0</v>
      </c>
      <c r="AJ21" s="87">
        <v>0</v>
      </c>
      <c r="AK21" s="87">
        <v>0</v>
      </c>
      <c r="AL21" s="87">
        <v>0</v>
      </c>
      <c r="AM21" s="87">
        <v>0</v>
      </c>
      <c r="AN21" s="87">
        <v>0</v>
      </c>
      <c r="AO21" s="87">
        <v>0</v>
      </c>
      <c r="AP21" s="87">
        <v>0</v>
      </c>
      <c r="AQ21" s="87">
        <v>0</v>
      </c>
      <c r="AR21" s="87">
        <v>0</v>
      </c>
      <c r="AS21" s="87">
        <v>0</v>
      </c>
      <c r="AT21" s="87">
        <v>0</v>
      </c>
      <c r="AU21" s="87">
        <v>0</v>
      </c>
      <c r="AV21" s="87">
        <v>0</v>
      </c>
      <c r="AW21" s="87">
        <v>0</v>
      </c>
      <c r="AX21" s="87">
        <v>0</v>
      </c>
      <c r="AY21" s="87">
        <v>0</v>
      </c>
      <c r="AZ21" s="87">
        <v>0</v>
      </c>
      <c r="BA21" s="87">
        <v>0</v>
      </c>
      <c r="BB21" s="87">
        <v>0</v>
      </c>
      <c r="BC21" s="87">
        <v>0</v>
      </c>
      <c r="BD21" s="87">
        <v>0</v>
      </c>
      <c r="BK21" s="96" t="s">
        <v>111</v>
      </c>
      <c r="BL21" s="96" t="s">
        <v>360</v>
      </c>
      <c r="BM21" s="96" t="s">
        <v>1928</v>
      </c>
    </row>
    <row r="22" spans="1:65" ht="12.75" customHeight="1">
      <c r="A22" s="18" t="s">
        <v>538</v>
      </c>
      <c r="B22" s="18" t="s">
        <v>75</v>
      </c>
      <c r="C22" s="12" t="s">
        <v>558</v>
      </c>
      <c r="D22" s="18" t="s">
        <v>242</v>
      </c>
      <c r="E22" s="87">
        <v>0</v>
      </c>
      <c r="F22" s="87">
        <v>0</v>
      </c>
      <c r="G22" s="87">
        <v>0</v>
      </c>
      <c r="H22" s="87">
        <v>0</v>
      </c>
      <c r="I22" s="87">
        <v>0</v>
      </c>
      <c r="J22" s="87">
        <v>0</v>
      </c>
      <c r="K22" s="87">
        <v>0</v>
      </c>
      <c r="L22" s="87">
        <v>0</v>
      </c>
      <c r="M22" s="87">
        <v>0</v>
      </c>
      <c r="N22" s="87">
        <v>0</v>
      </c>
      <c r="O22" s="87">
        <v>0</v>
      </c>
      <c r="P22" s="87">
        <v>0</v>
      </c>
      <c r="Q22" s="87">
        <v>0</v>
      </c>
      <c r="R22" s="87">
        <v>0</v>
      </c>
      <c r="S22" s="87">
        <v>0</v>
      </c>
      <c r="T22" s="87">
        <v>0</v>
      </c>
      <c r="U22" s="87">
        <v>0</v>
      </c>
      <c r="V22" s="87">
        <v>0</v>
      </c>
      <c r="W22" s="87">
        <v>0</v>
      </c>
      <c r="X22" s="87">
        <v>0</v>
      </c>
      <c r="Y22" s="87">
        <v>0</v>
      </c>
      <c r="Z22" s="87">
        <v>0</v>
      </c>
      <c r="AA22" s="87">
        <v>0</v>
      </c>
      <c r="AB22" s="87">
        <v>0</v>
      </c>
      <c r="AC22" s="1051" t="s">
        <v>2149</v>
      </c>
      <c r="AF22" s="824" t="s">
        <v>114</v>
      </c>
      <c r="AG22" s="87">
        <v>0</v>
      </c>
      <c r="AH22" s="87">
        <v>0</v>
      </c>
      <c r="AI22" s="87">
        <v>0</v>
      </c>
      <c r="AJ22" s="87">
        <v>0</v>
      </c>
      <c r="AK22" s="87">
        <v>0</v>
      </c>
      <c r="AL22" s="87">
        <v>0</v>
      </c>
      <c r="AM22" s="87">
        <v>0</v>
      </c>
      <c r="AN22" s="87">
        <v>0</v>
      </c>
      <c r="AO22" s="87">
        <v>0</v>
      </c>
      <c r="AP22" s="87">
        <v>0</v>
      </c>
      <c r="AQ22" s="87">
        <v>0</v>
      </c>
      <c r="AR22" s="87">
        <v>0</v>
      </c>
      <c r="AS22" s="87">
        <v>0</v>
      </c>
      <c r="AT22" s="87">
        <v>0</v>
      </c>
      <c r="AU22" s="87">
        <v>0</v>
      </c>
      <c r="AV22" s="87">
        <v>0</v>
      </c>
      <c r="AW22" s="87">
        <v>0</v>
      </c>
      <c r="AX22" s="87">
        <v>0</v>
      </c>
      <c r="AY22" s="87">
        <v>0</v>
      </c>
      <c r="AZ22" s="87">
        <v>0</v>
      </c>
      <c r="BA22" s="87">
        <v>0</v>
      </c>
      <c r="BB22" s="87">
        <v>0</v>
      </c>
      <c r="BC22" s="87">
        <v>0</v>
      </c>
      <c r="BD22" s="87">
        <v>0</v>
      </c>
      <c r="BK22" s="96" t="s">
        <v>114</v>
      </c>
      <c r="BL22" s="96" t="s">
        <v>822</v>
      </c>
      <c r="BM22" s="96" t="s">
        <v>1640</v>
      </c>
    </row>
    <row r="23" spans="1:65" ht="12.75" customHeight="1">
      <c r="A23" s="18" t="s">
        <v>538</v>
      </c>
      <c r="B23" s="18" t="s">
        <v>75</v>
      </c>
      <c r="C23" s="12" t="s">
        <v>558</v>
      </c>
      <c r="D23" s="18" t="s">
        <v>243</v>
      </c>
      <c r="E23" s="87">
        <v>0</v>
      </c>
      <c r="F23" s="87">
        <v>0</v>
      </c>
      <c r="G23" s="87">
        <v>0</v>
      </c>
      <c r="H23" s="87">
        <v>0</v>
      </c>
      <c r="I23" s="87">
        <v>0</v>
      </c>
      <c r="J23" s="87">
        <v>0</v>
      </c>
      <c r="K23" s="87">
        <v>0</v>
      </c>
      <c r="L23" s="87">
        <v>0</v>
      </c>
      <c r="M23" s="87">
        <v>0</v>
      </c>
      <c r="N23" s="87">
        <v>0</v>
      </c>
      <c r="O23" s="87">
        <v>0</v>
      </c>
      <c r="P23" s="87">
        <v>0</v>
      </c>
      <c r="Q23" s="87">
        <v>0</v>
      </c>
      <c r="R23" s="87">
        <v>0</v>
      </c>
      <c r="S23" s="87">
        <v>0</v>
      </c>
      <c r="T23" s="87">
        <v>0</v>
      </c>
      <c r="U23" s="87">
        <v>0</v>
      </c>
      <c r="V23" s="87">
        <v>0</v>
      </c>
      <c r="W23" s="87">
        <v>0</v>
      </c>
      <c r="X23" s="87">
        <v>0</v>
      </c>
      <c r="Y23" s="87">
        <v>0</v>
      </c>
      <c r="Z23" s="87">
        <v>0</v>
      </c>
      <c r="AA23" s="87">
        <v>0</v>
      </c>
      <c r="AB23" s="87">
        <v>0</v>
      </c>
      <c r="AC23" s="1052" t="s">
        <v>2150</v>
      </c>
      <c r="AF23" s="824" t="s">
        <v>115</v>
      </c>
      <c r="AG23" s="87">
        <v>0</v>
      </c>
      <c r="AH23" s="87">
        <v>0</v>
      </c>
      <c r="AI23" s="87">
        <v>0</v>
      </c>
      <c r="AJ23" s="87">
        <v>0</v>
      </c>
      <c r="AK23" s="87">
        <v>0</v>
      </c>
      <c r="AL23" s="87">
        <v>0</v>
      </c>
      <c r="AM23" s="87">
        <v>0</v>
      </c>
      <c r="AN23" s="87">
        <v>0</v>
      </c>
      <c r="AO23" s="87">
        <v>0</v>
      </c>
      <c r="AP23" s="87">
        <v>0</v>
      </c>
      <c r="AQ23" s="87">
        <v>0</v>
      </c>
      <c r="AR23" s="87">
        <v>0</v>
      </c>
      <c r="AS23" s="87">
        <v>0</v>
      </c>
      <c r="AT23" s="87">
        <v>0</v>
      </c>
      <c r="AU23" s="87">
        <v>0</v>
      </c>
      <c r="AV23" s="87">
        <v>0</v>
      </c>
      <c r="AW23" s="87">
        <v>0</v>
      </c>
      <c r="AX23" s="87">
        <v>0</v>
      </c>
      <c r="AY23" s="87">
        <v>0</v>
      </c>
      <c r="AZ23" s="87">
        <v>0</v>
      </c>
      <c r="BA23" s="87">
        <v>0</v>
      </c>
      <c r="BB23" s="87">
        <v>0</v>
      </c>
      <c r="BC23" s="87">
        <v>0</v>
      </c>
      <c r="BD23" s="87">
        <v>0</v>
      </c>
      <c r="BK23" s="96" t="s">
        <v>115</v>
      </c>
      <c r="BL23" s="96" t="s">
        <v>362</v>
      </c>
      <c r="BM23" s="96" t="s">
        <v>1641</v>
      </c>
    </row>
    <row r="24" spans="1:65" ht="12.75" customHeight="1">
      <c r="A24" s="18"/>
      <c r="B24" s="18"/>
      <c r="C24" s="12"/>
      <c r="D24" s="18" t="s">
        <v>554</v>
      </c>
      <c r="E24" s="708"/>
      <c r="F24" s="708"/>
      <c r="G24" s="708"/>
      <c r="H24" s="708"/>
      <c r="I24" s="708"/>
      <c r="J24" s="708"/>
      <c r="K24" s="708"/>
      <c r="L24" s="708"/>
      <c r="M24" s="708"/>
      <c r="N24" s="708"/>
      <c r="O24" s="708"/>
      <c r="P24" s="708"/>
      <c r="Q24" s="708"/>
      <c r="R24" s="708"/>
      <c r="S24" s="708"/>
      <c r="T24" s="708"/>
      <c r="U24" s="708"/>
      <c r="V24" s="708"/>
      <c r="W24" s="708"/>
      <c r="X24" s="708"/>
      <c r="Y24" s="708"/>
      <c r="Z24" s="708"/>
      <c r="AA24" s="708"/>
      <c r="AB24" s="708"/>
      <c r="AC24" s="1052" t="s">
        <v>2151</v>
      </c>
      <c r="AF24" s="824" t="s">
        <v>112</v>
      </c>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K24" s="96" t="s">
        <v>112</v>
      </c>
      <c r="BL24" s="96" t="s">
        <v>863</v>
      </c>
      <c r="BM24" s="96" t="s">
        <v>1635</v>
      </c>
    </row>
    <row r="25" spans="1:65" ht="12.75" customHeight="1">
      <c r="A25" s="18" t="s">
        <v>538</v>
      </c>
      <c r="B25" s="18" t="s">
        <v>75</v>
      </c>
      <c r="C25" s="12" t="s">
        <v>558</v>
      </c>
      <c r="D25" s="18" t="s">
        <v>244</v>
      </c>
      <c r="E25" s="87">
        <v>0</v>
      </c>
      <c r="F25" s="87">
        <v>0</v>
      </c>
      <c r="G25" s="87">
        <v>0</v>
      </c>
      <c r="H25" s="87">
        <v>0</v>
      </c>
      <c r="I25" s="87">
        <v>0</v>
      </c>
      <c r="J25" s="87">
        <v>0</v>
      </c>
      <c r="K25" s="87">
        <v>0</v>
      </c>
      <c r="L25" s="87">
        <v>0</v>
      </c>
      <c r="M25" s="87">
        <v>0</v>
      </c>
      <c r="N25" s="87">
        <v>0</v>
      </c>
      <c r="O25" s="87">
        <v>0</v>
      </c>
      <c r="P25" s="87">
        <v>0</v>
      </c>
      <c r="Q25" s="87">
        <v>0</v>
      </c>
      <c r="R25" s="87">
        <v>0</v>
      </c>
      <c r="S25" s="87">
        <v>0</v>
      </c>
      <c r="T25" s="87">
        <v>0</v>
      </c>
      <c r="U25" s="87">
        <v>0</v>
      </c>
      <c r="V25" s="87">
        <v>0</v>
      </c>
      <c r="W25" s="87">
        <v>0</v>
      </c>
      <c r="X25" s="87">
        <v>0</v>
      </c>
      <c r="Y25" s="87">
        <v>0</v>
      </c>
      <c r="Z25" s="87">
        <v>0</v>
      </c>
      <c r="AA25" s="87">
        <v>0</v>
      </c>
      <c r="AB25" s="87">
        <v>0</v>
      </c>
      <c r="AC25" s="1045" t="s">
        <v>2140</v>
      </c>
      <c r="AF25" s="824" t="s">
        <v>113</v>
      </c>
      <c r="AG25" s="87">
        <v>0</v>
      </c>
      <c r="AH25" s="87">
        <v>0</v>
      </c>
      <c r="AI25" s="87">
        <v>0</v>
      </c>
      <c r="AJ25" s="87">
        <v>0</v>
      </c>
      <c r="AK25" s="87">
        <v>0</v>
      </c>
      <c r="AL25" s="87">
        <v>0</v>
      </c>
      <c r="AM25" s="87">
        <v>0</v>
      </c>
      <c r="AN25" s="87">
        <v>0</v>
      </c>
      <c r="AO25" s="87">
        <v>0</v>
      </c>
      <c r="AP25" s="87">
        <v>0</v>
      </c>
      <c r="AQ25" s="87">
        <v>0</v>
      </c>
      <c r="AR25" s="87">
        <v>0</v>
      </c>
      <c r="AS25" s="87">
        <v>0</v>
      </c>
      <c r="AT25" s="87">
        <v>0</v>
      </c>
      <c r="AU25" s="87">
        <v>0</v>
      </c>
      <c r="AV25" s="87">
        <v>0</v>
      </c>
      <c r="AW25" s="87">
        <v>0</v>
      </c>
      <c r="AX25" s="87">
        <v>0</v>
      </c>
      <c r="AY25" s="87">
        <v>0</v>
      </c>
      <c r="AZ25" s="87">
        <v>0</v>
      </c>
      <c r="BA25" s="87">
        <v>0</v>
      </c>
      <c r="BB25" s="87">
        <v>0</v>
      </c>
      <c r="BC25" s="87">
        <v>0</v>
      </c>
      <c r="BD25" s="87">
        <v>0</v>
      </c>
      <c r="BK25" s="96" t="s">
        <v>113</v>
      </c>
      <c r="BL25" s="96" t="s">
        <v>335</v>
      </c>
      <c r="BM25" s="96" t="s">
        <v>1929</v>
      </c>
    </row>
    <row r="26" spans="1:65" s="124" customFormat="1" ht="24" customHeight="1">
      <c r="A26" s="18"/>
      <c r="B26" s="18"/>
      <c r="C26" s="18"/>
      <c r="D26" s="18"/>
      <c r="E26" s="397"/>
      <c r="F26" s="397"/>
      <c r="G26" s="397"/>
      <c r="H26" s="397"/>
      <c r="I26" s="397"/>
      <c r="J26" s="398"/>
      <c r="K26" s="398"/>
      <c r="L26" s="398"/>
      <c r="M26" s="398"/>
      <c r="N26" s="399"/>
      <c r="O26" s="399"/>
      <c r="P26" s="399"/>
      <c r="Q26" s="399"/>
      <c r="R26" s="399"/>
      <c r="S26" s="399"/>
      <c r="T26" s="399"/>
      <c r="U26" s="399"/>
      <c r="V26" s="399"/>
      <c r="W26" s="399"/>
      <c r="X26" s="399"/>
      <c r="Y26" s="399"/>
      <c r="Z26" s="399"/>
      <c r="AA26" s="399"/>
      <c r="AB26" s="399"/>
      <c r="AC26" s="1046" t="s">
        <v>2153</v>
      </c>
      <c r="AD26"/>
      <c r="AE26"/>
      <c r="AF26" s="824" t="s">
        <v>190</v>
      </c>
      <c r="AG26" s="399"/>
      <c r="AH26" s="399"/>
      <c r="AI26" s="399"/>
      <c r="AJ26" s="399"/>
      <c r="AK26" s="399"/>
      <c r="AL26" s="399"/>
      <c r="AM26" s="399"/>
      <c r="AN26" s="399"/>
      <c r="AO26" s="399"/>
      <c r="AP26" s="399"/>
      <c r="AQ26" s="399"/>
      <c r="AR26" s="399"/>
      <c r="AS26" s="399"/>
      <c r="AT26" s="399"/>
      <c r="AU26" s="399"/>
      <c r="AV26" s="399"/>
      <c r="AW26" s="399"/>
      <c r="AX26" s="399"/>
      <c r="AY26" s="399"/>
      <c r="AZ26" s="399"/>
      <c r="BA26" s="399"/>
      <c r="BB26" s="399"/>
      <c r="BC26" s="399"/>
      <c r="BD26" s="399"/>
      <c r="BK26" s="96" t="s">
        <v>190</v>
      </c>
      <c r="BL26" s="96" t="s">
        <v>337</v>
      </c>
      <c r="BM26" s="96" t="s">
        <v>1940</v>
      </c>
    </row>
    <row r="27" spans="1:65" s="124" customFormat="1" ht="13.5" customHeight="1">
      <c r="A27" s="18" t="s">
        <v>538</v>
      </c>
      <c r="B27" s="12" t="s">
        <v>75</v>
      </c>
      <c r="C27" s="18" t="s">
        <v>557</v>
      </c>
      <c r="D27" s="18" t="s">
        <v>1222</v>
      </c>
      <c r="E27" s="706">
        <f>SUM(E28:E35)</f>
        <v>0</v>
      </c>
      <c r="F27" s="706">
        <f t="shared" ref="F27:O27" si="6">SUM(F28:F35)</f>
        <v>0</v>
      </c>
      <c r="G27" s="706">
        <f t="shared" si="6"/>
        <v>0</v>
      </c>
      <c r="H27" s="706">
        <f t="shared" si="6"/>
        <v>0</v>
      </c>
      <c r="I27" s="706">
        <f t="shared" si="6"/>
        <v>0</v>
      </c>
      <c r="J27" s="706">
        <f t="shared" si="6"/>
        <v>0</v>
      </c>
      <c r="K27" s="706">
        <f t="shared" si="6"/>
        <v>0</v>
      </c>
      <c r="L27" s="706">
        <f t="shared" si="6"/>
        <v>0</v>
      </c>
      <c r="M27" s="706">
        <f t="shared" si="6"/>
        <v>0</v>
      </c>
      <c r="N27" s="706">
        <f t="shared" si="6"/>
        <v>0</v>
      </c>
      <c r="O27" s="706">
        <f t="shared" si="6"/>
        <v>0</v>
      </c>
      <c r="P27" s="706">
        <f>SUM(P28:P35)</f>
        <v>0</v>
      </c>
      <c r="Q27" s="706">
        <f>SUM(Q28:Q35)</f>
        <v>0</v>
      </c>
      <c r="R27" s="706">
        <f>SUM(R28:R35)</f>
        <v>0</v>
      </c>
      <c r="S27" s="706">
        <f>SUM(S28:S35)</f>
        <v>0</v>
      </c>
      <c r="T27" s="706">
        <f>SUM(T28:T35)</f>
        <v>0</v>
      </c>
      <c r="U27" s="706">
        <f t="shared" ref="U27:AB27" si="7">SUM(U28:U35)</f>
        <v>0</v>
      </c>
      <c r="V27" s="706">
        <f t="shared" si="7"/>
        <v>0</v>
      </c>
      <c r="W27" s="706">
        <f t="shared" si="7"/>
        <v>0</v>
      </c>
      <c r="X27" s="706">
        <f t="shared" si="7"/>
        <v>0</v>
      </c>
      <c r="Y27" s="706">
        <f t="shared" si="7"/>
        <v>0</v>
      </c>
      <c r="Z27" s="706">
        <f>SUM(Z28:Z35)</f>
        <v>0</v>
      </c>
      <c r="AA27" s="706">
        <f>SUM(AA28:AA35)</f>
        <v>0</v>
      </c>
      <c r="AB27" s="706">
        <f t="shared" si="7"/>
        <v>0</v>
      </c>
      <c r="AC27" s="377" t="s">
        <v>2148</v>
      </c>
      <c r="AD27"/>
      <c r="AE27"/>
      <c r="AF27" s="824" t="s">
        <v>442</v>
      </c>
      <c r="AG27" s="160">
        <f t="shared" ref="AG27:BD27" si="8">SUM(AG28:AG35)</f>
        <v>0</v>
      </c>
      <c r="AH27" s="160">
        <f t="shared" si="8"/>
        <v>0</v>
      </c>
      <c r="AI27" s="160">
        <f t="shared" si="8"/>
        <v>0</v>
      </c>
      <c r="AJ27" s="160">
        <f t="shared" si="8"/>
        <v>0</v>
      </c>
      <c r="AK27" s="160">
        <f t="shared" si="8"/>
        <v>0</v>
      </c>
      <c r="AL27" s="160">
        <f t="shared" si="8"/>
        <v>0</v>
      </c>
      <c r="AM27" s="160">
        <f t="shared" si="8"/>
        <v>0</v>
      </c>
      <c r="AN27" s="160">
        <f t="shared" si="8"/>
        <v>0</v>
      </c>
      <c r="AO27" s="160">
        <f t="shared" si="8"/>
        <v>0</v>
      </c>
      <c r="AP27" s="160">
        <f t="shared" si="8"/>
        <v>0</v>
      </c>
      <c r="AQ27" s="160">
        <f t="shared" si="8"/>
        <v>0</v>
      </c>
      <c r="AR27" s="160">
        <f t="shared" si="8"/>
        <v>0</v>
      </c>
      <c r="AS27" s="160">
        <f t="shared" si="8"/>
        <v>0</v>
      </c>
      <c r="AT27" s="160">
        <f t="shared" si="8"/>
        <v>0</v>
      </c>
      <c r="AU27" s="160">
        <f t="shared" si="8"/>
        <v>0</v>
      </c>
      <c r="AV27" s="160">
        <f t="shared" si="8"/>
        <v>0</v>
      </c>
      <c r="AW27" s="160">
        <f t="shared" si="8"/>
        <v>0</v>
      </c>
      <c r="AX27" s="160">
        <f t="shared" si="8"/>
        <v>0</v>
      </c>
      <c r="AY27" s="160">
        <f t="shared" si="8"/>
        <v>0</v>
      </c>
      <c r="AZ27" s="160">
        <f>SUM(AZ28:AZ35)</f>
        <v>0</v>
      </c>
      <c r="BA27" s="160">
        <f>SUM(BA28:BA35)</f>
        <v>0</v>
      </c>
      <c r="BB27" s="160">
        <f>SUM(BB28:BB35)</f>
        <v>0</v>
      </c>
      <c r="BC27" s="160">
        <f>SUM(BC28:BC35)</f>
        <v>0</v>
      </c>
      <c r="BD27" s="160">
        <f t="shared" si="8"/>
        <v>0</v>
      </c>
      <c r="BK27" s="96" t="s">
        <v>442</v>
      </c>
      <c r="BL27" s="96" t="s">
        <v>759</v>
      </c>
      <c r="BM27" s="96" t="s">
        <v>1619</v>
      </c>
    </row>
    <row r="28" spans="1:65" s="396" customFormat="1" ht="12.75" customHeight="1">
      <c r="A28" s="18" t="s">
        <v>538</v>
      </c>
      <c r="B28" s="18" t="s">
        <v>75</v>
      </c>
      <c r="C28" s="18" t="s">
        <v>557</v>
      </c>
      <c r="D28" s="18" t="s">
        <v>563</v>
      </c>
      <c r="E28" s="103">
        <f t="shared" ref="E28:E33" si="9">SUM(E8,E18)</f>
        <v>0</v>
      </c>
      <c r="F28" s="103">
        <f t="shared" ref="F28:O28" si="10">SUM(F8,F18)</f>
        <v>0</v>
      </c>
      <c r="G28" s="103">
        <f t="shared" si="10"/>
        <v>0</v>
      </c>
      <c r="H28" s="103">
        <f t="shared" si="10"/>
        <v>0</v>
      </c>
      <c r="I28" s="103">
        <f t="shared" si="10"/>
        <v>0</v>
      </c>
      <c r="J28" s="103">
        <f t="shared" si="10"/>
        <v>0</v>
      </c>
      <c r="K28" s="103">
        <f t="shared" si="10"/>
        <v>0</v>
      </c>
      <c r="L28" s="103">
        <f t="shared" si="10"/>
        <v>0</v>
      </c>
      <c r="M28" s="103">
        <f t="shared" si="10"/>
        <v>0</v>
      </c>
      <c r="N28" s="103">
        <f t="shared" si="10"/>
        <v>0</v>
      </c>
      <c r="O28" s="103">
        <f t="shared" si="10"/>
        <v>0</v>
      </c>
      <c r="P28" s="103">
        <f t="shared" ref="P28:R33" si="11">SUM(P8,P18)</f>
        <v>0</v>
      </c>
      <c r="Q28" s="103">
        <f t="shared" si="11"/>
        <v>0</v>
      </c>
      <c r="R28" s="103">
        <f t="shared" si="11"/>
        <v>0</v>
      </c>
      <c r="S28" s="103">
        <f t="shared" ref="S28:T33" si="12">SUM(S8,S18)</f>
        <v>0</v>
      </c>
      <c r="T28" s="103">
        <f t="shared" si="12"/>
        <v>0</v>
      </c>
      <c r="U28" s="103">
        <f t="shared" ref="U28:U33" si="13">SUM(U8,U18)</f>
        <v>0</v>
      </c>
      <c r="V28" s="103">
        <f t="shared" ref="V28:V33" si="14">SUM(V8,V18)</f>
        <v>0</v>
      </c>
      <c r="W28" s="103">
        <f t="shared" ref="W28:X33" si="15">SUM(W8,W18)</f>
        <v>0</v>
      </c>
      <c r="X28" s="103">
        <f t="shared" si="15"/>
        <v>0</v>
      </c>
      <c r="Y28" s="103">
        <f t="shared" ref="Y28:Z33" si="16">SUM(Y8,Y18)</f>
        <v>0</v>
      </c>
      <c r="Z28" s="103">
        <f t="shared" si="16"/>
        <v>0</v>
      </c>
      <c r="AA28" s="103">
        <f t="shared" ref="AA28:AA33" si="17">SUM(AA8,AA18)</f>
        <v>0</v>
      </c>
      <c r="AB28" s="103">
        <f t="shared" ref="AB28:AB33" si="18">SUM(AB8,AB18)</f>
        <v>0</v>
      </c>
      <c r="AC28" s="375" t="s">
        <v>2131</v>
      </c>
      <c r="AD28"/>
      <c r="AE28"/>
      <c r="AF28" s="824" t="s">
        <v>760</v>
      </c>
      <c r="AG28" s="89">
        <f t="shared" ref="AG28:BD28" si="19">SUM(AG8,AG18)</f>
        <v>0</v>
      </c>
      <c r="AH28" s="89">
        <f t="shared" si="19"/>
        <v>0</v>
      </c>
      <c r="AI28" s="89">
        <f t="shared" si="19"/>
        <v>0</v>
      </c>
      <c r="AJ28" s="89">
        <f t="shared" si="19"/>
        <v>0</v>
      </c>
      <c r="AK28" s="89">
        <f t="shared" si="19"/>
        <v>0</v>
      </c>
      <c r="AL28" s="89">
        <f t="shared" si="19"/>
        <v>0</v>
      </c>
      <c r="AM28" s="89">
        <f t="shared" si="19"/>
        <v>0</v>
      </c>
      <c r="AN28" s="89">
        <f t="shared" si="19"/>
        <v>0</v>
      </c>
      <c r="AO28" s="89">
        <f t="shared" si="19"/>
        <v>0</v>
      </c>
      <c r="AP28" s="89">
        <f t="shared" si="19"/>
        <v>0</v>
      </c>
      <c r="AQ28" s="89">
        <f t="shared" si="19"/>
        <v>0</v>
      </c>
      <c r="AR28" s="89">
        <f t="shared" si="19"/>
        <v>0</v>
      </c>
      <c r="AS28" s="89">
        <f t="shared" si="19"/>
        <v>0</v>
      </c>
      <c r="AT28" s="89">
        <f t="shared" si="19"/>
        <v>0</v>
      </c>
      <c r="AU28" s="89">
        <f t="shared" si="19"/>
        <v>0</v>
      </c>
      <c r="AV28" s="89">
        <f t="shared" si="19"/>
        <v>0</v>
      </c>
      <c r="AW28" s="89">
        <f t="shared" si="19"/>
        <v>0</v>
      </c>
      <c r="AX28" s="89">
        <f t="shared" si="19"/>
        <v>0</v>
      </c>
      <c r="AY28" s="89">
        <f t="shared" si="19"/>
        <v>0</v>
      </c>
      <c r="AZ28" s="89">
        <f t="shared" ref="AZ28:BA33" si="20">SUM(AZ8,AZ18)</f>
        <v>0</v>
      </c>
      <c r="BA28" s="89">
        <f t="shared" si="20"/>
        <v>0</v>
      </c>
      <c r="BB28" s="89">
        <f t="shared" ref="BB28:BC33" si="21">SUM(BB8,BB18)</f>
        <v>0</v>
      </c>
      <c r="BC28" s="89">
        <f t="shared" si="21"/>
        <v>0</v>
      </c>
      <c r="BD28" s="89">
        <f t="shared" si="19"/>
        <v>0</v>
      </c>
      <c r="BK28" s="96" t="s">
        <v>760</v>
      </c>
      <c r="BL28" s="96" t="s">
        <v>351</v>
      </c>
      <c r="BM28" s="96" t="s">
        <v>1638</v>
      </c>
    </row>
    <row r="29" spans="1:65" s="396" customFormat="1" ht="12.75" customHeight="1">
      <c r="A29" s="18" t="s">
        <v>538</v>
      </c>
      <c r="B29" s="18" t="s">
        <v>75</v>
      </c>
      <c r="C29" s="18" t="s">
        <v>557</v>
      </c>
      <c r="D29" s="18" t="s">
        <v>566</v>
      </c>
      <c r="E29" s="103">
        <f t="shared" si="9"/>
        <v>0</v>
      </c>
      <c r="F29" s="103">
        <f t="shared" ref="F29:O29" si="22">SUM(F9,F19)</f>
        <v>0</v>
      </c>
      <c r="G29" s="103">
        <f t="shared" si="22"/>
        <v>0</v>
      </c>
      <c r="H29" s="103">
        <f t="shared" si="22"/>
        <v>0</v>
      </c>
      <c r="I29" s="103">
        <f t="shared" si="22"/>
        <v>0</v>
      </c>
      <c r="J29" s="103">
        <f t="shared" si="22"/>
        <v>0</v>
      </c>
      <c r="K29" s="103">
        <f t="shared" si="22"/>
        <v>0</v>
      </c>
      <c r="L29" s="103">
        <f t="shared" si="22"/>
        <v>0</v>
      </c>
      <c r="M29" s="103">
        <f t="shared" si="22"/>
        <v>0</v>
      </c>
      <c r="N29" s="103">
        <f t="shared" si="22"/>
        <v>0</v>
      </c>
      <c r="O29" s="103">
        <f t="shared" si="22"/>
        <v>0</v>
      </c>
      <c r="P29" s="103">
        <f t="shared" si="11"/>
        <v>0</v>
      </c>
      <c r="Q29" s="103">
        <f t="shared" si="11"/>
        <v>0</v>
      </c>
      <c r="R29" s="103">
        <f t="shared" si="11"/>
        <v>0</v>
      </c>
      <c r="S29" s="103">
        <f t="shared" si="12"/>
        <v>0</v>
      </c>
      <c r="T29" s="103">
        <f t="shared" si="12"/>
        <v>0</v>
      </c>
      <c r="U29" s="103">
        <f t="shared" si="13"/>
        <v>0</v>
      </c>
      <c r="V29" s="103">
        <f t="shared" si="14"/>
        <v>0</v>
      </c>
      <c r="W29" s="103">
        <f t="shared" si="15"/>
        <v>0</v>
      </c>
      <c r="X29" s="103">
        <f t="shared" si="15"/>
        <v>0</v>
      </c>
      <c r="Y29" s="103">
        <f t="shared" si="16"/>
        <v>0</v>
      </c>
      <c r="Z29" s="103">
        <f t="shared" si="16"/>
        <v>0</v>
      </c>
      <c r="AA29" s="103">
        <f t="shared" si="17"/>
        <v>0</v>
      </c>
      <c r="AB29" s="103">
        <f t="shared" si="18"/>
        <v>0</v>
      </c>
      <c r="AC29" s="1042" t="s">
        <v>2134</v>
      </c>
      <c r="AD29"/>
      <c r="AE29"/>
      <c r="AF29" s="824" t="s">
        <v>762</v>
      </c>
      <c r="AG29" s="89">
        <f t="shared" ref="AG29:BD29" si="23">SUM(AG9,AG19)</f>
        <v>0</v>
      </c>
      <c r="AH29" s="89">
        <f t="shared" si="23"/>
        <v>0</v>
      </c>
      <c r="AI29" s="89">
        <f t="shared" si="23"/>
        <v>0</v>
      </c>
      <c r="AJ29" s="89">
        <f t="shared" si="23"/>
        <v>0</v>
      </c>
      <c r="AK29" s="89">
        <f t="shared" si="23"/>
        <v>0</v>
      </c>
      <c r="AL29" s="89">
        <f t="shared" si="23"/>
        <v>0</v>
      </c>
      <c r="AM29" s="89">
        <f t="shared" si="23"/>
        <v>0</v>
      </c>
      <c r="AN29" s="89">
        <f t="shared" si="23"/>
        <v>0</v>
      </c>
      <c r="AO29" s="89">
        <f t="shared" si="23"/>
        <v>0</v>
      </c>
      <c r="AP29" s="89">
        <f t="shared" si="23"/>
        <v>0</v>
      </c>
      <c r="AQ29" s="89">
        <f t="shared" si="23"/>
        <v>0</v>
      </c>
      <c r="AR29" s="89">
        <f t="shared" si="23"/>
        <v>0</v>
      </c>
      <c r="AS29" s="89">
        <f t="shared" si="23"/>
        <v>0</v>
      </c>
      <c r="AT29" s="89">
        <f t="shared" si="23"/>
        <v>0</v>
      </c>
      <c r="AU29" s="89">
        <f t="shared" si="23"/>
        <v>0</v>
      </c>
      <c r="AV29" s="89">
        <f t="shared" si="23"/>
        <v>0</v>
      </c>
      <c r="AW29" s="89">
        <f t="shared" si="23"/>
        <v>0</v>
      </c>
      <c r="AX29" s="89">
        <f t="shared" si="23"/>
        <v>0</v>
      </c>
      <c r="AY29" s="89">
        <f t="shared" si="23"/>
        <v>0</v>
      </c>
      <c r="AZ29" s="89">
        <f t="shared" si="20"/>
        <v>0</v>
      </c>
      <c r="BA29" s="89">
        <f t="shared" si="20"/>
        <v>0</v>
      </c>
      <c r="BB29" s="89">
        <f t="shared" si="21"/>
        <v>0</v>
      </c>
      <c r="BC29" s="89">
        <f t="shared" si="21"/>
        <v>0</v>
      </c>
      <c r="BD29" s="89">
        <f t="shared" si="23"/>
        <v>0</v>
      </c>
      <c r="BK29" s="96" t="s">
        <v>762</v>
      </c>
      <c r="BL29" s="96" t="s">
        <v>357</v>
      </c>
      <c r="BM29" s="96" t="s">
        <v>1630</v>
      </c>
    </row>
    <row r="30" spans="1:65" s="396" customFormat="1" ht="12.75" customHeight="1">
      <c r="A30" s="18" t="s">
        <v>538</v>
      </c>
      <c r="B30" s="18" t="s">
        <v>75</v>
      </c>
      <c r="C30" s="18" t="s">
        <v>557</v>
      </c>
      <c r="D30" s="18" t="s">
        <v>567</v>
      </c>
      <c r="E30" s="103">
        <f t="shared" si="9"/>
        <v>0</v>
      </c>
      <c r="F30" s="103">
        <f t="shared" ref="F30:O30" si="24">SUM(F10,F20)</f>
        <v>0</v>
      </c>
      <c r="G30" s="103">
        <f t="shared" si="24"/>
        <v>0</v>
      </c>
      <c r="H30" s="103">
        <f t="shared" si="24"/>
        <v>0</v>
      </c>
      <c r="I30" s="103">
        <f t="shared" si="24"/>
        <v>0</v>
      </c>
      <c r="J30" s="103">
        <f t="shared" si="24"/>
        <v>0</v>
      </c>
      <c r="K30" s="103">
        <f t="shared" si="24"/>
        <v>0</v>
      </c>
      <c r="L30" s="103">
        <f t="shared" si="24"/>
        <v>0</v>
      </c>
      <c r="M30" s="103">
        <f t="shared" si="24"/>
        <v>0</v>
      </c>
      <c r="N30" s="103">
        <f t="shared" si="24"/>
        <v>0</v>
      </c>
      <c r="O30" s="103">
        <f t="shared" si="24"/>
        <v>0</v>
      </c>
      <c r="P30" s="103">
        <f t="shared" si="11"/>
        <v>0</v>
      </c>
      <c r="Q30" s="103">
        <f t="shared" si="11"/>
        <v>0</v>
      </c>
      <c r="R30" s="103">
        <f t="shared" si="11"/>
        <v>0</v>
      </c>
      <c r="S30" s="103">
        <f t="shared" si="12"/>
        <v>0</v>
      </c>
      <c r="T30" s="103">
        <f t="shared" si="12"/>
        <v>0</v>
      </c>
      <c r="U30" s="103">
        <f t="shared" si="13"/>
        <v>0</v>
      </c>
      <c r="V30" s="103">
        <f t="shared" si="14"/>
        <v>0</v>
      </c>
      <c r="W30" s="103">
        <f t="shared" si="15"/>
        <v>0</v>
      </c>
      <c r="X30" s="103">
        <f t="shared" si="15"/>
        <v>0</v>
      </c>
      <c r="Y30" s="103">
        <f t="shared" si="16"/>
        <v>0</v>
      </c>
      <c r="Z30" s="103">
        <f t="shared" si="16"/>
        <v>0</v>
      </c>
      <c r="AA30" s="103">
        <f t="shared" si="17"/>
        <v>0</v>
      </c>
      <c r="AB30" s="103">
        <f t="shared" si="18"/>
        <v>0</v>
      </c>
      <c r="AC30" s="1042" t="s">
        <v>2135</v>
      </c>
      <c r="AD30"/>
      <c r="AE30"/>
      <c r="AF30" s="824" t="s">
        <v>763</v>
      </c>
      <c r="AG30" s="89">
        <f t="shared" ref="AG30:BD30" si="25">SUM(AG10,AG20)</f>
        <v>0</v>
      </c>
      <c r="AH30" s="89">
        <f t="shared" si="25"/>
        <v>0</v>
      </c>
      <c r="AI30" s="89">
        <f t="shared" si="25"/>
        <v>0</v>
      </c>
      <c r="AJ30" s="89">
        <f t="shared" si="25"/>
        <v>0</v>
      </c>
      <c r="AK30" s="89">
        <f t="shared" si="25"/>
        <v>0</v>
      </c>
      <c r="AL30" s="89">
        <f t="shared" si="25"/>
        <v>0</v>
      </c>
      <c r="AM30" s="89">
        <f t="shared" si="25"/>
        <v>0</v>
      </c>
      <c r="AN30" s="89">
        <f t="shared" si="25"/>
        <v>0</v>
      </c>
      <c r="AO30" s="89">
        <f t="shared" si="25"/>
        <v>0</v>
      </c>
      <c r="AP30" s="89">
        <f t="shared" si="25"/>
        <v>0</v>
      </c>
      <c r="AQ30" s="89">
        <f t="shared" si="25"/>
        <v>0</v>
      </c>
      <c r="AR30" s="89">
        <f t="shared" si="25"/>
        <v>0</v>
      </c>
      <c r="AS30" s="89">
        <f t="shared" si="25"/>
        <v>0</v>
      </c>
      <c r="AT30" s="89">
        <f t="shared" si="25"/>
        <v>0</v>
      </c>
      <c r="AU30" s="89">
        <f t="shared" si="25"/>
        <v>0</v>
      </c>
      <c r="AV30" s="89">
        <f t="shared" si="25"/>
        <v>0</v>
      </c>
      <c r="AW30" s="89">
        <f t="shared" si="25"/>
        <v>0</v>
      </c>
      <c r="AX30" s="89">
        <f t="shared" si="25"/>
        <v>0</v>
      </c>
      <c r="AY30" s="89">
        <f t="shared" si="25"/>
        <v>0</v>
      </c>
      <c r="AZ30" s="89">
        <f t="shared" si="20"/>
        <v>0</v>
      </c>
      <c r="BA30" s="89">
        <f t="shared" si="20"/>
        <v>0</v>
      </c>
      <c r="BB30" s="89">
        <f t="shared" si="21"/>
        <v>0</v>
      </c>
      <c r="BC30" s="89">
        <f t="shared" si="21"/>
        <v>0</v>
      </c>
      <c r="BD30" s="89">
        <f t="shared" si="25"/>
        <v>0</v>
      </c>
      <c r="BK30" s="96" t="s">
        <v>763</v>
      </c>
      <c r="BL30" s="96" t="s">
        <v>358</v>
      </c>
      <c r="BM30" s="96" t="s">
        <v>1631</v>
      </c>
    </row>
    <row r="31" spans="1:65" ht="12.75" customHeight="1">
      <c r="A31" s="18" t="s">
        <v>538</v>
      </c>
      <c r="B31" s="18" t="s">
        <v>75</v>
      </c>
      <c r="C31" s="18" t="s">
        <v>557</v>
      </c>
      <c r="D31" s="18" t="s">
        <v>570</v>
      </c>
      <c r="E31" s="103">
        <f t="shared" si="9"/>
        <v>0</v>
      </c>
      <c r="F31" s="103">
        <f t="shared" ref="F31:O31" si="26">SUM(F11,F21)</f>
        <v>0</v>
      </c>
      <c r="G31" s="103">
        <f t="shared" si="26"/>
        <v>0</v>
      </c>
      <c r="H31" s="103">
        <f t="shared" si="26"/>
        <v>0</v>
      </c>
      <c r="I31" s="103">
        <f t="shared" si="26"/>
        <v>0</v>
      </c>
      <c r="J31" s="103">
        <f t="shared" si="26"/>
        <v>0</v>
      </c>
      <c r="K31" s="103">
        <f t="shared" si="26"/>
        <v>0</v>
      </c>
      <c r="L31" s="103">
        <f t="shared" si="26"/>
        <v>0</v>
      </c>
      <c r="M31" s="103">
        <f t="shared" si="26"/>
        <v>0</v>
      </c>
      <c r="N31" s="103">
        <f t="shared" si="26"/>
        <v>0</v>
      </c>
      <c r="O31" s="103">
        <f t="shared" si="26"/>
        <v>0</v>
      </c>
      <c r="P31" s="103">
        <f t="shared" si="11"/>
        <v>0</v>
      </c>
      <c r="Q31" s="103">
        <f t="shared" si="11"/>
        <v>0</v>
      </c>
      <c r="R31" s="103">
        <f t="shared" si="11"/>
        <v>0</v>
      </c>
      <c r="S31" s="103">
        <f t="shared" si="12"/>
        <v>0</v>
      </c>
      <c r="T31" s="103">
        <f t="shared" si="12"/>
        <v>0</v>
      </c>
      <c r="U31" s="103">
        <f t="shared" si="13"/>
        <v>0</v>
      </c>
      <c r="V31" s="103">
        <f t="shared" si="14"/>
        <v>0</v>
      </c>
      <c r="W31" s="103">
        <f t="shared" si="15"/>
        <v>0</v>
      </c>
      <c r="X31" s="103">
        <f t="shared" si="15"/>
        <v>0</v>
      </c>
      <c r="Y31" s="103">
        <f t="shared" si="16"/>
        <v>0</v>
      </c>
      <c r="Z31" s="103">
        <f t="shared" si="16"/>
        <v>0</v>
      </c>
      <c r="AA31" s="103">
        <f t="shared" si="17"/>
        <v>0</v>
      </c>
      <c r="AB31" s="103">
        <f t="shared" si="18"/>
        <v>0</v>
      </c>
      <c r="AC31" s="1042" t="s">
        <v>2138</v>
      </c>
      <c r="AF31" s="824" t="s">
        <v>111</v>
      </c>
      <c r="AG31" s="92">
        <f t="shared" ref="AG31:BD31" si="27">SUM(AG11,AG21)</f>
        <v>0</v>
      </c>
      <c r="AH31" s="92">
        <f t="shared" si="27"/>
        <v>0</v>
      </c>
      <c r="AI31" s="92">
        <f t="shared" si="27"/>
        <v>0</v>
      </c>
      <c r="AJ31" s="92">
        <f t="shared" si="27"/>
        <v>0</v>
      </c>
      <c r="AK31" s="92">
        <f t="shared" si="27"/>
        <v>0</v>
      </c>
      <c r="AL31" s="92">
        <f t="shared" si="27"/>
        <v>0</v>
      </c>
      <c r="AM31" s="92">
        <f t="shared" si="27"/>
        <v>0</v>
      </c>
      <c r="AN31" s="92">
        <f t="shared" si="27"/>
        <v>0</v>
      </c>
      <c r="AO31" s="92">
        <f t="shared" si="27"/>
        <v>0</v>
      </c>
      <c r="AP31" s="92">
        <f t="shared" si="27"/>
        <v>0</v>
      </c>
      <c r="AQ31" s="92">
        <f t="shared" si="27"/>
        <v>0</v>
      </c>
      <c r="AR31" s="92">
        <f t="shared" si="27"/>
        <v>0</v>
      </c>
      <c r="AS31" s="92">
        <f t="shared" si="27"/>
        <v>0</v>
      </c>
      <c r="AT31" s="92">
        <f t="shared" si="27"/>
        <v>0</v>
      </c>
      <c r="AU31" s="92">
        <f t="shared" si="27"/>
        <v>0</v>
      </c>
      <c r="AV31" s="92">
        <f t="shared" si="27"/>
        <v>0</v>
      </c>
      <c r="AW31" s="92">
        <f t="shared" si="27"/>
        <v>0</v>
      </c>
      <c r="AX31" s="92">
        <f t="shared" si="27"/>
        <v>0</v>
      </c>
      <c r="AY31" s="92">
        <f t="shared" si="27"/>
        <v>0</v>
      </c>
      <c r="AZ31" s="92">
        <f t="shared" si="20"/>
        <v>0</v>
      </c>
      <c r="BA31" s="92">
        <f t="shared" si="20"/>
        <v>0</v>
      </c>
      <c r="BB31" s="92">
        <f t="shared" si="21"/>
        <v>0</v>
      </c>
      <c r="BC31" s="92">
        <f t="shared" si="21"/>
        <v>0</v>
      </c>
      <c r="BD31" s="92">
        <f t="shared" si="27"/>
        <v>0</v>
      </c>
      <c r="BK31" s="96" t="s">
        <v>111</v>
      </c>
      <c r="BL31" s="96" t="s">
        <v>360</v>
      </c>
      <c r="BM31" s="96" t="s">
        <v>1928</v>
      </c>
    </row>
    <row r="32" spans="1:65" ht="12.75" customHeight="1">
      <c r="A32" s="18" t="s">
        <v>538</v>
      </c>
      <c r="B32" s="18" t="s">
        <v>75</v>
      </c>
      <c r="C32" s="18" t="s">
        <v>557</v>
      </c>
      <c r="D32" s="18" t="s">
        <v>242</v>
      </c>
      <c r="E32" s="103">
        <f t="shared" si="9"/>
        <v>0</v>
      </c>
      <c r="F32" s="103">
        <f t="shared" ref="F32:O32" si="28">SUM(F12,F22)</f>
        <v>0</v>
      </c>
      <c r="G32" s="103">
        <f t="shared" si="28"/>
        <v>0</v>
      </c>
      <c r="H32" s="103">
        <f t="shared" si="28"/>
        <v>0</v>
      </c>
      <c r="I32" s="103">
        <f t="shared" si="28"/>
        <v>0</v>
      </c>
      <c r="J32" s="103">
        <f t="shared" si="28"/>
        <v>0</v>
      </c>
      <c r="K32" s="103">
        <f t="shared" si="28"/>
        <v>0</v>
      </c>
      <c r="L32" s="103">
        <f t="shared" si="28"/>
        <v>0</v>
      </c>
      <c r="M32" s="103">
        <f t="shared" si="28"/>
        <v>0</v>
      </c>
      <c r="N32" s="103">
        <f t="shared" si="28"/>
        <v>0</v>
      </c>
      <c r="O32" s="103">
        <f t="shared" si="28"/>
        <v>0</v>
      </c>
      <c r="P32" s="103">
        <f t="shared" si="11"/>
        <v>0</v>
      </c>
      <c r="Q32" s="103">
        <f t="shared" si="11"/>
        <v>0</v>
      </c>
      <c r="R32" s="103">
        <f t="shared" si="11"/>
        <v>0</v>
      </c>
      <c r="S32" s="103">
        <f t="shared" si="12"/>
        <v>0</v>
      </c>
      <c r="T32" s="103">
        <f t="shared" si="12"/>
        <v>0</v>
      </c>
      <c r="U32" s="103">
        <f t="shared" si="13"/>
        <v>0</v>
      </c>
      <c r="V32" s="103">
        <f t="shared" si="14"/>
        <v>0</v>
      </c>
      <c r="W32" s="103">
        <f t="shared" si="15"/>
        <v>0</v>
      </c>
      <c r="X32" s="103">
        <f t="shared" si="15"/>
        <v>0</v>
      </c>
      <c r="Y32" s="103">
        <f t="shared" si="16"/>
        <v>0</v>
      </c>
      <c r="Z32" s="103">
        <f t="shared" si="16"/>
        <v>0</v>
      </c>
      <c r="AA32" s="103">
        <f t="shared" si="17"/>
        <v>0</v>
      </c>
      <c r="AB32" s="103">
        <f t="shared" si="18"/>
        <v>0</v>
      </c>
      <c r="AC32" s="1051" t="s">
        <v>2149</v>
      </c>
      <c r="AF32" s="824" t="s">
        <v>114</v>
      </c>
      <c r="AG32" s="92">
        <f t="shared" ref="AG32:BD32" si="29">SUM(AG12,AG22)</f>
        <v>0</v>
      </c>
      <c r="AH32" s="92">
        <f t="shared" si="29"/>
        <v>0</v>
      </c>
      <c r="AI32" s="92">
        <f t="shared" si="29"/>
        <v>0</v>
      </c>
      <c r="AJ32" s="92">
        <f t="shared" si="29"/>
        <v>0</v>
      </c>
      <c r="AK32" s="92">
        <f t="shared" si="29"/>
        <v>0</v>
      </c>
      <c r="AL32" s="92">
        <f t="shared" si="29"/>
        <v>0</v>
      </c>
      <c r="AM32" s="92">
        <f t="shared" si="29"/>
        <v>0</v>
      </c>
      <c r="AN32" s="92">
        <f t="shared" si="29"/>
        <v>0</v>
      </c>
      <c r="AO32" s="92">
        <f t="shared" si="29"/>
        <v>0</v>
      </c>
      <c r="AP32" s="92">
        <f t="shared" si="29"/>
        <v>0</v>
      </c>
      <c r="AQ32" s="92">
        <f t="shared" si="29"/>
        <v>0</v>
      </c>
      <c r="AR32" s="92">
        <f t="shared" si="29"/>
        <v>0</v>
      </c>
      <c r="AS32" s="92">
        <f t="shared" si="29"/>
        <v>0</v>
      </c>
      <c r="AT32" s="92">
        <f t="shared" si="29"/>
        <v>0</v>
      </c>
      <c r="AU32" s="92">
        <f t="shared" si="29"/>
        <v>0</v>
      </c>
      <c r="AV32" s="92">
        <f t="shared" si="29"/>
        <v>0</v>
      </c>
      <c r="AW32" s="92">
        <f t="shared" si="29"/>
        <v>0</v>
      </c>
      <c r="AX32" s="92">
        <f t="shared" si="29"/>
        <v>0</v>
      </c>
      <c r="AY32" s="92">
        <f t="shared" si="29"/>
        <v>0</v>
      </c>
      <c r="AZ32" s="92">
        <f t="shared" si="20"/>
        <v>0</v>
      </c>
      <c r="BA32" s="92">
        <f t="shared" si="20"/>
        <v>0</v>
      </c>
      <c r="BB32" s="92">
        <f t="shared" si="21"/>
        <v>0</v>
      </c>
      <c r="BC32" s="92">
        <f t="shared" si="21"/>
        <v>0</v>
      </c>
      <c r="BD32" s="92">
        <f t="shared" si="29"/>
        <v>0</v>
      </c>
      <c r="BK32" s="96" t="s">
        <v>114</v>
      </c>
      <c r="BL32" s="96" t="s">
        <v>822</v>
      </c>
      <c r="BM32" s="96" t="s">
        <v>1640</v>
      </c>
    </row>
    <row r="33" spans="1:65" ht="12.75" customHeight="1">
      <c r="A33" s="18" t="s">
        <v>538</v>
      </c>
      <c r="B33" s="18" t="s">
        <v>75</v>
      </c>
      <c r="C33" s="18" t="s">
        <v>557</v>
      </c>
      <c r="D33" s="18" t="s">
        <v>243</v>
      </c>
      <c r="E33" s="103">
        <f t="shared" si="9"/>
        <v>0</v>
      </c>
      <c r="F33" s="103">
        <f t="shared" ref="F33:O33" si="30">SUM(F13,F23)</f>
        <v>0</v>
      </c>
      <c r="G33" s="103">
        <f t="shared" si="30"/>
        <v>0</v>
      </c>
      <c r="H33" s="103">
        <f t="shared" si="30"/>
        <v>0</v>
      </c>
      <c r="I33" s="103">
        <f t="shared" si="30"/>
        <v>0</v>
      </c>
      <c r="J33" s="103">
        <f t="shared" si="30"/>
        <v>0</v>
      </c>
      <c r="K33" s="103">
        <f t="shared" si="30"/>
        <v>0</v>
      </c>
      <c r="L33" s="103">
        <f t="shared" si="30"/>
        <v>0</v>
      </c>
      <c r="M33" s="103">
        <f t="shared" si="30"/>
        <v>0</v>
      </c>
      <c r="N33" s="103">
        <f t="shared" si="30"/>
        <v>0</v>
      </c>
      <c r="O33" s="103">
        <f t="shared" si="30"/>
        <v>0</v>
      </c>
      <c r="P33" s="103">
        <f t="shared" si="11"/>
        <v>0</v>
      </c>
      <c r="Q33" s="103">
        <f t="shared" si="11"/>
        <v>0</v>
      </c>
      <c r="R33" s="103">
        <f t="shared" si="11"/>
        <v>0</v>
      </c>
      <c r="S33" s="103">
        <f t="shared" si="12"/>
        <v>0</v>
      </c>
      <c r="T33" s="103">
        <f t="shared" si="12"/>
        <v>0</v>
      </c>
      <c r="U33" s="103">
        <f t="shared" si="13"/>
        <v>0</v>
      </c>
      <c r="V33" s="103">
        <f t="shared" si="14"/>
        <v>0</v>
      </c>
      <c r="W33" s="103">
        <f t="shared" si="15"/>
        <v>0</v>
      </c>
      <c r="X33" s="103">
        <f t="shared" si="15"/>
        <v>0</v>
      </c>
      <c r="Y33" s="103">
        <f t="shared" si="16"/>
        <v>0</v>
      </c>
      <c r="Z33" s="103">
        <f t="shared" si="16"/>
        <v>0</v>
      </c>
      <c r="AA33" s="103">
        <f t="shared" si="17"/>
        <v>0</v>
      </c>
      <c r="AB33" s="103">
        <f t="shared" si="18"/>
        <v>0</v>
      </c>
      <c r="AC33" s="1052" t="s">
        <v>2150</v>
      </c>
      <c r="AF33" s="824" t="s">
        <v>115</v>
      </c>
      <c r="AG33" s="92">
        <f t="shared" ref="AG33:BD33" si="31">SUM(AG13,AG23)</f>
        <v>0</v>
      </c>
      <c r="AH33" s="92">
        <f t="shared" si="31"/>
        <v>0</v>
      </c>
      <c r="AI33" s="92">
        <f t="shared" si="31"/>
        <v>0</v>
      </c>
      <c r="AJ33" s="92">
        <f t="shared" si="31"/>
        <v>0</v>
      </c>
      <c r="AK33" s="92">
        <f t="shared" si="31"/>
        <v>0</v>
      </c>
      <c r="AL33" s="92">
        <f t="shared" si="31"/>
        <v>0</v>
      </c>
      <c r="AM33" s="92">
        <f t="shared" si="31"/>
        <v>0</v>
      </c>
      <c r="AN33" s="92">
        <f t="shared" si="31"/>
        <v>0</v>
      </c>
      <c r="AO33" s="92">
        <f t="shared" si="31"/>
        <v>0</v>
      </c>
      <c r="AP33" s="92">
        <f t="shared" si="31"/>
        <v>0</v>
      </c>
      <c r="AQ33" s="92">
        <f t="shared" si="31"/>
        <v>0</v>
      </c>
      <c r="AR33" s="92">
        <f t="shared" si="31"/>
        <v>0</v>
      </c>
      <c r="AS33" s="92">
        <f t="shared" si="31"/>
        <v>0</v>
      </c>
      <c r="AT33" s="92">
        <f t="shared" si="31"/>
        <v>0</v>
      </c>
      <c r="AU33" s="92">
        <f t="shared" si="31"/>
        <v>0</v>
      </c>
      <c r="AV33" s="92">
        <f t="shared" si="31"/>
        <v>0</v>
      </c>
      <c r="AW33" s="92">
        <f t="shared" si="31"/>
        <v>0</v>
      </c>
      <c r="AX33" s="92">
        <f t="shared" si="31"/>
        <v>0</v>
      </c>
      <c r="AY33" s="92">
        <f t="shared" si="31"/>
        <v>0</v>
      </c>
      <c r="AZ33" s="92">
        <f t="shared" si="20"/>
        <v>0</v>
      </c>
      <c r="BA33" s="92">
        <f t="shared" si="20"/>
        <v>0</v>
      </c>
      <c r="BB33" s="92">
        <f t="shared" si="21"/>
        <v>0</v>
      </c>
      <c r="BC33" s="92">
        <f t="shared" si="21"/>
        <v>0</v>
      </c>
      <c r="BD33" s="92">
        <f t="shared" si="31"/>
        <v>0</v>
      </c>
      <c r="BK33" s="96" t="s">
        <v>115</v>
      </c>
      <c r="BL33" s="96" t="s">
        <v>362</v>
      </c>
      <c r="BM33" s="96" t="s">
        <v>1641</v>
      </c>
    </row>
    <row r="34" spans="1:65" ht="12.75" customHeight="1">
      <c r="A34" s="18"/>
      <c r="B34" s="18"/>
      <c r="C34" s="18"/>
      <c r="D34" s="18" t="s">
        <v>554</v>
      </c>
      <c r="E34" s="708"/>
      <c r="F34" s="708"/>
      <c r="G34" s="708"/>
      <c r="H34" s="708"/>
      <c r="I34" s="708"/>
      <c r="J34" s="708"/>
      <c r="K34" s="708"/>
      <c r="L34" s="708"/>
      <c r="M34" s="708"/>
      <c r="N34" s="708"/>
      <c r="O34" s="708"/>
      <c r="P34" s="708"/>
      <c r="Q34" s="708"/>
      <c r="R34" s="708"/>
      <c r="S34" s="708"/>
      <c r="T34" s="708"/>
      <c r="U34" s="708"/>
      <c r="V34" s="708"/>
      <c r="W34" s="708"/>
      <c r="X34" s="708"/>
      <c r="Y34" s="708"/>
      <c r="Z34" s="708"/>
      <c r="AA34" s="708"/>
      <c r="AB34" s="708"/>
      <c r="AC34" s="1052" t="s">
        <v>2151</v>
      </c>
      <c r="AF34" s="824" t="s">
        <v>112</v>
      </c>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K34" s="96" t="s">
        <v>112</v>
      </c>
      <c r="BL34" s="96" t="s">
        <v>863</v>
      </c>
      <c r="BM34" s="96" t="s">
        <v>1635</v>
      </c>
    </row>
    <row r="35" spans="1:65" ht="12.75" customHeight="1">
      <c r="A35" s="18" t="s">
        <v>538</v>
      </c>
      <c r="B35" s="18" t="s">
        <v>75</v>
      </c>
      <c r="C35" s="18" t="s">
        <v>557</v>
      </c>
      <c r="D35" s="18" t="s">
        <v>244</v>
      </c>
      <c r="E35" s="707">
        <f>SUM(E15,E25)</f>
        <v>0</v>
      </c>
      <c r="F35" s="707">
        <f t="shared" ref="F35:O35" si="32">SUM(F15,F25)</f>
        <v>0</v>
      </c>
      <c r="G35" s="707">
        <f t="shared" si="32"/>
        <v>0</v>
      </c>
      <c r="H35" s="707">
        <f t="shared" si="32"/>
        <v>0</v>
      </c>
      <c r="I35" s="707">
        <f t="shared" si="32"/>
        <v>0</v>
      </c>
      <c r="J35" s="707">
        <f t="shared" si="32"/>
        <v>0</v>
      </c>
      <c r="K35" s="707">
        <f t="shared" si="32"/>
        <v>0</v>
      </c>
      <c r="L35" s="707">
        <f t="shared" si="32"/>
        <v>0</v>
      </c>
      <c r="M35" s="707">
        <f t="shared" si="32"/>
        <v>0</v>
      </c>
      <c r="N35" s="707">
        <f t="shared" si="32"/>
        <v>0</v>
      </c>
      <c r="O35" s="707">
        <f t="shared" si="32"/>
        <v>0</v>
      </c>
      <c r="P35" s="707">
        <f t="shared" ref="P35:V35" si="33">SUM(P15,P25)</f>
        <v>0</v>
      </c>
      <c r="Q35" s="707">
        <f t="shared" si="33"/>
        <v>0</v>
      </c>
      <c r="R35" s="707">
        <f t="shared" si="33"/>
        <v>0</v>
      </c>
      <c r="S35" s="707">
        <f t="shared" si="33"/>
        <v>0</v>
      </c>
      <c r="T35" s="707">
        <f t="shared" si="33"/>
        <v>0</v>
      </c>
      <c r="U35" s="707">
        <f t="shared" si="33"/>
        <v>0</v>
      </c>
      <c r="V35" s="707">
        <f t="shared" si="33"/>
        <v>0</v>
      </c>
      <c r="W35" s="707">
        <f t="shared" ref="W35:AB35" si="34">SUM(W15,W25)</f>
        <v>0</v>
      </c>
      <c r="X35" s="707">
        <f t="shared" si="34"/>
        <v>0</v>
      </c>
      <c r="Y35" s="707">
        <f t="shared" si="34"/>
        <v>0</v>
      </c>
      <c r="Z35" s="707">
        <f t="shared" si="34"/>
        <v>0</v>
      </c>
      <c r="AA35" s="707">
        <f t="shared" si="34"/>
        <v>0</v>
      </c>
      <c r="AB35" s="707">
        <f t="shared" si="34"/>
        <v>0</v>
      </c>
      <c r="AC35" s="1045" t="s">
        <v>2140</v>
      </c>
      <c r="AF35" s="824" t="s">
        <v>113</v>
      </c>
      <c r="AG35" s="94">
        <f t="shared" ref="AG35:BD35" si="35">SUM(AG15,AG25)</f>
        <v>0</v>
      </c>
      <c r="AH35" s="94">
        <f t="shared" si="35"/>
        <v>0</v>
      </c>
      <c r="AI35" s="94">
        <f t="shared" si="35"/>
        <v>0</v>
      </c>
      <c r="AJ35" s="94">
        <f t="shared" si="35"/>
        <v>0</v>
      </c>
      <c r="AK35" s="94">
        <f t="shared" si="35"/>
        <v>0</v>
      </c>
      <c r="AL35" s="94">
        <f t="shared" si="35"/>
        <v>0</v>
      </c>
      <c r="AM35" s="94">
        <f t="shared" si="35"/>
        <v>0</v>
      </c>
      <c r="AN35" s="94">
        <f t="shared" si="35"/>
        <v>0</v>
      </c>
      <c r="AO35" s="94">
        <f t="shared" si="35"/>
        <v>0</v>
      </c>
      <c r="AP35" s="94">
        <f t="shared" si="35"/>
        <v>0</v>
      </c>
      <c r="AQ35" s="94">
        <f t="shared" si="35"/>
        <v>0</v>
      </c>
      <c r="AR35" s="94">
        <f t="shared" si="35"/>
        <v>0</v>
      </c>
      <c r="AS35" s="94">
        <f t="shared" si="35"/>
        <v>0</v>
      </c>
      <c r="AT35" s="94">
        <f t="shared" si="35"/>
        <v>0</v>
      </c>
      <c r="AU35" s="94">
        <f t="shared" si="35"/>
        <v>0</v>
      </c>
      <c r="AV35" s="94">
        <f t="shared" si="35"/>
        <v>0</v>
      </c>
      <c r="AW35" s="94">
        <f t="shared" si="35"/>
        <v>0</v>
      </c>
      <c r="AX35" s="94">
        <f t="shared" si="35"/>
        <v>0</v>
      </c>
      <c r="AY35" s="94">
        <f t="shared" si="35"/>
        <v>0</v>
      </c>
      <c r="AZ35" s="94">
        <f>SUM(AZ15,AZ25)</f>
        <v>0</v>
      </c>
      <c r="BA35" s="94">
        <f>SUM(BA15,BA25)</f>
        <v>0</v>
      </c>
      <c r="BB35" s="94">
        <f>SUM(BB15,BB25)</f>
        <v>0</v>
      </c>
      <c r="BC35" s="94">
        <f>SUM(BC15,BC25)</f>
        <v>0</v>
      </c>
      <c r="BD35" s="94">
        <f t="shared" si="35"/>
        <v>0</v>
      </c>
      <c r="BK35" s="96" t="s">
        <v>113</v>
      </c>
      <c r="BL35" s="96" t="s">
        <v>335</v>
      </c>
      <c r="BM35" s="96" t="s">
        <v>1929</v>
      </c>
    </row>
    <row r="36" spans="1:65" ht="24" customHeight="1">
      <c r="A36" s="124"/>
      <c r="B36" s="124"/>
      <c r="C36" s="124"/>
      <c r="D36" s="124"/>
      <c r="E36" s="393"/>
      <c r="F36" s="393"/>
      <c r="G36" s="393"/>
      <c r="H36" s="393"/>
      <c r="I36" s="393"/>
      <c r="J36" s="392"/>
      <c r="K36" s="392"/>
      <c r="L36" s="392"/>
      <c r="M36" s="392"/>
      <c r="N36" s="392"/>
      <c r="O36" s="392"/>
      <c r="P36" s="392"/>
      <c r="Q36" s="392"/>
      <c r="R36" s="392"/>
      <c r="S36" s="392"/>
      <c r="T36" s="392"/>
      <c r="U36" s="392"/>
      <c r="V36" s="392"/>
      <c r="W36" s="392"/>
      <c r="X36" s="392"/>
      <c r="Y36" s="392"/>
      <c r="Z36" s="392"/>
      <c r="AA36" s="392"/>
      <c r="AB36" s="392"/>
      <c r="AC36" s="1048" t="s">
        <v>2143</v>
      </c>
      <c r="AF36" s="824" t="s">
        <v>192</v>
      </c>
      <c r="AG36" s="392"/>
      <c r="AH36" s="392"/>
      <c r="AI36" s="392"/>
      <c r="AJ36" s="392"/>
      <c r="AK36" s="392"/>
      <c r="AL36" s="392"/>
      <c r="AM36" s="392"/>
      <c r="AN36" s="392"/>
      <c r="AO36" s="392"/>
      <c r="AP36" s="392"/>
      <c r="AQ36" s="392"/>
      <c r="AR36" s="392"/>
      <c r="AS36" s="392"/>
      <c r="AT36" s="392"/>
      <c r="AU36" s="392"/>
      <c r="AV36" s="392"/>
      <c r="AW36" s="392"/>
      <c r="AX36" s="392"/>
      <c r="AY36" s="392"/>
      <c r="AZ36" s="392"/>
      <c r="BA36" s="392"/>
      <c r="BB36" s="392"/>
      <c r="BC36" s="392"/>
      <c r="BD36" s="392"/>
      <c r="BK36" s="96" t="s">
        <v>192</v>
      </c>
      <c r="BL36" s="96" t="s">
        <v>339</v>
      </c>
      <c r="BM36" s="96" t="s">
        <v>1933</v>
      </c>
    </row>
    <row r="37" spans="1:65" ht="13.5" customHeight="1">
      <c r="A37" s="18" t="s">
        <v>538</v>
      </c>
      <c r="B37" s="18" t="s">
        <v>75</v>
      </c>
      <c r="C37" s="18" t="s">
        <v>246</v>
      </c>
      <c r="D37" s="18" t="s">
        <v>1222</v>
      </c>
      <c r="E37" s="93">
        <f>SUM(E38:E45)</f>
        <v>0</v>
      </c>
      <c r="F37" s="93">
        <f t="shared" ref="F37:O37" si="36">SUM(F38:F45)</f>
        <v>0</v>
      </c>
      <c r="G37" s="93">
        <f>SUM(G38:G45)</f>
        <v>0</v>
      </c>
      <c r="H37" s="93">
        <f t="shared" si="36"/>
        <v>0</v>
      </c>
      <c r="I37" s="93">
        <f t="shared" si="36"/>
        <v>0</v>
      </c>
      <c r="J37" s="93">
        <f t="shared" si="36"/>
        <v>0</v>
      </c>
      <c r="K37" s="93">
        <f t="shared" si="36"/>
        <v>0</v>
      </c>
      <c r="L37" s="93">
        <f t="shared" si="36"/>
        <v>0</v>
      </c>
      <c r="M37" s="93">
        <f t="shared" si="36"/>
        <v>0</v>
      </c>
      <c r="N37" s="93">
        <f t="shared" si="36"/>
        <v>0</v>
      </c>
      <c r="O37" s="93">
        <f t="shared" si="36"/>
        <v>0</v>
      </c>
      <c r="P37" s="93">
        <f>SUM(P38:P45)</f>
        <v>0</v>
      </c>
      <c r="Q37" s="93">
        <f>SUM(Q38:Q45)</f>
        <v>0</v>
      </c>
      <c r="R37" s="93">
        <f>SUM(R38:R45)</f>
        <v>0</v>
      </c>
      <c r="S37" s="93">
        <f>SUM(S38:S45)</f>
        <v>0</v>
      </c>
      <c r="T37" s="93">
        <f>SUM(T38:T45)</f>
        <v>0</v>
      </c>
      <c r="U37" s="93">
        <f t="shared" ref="U37:AB37" si="37">SUM(U38:U45)</f>
        <v>0</v>
      </c>
      <c r="V37" s="93">
        <f t="shared" si="37"/>
        <v>0</v>
      </c>
      <c r="W37" s="93">
        <f t="shared" si="37"/>
        <v>0</v>
      </c>
      <c r="X37" s="93">
        <f t="shared" si="37"/>
        <v>0</v>
      </c>
      <c r="Y37" s="93">
        <f t="shared" si="37"/>
        <v>0</v>
      </c>
      <c r="Z37" s="93">
        <f>SUM(Z38:Z45)</f>
        <v>0</v>
      </c>
      <c r="AA37" s="93">
        <f>SUM(AA38:AA45)</f>
        <v>0</v>
      </c>
      <c r="AB37" s="93">
        <f t="shared" si="37"/>
        <v>0</v>
      </c>
      <c r="AC37" s="377" t="s">
        <v>2148</v>
      </c>
      <c r="AF37" s="824" t="s">
        <v>442</v>
      </c>
      <c r="AG37" s="93">
        <f t="shared" ref="AG37:BD37" si="38">SUM(AG38:AG45)</f>
        <v>0</v>
      </c>
      <c r="AH37" s="93">
        <f t="shared" si="38"/>
        <v>0</v>
      </c>
      <c r="AI37" s="93">
        <f t="shared" si="38"/>
        <v>0</v>
      </c>
      <c r="AJ37" s="93">
        <f t="shared" si="38"/>
        <v>0</v>
      </c>
      <c r="AK37" s="93">
        <f t="shared" si="38"/>
        <v>0</v>
      </c>
      <c r="AL37" s="93">
        <f t="shared" si="38"/>
        <v>0</v>
      </c>
      <c r="AM37" s="93">
        <f t="shared" si="38"/>
        <v>0</v>
      </c>
      <c r="AN37" s="93">
        <f t="shared" si="38"/>
        <v>0</v>
      </c>
      <c r="AO37" s="93">
        <f t="shared" si="38"/>
        <v>0</v>
      </c>
      <c r="AP37" s="93">
        <f t="shared" si="38"/>
        <v>0</v>
      </c>
      <c r="AQ37" s="93">
        <f t="shared" si="38"/>
        <v>0</v>
      </c>
      <c r="AR37" s="93">
        <f t="shared" si="38"/>
        <v>0</v>
      </c>
      <c r="AS37" s="93">
        <f t="shared" si="38"/>
        <v>0</v>
      </c>
      <c r="AT37" s="93">
        <f t="shared" si="38"/>
        <v>0</v>
      </c>
      <c r="AU37" s="93">
        <f t="shared" si="38"/>
        <v>0</v>
      </c>
      <c r="AV37" s="93">
        <f t="shared" si="38"/>
        <v>0</v>
      </c>
      <c r="AW37" s="93">
        <f t="shared" si="38"/>
        <v>0</v>
      </c>
      <c r="AX37" s="93">
        <f t="shared" si="38"/>
        <v>0</v>
      </c>
      <c r="AY37" s="93">
        <f t="shared" si="38"/>
        <v>0</v>
      </c>
      <c r="AZ37" s="93">
        <f>SUM(AZ38:AZ45)</f>
        <v>0</v>
      </c>
      <c r="BA37" s="93">
        <f>SUM(BA38:BA45)</f>
        <v>0</v>
      </c>
      <c r="BB37" s="93">
        <f>SUM(BB38:BB45)</f>
        <v>0</v>
      </c>
      <c r="BC37" s="93">
        <f>SUM(BC38:BC45)</f>
        <v>0</v>
      </c>
      <c r="BD37" s="93">
        <f t="shared" si="38"/>
        <v>0</v>
      </c>
      <c r="BK37" s="96" t="s">
        <v>442</v>
      </c>
      <c r="BL37" s="96" t="s">
        <v>759</v>
      </c>
      <c r="BM37" s="96" t="s">
        <v>1619</v>
      </c>
    </row>
    <row r="38" spans="1:65" ht="12.75" customHeight="1">
      <c r="A38" s="18" t="s">
        <v>538</v>
      </c>
      <c r="B38" s="18" t="s">
        <v>75</v>
      </c>
      <c r="C38" s="18" t="s">
        <v>246</v>
      </c>
      <c r="D38" s="18" t="s">
        <v>563</v>
      </c>
      <c r="E38" s="87">
        <v>0</v>
      </c>
      <c r="F38" s="87">
        <v>0</v>
      </c>
      <c r="G38" s="87">
        <v>0</v>
      </c>
      <c r="H38" s="87">
        <v>0</v>
      </c>
      <c r="I38" s="87">
        <v>0</v>
      </c>
      <c r="J38" s="87">
        <v>0</v>
      </c>
      <c r="K38" s="87">
        <v>0</v>
      </c>
      <c r="L38" s="87">
        <v>0</v>
      </c>
      <c r="M38" s="87">
        <v>0</v>
      </c>
      <c r="N38" s="87">
        <v>0</v>
      </c>
      <c r="O38" s="87">
        <v>0</v>
      </c>
      <c r="P38" s="87">
        <v>0</v>
      </c>
      <c r="Q38" s="87">
        <v>0</v>
      </c>
      <c r="R38" s="87">
        <v>0</v>
      </c>
      <c r="S38" s="87">
        <v>0</v>
      </c>
      <c r="T38" s="87">
        <v>0</v>
      </c>
      <c r="U38" s="87">
        <v>0</v>
      </c>
      <c r="V38" s="87">
        <v>0</v>
      </c>
      <c r="W38" s="87">
        <v>0</v>
      </c>
      <c r="X38" s="87">
        <v>0</v>
      </c>
      <c r="Y38" s="87">
        <v>0</v>
      </c>
      <c r="Z38" s="87">
        <v>0</v>
      </c>
      <c r="AA38" s="87">
        <v>0</v>
      </c>
      <c r="AB38" s="87">
        <v>0</v>
      </c>
      <c r="AC38" s="375" t="s">
        <v>2131</v>
      </c>
      <c r="AF38" s="824" t="s">
        <v>760</v>
      </c>
      <c r="AG38" s="87">
        <v>0</v>
      </c>
      <c r="AH38" s="87">
        <v>0</v>
      </c>
      <c r="AI38" s="87">
        <v>0</v>
      </c>
      <c r="AJ38" s="87">
        <v>0</v>
      </c>
      <c r="AK38" s="87">
        <v>0</v>
      </c>
      <c r="AL38" s="87">
        <v>0</v>
      </c>
      <c r="AM38" s="87">
        <v>0</v>
      </c>
      <c r="AN38" s="87">
        <v>0</v>
      </c>
      <c r="AO38" s="87">
        <v>0</v>
      </c>
      <c r="AP38" s="87">
        <v>0</v>
      </c>
      <c r="AQ38" s="87">
        <v>0</v>
      </c>
      <c r="AR38" s="87">
        <v>0</v>
      </c>
      <c r="AS38" s="87">
        <v>0</v>
      </c>
      <c r="AT38" s="87">
        <v>0</v>
      </c>
      <c r="AU38" s="87">
        <v>0</v>
      </c>
      <c r="AV38" s="87">
        <v>0</v>
      </c>
      <c r="AW38" s="87">
        <v>0</v>
      </c>
      <c r="AX38" s="87">
        <v>0</v>
      </c>
      <c r="AY38" s="87">
        <v>0</v>
      </c>
      <c r="AZ38" s="87">
        <v>0</v>
      </c>
      <c r="BA38" s="87">
        <v>0</v>
      </c>
      <c r="BB38" s="87">
        <v>0</v>
      </c>
      <c r="BC38" s="87">
        <v>0</v>
      </c>
      <c r="BD38" s="87">
        <v>0</v>
      </c>
      <c r="BK38" s="96" t="s">
        <v>760</v>
      </c>
      <c r="BL38" s="96" t="s">
        <v>351</v>
      </c>
      <c r="BM38" s="96" t="s">
        <v>1638</v>
      </c>
    </row>
    <row r="39" spans="1:65" ht="12.75" customHeight="1">
      <c r="A39" s="18" t="s">
        <v>538</v>
      </c>
      <c r="B39" s="18" t="s">
        <v>75</v>
      </c>
      <c r="C39" s="18" t="s">
        <v>246</v>
      </c>
      <c r="D39" s="18" t="s">
        <v>566</v>
      </c>
      <c r="E39" s="87">
        <v>0</v>
      </c>
      <c r="F39" s="87">
        <v>0</v>
      </c>
      <c r="G39" s="87">
        <v>0</v>
      </c>
      <c r="H39" s="87">
        <v>0</v>
      </c>
      <c r="I39" s="87">
        <v>0</v>
      </c>
      <c r="J39" s="87">
        <v>0</v>
      </c>
      <c r="K39" s="87">
        <v>0</v>
      </c>
      <c r="L39" s="87">
        <v>0</v>
      </c>
      <c r="M39" s="87">
        <v>0</v>
      </c>
      <c r="N39" s="87">
        <v>0</v>
      </c>
      <c r="O39" s="87">
        <v>0</v>
      </c>
      <c r="P39" s="87">
        <v>0</v>
      </c>
      <c r="Q39" s="87">
        <v>0</v>
      </c>
      <c r="R39" s="87">
        <v>0</v>
      </c>
      <c r="S39" s="87">
        <v>0</v>
      </c>
      <c r="T39" s="87">
        <v>0</v>
      </c>
      <c r="U39" s="87">
        <v>0</v>
      </c>
      <c r="V39" s="87">
        <v>0</v>
      </c>
      <c r="W39" s="87">
        <v>0</v>
      </c>
      <c r="X39" s="87">
        <v>0</v>
      </c>
      <c r="Y39" s="87">
        <v>0</v>
      </c>
      <c r="Z39" s="87">
        <v>0</v>
      </c>
      <c r="AA39" s="87">
        <v>0</v>
      </c>
      <c r="AB39" s="87">
        <v>0</v>
      </c>
      <c r="AC39" s="1042" t="s">
        <v>2134</v>
      </c>
      <c r="AF39" s="824" t="s">
        <v>762</v>
      </c>
      <c r="AG39" s="87">
        <v>0</v>
      </c>
      <c r="AH39" s="87">
        <v>0</v>
      </c>
      <c r="AI39" s="87">
        <v>0</v>
      </c>
      <c r="AJ39" s="87">
        <v>0</v>
      </c>
      <c r="AK39" s="87">
        <v>0</v>
      </c>
      <c r="AL39" s="87">
        <v>0</v>
      </c>
      <c r="AM39" s="87">
        <v>0</v>
      </c>
      <c r="AN39" s="87">
        <v>0</v>
      </c>
      <c r="AO39" s="87">
        <v>0</v>
      </c>
      <c r="AP39" s="87">
        <v>0</v>
      </c>
      <c r="AQ39" s="87">
        <v>0</v>
      </c>
      <c r="AR39" s="87">
        <v>0</v>
      </c>
      <c r="AS39" s="87">
        <v>0</v>
      </c>
      <c r="AT39" s="87">
        <v>0</v>
      </c>
      <c r="AU39" s="87">
        <v>0</v>
      </c>
      <c r="AV39" s="87">
        <v>0</v>
      </c>
      <c r="AW39" s="87">
        <v>0</v>
      </c>
      <c r="AX39" s="87">
        <v>0</v>
      </c>
      <c r="AY39" s="87">
        <v>0</v>
      </c>
      <c r="AZ39" s="87">
        <v>0</v>
      </c>
      <c r="BA39" s="87">
        <v>0</v>
      </c>
      <c r="BB39" s="87">
        <v>0</v>
      </c>
      <c r="BC39" s="87">
        <v>0</v>
      </c>
      <c r="BD39" s="87">
        <v>0</v>
      </c>
      <c r="BK39" s="96" t="s">
        <v>762</v>
      </c>
      <c r="BL39" s="96" t="s">
        <v>357</v>
      </c>
      <c r="BM39" s="96" t="s">
        <v>1630</v>
      </c>
    </row>
    <row r="40" spans="1:65" ht="12.75" customHeight="1">
      <c r="A40" s="18" t="s">
        <v>538</v>
      </c>
      <c r="B40" s="18" t="s">
        <v>75</v>
      </c>
      <c r="C40" s="18" t="s">
        <v>246</v>
      </c>
      <c r="D40" s="18" t="s">
        <v>567</v>
      </c>
      <c r="E40" s="87">
        <v>0</v>
      </c>
      <c r="F40" s="87">
        <v>0</v>
      </c>
      <c r="G40" s="87">
        <v>0</v>
      </c>
      <c r="H40" s="87">
        <v>0</v>
      </c>
      <c r="I40" s="87">
        <v>0</v>
      </c>
      <c r="J40" s="87">
        <v>0</v>
      </c>
      <c r="K40" s="87">
        <v>0</v>
      </c>
      <c r="L40" s="87">
        <v>0</v>
      </c>
      <c r="M40" s="87">
        <v>0</v>
      </c>
      <c r="N40" s="87">
        <v>0</v>
      </c>
      <c r="O40" s="87">
        <v>0</v>
      </c>
      <c r="P40" s="87">
        <v>0</v>
      </c>
      <c r="Q40" s="87">
        <v>0</v>
      </c>
      <c r="R40" s="87">
        <v>0</v>
      </c>
      <c r="S40" s="87">
        <v>0</v>
      </c>
      <c r="T40" s="87">
        <v>0</v>
      </c>
      <c r="U40" s="87">
        <v>0</v>
      </c>
      <c r="V40" s="87">
        <v>0</v>
      </c>
      <c r="W40" s="87">
        <v>0</v>
      </c>
      <c r="X40" s="87">
        <v>0</v>
      </c>
      <c r="Y40" s="87">
        <v>0</v>
      </c>
      <c r="Z40" s="87">
        <v>0</v>
      </c>
      <c r="AA40" s="87">
        <v>0</v>
      </c>
      <c r="AB40" s="87">
        <v>0</v>
      </c>
      <c r="AC40" s="1042" t="s">
        <v>2135</v>
      </c>
      <c r="AF40" s="824" t="s">
        <v>763</v>
      </c>
      <c r="AG40" s="87">
        <v>0</v>
      </c>
      <c r="AH40" s="87">
        <v>0</v>
      </c>
      <c r="AI40" s="87">
        <v>0</v>
      </c>
      <c r="AJ40" s="87">
        <v>0</v>
      </c>
      <c r="AK40" s="87">
        <v>0</v>
      </c>
      <c r="AL40" s="87">
        <v>0</v>
      </c>
      <c r="AM40" s="87">
        <v>0</v>
      </c>
      <c r="AN40" s="87">
        <v>0</v>
      </c>
      <c r="AO40" s="87">
        <v>0</v>
      </c>
      <c r="AP40" s="87">
        <v>0</v>
      </c>
      <c r="AQ40" s="87">
        <v>0</v>
      </c>
      <c r="AR40" s="87">
        <v>0</v>
      </c>
      <c r="AS40" s="87">
        <v>0</v>
      </c>
      <c r="AT40" s="87">
        <v>0</v>
      </c>
      <c r="AU40" s="87">
        <v>0</v>
      </c>
      <c r="AV40" s="87">
        <v>0</v>
      </c>
      <c r="AW40" s="87">
        <v>0</v>
      </c>
      <c r="AX40" s="87">
        <v>0</v>
      </c>
      <c r="AY40" s="87">
        <v>0</v>
      </c>
      <c r="AZ40" s="87">
        <v>0</v>
      </c>
      <c r="BA40" s="87">
        <v>0</v>
      </c>
      <c r="BB40" s="87">
        <v>0</v>
      </c>
      <c r="BC40" s="87">
        <v>0</v>
      </c>
      <c r="BD40" s="87">
        <v>0</v>
      </c>
      <c r="BK40" s="96" t="s">
        <v>763</v>
      </c>
      <c r="BL40" s="96" t="s">
        <v>358</v>
      </c>
      <c r="BM40" s="96" t="s">
        <v>1631</v>
      </c>
    </row>
    <row r="41" spans="1:65" ht="12.75" customHeight="1">
      <c r="A41" s="18" t="s">
        <v>538</v>
      </c>
      <c r="B41" s="18" t="s">
        <v>75</v>
      </c>
      <c r="C41" s="18" t="s">
        <v>246</v>
      </c>
      <c r="D41" s="18" t="s">
        <v>570</v>
      </c>
      <c r="E41" s="87">
        <v>0</v>
      </c>
      <c r="F41" s="87">
        <v>0</v>
      </c>
      <c r="G41" s="87">
        <v>0</v>
      </c>
      <c r="H41" s="87">
        <v>0</v>
      </c>
      <c r="I41" s="87">
        <v>0</v>
      </c>
      <c r="J41" s="87">
        <v>0</v>
      </c>
      <c r="K41" s="87">
        <v>0</v>
      </c>
      <c r="L41" s="87">
        <v>0</v>
      </c>
      <c r="M41" s="87">
        <v>0</v>
      </c>
      <c r="N41" s="87">
        <v>0</v>
      </c>
      <c r="O41" s="87">
        <v>0</v>
      </c>
      <c r="P41" s="87">
        <v>0</v>
      </c>
      <c r="Q41" s="87">
        <v>0</v>
      </c>
      <c r="R41" s="87">
        <v>0</v>
      </c>
      <c r="S41" s="87">
        <v>0</v>
      </c>
      <c r="T41" s="87">
        <v>0</v>
      </c>
      <c r="U41" s="87">
        <v>0</v>
      </c>
      <c r="V41" s="87">
        <v>0</v>
      </c>
      <c r="W41" s="87">
        <v>0</v>
      </c>
      <c r="X41" s="87">
        <v>0</v>
      </c>
      <c r="Y41" s="87">
        <v>0</v>
      </c>
      <c r="Z41" s="87">
        <v>0</v>
      </c>
      <c r="AA41" s="87">
        <v>0</v>
      </c>
      <c r="AB41" s="87">
        <v>0</v>
      </c>
      <c r="AC41" s="1042" t="s">
        <v>2138</v>
      </c>
      <c r="AF41" s="824" t="s">
        <v>111</v>
      </c>
      <c r="AG41" s="87">
        <v>0</v>
      </c>
      <c r="AH41" s="87">
        <v>0</v>
      </c>
      <c r="AI41" s="87">
        <v>0</v>
      </c>
      <c r="AJ41" s="87">
        <v>0</v>
      </c>
      <c r="AK41" s="87">
        <v>0</v>
      </c>
      <c r="AL41" s="87">
        <v>0</v>
      </c>
      <c r="AM41" s="87">
        <v>0</v>
      </c>
      <c r="AN41" s="87">
        <v>0</v>
      </c>
      <c r="AO41" s="87">
        <v>0</v>
      </c>
      <c r="AP41" s="87">
        <v>0</v>
      </c>
      <c r="AQ41" s="87">
        <v>0</v>
      </c>
      <c r="AR41" s="87">
        <v>0</v>
      </c>
      <c r="AS41" s="87">
        <v>0</v>
      </c>
      <c r="AT41" s="87">
        <v>0</v>
      </c>
      <c r="AU41" s="87">
        <v>0</v>
      </c>
      <c r="AV41" s="87">
        <v>0</v>
      </c>
      <c r="AW41" s="87">
        <v>0</v>
      </c>
      <c r="AX41" s="87">
        <v>0</v>
      </c>
      <c r="AY41" s="87">
        <v>0</v>
      </c>
      <c r="AZ41" s="87">
        <v>0</v>
      </c>
      <c r="BA41" s="87">
        <v>0</v>
      </c>
      <c r="BB41" s="87">
        <v>0</v>
      </c>
      <c r="BC41" s="87">
        <v>0</v>
      </c>
      <c r="BD41" s="87">
        <v>0</v>
      </c>
      <c r="BK41" s="96" t="s">
        <v>111</v>
      </c>
      <c r="BL41" s="96" t="s">
        <v>360</v>
      </c>
      <c r="BM41" s="96" t="s">
        <v>1928</v>
      </c>
    </row>
    <row r="42" spans="1:65" ht="12.75" customHeight="1">
      <c r="A42" s="18" t="s">
        <v>538</v>
      </c>
      <c r="B42" s="18" t="s">
        <v>75</v>
      </c>
      <c r="C42" s="18" t="s">
        <v>246</v>
      </c>
      <c r="D42" s="18" t="s">
        <v>242</v>
      </c>
      <c r="E42" s="87">
        <v>0</v>
      </c>
      <c r="F42" s="87">
        <v>0</v>
      </c>
      <c r="G42" s="87">
        <v>0</v>
      </c>
      <c r="H42" s="87">
        <v>0</v>
      </c>
      <c r="I42" s="87">
        <v>0</v>
      </c>
      <c r="J42" s="87">
        <v>0</v>
      </c>
      <c r="K42" s="87">
        <v>0</v>
      </c>
      <c r="L42" s="87">
        <v>0</v>
      </c>
      <c r="M42" s="87">
        <v>0</v>
      </c>
      <c r="N42" s="87">
        <v>0</v>
      </c>
      <c r="O42" s="87">
        <v>0</v>
      </c>
      <c r="P42" s="87">
        <v>0</v>
      </c>
      <c r="Q42" s="87">
        <v>0</v>
      </c>
      <c r="R42" s="87">
        <v>0</v>
      </c>
      <c r="S42" s="87">
        <v>0</v>
      </c>
      <c r="T42" s="87">
        <v>0</v>
      </c>
      <c r="U42" s="87">
        <v>0</v>
      </c>
      <c r="V42" s="87">
        <v>0</v>
      </c>
      <c r="W42" s="87">
        <v>0</v>
      </c>
      <c r="X42" s="87">
        <v>0</v>
      </c>
      <c r="Y42" s="87">
        <v>0</v>
      </c>
      <c r="Z42" s="87">
        <v>0</v>
      </c>
      <c r="AA42" s="87">
        <v>0</v>
      </c>
      <c r="AB42" s="87">
        <v>0</v>
      </c>
      <c r="AC42" s="1051" t="s">
        <v>2149</v>
      </c>
      <c r="AF42" s="824" t="s">
        <v>114</v>
      </c>
      <c r="AG42" s="87">
        <v>0</v>
      </c>
      <c r="AH42" s="87">
        <v>0</v>
      </c>
      <c r="AI42" s="87">
        <v>0</v>
      </c>
      <c r="AJ42" s="87">
        <v>0</v>
      </c>
      <c r="AK42" s="87">
        <v>0</v>
      </c>
      <c r="AL42" s="87">
        <v>0</v>
      </c>
      <c r="AM42" s="87">
        <v>0</v>
      </c>
      <c r="AN42" s="87">
        <v>0</v>
      </c>
      <c r="AO42" s="87">
        <v>0</v>
      </c>
      <c r="AP42" s="87">
        <v>0</v>
      </c>
      <c r="AQ42" s="87">
        <v>0</v>
      </c>
      <c r="AR42" s="87">
        <v>0</v>
      </c>
      <c r="AS42" s="87">
        <v>0</v>
      </c>
      <c r="AT42" s="87">
        <v>0</v>
      </c>
      <c r="AU42" s="87">
        <v>0</v>
      </c>
      <c r="AV42" s="87">
        <v>0</v>
      </c>
      <c r="AW42" s="87">
        <v>0</v>
      </c>
      <c r="AX42" s="87">
        <v>0</v>
      </c>
      <c r="AY42" s="87">
        <v>0</v>
      </c>
      <c r="AZ42" s="87">
        <v>0</v>
      </c>
      <c r="BA42" s="87">
        <v>0</v>
      </c>
      <c r="BB42" s="87">
        <v>0</v>
      </c>
      <c r="BC42" s="87">
        <v>0</v>
      </c>
      <c r="BD42" s="87">
        <v>0</v>
      </c>
      <c r="BK42" s="96" t="s">
        <v>114</v>
      </c>
      <c r="BL42" s="96" t="s">
        <v>822</v>
      </c>
      <c r="BM42" s="96" t="s">
        <v>1640</v>
      </c>
    </row>
    <row r="43" spans="1:65" ht="12.75" customHeight="1">
      <c r="A43" s="18" t="s">
        <v>538</v>
      </c>
      <c r="B43" s="18" t="s">
        <v>75</v>
      </c>
      <c r="C43" s="18" t="s">
        <v>246</v>
      </c>
      <c r="D43" s="18" t="s">
        <v>243</v>
      </c>
      <c r="E43" s="87">
        <v>0</v>
      </c>
      <c r="F43" s="87">
        <v>0</v>
      </c>
      <c r="G43" s="87">
        <v>0</v>
      </c>
      <c r="H43" s="87">
        <v>0</v>
      </c>
      <c r="I43" s="87">
        <v>0</v>
      </c>
      <c r="J43" s="87">
        <v>0</v>
      </c>
      <c r="K43" s="87">
        <v>0</v>
      </c>
      <c r="L43" s="87">
        <v>0</v>
      </c>
      <c r="M43" s="87">
        <v>0</v>
      </c>
      <c r="N43" s="87">
        <v>0</v>
      </c>
      <c r="O43" s="87">
        <v>0</v>
      </c>
      <c r="P43" s="87">
        <v>0</v>
      </c>
      <c r="Q43" s="87">
        <v>0</v>
      </c>
      <c r="R43" s="87">
        <v>0</v>
      </c>
      <c r="S43" s="87">
        <v>0</v>
      </c>
      <c r="T43" s="87">
        <v>0</v>
      </c>
      <c r="U43" s="87">
        <v>0</v>
      </c>
      <c r="V43" s="87">
        <v>0</v>
      </c>
      <c r="W43" s="87">
        <v>0</v>
      </c>
      <c r="X43" s="87">
        <v>0</v>
      </c>
      <c r="Y43" s="87">
        <v>0</v>
      </c>
      <c r="Z43" s="87">
        <v>0</v>
      </c>
      <c r="AA43" s="87">
        <v>0</v>
      </c>
      <c r="AB43" s="87">
        <v>0</v>
      </c>
      <c r="AC43" s="1052" t="s">
        <v>2150</v>
      </c>
      <c r="AF43" s="824" t="s">
        <v>115</v>
      </c>
      <c r="AG43" s="87">
        <v>0</v>
      </c>
      <c r="AH43" s="87">
        <v>0</v>
      </c>
      <c r="AI43" s="87">
        <v>0</v>
      </c>
      <c r="AJ43" s="87">
        <v>0</v>
      </c>
      <c r="AK43" s="87">
        <v>0</v>
      </c>
      <c r="AL43" s="87">
        <v>0</v>
      </c>
      <c r="AM43" s="87">
        <v>0</v>
      </c>
      <c r="AN43" s="87">
        <v>0</v>
      </c>
      <c r="AO43" s="87">
        <v>0</v>
      </c>
      <c r="AP43" s="87">
        <v>0</v>
      </c>
      <c r="AQ43" s="87">
        <v>0</v>
      </c>
      <c r="AR43" s="87">
        <v>0</v>
      </c>
      <c r="AS43" s="87">
        <v>0</v>
      </c>
      <c r="AT43" s="87">
        <v>0</v>
      </c>
      <c r="AU43" s="87">
        <v>0</v>
      </c>
      <c r="AV43" s="87">
        <v>0</v>
      </c>
      <c r="AW43" s="87">
        <v>0</v>
      </c>
      <c r="AX43" s="87">
        <v>0</v>
      </c>
      <c r="AY43" s="87">
        <v>0</v>
      </c>
      <c r="AZ43" s="87">
        <v>0</v>
      </c>
      <c r="BA43" s="87">
        <v>0</v>
      </c>
      <c r="BB43" s="87">
        <v>0</v>
      </c>
      <c r="BC43" s="87">
        <v>0</v>
      </c>
      <c r="BD43" s="87">
        <v>0</v>
      </c>
      <c r="BK43" s="96" t="s">
        <v>115</v>
      </c>
      <c r="BL43" s="96" t="s">
        <v>362</v>
      </c>
      <c r="BM43" s="96" t="s">
        <v>1641</v>
      </c>
    </row>
    <row r="44" spans="1:65" ht="12.75" customHeight="1">
      <c r="A44" s="18" t="s">
        <v>538</v>
      </c>
      <c r="B44" s="18" t="s">
        <v>75</v>
      </c>
      <c r="C44" s="18" t="s">
        <v>246</v>
      </c>
      <c r="D44" s="18" t="s">
        <v>554</v>
      </c>
      <c r="E44" s="87">
        <v>0</v>
      </c>
      <c r="F44" s="87">
        <v>0</v>
      </c>
      <c r="G44" s="87">
        <v>0</v>
      </c>
      <c r="H44" s="87">
        <v>0</v>
      </c>
      <c r="I44" s="87">
        <v>0</v>
      </c>
      <c r="J44" s="87">
        <v>0</v>
      </c>
      <c r="K44" s="87">
        <v>0</v>
      </c>
      <c r="L44" s="87">
        <v>0</v>
      </c>
      <c r="M44" s="87">
        <v>0</v>
      </c>
      <c r="N44" s="87">
        <v>0</v>
      </c>
      <c r="O44" s="87">
        <v>0</v>
      </c>
      <c r="P44" s="87">
        <v>0</v>
      </c>
      <c r="Q44" s="87">
        <v>0</v>
      </c>
      <c r="R44" s="87">
        <v>0</v>
      </c>
      <c r="S44" s="87">
        <v>0</v>
      </c>
      <c r="T44" s="87">
        <v>0</v>
      </c>
      <c r="U44" s="87">
        <v>0</v>
      </c>
      <c r="V44" s="87">
        <v>0</v>
      </c>
      <c r="W44" s="87">
        <v>0</v>
      </c>
      <c r="X44" s="87">
        <v>0</v>
      </c>
      <c r="Y44" s="87">
        <v>0</v>
      </c>
      <c r="Z44" s="87">
        <v>0</v>
      </c>
      <c r="AA44" s="87">
        <v>0</v>
      </c>
      <c r="AB44" s="87">
        <v>0</v>
      </c>
      <c r="AC44" s="1052" t="s">
        <v>2151</v>
      </c>
      <c r="AF44" s="824" t="s">
        <v>112</v>
      </c>
      <c r="AG44" s="87">
        <v>0</v>
      </c>
      <c r="AH44" s="87">
        <v>0</v>
      </c>
      <c r="AI44" s="87">
        <v>0</v>
      </c>
      <c r="AJ44" s="87">
        <v>0</v>
      </c>
      <c r="AK44" s="87">
        <v>0</v>
      </c>
      <c r="AL44" s="87">
        <v>0</v>
      </c>
      <c r="AM44" s="87">
        <v>0</v>
      </c>
      <c r="AN44" s="87">
        <v>0</v>
      </c>
      <c r="AO44" s="87">
        <v>0</v>
      </c>
      <c r="AP44" s="87">
        <v>0</v>
      </c>
      <c r="AQ44" s="87">
        <v>0</v>
      </c>
      <c r="AR44" s="87">
        <v>0</v>
      </c>
      <c r="AS44" s="87">
        <v>0</v>
      </c>
      <c r="AT44" s="87">
        <v>0</v>
      </c>
      <c r="AU44" s="87">
        <v>0</v>
      </c>
      <c r="AV44" s="87">
        <v>0</v>
      </c>
      <c r="AW44" s="87">
        <v>0</v>
      </c>
      <c r="AX44" s="87">
        <v>0</v>
      </c>
      <c r="AY44" s="87">
        <v>0</v>
      </c>
      <c r="AZ44" s="87">
        <v>0</v>
      </c>
      <c r="BA44" s="87">
        <v>0</v>
      </c>
      <c r="BB44" s="87">
        <v>0</v>
      </c>
      <c r="BC44" s="87">
        <v>0</v>
      </c>
      <c r="BD44" s="87">
        <v>0</v>
      </c>
      <c r="BK44" s="96" t="s">
        <v>112</v>
      </c>
      <c r="BL44" s="96" t="s">
        <v>863</v>
      </c>
      <c r="BM44" s="96" t="s">
        <v>1635</v>
      </c>
    </row>
    <row r="45" spans="1:65" ht="12.75" customHeight="1">
      <c r="A45" s="18" t="s">
        <v>538</v>
      </c>
      <c r="B45" s="12" t="s">
        <v>75</v>
      </c>
      <c r="C45" s="18" t="s">
        <v>246</v>
      </c>
      <c r="D45" s="18" t="s">
        <v>244</v>
      </c>
      <c r="E45" s="87">
        <v>0</v>
      </c>
      <c r="F45" s="87">
        <v>0</v>
      </c>
      <c r="G45" s="87">
        <v>0</v>
      </c>
      <c r="H45" s="87">
        <v>0</v>
      </c>
      <c r="I45" s="87">
        <v>0</v>
      </c>
      <c r="J45" s="87">
        <v>0</v>
      </c>
      <c r="K45" s="87">
        <v>0</v>
      </c>
      <c r="L45" s="87">
        <v>0</v>
      </c>
      <c r="M45" s="87">
        <v>0</v>
      </c>
      <c r="N45" s="87">
        <v>0</v>
      </c>
      <c r="O45" s="87">
        <v>0</v>
      </c>
      <c r="P45" s="87">
        <v>0</v>
      </c>
      <c r="Q45" s="87">
        <v>0</v>
      </c>
      <c r="R45" s="87">
        <v>0</v>
      </c>
      <c r="S45" s="87">
        <v>0</v>
      </c>
      <c r="T45" s="87">
        <v>0</v>
      </c>
      <c r="U45" s="87">
        <v>0</v>
      </c>
      <c r="V45" s="87">
        <v>0</v>
      </c>
      <c r="W45" s="87">
        <v>0</v>
      </c>
      <c r="X45" s="87">
        <v>0</v>
      </c>
      <c r="Y45" s="87">
        <v>0</v>
      </c>
      <c r="Z45" s="87">
        <v>0</v>
      </c>
      <c r="AA45" s="87">
        <v>0</v>
      </c>
      <c r="AB45" s="87">
        <v>0</v>
      </c>
      <c r="AC45" s="1045" t="s">
        <v>2140</v>
      </c>
      <c r="AF45" s="824" t="s">
        <v>113</v>
      </c>
      <c r="AG45" s="87">
        <v>0</v>
      </c>
      <c r="AH45" s="87">
        <v>0</v>
      </c>
      <c r="AI45" s="87">
        <v>0</v>
      </c>
      <c r="AJ45" s="87">
        <v>0</v>
      </c>
      <c r="AK45" s="87">
        <v>0</v>
      </c>
      <c r="AL45" s="87">
        <v>0</v>
      </c>
      <c r="AM45" s="87">
        <v>0</v>
      </c>
      <c r="AN45" s="87">
        <v>0</v>
      </c>
      <c r="AO45" s="87">
        <v>0</v>
      </c>
      <c r="AP45" s="87">
        <v>0</v>
      </c>
      <c r="AQ45" s="87">
        <v>0</v>
      </c>
      <c r="AR45" s="87">
        <v>0</v>
      </c>
      <c r="AS45" s="87">
        <v>0</v>
      </c>
      <c r="AT45" s="87">
        <v>0</v>
      </c>
      <c r="AU45" s="87">
        <v>0</v>
      </c>
      <c r="AV45" s="87">
        <v>0</v>
      </c>
      <c r="AW45" s="87">
        <v>0</v>
      </c>
      <c r="AX45" s="87">
        <v>0</v>
      </c>
      <c r="AY45" s="87">
        <v>0</v>
      </c>
      <c r="AZ45" s="87">
        <v>0</v>
      </c>
      <c r="BA45" s="87">
        <v>0</v>
      </c>
      <c r="BB45" s="87">
        <v>0</v>
      </c>
      <c r="BC45" s="87">
        <v>0</v>
      </c>
      <c r="BD45" s="87">
        <v>0</v>
      </c>
      <c r="BK45" s="96" t="s">
        <v>113</v>
      </c>
      <c r="BL45" s="96" t="s">
        <v>335</v>
      </c>
      <c r="BM45" s="96" t="s">
        <v>1929</v>
      </c>
    </row>
    <row r="46" spans="1:65" ht="24" customHeight="1">
      <c r="A46" s="18"/>
      <c r="B46" s="18"/>
      <c r="C46" s="18"/>
      <c r="D46" s="18"/>
      <c r="E46" s="397"/>
      <c r="F46" s="397"/>
      <c r="G46" s="397"/>
      <c r="H46" s="397"/>
      <c r="I46" s="397"/>
      <c r="J46" s="398"/>
      <c r="K46" s="398"/>
      <c r="L46" s="398"/>
      <c r="M46" s="398"/>
      <c r="N46" s="399"/>
      <c r="O46" s="399"/>
      <c r="P46" s="399"/>
      <c r="Q46" s="399"/>
      <c r="R46" s="399"/>
      <c r="S46" s="399"/>
      <c r="T46" s="399"/>
      <c r="U46" s="399"/>
      <c r="V46" s="399"/>
      <c r="W46" s="399"/>
      <c r="X46" s="399"/>
      <c r="Y46" s="399"/>
      <c r="Z46" s="399"/>
      <c r="AA46" s="399"/>
      <c r="AB46" s="399"/>
      <c r="AC46" s="1050" t="s">
        <v>2154</v>
      </c>
      <c r="AF46" s="824" t="s">
        <v>199</v>
      </c>
      <c r="AG46" s="399"/>
      <c r="AH46" s="399"/>
      <c r="AI46" s="399"/>
      <c r="AJ46" s="399"/>
      <c r="AK46" s="399"/>
      <c r="AL46" s="399"/>
      <c r="AM46" s="399"/>
      <c r="AN46" s="399"/>
      <c r="AO46" s="399"/>
      <c r="AP46" s="399"/>
      <c r="AQ46" s="399"/>
      <c r="AR46" s="399"/>
      <c r="AS46" s="399"/>
      <c r="AT46" s="399"/>
      <c r="AU46" s="399"/>
      <c r="AV46" s="399"/>
      <c r="AW46" s="399"/>
      <c r="AX46" s="399"/>
      <c r="AY46" s="399"/>
      <c r="AZ46" s="399"/>
      <c r="BA46" s="399"/>
      <c r="BB46" s="399"/>
      <c r="BC46" s="399"/>
      <c r="BD46" s="399"/>
      <c r="BJ46"/>
      <c r="BK46" s="96" t="s">
        <v>199</v>
      </c>
      <c r="BL46" s="96" t="s">
        <v>823</v>
      </c>
      <c r="BM46" s="96" t="s">
        <v>1941</v>
      </c>
    </row>
    <row r="47" spans="1:65" ht="13.5" customHeight="1">
      <c r="A47" s="18" t="s">
        <v>538</v>
      </c>
      <c r="B47" s="18" t="s">
        <v>75</v>
      </c>
      <c r="C47" s="12" t="s">
        <v>247</v>
      </c>
      <c r="D47" s="18" t="s">
        <v>1222</v>
      </c>
      <c r="E47" s="706">
        <f>SUM(E48:E55)</f>
        <v>0</v>
      </c>
      <c r="F47" s="706">
        <f t="shared" ref="F47:O47" si="39">SUM(F48:F55)</f>
        <v>0</v>
      </c>
      <c r="G47" s="706">
        <f>SUM(G48:G55)</f>
        <v>0</v>
      </c>
      <c r="H47" s="706">
        <f t="shared" si="39"/>
        <v>0</v>
      </c>
      <c r="I47" s="706">
        <f t="shared" si="39"/>
        <v>0</v>
      </c>
      <c r="J47" s="706">
        <f t="shared" si="39"/>
        <v>0</v>
      </c>
      <c r="K47" s="706">
        <f t="shared" si="39"/>
        <v>0</v>
      </c>
      <c r="L47" s="706">
        <f t="shared" si="39"/>
        <v>0</v>
      </c>
      <c r="M47" s="706">
        <f t="shared" si="39"/>
        <v>0</v>
      </c>
      <c r="N47" s="706">
        <f t="shared" si="39"/>
        <v>0</v>
      </c>
      <c r="O47" s="706">
        <f t="shared" si="39"/>
        <v>0</v>
      </c>
      <c r="P47" s="706">
        <f>SUM(P48:P55)</f>
        <v>0</v>
      </c>
      <c r="Q47" s="706">
        <f>SUM(Q48:Q55)</f>
        <v>0</v>
      </c>
      <c r="R47" s="706">
        <f>SUM(R48:R55)</f>
        <v>0</v>
      </c>
      <c r="S47" s="706">
        <f>SUM(S48:S55)</f>
        <v>0</v>
      </c>
      <c r="T47" s="706">
        <f>SUM(T48:T55)</f>
        <v>0</v>
      </c>
      <c r="U47" s="706">
        <f t="shared" ref="U47:AB47" si="40">SUM(U48:U55)</f>
        <v>0</v>
      </c>
      <c r="V47" s="706">
        <f t="shared" si="40"/>
        <v>0</v>
      </c>
      <c r="W47" s="706">
        <f t="shared" si="40"/>
        <v>0</v>
      </c>
      <c r="X47" s="706">
        <f t="shared" si="40"/>
        <v>0</v>
      </c>
      <c r="Y47" s="706">
        <f t="shared" si="40"/>
        <v>0</v>
      </c>
      <c r="Z47" s="706">
        <f>SUM(Z48:Z55)</f>
        <v>0</v>
      </c>
      <c r="AA47" s="706">
        <f>SUM(AA48:AA55)</f>
        <v>0</v>
      </c>
      <c r="AB47" s="706">
        <f t="shared" si="40"/>
        <v>0</v>
      </c>
      <c r="AC47" s="377" t="s">
        <v>2148</v>
      </c>
      <c r="AF47" s="824" t="s">
        <v>442</v>
      </c>
      <c r="AG47" s="160">
        <f t="shared" ref="AG47:BD47" si="41">SUM(AG48:AG55)</f>
        <v>0</v>
      </c>
      <c r="AH47" s="160">
        <f t="shared" si="41"/>
        <v>0</v>
      </c>
      <c r="AI47" s="160">
        <f t="shared" si="41"/>
        <v>0</v>
      </c>
      <c r="AJ47" s="160">
        <f t="shared" si="41"/>
        <v>0</v>
      </c>
      <c r="AK47" s="160">
        <f t="shared" si="41"/>
        <v>0</v>
      </c>
      <c r="AL47" s="160">
        <f t="shared" si="41"/>
        <v>0</v>
      </c>
      <c r="AM47" s="160">
        <f t="shared" si="41"/>
        <v>0</v>
      </c>
      <c r="AN47" s="160">
        <f t="shared" si="41"/>
        <v>0</v>
      </c>
      <c r="AO47" s="160">
        <f t="shared" si="41"/>
        <v>0</v>
      </c>
      <c r="AP47" s="160">
        <f t="shared" si="41"/>
        <v>0</v>
      </c>
      <c r="AQ47" s="160">
        <f t="shared" si="41"/>
        <v>0</v>
      </c>
      <c r="AR47" s="160">
        <f t="shared" si="41"/>
        <v>0</v>
      </c>
      <c r="AS47" s="160">
        <f t="shared" si="41"/>
        <v>0</v>
      </c>
      <c r="AT47" s="160">
        <f t="shared" si="41"/>
        <v>0</v>
      </c>
      <c r="AU47" s="160">
        <f t="shared" si="41"/>
        <v>0</v>
      </c>
      <c r="AV47" s="160">
        <f t="shared" si="41"/>
        <v>0</v>
      </c>
      <c r="AW47" s="160">
        <f t="shared" si="41"/>
        <v>0</v>
      </c>
      <c r="AX47" s="160">
        <f t="shared" si="41"/>
        <v>0</v>
      </c>
      <c r="AY47" s="160">
        <f t="shared" si="41"/>
        <v>0</v>
      </c>
      <c r="AZ47" s="160">
        <f>SUM(AZ48:AZ55)</f>
        <v>0</v>
      </c>
      <c r="BA47" s="160">
        <f>SUM(BA48:BA55)</f>
        <v>0</v>
      </c>
      <c r="BB47" s="160">
        <f>SUM(BB48:BB55)</f>
        <v>0</v>
      </c>
      <c r="BC47" s="160">
        <f>SUM(BC48:BC55)</f>
        <v>0</v>
      </c>
      <c r="BD47" s="160">
        <f t="shared" si="41"/>
        <v>0</v>
      </c>
      <c r="BK47" s="96" t="s">
        <v>442</v>
      </c>
      <c r="BL47" s="96" t="s">
        <v>759</v>
      </c>
      <c r="BM47" s="96" t="s">
        <v>1619</v>
      </c>
    </row>
    <row r="48" spans="1:65" ht="12.75" customHeight="1">
      <c r="A48" s="18" t="s">
        <v>538</v>
      </c>
      <c r="B48" s="18" t="s">
        <v>75</v>
      </c>
      <c r="C48" s="18" t="s">
        <v>247</v>
      </c>
      <c r="D48" s="18" t="s">
        <v>563</v>
      </c>
      <c r="E48" s="87">
        <v>0</v>
      </c>
      <c r="F48" s="87">
        <v>0</v>
      </c>
      <c r="G48" s="87">
        <v>0</v>
      </c>
      <c r="H48" s="87">
        <v>0</v>
      </c>
      <c r="I48" s="87">
        <v>0</v>
      </c>
      <c r="J48" s="87">
        <v>0</v>
      </c>
      <c r="K48" s="87">
        <v>0</v>
      </c>
      <c r="L48" s="87">
        <v>0</v>
      </c>
      <c r="M48" s="87">
        <v>0</v>
      </c>
      <c r="N48" s="87">
        <v>0</v>
      </c>
      <c r="O48" s="87">
        <v>0</v>
      </c>
      <c r="P48" s="87">
        <v>0</v>
      </c>
      <c r="Q48" s="87">
        <v>0</v>
      </c>
      <c r="R48" s="87">
        <v>0</v>
      </c>
      <c r="S48" s="87">
        <v>0</v>
      </c>
      <c r="T48" s="87">
        <v>0</v>
      </c>
      <c r="U48" s="87">
        <v>0</v>
      </c>
      <c r="V48" s="87">
        <v>0</v>
      </c>
      <c r="W48" s="87">
        <v>0</v>
      </c>
      <c r="X48" s="87">
        <v>0</v>
      </c>
      <c r="Y48" s="87">
        <v>0</v>
      </c>
      <c r="Z48" s="87">
        <v>0</v>
      </c>
      <c r="AA48" s="87">
        <v>0</v>
      </c>
      <c r="AB48" s="87">
        <v>0</v>
      </c>
      <c r="AC48" s="375" t="s">
        <v>2131</v>
      </c>
      <c r="AF48" s="824" t="s">
        <v>760</v>
      </c>
      <c r="AG48" s="87">
        <v>0</v>
      </c>
      <c r="AH48" s="87">
        <v>0</v>
      </c>
      <c r="AI48" s="87">
        <v>0</v>
      </c>
      <c r="AJ48" s="87">
        <v>0</v>
      </c>
      <c r="AK48" s="87">
        <v>0</v>
      </c>
      <c r="AL48" s="87">
        <v>0</v>
      </c>
      <c r="AM48" s="87">
        <v>0</v>
      </c>
      <c r="AN48" s="87">
        <v>0</v>
      </c>
      <c r="AO48" s="87">
        <v>0</v>
      </c>
      <c r="AP48" s="87">
        <v>0</v>
      </c>
      <c r="AQ48" s="87">
        <v>0</v>
      </c>
      <c r="AR48" s="87">
        <v>0</v>
      </c>
      <c r="AS48" s="87">
        <v>0</v>
      </c>
      <c r="AT48" s="87">
        <v>0</v>
      </c>
      <c r="AU48" s="87">
        <v>0</v>
      </c>
      <c r="AV48" s="87">
        <v>0</v>
      </c>
      <c r="AW48" s="87">
        <v>0</v>
      </c>
      <c r="AX48" s="87">
        <v>0</v>
      </c>
      <c r="AY48" s="87">
        <v>0</v>
      </c>
      <c r="AZ48" s="87">
        <v>0</v>
      </c>
      <c r="BA48" s="87">
        <v>0</v>
      </c>
      <c r="BB48" s="87">
        <v>0</v>
      </c>
      <c r="BC48" s="87">
        <v>0</v>
      </c>
      <c r="BD48" s="87">
        <v>0</v>
      </c>
      <c r="BK48" s="96" t="s">
        <v>760</v>
      </c>
      <c r="BL48" s="96" t="s">
        <v>351</v>
      </c>
      <c r="BM48" s="96" t="s">
        <v>1638</v>
      </c>
    </row>
    <row r="49" spans="1:65" ht="12.75" customHeight="1">
      <c r="A49" s="18" t="s">
        <v>538</v>
      </c>
      <c r="B49" s="18" t="s">
        <v>75</v>
      </c>
      <c r="C49" s="18" t="s">
        <v>247</v>
      </c>
      <c r="D49" s="18" t="s">
        <v>566</v>
      </c>
      <c r="E49" s="87">
        <v>0</v>
      </c>
      <c r="F49" s="87">
        <v>0</v>
      </c>
      <c r="G49" s="87">
        <v>0</v>
      </c>
      <c r="H49" s="87">
        <v>0</v>
      </c>
      <c r="I49" s="87">
        <v>0</v>
      </c>
      <c r="J49" s="87">
        <v>0</v>
      </c>
      <c r="K49" s="87">
        <v>0</v>
      </c>
      <c r="L49" s="87">
        <v>0</v>
      </c>
      <c r="M49" s="87">
        <v>0</v>
      </c>
      <c r="N49" s="87">
        <v>0</v>
      </c>
      <c r="O49" s="87">
        <v>0</v>
      </c>
      <c r="P49" s="87">
        <v>0</v>
      </c>
      <c r="Q49" s="87">
        <v>0</v>
      </c>
      <c r="R49" s="87">
        <v>0</v>
      </c>
      <c r="S49" s="87">
        <v>0</v>
      </c>
      <c r="T49" s="87">
        <v>0</v>
      </c>
      <c r="U49" s="87">
        <v>0</v>
      </c>
      <c r="V49" s="87">
        <v>0</v>
      </c>
      <c r="W49" s="87">
        <v>0</v>
      </c>
      <c r="X49" s="87">
        <v>0</v>
      </c>
      <c r="Y49" s="87">
        <v>0</v>
      </c>
      <c r="Z49" s="87">
        <v>0</v>
      </c>
      <c r="AA49" s="87">
        <v>0</v>
      </c>
      <c r="AB49" s="87">
        <v>0</v>
      </c>
      <c r="AC49" s="1042" t="s">
        <v>2134</v>
      </c>
      <c r="AF49" s="824" t="s">
        <v>762</v>
      </c>
      <c r="AG49" s="87">
        <v>0</v>
      </c>
      <c r="AH49" s="87">
        <v>0</v>
      </c>
      <c r="AI49" s="87">
        <v>0</v>
      </c>
      <c r="AJ49" s="87">
        <v>0</v>
      </c>
      <c r="AK49" s="87">
        <v>0</v>
      </c>
      <c r="AL49" s="87">
        <v>0</v>
      </c>
      <c r="AM49" s="87">
        <v>0</v>
      </c>
      <c r="AN49" s="87">
        <v>0</v>
      </c>
      <c r="AO49" s="87">
        <v>0</v>
      </c>
      <c r="AP49" s="87">
        <v>0</v>
      </c>
      <c r="AQ49" s="87">
        <v>0</v>
      </c>
      <c r="AR49" s="87">
        <v>0</v>
      </c>
      <c r="AS49" s="87">
        <v>0</v>
      </c>
      <c r="AT49" s="87">
        <v>0</v>
      </c>
      <c r="AU49" s="87">
        <v>0</v>
      </c>
      <c r="AV49" s="87">
        <v>0</v>
      </c>
      <c r="AW49" s="87">
        <v>0</v>
      </c>
      <c r="AX49" s="87">
        <v>0</v>
      </c>
      <c r="AY49" s="87">
        <v>0</v>
      </c>
      <c r="AZ49" s="87">
        <v>0</v>
      </c>
      <c r="BA49" s="87">
        <v>0</v>
      </c>
      <c r="BB49" s="87">
        <v>0</v>
      </c>
      <c r="BC49" s="87">
        <v>0</v>
      </c>
      <c r="BD49" s="87">
        <v>0</v>
      </c>
      <c r="BK49" s="96" t="s">
        <v>762</v>
      </c>
      <c r="BL49" s="96" t="s">
        <v>357</v>
      </c>
      <c r="BM49" s="96" t="s">
        <v>1630</v>
      </c>
    </row>
    <row r="50" spans="1:65" ht="12.75" customHeight="1">
      <c r="A50" s="18" t="s">
        <v>538</v>
      </c>
      <c r="B50" s="18" t="s">
        <v>75</v>
      </c>
      <c r="C50" s="18" t="s">
        <v>247</v>
      </c>
      <c r="D50" s="18" t="s">
        <v>567</v>
      </c>
      <c r="E50" s="87">
        <v>0</v>
      </c>
      <c r="F50" s="87">
        <v>0</v>
      </c>
      <c r="G50" s="87">
        <v>0</v>
      </c>
      <c r="H50" s="87">
        <v>0</v>
      </c>
      <c r="I50" s="87">
        <v>0</v>
      </c>
      <c r="J50" s="87">
        <v>0</v>
      </c>
      <c r="K50" s="87">
        <v>0</v>
      </c>
      <c r="L50" s="87">
        <v>0</v>
      </c>
      <c r="M50" s="87">
        <v>0</v>
      </c>
      <c r="N50" s="87">
        <v>0</v>
      </c>
      <c r="O50" s="87">
        <v>0</v>
      </c>
      <c r="P50" s="87">
        <v>0</v>
      </c>
      <c r="Q50" s="87">
        <v>0</v>
      </c>
      <c r="R50" s="87">
        <v>0</v>
      </c>
      <c r="S50" s="87">
        <v>0</v>
      </c>
      <c r="T50" s="87">
        <v>0</v>
      </c>
      <c r="U50" s="87">
        <v>0</v>
      </c>
      <c r="V50" s="87">
        <v>0</v>
      </c>
      <c r="W50" s="87">
        <v>0</v>
      </c>
      <c r="X50" s="87">
        <v>0</v>
      </c>
      <c r="Y50" s="87">
        <v>0</v>
      </c>
      <c r="Z50" s="87">
        <v>0</v>
      </c>
      <c r="AA50" s="87">
        <v>0</v>
      </c>
      <c r="AB50" s="87">
        <v>0</v>
      </c>
      <c r="AC50" s="1042" t="s">
        <v>2135</v>
      </c>
      <c r="AF50" s="824" t="s">
        <v>763</v>
      </c>
      <c r="AG50" s="87">
        <v>0</v>
      </c>
      <c r="AH50" s="87">
        <v>0</v>
      </c>
      <c r="AI50" s="87">
        <v>0</v>
      </c>
      <c r="AJ50" s="87">
        <v>0</v>
      </c>
      <c r="AK50" s="87">
        <v>0</v>
      </c>
      <c r="AL50" s="87">
        <v>0</v>
      </c>
      <c r="AM50" s="87">
        <v>0</v>
      </c>
      <c r="AN50" s="87">
        <v>0</v>
      </c>
      <c r="AO50" s="87">
        <v>0</v>
      </c>
      <c r="AP50" s="87">
        <v>0</v>
      </c>
      <c r="AQ50" s="87">
        <v>0</v>
      </c>
      <c r="AR50" s="87">
        <v>0</v>
      </c>
      <c r="AS50" s="87">
        <v>0</v>
      </c>
      <c r="AT50" s="87">
        <v>0</v>
      </c>
      <c r="AU50" s="87">
        <v>0</v>
      </c>
      <c r="AV50" s="87">
        <v>0</v>
      </c>
      <c r="AW50" s="87">
        <v>0</v>
      </c>
      <c r="AX50" s="87">
        <v>0</v>
      </c>
      <c r="AY50" s="87">
        <v>0</v>
      </c>
      <c r="AZ50" s="87">
        <v>0</v>
      </c>
      <c r="BA50" s="87">
        <v>0</v>
      </c>
      <c r="BB50" s="87">
        <v>0</v>
      </c>
      <c r="BC50" s="87">
        <v>0</v>
      </c>
      <c r="BD50" s="87">
        <v>0</v>
      </c>
      <c r="BK50" s="96" t="s">
        <v>763</v>
      </c>
      <c r="BL50" s="96" t="s">
        <v>358</v>
      </c>
      <c r="BM50" s="96" t="s">
        <v>1631</v>
      </c>
    </row>
    <row r="51" spans="1:65" ht="12.75" customHeight="1">
      <c r="A51" s="18" t="s">
        <v>538</v>
      </c>
      <c r="B51" s="18" t="s">
        <v>75</v>
      </c>
      <c r="C51" s="18" t="s">
        <v>247</v>
      </c>
      <c r="D51" s="18" t="s">
        <v>570</v>
      </c>
      <c r="E51" s="87">
        <v>0</v>
      </c>
      <c r="F51" s="87">
        <v>0</v>
      </c>
      <c r="G51" s="87">
        <v>0</v>
      </c>
      <c r="H51" s="87">
        <v>0</v>
      </c>
      <c r="I51" s="87">
        <v>0</v>
      </c>
      <c r="J51" s="87">
        <v>0</v>
      </c>
      <c r="K51" s="87">
        <v>0</v>
      </c>
      <c r="L51" s="87">
        <v>0</v>
      </c>
      <c r="M51" s="87">
        <v>0</v>
      </c>
      <c r="N51" s="87">
        <v>0</v>
      </c>
      <c r="O51" s="87">
        <v>0</v>
      </c>
      <c r="P51" s="87">
        <v>0</v>
      </c>
      <c r="Q51" s="87">
        <v>0</v>
      </c>
      <c r="R51" s="87">
        <v>0</v>
      </c>
      <c r="S51" s="87">
        <v>0</v>
      </c>
      <c r="T51" s="87">
        <v>0</v>
      </c>
      <c r="U51" s="87">
        <v>0</v>
      </c>
      <c r="V51" s="87">
        <v>0</v>
      </c>
      <c r="W51" s="87">
        <v>0</v>
      </c>
      <c r="X51" s="87">
        <v>0</v>
      </c>
      <c r="Y51" s="87">
        <v>0</v>
      </c>
      <c r="Z51" s="87">
        <v>0</v>
      </c>
      <c r="AA51" s="87">
        <v>0</v>
      </c>
      <c r="AB51" s="87">
        <v>0</v>
      </c>
      <c r="AC51" s="1042" t="s">
        <v>2138</v>
      </c>
      <c r="AF51" s="824" t="s">
        <v>111</v>
      </c>
      <c r="AG51" s="87">
        <v>0</v>
      </c>
      <c r="AH51" s="87">
        <v>0</v>
      </c>
      <c r="AI51" s="87">
        <v>0</v>
      </c>
      <c r="AJ51" s="87">
        <v>0</v>
      </c>
      <c r="AK51" s="87">
        <v>0</v>
      </c>
      <c r="AL51" s="87">
        <v>0</v>
      </c>
      <c r="AM51" s="87">
        <v>0</v>
      </c>
      <c r="AN51" s="87">
        <v>0</v>
      </c>
      <c r="AO51" s="87">
        <v>0</v>
      </c>
      <c r="AP51" s="87">
        <v>0</v>
      </c>
      <c r="AQ51" s="87">
        <v>0</v>
      </c>
      <c r="AR51" s="87">
        <v>0</v>
      </c>
      <c r="AS51" s="87">
        <v>0</v>
      </c>
      <c r="AT51" s="87">
        <v>0</v>
      </c>
      <c r="AU51" s="87">
        <v>0</v>
      </c>
      <c r="AV51" s="87">
        <v>0</v>
      </c>
      <c r="AW51" s="87">
        <v>0</v>
      </c>
      <c r="AX51" s="87">
        <v>0</v>
      </c>
      <c r="AY51" s="87">
        <v>0</v>
      </c>
      <c r="AZ51" s="87">
        <v>0</v>
      </c>
      <c r="BA51" s="87">
        <v>0</v>
      </c>
      <c r="BB51" s="87">
        <v>0</v>
      </c>
      <c r="BC51" s="87">
        <v>0</v>
      </c>
      <c r="BD51" s="87">
        <v>0</v>
      </c>
      <c r="BK51" s="96" t="s">
        <v>111</v>
      </c>
      <c r="BL51" s="96" t="s">
        <v>360</v>
      </c>
      <c r="BM51" s="96" t="s">
        <v>1928</v>
      </c>
    </row>
    <row r="52" spans="1:65" ht="12.75" customHeight="1">
      <c r="A52" s="18" t="s">
        <v>538</v>
      </c>
      <c r="B52" s="18" t="s">
        <v>75</v>
      </c>
      <c r="C52" s="18" t="s">
        <v>247</v>
      </c>
      <c r="D52" s="18" t="s">
        <v>242</v>
      </c>
      <c r="E52" s="87">
        <v>0</v>
      </c>
      <c r="F52" s="87">
        <v>0</v>
      </c>
      <c r="G52" s="87">
        <v>0</v>
      </c>
      <c r="H52" s="87">
        <v>0</v>
      </c>
      <c r="I52" s="87">
        <v>0</v>
      </c>
      <c r="J52" s="87">
        <v>0</v>
      </c>
      <c r="K52" s="87">
        <v>0</v>
      </c>
      <c r="L52" s="87">
        <v>0</v>
      </c>
      <c r="M52" s="87">
        <v>0</v>
      </c>
      <c r="N52" s="87">
        <v>0</v>
      </c>
      <c r="O52" s="87">
        <v>0</v>
      </c>
      <c r="P52" s="87">
        <v>0</v>
      </c>
      <c r="Q52" s="87">
        <v>0</v>
      </c>
      <c r="R52" s="87">
        <v>0</v>
      </c>
      <c r="S52" s="87">
        <v>0</v>
      </c>
      <c r="T52" s="87">
        <v>0</v>
      </c>
      <c r="U52" s="87">
        <v>0</v>
      </c>
      <c r="V52" s="87">
        <v>0</v>
      </c>
      <c r="W52" s="87">
        <v>0</v>
      </c>
      <c r="X52" s="87">
        <v>0</v>
      </c>
      <c r="Y52" s="87">
        <v>0</v>
      </c>
      <c r="Z52" s="87">
        <v>0</v>
      </c>
      <c r="AA52" s="87">
        <v>0</v>
      </c>
      <c r="AB52" s="87">
        <v>0</v>
      </c>
      <c r="AC52" s="1051" t="s">
        <v>2149</v>
      </c>
      <c r="AF52" s="824" t="s">
        <v>114</v>
      </c>
      <c r="AG52" s="87">
        <v>0</v>
      </c>
      <c r="AH52" s="87">
        <v>0</v>
      </c>
      <c r="AI52" s="87">
        <v>0</v>
      </c>
      <c r="AJ52" s="87">
        <v>0</v>
      </c>
      <c r="AK52" s="87">
        <v>0</v>
      </c>
      <c r="AL52" s="87">
        <v>0</v>
      </c>
      <c r="AM52" s="87">
        <v>0</v>
      </c>
      <c r="AN52" s="87">
        <v>0</v>
      </c>
      <c r="AO52" s="87">
        <v>0</v>
      </c>
      <c r="AP52" s="87">
        <v>0</v>
      </c>
      <c r="AQ52" s="87">
        <v>0</v>
      </c>
      <c r="AR52" s="87">
        <v>0</v>
      </c>
      <c r="AS52" s="87">
        <v>0</v>
      </c>
      <c r="AT52" s="87">
        <v>0</v>
      </c>
      <c r="AU52" s="87">
        <v>0</v>
      </c>
      <c r="AV52" s="87">
        <v>0</v>
      </c>
      <c r="AW52" s="87">
        <v>0</v>
      </c>
      <c r="AX52" s="87">
        <v>0</v>
      </c>
      <c r="AY52" s="87">
        <v>0</v>
      </c>
      <c r="AZ52" s="87">
        <v>0</v>
      </c>
      <c r="BA52" s="87">
        <v>0</v>
      </c>
      <c r="BB52" s="87">
        <v>0</v>
      </c>
      <c r="BC52" s="87">
        <v>0</v>
      </c>
      <c r="BD52" s="87">
        <v>0</v>
      </c>
      <c r="BK52" s="96" t="s">
        <v>114</v>
      </c>
      <c r="BL52" s="96" t="s">
        <v>822</v>
      </c>
      <c r="BM52" s="96" t="s">
        <v>1640</v>
      </c>
    </row>
    <row r="53" spans="1:65" ht="12.75" customHeight="1">
      <c r="A53" s="18" t="s">
        <v>538</v>
      </c>
      <c r="B53" s="18" t="s">
        <v>75</v>
      </c>
      <c r="C53" s="18" t="s">
        <v>247</v>
      </c>
      <c r="D53" s="18" t="s">
        <v>243</v>
      </c>
      <c r="E53" s="87">
        <v>0</v>
      </c>
      <c r="F53" s="87">
        <v>0</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1052" t="s">
        <v>2150</v>
      </c>
      <c r="AF53" s="824" t="s">
        <v>115</v>
      </c>
      <c r="AG53" s="87">
        <v>0</v>
      </c>
      <c r="AH53" s="87">
        <v>0</v>
      </c>
      <c r="AI53" s="87">
        <v>0</v>
      </c>
      <c r="AJ53" s="87">
        <v>0</v>
      </c>
      <c r="AK53" s="87">
        <v>0</v>
      </c>
      <c r="AL53" s="87">
        <v>0</v>
      </c>
      <c r="AM53" s="87">
        <v>0</v>
      </c>
      <c r="AN53" s="87">
        <v>0</v>
      </c>
      <c r="AO53" s="87">
        <v>0</v>
      </c>
      <c r="AP53" s="87">
        <v>0</v>
      </c>
      <c r="AQ53" s="87">
        <v>0</v>
      </c>
      <c r="AR53" s="87">
        <v>0</v>
      </c>
      <c r="AS53" s="87">
        <v>0</v>
      </c>
      <c r="AT53" s="87">
        <v>0</v>
      </c>
      <c r="AU53" s="87">
        <v>0</v>
      </c>
      <c r="AV53" s="87">
        <v>0</v>
      </c>
      <c r="AW53" s="87">
        <v>0</v>
      </c>
      <c r="AX53" s="87">
        <v>0</v>
      </c>
      <c r="AY53" s="87">
        <v>0</v>
      </c>
      <c r="AZ53" s="87">
        <v>0</v>
      </c>
      <c r="BA53" s="87">
        <v>0</v>
      </c>
      <c r="BB53" s="87">
        <v>0</v>
      </c>
      <c r="BC53" s="87">
        <v>0</v>
      </c>
      <c r="BD53" s="87">
        <v>0</v>
      </c>
      <c r="BK53" s="96" t="s">
        <v>115</v>
      </c>
      <c r="BL53" s="96" t="s">
        <v>362</v>
      </c>
      <c r="BM53" s="96" t="s">
        <v>1641</v>
      </c>
    </row>
    <row r="54" spans="1:65" ht="12.75" customHeight="1">
      <c r="A54" s="18" t="s">
        <v>538</v>
      </c>
      <c r="B54" s="18" t="s">
        <v>75</v>
      </c>
      <c r="C54" s="18" t="s">
        <v>247</v>
      </c>
      <c r="D54" s="18" t="s">
        <v>554</v>
      </c>
      <c r="E54" s="87">
        <v>0</v>
      </c>
      <c r="F54" s="87">
        <v>0</v>
      </c>
      <c r="G54" s="87">
        <v>0</v>
      </c>
      <c r="H54" s="87">
        <v>0</v>
      </c>
      <c r="I54" s="87">
        <v>0</v>
      </c>
      <c r="J54" s="87">
        <v>0</v>
      </c>
      <c r="K54" s="87">
        <v>0</v>
      </c>
      <c r="L54" s="87">
        <v>0</v>
      </c>
      <c r="M54" s="87">
        <v>0</v>
      </c>
      <c r="N54" s="87">
        <v>0</v>
      </c>
      <c r="O54" s="87">
        <v>0</v>
      </c>
      <c r="P54" s="87">
        <v>0</v>
      </c>
      <c r="Q54" s="87">
        <v>0</v>
      </c>
      <c r="R54" s="87">
        <v>0</v>
      </c>
      <c r="S54" s="87">
        <v>0</v>
      </c>
      <c r="T54" s="87">
        <v>0</v>
      </c>
      <c r="U54" s="87">
        <v>0</v>
      </c>
      <c r="V54" s="87">
        <v>0</v>
      </c>
      <c r="W54" s="87">
        <v>0</v>
      </c>
      <c r="X54" s="87">
        <v>0</v>
      </c>
      <c r="Y54" s="87">
        <v>0</v>
      </c>
      <c r="Z54" s="87">
        <v>0</v>
      </c>
      <c r="AA54" s="87">
        <v>0</v>
      </c>
      <c r="AB54" s="87">
        <v>0</v>
      </c>
      <c r="AC54" s="1052" t="s">
        <v>2151</v>
      </c>
      <c r="AF54" s="824" t="s">
        <v>112</v>
      </c>
      <c r="AG54" s="87">
        <v>0</v>
      </c>
      <c r="AH54" s="87">
        <v>0</v>
      </c>
      <c r="AI54" s="87">
        <v>0</v>
      </c>
      <c r="AJ54" s="87">
        <v>0</v>
      </c>
      <c r="AK54" s="87">
        <v>0</v>
      </c>
      <c r="AL54" s="87">
        <v>0</v>
      </c>
      <c r="AM54" s="87">
        <v>0</v>
      </c>
      <c r="AN54" s="87">
        <v>0</v>
      </c>
      <c r="AO54" s="87">
        <v>0</v>
      </c>
      <c r="AP54" s="87">
        <v>0</v>
      </c>
      <c r="AQ54" s="87">
        <v>0</v>
      </c>
      <c r="AR54" s="87">
        <v>0</v>
      </c>
      <c r="AS54" s="87">
        <v>0</v>
      </c>
      <c r="AT54" s="87">
        <v>0</v>
      </c>
      <c r="AU54" s="87">
        <v>0</v>
      </c>
      <c r="AV54" s="87">
        <v>0</v>
      </c>
      <c r="AW54" s="87">
        <v>0</v>
      </c>
      <c r="AX54" s="87">
        <v>0</v>
      </c>
      <c r="AY54" s="87">
        <v>0</v>
      </c>
      <c r="AZ54" s="87">
        <v>0</v>
      </c>
      <c r="BA54" s="87">
        <v>0</v>
      </c>
      <c r="BB54" s="87">
        <v>0</v>
      </c>
      <c r="BC54" s="87">
        <v>0</v>
      </c>
      <c r="BD54" s="87">
        <v>0</v>
      </c>
      <c r="BK54" s="96" t="s">
        <v>112</v>
      </c>
      <c r="BL54" s="96" t="s">
        <v>863</v>
      </c>
      <c r="BM54" s="96" t="s">
        <v>1635</v>
      </c>
    </row>
    <row r="55" spans="1:65" ht="12.75" customHeight="1">
      <c r="A55" s="18" t="s">
        <v>538</v>
      </c>
      <c r="B55" s="12" t="s">
        <v>75</v>
      </c>
      <c r="C55" s="18" t="s">
        <v>247</v>
      </c>
      <c r="D55" s="18" t="s">
        <v>244</v>
      </c>
      <c r="E55" s="87">
        <v>0</v>
      </c>
      <c r="F55" s="87">
        <v>0</v>
      </c>
      <c r="G55" s="87">
        <v>0</v>
      </c>
      <c r="H55" s="87">
        <v>0</v>
      </c>
      <c r="I55" s="87">
        <v>0</v>
      </c>
      <c r="J55" s="87">
        <v>0</v>
      </c>
      <c r="K55" s="87">
        <v>0</v>
      </c>
      <c r="L55" s="87">
        <v>0</v>
      </c>
      <c r="M55" s="87">
        <v>0</v>
      </c>
      <c r="N55" s="87">
        <v>0</v>
      </c>
      <c r="O55" s="87">
        <v>0</v>
      </c>
      <c r="P55" s="87">
        <v>0</v>
      </c>
      <c r="Q55" s="87">
        <v>0</v>
      </c>
      <c r="R55" s="87">
        <v>0</v>
      </c>
      <c r="S55" s="87">
        <v>0</v>
      </c>
      <c r="T55" s="87">
        <v>0</v>
      </c>
      <c r="U55" s="87">
        <v>0</v>
      </c>
      <c r="V55" s="87">
        <v>0</v>
      </c>
      <c r="W55" s="87">
        <v>0</v>
      </c>
      <c r="X55" s="87">
        <v>0</v>
      </c>
      <c r="Y55" s="87">
        <v>0</v>
      </c>
      <c r="Z55" s="87">
        <v>0</v>
      </c>
      <c r="AA55" s="87">
        <v>0</v>
      </c>
      <c r="AB55" s="87">
        <v>0</v>
      </c>
      <c r="AC55" s="1045" t="s">
        <v>2140</v>
      </c>
      <c r="AF55" s="824" t="s">
        <v>113</v>
      </c>
      <c r="AG55" s="87">
        <v>0</v>
      </c>
      <c r="AH55" s="87">
        <v>0</v>
      </c>
      <c r="AI55" s="87">
        <v>0</v>
      </c>
      <c r="AJ55" s="87">
        <v>0</v>
      </c>
      <c r="AK55" s="87">
        <v>0</v>
      </c>
      <c r="AL55" s="87">
        <v>0</v>
      </c>
      <c r="AM55" s="87">
        <v>0</v>
      </c>
      <c r="AN55" s="87">
        <v>0</v>
      </c>
      <c r="AO55" s="87">
        <v>0</v>
      </c>
      <c r="AP55" s="87">
        <v>0</v>
      </c>
      <c r="AQ55" s="87">
        <v>0</v>
      </c>
      <c r="AR55" s="87">
        <v>0</v>
      </c>
      <c r="AS55" s="87">
        <v>0</v>
      </c>
      <c r="AT55" s="87">
        <v>0</v>
      </c>
      <c r="AU55" s="87">
        <v>0</v>
      </c>
      <c r="AV55" s="87">
        <v>0</v>
      </c>
      <c r="AW55" s="87">
        <v>0</v>
      </c>
      <c r="AX55" s="87">
        <v>0</v>
      </c>
      <c r="AY55" s="87">
        <v>0</v>
      </c>
      <c r="AZ55" s="87">
        <v>0</v>
      </c>
      <c r="BA55" s="87">
        <v>0</v>
      </c>
      <c r="BB55" s="87">
        <v>0</v>
      </c>
      <c r="BC55" s="87">
        <v>0</v>
      </c>
      <c r="BD55" s="87">
        <v>0</v>
      </c>
      <c r="BK55" s="96" t="s">
        <v>113</v>
      </c>
      <c r="BL55" s="96" t="s">
        <v>335</v>
      </c>
      <c r="BM55" s="96" t="s">
        <v>1929</v>
      </c>
    </row>
    <row r="56" spans="1:65" ht="24" customHeight="1">
      <c r="A56" s="18"/>
      <c r="B56" s="18"/>
      <c r="C56" s="18"/>
      <c r="D56" s="18"/>
      <c r="E56" s="397"/>
      <c r="F56" s="397"/>
      <c r="G56" s="397"/>
      <c r="H56" s="397"/>
      <c r="I56" s="397"/>
      <c r="J56" s="398"/>
      <c r="K56" s="398"/>
      <c r="L56" s="398"/>
      <c r="M56" s="398"/>
      <c r="N56" s="399"/>
      <c r="O56" s="399"/>
      <c r="P56" s="399"/>
      <c r="Q56" s="399"/>
      <c r="R56" s="399"/>
      <c r="S56" s="399"/>
      <c r="T56" s="399"/>
      <c r="U56" s="399"/>
      <c r="V56" s="399"/>
      <c r="W56" s="399"/>
      <c r="X56" s="399"/>
      <c r="Y56" s="399"/>
      <c r="Z56" s="399"/>
      <c r="AA56" s="399"/>
      <c r="AB56" s="399"/>
      <c r="AC56" s="1050" t="s">
        <v>2155</v>
      </c>
      <c r="AF56" s="824" t="s">
        <v>193</v>
      </c>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K56" s="96" t="s">
        <v>193</v>
      </c>
      <c r="BL56" s="96" t="s">
        <v>820</v>
      </c>
      <c r="BM56" s="96" t="s">
        <v>1942</v>
      </c>
    </row>
    <row r="57" spans="1:65" ht="12.75" customHeight="1">
      <c r="A57" s="18" t="s">
        <v>538</v>
      </c>
      <c r="B57" s="18" t="s">
        <v>75</v>
      </c>
      <c r="C57" s="18" t="s">
        <v>248</v>
      </c>
      <c r="D57" s="18" t="s">
        <v>1222</v>
      </c>
      <c r="E57" s="706">
        <f>SUM(E58:E65)</f>
        <v>0</v>
      </c>
      <c r="F57" s="706">
        <f t="shared" ref="F57:O57" si="42">SUM(F58:F65)</f>
        <v>0</v>
      </c>
      <c r="G57" s="706">
        <f>SUM(G58:G65)</f>
        <v>0</v>
      </c>
      <c r="H57" s="706">
        <f t="shared" si="42"/>
        <v>0</v>
      </c>
      <c r="I57" s="706">
        <f t="shared" si="42"/>
        <v>0</v>
      </c>
      <c r="J57" s="706">
        <f t="shared" si="42"/>
        <v>0</v>
      </c>
      <c r="K57" s="706">
        <f t="shared" si="42"/>
        <v>0</v>
      </c>
      <c r="L57" s="706">
        <f t="shared" si="42"/>
        <v>0</v>
      </c>
      <c r="M57" s="706">
        <f t="shared" si="42"/>
        <v>0</v>
      </c>
      <c r="N57" s="706">
        <f t="shared" si="42"/>
        <v>0</v>
      </c>
      <c r="O57" s="706">
        <f t="shared" si="42"/>
        <v>0</v>
      </c>
      <c r="P57" s="706">
        <f>SUM(P58:P65)</f>
        <v>0</v>
      </c>
      <c r="Q57" s="706">
        <f>SUM(Q58:Q65)</f>
        <v>0</v>
      </c>
      <c r="R57" s="706">
        <f>SUM(R58:R65)</f>
        <v>0</v>
      </c>
      <c r="S57" s="706">
        <f>SUM(S58:S65)</f>
        <v>0</v>
      </c>
      <c r="T57" s="706">
        <f>SUM(T58:T65)</f>
        <v>0</v>
      </c>
      <c r="U57" s="706">
        <f t="shared" ref="U57:AB57" si="43">SUM(U58:U65)</f>
        <v>0</v>
      </c>
      <c r="V57" s="706">
        <f t="shared" si="43"/>
        <v>0</v>
      </c>
      <c r="W57" s="706">
        <f t="shared" si="43"/>
        <v>0</v>
      </c>
      <c r="X57" s="706">
        <f t="shared" si="43"/>
        <v>0</v>
      </c>
      <c r="Y57" s="706">
        <f t="shared" si="43"/>
        <v>0</v>
      </c>
      <c r="Z57" s="706">
        <f>SUM(Z58:Z65)</f>
        <v>0</v>
      </c>
      <c r="AA57" s="706">
        <f>SUM(AA58:AA65)</f>
        <v>0</v>
      </c>
      <c r="AB57" s="706">
        <f t="shared" si="43"/>
        <v>0</v>
      </c>
      <c r="AC57" s="377" t="s">
        <v>2148</v>
      </c>
      <c r="AF57" s="824" t="s">
        <v>442</v>
      </c>
      <c r="AG57" s="160">
        <f t="shared" ref="AG57:BD57" si="44">SUM(AG58:AG65)</f>
        <v>0</v>
      </c>
      <c r="AH57" s="160">
        <f t="shared" si="44"/>
        <v>0</v>
      </c>
      <c r="AI57" s="160">
        <f t="shared" si="44"/>
        <v>0</v>
      </c>
      <c r="AJ57" s="160">
        <f t="shared" si="44"/>
        <v>0</v>
      </c>
      <c r="AK57" s="160">
        <f t="shared" si="44"/>
        <v>0</v>
      </c>
      <c r="AL57" s="160">
        <f t="shared" si="44"/>
        <v>0</v>
      </c>
      <c r="AM57" s="160">
        <f t="shared" si="44"/>
        <v>0</v>
      </c>
      <c r="AN57" s="160">
        <f t="shared" si="44"/>
        <v>0</v>
      </c>
      <c r="AO57" s="160">
        <f t="shared" si="44"/>
        <v>0</v>
      </c>
      <c r="AP57" s="160">
        <f t="shared" si="44"/>
        <v>0</v>
      </c>
      <c r="AQ57" s="160">
        <f t="shared" si="44"/>
        <v>0</v>
      </c>
      <c r="AR57" s="160">
        <f t="shared" si="44"/>
        <v>0</v>
      </c>
      <c r="AS57" s="160">
        <f t="shared" si="44"/>
        <v>0</v>
      </c>
      <c r="AT57" s="160">
        <f t="shared" si="44"/>
        <v>0</v>
      </c>
      <c r="AU57" s="160">
        <f t="shared" si="44"/>
        <v>0</v>
      </c>
      <c r="AV57" s="160">
        <f t="shared" si="44"/>
        <v>0</v>
      </c>
      <c r="AW57" s="160">
        <f t="shared" si="44"/>
        <v>0</v>
      </c>
      <c r="AX57" s="160">
        <f t="shared" si="44"/>
        <v>0</v>
      </c>
      <c r="AY57" s="160">
        <f t="shared" si="44"/>
        <v>0</v>
      </c>
      <c r="AZ57" s="160">
        <f>SUM(AZ58:AZ65)</f>
        <v>0</v>
      </c>
      <c r="BA57" s="160">
        <f>SUM(BA58:BA65)</f>
        <v>0</v>
      </c>
      <c r="BB57" s="160">
        <f>SUM(BB58:BB65)</f>
        <v>0</v>
      </c>
      <c r="BC57" s="160">
        <f>SUM(BC58:BC65)</f>
        <v>0</v>
      </c>
      <c r="BD57" s="160">
        <f t="shared" si="44"/>
        <v>0</v>
      </c>
      <c r="BK57" s="96" t="s">
        <v>442</v>
      </c>
      <c r="BL57" s="96" t="s">
        <v>759</v>
      </c>
      <c r="BM57" s="96" t="s">
        <v>1619</v>
      </c>
    </row>
    <row r="58" spans="1:65" ht="12.75" customHeight="1">
      <c r="A58" s="18" t="s">
        <v>538</v>
      </c>
      <c r="B58" s="18" t="s">
        <v>75</v>
      </c>
      <c r="C58" s="18" t="s">
        <v>248</v>
      </c>
      <c r="D58" s="18" t="s">
        <v>563</v>
      </c>
      <c r="E58" s="103">
        <f t="shared" ref="E58:E65" si="45">SUM(E38,E48)</f>
        <v>0</v>
      </c>
      <c r="F58" s="103">
        <f t="shared" ref="F58:O58" si="46">SUM(F38,F48)</f>
        <v>0</v>
      </c>
      <c r="G58" s="103">
        <f t="shared" ref="G58:G65" si="47">SUM(G38,G48)</f>
        <v>0</v>
      </c>
      <c r="H58" s="103">
        <f t="shared" si="46"/>
        <v>0</v>
      </c>
      <c r="I58" s="103">
        <f t="shared" si="46"/>
        <v>0</v>
      </c>
      <c r="J58" s="103">
        <f t="shared" si="46"/>
        <v>0</v>
      </c>
      <c r="K58" s="103">
        <f t="shared" si="46"/>
        <v>0</v>
      </c>
      <c r="L58" s="103">
        <f t="shared" si="46"/>
        <v>0</v>
      </c>
      <c r="M58" s="103">
        <f t="shared" si="46"/>
        <v>0</v>
      </c>
      <c r="N58" s="103">
        <f t="shared" si="46"/>
        <v>0</v>
      </c>
      <c r="O58" s="103">
        <f t="shared" si="46"/>
        <v>0</v>
      </c>
      <c r="P58" s="103">
        <f t="shared" ref="P58:R65" si="48">SUM(P38,P48)</f>
        <v>0</v>
      </c>
      <c r="Q58" s="103">
        <f t="shared" si="48"/>
        <v>0</v>
      </c>
      <c r="R58" s="103">
        <f t="shared" si="48"/>
        <v>0</v>
      </c>
      <c r="S58" s="103">
        <f t="shared" ref="S58:T65" si="49">SUM(S38,S48)</f>
        <v>0</v>
      </c>
      <c r="T58" s="103">
        <f t="shared" si="49"/>
        <v>0</v>
      </c>
      <c r="U58" s="103">
        <f t="shared" ref="U58:U65" si="50">SUM(U38,U48)</f>
        <v>0</v>
      </c>
      <c r="V58" s="103">
        <f t="shared" ref="V58:W65" si="51">SUM(V38,V48)</f>
        <v>0</v>
      </c>
      <c r="W58" s="103">
        <f t="shared" si="51"/>
        <v>0</v>
      </c>
      <c r="X58" s="103">
        <f t="shared" ref="X58:Y65" si="52">SUM(X38,X48)</f>
        <v>0</v>
      </c>
      <c r="Y58" s="103">
        <f t="shared" si="52"/>
        <v>0</v>
      </c>
      <c r="Z58" s="103">
        <f t="shared" ref="Z58:AA65" si="53">SUM(Z38,Z48)</f>
        <v>0</v>
      </c>
      <c r="AA58" s="103">
        <f t="shared" si="53"/>
        <v>0</v>
      </c>
      <c r="AB58" s="103">
        <f t="shared" ref="AB58:AB65" si="54">SUM(AB38,AB48)</f>
        <v>0</v>
      </c>
      <c r="AC58" s="375" t="s">
        <v>2131</v>
      </c>
      <c r="AF58" s="824" t="s">
        <v>760</v>
      </c>
      <c r="AG58" s="89">
        <f t="shared" ref="AG58:BD65" si="55">SUM(AG38,AG48)</f>
        <v>0</v>
      </c>
      <c r="AH58" s="89">
        <f t="shared" si="55"/>
        <v>0</v>
      </c>
      <c r="AI58" s="89">
        <f t="shared" si="55"/>
        <v>0</v>
      </c>
      <c r="AJ58" s="89">
        <f t="shared" si="55"/>
        <v>0</v>
      </c>
      <c r="AK58" s="89">
        <f t="shared" si="55"/>
        <v>0</v>
      </c>
      <c r="AL58" s="89">
        <f t="shared" si="55"/>
        <v>0</v>
      </c>
      <c r="AM58" s="89">
        <f t="shared" si="55"/>
        <v>0</v>
      </c>
      <c r="AN58" s="89">
        <f t="shared" si="55"/>
        <v>0</v>
      </c>
      <c r="AO58" s="89">
        <f t="shared" si="55"/>
        <v>0</v>
      </c>
      <c r="AP58" s="89">
        <f t="shared" si="55"/>
        <v>0</v>
      </c>
      <c r="AQ58" s="89">
        <f t="shared" si="55"/>
        <v>0</v>
      </c>
      <c r="AR58" s="89">
        <f t="shared" si="55"/>
        <v>0</v>
      </c>
      <c r="AS58" s="89">
        <f t="shared" si="55"/>
        <v>0</v>
      </c>
      <c r="AT58" s="89">
        <f t="shared" si="55"/>
        <v>0</v>
      </c>
      <c r="AU58" s="89">
        <f t="shared" si="55"/>
        <v>0</v>
      </c>
      <c r="AV58" s="89">
        <f t="shared" si="55"/>
        <v>0</v>
      </c>
      <c r="AW58" s="89">
        <f t="shared" si="55"/>
        <v>0</v>
      </c>
      <c r="AX58" s="89">
        <f t="shared" si="55"/>
        <v>0</v>
      </c>
      <c r="AY58" s="89">
        <f t="shared" si="55"/>
        <v>0</v>
      </c>
      <c r="AZ58" s="89">
        <f t="shared" ref="AZ58:BA65" si="56">SUM(AZ38,AZ48)</f>
        <v>0</v>
      </c>
      <c r="BA58" s="89">
        <f t="shared" si="56"/>
        <v>0</v>
      </c>
      <c r="BB58" s="89">
        <f t="shared" ref="BB58:BC65" si="57">SUM(BB38,BB48)</f>
        <v>0</v>
      </c>
      <c r="BC58" s="89">
        <f t="shared" si="57"/>
        <v>0</v>
      </c>
      <c r="BD58" s="89">
        <f t="shared" si="55"/>
        <v>0</v>
      </c>
      <c r="BK58" s="96" t="s">
        <v>760</v>
      </c>
      <c r="BL58" s="96" t="s">
        <v>351</v>
      </c>
      <c r="BM58" s="96" t="s">
        <v>1638</v>
      </c>
    </row>
    <row r="59" spans="1:65" ht="12.75" customHeight="1">
      <c r="A59" s="18" t="s">
        <v>538</v>
      </c>
      <c r="B59" s="18" t="s">
        <v>75</v>
      </c>
      <c r="C59" s="18" t="s">
        <v>248</v>
      </c>
      <c r="D59" s="18" t="s">
        <v>566</v>
      </c>
      <c r="E59" s="103">
        <f t="shared" si="45"/>
        <v>0</v>
      </c>
      <c r="F59" s="103">
        <f t="shared" ref="F59:O59" si="58">SUM(F39,F49)</f>
        <v>0</v>
      </c>
      <c r="G59" s="103">
        <f t="shared" si="47"/>
        <v>0</v>
      </c>
      <c r="H59" s="103">
        <f t="shared" si="58"/>
        <v>0</v>
      </c>
      <c r="I59" s="103">
        <f t="shared" si="58"/>
        <v>0</v>
      </c>
      <c r="J59" s="103">
        <f t="shared" si="58"/>
        <v>0</v>
      </c>
      <c r="K59" s="103">
        <f t="shared" si="58"/>
        <v>0</v>
      </c>
      <c r="L59" s="103">
        <f t="shared" si="58"/>
        <v>0</v>
      </c>
      <c r="M59" s="103">
        <f t="shared" si="58"/>
        <v>0</v>
      </c>
      <c r="N59" s="103">
        <f t="shared" si="58"/>
        <v>0</v>
      </c>
      <c r="O59" s="103">
        <f t="shared" si="58"/>
        <v>0</v>
      </c>
      <c r="P59" s="103">
        <f t="shared" si="48"/>
        <v>0</v>
      </c>
      <c r="Q59" s="103">
        <f t="shared" si="48"/>
        <v>0</v>
      </c>
      <c r="R59" s="103">
        <f t="shared" si="48"/>
        <v>0</v>
      </c>
      <c r="S59" s="103">
        <f t="shared" si="49"/>
        <v>0</v>
      </c>
      <c r="T59" s="103">
        <f t="shared" si="49"/>
        <v>0</v>
      </c>
      <c r="U59" s="103">
        <f t="shared" si="50"/>
        <v>0</v>
      </c>
      <c r="V59" s="103">
        <f t="shared" si="51"/>
        <v>0</v>
      </c>
      <c r="W59" s="103">
        <f t="shared" si="51"/>
        <v>0</v>
      </c>
      <c r="X59" s="103">
        <f t="shared" si="52"/>
        <v>0</v>
      </c>
      <c r="Y59" s="103">
        <f t="shared" si="52"/>
        <v>0</v>
      </c>
      <c r="Z59" s="103">
        <f t="shared" si="53"/>
        <v>0</v>
      </c>
      <c r="AA59" s="103">
        <f t="shared" si="53"/>
        <v>0</v>
      </c>
      <c r="AB59" s="103">
        <f t="shared" si="54"/>
        <v>0</v>
      </c>
      <c r="AC59" s="1042" t="s">
        <v>2134</v>
      </c>
      <c r="AF59" s="824" t="s">
        <v>762</v>
      </c>
      <c r="AG59" s="89">
        <f t="shared" si="55"/>
        <v>0</v>
      </c>
      <c r="AH59" s="89">
        <f t="shared" si="55"/>
        <v>0</v>
      </c>
      <c r="AI59" s="89">
        <f t="shared" si="55"/>
        <v>0</v>
      </c>
      <c r="AJ59" s="89">
        <f t="shared" si="55"/>
        <v>0</v>
      </c>
      <c r="AK59" s="89">
        <f t="shared" si="55"/>
        <v>0</v>
      </c>
      <c r="AL59" s="89">
        <f t="shared" si="55"/>
        <v>0</v>
      </c>
      <c r="AM59" s="89">
        <f t="shared" si="55"/>
        <v>0</v>
      </c>
      <c r="AN59" s="89">
        <f t="shared" si="55"/>
        <v>0</v>
      </c>
      <c r="AO59" s="89">
        <f t="shared" si="55"/>
        <v>0</v>
      </c>
      <c r="AP59" s="89">
        <f t="shared" si="55"/>
        <v>0</v>
      </c>
      <c r="AQ59" s="89">
        <f t="shared" si="55"/>
        <v>0</v>
      </c>
      <c r="AR59" s="89">
        <f t="shared" si="55"/>
        <v>0</v>
      </c>
      <c r="AS59" s="89">
        <f t="shared" si="55"/>
        <v>0</v>
      </c>
      <c r="AT59" s="89">
        <f t="shared" si="55"/>
        <v>0</v>
      </c>
      <c r="AU59" s="89">
        <f t="shared" si="55"/>
        <v>0</v>
      </c>
      <c r="AV59" s="89">
        <f t="shared" si="55"/>
        <v>0</v>
      </c>
      <c r="AW59" s="89">
        <f t="shared" si="55"/>
        <v>0</v>
      </c>
      <c r="AX59" s="89">
        <f t="shared" si="55"/>
        <v>0</v>
      </c>
      <c r="AY59" s="89">
        <f t="shared" si="55"/>
        <v>0</v>
      </c>
      <c r="AZ59" s="89">
        <f t="shared" si="56"/>
        <v>0</v>
      </c>
      <c r="BA59" s="89">
        <f t="shared" si="56"/>
        <v>0</v>
      </c>
      <c r="BB59" s="89">
        <f t="shared" si="57"/>
        <v>0</v>
      </c>
      <c r="BC59" s="89">
        <f t="shared" si="57"/>
        <v>0</v>
      </c>
      <c r="BD59" s="89">
        <f t="shared" si="55"/>
        <v>0</v>
      </c>
      <c r="BK59" s="96" t="s">
        <v>762</v>
      </c>
      <c r="BL59" s="96" t="s">
        <v>357</v>
      </c>
      <c r="BM59" s="96" t="s">
        <v>1630</v>
      </c>
    </row>
    <row r="60" spans="1:65" ht="12.75" customHeight="1">
      <c r="A60" s="18" t="s">
        <v>538</v>
      </c>
      <c r="B60" s="18" t="s">
        <v>75</v>
      </c>
      <c r="C60" s="18" t="s">
        <v>248</v>
      </c>
      <c r="D60" s="18" t="s">
        <v>567</v>
      </c>
      <c r="E60" s="103">
        <f t="shared" si="45"/>
        <v>0</v>
      </c>
      <c r="F60" s="103">
        <f t="shared" ref="F60:O60" si="59">SUM(F40,F50)</f>
        <v>0</v>
      </c>
      <c r="G60" s="103">
        <f t="shared" si="47"/>
        <v>0</v>
      </c>
      <c r="H60" s="103">
        <f t="shared" si="59"/>
        <v>0</v>
      </c>
      <c r="I60" s="103">
        <f t="shared" si="59"/>
        <v>0</v>
      </c>
      <c r="J60" s="103">
        <f t="shared" si="59"/>
        <v>0</v>
      </c>
      <c r="K60" s="103">
        <f t="shared" si="59"/>
        <v>0</v>
      </c>
      <c r="L60" s="103">
        <f t="shared" si="59"/>
        <v>0</v>
      </c>
      <c r="M60" s="103">
        <f t="shared" si="59"/>
        <v>0</v>
      </c>
      <c r="N60" s="103">
        <f t="shared" si="59"/>
        <v>0</v>
      </c>
      <c r="O60" s="103">
        <f t="shared" si="59"/>
        <v>0</v>
      </c>
      <c r="P60" s="103">
        <f t="shared" si="48"/>
        <v>0</v>
      </c>
      <c r="Q60" s="103">
        <f t="shared" si="48"/>
        <v>0</v>
      </c>
      <c r="R60" s="103">
        <f t="shared" si="48"/>
        <v>0</v>
      </c>
      <c r="S60" s="103">
        <f t="shared" si="49"/>
        <v>0</v>
      </c>
      <c r="T60" s="103">
        <f t="shared" si="49"/>
        <v>0</v>
      </c>
      <c r="U60" s="103">
        <f t="shared" si="50"/>
        <v>0</v>
      </c>
      <c r="V60" s="103">
        <f t="shared" si="51"/>
        <v>0</v>
      </c>
      <c r="W60" s="103">
        <f t="shared" si="51"/>
        <v>0</v>
      </c>
      <c r="X60" s="103">
        <f t="shared" si="52"/>
        <v>0</v>
      </c>
      <c r="Y60" s="103">
        <f t="shared" si="52"/>
        <v>0</v>
      </c>
      <c r="Z60" s="103">
        <f t="shared" si="53"/>
        <v>0</v>
      </c>
      <c r="AA60" s="103">
        <f t="shared" si="53"/>
        <v>0</v>
      </c>
      <c r="AB60" s="103">
        <f t="shared" si="54"/>
        <v>0</v>
      </c>
      <c r="AC60" s="1042" t="s">
        <v>2135</v>
      </c>
      <c r="AF60" s="824" t="s">
        <v>763</v>
      </c>
      <c r="AG60" s="89">
        <f t="shared" si="55"/>
        <v>0</v>
      </c>
      <c r="AH60" s="89">
        <f t="shared" si="55"/>
        <v>0</v>
      </c>
      <c r="AI60" s="89">
        <f t="shared" si="55"/>
        <v>0</v>
      </c>
      <c r="AJ60" s="89">
        <f t="shared" si="55"/>
        <v>0</v>
      </c>
      <c r="AK60" s="89">
        <f t="shared" si="55"/>
        <v>0</v>
      </c>
      <c r="AL60" s="89">
        <f t="shared" si="55"/>
        <v>0</v>
      </c>
      <c r="AM60" s="89">
        <f t="shared" si="55"/>
        <v>0</v>
      </c>
      <c r="AN60" s="89">
        <f t="shared" si="55"/>
        <v>0</v>
      </c>
      <c r="AO60" s="89">
        <f t="shared" si="55"/>
        <v>0</v>
      </c>
      <c r="AP60" s="89">
        <f t="shared" si="55"/>
        <v>0</v>
      </c>
      <c r="AQ60" s="89">
        <f t="shared" si="55"/>
        <v>0</v>
      </c>
      <c r="AR60" s="89">
        <f t="shared" si="55"/>
        <v>0</v>
      </c>
      <c r="AS60" s="89">
        <f t="shared" si="55"/>
        <v>0</v>
      </c>
      <c r="AT60" s="89">
        <f t="shared" si="55"/>
        <v>0</v>
      </c>
      <c r="AU60" s="89">
        <f t="shared" si="55"/>
        <v>0</v>
      </c>
      <c r="AV60" s="89">
        <f t="shared" si="55"/>
        <v>0</v>
      </c>
      <c r="AW60" s="89">
        <f t="shared" si="55"/>
        <v>0</v>
      </c>
      <c r="AX60" s="89">
        <f t="shared" si="55"/>
        <v>0</v>
      </c>
      <c r="AY60" s="89">
        <f t="shared" si="55"/>
        <v>0</v>
      </c>
      <c r="AZ60" s="89">
        <f t="shared" si="56"/>
        <v>0</v>
      </c>
      <c r="BA60" s="89">
        <f t="shared" si="56"/>
        <v>0</v>
      </c>
      <c r="BB60" s="89">
        <f t="shared" si="57"/>
        <v>0</v>
      </c>
      <c r="BC60" s="89">
        <f t="shared" si="57"/>
        <v>0</v>
      </c>
      <c r="BD60" s="89">
        <f t="shared" si="55"/>
        <v>0</v>
      </c>
      <c r="BK60" s="96" t="s">
        <v>763</v>
      </c>
      <c r="BL60" s="96" t="s">
        <v>358</v>
      </c>
      <c r="BM60" s="96" t="s">
        <v>1631</v>
      </c>
    </row>
    <row r="61" spans="1:65" ht="12.75" customHeight="1">
      <c r="A61" s="18" t="s">
        <v>538</v>
      </c>
      <c r="B61" s="18" t="s">
        <v>75</v>
      </c>
      <c r="C61" s="18" t="s">
        <v>248</v>
      </c>
      <c r="D61" s="18" t="s">
        <v>570</v>
      </c>
      <c r="E61" s="103">
        <f t="shared" si="45"/>
        <v>0</v>
      </c>
      <c r="F61" s="103">
        <f t="shared" ref="F61:O61" si="60">SUM(F41,F51)</f>
        <v>0</v>
      </c>
      <c r="G61" s="103">
        <f t="shared" si="47"/>
        <v>0</v>
      </c>
      <c r="H61" s="103">
        <f t="shared" si="60"/>
        <v>0</v>
      </c>
      <c r="I61" s="103">
        <f t="shared" si="60"/>
        <v>0</v>
      </c>
      <c r="J61" s="103">
        <f t="shared" si="60"/>
        <v>0</v>
      </c>
      <c r="K61" s="103">
        <f t="shared" si="60"/>
        <v>0</v>
      </c>
      <c r="L61" s="103">
        <f t="shared" si="60"/>
        <v>0</v>
      </c>
      <c r="M61" s="103">
        <f t="shared" si="60"/>
        <v>0</v>
      </c>
      <c r="N61" s="103">
        <f t="shared" si="60"/>
        <v>0</v>
      </c>
      <c r="O61" s="103">
        <f t="shared" si="60"/>
        <v>0</v>
      </c>
      <c r="P61" s="103">
        <f t="shared" si="48"/>
        <v>0</v>
      </c>
      <c r="Q61" s="103">
        <f t="shared" si="48"/>
        <v>0</v>
      </c>
      <c r="R61" s="103">
        <f t="shared" si="48"/>
        <v>0</v>
      </c>
      <c r="S61" s="103">
        <f t="shared" si="49"/>
        <v>0</v>
      </c>
      <c r="T61" s="103">
        <f t="shared" si="49"/>
        <v>0</v>
      </c>
      <c r="U61" s="103">
        <f t="shared" si="50"/>
        <v>0</v>
      </c>
      <c r="V61" s="103">
        <f t="shared" si="51"/>
        <v>0</v>
      </c>
      <c r="W61" s="103">
        <f t="shared" si="51"/>
        <v>0</v>
      </c>
      <c r="X61" s="103">
        <f t="shared" si="52"/>
        <v>0</v>
      </c>
      <c r="Y61" s="103">
        <f t="shared" si="52"/>
        <v>0</v>
      </c>
      <c r="Z61" s="103">
        <f t="shared" si="53"/>
        <v>0</v>
      </c>
      <c r="AA61" s="103">
        <f t="shared" si="53"/>
        <v>0</v>
      </c>
      <c r="AB61" s="103">
        <f t="shared" si="54"/>
        <v>0</v>
      </c>
      <c r="AC61" s="1042" t="s">
        <v>2138</v>
      </c>
      <c r="AF61" s="824" t="s">
        <v>111</v>
      </c>
      <c r="AG61" s="89">
        <f t="shared" si="55"/>
        <v>0</v>
      </c>
      <c r="AH61" s="89">
        <f t="shared" si="55"/>
        <v>0</v>
      </c>
      <c r="AI61" s="89">
        <f t="shared" si="55"/>
        <v>0</v>
      </c>
      <c r="AJ61" s="89">
        <f t="shared" si="55"/>
        <v>0</v>
      </c>
      <c r="AK61" s="89">
        <f t="shared" si="55"/>
        <v>0</v>
      </c>
      <c r="AL61" s="89">
        <f t="shared" si="55"/>
        <v>0</v>
      </c>
      <c r="AM61" s="89">
        <f t="shared" si="55"/>
        <v>0</v>
      </c>
      <c r="AN61" s="89">
        <f t="shared" si="55"/>
        <v>0</v>
      </c>
      <c r="AO61" s="89">
        <f t="shared" si="55"/>
        <v>0</v>
      </c>
      <c r="AP61" s="89">
        <f t="shared" si="55"/>
        <v>0</v>
      </c>
      <c r="AQ61" s="89">
        <f t="shared" si="55"/>
        <v>0</v>
      </c>
      <c r="AR61" s="89">
        <f t="shared" si="55"/>
        <v>0</v>
      </c>
      <c r="AS61" s="89">
        <f t="shared" si="55"/>
        <v>0</v>
      </c>
      <c r="AT61" s="89">
        <f t="shared" si="55"/>
        <v>0</v>
      </c>
      <c r="AU61" s="89">
        <f t="shared" si="55"/>
        <v>0</v>
      </c>
      <c r="AV61" s="89">
        <f t="shared" si="55"/>
        <v>0</v>
      </c>
      <c r="AW61" s="89">
        <f t="shared" si="55"/>
        <v>0</v>
      </c>
      <c r="AX61" s="89">
        <f t="shared" si="55"/>
        <v>0</v>
      </c>
      <c r="AY61" s="89">
        <f t="shared" si="55"/>
        <v>0</v>
      </c>
      <c r="AZ61" s="89">
        <f t="shared" si="56"/>
        <v>0</v>
      </c>
      <c r="BA61" s="89">
        <f t="shared" si="56"/>
        <v>0</v>
      </c>
      <c r="BB61" s="89">
        <f t="shared" si="57"/>
        <v>0</v>
      </c>
      <c r="BC61" s="89">
        <f t="shared" si="57"/>
        <v>0</v>
      </c>
      <c r="BD61" s="89">
        <f t="shared" si="55"/>
        <v>0</v>
      </c>
      <c r="BK61" s="96" t="s">
        <v>111</v>
      </c>
      <c r="BL61" s="96" t="s">
        <v>360</v>
      </c>
      <c r="BM61" s="96" t="s">
        <v>1928</v>
      </c>
    </row>
    <row r="62" spans="1:65" ht="12.75" customHeight="1">
      <c r="A62" s="18" t="s">
        <v>538</v>
      </c>
      <c r="B62" s="18" t="s">
        <v>75</v>
      </c>
      <c r="C62" s="18" t="s">
        <v>248</v>
      </c>
      <c r="D62" s="18" t="s">
        <v>242</v>
      </c>
      <c r="E62" s="103">
        <f t="shared" si="45"/>
        <v>0</v>
      </c>
      <c r="F62" s="103">
        <f t="shared" ref="F62:O62" si="61">SUM(F42,F52)</f>
        <v>0</v>
      </c>
      <c r="G62" s="103">
        <f t="shared" si="47"/>
        <v>0</v>
      </c>
      <c r="H62" s="103">
        <f t="shared" si="61"/>
        <v>0</v>
      </c>
      <c r="I62" s="103">
        <f t="shared" si="61"/>
        <v>0</v>
      </c>
      <c r="J62" s="103">
        <f t="shared" si="61"/>
        <v>0</v>
      </c>
      <c r="K62" s="103">
        <f t="shared" si="61"/>
        <v>0</v>
      </c>
      <c r="L62" s="103">
        <f t="shared" si="61"/>
        <v>0</v>
      </c>
      <c r="M62" s="103">
        <f t="shared" si="61"/>
        <v>0</v>
      </c>
      <c r="N62" s="103">
        <f t="shared" si="61"/>
        <v>0</v>
      </c>
      <c r="O62" s="103">
        <f t="shared" si="61"/>
        <v>0</v>
      </c>
      <c r="P62" s="103">
        <f t="shared" si="48"/>
        <v>0</v>
      </c>
      <c r="Q62" s="103">
        <f t="shared" si="48"/>
        <v>0</v>
      </c>
      <c r="R62" s="103">
        <f t="shared" si="48"/>
        <v>0</v>
      </c>
      <c r="S62" s="103">
        <f t="shared" si="49"/>
        <v>0</v>
      </c>
      <c r="T62" s="103">
        <f t="shared" si="49"/>
        <v>0</v>
      </c>
      <c r="U62" s="103">
        <f t="shared" si="50"/>
        <v>0</v>
      </c>
      <c r="V62" s="103">
        <f t="shared" si="51"/>
        <v>0</v>
      </c>
      <c r="W62" s="103">
        <f t="shared" si="51"/>
        <v>0</v>
      </c>
      <c r="X62" s="103">
        <f t="shared" si="52"/>
        <v>0</v>
      </c>
      <c r="Y62" s="103">
        <f t="shared" si="52"/>
        <v>0</v>
      </c>
      <c r="Z62" s="103">
        <f t="shared" si="53"/>
        <v>0</v>
      </c>
      <c r="AA62" s="103">
        <f t="shared" si="53"/>
        <v>0</v>
      </c>
      <c r="AB62" s="103">
        <f t="shared" si="54"/>
        <v>0</v>
      </c>
      <c r="AC62" s="1051" t="s">
        <v>2149</v>
      </c>
      <c r="AF62" s="824" t="s">
        <v>114</v>
      </c>
      <c r="AG62" s="92">
        <f t="shared" si="55"/>
        <v>0</v>
      </c>
      <c r="AH62" s="92">
        <f t="shared" si="55"/>
        <v>0</v>
      </c>
      <c r="AI62" s="92">
        <f t="shared" si="55"/>
        <v>0</v>
      </c>
      <c r="AJ62" s="92">
        <f t="shared" si="55"/>
        <v>0</v>
      </c>
      <c r="AK62" s="92">
        <f t="shared" si="55"/>
        <v>0</v>
      </c>
      <c r="AL62" s="92">
        <f t="shared" si="55"/>
        <v>0</v>
      </c>
      <c r="AM62" s="92">
        <f t="shared" si="55"/>
        <v>0</v>
      </c>
      <c r="AN62" s="92">
        <f t="shared" si="55"/>
        <v>0</v>
      </c>
      <c r="AO62" s="92">
        <f t="shared" si="55"/>
        <v>0</v>
      </c>
      <c r="AP62" s="92">
        <f t="shared" si="55"/>
        <v>0</v>
      </c>
      <c r="AQ62" s="92">
        <f t="shared" si="55"/>
        <v>0</v>
      </c>
      <c r="AR62" s="92">
        <f t="shared" si="55"/>
        <v>0</v>
      </c>
      <c r="AS62" s="92">
        <f t="shared" si="55"/>
        <v>0</v>
      </c>
      <c r="AT62" s="92">
        <f t="shared" si="55"/>
        <v>0</v>
      </c>
      <c r="AU62" s="92">
        <f t="shared" si="55"/>
        <v>0</v>
      </c>
      <c r="AV62" s="92">
        <f t="shared" si="55"/>
        <v>0</v>
      </c>
      <c r="AW62" s="92">
        <f t="shared" si="55"/>
        <v>0</v>
      </c>
      <c r="AX62" s="92">
        <f t="shared" si="55"/>
        <v>0</v>
      </c>
      <c r="AY62" s="92">
        <f t="shared" si="55"/>
        <v>0</v>
      </c>
      <c r="AZ62" s="92">
        <f t="shared" si="56"/>
        <v>0</v>
      </c>
      <c r="BA62" s="92">
        <f t="shared" si="56"/>
        <v>0</v>
      </c>
      <c r="BB62" s="92">
        <f t="shared" si="57"/>
        <v>0</v>
      </c>
      <c r="BC62" s="92">
        <f t="shared" si="57"/>
        <v>0</v>
      </c>
      <c r="BD62" s="92">
        <f t="shared" si="55"/>
        <v>0</v>
      </c>
      <c r="BK62" s="96" t="s">
        <v>114</v>
      </c>
      <c r="BL62" s="96" t="s">
        <v>822</v>
      </c>
      <c r="BM62" s="96" t="s">
        <v>1640</v>
      </c>
    </row>
    <row r="63" spans="1:65" ht="12.75" customHeight="1">
      <c r="A63" s="18" t="s">
        <v>538</v>
      </c>
      <c r="B63" s="18" t="s">
        <v>75</v>
      </c>
      <c r="C63" s="18" t="s">
        <v>248</v>
      </c>
      <c r="D63" s="18" t="s">
        <v>243</v>
      </c>
      <c r="E63" s="103">
        <f t="shared" si="45"/>
        <v>0</v>
      </c>
      <c r="F63" s="103">
        <f t="shared" ref="F63:O64" si="62">SUM(F43,F53)</f>
        <v>0</v>
      </c>
      <c r="G63" s="103">
        <f t="shared" si="47"/>
        <v>0</v>
      </c>
      <c r="H63" s="103">
        <f t="shared" si="62"/>
        <v>0</v>
      </c>
      <c r="I63" s="103">
        <f t="shared" si="62"/>
        <v>0</v>
      </c>
      <c r="J63" s="103">
        <f t="shared" si="62"/>
        <v>0</v>
      </c>
      <c r="K63" s="103">
        <f t="shared" si="62"/>
        <v>0</v>
      </c>
      <c r="L63" s="103">
        <f t="shared" si="62"/>
        <v>0</v>
      </c>
      <c r="M63" s="103">
        <f t="shared" si="62"/>
        <v>0</v>
      </c>
      <c r="N63" s="103">
        <f t="shared" si="62"/>
        <v>0</v>
      </c>
      <c r="O63" s="103">
        <f t="shared" si="62"/>
        <v>0</v>
      </c>
      <c r="P63" s="103">
        <f t="shared" si="48"/>
        <v>0</v>
      </c>
      <c r="Q63" s="103">
        <f t="shared" si="48"/>
        <v>0</v>
      </c>
      <c r="R63" s="103">
        <f t="shared" si="48"/>
        <v>0</v>
      </c>
      <c r="S63" s="103">
        <f t="shared" si="49"/>
        <v>0</v>
      </c>
      <c r="T63" s="103">
        <f t="shared" si="49"/>
        <v>0</v>
      </c>
      <c r="U63" s="103">
        <f t="shared" si="50"/>
        <v>0</v>
      </c>
      <c r="V63" s="103">
        <f t="shared" si="51"/>
        <v>0</v>
      </c>
      <c r="W63" s="103">
        <f t="shared" si="51"/>
        <v>0</v>
      </c>
      <c r="X63" s="103">
        <f t="shared" si="52"/>
        <v>0</v>
      </c>
      <c r="Y63" s="103">
        <f t="shared" si="52"/>
        <v>0</v>
      </c>
      <c r="Z63" s="103">
        <f t="shared" si="53"/>
        <v>0</v>
      </c>
      <c r="AA63" s="103">
        <f t="shared" si="53"/>
        <v>0</v>
      </c>
      <c r="AB63" s="103">
        <f t="shared" si="54"/>
        <v>0</v>
      </c>
      <c r="AC63" s="1052" t="s">
        <v>2150</v>
      </c>
      <c r="AF63" s="824" t="s">
        <v>115</v>
      </c>
      <c r="AG63" s="92">
        <f t="shared" si="55"/>
        <v>0</v>
      </c>
      <c r="AH63" s="92">
        <f t="shared" si="55"/>
        <v>0</v>
      </c>
      <c r="AI63" s="92">
        <f t="shared" si="55"/>
        <v>0</v>
      </c>
      <c r="AJ63" s="92">
        <f t="shared" si="55"/>
        <v>0</v>
      </c>
      <c r="AK63" s="92">
        <f t="shared" si="55"/>
        <v>0</v>
      </c>
      <c r="AL63" s="92">
        <f t="shared" si="55"/>
        <v>0</v>
      </c>
      <c r="AM63" s="92">
        <f t="shared" si="55"/>
        <v>0</v>
      </c>
      <c r="AN63" s="92">
        <f t="shared" si="55"/>
        <v>0</v>
      </c>
      <c r="AO63" s="92">
        <f t="shared" si="55"/>
        <v>0</v>
      </c>
      <c r="AP63" s="92">
        <f t="shared" si="55"/>
        <v>0</v>
      </c>
      <c r="AQ63" s="92">
        <f t="shared" si="55"/>
        <v>0</v>
      </c>
      <c r="AR63" s="92">
        <f t="shared" si="55"/>
        <v>0</v>
      </c>
      <c r="AS63" s="92">
        <f t="shared" si="55"/>
        <v>0</v>
      </c>
      <c r="AT63" s="92">
        <f t="shared" si="55"/>
        <v>0</v>
      </c>
      <c r="AU63" s="92">
        <f t="shared" si="55"/>
        <v>0</v>
      </c>
      <c r="AV63" s="92">
        <f t="shared" si="55"/>
        <v>0</v>
      </c>
      <c r="AW63" s="92">
        <f t="shared" si="55"/>
        <v>0</v>
      </c>
      <c r="AX63" s="92">
        <f t="shared" si="55"/>
        <v>0</v>
      </c>
      <c r="AY63" s="92">
        <f t="shared" si="55"/>
        <v>0</v>
      </c>
      <c r="AZ63" s="92">
        <f t="shared" si="56"/>
        <v>0</v>
      </c>
      <c r="BA63" s="92">
        <f t="shared" si="56"/>
        <v>0</v>
      </c>
      <c r="BB63" s="92">
        <f t="shared" si="57"/>
        <v>0</v>
      </c>
      <c r="BC63" s="92">
        <f t="shared" si="57"/>
        <v>0</v>
      </c>
      <c r="BD63" s="92">
        <f t="shared" si="55"/>
        <v>0</v>
      </c>
      <c r="BK63" s="96" t="s">
        <v>115</v>
      </c>
      <c r="BL63" s="96" t="s">
        <v>362</v>
      </c>
      <c r="BM63" s="96" t="s">
        <v>1641</v>
      </c>
    </row>
    <row r="64" spans="1:65" ht="12.75" customHeight="1">
      <c r="A64" s="18" t="s">
        <v>538</v>
      </c>
      <c r="B64" s="18" t="s">
        <v>75</v>
      </c>
      <c r="C64" s="18" t="s">
        <v>248</v>
      </c>
      <c r="D64" s="18" t="s">
        <v>554</v>
      </c>
      <c r="E64" s="103">
        <f t="shared" si="45"/>
        <v>0</v>
      </c>
      <c r="F64" s="103">
        <f t="shared" si="62"/>
        <v>0</v>
      </c>
      <c r="G64" s="103">
        <f t="shared" si="47"/>
        <v>0</v>
      </c>
      <c r="H64" s="103">
        <f t="shared" si="62"/>
        <v>0</v>
      </c>
      <c r="I64" s="103">
        <f t="shared" si="62"/>
        <v>0</v>
      </c>
      <c r="J64" s="103">
        <f t="shared" si="62"/>
        <v>0</v>
      </c>
      <c r="K64" s="103">
        <f t="shared" si="62"/>
        <v>0</v>
      </c>
      <c r="L64" s="103">
        <f t="shared" si="62"/>
        <v>0</v>
      </c>
      <c r="M64" s="103">
        <f t="shared" si="62"/>
        <v>0</v>
      </c>
      <c r="N64" s="103">
        <f t="shared" si="62"/>
        <v>0</v>
      </c>
      <c r="O64" s="103">
        <f t="shared" si="62"/>
        <v>0</v>
      </c>
      <c r="P64" s="103">
        <f t="shared" si="48"/>
        <v>0</v>
      </c>
      <c r="Q64" s="103">
        <f t="shared" si="48"/>
        <v>0</v>
      </c>
      <c r="R64" s="103">
        <f t="shared" si="48"/>
        <v>0</v>
      </c>
      <c r="S64" s="103">
        <f t="shared" si="49"/>
        <v>0</v>
      </c>
      <c r="T64" s="103">
        <f t="shared" si="49"/>
        <v>0</v>
      </c>
      <c r="U64" s="103">
        <f t="shared" si="50"/>
        <v>0</v>
      </c>
      <c r="V64" s="103">
        <f t="shared" si="51"/>
        <v>0</v>
      </c>
      <c r="W64" s="103">
        <f t="shared" si="51"/>
        <v>0</v>
      </c>
      <c r="X64" s="103">
        <f t="shared" si="52"/>
        <v>0</v>
      </c>
      <c r="Y64" s="103">
        <f t="shared" si="52"/>
        <v>0</v>
      </c>
      <c r="Z64" s="103">
        <f t="shared" si="53"/>
        <v>0</v>
      </c>
      <c r="AA64" s="103">
        <f t="shared" si="53"/>
        <v>0</v>
      </c>
      <c r="AB64" s="103">
        <f t="shared" si="54"/>
        <v>0</v>
      </c>
      <c r="AC64" s="1052" t="s">
        <v>2151</v>
      </c>
      <c r="AF64" s="824" t="s">
        <v>112</v>
      </c>
      <c r="AG64" s="92">
        <f t="shared" si="55"/>
        <v>0</v>
      </c>
      <c r="AH64" s="92">
        <f t="shared" si="55"/>
        <v>0</v>
      </c>
      <c r="AI64" s="92">
        <f t="shared" si="55"/>
        <v>0</v>
      </c>
      <c r="AJ64" s="92">
        <f t="shared" si="55"/>
        <v>0</v>
      </c>
      <c r="AK64" s="92">
        <f t="shared" si="55"/>
        <v>0</v>
      </c>
      <c r="AL64" s="92">
        <f t="shared" si="55"/>
        <v>0</v>
      </c>
      <c r="AM64" s="92">
        <f t="shared" si="55"/>
        <v>0</v>
      </c>
      <c r="AN64" s="92">
        <f t="shared" si="55"/>
        <v>0</v>
      </c>
      <c r="AO64" s="92">
        <f t="shared" si="55"/>
        <v>0</v>
      </c>
      <c r="AP64" s="92">
        <f t="shared" si="55"/>
        <v>0</v>
      </c>
      <c r="AQ64" s="92">
        <f t="shared" si="55"/>
        <v>0</v>
      </c>
      <c r="AR64" s="92">
        <f t="shared" si="55"/>
        <v>0</v>
      </c>
      <c r="AS64" s="92">
        <f t="shared" si="55"/>
        <v>0</v>
      </c>
      <c r="AT64" s="92">
        <f t="shared" si="55"/>
        <v>0</v>
      </c>
      <c r="AU64" s="92">
        <f t="shared" si="55"/>
        <v>0</v>
      </c>
      <c r="AV64" s="92">
        <f t="shared" si="55"/>
        <v>0</v>
      </c>
      <c r="AW64" s="92">
        <f t="shared" si="55"/>
        <v>0</v>
      </c>
      <c r="AX64" s="92">
        <f t="shared" si="55"/>
        <v>0</v>
      </c>
      <c r="AY64" s="92">
        <f t="shared" si="55"/>
        <v>0</v>
      </c>
      <c r="AZ64" s="92">
        <f t="shared" si="56"/>
        <v>0</v>
      </c>
      <c r="BA64" s="92">
        <f t="shared" si="56"/>
        <v>0</v>
      </c>
      <c r="BB64" s="92">
        <f t="shared" si="57"/>
        <v>0</v>
      </c>
      <c r="BC64" s="92">
        <f t="shared" si="57"/>
        <v>0</v>
      </c>
      <c r="BD64" s="92">
        <f t="shared" si="55"/>
        <v>0</v>
      </c>
      <c r="BK64" s="96" t="s">
        <v>112</v>
      </c>
      <c r="BL64" s="96" t="s">
        <v>863</v>
      </c>
      <c r="BM64" s="96" t="s">
        <v>1635</v>
      </c>
    </row>
    <row r="65" spans="1:65" ht="12.75" customHeight="1">
      <c r="A65" s="18" t="s">
        <v>538</v>
      </c>
      <c r="B65" s="12" t="s">
        <v>75</v>
      </c>
      <c r="C65" s="18" t="s">
        <v>248</v>
      </c>
      <c r="D65" s="18" t="s">
        <v>244</v>
      </c>
      <c r="E65" s="103">
        <f t="shared" si="45"/>
        <v>0</v>
      </c>
      <c r="F65" s="103">
        <f t="shared" ref="F65:O65" si="63">SUM(F45,F55)</f>
        <v>0</v>
      </c>
      <c r="G65" s="103">
        <f t="shared" si="47"/>
        <v>0</v>
      </c>
      <c r="H65" s="103">
        <f t="shared" si="63"/>
        <v>0</v>
      </c>
      <c r="I65" s="103">
        <f t="shared" si="63"/>
        <v>0</v>
      </c>
      <c r="J65" s="103">
        <f t="shared" si="63"/>
        <v>0</v>
      </c>
      <c r="K65" s="103">
        <f t="shared" si="63"/>
        <v>0</v>
      </c>
      <c r="L65" s="103">
        <f t="shared" si="63"/>
        <v>0</v>
      </c>
      <c r="M65" s="103">
        <f t="shared" si="63"/>
        <v>0</v>
      </c>
      <c r="N65" s="103">
        <f t="shared" si="63"/>
        <v>0</v>
      </c>
      <c r="O65" s="103">
        <f t="shared" si="63"/>
        <v>0</v>
      </c>
      <c r="P65" s="103">
        <f t="shared" si="48"/>
        <v>0</v>
      </c>
      <c r="Q65" s="103">
        <f t="shared" si="48"/>
        <v>0</v>
      </c>
      <c r="R65" s="103">
        <f t="shared" si="48"/>
        <v>0</v>
      </c>
      <c r="S65" s="103">
        <f t="shared" si="49"/>
        <v>0</v>
      </c>
      <c r="T65" s="103">
        <f t="shared" si="49"/>
        <v>0</v>
      </c>
      <c r="U65" s="103">
        <f t="shared" si="50"/>
        <v>0</v>
      </c>
      <c r="V65" s="103">
        <f t="shared" si="51"/>
        <v>0</v>
      </c>
      <c r="W65" s="103">
        <f t="shared" si="51"/>
        <v>0</v>
      </c>
      <c r="X65" s="103">
        <f t="shared" si="52"/>
        <v>0</v>
      </c>
      <c r="Y65" s="103">
        <f t="shared" si="52"/>
        <v>0</v>
      </c>
      <c r="Z65" s="103">
        <f t="shared" si="53"/>
        <v>0</v>
      </c>
      <c r="AA65" s="103">
        <f t="shared" si="53"/>
        <v>0</v>
      </c>
      <c r="AB65" s="103">
        <f t="shared" si="54"/>
        <v>0</v>
      </c>
      <c r="AC65" s="1045" t="s">
        <v>2140</v>
      </c>
      <c r="AF65" s="824" t="s">
        <v>113</v>
      </c>
      <c r="AG65" s="92">
        <f t="shared" si="55"/>
        <v>0</v>
      </c>
      <c r="AH65" s="92">
        <f t="shared" si="55"/>
        <v>0</v>
      </c>
      <c r="AI65" s="92">
        <f t="shared" si="55"/>
        <v>0</v>
      </c>
      <c r="AJ65" s="92">
        <f t="shared" si="55"/>
        <v>0</v>
      </c>
      <c r="AK65" s="92">
        <f t="shared" si="55"/>
        <v>0</v>
      </c>
      <c r="AL65" s="92">
        <f t="shared" si="55"/>
        <v>0</v>
      </c>
      <c r="AM65" s="92">
        <f t="shared" si="55"/>
        <v>0</v>
      </c>
      <c r="AN65" s="92">
        <f t="shared" si="55"/>
        <v>0</v>
      </c>
      <c r="AO65" s="92">
        <f t="shared" si="55"/>
        <v>0</v>
      </c>
      <c r="AP65" s="92">
        <f t="shared" si="55"/>
        <v>0</v>
      </c>
      <c r="AQ65" s="92">
        <f t="shared" si="55"/>
        <v>0</v>
      </c>
      <c r="AR65" s="92">
        <f t="shared" si="55"/>
        <v>0</v>
      </c>
      <c r="AS65" s="92">
        <f t="shared" si="55"/>
        <v>0</v>
      </c>
      <c r="AT65" s="92">
        <f t="shared" si="55"/>
        <v>0</v>
      </c>
      <c r="AU65" s="92">
        <f t="shared" si="55"/>
        <v>0</v>
      </c>
      <c r="AV65" s="92">
        <f t="shared" si="55"/>
        <v>0</v>
      </c>
      <c r="AW65" s="92">
        <f t="shared" si="55"/>
        <v>0</v>
      </c>
      <c r="AX65" s="92">
        <f t="shared" si="55"/>
        <v>0</v>
      </c>
      <c r="AY65" s="92">
        <f t="shared" si="55"/>
        <v>0</v>
      </c>
      <c r="AZ65" s="92">
        <f t="shared" si="56"/>
        <v>0</v>
      </c>
      <c r="BA65" s="92">
        <f t="shared" si="56"/>
        <v>0</v>
      </c>
      <c r="BB65" s="92">
        <f t="shared" si="57"/>
        <v>0</v>
      </c>
      <c r="BC65" s="92">
        <f t="shared" si="57"/>
        <v>0</v>
      </c>
      <c r="BD65" s="92">
        <f t="shared" si="55"/>
        <v>0</v>
      </c>
      <c r="BK65" s="96" t="s">
        <v>113</v>
      </c>
      <c r="BL65" s="96" t="s">
        <v>335</v>
      </c>
      <c r="BM65" s="96" t="s">
        <v>1929</v>
      </c>
    </row>
    <row r="66" spans="1:65" ht="24" customHeight="1">
      <c r="A66" s="18"/>
      <c r="B66" s="18"/>
      <c r="C66" s="18"/>
      <c r="D66" s="18"/>
      <c r="E66" s="397"/>
      <c r="F66" s="397"/>
      <c r="G66" s="397"/>
      <c r="H66" s="397"/>
      <c r="I66" s="397"/>
      <c r="J66" s="398"/>
      <c r="K66" s="398"/>
      <c r="L66" s="398"/>
      <c r="M66" s="398"/>
      <c r="N66" s="398"/>
      <c r="O66" s="398"/>
      <c r="P66" s="398"/>
      <c r="Q66" s="398"/>
      <c r="R66" s="398"/>
      <c r="S66" s="398"/>
      <c r="T66" s="398"/>
      <c r="U66" s="398"/>
      <c r="V66" s="398"/>
      <c r="W66" s="398"/>
      <c r="X66" s="398"/>
      <c r="Y66" s="398"/>
      <c r="Z66" s="398"/>
      <c r="AA66" s="398"/>
      <c r="AB66" s="398"/>
      <c r="AC66" s="1048" t="s">
        <v>2146</v>
      </c>
      <c r="AF66" s="824" t="s">
        <v>194</v>
      </c>
      <c r="AG66" s="398"/>
      <c r="AH66" s="398"/>
      <c r="AI66" s="398"/>
      <c r="AJ66" s="398"/>
      <c r="AK66" s="398"/>
      <c r="AL66" s="398"/>
      <c r="AM66" s="398"/>
      <c r="AN66" s="398"/>
      <c r="AO66" s="398"/>
      <c r="AP66" s="398"/>
      <c r="AQ66" s="398"/>
      <c r="AR66" s="398"/>
      <c r="AS66" s="398"/>
      <c r="AT66" s="398"/>
      <c r="AU66" s="398"/>
      <c r="AV66" s="398"/>
      <c r="AW66" s="398"/>
      <c r="AX66" s="398"/>
      <c r="AY66" s="398"/>
      <c r="AZ66" s="398"/>
      <c r="BA66" s="398"/>
      <c r="BB66" s="398"/>
      <c r="BC66" s="398"/>
      <c r="BD66" s="398"/>
      <c r="BK66" s="96" t="s">
        <v>194</v>
      </c>
      <c r="BL66" s="96" t="s">
        <v>1129</v>
      </c>
      <c r="BM66" s="96" t="s">
        <v>1935</v>
      </c>
    </row>
    <row r="67" spans="1:65" ht="13.5" customHeight="1">
      <c r="A67" s="735" t="s">
        <v>538</v>
      </c>
      <c r="B67" s="735" t="s">
        <v>75</v>
      </c>
      <c r="C67" s="735" t="s">
        <v>615</v>
      </c>
      <c r="D67" s="735" t="s">
        <v>1222</v>
      </c>
      <c r="E67" s="706">
        <f>SUM(E68:E75)</f>
        <v>0</v>
      </c>
      <c r="F67" s="706">
        <f t="shared" ref="F67:O67" si="64">SUM(F68:F75)</f>
        <v>0</v>
      </c>
      <c r="G67" s="706">
        <f t="shared" si="64"/>
        <v>0</v>
      </c>
      <c r="H67" s="706">
        <f t="shared" si="64"/>
        <v>0</v>
      </c>
      <c r="I67" s="706">
        <f t="shared" si="64"/>
        <v>0</v>
      </c>
      <c r="J67" s="706">
        <f t="shared" si="64"/>
        <v>0</v>
      </c>
      <c r="K67" s="706">
        <f t="shared" si="64"/>
        <v>0</v>
      </c>
      <c r="L67" s="706">
        <f t="shared" si="64"/>
        <v>0</v>
      </c>
      <c r="M67" s="706">
        <f t="shared" si="64"/>
        <v>0</v>
      </c>
      <c r="N67" s="706">
        <f t="shared" si="64"/>
        <v>0</v>
      </c>
      <c r="O67" s="706">
        <f t="shared" si="64"/>
        <v>0</v>
      </c>
      <c r="P67" s="706">
        <f>SUM(P68:P75)</f>
        <v>0</v>
      </c>
      <c r="Q67" s="706">
        <f>SUM(Q68:Q75)</f>
        <v>0</v>
      </c>
      <c r="R67" s="706">
        <f>SUM(R68:R75)</f>
        <v>0</v>
      </c>
      <c r="S67" s="706">
        <f>SUM(S68:S75)</f>
        <v>0</v>
      </c>
      <c r="T67" s="706">
        <f>SUM(T68:T75)</f>
        <v>0</v>
      </c>
      <c r="U67" s="706">
        <f t="shared" ref="U67:AB67" si="65">SUM(U68:U75)</f>
        <v>0</v>
      </c>
      <c r="V67" s="706">
        <f t="shared" si="65"/>
        <v>0</v>
      </c>
      <c r="W67" s="706">
        <f t="shared" si="65"/>
        <v>0</v>
      </c>
      <c r="X67" s="706">
        <f t="shared" si="65"/>
        <v>0</v>
      </c>
      <c r="Y67" s="706">
        <f t="shared" si="65"/>
        <v>0</v>
      </c>
      <c r="Z67" s="706">
        <f>SUM(Z68:Z75)</f>
        <v>0</v>
      </c>
      <c r="AA67" s="706">
        <f>SUM(AA68:AA75)</f>
        <v>0</v>
      </c>
      <c r="AB67" s="706">
        <f t="shared" si="65"/>
        <v>0</v>
      </c>
      <c r="AC67" s="377" t="s">
        <v>2148</v>
      </c>
      <c r="AF67" s="824" t="s">
        <v>442</v>
      </c>
      <c r="AG67" s="93">
        <f t="shared" ref="AG67:BD67" si="66">SUM(AG68:AG75)</f>
        <v>0</v>
      </c>
      <c r="AH67" s="93">
        <f t="shared" si="66"/>
        <v>0</v>
      </c>
      <c r="AI67" s="93">
        <f t="shared" si="66"/>
        <v>0</v>
      </c>
      <c r="AJ67" s="93">
        <f t="shared" si="66"/>
        <v>0</v>
      </c>
      <c r="AK67" s="93">
        <f t="shared" si="66"/>
        <v>0</v>
      </c>
      <c r="AL67" s="93">
        <f t="shared" si="66"/>
        <v>0</v>
      </c>
      <c r="AM67" s="93">
        <f t="shared" si="66"/>
        <v>0</v>
      </c>
      <c r="AN67" s="93">
        <f t="shared" si="66"/>
        <v>0</v>
      </c>
      <c r="AO67" s="93">
        <f t="shared" si="66"/>
        <v>0</v>
      </c>
      <c r="AP67" s="93">
        <f t="shared" si="66"/>
        <v>0</v>
      </c>
      <c r="AQ67" s="93">
        <f t="shared" si="66"/>
        <v>0</v>
      </c>
      <c r="AR67" s="93">
        <f t="shared" si="66"/>
        <v>0</v>
      </c>
      <c r="AS67" s="93">
        <f t="shared" si="66"/>
        <v>0</v>
      </c>
      <c r="AT67" s="93">
        <f t="shared" si="66"/>
        <v>0</v>
      </c>
      <c r="AU67" s="93">
        <f t="shared" si="66"/>
        <v>0</v>
      </c>
      <c r="AV67" s="93">
        <f t="shared" si="66"/>
        <v>0</v>
      </c>
      <c r="AW67" s="93">
        <f t="shared" si="66"/>
        <v>0</v>
      </c>
      <c r="AX67" s="93">
        <f t="shared" si="66"/>
        <v>0</v>
      </c>
      <c r="AY67" s="93">
        <f t="shared" si="66"/>
        <v>0</v>
      </c>
      <c r="AZ67" s="93">
        <f>SUM(AZ68:AZ75)</f>
        <v>0</v>
      </c>
      <c r="BA67" s="93">
        <f>SUM(BA68:BA75)</f>
        <v>0</v>
      </c>
      <c r="BB67" s="93">
        <f>SUM(BB68:BB75)</f>
        <v>0</v>
      </c>
      <c r="BC67" s="93">
        <f>SUM(BC68:BC75)</f>
        <v>0</v>
      </c>
      <c r="BD67" s="93">
        <f t="shared" si="66"/>
        <v>0</v>
      </c>
      <c r="BK67" s="96" t="s">
        <v>442</v>
      </c>
      <c r="BL67" s="96" t="s">
        <v>759</v>
      </c>
      <c r="BM67" s="96" t="s">
        <v>1619</v>
      </c>
    </row>
    <row r="68" spans="1:65" ht="12.75" customHeight="1">
      <c r="A68" s="735" t="s">
        <v>538</v>
      </c>
      <c r="B68" s="735" t="s">
        <v>75</v>
      </c>
      <c r="C68" s="735" t="s">
        <v>615</v>
      </c>
      <c r="D68" s="735" t="s">
        <v>563</v>
      </c>
      <c r="E68" s="103">
        <f t="shared" ref="E68:E75" si="67">SUM(E28,E58)</f>
        <v>0</v>
      </c>
      <c r="F68" s="103">
        <f t="shared" ref="F68:P68" si="68">SUM(F28,F58)</f>
        <v>0</v>
      </c>
      <c r="G68" s="103">
        <f t="shared" si="68"/>
        <v>0</v>
      </c>
      <c r="H68" s="103">
        <f t="shared" si="68"/>
        <v>0</v>
      </c>
      <c r="I68" s="103">
        <f t="shared" si="68"/>
        <v>0</v>
      </c>
      <c r="J68" s="103">
        <f t="shared" si="68"/>
        <v>0</v>
      </c>
      <c r="K68" s="103">
        <f t="shared" si="68"/>
        <v>0</v>
      </c>
      <c r="L68" s="103">
        <f t="shared" si="68"/>
        <v>0</v>
      </c>
      <c r="M68" s="103">
        <f t="shared" si="68"/>
        <v>0</v>
      </c>
      <c r="N68" s="103">
        <f t="shared" si="68"/>
        <v>0</v>
      </c>
      <c r="O68" s="103">
        <f t="shared" si="68"/>
        <v>0</v>
      </c>
      <c r="P68" s="103">
        <f t="shared" si="68"/>
        <v>0</v>
      </c>
      <c r="Q68" s="103">
        <f t="shared" ref="Q68:R75" si="69">SUM(Q28,Q58)</f>
        <v>0</v>
      </c>
      <c r="R68" s="103">
        <f t="shared" si="69"/>
        <v>0</v>
      </c>
      <c r="S68" s="103">
        <f t="shared" ref="S68:T75" si="70">SUM(S28,S58)</f>
        <v>0</v>
      </c>
      <c r="T68" s="103">
        <f t="shared" si="70"/>
        <v>0</v>
      </c>
      <c r="U68" s="103">
        <f t="shared" ref="U68:U75" si="71">SUM(U28,U58)</f>
        <v>0</v>
      </c>
      <c r="V68" s="103">
        <f t="shared" ref="V68:V75" si="72">SUM(V28,V58)</f>
        <v>0</v>
      </c>
      <c r="W68" s="103">
        <f t="shared" ref="W68:X75" si="73">SUM(W28,W58)</f>
        <v>0</v>
      </c>
      <c r="X68" s="103">
        <f t="shared" si="73"/>
        <v>0</v>
      </c>
      <c r="Y68" s="103">
        <f t="shared" ref="Y68:Z75" si="74">SUM(Y28,Y58)</f>
        <v>0</v>
      </c>
      <c r="Z68" s="103">
        <f t="shared" si="74"/>
        <v>0</v>
      </c>
      <c r="AA68" s="103">
        <f t="shared" ref="AA68:AA75" si="75">SUM(AA28,AA58)</f>
        <v>0</v>
      </c>
      <c r="AB68" s="103">
        <f t="shared" ref="AB68:AB75" si="76">SUM(AB28,AB58)</f>
        <v>0</v>
      </c>
      <c r="AC68" s="375" t="s">
        <v>2131</v>
      </c>
      <c r="AF68" s="824" t="s">
        <v>760</v>
      </c>
      <c r="AG68" s="92">
        <f t="shared" ref="AG68:BD68" si="77">SUM(AG28,AG58)</f>
        <v>0</v>
      </c>
      <c r="AH68" s="92">
        <f t="shared" si="77"/>
        <v>0</v>
      </c>
      <c r="AI68" s="92">
        <f t="shared" si="77"/>
        <v>0</v>
      </c>
      <c r="AJ68" s="92">
        <f t="shared" si="77"/>
        <v>0</v>
      </c>
      <c r="AK68" s="92">
        <f t="shared" si="77"/>
        <v>0</v>
      </c>
      <c r="AL68" s="92">
        <f t="shared" si="77"/>
        <v>0</v>
      </c>
      <c r="AM68" s="92">
        <f t="shared" si="77"/>
        <v>0</v>
      </c>
      <c r="AN68" s="92">
        <f t="shared" si="77"/>
        <v>0</v>
      </c>
      <c r="AO68" s="92">
        <f t="shared" si="77"/>
        <v>0</v>
      </c>
      <c r="AP68" s="92">
        <f t="shared" si="77"/>
        <v>0</v>
      </c>
      <c r="AQ68" s="92">
        <f t="shared" si="77"/>
        <v>0</v>
      </c>
      <c r="AR68" s="92">
        <f t="shared" si="77"/>
        <v>0</v>
      </c>
      <c r="AS68" s="92">
        <f t="shared" si="77"/>
        <v>0</v>
      </c>
      <c r="AT68" s="92">
        <f t="shared" si="77"/>
        <v>0</v>
      </c>
      <c r="AU68" s="92">
        <f t="shared" si="77"/>
        <v>0</v>
      </c>
      <c r="AV68" s="92">
        <f t="shared" si="77"/>
        <v>0</v>
      </c>
      <c r="AW68" s="92">
        <f t="shared" si="77"/>
        <v>0</v>
      </c>
      <c r="AX68" s="92">
        <f t="shared" si="77"/>
        <v>0</v>
      </c>
      <c r="AY68" s="92">
        <f t="shared" si="77"/>
        <v>0</v>
      </c>
      <c r="AZ68" s="92">
        <f t="shared" ref="AZ68:BA75" si="78">SUM(AZ28,AZ58)</f>
        <v>0</v>
      </c>
      <c r="BA68" s="92">
        <f t="shared" si="78"/>
        <v>0</v>
      </c>
      <c r="BB68" s="92">
        <f t="shared" ref="BB68:BC75" si="79">SUM(BB28,BB58)</f>
        <v>0</v>
      </c>
      <c r="BC68" s="92">
        <f t="shared" si="79"/>
        <v>0</v>
      </c>
      <c r="BD68" s="92">
        <f t="shared" si="77"/>
        <v>0</v>
      </c>
      <c r="BK68" s="96" t="s">
        <v>760</v>
      </c>
      <c r="BL68" s="96" t="s">
        <v>351</v>
      </c>
      <c r="BM68" s="96" t="s">
        <v>1638</v>
      </c>
    </row>
    <row r="69" spans="1:65" ht="12.75" customHeight="1">
      <c r="A69" s="735" t="s">
        <v>538</v>
      </c>
      <c r="B69" s="735" t="s">
        <v>75</v>
      </c>
      <c r="C69" s="735" t="s">
        <v>615</v>
      </c>
      <c r="D69" s="735" t="s">
        <v>566</v>
      </c>
      <c r="E69" s="103">
        <f t="shared" si="67"/>
        <v>0</v>
      </c>
      <c r="F69" s="103">
        <f t="shared" ref="F69:P69" si="80">SUM(F29,F59)</f>
        <v>0</v>
      </c>
      <c r="G69" s="103">
        <f t="shared" si="80"/>
        <v>0</v>
      </c>
      <c r="H69" s="103">
        <f t="shared" si="80"/>
        <v>0</v>
      </c>
      <c r="I69" s="103">
        <f t="shared" si="80"/>
        <v>0</v>
      </c>
      <c r="J69" s="103">
        <f t="shared" si="80"/>
        <v>0</v>
      </c>
      <c r="K69" s="103">
        <f t="shared" si="80"/>
        <v>0</v>
      </c>
      <c r="L69" s="103">
        <f t="shared" si="80"/>
        <v>0</v>
      </c>
      <c r="M69" s="103">
        <f t="shared" si="80"/>
        <v>0</v>
      </c>
      <c r="N69" s="103">
        <f t="shared" si="80"/>
        <v>0</v>
      </c>
      <c r="O69" s="103">
        <f t="shared" si="80"/>
        <v>0</v>
      </c>
      <c r="P69" s="103">
        <f t="shared" si="80"/>
        <v>0</v>
      </c>
      <c r="Q69" s="103">
        <f t="shared" si="69"/>
        <v>0</v>
      </c>
      <c r="R69" s="103">
        <f t="shared" si="69"/>
        <v>0</v>
      </c>
      <c r="S69" s="103">
        <f t="shared" si="70"/>
        <v>0</v>
      </c>
      <c r="T69" s="103">
        <f t="shared" si="70"/>
        <v>0</v>
      </c>
      <c r="U69" s="103">
        <f t="shared" si="71"/>
        <v>0</v>
      </c>
      <c r="V69" s="103">
        <f t="shared" si="72"/>
        <v>0</v>
      </c>
      <c r="W69" s="103">
        <f t="shared" si="73"/>
        <v>0</v>
      </c>
      <c r="X69" s="103">
        <f t="shared" si="73"/>
        <v>0</v>
      </c>
      <c r="Y69" s="103">
        <f t="shared" si="74"/>
        <v>0</v>
      </c>
      <c r="Z69" s="103">
        <f t="shared" si="74"/>
        <v>0</v>
      </c>
      <c r="AA69" s="103">
        <f t="shared" si="75"/>
        <v>0</v>
      </c>
      <c r="AB69" s="103">
        <f t="shared" si="76"/>
        <v>0</v>
      </c>
      <c r="AC69" s="1042" t="s">
        <v>2134</v>
      </c>
      <c r="AF69" s="824" t="s">
        <v>762</v>
      </c>
      <c r="AG69" s="92">
        <f t="shared" ref="AG69:BD69" si="81">SUM(AG29,AG59)</f>
        <v>0</v>
      </c>
      <c r="AH69" s="92">
        <f t="shared" si="81"/>
        <v>0</v>
      </c>
      <c r="AI69" s="92">
        <f t="shared" si="81"/>
        <v>0</v>
      </c>
      <c r="AJ69" s="92">
        <f t="shared" si="81"/>
        <v>0</v>
      </c>
      <c r="AK69" s="92">
        <f t="shared" si="81"/>
        <v>0</v>
      </c>
      <c r="AL69" s="92">
        <f t="shared" si="81"/>
        <v>0</v>
      </c>
      <c r="AM69" s="92">
        <f t="shared" si="81"/>
        <v>0</v>
      </c>
      <c r="AN69" s="92">
        <f t="shared" si="81"/>
        <v>0</v>
      </c>
      <c r="AO69" s="92">
        <f t="shared" si="81"/>
        <v>0</v>
      </c>
      <c r="AP69" s="92">
        <f t="shared" si="81"/>
        <v>0</v>
      </c>
      <c r="AQ69" s="92">
        <f t="shared" si="81"/>
        <v>0</v>
      </c>
      <c r="AR69" s="92">
        <f t="shared" si="81"/>
        <v>0</v>
      </c>
      <c r="AS69" s="92">
        <f t="shared" si="81"/>
        <v>0</v>
      </c>
      <c r="AT69" s="92">
        <f t="shared" si="81"/>
        <v>0</v>
      </c>
      <c r="AU69" s="92">
        <f t="shared" si="81"/>
        <v>0</v>
      </c>
      <c r="AV69" s="92">
        <f t="shared" si="81"/>
        <v>0</v>
      </c>
      <c r="AW69" s="92">
        <f t="shared" si="81"/>
        <v>0</v>
      </c>
      <c r="AX69" s="92">
        <f t="shared" si="81"/>
        <v>0</v>
      </c>
      <c r="AY69" s="92">
        <f t="shared" si="81"/>
        <v>0</v>
      </c>
      <c r="AZ69" s="92">
        <f t="shared" si="78"/>
        <v>0</v>
      </c>
      <c r="BA69" s="92">
        <f t="shared" si="78"/>
        <v>0</v>
      </c>
      <c r="BB69" s="92">
        <f t="shared" si="79"/>
        <v>0</v>
      </c>
      <c r="BC69" s="92">
        <f t="shared" si="79"/>
        <v>0</v>
      </c>
      <c r="BD69" s="92">
        <f t="shared" si="81"/>
        <v>0</v>
      </c>
      <c r="BK69" s="96" t="s">
        <v>762</v>
      </c>
      <c r="BL69" s="96" t="s">
        <v>357</v>
      </c>
      <c r="BM69" s="96" t="s">
        <v>1630</v>
      </c>
    </row>
    <row r="70" spans="1:65" ht="12.75" customHeight="1">
      <c r="A70" s="735" t="s">
        <v>538</v>
      </c>
      <c r="B70" s="735" t="s">
        <v>75</v>
      </c>
      <c r="C70" s="735" t="s">
        <v>615</v>
      </c>
      <c r="D70" s="735" t="s">
        <v>567</v>
      </c>
      <c r="E70" s="103">
        <f t="shared" si="67"/>
        <v>0</v>
      </c>
      <c r="F70" s="103">
        <f t="shared" ref="F70:P70" si="82">SUM(F30,F60)</f>
        <v>0</v>
      </c>
      <c r="G70" s="103">
        <f t="shared" si="82"/>
        <v>0</v>
      </c>
      <c r="H70" s="103">
        <f t="shared" si="82"/>
        <v>0</v>
      </c>
      <c r="I70" s="103">
        <f t="shared" si="82"/>
        <v>0</v>
      </c>
      <c r="J70" s="103">
        <f t="shared" si="82"/>
        <v>0</v>
      </c>
      <c r="K70" s="103">
        <f t="shared" si="82"/>
        <v>0</v>
      </c>
      <c r="L70" s="103">
        <f t="shared" si="82"/>
        <v>0</v>
      </c>
      <c r="M70" s="103">
        <f t="shared" si="82"/>
        <v>0</v>
      </c>
      <c r="N70" s="103">
        <f t="shared" si="82"/>
        <v>0</v>
      </c>
      <c r="O70" s="103">
        <f t="shared" si="82"/>
        <v>0</v>
      </c>
      <c r="P70" s="103">
        <f t="shared" si="82"/>
        <v>0</v>
      </c>
      <c r="Q70" s="103">
        <f t="shared" si="69"/>
        <v>0</v>
      </c>
      <c r="R70" s="103">
        <f t="shared" si="69"/>
        <v>0</v>
      </c>
      <c r="S70" s="103">
        <f t="shared" si="70"/>
        <v>0</v>
      </c>
      <c r="T70" s="103">
        <f t="shared" si="70"/>
        <v>0</v>
      </c>
      <c r="U70" s="103">
        <f t="shared" si="71"/>
        <v>0</v>
      </c>
      <c r="V70" s="103">
        <f t="shared" si="72"/>
        <v>0</v>
      </c>
      <c r="W70" s="103">
        <f t="shared" si="73"/>
        <v>0</v>
      </c>
      <c r="X70" s="103">
        <f t="shared" si="73"/>
        <v>0</v>
      </c>
      <c r="Y70" s="103">
        <f t="shared" si="74"/>
        <v>0</v>
      </c>
      <c r="Z70" s="103">
        <f t="shared" si="74"/>
        <v>0</v>
      </c>
      <c r="AA70" s="103">
        <f t="shared" si="75"/>
        <v>0</v>
      </c>
      <c r="AB70" s="103">
        <f t="shared" si="76"/>
        <v>0</v>
      </c>
      <c r="AC70" s="1042" t="s">
        <v>2135</v>
      </c>
      <c r="AF70" s="824" t="s">
        <v>763</v>
      </c>
      <c r="AG70" s="92">
        <f t="shared" ref="AG70:BD70" si="83">SUM(AG30,AG60)</f>
        <v>0</v>
      </c>
      <c r="AH70" s="92">
        <f t="shared" si="83"/>
        <v>0</v>
      </c>
      <c r="AI70" s="92">
        <f t="shared" si="83"/>
        <v>0</v>
      </c>
      <c r="AJ70" s="92">
        <f t="shared" si="83"/>
        <v>0</v>
      </c>
      <c r="AK70" s="92">
        <f t="shared" si="83"/>
        <v>0</v>
      </c>
      <c r="AL70" s="92">
        <f t="shared" si="83"/>
        <v>0</v>
      </c>
      <c r="AM70" s="92">
        <f t="shared" si="83"/>
        <v>0</v>
      </c>
      <c r="AN70" s="92">
        <f t="shared" si="83"/>
        <v>0</v>
      </c>
      <c r="AO70" s="92">
        <f t="shared" si="83"/>
        <v>0</v>
      </c>
      <c r="AP70" s="92">
        <f t="shared" si="83"/>
        <v>0</v>
      </c>
      <c r="AQ70" s="92">
        <f t="shared" si="83"/>
        <v>0</v>
      </c>
      <c r="AR70" s="92">
        <f t="shared" si="83"/>
        <v>0</v>
      </c>
      <c r="AS70" s="92">
        <f t="shared" si="83"/>
        <v>0</v>
      </c>
      <c r="AT70" s="92">
        <f t="shared" si="83"/>
        <v>0</v>
      </c>
      <c r="AU70" s="92">
        <f t="shared" si="83"/>
        <v>0</v>
      </c>
      <c r="AV70" s="92">
        <f t="shared" si="83"/>
        <v>0</v>
      </c>
      <c r="AW70" s="92">
        <f t="shared" si="83"/>
        <v>0</v>
      </c>
      <c r="AX70" s="92">
        <f t="shared" si="83"/>
        <v>0</v>
      </c>
      <c r="AY70" s="92">
        <f t="shared" si="83"/>
        <v>0</v>
      </c>
      <c r="AZ70" s="92">
        <f t="shared" si="78"/>
        <v>0</v>
      </c>
      <c r="BA70" s="92">
        <f t="shared" si="78"/>
        <v>0</v>
      </c>
      <c r="BB70" s="92">
        <f t="shared" si="79"/>
        <v>0</v>
      </c>
      <c r="BC70" s="92">
        <f t="shared" si="79"/>
        <v>0</v>
      </c>
      <c r="BD70" s="92">
        <f t="shared" si="83"/>
        <v>0</v>
      </c>
      <c r="BK70" s="96" t="s">
        <v>763</v>
      </c>
      <c r="BL70" s="96" t="s">
        <v>358</v>
      </c>
      <c r="BM70" s="96" t="s">
        <v>1631</v>
      </c>
    </row>
    <row r="71" spans="1:65" ht="12.75" customHeight="1">
      <c r="A71" s="735" t="s">
        <v>538</v>
      </c>
      <c r="B71" s="735" t="s">
        <v>75</v>
      </c>
      <c r="C71" s="735" t="s">
        <v>615</v>
      </c>
      <c r="D71" s="735" t="s">
        <v>570</v>
      </c>
      <c r="E71" s="103">
        <f t="shared" si="67"/>
        <v>0</v>
      </c>
      <c r="F71" s="103">
        <f t="shared" ref="F71:P71" si="84">SUM(F31,F61)</f>
        <v>0</v>
      </c>
      <c r="G71" s="103">
        <f t="shared" si="84"/>
        <v>0</v>
      </c>
      <c r="H71" s="103">
        <f t="shared" si="84"/>
        <v>0</v>
      </c>
      <c r="I71" s="103">
        <f t="shared" si="84"/>
        <v>0</v>
      </c>
      <c r="J71" s="103">
        <f t="shared" si="84"/>
        <v>0</v>
      </c>
      <c r="K71" s="103">
        <f t="shared" si="84"/>
        <v>0</v>
      </c>
      <c r="L71" s="103">
        <f t="shared" si="84"/>
        <v>0</v>
      </c>
      <c r="M71" s="103">
        <f t="shared" si="84"/>
        <v>0</v>
      </c>
      <c r="N71" s="103">
        <f t="shared" si="84"/>
        <v>0</v>
      </c>
      <c r="O71" s="103">
        <f t="shared" si="84"/>
        <v>0</v>
      </c>
      <c r="P71" s="103">
        <f t="shared" si="84"/>
        <v>0</v>
      </c>
      <c r="Q71" s="103">
        <f t="shared" si="69"/>
        <v>0</v>
      </c>
      <c r="R71" s="103">
        <f t="shared" si="69"/>
        <v>0</v>
      </c>
      <c r="S71" s="103">
        <f t="shared" si="70"/>
        <v>0</v>
      </c>
      <c r="T71" s="103">
        <f t="shared" si="70"/>
        <v>0</v>
      </c>
      <c r="U71" s="103">
        <f t="shared" si="71"/>
        <v>0</v>
      </c>
      <c r="V71" s="103">
        <f t="shared" si="72"/>
        <v>0</v>
      </c>
      <c r="W71" s="103">
        <f t="shared" si="73"/>
        <v>0</v>
      </c>
      <c r="X71" s="103">
        <f t="shared" si="73"/>
        <v>0</v>
      </c>
      <c r="Y71" s="103">
        <f t="shared" si="74"/>
        <v>0</v>
      </c>
      <c r="Z71" s="103">
        <f t="shared" si="74"/>
        <v>0</v>
      </c>
      <c r="AA71" s="103">
        <f t="shared" si="75"/>
        <v>0</v>
      </c>
      <c r="AB71" s="103">
        <f t="shared" si="76"/>
        <v>0</v>
      </c>
      <c r="AC71" s="1042" t="s">
        <v>2138</v>
      </c>
      <c r="AF71" s="824" t="s">
        <v>111</v>
      </c>
      <c r="AG71" s="92">
        <f t="shared" ref="AG71:BD71" si="85">SUM(AG31,AG61)</f>
        <v>0</v>
      </c>
      <c r="AH71" s="92">
        <f t="shared" si="85"/>
        <v>0</v>
      </c>
      <c r="AI71" s="92">
        <f t="shared" si="85"/>
        <v>0</v>
      </c>
      <c r="AJ71" s="92">
        <f t="shared" si="85"/>
        <v>0</v>
      </c>
      <c r="AK71" s="92">
        <f t="shared" si="85"/>
        <v>0</v>
      </c>
      <c r="AL71" s="92">
        <f t="shared" si="85"/>
        <v>0</v>
      </c>
      <c r="AM71" s="92">
        <f t="shared" si="85"/>
        <v>0</v>
      </c>
      <c r="AN71" s="92">
        <f t="shared" si="85"/>
        <v>0</v>
      </c>
      <c r="AO71" s="92">
        <f t="shared" si="85"/>
        <v>0</v>
      </c>
      <c r="AP71" s="92">
        <f t="shared" si="85"/>
        <v>0</v>
      </c>
      <c r="AQ71" s="92">
        <f t="shared" si="85"/>
        <v>0</v>
      </c>
      <c r="AR71" s="92">
        <f t="shared" si="85"/>
        <v>0</v>
      </c>
      <c r="AS71" s="92">
        <f t="shared" si="85"/>
        <v>0</v>
      </c>
      <c r="AT71" s="92">
        <f t="shared" si="85"/>
        <v>0</v>
      </c>
      <c r="AU71" s="92">
        <f t="shared" si="85"/>
        <v>0</v>
      </c>
      <c r="AV71" s="92">
        <f t="shared" si="85"/>
        <v>0</v>
      </c>
      <c r="AW71" s="92">
        <f t="shared" si="85"/>
        <v>0</v>
      </c>
      <c r="AX71" s="92">
        <f t="shared" si="85"/>
        <v>0</v>
      </c>
      <c r="AY71" s="92">
        <f t="shared" si="85"/>
        <v>0</v>
      </c>
      <c r="AZ71" s="92">
        <f t="shared" si="78"/>
        <v>0</v>
      </c>
      <c r="BA71" s="92">
        <f t="shared" si="78"/>
        <v>0</v>
      </c>
      <c r="BB71" s="92">
        <f t="shared" si="79"/>
        <v>0</v>
      </c>
      <c r="BC71" s="92">
        <f t="shared" si="79"/>
        <v>0</v>
      </c>
      <c r="BD71" s="92">
        <f t="shared" si="85"/>
        <v>0</v>
      </c>
      <c r="BK71" s="96" t="s">
        <v>111</v>
      </c>
      <c r="BL71" s="96" t="s">
        <v>360</v>
      </c>
      <c r="BM71" s="96" t="s">
        <v>1928</v>
      </c>
    </row>
    <row r="72" spans="1:65" ht="12.75" customHeight="1">
      <c r="A72" s="735" t="s">
        <v>538</v>
      </c>
      <c r="B72" s="735" t="s">
        <v>75</v>
      </c>
      <c r="C72" s="735" t="s">
        <v>615</v>
      </c>
      <c r="D72" s="735" t="s">
        <v>242</v>
      </c>
      <c r="E72" s="103">
        <f t="shared" si="67"/>
        <v>0</v>
      </c>
      <c r="F72" s="103">
        <f t="shared" ref="F72:P72" si="86">SUM(F32,F62)</f>
        <v>0</v>
      </c>
      <c r="G72" s="103">
        <f t="shared" si="86"/>
        <v>0</v>
      </c>
      <c r="H72" s="103">
        <f t="shared" si="86"/>
        <v>0</v>
      </c>
      <c r="I72" s="103">
        <f t="shared" si="86"/>
        <v>0</v>
      </c>
      <c r="J72" s="103">
        <f t="shared" si="86"/>
        <v>0</v>
      </c>
      <c r="K72" s="103">
        <f t="shared" si="86"/>
        <v>0</v>
      </c>
      <c r="L72" s="103">
        <f t="shared" si="86"/>
        <v>0</v>
      </c>
      <c r="M72" s="103">
        <f t="shared" si="86"/>
        <v>0</v>
      </c>
      <c r="N72" s="103">
        <f t="shared" si="86"/>
        <v>0</v>
      </c>
      <c r="O72" s="103">
        <f t="shared" si="86"/>
        <v>0</v>
      </c>
      <c r="P72" s="103">
        <f t="shared" si="86"/>
        <v>0</v>
      </c>
      <c r="Q72" s="103">
        <f t="shared" si="69"/>
        <v>0</v>
      </c>
      <c r="R72" s="103">
        <f t="shared" si="69"/>
        <v>0</v>
      </c>
      <c r="S72" s="103">
        <f t="shared" si="70"/>
        <v>0</v>
      </c>
      <c r="T72" s="103">
        <f t="shared" si="70"/>
        <v>0</v>
      </c>
      <c r="U72" s="103">
        <f t="shared" si="71"/>
        <v>0</v>
      </c>
      <c r="V72" s="103">
        <f t="shared" si="72"/>
        <v>0</v>
      </c>
      <c r="W72" s="103">
        <f t="shared" si="73"/>
        <v>0</v>
      </c>
      <c r="X72" s="103">
        <f t="shared" si="73"/>
        <v>0</v>
      </c>
      <c r="Y72" s="103">
        <f t="shared" si="74"/>
        <v>0</v>
      </c>
      <c r="Z72" s="103">
        <f t="shared" si="74"/>
        <v>0</v>
      </c>
      <c r="AA72" s="103">
        <f t="shared" si="75"/>
        <v>0</v>
      </c>
      <c r="AB72" s="103">
        <f t="shared" si="76"/>
        <v>0</v>
      </c>
      <c r="AC72" s="1051" t="s">
        <v>2149</v>
      </c>
      <c r="AF72" s="824" t="s">
        <v>114</v>
      </c>
      <c r="AG72" s="92">
        <f t="shared" ref="AG72:BD72" si="87">SUM(AG32,AG62)</f>
        <v>0</v>
      </c>
      <c r="AH72" s="92">
        <f t="shared" si="87"/>
        <v>0</v>
      </c>
      <c r="AI72" s="92">
        <f t="shared" si="87"/>
        <v>0</v>
      </c>
      <c r="AJ72" s="92">
        <f t="shared" si="87"/>
        <v>0</v>
      </c>
      <c r="AK72" s="92">
        <f t="shared" si="87"/>
        <v>0</v>
      </c>
      <c r="AL72" s="92">
        <f t="shared" si="87"/>
        <v>0</v>
      </c>
      <c r="AM72" s="92">
        <f t="shared" si="87"/>
        <v>0</v>
      </c>
      <c r="AN72" s="92">
        <f t="shared" si="87"/>
        <v>0</v>
      </c>
      <c r="AO72" s="92">
        <f t="shared" si="87"/>
        <v>0</v>
      </c>
      <c r="AP72" s="92">
        <f t="shared" si="87"/>
        <v>0</v>
      </c>
      <c r="AQ72" s="92">
        <f t="shared" si="87"/>
        <v>0</v>
      </c>
      <c r="AR72" s="92">
        <f t="shared" si="87"/>
        <v>0</v>
      </c>
      <c r="AS72" s="92">
        <f t="shared" si="87"/>
        <v>0</v>
      </c>
      <c r="AT72" s="92">
        <f t="shared" si="87"/>
        <v>0</v>
      </c>
      <c r="AU72" s="92">
        <f t="shared" si="87"/>
        <v>0</v>
      </c>
      <c r="AV72" s="92">
        <f t="shared" si="87"/>
        <v>0</v>
      </c>
      <c r="AW72" s="92">
        <f t="shared" si="87"/>
        <v>0</v>
      </c>
      <c r="AX72" s="92">
        <f t="shared" si="87"/>
        <v>0</v>
      </c>
      <c r="AY72" s="92">
        <f t="shared" si="87"/>
        <v>0</v>
      </c>
      <c r="AZ72" s="92">
        <f t="shared" si="78"/>
        <v>0</v>
      </c>
      <c r="BA72" s="92">
        <f t="shared" si="78"/>
        <v>0</v>
      </c>
      <c r="BB72" s="92">
        <f t="shared" si="79"/>
        <v>0</v>
      </c>
      <c r="BC72" s="92">
        <f t="shared" si="79"/>
        <v>0</v>
      </c>
      <c r="BD72" s="92">
        <f t="shared" si="87"/>
        <v>0</v>
      </c>
      <c r="BK72" s="96" t="s">
        <v>114</v>
      </c>
      <c r="BL72" s="96" t="s">
        <v>822</v>
      </c>
      <c r="BM72" s="96" t="s">
        <v>1640</v>
      </c>
    </row>
    <row r="73" spans="1:65" ht="12.75" customHeight="1">
      <c r="A73" s="735" t="s">
        <v>538</v>
      </c>
      <c r="B73" s="735" t="s">
        <v>75</v>
      </c>
      <c r="C73" s="735" t="s">
        <v>615</v>
      </c>
      <c r="D73" s="735" t="s">
        <v>243</v>
      </c>
      <c r="E73" s="103">
        <f t="shared" si="67"/>
        <v>0</v>
      </c>
      <c r="F73" s="103">
        <f t="shared" ref="F73:P74" si="88">SUM(F33,F63)</f>
        <v>0</v>
      </c>
      <c r="G73" s="103">
        <f t="shared" si="88"/>
        <v>0</v>
      </c>
      <c r="H73" s="103">
        <f t="shared" si="88"/>
        <v>0</v>
      </c>
      <c r="I73" s="103">
        <f t="shared" si="88"/>
        <v>0</v>
      </c>
      <c r="J73" s="103">
        <f t="shared" si="88"/>
        <v>0</v>
      </c>
      <c r="K73" s="103">
        <f t="shared" si="88"/>
        <v>0</v>
      </c>
      <c r="L73" s="103">
        <f t="shared" si="88"/>
        <v>0</v>
      </c>
      <c r="M73" s="103">
        <f t="shared" si="88"/>
        <v>0</v>
      </c>
      <c r="N73" s="103">
        <f t="shared" si="88"/>
        <v>0</v>
      </c>
      <c r="O73" s="103">
        <f t="shared" si="88"/>
        <v>0</v>
      </c>
      <c r="P73" s="103">
        <f t="shared" si="88"/>
        <v>0</v>
      </c>
      <c r="Q73" s="103">
        <f t="shared" si="69"/>
        <v>0</v>
      </c>
      <c r="R73" s="103">
        <f t="shared" si="69"/>
        <v>0</v>
      </c>
      <c r="S73" s="103">
        <f t="shared" si="70"/>
        <v>0</v>
      </c>
      <c r="T73" s="103">
        <f t="shared" si="70"/>
        <v>0</v>
      </c>
      <c r="U73" s="103">
        <f t="shared" si="71"/>
        <v>0</v>
      </c>
      <c r="V73" s="103">
        <f t="shared" si="72"/>
        <v>0</v>
      </c>
      <c r="W73" s="103">
        <f t="shared" si="73"/>
        <v>0</v>
      </c>
      <c r="X73" s="103">
        <f t="shared" si="73"/>
        <v>0</v>
      </c>
      <c r="Y73" s="103">
        <f t="shared" si="74"/>
        <v>0</v>
      </c>
      <c r="Z73" s="103">
        <f t="shared" si="74"/>
        <v>0</v>
      </c>
      <c r="AA73" s="103">
        <f t="shared" si="75"/>
        <v>0</v>
      </c>
      <c r="AB73" s="103">
        <f t="shared" si="76"/>
        <v>0</v>
      </c>
      <c r="AC73" s="1052" t="s">
        <v>2150</v>
      </c>
      <c r="AF73" s="824" t="s">
        <v>115</v>
      </c>
      <c r="AG73" s="92">
        <f t="shared" ref="AG73:BD73" si="89">SUM(AG33,AG63)</f>
        <v>0</v>
      </c>
      <c r="AH73" s="92">
        <f t="shared" si="89"/>
        <v>0</v>
      </c>
      <c r="AI73" s="92">
        <f t="shared" si="89"/>
        <v>0</v>
      </c>
      <c r="AJ73" s="92">
        <f t="shared" si="89"/>
        <v>0</v>
      </c>
      <c r="AK73" s="92">
        <f t="shared" si="89"/>
        <v>0</v>
      </c>
      <c r="AL73" s="92">
        <f t="shared" si="89"/>
        <v>0</v>
      </c>
      <c r="AM73" s="92">
        <f t="shared" si="89"/>
        <v>0</v>
      </c>
      <c r="AN73" s="92">
        <f t="shared" si="89"/>
        <v>0</v>
      </c>
      <c r="AO73" s="92">
        <f t="shared" si="89"/>
        <v>0</v>
      </c>
      <c r="AP73" s="92">
        <f t="shared" si="89"/>
        <v>0</v>
      </c>
      <c r="AQ73" s="92">
        <f t="shared" si="89"/>
        <v>0</v>
      </c>
      <c r="AR73" s="92">
        <f t="shared" si="89"/>
        <v>0</v>
      </c>
      <c r="AS73" s="92">
        <f t="shared" si="89"/>
        <v>0</v>
      </c>
      <c r="AT73" s="92">
        <f t="shared" si="89"/>
        <v>0</v>
      </c>
      <c r="AU73" s="92">
        <f t="shared" si="89"/>
        <v>0</v>
      </c>
      <c r="AV73" s="92">
        <f t="shared" si="89"/>
        <v>0</v>
      </c>
      <c r="AW73" s="92">
        <f t="shared" si="89"/>
        <v>0</v>
      </c>
      <c r="AX73" s="92">
        <f t="shared" si="89"/>
        <v>0</v>
      </c>
      <c r="AY73" s="92">
        <f t="shared" si="89"/>
        <v>0</v>
      </c>
      <c r="AZ73" s="92">
        <f t="shared" si="78"/>
        <v>0</v>
      </c>
      <c r="BA73" s="92">
        <f t="shared" si="78"/>
        <v>0</v>
      </c>
      <c r="BB73" s="92">
        <f t="shared" si="79"/>
        <v>0</v>
      </c>
      <c r="BC73" s="92">
        <f t="shared" si="79"/>
        <v>0</v>
      </c>
      <c r="BD73" s="92">
        <f t="shared" si="89"/>
        <v>0</v>
      </c>
      <c r="BK73" s="96" t="s">
        <v>115</v>
      </c>
      <c r="BL73" s="96" t="s">
        <v>362</v>
      </c>
      <c r="BM73" s="96" t="s">
        <v>1641</v>
      </c>
    </row>
    <row r="74" spans="1:65" ht="12.75" customHeight="1">
      <c r="A74" s="735" t="s">
        <v>538</v>
      </c>
      <c r="B74" s="735" t="s">
        <v>75</v>
      </c>
      <c r="C74" s="735" t="s">
        <v>615</v>
      </c>
      <c r="D74" s="735" t="s">
        <v>554</v>
      </c>
      <c r="E74" s="103">
        <f t="shared" si="67"/>
        <v>0</v>
      </c>
      <c r="F74" s="103">
        <f t="shared" si="88"/>
        <v>0</v>
      </c>
      <c r="G74" s="103">
        <f t="shared" si="88"/>
        <v>0</v>
      </c>
      <c r="H74" s="103">
        <f t="shared" si="88"/>
        <v>0</v>
      </c>
      <c r="I74" s="103">
        <f t="shared" si="88"/>
        <v>0</v>
      </c>
      <c r="J74" s="103">
        <f t="shared" si="88"/>
        <v>0</v>
      </c>
      <c r="K74" s="103">
        <f t="shared" si="88"/>
        <v>0</v>
      </c>
      <c r="L74" s="103">
        <f t="shared" si="88"/>
        <v>0</v>
      </c>
      <c r="M74" s="103">
        <f t="shared" si="88"/>
        <v>0</v>
      </c>
      <c r="N74" s="103">
        <f t="shared" si="88"/>
        <v>0</v>
      </c>
      <c r="O74" s="103">
        <f t="shared" si="88"/>
        <v>0</v>
      </c>
      <c r="P74" s="103">
        <f t="shared" si="88"/>
        <v>0</v>
      </c>
      <c r="Q74" s="103">
        <f t="shared" si="69"/>
        <v>0</v>
      </c>
      <c r="R74" s="103">
        <f t="shared" si="69"/>
        <v>0</v>
      </c>
      <c r="S74" s="103">
        <f t="shared" si="70"/>
        <v>0</v>
      </c>
      <c r="T74" s="103">
        <f t="shared" si="70"/>
        <v>0</v>
      </c>
      <c r="U74" s="103">
        <f t="shared" si="71"/>
        <v>0</v>
      </c>
      <c r="V74" s="103">
        <f t="shared" si="72"/>
        <v>0</v>
      </c>
      <c r="W74" s="103">
        <f t="shared" si="73"/>
        <v>0</v>
      </c>
      <c r="X74" s="103">
        <f t="shared" si="73"/>
        <v>0</v>
      </c>
      <c r="Y74" s="103">
        <f t="shared" si="74"/>
        <v>0</v>
      </c>
      <c r="Z74" s="103">
        <f t="shared" si="74"/>
        <v>0</v>
      </c>
      <c r="AA74" s="103">
        <f t="shared" si="75"/>
        <v>0</v>
      </c>
      <c r="AB74" s="103">
        <f t="shared" si="76"/>
        <v>0</v>
      </c>
      <c r="AC74" s="1052" t="s">
        <v>2151</v>
      </c>
      <c r="AF74" s="824" t="s">
        <v>112</v>
      </c>
      <c r="AG74" s="92">
        <f t="shared" ref="AG74:BD74" si="90">SUM(AG34,AG64)</f>
        <v>0</v>
      </c>
      <c r="AH74" s="92">
        <f t="shared" si="90"/>
        <v>0</v>
      </c>
      <c r="AI74" s="92">
        <f t="shared" si="90"/>
        <v>0</v>
      </c>
      <c r="AJ74" s="92">
        <f t="shared" si="90"/>
        <v>0</v>
      </c>
      <c r="AK74" s="92">
        <f t="shared" si="90"/>
        <v>0</v>
      </c>
      <c r="AL74" s="92">
        <f t="shared" si="90"/>
        <v>0</v>
      </c>
      <c r="AM74" s="92">
        <f t="shared" si="90"/>
        <v>0</v>
      </c>
      <c r="AN74" s="92">
        <f t="shared" si="90"/>
        <v>0</v>
      </c>
      <c r="AO74" s="92">
        <f t="shared" si="90"/>
        <v>0</v>
      </c>
      <c r="AP74" s="92">
        <f t="shared" si="90"/>
        <v>0</v>
      </c>
      <c r="AQ74" s="92">
        <f t="shared" si="90"/>
        <v>0</v>
      </c>
      <c r="AR74" s="92">
        <f t="shared" si="90"/>
        <v>0</v>
      </c>
      <c r="AS74" s="92">
        <f t="shared" si="90"/>
        <v>0</v>
      </c>
      <c r="AT74" s="92">
        <f t="shared" si="90"/>
        <v>0</v>
      </c>
      <c r="AU74" s="92">
        <f t="shared" si="90"/>
        <v>0</v>
      </c>
      <c r="AV74" s="92">
        <f t="shared" si="90"/>
        <v>0</v>
      </c>
      <c r="AW74" s="92">
        <f t="shared" si="90"/>
        <v>0</v>
      </c>
      <c r="AX74" s="92">
        <f t="shared" si="90"/>
        <v>0</v>
      </c>
      <c r="AY74" s="92">
        <f t="shared" si="90"/>
        <v>0</v>
      </c>
      <c r="AZ74" s="92">
        <f t="shared" si="78"/>
        <v>0</v>
      </c>
      <c r="BA74" s="92">
        <f t="shared" si="78"/>
        <v>0</v>
      </c>
      <c r="BB74" s="92">
        <f t="shared" si="79"/>
        <v>0</v>
      </c>
      <c r="BC74" s="92">
        <f t="shared" si="79"/>
        <v>0</v>
      </c>
      <c r="BD74" s="92">
        <f t="shared" si="90"/>
        <v>0</v>
      </c>
      <c r="BK74" s="96" t="s">
        <v>112</v>
      </c>
      <c r="BL74" s="96" t="s">
        <v>863</v>
      </c>
      <c r="BM74" s="96" t="s">
        <v>1635</v>
      </c>
    </row>
    <row r="75" spans="1:65" ht="12.75" customHeight="1">
      <c r="A75" s="735" t="s">
        <v>538</v>
      </c>
      <c r="B75" s="749" t="s">
        <v>75</v>
      </c>
      <c r="C75" s="735" t="s">
        <v>615</v>
      </c>
      <c r="D75" s="735" t="s">
        <v>244</v>
      </c>
      <c r="E75" s="707">
        <f t="shared" si="67"/>
        <v>0</v>
      </c>
      <c r="F75" s="707">
        <f t="shared" ref="F75:P75" si="91">SUM(F35,F65)</f>
        <v>0</v>
      </c>
      <c r="G75" s="707">
        <f t="shared" si="91"/>
        <v>0</v>
      </c>
      <c r="H75" s="707">
        <f t="shared" si="91"/>
        <v>0</v>
      </c>
      <c r="I75" s="707">
        <f t="shared" si="91"/>
        <v>0</v>
      </c>
      <c r="J75" s="707">
        <f t="shared" si="91"/>
        <v>0</v>
      </c>
      <c r="K75" s="707">
        <f t="shared" si="91"/>
        <v>0</v>
      </c>
      <c r="L75" s="707">
        <f t="shared" si="91"/>
        <v>0</v>
      </c>
      <c r="M75" s="707">
        <f t="shared" si="91"/>
        <v>0</v>
      </c>
      <c r="N75" s="707">
        <f t="shared" si="91"/>
        <v>0</v>
      </c>
      <c r="O75" s="707">
        <f t="shared" si="91"/>
        <v>0</v>
      </c>
      <c r="P75" s="707">
        <f t="shared" si="91"/>
        <v>0</v>
      </c>
      <c r="Q75" s="707">
        <f t="shared" si="69"/>
        <v>0</v>
      </c>
      <c r="R75" s="707">
        <f t="shared" si="69"/>
        <v>0</v>
      </c>
      <c r="S75" s="707">
        <f t="shared" si="70"/>
        <v>0</v>
      </c>
      <c r="T75" s="707">
        <f t="shared" si="70"/>
        <v>0</v>
      </c>
      <c r="U75" s="707">
        <f t="shared" si="71"/>
        <v>0</v>
      </c>
      <c r="V75" s="707">
        <f t="shared" si="72"/>
        <v>0</v>
      </c>
      <c r="W75" s="707">
        <f t="shared" si="73"/>
        <v>0</v>
      </c>
      <c r="X75" s="707">
        <f t="shared" si="73"/>
        <v>0</v>
      </c>
      <c r="Y75" s="707">
        <f t="shared" si="74"/>
        <v>0</v>
      </c>
      <c r="Z75" s="707">
        <f t="shared" si="74"/>
        <v>0</v>
      </c>
      <c r="AA75" s="707">
        <f t="shared" si="75"/>
        <v>0</v>
      </c>
      <c r="AB75" s="707">
        <f t="shared" si="76"/>
        <v>0</v>
      </c>
      <c r="AC75" s="1045" t="s">
        <v>2140</v>
      </c>
      <c r="AF75" s="825" t="s">
        <v>113</v>
      </c>
      <c r="AG75" s="94">
        <f t="shared" ref="AG75:BD75" si="92">SUM(AG35,AG65)</f>
        <v>0</v>
      </c>
      <c r="AH75" s="94">
        <f t="shared" si="92"/>
        <v>0</v>
      </c>
      <c r="AI75" s="94">
        <f t="shared" si="92"/>
        <v>0</v>
      </c>
      <c r="AJ75" s="94">
        <f t="shared" si="92"/>
        <v>0</v>
      </c>
      <c r="AK75" s="94">
        <f t="shared" si="92"/>
        <v>0</v>
      </c>
      <c r="AL75" s="94">
        <f t="shared" si="92"/>
        <v>0</v>
      </c>
      <c r="AM75" s="94">
        <f t="shared" si="92"/>
        <v>0</v>
      </c>
      <c r="AN75" s="94">
        <f t="shared" si="92"/>
        <v>0</v>
      </c>
      <c r="AO75" s="94">
        <f t="shared" si="92"/>
        <v>0</v>
      </c>
      <c r="AP75" s="94">
        <f t="shared" si="92"/>
        <v>0</v>
      </c>
      <c r="AQ75" s="94">
        <f t="shared" si="92"/>
        <v>0</v>
      </c>
      <c r="AR75" s="94">
        <f t="shared" si="92"/>
        <v>0</v>
      </c>
      <c r="AS75" s="94">
        <f t="shared" si="92"/>
        <v>0</v>
      </c>
      <c r="AT75" s="94">
        <f t="shared" si="92"/>
        <v>0</v>
      </c>
      <c r="AU75" s="94">
        <f t="shared" si="92"/>
        <v>0</v>
      </c>
      <c r="AV75" s="94">
        <f t="shared" si="92"/>
        <v>0</v>
      </c>
      <c r="AW75" s="94">
        <f t="shared" si="92"/>
        <v>0</v>
      </c>
      <c r="AX75" s="94">
        <f t="shared" si="92"/>
        <v>0</v>
      </c>
      <c r="AY75" s="94">
        <f t="shared" si="92"/>
        <v>0</v>
      </c>
      <c r="AZ75" s="94">
        <f t="shared" si="78"/>
        <v>0</v>
      </c>
      <c r="BA75" s="94">
        <f t="shared" si="78"/>
        <v>0</v>
      </c>
      <c r="BB75" s="94">
        <f t="shared" si="79"/>
        <v>0</v>
      </c>
      <c r="BC75" s="94">
        <f t="shared" si="79"/>
        <v>0</v>
      </c>
      <c r="BD75" s="94">
        <f t="shared" si="92"/>
        <v>0</v>
      </c>
      <c r="BK75" s="96" t="s">
        <v>113</v>
      </c>
      <c r="BL75" s="96" t="s">
        <v>335</v>
      </c>
      <c r="BM75" s="96" t="s">
        <v>1929</v>
      </c>
    </row>
  </sheetData>
  <dataConsolidate/>
  <phoneticPr fontId="11" type="noConversion"/>
  <conditionalFormatting sqref="E6:Z75">
    <cfRule type="expression" dxfId="266" priority="2" stopIfTrue="1">
      <formula>E6&lt;&gt;AG6</formula>
    </cfRule>
  </conditionalFormatting>
  <conditionalFormatting sqref="AB6:AB75">
    <cfRule type="expression" dxfId="265" priority="18" stopIfTrue="1">
      <formula>AB6&lt;&gt;BD6</formula>
    </cfRule>
  </conditionalFormatting>
  <conditionalFormatting sqref="AA6:AA75">
    <cfRule type="expression" dxfId="264" priority="1" stopIfTrue="1">
      <formula>AA6&lt;&gt;BC6</formula>
    </cfRule>
  </conditionalFormatting>
  <dataValidations count="1">
    <dataValidation type="whole" operator="greaterThanOrEqual" allowBlank="1" showInputMessage="1" showErrorMessage="1" error="Positive whole numbers only / Nombres entiers positifs uniquement" sqref="AG8:BD13 AG25:BD25 AG15:BD15 AG18:BD23 AG48:BD55 AG38:BD45 E25:AB25 E15:AB15 E18:AB23 E48:AB55 E38:AB45 E8:AB13">
      <formula1>0</formula1>
    </dataValidation>
  </dataValidations>
  <pageMargins left="0.23622047244094491" right="0.23622047244094491" top="0.51181102362204722" bottom="0.31496062992125984" header="0.51181102362204722" footer="0.51181102362204722"/>
  <pageSetup paperSize="9" scale="64" fitToHeight="2" orientation="landscape" r:id="rId1"/>
  <headerFooter alignWithMargins="0"/>
  <rowBreaks count="1" manualBreakCount="1">
    <brk id="35" max="16383" man="1"/>
  </rowBreaks>
  <legacyDrawing r:id="rId2"/>
</worksheet>
</file>

<file path=xl/worksheets/sheet18.xml><?xml version="1.0" encoding="utf-8"?>
<worksheet xmlns="http://schemas.openxmlformats.org/spreadsheetml/2006/main" xmlns:r="http://schemas.openxmlformats.org/officeDocument/2006/relationships">
  <sheetPr codeName="Sheet_TS03"/>
  <dimension ref="A1:BP92"/>
  <sheetViews>
    <sheetView showGridLines="0" zoomScaleNormal="100" workbookViewId="0">
      <pane xSplit="4" ySplit="5" topLeftCell="O6" activePane="bottomRight" state="frozen"/>
      <selection activeCell="P11" sqref="P11"/>
      <selection pane="topRight" activeCell="P11" sqref="P11"/>
      <selection pane="bottomLeft" activeCell="P11" sqref="P11"/>
      <selection pane="bottomRight" activeCell="P1" sqref="P1"/>
    </sheetView>
  </sheetViews>
  <sheetFormatPr defaultColWidth="10" defaultRowHeight="12"/>
  <cols>
    <col min="1" max="4" width="10" style="136" hidden="1" customWidth="1"/>
    <col min="5" max="28" width="10" style="136"/>
    <col min="29" max="29" width="30.140625" style="136" customWidth="1"/>
    <col min="30" max="30" width="10" style="136" hidden="1" customWidth="1"/>
    <col min="31" max="31" width="40.85546875" style="756" hidden="1" customWidth="1"/>
    <col min="32" max="68" width="10" style="136" hidden="1" customWidth="1"/>
    <col min="69" max="81" width="10" style="136" customWidth="1"/>
    <col min="82" max="16384" width="10" style="136"/>
  </cols>
  <sheetData>
    <row r="1" spans="1:64" ht="15.75" customHeight="1">
      <c r="C1"/>
      <c r="F1" s="1049" t="s">
        <v>2157</v>
      </c>
      <c r="O1" s="379"/>
      <c r="P1" s="1049" t="s">
        <v>2157</v>
      </c>
      <c r="R1" s="380"/>
      <c r="S1" s="380"/>
      <c r="T1" s="380"/>
      <c r="U1" s="380"/>
      <c r="V1" s="380"/>
      <c r="W1" s="380"/>
      <c r="X1" s="380"/>
      <c r="Y1" s="380"/>
      <c r="Z1" s="380"/>
      <c r="AA1" s="380"/>
      <c r="AB1" s="380"/>
      <c r="AC1" s="1040">
        <f ca="1">NOW()</f>
        <v>41912.572466666665</v>
      </c>
      <c r="AE1" s="756" t="s">
        <v>195</v>
      </c>
      <c r="BJ1" s="136" t="s">
        <v>195</v>
      </c>
      <c r="BK1" s="136" t="s">
        <v>1130</v>
      </c>
      <c r="BL1" s="136" t="s">
        <v>1925</v>
      </c>
    </row>
    <row r="2" spans="1:64" s="381" customFormat="1" ht="12.75">
      <c r="D2" s="382"/>
      <c r="E2" s="11"/>
      <c r="F2" s="382"/>
      <c r="G2" s="382"/>
      <c r="H2" s="382"/>
      <c r="I2" s="382"/>
      <c r="J2" s="382"/>
      <c r="K2" s="382"/>
      <c r="L2" s="382"/>
      <c r="M2" s="382"/>
      <c r="N2" s="382"/>
      <c r="O2" s="382"/>
      <c r="P2" s="382"/>
      <c r="Q2" s="382"/>
      <c r="R2" s="382"/>
      <c r="S2" s="382"/>
      <c r="T2" s="382"/>
      <c r="U2" s="382"/>
      <c r="V2" s="382"/>
      <c r="W2" s="382"/>
      <c r="X2" s="382"/>
      <c r="Y2" s="382"/>
      <c r="Z2" s="382"/>
      <c r="AA2" s="382"/>
      <c r="AB2" s="382"/>
      <c r="AC2" s="1041" t="s">
        <v>2129</v>
      </c>
      <c r="AE2" s="758"/>
      <c r="BJ2" s="136" t="s">
        <v>196</v>
      </c>
      <c r="BK2" s="136" t="s">
        <v>1131</v>
      </c>
      <c r="BL2" s="136" t="s">
        <v>1936</v>
      </c>
    </row>
    <row r="3" spans="1:64" s="383" customFormat="1">
      <c r="D3" s="382"/>
      <c r="E3" s="382"/>
      <c r="F3" s="382"/>
      <c r="G3" s="382"/>
      <c r="H3" s="382"/>
      <c r="I3" s="382"/>
      <c r="J3" s="382"/>
      <c r="K3" s="382"/>
      <c r="L3" s="382"/>
      <c r="M3" s="382"/>
      <c r="N3" s="382"/>
      <c r="O3" s="382"/>
      <c r="P3" s="382"/>
      <c r="Q3" s="382"/>
      <c r="R3" s="382"/>
      <c r="S3" s="382"/>
      <c r="T3" s="382"/>
      <c r="U3" s="382"/>
      <c r="V3" s="382"/>
      <c r="W3" s="382"/>
      <c r="X3" s="382"/>
      <c r="Y3" s="382"/>
      <c r="Z3" s="382"/>
      <c r="AA3" s="382"/>
      <c r="AB3" s="382"/>
      <c r="AC3" s="382"/>
      <c r="AE3" s="759"/>
      <c r="BJ3" s="136"/>
      <c r="BK3" s="136"/>
      <c r="BL3" s="136"/>
    </row>
    <row r="4" spans="1:64" s="383" customFormat="1">
      <c r="A4" s="383" t="s">
        <v>1304</v>
      </c>
      <c r="B4" s="383" t="s">
        <v>1302</v>
      </c>
      <c r="C4" s="383" t="s">
        <v>1303</v>
      </c>
      <c r="D4" s="417" t="s">
        <v>1305</v>
      </c>
      <c r="E4" s="382"/>
      <c r="F4" s="382"/>
      <c r="G4" s="382"/>
      <c r="H4" s="382"/>
      <c r="I4" s="382"/>
      <c r="AC4" s="417"/>
      <c r="AE4" s="759"/>
      <c r="BJ4" s="136"/>
      <c r="BK4" s="136"/>
      <c r="BL4" s="136"/>
    </row>
    <row r="5" spans="1:64" s="383" customFormat="1" ht="12.75" thickBot="1">
      <c r="A5" s="384"/>
      <c r="B5" s="384" t="s">
        <v>538</v>
      </c>
      <c r="C5" s="384" t="s">
        <v>539</v>
      </c>
      <c r="D5" s="384"/>
      <c r="E5" s="385">
        <v>2013</v>
      </c>
      <c r="F5" s="385">
        <v>2012</v>
      </c>
      <c r="G5" s="385">
        <v>2011</v>
      </c>
      <c r="H5" s="385">
        <v>2010</v>
      </c>
      <c r="I5" s="385">
        <v>2009</v>
      </c>
      <c r="J5" s="385">
        <v>2008</v>
      </c>
      <c r="K5" s="385">
        <v>2007</v>
      </c>
      <c r="L5" s="385">
        <v>2006</v>
      </c>
      <c r="M5" s="385">
        <v>2005</v>
      </c>
      <c r="N5" s="385">
        <v>2004</v>
      </c>
      <c r="O5" s="385">
        <v>2003</v>
      </c>
      <c r="P5" s="385">
        <v>2002</v>
      </c>
      <c r="Q5" s="385">
        <v>2001</v>
      </c>
      <c r="R5" s="385">
        <v>2000</v>
      </c>
      <c r="S5" s="385">
        <v>1999</v>
      </c>
      <c r="T5" s="385">
        <v>1998</v>
      </c>
      <c r="U5" s="385">
        <v>1997</v>
      </c>
      <c r="V5" s="385">
        <v>1996</v>
      </c>
      <c r="W5" s="385">
        <v>1995</v>
      </c>
      <c r="X5" s="385">
        <v>1994</v>
      </c>
      <c r="Y5" s="385">
        <v>1993</v>
      </c>
      <c r="Z5" s="385">
        <v>1992</v>
      </c>
      <c r="AA5" s="385">
        <v>1991</v>
      </c>
      <c r="AB5" s="385">
        <v>1990</v>
      </c>
      <c r="AC5" s="384"/>
      <c r="AE5" s="786"/>
      <c r="AF5" s="819">
        <v>1990</v>
      </c>
      <c r="AG5" s="386">
        <v>1991</v>
      </c>
      <c r="AH5" s="386">
        <v>1992</v>
      </c>
      <c r="AI5" s="386">
        <v>1993</v>
      </c>
      <c r="AJ5" s="386">
        <v>1994</v>
      </c>
      <c r="AK5" s="386">
        <v>1995</v>
      </c>
      <c r="AL5" s="386">
        <v>1996</v>
      </c>
      <c r="AM5" s="386">
        <v>1997</v>
      </c>
      <c r="AN5" s="386">
        <v>1998</v>
      </c>
      <c r="AO5" s="386">
        <v>1999</v>
      </c>
      <c r="AP5" s="386">
        <v>2000</v>
      </c>
      <c r="AQ5" s="386">
        <v>2001</v>
      </c>
      <c r="AR5" s="386">
        <v>2002</v>
      </c>
      <c r="AS5" s="386">
        <v>2003</v>
      </c>
      <c r="AT5" s="386">
        <v>2004</v>
      </c>
      <c r="AU5" s="386">
        <v>2005</v>
      </c>
      <c r="AV5" s="386">
        <v>2006</v>
      </c>
      <c r="AW5" s="386">
        <v>2007</v>
      </c>
      <c r="AX5" s="386">
        <v>2008</v>
      </c>
      <c r="AY5" s="386">
        <v>2009</v>
      </c>
      <c r="AZ5" s="386">
        <v>2010</v>
      </c>
      <c r="BA5" s="386">
        <v>2011</v>
      </c>
      <c r="BB5" s="386">
        <v>2012</v>
      </c>
      <c r="BC5" s="386">
        <v>2013</v>
      </c>
      <c r="BJ5" s="136"/>
      <c r="BK5" s="136"/>
      <c r="BL5" s="136"/>
    </row>
    <row r="6" spans="1:64" s="383" customFormat="1" ht="24" customHeight="1" thickBot="1">
      <c r="E6" s="387"/>
      <c r="F6" s="387"/>
      <c r="G6" s="387"/>
      <c r="H6" s="387"/>
      <c r="I6" s="387"/>
      <c r="J6" s="388"/>
      <c r="K6" s="388"/>
      <c r="L6" s="388"/>
      <c r="M6" s="388"/>
      <c r="N6" s="388"/>
      <c r="O6" s="388"/>
      <c r="P6" s="388"/>
      <c r="Q6" s="388"/>
      <c r="R6" s="388"/>
      <c r="S6" s="388"/>
      <c r="T6" s="388"/>
      <c r="U6" s="388"/>
      <c r="V6" s="388"/>
      <c r="W6" s="388"/>
      <c r="X6" s="388"/>
      <c r="Y6" s="388"/>
      <c r="Z6" s="388"/>
      <c r="AA6" s="388"/>
      <c r="AB6" s="388"/>
      <c r="AC6" s="373" t="s">
        <v>2142</v>
      </c>
      <c r="AE6" s="821" t="s">
        <v>186</v>
      </c>
      <c r="AF6" s="820"/>
      <c r="AG6" s="388"/>
      <c r="AH6" s="388"/>
      <c r="AI6" s="388"/>
      <c r="AJ6" s="388"/>
      <c r="AK6" s="388"/>
      <c r="AL6" s="388"/>
      <c r="AM6" s="388"/>
      <c r="AN6" s="388"/>
      <c r="AO6" s="388"/>
      <c r="AP6" s="388"/>
      <c r="AQ6" s="388"/>
      <c r="AR6" s="388"/>
      <c r="AS6" s="388"/>
      <c r="AT6" s="388"/>
      <c r="AU6" s="388"/>
      <c r="AV6" s="388"/>
      <c r="AW6" s="388"/>
      <c r="AX6" s="388"/>
      <c r="AY6" s="388"/>
      <c r="AZ6" s="388"/>
      <c r="BA6" s="388"/>
      <c r="BB6" s="388"/>
      <c r="BC6" s="388"/>
      <c r="BJ6" s="136" t="s">
        <v>186</v>
      </c>
      <c r="BK6" s="136" t="s">
        <v>1299</v>
      </c>
      <c r="BL6" s="136" t="s">
        <v>1926</v>
      </c>
    </row>
    <row r="7" spans="1:64" s="383" customFormat="1" ht="13.5" customHeight="1">
      <c r="A7" s="336" t="s">
        <v>538</v>
      </c>
      <c r="B7" s="50" t="s">
        <v>74</v>
      </c>
      <c r="C7" s="336" t="s">
        <v>555</v>
      </c>
      <c r="D7" s="336" t="s">
        <v>583</v>
      </c>
      <c r="E7" s="706">
        <f>ROUND(SUM(E8:E17)-E10,0)</f>
        <v>0</v>
      </c>
      <c r="F7" s="706">
        <f>ROUND(SUM(F8:F17)-F10,0)</f>
        <v>0</v>
      </c>
      <c r="G7" s="706">
        <f>ROUND(SUM(G8:G17)-G10,0)</f>
        <v>0</v>
      </c>
      <c r="H7" s="706">
        <f>ROUND(SUM(H8:H17)-H10,0)</f>
        <v>0</v>
      </c>
      <c r="I7" s="706">
        <f t="shared" ref="I7:W7" si="0">ROUND(SUM(I8:I17)-I10,0)</f>
        <v>0</v>
      </c>
      <c r="J7" s="706">
        <f t="shared" si="0"/>
        <v>0</v>
      </c>
      <c r="K7" s="706">
        <f t="shared" si="0"/>
        <v>0</v>
      </c>
      <c r="L7" s="706">
        <f t="shared" si="0"/>
        <v>0</v>
      </c>
      <c r="M7" s="706">
        <f t="shared" si="0"/>
        <v>0</v>
      </c>
      <c r="N7" s="706">
        <f t="shared" si="0"/>
        <v>0</v>
      </c>
      <c r="O7" s="706">
        <f t="shared" si="0"/>
        <v>0</v>
      </c>
      <c r="P7" s="706">
        <f t="shared" si="0"/>
        <v>0</v>
      </c>
      <c r="Q7" s="706">
        <f t="shared" si="0"/>
        <v>0</v>
      </c>
      <c r="R7" s="706">
        <f t="shared" si="0"/>
        <v>0</v>
      </c>
      <c r="S7" s="706">
        <f t="shared" si="0"/>
        <v>0</v>
      </c>
      <c r="T7" s="706">
        <f t="shared" si="0"/>
        <v>0</v>
      </c>
      <c r="U7" s="706">
        <f t="shared" si="0"/>
        <v>0</v>
      </c>
      <c r="V7" s="706">
        <f t="shared" si="0"/>
        <v>0</v>
      </c>
      <c r="W7" s="706">
        <f t="shared" si="0"/>
        <v>0</v>
      </c>
      <c r="X7" s="706">
        <f>ROUND(SUM(X8:X17)-X10,0)</f>
        <v>0</v>
      </c>
      <c r="Y7" s="706">
        <f>ROUND(SUM(Y8:Y17)-Y10,0)</f>
        <v>0</v>
      </c>
      <c r="Z7" s="706">
        <f>ROUND(SUM(Z8:Z17)-Z10,0)</f>
        <v>0</v>
      </c>
      <c r="AA7" s="706">
        <f>ROUND(SUM(AA8:AA17)-AA10,0)</f>
        <v>0</v>
      </c>
      <c r="AB7" s="706">
        <f>ROUND(SUM(AB8:AB17)-AB10,0)</f>
        <v>0</v>
      </c>
      <c r="AC7" s="374" t="s">
        <v>2130</v>
      </c>
      <c r="AE7" s="821" t="s">
        <v>759</v>
      </c>
      <c r="AF7" s="160">
        <f t="shared" ref="AF7:BC7" si="1">ROUND(SUM(AF8:AF17)-AF10,0)</f>
        <v>0</v>
      </c>
      <c r="AG7" s="160">
        <f t="shared" si="1"/>
        <v>0</v>
      </c>
      <c r="AH7" s="160">
        <f t="shared" si="1"/>
        <v>0</v>
      </c>
      <c r="AI7" s="160">
        <f t="shared" si="1"/>
        <v>0</v>
      </c>
      <c r="AJ7" s="160">
        <f t="shared" si="1"/>
        <v>0</v>
      </c>
      <c r="AK7" s="160">
        <f t="shared" si="1"/>
        <v>0</v>
      </c>
      <c r="AL7" s="160">
        <f t="shared" si="1"/>
        <v>0</v>
      </c>
      <c r="AM7" s="160">
        <f t="shared" si="1"/>
        <v>0</v>
      </c>
      <c r="AN7" s="160">
        <f t="shared" si="1"/>
        <v>0</v>
      </c>
      <c r="AO7" s="160">
        <f t="shared" si="1"/>
        <v>0</v>
      </c>
      <c r="AP7" s="160">
        <f t="shared" si="1"/>
        <v>0</v>
      </c>
      <c r="AQ7" s="160">
        <f t="shared" si="1"/>
        <v>0</v>
      </c>
      <c r="AR7" s="160">
        <f t="shared" si="1"/>
        <v>0</v>
      </c>
      <c r="AS7" s="160">
        <f t="shared" si="1"/>
        <v>0</v>
      </c>
      <c r="AT7" s="160">
        <f t="shared" si="1"/>
        <v>0</v>
      </c>
      <c r="AU7" s="160">
        <f t="shared" si="1"/>
        <v>0</v>
      </c>
      <c r="AV7" s="160">
        <f t="shared" si="1"/>
        <v>0</v>
      </c>
      <c r="AW7" s="160">
        <f t="shared" si="1"/>
        <v>0</v>
      </c>
      <c r="AX7" s="160">
        <f t="shared" si="1"/>
        <v>0</v>
      </c>
      <c r="AY7" s="160">
        <f>ROUND(SUM(AY8:AY17)-AY10,0)</f>
        <v>0</v>
      </c>
      <c r="AZ7" s="160">
        <f>ROUND(SUM(AZ8:AZ17)-AZ10,0)</f>
        <v>0</v>
      </c>
      <c r="BA7" s="160">
        <f>ROUND(SUM(BA8:BA17)-BA10,0)</f>
        <v>0</v>
      </c>
      <c r="BB7" s="160">
        <f>ROUND(SUM(BB8:BB17)-BB10,0)</f>
        <v>0</v>
      </c>
      <c r="BC7" s="160">
        <f t="shared" si="1"/>
        <v>0</v>
      </c>
      <c r="BJ7" s="136" t="s">
        <v>759</v>
      </c>
      <c r="BK7" s="136" t="s">
        <v>759</v>
      </c>
      <c r="BL7" s="136" t="s">
        <v>1619</v>
      </c>
    </row>
    <row r="8" spans="1:64" s="389" customFormat="1" ht="12.75" customHeight="1">
      <c r="A8" s="336" t="s">
        <v>538</v>
      </c>
      <c r="B8" s="336" t="s">
        <v>74</v>
      </c>
      <c r="C8" s="336" t="s">
        <v>555</v>
      </c>
      <c r="D8" s="336" t="s">
        <v>563</v>
      </c>
      <c r="E8" s="87">
        <v>0</v>
      </c>
      <c r="F8" s="87">
        <v>0</v>
      </c>
      <c r="G8" s="87">
        <v>0</v>
      </c>
      <c r="H8" s="87">
        <v>0</v>
      </c>
      <c r="I8" s="87">
        <v>0</v>
      </c>
      <c r="J8" s="87">
        <v>0</v>
      </c>
      <c r="K8" s="87">
        <v>0</v>
      </c>
      <c r="L8" s="87">
        <v>0</v>
      </c>
      <c r="M8" s="87">
        <v>0</v>
      </c>
      <c r="N8" s="87">
        <v>0</v>
      </c>
      <c r="O8" s="87">
        <v>0</v>
      </c>
      <c r="P8" s="87">
        <v>0</v>
      </c>
      <c r="Q8" s="87">
        <v>0</v>
      </c>
      <c r="R8" s="87">
        <v>0</v>
      </c>
      <c r="S8" s="87">
        <v>0</v>
      </c>
      <c r="T8" s="87">
        <v>0</v>
      </c>
      <c r="U8" s="87">
        <v>0</v>
      </c>
      <c r="V8" s="87">
        <v>0</v>
      </c>
      <c r="W8" s="87">
        <v>0</v>
      </c>
      <c r="X8" s="87">
        <v>0</v>
      </c>
      <c r="Y8" s="87">
        <v>0</v>
      </c>
      <c r="Z8" s="87">
        <v>0</v>
      </c>
      <c r="AA8" s="87">
        <v>0</v>
      </c>
      <c r="AB8" s="87">
        <v>0</v>
      </c>
      <c r="AC8" s="375" t="s">
        <v>2131</v>
      </c>
      <c r="AE8" s="821" t="s">
        <v>760</v>
      </c>
      <c r="AF8" s="87">
        <v>0</v>
      </c>
      <c r="AG8" s="87">
        <v>0</v>
      </c>
      <c r="AH8" s="87">
        <v>0</v>
      </c>
      <c r="AI8" s="87">
        <v>0</v>
      </c>
      <c r="AJ8" s="87">
        <v>0</v>
      </c>
      <c r="AK8" s="87">
        <v>0</v>
      </c>
      <c r="AL8" s="87">
        <v>0</v>
      </c>
      <c r="AM8" s="87">
        <v>0</v>
      </c>
      <c r="AN8" s="87">
        <v>0</v>
      </c>
      <c r="AO8" s="87">
        <v>0</v>
      </c>
      <c r="AP8" s="87">
        <v>0</v>
      </c>
      <c r="AQ8" s="87">
        <v>0</v>
      </c>
      <c r="AR8" s="87">
        <v>0</v>
      </c>
      <c r="AS8" s="87">
        <v>0</v>
      </c>
      <c r="AT8" s="87">
        <v>0</v>
      </c>
      <c r="AU8" s="87">
        <v>0</v>
      </c>
      <c r="AV8" s="87">
        <v>0</v>
      </c>
      <c r="AW8" s="87">
        <v>0</v>
      </c>
      <c r="AX8" s="87">
        <v>0</v>
      </c>
      <c r="AY8" s="87">
        <v>0</v>
      </c>
      <c r="AZ8" s="87">
        <v>0</v>
      </c>
      <c r="BA8" s="87">
        <v>0</v>
      </c>
      <c r="BB8" s="87">
        <v>0</v>
      </c>
      <c r="BC8" s="87">
        <v>0</v>
      </c>
      <c r="BJ8" s="136" t="s">
        <v>760</v>
      </c>
      <c r="BK8" s="136" t="s">
        <v>351</v>
      </c>
      <c r="BL8" s="136" t="s">
        <v>1638</v>
      </c>
    </row>
    <row r="9" spans="1:64" s="389" customFormat="1" ht="12.75" customHeight="1">
      <c r="A9" s="336" t="s">
        <v>538</v>
      </c>
      <c r="B9" s="336" t="s">
        <v>74</v>
      </c>
      <c r="C9" s="336" t="s">
        <v>555</v>
      </c>
      <c r="D9" s="336" t="s">
        <v>564</v>
      </c>
      <c r="E9" s="87">
        <v>0</v>
      </c>
      <c r="F9" s="87">
        <v>0</v>
      </c>
      <c r="G9" s="87">
        <v>0</v>
      </c>
      <c r="H9" s="87">
        <v>0</v>
      </c>
      <c r="I9" s="87">
        <v>0</v>
      </c>
      <c r="J9" s="87">
        <v>0</v>
      </c>
      <c r="K9" s="87">
        <v>0</v>
      </c>
      <c r="L9" s="87">
        <v>0</v>
      </c>
      <c r="M9" s="87">
        <v>0</v>
      </c>
      <c r="N9" s="87">
        <v>0</v>
      </c>
      <c r="O9" s="87">
        <v>0</v>
      </c>
      <c r="P9" s="87">
        <v>0</v>
      </c>
      <c r="Q9" s="87">
        <v>0</v>
      </c>
      <c r="R9" s="87">
        <v>0</v>
      </c>
      <c r="S9" s="87">
        <v>0</v>
      </c>
      <c r="T9" s="87">
        <v>0</v>
      </c>
      <c r="U9" s="87">
        <v>0</v>
      </c>
      <c r="V9" s="87">
        <v>0</v>
      </c>
      <c r="W9" s="87">
        <v>0</v>
      </c>
      <c r="X9" s="87">
        <v>0</v>
      </c>
      <c r="Y9" s="87">
        <v>0</v>
      </c>
      <c r="Z9" s="87">
        <v>0</v>
      </c>
      <c r="AA9" s="87">
        <v>0</v>
      </c>
      <c r="AB9" s="87">
        <v>0</v>
      </c>
      <c r="AC9" s="1042" t="s">
        <v>2132</v>
      </c>
      <c r="AE9" s="821" t="s">
        <v>761</v>
      </c>
      <c r="AF9" s="87">
        <v>0</v>
      </c>
      <c r="AG9" s="87">
        <v>0</v>
      </c>
      <c r="AH9" s="87">
        <v>0</v>
      </c>
      <c r="AI9" s="87">
        <v>0</v>
      </c>
      <c r="AJ9" s="87">
        <v>0</v>
      </c>
      <c r="AK9" s="87">
        <v>0</v>
      </c>
      <c r="AL9" s="87">
        <v>0</v>
      </c>
      <c r="AM9" s="87">
        <v>0</v>
      </c>
      <c r="AN9" s="87">
        <v>0</v>
      </c>
      <c r="AO9" s="87">
        <v>0</v>
      </c>
      <c r="AP9" s="87">
        <v>0</v>
      </c>
      <c r="AQ9" s="87">
        <v>0</v>
      </c>
      <c r="AR9" s="87">
        <v>0</v>
      </c>
      <c r="AS9" s="87">
        <v>0</v>
      </c>
      <c r="AT9" s="87">
        <v>0</v>
      </c>
      <c r="AU9" s="87">
        <v>0</v>
      </c>
      <c r="AV9" s="87">
        <v>0</v>
      </c>
      <c r="AW9" s="87">
        <v>0</v>
      </c>
      <c r="AX9" s="87">
        <v>0</v>
      </c>
      <c r="AY9" s="87">
        <v>0</v>
      </c>
      <c r="AZ9" s="87">
        <v>0</v>
      </c>
      <c r="BA9" s="87">
        <v>0</v>
      </c>
      <c r="BB9" s="87">
        <v>0</v>
      </c>
      <c r="BC9" s="87">
        <v>0</v>
      </c>
      <c r="BJ9" s="136" t="s">
        <v>761</v>
      </c>
      <c r="BK9" s="136" t="s">
        <v>352</v>
      </c>
      <c r="BL9" s="136" t="s">
        <v>1628</v>
      </c>
    </row>
    <row r="10" spans="1:64" s="389" customFormat="1" ht="12.75" customHeight="1">
      <c r="A10" s="336" t="s">
        <v>538</v>
      </c>
      <c r="B10" s="336" t="s">
        <v>74</v>
      </c>
      <c r="C10" s="336" t="s">
        <v>555</v>
      </c>
      <c r="D10" s="336" t="s">
        <v>565</v>
      </c>
      <c r="E10" s="87">
        <v>0</v>
      </c>
      <c r="F10" s="87">
        <v>0</v>
      </c>
      <c r="G10" s="87">
        <v>0</v>
      </c>
      <c r="H10" s="87">
        <v>0</v>
      </c>
      <c r="I10" s="87">
        <v>0</v>
      </c>
      <c r="J10" s="87">
        <v>0</v>
      </c>
      <c r="K10" s="87">
        <v>0</v>
      </c>
      <c r="L10" s="87">
        <v>0</v>
      </c>
      <c r="M10" s="87">
        <v>0</v>
      </c>
      <c r="N10" s="87">
        <v>0</v>
      </c>
      <c r="O10" s="87">
        <v>0</v>
      </c>
      <c r="P10" s="87">
        <v>0</v>
      </c>
      <c r="Q10" s="87">
        <v>0</v>
      </c>
      <c r="R10" s="87">
        <v>0</v>
      </c>
      <c r="S10" s="87">
        <v>0</v>
      </c>
      <c r="T10" s="87">
        <v>0</v>
      </c>
      <c r="U10" s="87">
        <v>0</v>
      </c>
      <c r="V10" s="87">
        <v>0</v>
      </c>
      <c r="W10" s="87">
        <v>0</v>
      </c>
      <c r="X10" s="87">
        <v>0</v>
      </c>
      <c r="Y10" s="87">
        <v>0</v>
      </c>
      <c r="Z10" s="87">
        <v>0</v>
      </c>
      <c r="AA10" s="87">
        <v>0</v>
      </c>
      <c r="AB10" s="87">
        <v>0</v>
      </c>
      <c r="AC10" s="1043" t="s">
        <v>2133</v>
      </c>
      <c r="AE10" s="821" t="s">
        <v>109</v>
      </c>
      <c r="AF10" s="87">
        <v>0</v>
      </c>
      <c r="AG10" s="87">
        <v>0</v>
      </c>
      <c r="AH10" s="87">
        <v>0</v>
      </c>
      <c r="AI10" s="87">
        <v>0</v>
      </c>
      <c r="AJ10" s="87">
        <v>0</v>
      </c>
      <c r="AK10" s="87">
        <v>0</v>
      </c>
      <c r="AL10" s="87">
        <v>0</v>
      </c>
      <c r="AM10" s="87">
        <v>0</v>
      </c>
      <c r="AN10" s="87">
        <v>0</v>
      </c>
      <c r="AO10" s="87">
        <v>0</v>
      </c>
      <c r="AP10" s="87">
        <v>0</v>
      </c>
      <c r="AQ10" s="87">
        <v>0</v>
      </c>
      <c r="AR10" s="87">
        <v>0</v>
      </c>
      <c r="AS10" s="87">
        <v>0</v>
      </c>
      <c r="AT10" s="87">
        <v>0</v>
      </c>
      <c r="AU10" s="87">
        <v>0</v>
      </c>
      <c r="AV10" s="87">
        <v>0</v>
      </c>
      <c r="AW10" s="87">
        <v>0</v>
      </c>
      <c r="AX10" s="87">
        <v>0</v>
      </c>
      <c r="AY10" s="87">
        <v>0</v>
      </c>
      <c r="AZ10" s="87">
        <v>0</v>
      </c>
      <c r="BA10" s="87">
        <v>0</v>
      </c>
      <c r="BB10" s="87">
        <v>0</v>
      </c>
      <c r="BC10" s="87">
        <v>0</v>
      </c>
      <c r="BJ10" s="136" t="s">
        <v>109</v>
      </c>
      <c r="BK10" s="136" t="s">
        <v>1300</v>
      </c>
      <c r="BL10" s="136" t="s">
        <v>1927</v>
      </c>
    </row>
    <row r="11" spans="1:64" s="389" customFormat="1" ht="12.75" customHeight="1">
      <c r="A11" s="336" t="s">
        <v>538</v>
      </c>
      <c r="B11" s="336" t="s">
        <v>74</v>
      </c>
      <c r="C11" s="336" t="s">
        <v>555</v>
      </c>
      <c r="D11" s="336" t="s">
        <v>566</v>
      </c>
      <c r="E11" s="87">
        <v>0</v>
      </c>
      <c r="F11" s="87">
        <v>0</v>
      </c>
      <c r="G11" s="87">
        <v>0</v>
      </c>
      <c r="H11" s="87">
        <v>0</v>
      </c>
      <c r="I11" s="87">
        <v>0</v>
      </c>
      <c r="J11" s="87">
        <v>0</v>
      </c>
      <c r="K11" s="87">
        <v>0</v>
      </c>
      <c r="L11" s="87">
        <v>0</v>
      </c>
      <c r="M11" s="87">
        <v>0</v>
      </c>
      <c r="N11" s="87">
        <v>0</v>
      </c>
      <c r="O11" s="87">
        <v>0</v>
      </c>
      <c r="P11" s="87">
        <v>0</v>
      </c>
      <c r="Q11" s="87">
        <v>0</v>
      </c>
      <c r="R11" s="87">
        <v>0</v>
      </c>
      <c r="S11" s="87">
        <v>0</v>
      </c>
      <c r="T11" s="87">
        <v>0</v>
      </c>
      <c r="U11" s="87">
        <v>0</v>
      </c>
      <c r="V11" s="87">
        <v>0</v>
      </c>
      <c r="W11" s="87">
        <v>0</v>
      </c>
      <c r="X11" s="87">
        <v>0</v>
      </c>
      <c r="Y11" s="87">
        <v>0</v>
      </c>
      <c r="Z11" s="87">
        <v>0</v>
      </c>
      <c r="AA11" s="87">
        <v>0</v>
      </c>
      <c r="AB11" s="87">
        <v>0</v>
      </c>
      <c r="AC11" s="1042" t="s">
        <v>2134</v>
      </c>
      <c r="AE11" s="821" t="s">
        <v>762</v>
      </c>
      <c r="AF11" s="87">
        <v>0</v>
      </c>
      <c r="AG11" s="87">
        <v>0</v>
      </c>
      <c r="AH11" s="87">
        <v>0</v>
      </c>
      <c r="AI11" s="87">
        <v>0</v>
      </c>
      <c r="AJ11" s="87">
        <v>0</v>
      </c>
      <c r="AK11" s="87">
        <v>0</v>
      </c>
      <c r="AL11" s="87">
        <v>0</v>
      </c>
      <c r="AM11" s="87">
        <v>0</v>
      </c>
      <c r="AN11" s="87">
        <v>0</v>
      </c>
      <c r="AO11" s="87">
        <v>0</v>
      </c>
      <c r="AP11" s="87">
        <v>0</v>
      </c>
      <c r="AQ11" s="87">
        <v>0</v>
      </c>
      <c r="AR11" s="87">
        <v>0</v>
      </c>
      <c r="AS11" s="87">
        <v>0</v>
      </c>
      <c r="AT11" s="87">
        <v>0</v>
      </c>
      <c r="AU11" s="87">
        <v>0</v>
      </c>
      <c r="AV11" s="87">
        <v>0</v>
      </c>
      <c r="AW11" s="87">
        <v>0</v>
      </c>
      <c r="AX11" s="87">
        <v>0</v>
      </c>
      <c r="AY11" s="87">
        <v>0</v>
      </c>
      <c r="AZ11" s="87">
        <v>0</v>
      </c>
      <c r="BA11" s="87">
        <v>0</v>
      </c>
      <c r="BB11" s="87">
        <v>0</v>
      </c>
      <c r="BC11" s="87">
        <v>0</v>
      </c>
      <c r="BJ11" s="136" t="s">
        <v>762</v>
      </c>
      <c r="BK11" s="136" t="s">
        <v>357</v>
      </c>
      <c r="BL11" s="136" t="s">
        <v>1630</v>
      </c>
    </row>
    <row r="12" spans="1:64" s="389" customFormat="1" ht="12.75" customHeight="1">
      <c r="A12" s="336" t="s">
        <v>538</v>
      </c>
      <c r="B12" s="336" t="s">
        <v>74</v>
      </c>
      <c r="C12" s="336" t="s">
        <v>555</v>
      </c>
      <c r="D12" s="336" t="s">
        <v>567</v>
      </c>
      <c r="E12" s="87">
        <v>0</v>
      </c>
      <c r="F12" s="87">
        <v>0</v>
      </c>
      <c r="G12" s="87">
        <v>0</v>
      </c>
      <c r="H12" s="87">
        <v>0</v>
      </c>
      <c r="I12" s="87">
        <v>0</v>
      </c>
      <c r="J12" s="87">
        <v>0</v>
      </c>
      <c r="K12" s="87">
        <v>0</v>
      </c>
      <c r="L12" s="87">
        <v>0</v>
      </c>
      <c r="M12" s="87">
        <v>0</v>
      </c>
      <c r="N12" s="87">
        <v>0</v>
      </c>
      <c r="O12" s="87">
        <v>0</v>
      </c>
      <c r="P12" s="87">
        <v>0</v>
      </c>
      <c r="Q12" s="87">
        <v>0</v>
      </c>
      <c r="R12" s="87">
        <v>0</v>
      </c>
      <c r="S12" s="87">
        <v>0</v>
      </c>
      <c r="T12" s="87">
        <v>0</v>
      </c>
      <c r="U12" s="87">
        <v>0</v>
      </c>
      <c r="V12" s="87">
        <v>0</v>
      </c>
      <c r="W12" s="87">
        <v>0</v>
      </c>
      <c r="X12" s="87">
        <v>0</v>
      </c>
      <c r="Y12" s="87">
        <v>0</v>
      </c>
      <c r="Z12" s="87">
        <v>0</v>
      </c>
      <c r="AA12" s="87">
        <v>0</v>
      </c>
      <c r="AB12" s="87">
        <v>0</v>
      </c>
      <c r="AC12" s="1042" t="s">
        <v>2135</v>
      </c>
      <c r="AE12" s="821" t="s">
        <v>763</v>
      </c>
      <c r="AF12" s="87">
        <v>0</v>
      </c>
      <c r="AG12" s="87">
        <v>0</v>
      </c>
      <c r="AH12" s="87">
        <v>0</v>
      </c>
      <c r="AI12" s="87">
        <v>0</v>
      </c>
      <c r="AJ12" s="87">
        <v>0</v>
      </c>
      <c r="AK12" s="87">
        <v>0</v>
      </c>
      <c r="AL12" s="87">
        <v>0</v>
      </c>
      <c r="AM12" s="87">
        <v>0</v>
      </c>
      <c r="AN12" s="87">
        <v>0</v>
      </c>
      <c r="AO12" s="87">
        <v>0</v>
      </c>
      <c r="AP12" s="87">
        <v>0</v>
      </c>
      <c r="AQ12" s="87">
        <v>0</v>
      </c>
      <c r="AR12" s="87">
        <v>0</v>
      </c>
      <c r="AS12" s="87">
        <v>0</v>
      </c>
      <c r="AT12" s="87">
        <v>0</v>
      </c>
      <c r="AU12" s="87">
        <v>0</v>
      </c>
      <c r="AV12" s="87">
        <v>0</v>
      </c>
      <c r="AW12" s="87">
        <v>0</v>
      </c>
      <c r="AX12" s="87">
        <v>0</v>
      </c>
      <c r="AY12" s="87">
        <v>0</v>
      </c>
      <c r="AZ12" s="87">
        <v>0</v>
      </c>
      <c r="BA12" s="87">
        <v>0</v>
      </c>
      <c r="BB12" s="87">
        <v>0</v>
      </c>
      <c r="BC12" s="87">
        <v>0</v>
      </c>
      <c r="BJ12" s="136" t="s">
        <v>763</v>
      </c>
      <c r="BK12" s="136" t="s">
        <v>358</v>
      </c>
      <c r="BL12" s="136" t="s">
        <v>1631</v>
      </c>
    </row>
    <row r="13" spans="1:64" s="389" customFormat="1" ht="12.75" customHeight="1">
      <c r="A13" s="336" t="s">
        <v>538</v>
      </c>
      <c r="B13" s="336" t="s">
        <v>74</v>
      </c>
      <c r="C13" s="336" t="s">
        <v>555</v>
      </c>
      <c r="D13" s="336" t="s">
        <v>568</v>
      </c>
      <c r="E13" s="87">
        <v>0</v>
      </c>
      <c r="F13" s="87">
        <v>0</v>
      </c>
      <c r="G13" s="87">
        <v>0</v>
      </c>
      <c r="H13" s="87">
        <v>0</v>
      </c>
      <c r="I13" s="87">
        <v>0</v>
      </c>
      <c r="J13" s="87">
        <v>0</v>
      </c>
      <c r="K13" s="87">
        <v>0</v>
      </c>
      <c r="L13" s="87">
        <v>0</v>
      </c>
      <c r="M13" s="87">
        <v>0</v>
      </c>
      <c r="N13" s="87">
        <v>0</v>
      </c>
      <c r="O13" s="87">
        <v>0</v>
      </c>
      <c r="P13" s="87">
        <v>0</v>
      </c>
      <c r="Q13" s="87">
        <v>0</v>
      </c>
      <c r="R13" s="87">
        <v>0</v>
      </c>
      <c r="S13" s="87">
        <v>0</v>
      </c>
      <c r="T13" s="87">
        <v>0</v>
      </c>
      <c r="U13" s="87">
        <v>0</v>
      </c>
      <c r="V13" s="87">
        <v>0</v>
      </c>
      <c r="W13" s="87">
        <v>0</v>
      </c>
      <c r="X13" s="87">
        <v>0</v>
      </c>
      <c r="Y13" s="87">
        <v>0</v>
      </c>
      <c r="Z13" s="87">
        <v>0</v>
      </c>
      <c r="AA13" s="87">
        <v>0</v>
      </c>
      <c r="AB13" s="87">
        <v>0</v>
      </c>
      <c r="AC13" s="1044" t="s">
        <v>2136</v>
      </c>
      <c r="AE13" s="821" t="s">
        <v>187</v>
      </c>
      <c r="AF13" s="87">
        <v>0</v>
      </c>
      <c r="AG13" s="87">
        <v>0</v>
      </c>
      <c r="AH13" s="87">
        <v>0</v>
      </c>
      <c r="AI13" s="87">
        <v>0</v>
      </c>
      <c r="AJ13" s="87">
        <v>0</v>
      </c>
      <c r="AK13" s="87">
        <v>0</v>
      </c>
      <c r="AL13" s="87">
        <v>0</v>
      </c>
      <c r="AM13" s="87">
        <v>0</v>
      </c>
      <c r="AN13" s="87">
        <v>0</v>
      </c>
      <c r="AO13" s="87">
        <v>0</v>
      </c>
      <c r="AP13" s="87">
        <v>0</v>
      </c>
      <c r="AQ13" s="87">
        <v>0</v>
      </c>
      <c r="AR13" s="87">
        <v>0</v>
      </c>
      <c r="AS13" s="87">
        <v>0</v>
      </c>
      <c r="AT13" s="87">
        <v>0</v>
      </c>
      <c r="AU13" s="87">
        <v>0</v>
      </c>
      <c r="AV13" s="87">
        <v>0</v>
      </c>
      <c r="AW13" s="87">
        <v>0</v>
      </c>
      <c r="AX13" s="87">
        <v>0</v>
      </c>
      <c r="AY13" s="87">
        <v>0</v>
      </c>
      <c r="AZ13" s="87">
        <v>0</v>
      </c>
      <c r="BA13" s="87">
        <v>0</v>
      </c>
      <c r="BB13" s="87">
        <v>0</v>
      </c>
      <c r="BC13" s="87">
        <v>0</v>
      </c>
      <c r="BJ13" s="136" t="s">
        <v>187</v>
      </c>
      <c r="BK13" s="136" t="s">
        <v>862</v>
      </c>
      <c r="BL13" s="136" t="s">
        <v>1632</v>
      </c>
    </row>
    <row r="14" spans="1:64" s="389" customFormat="1" ht="12.75" customHeight="1">
      <c r="A14" s="336" t="s">
        <v>538</v>
      </c>
      <c r="B14" s="336" t="s">
        <v>74</v>
      </c>
      <c r="C14" s="336" t="s">
        <v>555</v>
      </c>
      <c r="D14" s="336" t="s">
        <v>569</v>
      </c>
      <c r="E14" s="87">
        <v>0</v>
      </c>
      <c r="F14" s="87">
        <v>0</v>
      </c>
      <c r="G14" s="87">
        <v>0</v>
      </c>
      <c r="H14" s="87">
        <v>0</v>
      </c>
      <c r="I14" s="87">
        <v>0</v>
      </c>
      <c r="J14" s="87">
        <v>0</v>
      </c>
      <c r="K14" s="87">
        <v>0</v>
      </c>
      <c r="L14" s="87">
        <v>0</v>
      </c>
      <c r="M14" s="87">
        <v>0</v>
      </c>
      <c r="N14" s="87">
        <v>0</v>
      </c>
      <c r="O14" s="87">
        <v>0</v>
      </c>
      <c r="P14" s="87">
        <v>0</v>
      </c>
      <c r="Q14" s="87">
        <v>0</v>
      </c>
      <c r="R14" s="87">
        <v>0</v>
      </c>
      <c r="S14" s="87">
        <v>0</v>
      </c>
      <c r="T14" s="87">
        <v>0</v>
      </c>
      <c r="U14" s="87">
        <v>0</v>
      </c>
      <c r="V14" s="87">
        <v>0</v>
      </c>
      <c r="W14" s="87">
        <v>0</v>
      </c>
      <c r="X14" s="87">
        <v>0</v>
      </c>
      <c r="Y14" s="87">
        <v>0</v>
      </c>
      <c r="Z14" s="87">
        <v>0</v>
      </c>
      <c r="AA14" s="87">
        <v>0</v>
      </c>
      <c r="AB14" s="87">
        <v>0</v>
      </c>
      <c r="AC14" s="1042" t="s">
        <v>2137</v>
      </c>
      <c r="AE14" s="821" t="s">
        <v>764</v>
      </c>
      <c r="AF14" s="87">
        <v>0</v>
      </c>
      <c r="AG14" s="87">
        <v>0</v>
      </c>
      <c r="AH14" s="87">
        <v>0</v>
      </c>
      <c r="AI14" s="87">
        <v>0</v>
      </c>
      <c r="AJ14" s="87">
        <v>0</v>
      </c>
      <c r="AK14" s="87">
        <v>0</v>
      </c>
      <c r="AL14" s="87">
        <v>0</v>
      </c>
      <c r="AM14" s="87">
        <v>0</v>
      </c>
      <c r="AN14" s="87">
        <v>0</v>
      </c>
      <c r="AO14" s="87">
        <v>0</v>
      </c>
      <c r="AP14" s="87">
        <v>0</v>
      </c>
      <c r="AQ14" s="87">
        <v>0</v>
      </c>
      <c r="AR14" s="87">
        <v>0</v>
      </c>
      <c r="AS14" s="87">
        <v>0</v>
      </c>
      <c r="AT14" s="87">
        <v>0</v>
      </c>
      <c r="AU14" s="87">
        <v>0</v>
      </c>
      <c r="AV14" s="87">
        <v>0</v>
      </c>
      <c r="AW14" s="87">
        <v>0</v>
      </c>
      <c r="AX14" s="87">
        <v>0</v>
      </c>
      <c r="AY14" s="87">
        <v>0</v>
      </c>
      <c r="AZ14" s="87">
        <v>0</v>
      </c>
      <c r="BA14" s="87">
        <v>0</v>
      </c>
      <c r="BB14" s="87">
        <v>0</v>
      </c>
      <c r="BC14" s="87">
        <v>0</v>
      </c>
      <c r="BJ14" s="136" t="s">
        <v>764</v>
      </c>
      <c r="BK14" s="136" t="s">
        <v>1301</v>
      </c>
      <c r="BL14" s="136" t="s">
        <v>1633</v>
      </c>
    </row>
    <row r="15" spans="1:64" ht="12.75" customHeight="1">
      <c r="A15" s="336" t="s">
        <v>538</v>
      </c>
      <c r="B15" s="336" t="s">
        <v>74</v>
      </c>
      <c r="C15" s="336" t="s">
        <v>555</v>
      </c>
      <c r="D15" s="336" t="s">
        <v>570</v>
      </c>
      <c r="E15" s="87">
        <v>0</v>
      </c>
      <c r="F15" s="87">
        <v>0</v>
      </c>
      <c r="G15" s="87">
        <v>0</v>
      </c>
      <c r="H15" s="87">
        <v>0</v>
      </c>
      <c r="I15" s="87">
        <v>0</v>
      </c>
      <c r="J15" s="87">
        <v>0</v>
      </c>
      <c r="K15" s="87">
        <v>0</v>
      </c>
      <c r="L15" s="87">
        <v>0</v>
      </c>
      <c r="M15" s="87">
        <v>0</v>
      </c>
      <c r="N15" s="87">
        <v>0</v>
      </c>
      <c r="O15" s="87">
        <v>0</v>
      </c>
      <c r="P15" s="87">
        <v>0</v>
      </c>
      <c r="Q15" s="87">
        <v>0</v>
      </c>
      <c r="R15" s="87">
        <v>0</v>
      </c>
      <c r="S15" s="87">
        <v>0</v>
      </c>
      <c r="T15" s="87">
        <v>0</v>
      </c>
      <c r="U15" s="87">
        <v>0</v>
      </c>
      <c r="V15" s="87">
        <v>0</v>
      </c>
      <c r="W15" s="87">
        <v>0</v>
      </c>
      <c r="X15" s="87">
        <v>0</v>
      </c>
      <c r="Y15" s="87">
        <v>0</v>
      </c>
      <c r="Z15" s="87">
        <v>0</v>
      </c>
      <c r="AA15" s="87">
        <v>0</v>
      </c>
      <c r="AB15" s="87">
        <v>0</v>
      </c>
      <c r="AC15" s="1042" t="s">
        <v>2138</v>
      </c>
      <c r="AE15" s="821" t="s">
        <v>111</v>
      </c>
      <c r="AF15" s="87">
        <v>0</v>
      </c>
      <c r="AG15" s="87">
        <v>0</v>
      </c>
      <c r="AH15" s="87">
        <v>0</v>
      </c>
      <c r="AI15" s="87">
        <v>0</v>
      </c>
      <c r="AJ15" s="87">
        <v>0</v>
      </c>
      <c r="AK15" s="87">
        <v>0</v>
      </c>
      <c r="AL15" s="87">
        <v>0</v>
      </c>
      <c r="AM15" s="87">
        <v>0</v>
      </c>
      <c r="AN15" s="87">
        <v>0</v>
      </c>
      <c r="AO15" s="87">
        <v>0</v>
      </c>
      <c r="AP15" s="87">
        <v>0</v>
      </c>
      <c r="AQ15" s="87">
        <v>0</v>
      </c>
      <c r="AR15" s="87">
        <v>0</v>
      </c>
      <c r="AS15" s="87">
        <v>0</v>
      </c>
      <c r="AT15" s="87">
        <v>0</v>
      </c>
      <c r="AU15" s="87">
        <v>0</v>
      </c>
      <c r="AV15" s="87">
        <v>0</v>
      </c>
      <c r="AW15" s="87">
        <v>0</v>
      </c>
      <c r="AX15" s="87">
        <v>0</v>
      </c>
      <c r="AY15" s="87">
        <v>0</v>
      </c>
      <c r="AZ15" s="87">
        <v>0</v>
      </c>
      <c r="BA15" s="87">
        <v>0</v>
      </c>
      <c r="BB15" s="87">
        <v>0</v>
      </c>
      <c r="BC15" s="87">
        <v>0</v>
      </c>
      <c r="BJ15" s="136" t="s">
        <v>111</v>
      </c>
      <c r="BK15" s="136" t="s">
        <v>360</v>
      </c>
      <c r="BL15" s="136" t="s">
        <v>1928</v>
      </c>
    </row>
    <row r="16" spans="1:64" ht="12.75" customHeight="1">
      <c r="A16" s="336" t="s">
        <v>538</v>
      </c>
      <c r="B16" s="336" t="s">
        <v>74</v>
      </c>
      <c r="C16" s="336" t="s">
        <v>555</v>
      </c>
      <c r="D16" s="336" t="s">
        <v>554</v>
      </c>
      <c r="E16" s="87">
        <v>0</v>
      </c>
      <c r="F16" s="87">
        <v>0</v>
      </c>
      <c r="G16" s="87">
        <v>0</v>
      </c>
      <c r="H16" s="87">
        <v>0</v>
      </c>
      <c r="I16" s="87">
        <v>0</v>
      </c>
      <c r="J16" s="87">
        <v>0</v>
      </c>
      <c r="K16" s="87">
        <v>0</v>
      </c>
      <c r="L16" s="87">
        <v>0</v>
      </c>
      <c r="M16" s="87">
        <v>0</v>
      </c>
      <c r="N16" s="87">
        <v>0</v>
      </c>
      <c r="O16" s="87">
        <v>0</v>
      </c>
      <c r="P16" s="87">
        <v>0</v>
      </c>
      <c r="Q16" s="87">
        <v>0</v>
      </c>
      <c r="R16" s="87">
        <v>0</v>
      </c>
      <c r="S16" s="87">
        <v>0</v>
      </c>
      <c r="T16" s="87">
        <v>0</v>
      </c>
      <c r="U16" s="87">
        <v>0</v>
      </c>
      <c r="V16" s="87">
        <v>0</v>
      </c>
      <c r="W16" s="87">
        <v>0</v>
      </c>
      <c r="X16" s="87">
        <v>0</v>
      </c>
      <c r="Y16" s="87">
        <v>0</v>
      </c>
      <c r="Z16" s="87">
        <v>0</v>
      </c>
      <c r="AA16" s="87">
        <v>0</v>
      </c>
      <c r="AB16" s="87">
        <v>0</v>
      </c>
      <c r="AC16" s="1042" t="s">
        <v>2139</v>
      </c>
      <c r="AE16" s="821" t="s">
        <v>188</v>
      </c>
      <c r="AF16" s="87">
        <v>0</v>
      </c>
      <c r="AG16" s="87">
        <v>0</v>
      </c>
      <c r="AH16" s="87">
        <v>0</v>
      </c>
      <c r="AI16" s="87">
        <v>0</v>
      </c>
      <c r="AJ16" s="87">
        <v>0</v>
      </c>
      <c r="AK16" s="87">
        <v>0</v>
      </c>
      <c r="AL16" s="87">
        <v>0</v>
      </c>
      <c r="AM16" s="87">
        <v>0</v>
      </c>
      <c r="AN16" s="87">
        <v>0</v>
      </c>
      <c r="AO16" s="87">
        <v>0</v>
      </c>
      <c r="AP16" s="87">
        <v>0</v>
      </c>
      <c r="AQ16" s="87">
        <v>0</v>
      </c>
      <c r="AR16" s="87">
        <v>0</v>
      </c>
      <c r="AS16" s="87">
        <v>0</v>
      </c>
      <c r="AT16" s="87">
        <v>0</v>
      </c>
      <c r="AU16" s="87">
        <v>0</v>
      </c>
      <c r="AV16" s="87">
        <v>0</v>
      </c>
      <c r="AW16" s="87">
        <v>0</v>
      </c>
      <c r="AX16" s="87">
        <v>0</v>
      </c>
      <c r="AY16" s="87">
        <v>0</v>
      </c>
      <c r="AZ16" s="87">
        <v>0</v>
      </c>
      <c r="BA16" s="87">
        <v>0</v>
      </c>
      <c r="BB16" s="87">
        <v>0</v>
      </c>
      <c r="BC16" s="87">
        <v>0</v>
      </c>
      <c r="BJ16" s="136" t="s">
        <v>188</v>
      </c>
      <c r="BK16" s="136" t="s">
        <v>863</v>
      </c>
      <c r="BL16" s="136" t="s">
        <v>1635</v>
      </c>
    </row>
    <row r="17" spans="1:64" ht="12.75" customHeight="1">
      <c r="A17" s="336" t="s">
        <v>538</v>
      </c>
      <c r="B17" s="336" t="s">
        <v>74</v>
      </c>
      <c r="C17" s="336" t="s">
        <v>555</v>
      </c>
      <c r="D17" s="336" t="s">
        <v>244</v>
      </c>
      <c r="E17" s="648">
        <v>0</v>
      </c>
      <c r="F17" s="648">
        <v>0</v>
      </c>
      <c r="G17" s="648">
        <v>0</v>
      </c>
      <c r="H17" s="648">
        <v>0</v>
      </c>
      <c r="I17" s="648">
        <v>0</v>
      </c>
      <c r="J17" s="648">
        <v>0</v>
      </c>
      <c r="K17" s="648">
        <v>0</v>
      </c>
      <c r="L17" s="648">
        <v>0</v>
      </c>
      <c r="M17" s="648">
        <v>0</v>
      </c>
      <c r="N17" s="648">
        <v>0</v>
      </c>
      <c r="O17" s="648">
        <v>0</v>
      </c>
      <c r="P17" s="648">
        <v>0</v>
      </c>
      <c r="Q17" s="648">
        <v>0</v>
      </c>
      <c r="R17" s="648">
        <v>0</v>
      </c>
      <c r="S17" s="648">
        <v>0</v>
      </c>
      <c r="T17" s="648">
        <v>0</v>
      </c>
      <c r="U17" s="648">
        <v>0</v>
      </c>
      <c r="V17" s="648">
        <v>0</v>
      </c>
      <c r="W17" s="648">
        <v>0</v>
      </c>
      <c r="X17" s="648">
        <v>0</v>
      </c>
      <c r="Y17" s="648">
        <v>0</v>
      </c>
      <c r="Z17" s="648">
        <v>0</v>
      </c>
      <c r="AA17" s="648">
        <v>0</v>
      </c>
      <c r="AB17" s="648">
        <v>0</v>
      </c>
      <c r="AC17" s="1045" t="s">
        <v>2140</v>
      </c>
      <c r="AE17" s="821" t="s">
        <v>113</v>
      </c>
      <c r="AF17" s="648">
        <v>0</v>
      </c>
      <c r="AG17" s="648">
        <v>0</v>
      </c>
      <c r="AH17" s="648">
        <v>0</v>
      </c>
      <c r="AI17" s="648">
        <v>0</v>
      </c>
      <c r="AJ17" s="648">
        <v>0</v>
      </c>
      <c r="AK17" s="648">
        <v>0</v>
      </c>
      <c r="AL17" s="648">
        <v>0</v>
      </c>
      <c r="AM17" s="648">
        <v>0</v>
      </c>
      <c r="AN17" s="648">
        <v>0</v>
      </c>
      <c r="AO17" s="648">
        <v>0</v>
      </c>
      <c r="AP17" s="648">
        <v>0</v>
      </c>
      <c r="AQ17" s="648">
        <v>0</v>
      </c>
      <c r="AR17" s="648">
        <v>0</v>
      </c>
      <c r="AS17" s="648">
        <v>0</v>
      </c>
      <c r="AT17" s="648">
        <v>0</v>
      </c>
      <c r="AU17" s="648">
        <v>0</v>
      </c>
      <c r="AV17" s="648">
        <v>0</v>
      </c>
      <c r="AW17" s="648">
        <v>0</v>
      </c>
      <c r="AX17" s="648">
        <v>0</v>
      </c>
      <c r="AY17" s="648">
        <v>0</v>
      </c>
      <c r="AZ17" s="648">
        <v>0</v>
      </c>
      <c r="BA17" s="648">
        <v>0</v>
      </c>
      <c r="BB17" s="648">
        <v>0</v>
      </c>
      <c r="BC17" s="648">
        <v>0</v>
      </c>
      <c r="BJ17" s="136" t="s">
        <v>113</v>
      </c>
      <c r="BK17" s="136" t="s">
        <v>335</v>
      </c>
      <c r="BL17" s="136" t="s">
        <v>1929</v>
      </c>
    </row>
    <row r="18" spans="1:64" ht="12.75">
      <c r="A18" s="336"/>
      <c r="B18" s="336"/>
      <c r="C18" s="336"/>
      <c r="D18" s="336"/>
      <c r="E18" s="391"/>
      <c r="F18" s="391"/>
      <c r="G18" s="391"/>
      <c r="H18" s="391"/>
      <c r="I18" s="391"/>
      <c r="J18" s="391"/>
      <c r="K18" s="391"/>
      <c r="L18" s="391"/>
      <c r="M18" s="391"/>
      <c r="N18" s="391"/>
      <c r="O18" s="391"/>
      <c r="P18" s="391"/>
      <c r="Q18" s="391"/>
      <c r="R18" s="391"/>
      <c r="S18" s="391"/>
      <c r="T18" s="391"/>
      <c r="U18" s="391"/>
      <c r="V18" s="391"/>
      <c r="W18" s="391"/>
      <c r="X18" s="391"/>
      <c r="Y18" s="391"/>
      <c r="Z18" s="391"/>
      <c r="AA18" s="391"/>
      <c r="AB18" s="391"/>
      <c r="AC18" s="390"/>
      <c r="AE18" s="821"/>
      <c r="AF18" s="391"/>
      <c r="AG18" s="391"/>
      <c r="AH18" s="391"/>
      <c r="AI18" s="391"/>
      <c r="AJ18" s="391"/>
      <c r="AK18" s="391"/>
      <c r="AL18" s="391"/>
      <c r="AM18" s="391"/>
      <c r="AN18" s="391"/>
      <c r="AO18" s="391"/>
      <c r="AP18" s="391"/>
      <c r="AQ18" s="391"/>
      <c r="AR18" s="391"/>
      <c r="AS18" s="391"/>
      <c r="AT18" s="391"/>
      <c r="AU18" s="391"/>
      <c r="AV18" s="391"/>
      <c r="AW18" s="391"/>
      <c r="AX18" s="391"/>
      <c r="AY18" s="391"/>
      <c r="AZ18" s="391"/>
      <c r="BA18" s="391"/>
      <c r="BB18" s="391"/>
      <c r="BC18" s="391"/>
    </row>
    <row r="19" spans="1:64" ht="24" customHeight="1">
      <c r="A19" s="336"/>
      <c r="B19" s="336"/>
      <c r="C19" s="336"/>
      <c r="D19" s="336"/>
      <c r="E19" s="391"/>
      <c r="F19" s="391"/>
      <c r="G19" s="391"/>
      <c r="H19" s="391"/>
      <c r="I19" s="391"/>
      <c r="J19" s="391"/>
      <c r="K19" s="391"/>
      <c r="L19" s="391"/>
      <c r="M19" s="391"/>
      <c r="N19" s="391"/>
      <c r="O19" s="391"/>
      <c r="P19" s="391"/>
      <c r="Q19" s="391"/>
      <c r="R19" s="391"/>
      <c r="S19" s="391"/>
      <c r="T19" s="391"/>
      <c r="U19" s="391"/>
      <c r="V19" s="391"/>
      <c r="W19" s="391"/>
      <c r="X19" s="391"/>
      <c r="Y19" s="391"/>
      <c r="Z19" s="391"/>
      <c r="AA19" s="391"/>
      <c r="AB19" s="391"/>
      <c r="AC19" s="1046" t="s">
        <v>2141</v>
      </c>
      <c r="AE19" s="821" t="s">
        <v>189</v>
      </c>
      <c r="AF19" s="391"/>
      <c r="AG19" s="391"/>
      <c r="AH19" s="391"/>
      <c r="AI19" s="391"/>
      <c r="AJ19" s="391"/>
      <c r="AK19" s="391"/>
      <c r="AL19" s="391"/>
      <c r="AM19" s="391"/>
      <c r="AN19" s="391"/>
      <c r="AO19" s="391"/>
      <c r="AP19" s="391"/>
      <c r="AQ19" s="391"/>
      <c r="AR19" s="391"/>
      <c r="AS19" s="391"/>
      <c r="AT19" s="391"/>
      <c r="AU19" s="391"/>
      <c r="AV19" s="391"/>
      <c r="AW19" s="391"/>
      <c r="AX19" s="391"/>
      <c r="AY19" s="391"/>
      <c r="AZ19" s="391"/>
      <c r="BA19" s="391"/>
      <c r="BB19" s="391"/>
      <c r="BC19" s="391"/>
      <c r="BJ19" s="136" t="s">
        <v>189</v>
      </c>
      <c r="BK19" s="136" t="s">
        <v>336</v>
      </c>
      <c r="BL19" s="136" t="s">
        <v>1930</v>
      </c>
    </row>
    <row r="20" spans="1:64" ht="13.5" customHeight="1">
      <c r="A20" s="336" t="s">
        <v>538</v>
      </c>
      <c r="B20" s="336" t="s">
        <v>74</v>
      </c>
      <c r="C20" s="336" t="s">
        <v>556</v>
      </c>
      <c r="D20" s="158" t="s">
        <v>583</v>
      </c>
      <c r="E20" s="706">
        <f t="shared" ref="E20:W20" si="2">ROUND(SUM(E21:E30),0)</f>
        <v>0</v>
      </c>
      <c r="F20" s="706">
        <f t="shared" si="2"/>
        <v>0</v>
      </c>
      <c r="G20" s="706">
        <f t="shared" si="2"/>
        <v>0</v>
      </c>
      <c r="H20" s="706">
        <f t="shared" si="2"/>
        <v>0</v>
      </c>
      <c r="I20" s="706">
        <f t="shared" si="2"/>
        <v>0</v>
      </c>
      <c r="J20" s="706">
        <f t="shared" si="2"/>
        <v>0</v>
      </c>
      <c r="K20" s="706">
        <f t="shared" si="2"/>
        <v>0</v>
      </c>
      <c r="L20" s="706">
        <f t="shared" si="2"/>
        <v>0</v>
      </c>
      <c r="M20" s="706">
        <f t="shared" si="2"/>
        <v>0</v>
      </c>
      <c r="N20" s="706">
        <f t="shared" si="2"/>
        <v>0</v>
      </c>
      <c r="O20" s="706">
        <f t="shared" si="2"/>
        <v>0</v>
      </c>
      <c r="P20" s="706">
        <f t="shared" si="2"/>
        <v>0</v>
      </c>
      <c r="Q20" s="706">
        <f t="shared" si="2"/>
        <v>0</v>
      </c>
      <c r="R20" s="706">
        <f t="shared" si="2"/>
        <v>0</v>
      </c>
      <c r="S20" s="706">
        <f t="shared" si="2"/>
        <v>0</v>
      </c>
      <c r="T20" s="706">
        <f t="shared" si="2"/>
        <v>0</v>
      </c>
      <c r="U20" s="706">
        <f t="shared" si="2"/>
        <v>0</v>
      </c>
      <c r="V20" s="706">
        <f t="shared" si="2"/>
        <v>0</v>
      </c>
      <c r="W20" s="706">
        <f t="shared" si="2"/>
        <v>0</v>
      </c>
      <c r="X20" s="706">
        <f>ROUND(SUM(X21:X30),0)</f>
        <v>0</v>
      </c>
      <c r="Y20" s="706">
        <f>ROUND(SUM(Y21:Y30),0)</f>
        <v>0</v>
      </c>
      <c r="Z20" s="706">
        <f>ROUND(SUM(Z21:Z30),0)</f>
        <v>0</v>
      </c>
      <c r="AA20" s="706">
        <f>ROUND(SUM(AA21:AA30),0)</f>
        <v>0</v>
      </c>
      <c r="AB20" s="706">
        <f>ROUND(SUM(AB21:AB30),0)</f>
        <v>0</v>
      </c>
      <c r="AC20" s="374" t="s">
        <v>2130</v>
      </c>
      <c r="AE20" s="821" t="s">
        <v>759</v>
      </c>
      <c r="AF20" s="160">
        <f t="shared" ref="AF20:BC20" si="3">ROUND(SUM(AF21:AF30),0)</f>
        <v>0</v>
      </c>
      <c r="AG20" s="160">
        <f t="shared" si="3"/>
        <v>0</v>
      </c>
      <c r="AH20" s="160">
        <f t="shared" si="3"/>
        <v>0</v>
      </c>
      <c r="AI20" s="160">
        <f t="shared" si="3"/>
        <v>0</v>
      </c>
      <c r="AJ20" s="160">
        <f t="shared" si="3"/>
        <v>0</v>
      </c>
      <c r="AK20" s="160">
        <f t="shared" si="3"/>
        <v>0</v>
      </c>
      <c r="AL20" s="160">
        <f t="shared" si="3"/>
        <v>0</v>
      </c>
      <c r="AM20" s="160">
        <f t="shared" si="3"/>
        <v>0</v>
      </c>
      <c r="AN20" s="160">
        <f t="shared" si="3"/>
        <v>0</v>
      </c>
      <c r="AO20" s="160">
        <f t="shared" si="3"/>
        <v>0</v>
      </c>
      <c r="AP20" s="160">
        <f t="shared" si="3"/>
        <v>0</v>
      </c>
      <c r="AQ20" s="160">
        <f t="shared" si="3"/>
        <v>0</v>
      </c>
      <c r="AR20" s="160">
        <f t="shared" si="3"/>
        <v>0</v>
      </c>
      <c r="AS20" s="160">
        <f t="shared" si="3"/>
        <v>0</v>
      </c>
      <c r="AT20" s="160">
        <f t="shared" si="3"/>
        <v>0</v>
      </c>
      <c r="AU20" s="160">
        <f t="shared" si="3"/>
        <v>0</v>
      </c>
      <c r="AV20" s="160">
        <f t="shared" si="3"/>
        <v>0</v>
      </c>
      <c r="AW20" s="160">
        <f t="shared" si="3"/>
        <v>0</v>
      </c>
      <c r="AX20" s="160">
        <f t="shared" si="3"/>
        <v>0</v>
      </c>
      <c r="AY20" s="160">
        <f>ROUND(SUM(AY21:AY30),0)</f>
        <v>0</v>
      </c>
      <c r="AZ20" s="160">
        <f>ROUND(SUM(AZ21:AZ30),0)</f>
        <v>0</v>
      </c>
      <c r="BA20" s="160">
        <f>ROUND(SUM(BA21:BA30),0)</f>
        <v>0</v>
      </c>
      <c r="BB20" s="160">
        <f>ROUND(SUM(BB21:BB30),0)</f>
        <v>0</v>
      </c>
      <c r="BC20" s="160">
        <f t="shared" si="3"/>
        <v>0</v>
      </c>
      <c r="BJ20" s="136" t="s">
        <v>759</v>
      </c>
      <c r="BK20" s="136" t="s">
        <v>759</v>
      </c>
      <c r="BL20" s="136" t="s">
        <v>1619</v>
      </c>
    </row>
    <row r="21" spans="1:64" ht="12.75" customHeight="1">
      <c r="A21" s="336" t="s">
        <v>538</v>
      </c>
      <c r="B21" s="336" t="s">
        <v>74</v>
      </c>
      <c r="C21" s="336" t="s">
        <v>556</v>
      </c>
      <c r="D21" s="158" t="s">
        <v>563</v>
      </c>
      <c r="E21" s="87">
        <v>0</v>
      </c>
      <c r="F21" s="87">
        <v>0</v>
      </c>
      <c r="G21" s="87">
        <v>0</v>
      </c>
      <c r="H21" s="87">
        <v>0</v>
      </c>
      <c r="I21" s="87">
        <v>0</v>
      </c>
      <c r="J21" s="87">
        <v>0</v>
      </c>
      <c r="K21" s="87">
        <v>0</v>
      </c>
      <c r="L21" s="87">
        <v>0</v>
      </c>
      <c r="M21" s="87">
        <v>0</v>
      </c>
      <c r="N21" s="87">
        <v>0</v>
      </c>
      <c r="O21" s="87">
        <v>0</v>
      </c>
      <c r="P21" s="87">
        <v>0</v>
      </c>
      <c r="Q21" s="87">
        <v>0</v>
      </c>
      <c r="R21" s="87">
        <v>0</v>
      </c>
      <c r="S21" s="87">
        <v>0</v>
      </c>
      <c r="T21" s="87">
        <v>0</v>
      </c>
      <c r="U21" s="87">
        <v>0</v>
      </c>
      <c r="V21" s="87">
        <v>0</v>
      </c>
      <c r="W21" s="87">
        <v>0</v>
      </c>
      <c r="X21" s="87">
        <v>0</v>
      </c>
      <c r="Y21" s="87">
        <v>0</v>
      </c>
      <c r="Z21" s="87">
        <v>0</v>
      </c>
      <c r="AA21" s="87">
        <v>0</v>
      </c>
      <c r="AB21" s="87">
        <v>0</v>
      </c>
      <c r="AC21" s="375" t="s">
        <v>2131</v>
      </c>
      <c r="AE21" s="821" t="s">
        <v>760</v>
      </c>
      <c r="AF21" s="87">
        <v>0</v>
      </c>
      <c r="AG21" s="87">
        <v>0</v>
      </c>
      <c r="AH21" s="87">
        <v>0</v>
      </c>
      <c r="AI21" s="87">
        <v>0</v>
      </c>
      <c r="AJ21" s="87">
        <v>0</v>
      </c>
      <c r="AK21" s="87">
        <v>0</v>
      </c>
      <c r="AL21" s="87">
        <v>0</v>
      </c>
      <c r="AM21" s="87">
        <v>0</v>
      </c>
      <c r="AN21" s="87">
        <v>0</v>
      </c>
      <c r="AO21" s="87">
        <v>0</v>
      </c>
      <c r="AP21" s="87">
        <v>0</v>
      </c>
      <c r="AQ21" s="87">
        <v>0</v>
      </c>
      <c r="AR21" s="87">
        <v>0</v>
      </c>
      <c r="AS21" s="87">
        <v>0</v>
      </c>
      <c r="AT21" s="87">
        <v>0</v>
      </c>
      <c r="AU21" s="87">
        <v>0</v>
      </c>
      <c r="AV21" s="87">
        <v>0</v>
      </c>
      <c r="AW21" s="87">
        <v>0</v>
      </c>
      <c r="AX21" s="87">
        <v>0</v>
      </c>
      <c r="AY21" s="87">
        <v>0</v>
      </c>
      <c r="AZ21" s="87">
        <v>0</v>
      </c>
      <c r="BA21" s="87">
        <v>0</v>
      </c>
      <c r="BB21" s="87">
        <v>0</v>
      </c>
      <c r="BC21" s="87">
        <v>0</v>
      </c>
      <c r="BJ21" s="136" t="s">
        <v>760</v>
      </c>
      <c r="BK21" s="136" t="s">
        <v>351</v>
      </c>
      <c r="BL21" s="136" t="s">
        <v>1638</v>
      </c>
    </row>
    <row r="22" spans="1:64" ht="12.75" customHeight="1">
      <c r="A22" s="336"/>
      <c r="B22" s="336"/>
      <c r="C22" s="336"/>
      <c r="D22" s="158" t="s">
        <v>564</v>
      </c>
      <c r="E22" s="88"/>
      <c r="F22" s="88"/>
      <c r="G22" s="88"/>
      <c r="H22" s="88"/>
      <c r="I22" s="88"/>
      <c r="J22" s="88"/>
      <c r="K22" s="88"/>
      <c r="L22" s="88"/>
      <c r="M22" s="88"/>
      <c r="N22" s="88"/>
      <c r="O22" s="88"/>
      <c r="P22" s="88"/>
      <c r="Q22" s="88"/>
      <c r="R22" s="88"/>
      <c r="S22" s="88"/>
      <c r="T22" s="88"/>
      <c r="U22" s="88"/>
      <c r="V22" s="88"/>
      <c r="W22" s="88"/>
      <c r="X22" s="88"/>
      <c r="Y22" s="88"/>
      <c r="Z22" s="88"/>
      <c r="AA22" s="88"/>
      <c r="AB22" s="88"/>
      <c r="AC22" s="1042" t="s">
        <v>2132</v>
      </c>
      <c r="AE22" s="821" t="s">
        <v>761</v>
      </c>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J22" s="136" t="s">
        <v>761</v>
      </c>
      <c r="BK22" s="136" t="s">
        <v>352</v>
      </c>
      <c r="BL22" s="136" t="s">
        <v>1628</v>
      </c>
    </row>
    <row r="23" spans="1:64" ht="12.75" customHeight="1">
      <c r="A23" s="336"/>
      <c r="B23" s="336"/>
      <c r="C23" s="336"/>
      <c r="D23" s="158" t="s">
        <v>565</v>
      </c>
      <c r="E23" s="88"/>
      <c r="F23" s="88"/>
      <c r="G23" s="88"/>
      <c r="H23" s="88"/>
      <c r="I23" s="88"/>
      <c r="J23" s="88"/>
      <c r="K23" s="88"/>
      <c r="L23" s="88"/>
      <c r="M23" s="88"/>
      <c r="N23" s="88"/>
      <c r="O23" s="88"/>
      <c r="P23" s="88"/>
      <c r="Q23" s="88"/>
      <c r="R23" s="88"/>
      <c r="S23" s="88"/>
      <c r="T23" s="88"/>
      <c r="U23" s="88"/>
      <c r="V23" s="88"/>
      <c r="W23" s="88"/>
      <c r="X23" s="88"/>
      <c r="Y23" s="88"/>
      <c r="Z23" s="88"/>
      <c r="AA23" s="88"/>
      <c r="AB23" s="88"/>
      <c r="AC23" s="1043" t="s">
        <v>2133</v>
      </c>
      <c r="AE23" s="821" t="s">
        <v>109</v>
      </c>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J23" s="136" t="s">
        <v>109</v>
      </c>
      <c r="BK23" s="136" t="s">
        <v>1300</v>
      </c>
      <c r="BL23" s="136" t="s">
        <v>1927</v>
      </c>
    </row>
    <row r="24" spans="1:64" ht="12.75" customHeight="1">
      <c r="A24" s="336" t="s">
        <v>538</v>
      </c>
      <c r="B24" s="336" t="s">
        <v>74</v>
      </c>
      <c r="C24" s="336" t="s">
        <v>556</v>
      </c>
      <c r="D24" s="158" t="s">
        <v>566</v>
      </c>
      <c r="E24" s="86">
        <v>0</v>
      </c>
      <c r="F24" s="86">
        <v>0</v>
      </c>
      <c r="G24" s="86">
        <v>0</v>
      </c>
      <c r="H24" s="86">
        <v>0</v>
      </c>
      <c r="I24" s="86">
        <v>0</v>
      </c>
      <c r="J24" s="86">
        <v>0</v>
      </c>
      <c r="K24" s="86">
        <v>0</v>
      </c>
      <c r="L24" s="86">
        <v>0</v>
      </c>
      <c r="M24" s="86">
        <v>0</v>
      </c>
      <c r="N24" s="86">
        <v>0</v>
      </c>
      <c r="O24" s="86">
        <v>0</v>
      </c>
      <c r="P24" s="86">
        <v>0</v>
      </c>
      <c r="Q24" s="86">
        <v>0</v>
      </c>
      <c r="R24" s="86">
        <v>0</v>
      </c>
      <c r="S24" s="86">
        <v>0</v>
      </c>
      <c r="T24" s="86">
        <v>0</v>
      </c>
      <c r="U24" s="86">
        <v>0</v>
      </c>
      <c r="V24" s="86">
        <v>0</v>
      </c>
      <c r="W24" s="86">
        <v>0</v>
      </c>
      <c r="X24" s="86">
        <v>0</v>
      </c>
      <c r="Y24" s="86">
        <v>0</v>
      </c>
      <c r="Z24" s="86">
        <v>0</v>
      </c>
      <c r="AA24" s="86">
        <v>0</v>
      </c>
      <c r="AB24" s="86">
        <v>0</v>
      </c>
      <c r="AC24" s="1042" t="s">
        <v>2134</v>
      </c>
      <c r="AE24" s="821" t="s">
        <v>762</v>
      </c>
      <c r="AF24" s="86">
        <v>0</v>
      </c>
      <c r="AG24" s="86">
        <v>0</v>
      </c>
      <c r="AH24" s="86">
        <v>0</v>
      </c>
      <c r="AI24" s="86">
        <v>0</v>
      </c>
      <c r="AJ24" s="86">
        <v>0</v>
      </c>
      <c r="AK24" s="86">
        <v>0</v>
      </c>
      <c r="AL24" s="86">
        <v>0</v>
      </c>
      <c r="AM24" s="86">
        <v>0</v>
      </c>
      <c r="AN24" s="86">
        <v>0</v>
      </c>
      <c r="AO24" s="86">
        <v>0</v>
      </c>
      <c r="AP24" s="86">
        <v>0</v>
      </c>
      <c r="AQ24" s="86">
        <v>0</v>
      </c>
      <c r="AR24" s="86">
        <v>0</v>
      </c>
      <c r="AS24" s="86">
        <v>0</v>
      </c>
      <c r="AT24" s="86">
        <v>0</v>
      </c>
      <c r="AU24" s="86">
        <v>0</v>
      </c>
      <c r="AV24" s="86">
        <v>0</v>
      </c>
      <c r="AW24" s="86">
        <v>0</v>
      </c>
      <c r="AX24" s="86">
        <v>0</v>
      </c>
      <c r="AY24" s="86">
        <v>0</v>
      </c>
      <c r="AZ24" s="86">
        <v>0</v>
      </c>
      <c r="BA24" s="86">
        <v>0</v>
      </c>
      <c r="BB24" s="86">
        <v>0</v>
      </c>
      <c r="BC24" s="86">
        <v>0</v>
      </c>
      <c r="BJ24" s="136" t="s">
        <v>762</v>
      </c>
      <c r="BK24" s="136" t="s">
        <v>357</v>
      </c>
      <c r="BL24" s="136" t="s">
        <v>1630</v>
      </c>
    </row>
    <row r="25" spans="1:64" ht="12.75" customHeight="1">
      <c r="A25" s="336"/>
      <c r="B25" s="336"/>
      <c r="C25" s="336"/>
      <c r="D25" s="158" t="s">
        <v>567</v>
      </c>
      <c r="E25" s="88"/>
      <c r="F25" s="88"/>
      <c r="G25" s="88"/>
      <c r="H25" s="88"/>
      <c r="I25" s="88"/>
      <c r="J25" s="88"/>
      <c r="K25" s="88"/>
      <c r="L25" s="88"/>
      <c r="M25" s="88"/>
      <c r="N25" s="88"/>
      <c r="O25" s="88"/>
      <c r="P25" s="88"/>
      <c r="Q25" s="88"/>
      <c r="R25" s="88"/>
      <c r="S25" s="88"/>
      <c r="T25" s="88"/>
      <c r="U25" s="88"/>
      <c r="V25" s="88"/>
      <c r="W25" s="88"/>
      <c r="X25" s="88"/>
      <c r="Y25" s="88"/>
      <c r="Z25" s="88"/>
      <c r="AA25" s="88"/>
      <c r="AB25" s="88"/>
      <c r="AC25" s="1042" t="s">
        <v>2135</v>
      </c>
      <c r="AE25" s="821" t="s">
        <v>763</v>
      </c>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J25" s="136" t="s">
        <v>763</v>
      </c>
      <c r="BK25" s="136" t="s">
        <v>358</v>
      </c>
      <c r="BL25" s="136" t="s">
        <v>1631</v>
      </c>
    </row>
    <row r="26" spans="1:64" ht="12.75" customHeight="1">
      <c r="A26" s="336"/>
      <c r="B26" s="336"/>
      <c r="C26" s="336"/>
      <c r="D26" s="158" t="s">
        <v>568</v>
      </c>
      <c r="E26" s="88"/>
      <c r="F26" s="88"/>
      <c r="G26" s="88"/>
      <c r="H26" s="88"/>
      <c r="I26" s="88"/>
      <c r="J26" s="88"/>
      <c r="K26" s="88"/>
      <c r="L26" s="88"/>
      <c r="M26" s="88"/>
      <c r="N26" s="88"/>
      <c r="O26" s="88"/>
      <c r="P26" s="88"/>
      <c r="Q26" s="88"/>
      <c r="R26" s="88"/>
      <c r="S26" s="88"/>
      <c r="T26" s="88"/>
      <c r="U26" s="88"/>
      <c r="V26" s="88"/>
      <c r="W26" s="88"/>
      <c r="X26" s="88"/>
      <c r="Y26" s="88"/>
      <c r="Z26" s="88"/>
      <c r="AA26" s="88"/>
      <c r="AB26" s="88"/>
      <c r="AC26" s="1044" t="s">
        <v>2136</v>
      </c>
      <c r="AE26" s="821" t="s">
        <v>187</v>
      </c>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J26" s="136" t="s">
        <v>187</v>
      </c>
      <c r="BK26" s="136" t="s">
        <v>862</v>
      </c>
      <c r="BL26" s="136" t="s">
        <v>1632</v>
      </c>
    </row>
    <row r="27" spans="1:64" ht="12.75" customHeight="1">
      <c r="A27" s="336"/>
      <c r="B27" s="336"/>
      <c r="C27" s="336"/>
      <c r="D27" s="158" t="s">
        <v>569</v>
      </c>
      <c r="E27" s="88"/>
      <c r="F27" s="88"/>
      <c r="G27" s="88"/>
      <c r="H27" s="88"/>
      <c r="I27" s="88"/>
      <c r="J27" s="88"/>
      <c r="K27" s="88"/>
      <c r="L27" s="88"/>
      <c r="M27" s="88"/>
      <c r="N27" s="88"/>
      <c r="O27" s="88"/>
      <c r="P27" s="88"/>
      <c r="Q27" s="88"/>
      <c r="R27" s="88"/>
      <c r="S27" s="88"/>
      <c r="T27" s="88"/>
      <c r="U27" s="88"/>
      <c r="V27" s="88"/>
      <c r="W27" s="88"/>
      <c r="X27" s="88"/>
      <c r="Y27" s="88"/>
      <c r="Z27" s="88"/>
      <c r="AA27" s="88"/>
      <c r="AB27" s="88"/>
      <c r="AC27" s="1042" t="s">
        <v>2137</v>
      </c>
      <c r="AE27" s="821" t="s">
        <v>764</v>
      </c>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J27" s="136" t="s">
        <v>764</v>
      </c>
      <c r="BK27" s="136" t="s">
        <v>1301</v>
      </c>
      <c r="BL27" s="136" t="s">
        <v>1633</v>
      </c>
    </row>
    <row r="28" spans="1:64" ht="12.75" customHeight="1">
      <c r="A28" s="336" t="s">
        <v>538</v>
      </c>
      <c r="B28" s="336" t="s">
        <v>74</v>
      </c>
      <c r="C28" s="336" t="s">
        <v>556</v>
      </c>
      <c r="D28" s="158" t="s">
        <v>570</v>
      </c>
      <c r="E28" s="87">
        <v>0</v>
      </c>
      <c r="F28" s="87">
        <v>0</v>
      </c>
      <c r="G28" s="87">
        <v>0</v>
      </c>
      <c r="H28" s="87">
        <v>0</v>
      </c>
      <c r="I28" s="87">
        <v>0</v>
      </c>
      <c r="J28" s="87">
        <v>0</v>
      </c>
      <c r="K28" s="87">
        <v>0</v>
      </c>
      <c r="L28" s="87">
        <v>0</v>
      </c>
      <c r="M28" s="87">
        <v>0</v>
      </c>
      <c r="N28" s="87">
        <v>0</v>
      </c>
      <c r="O28" s="87">
        <v>0</v>
      </c>
      <c r="P28" s="87">
        <v>0</v>
      </c>
      <c r="Q28" s="87">
        <v>0</v>
      </c>
      <c r="R28" s="87">
        <v>0</v>
      </c>
      <c r="S28" s="87">
        <v>0</v>
      </c>
      <c r="T28" s="87">
        <v>0</v>
      </c>
      <c r="U28" s="87">
        <v>0</v>
      </c>
      <c r="V28" s="87">
        <v>0</v>
      </c>
      <c r="W28" s="87">
        <v>0</v>
      </c>
      <c r="X28" s="87">
        <v>0</v>
      </c>
      <c r="Y28" s="87">
        <v>0</v>
      </c>
      <c r="Z28" s="87">
        <v>0</v>
      </c>
      <c r="AA28" s="87">
        <v>0</v>
      </c>
      <c r="AB28" s="87">
        <v>0</v>
      </c>
      <c r="AC28" s="1042" t="s">
        <v>2138</v>
      </c>
      <c r="AE28" s="821" t="s">
        <v>111</v>
      </c>
      <c r="AF28" s="87">
        <v>0</v>
      </c>
      <c r="AG28" s="87">
        <v>0</v>
      </c>
      <c r="AH28" s="87">
        <v>0</v>
      </c>
      <c r="AI28" s="87">
        <v>0</v>
      </c>
      <c r="AJ28" s="87">
        <v>0</v>
      </c>
      <c r="AK28" s="87">
        <v>0</v>
      </c>
      <c r="AL28" s="87">
        <v>0</v>
      </c>
      <c r="AM28" s="87">
        <v>0</v>
      </c>
      <c r="AN28" s="87">
        <v>0</v>
      </c>
      <c r="AO28" s="87">
        <v>0</v>
      </c>
      <c r="AP28" s="87">
        <v>0</v>
      </c>
      <c r="AQ28" s="87">
        <v>0</v>
      </c>
      <c r="AR28" s="87">
        <v>0</v>
      </c>
      <c r="AS28" s="87">
        <v>0</v>
      </c>
      <c r="AT28" s="87">
        <v>0</v>
      </c>
      <c r="AU28" s="87">
        <v>0</v>
      </c>
      <c r="AV28" s="87">
        <v>0</v>
      </c>
      <c r="AW28" s="87">
        <v>0</v>
      </c>
      <c r="AX28" s="87">
        <v>0</v>
      </c>
      <c r="AY28" s="87">
        <v>0</v>
      </c>
      <c r="AZ28" s="87">
        <v>0</v>
      </c>
      <c r="BA28" s="87">
        <v>0</v>
      </c>
      <c r="BB28" s="87">
        <v>0</v>
      </c>
      <c r="BC28" s="87">
        <v>0</v>
      </c>
      <c r="BJ28" s="136" t="s">
        <v>111</v>
      </c>
      <c r="BK28" s="136" t="s">
        <v>360</v>
      </c>
      <c r="BL28" s="136" t="s">
        <v>1928</v>
      </c>
    </row>
    <row r="29" spans="1:64" ht="12.75" customHeight="1">
      <c r="A29" s="336" t="s">
        <v>538</v>
      </c>
      <c r="B29" s="336" t="s">
        <v>74</v>
      </c>
      <c r="C29" s="336" t="s">
        <v>556</v>
      </c>
      <c r="D29" s="158" t="s">
        <v>554</v>
      </c>
      <c r="E29" s="87">
        <v>0</v>
      </c>
      <c r="F29" s="87">
        <v>0</v>
      </c>
      <c r="G29" s="87">
        <v>0</v>
      </c>
      <c r="H29" s="87">
        <v>0</v>
      </c>
      <c r="I29" s="87">
        <v>0</v>
      </c>
      <c r="J29" s="87">
        <v>0</v>
      </c>
      <c r="K29" s="87">
        <v>0</v>
      </c>
      <c r="L29" s="87">
        <v>0</v>
      </c>
      <c r="M29" s="87">
        <v>0</v>
      </c>
      <c r="N29" s="87">
        <v>0</v>
      </c>
      <c r="O29" s="87">
        <v>0</v>
      </c>
      <c r="P29" s="87">
        <v>0</v>
      </c>
      <c r="Q29" s="87">
        <v>0</v>
      </c>
      <c r="R29" s="87">
        <v>0</v>
      </c>
      <c r="S29" s="87">
        <v>0</v>
      </c>
      <c r="T29" s="87">
        <v>0</v>
      </c>
      <c r="U29" s="87">
        <v>0</v>
      </c>
      <c r="V29" s="87">
        <v>0</v>
      </c>
      <c r="W29" s="87">
        <v>0</v>
      </c>
      <c r="X29" s="87">
        <v>0</v>
      </c>
      <c r="Y29" s="87">
        <v>0</v>
      </c>
      <c r="Z29" s="87">
        <v>0</v>
      </c>
      <c r="AA29" s="87">
        <v>0</v>
      </c>
      <c r="AB29" s="87">
        <v>0</v>
      </c>
      <c r="AC29" s="1042" t="s">
        <v>2139</v>
      </c>
      <c r="AE29" s="821" t="s">
        <v>188</v>
      </c>
      <c r="AF29" s="87">
        <v>0</v>
      </c>
      <c r="AG29" s="87">
        <v>0</v>
      </c>
      <c r="AH29" s="87">
        <v>0</v>
      </c>
      <c r="AI29" s="87">
        <v>0</v>
      </c>
      <c r="AJ29" s="87">
        <v>0</v>
      </c>
      <c r="AK29" s="87">
        <v>0</v>
      </c>
      <c r="AL29" s="87">
        <v>0</v>
      </c>
      <c r="AM29" s="87">
        <v>0</v>
      </c>
      <c r="AN29" s="87">
        <v>0</v>
      </c>
      <c r="AO29" s="87">
        <v>0</v>
      </c>
      <c r="AP29" s="87">
        <v>0</v>
      </c>
      <c r="AQ29" s="87">
        <v>0</v>
      </c>
      <c r="AR29" s="87">
        <v>0</v>
      </c>
      <c r="AS29" s="87">
        <v>0</v>
      </c>
      <c r="AT29" s="87">
        <v>0</v>
      </c>
      <c r="AU29" s="87">
        <v>0</v>
      </c>
      <c r="AV29" s="87">
        <v>0</v>
      </c>
      <c r="AW29" s="87">
        <v>0</v>
      </c>
      <c r="AX29" s="87">
        <v>0</v>
      </c>
      <c r="AY29" s="87">
        <v>0</v>
      </c>
      <c r="AZ29" s="87">
        <v>0</v>
      </c>
      <c r="BA29" s="87">
        <v>0</v>
      </c>
      <c r="BB29" s="87">
        <v>0</v>
      </c>
      <c r="BC29" s="87">
        <v>0</v>
      </c>
      <c r="BJ29" s="136" t="s">
        <v>188</v>
      </c>
      <c r="BK29" s="136" t="s">
        <v>863</v>
      </c>
      <c r="BL29" s="136" t="s">
        <v>1635</v>
      </c>
    </row>
    <row r="30" spans="1:64" ht="12.75" customHeight="1">
      <c r="A30" s="336" t="s">
        <v>538</v>
      </c>
      <c r="B30" s="336" t="s">
        <v>74</v>
      </c>
      <c r="C30" s="336" t="s">
        <v>556</v>
      </c>
      <c r="D30" s="158" t="s">
        <v>244</v>
      </c>
      <c r="E30" s="648">
        <v>0</v>
      </c>
      <c r="F30" s="648">
        <v>0</v>
      </c>
      <c r="G30" s="648">
        <v>0</v>
      </c>
      <c r="H30" s="648">
        <v>0</v>
      </c>
      <c r="I30" s="648">
        <v>0</v>
      </c>
      <c r="J30" s="648">
        <v>0</v>
      </c>
      <c r="K30" s="648">
        <v>0</v>
      </c>
      <c r="L30" s="648">
        <v>0</v>
      </c>
      <c r="M30" s="648">
        <v>0</v>
      </c>
      <c r="N30" s="648">
        <v>0</v>
      </c>
      <c r="O30" s="648">
        <v>0</v>
      </c>
      <c r="P30" s="648">
        <v>0</v>
      </c>
      <c r="Q30" s="648">
        <v>0</v>
      </c>
      <c r="R30" s="648">
        <v>0</v>
      </c>
      <c r="S30" s="648">
        <v>0</v>
      </c>
      <c r="T30" s="648">
        <v>0</v>
      </c>
      <c r="U30" s="648">
        <v>0</v>
      </c>
      <c r="V30" s="648">
        <v>0</v>
      </c>
      <c r="W30" s="648">
        <v>0</v>
      </c>
      <c r="X30" s="648">
        <v>0</v>
      </c>
      <c r="Y30" s="648">
        <v>0</v>
      </c>
      <c r="Z30" s="648">
        <v>0</v>
      </c>
      <c r="AA30" s="648">
        <v>0</v>
      </c>
      <c r="AB30" s="648">
        <v>0</v>
      </c>
      <c r="AC30" s="1045" t="s">
        <v>2140</v>
      </c>
      <c r="AE30" s="821" t="s">
        <v>113</v>
      </c>
      <c r="AF30" s="648">
        <v>0</v>
      </c>
      <c r="AG30" s="648">
        <v>0</v>
      </c>
      <c r="AH30" s="648">
        <v>0</v>
      </c>
      <c r="AI30" s="648">
        <v>0</v>
      </c>
      <c r="AJ30" s="648">
        <v>0</v>
      </c>
      <c r="AK30" s="648">
        <v>0</v>
      </c>
      <c r="AL30" s="648">
        <v>0</v>
      </c>
      <c r="AM30" s="648">
        <v>0</v>
      </c>
      <c r="AN30" s="648">
        <v>0</v>
      </c>
      <c r="AO30" s="648">
        <v>0</v>
      </c>
      <c r="AP30" s="648">
        <v>0</v>
      </c>
      <c r="AQ30" s="648">
        <v>0</v>
      </c>
      <c r="AR30" s="648">
        <v>0</v>
      </c>
      <c r="AS30" s="648">
        <v>0</v>
      </c>
      <c r="AT30" s="648">
        <v>0</v>
      </c>
      <c r="AU30" s="648">
        <v>0</v>
      </c>
      <c r="AV30" s="648">
        <v>0</v>
      </c>
      <c r="AW30" s="648">
        <v>0</v>
      </c>
      <c r="AX30" s="648">
        <v>0</v>
      </c>
      <c r="AY30" s="648">
        <v>0</v>
      </c>
      <c r="AZ30" s="648">
        <v>0</v>
      </c>
      <c r="BA30" s="648">
        <v>0</v>
      </c>
      <c r="BB30" s="648">
        <v>0</v>
      </c>
      <c r="BC30" s="648">
        <v>0</v>
      </c>
      <c r="BJ30" s="136" t="s">
        <v>113</v>
      </c>
      <c r="BK30" s="136" t="s">
        <v>335</v>
      </c>
      <c r="BL30" s="136" t="s">
        <v>1929</v>
      </c>
    </row>
    <row r="31" spans="1:64" ht="12.75">
      <c r="A31" s="336"/>
      <c r="B31" s="336"/>
      <c r="C31" s="336"/>
      <c r="D31" s="336"/>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0"/>
      <c r="AE31" s="821"/>
      <c r="AF31" s="391"/>
      <c r="AG31" s="391"/>
      <c r="AH31" s="391"/>
      <c r="AI31" s="391"/>
      <c r="AJ31" s="391"/>
      <c r="AK31" s="391"/>
      <c r="AL31" s="391"/>
      <c r="AM31" s="391"/>
      <c r="AN31" s="391"/>
      <c r="AO31" s="391"/>
      <c r="AP31" s="391"/>
      <c r="AQ31" s="391"/>
      <c r="AR31" s="391"/>
      <c r="AS31" s="391"/>
      <c r="AT31" s="391"/>
      <c r="AU31" s="391"/>
      <c r="AV31" s="391"/>
      <c r="AW31" s="391"/>
      <c r="AX31" s="391"/>
      <c r="AY31" s="391"/>
      <c r="AZ31" s="391"/>
      <c r="BA31" s="391"/>
      <c r="BB31" s="391"/>
      <c r="BC31" s="391"/>
    </row>
    <row r="32" spans="1:64" ht="24" customHeight="1">
      <c r="A32" s="336"/>
      <c r="B32" s="336"/>
      <c r="C32" s="336"/>
      <c r="D32" s="336"/>
      <c r="E32" s="391"/>
      <c r="F32" s="391"/>
      <c r="G32" s="391"/>
      <c r="H32" s="391"/>
      <c r="I32" s="391"/>
      <c r="J32" s="391"/>
      <c r="K32" s="391"/>
      <c r="L32" s="391"/>
      <c r="M32" s="391"/>
      <c r="N32" s="391"/>
      <c r="O32" s="391"/>
      <c r="P32" s="391"/>
      <c r="Q32" s="391"/>
      <c r="R32" s="391"/>
      <c r="S32" s="391"/>
      <c r="T32" s="391"/>
      <c r="U32" s="391"/>
      <c r="V32" s="391"/>
      <c r="W32" s="391"/>
      <c r="X32" s="391"/>
      <c r="Y32" s="391"/>
      <c r="Z32" s="391"/>
      <c r="AA32" s="391"/>
      <c r="AB32" s="391"/>
      <c r="AC32" s="1046" t="s">
        <v>2153</v>
      </c>
      <c r="AE32" s="821" t="s">
        <v>190</v>
      </c>
      <c r="AF32" s="391"/>
      <c r="AG32" s="391"/>
      <c r="AH32" s="391"/>
      <c r="AI32" s="391"/>
      <c r="AJ32" s="391"/>
      <c r="AK32" s="391"/>
      <c r="AL32" s="391"/>
      <c r="AM32" s="391"/>
      <c r="AN32" s="391"/>
      <c r="AO32" s="391"/>
      <c r="AP32" s="391"/>
      <c r="AQ32" s="391"/>
      <c r="AR32" s="391"/>
      <c r="AS32" s="391"/>
      <c r="AT32" s="391"/>
      <c r="AU32" s="391"/>
      <c r="AV32" s="391"/>
      <c r="AW32" s="391"/>
      <c r="AX32" s="391"/>
      <c r="AY32" s="391"/>
      <c r="AZ32" s="391"/>
      <c r="BA32" s="391"/>
      <c r="BB32" s="391"/>
      <c r="BC32" s="391"/>
      <c r="BJ32" s="136" t="s">
        <v>190</v>
      </c>
      <c r="BK32" s="136" t="s">
        <v>337</v>
      </c>
      <c r="BL32" s="136" t="s">
        <v>1931</v>
      </c>
    </row>
    <row r="33" spans="1:64" ht="13.5" customHeight="1">
      <c r="A33" s="336" t="s">
        <v>538</v>
      </c>
      <c r="B33" s="336" t="s">
        <v>74</v>
      </c>
      <c r="C33" s="336" t="s">
        <v>557</v>
      </c>
      <c r="D33" s="158" t="s">
        <v>583</v>
      </c>
      <c r="E33" s="706">
        <f t="shared" ref="E33:W33" si="4">ROUND(SUM(E34:E43)-E36,0)</f>
        <v>0</v>
      </c>
      <c r="F33" s="706">
        <f t="shared" si="4"/>
        <v>0</v>
      </c>
      <c r="G33" s="706">
        <f t="shared" si="4"/>
        <v>0</v>
      </c>
      <c r="H33" s="706">
        <f t="shared" si="4"/>
        <v>0</v>
      </c>
      <c r="I33" s="706">
        <f t="shared" si="4"/>
        <v>0</v>
      </c>
      <c r="J33" s="706">
        <f t="shared" si="4"/>
        <v>0</v>
      </c>
      <c r="K33" s="706">
        <f t="shared" si="4"/>
        <v>0</v>
      </c>
      <c r="L33" s="706">
        <f t="shared" si="4"/>
        <v>0</v>
      </c>
      <c r="M33" s="706">
        <f t="shared" si="4"/>
        <v>0</v>
      </c>
      <c r="N33" s="706">
        <f t="shared" si="4"/>
        <v>0</v>
      </c>
      <c r="O33" s="706">
        <f t="shared" si="4"/>
        <v>0</v>
      </c>
      <c r="P33" s="706">
        <f t="shared" si="4"/>
        <v>0</v>
      </c>
      <c r="Q33" s="706">
        <f t="shared" si="4"/>
        <v>0</v>
      </c>
      <c r="R33" s="706">
        <f t="shared" si="4"/>
        <v>0</v>
      </c>
      <c r="S33" s="706">
        <f t="shared" si="4"/>
        <v>0</v>
      </c>
      <c r="T33" s="706">
        <f t="shared" si="4"/>
        <v>0</v>
      </c>
      <c r="U33" s="706">
        <f t="shared" si="4"/>
        <v>0</v>
      </c>
      <c r="V33" s="706">
        <f t="shared" si="4"/>
        <v>0</v>
      </c>
      <c r="W33" s="706">
        <f t="shared" si="4"/>
        <v>0</v>
      </c>
      <c r="X33" s="706">
        <f>ROUND(SUM(X34:X43)-X36,0)</f>
        <v>0</v>
      </c>
      <c r="Y33" s="706">
        <f>ROUND(SUM(Y34:Y43)-Y36,0)</f>
        <v>0</v>
      </c>
      <c r="Z33" s="706">
        <f>ROUND(SUM(Z34:Z43)-Z36,0)</f>
        <v>0</v>
      </c>
      <c r="AA33" s="706">
        <f>ROUND(SUM(AA34:AA43)-AA36,0)</f>
        <v>0</v>
      </c>
      <c r="AB33" s="706">
        <f>ROUND(SUM(AB34:AB43)-AB36,0)</f>
        <v>0</v>
      </c>
      <c r="AC33" s="374" t="s">
        <v>2130</v>
      </c>
      <c r="AE33" s="821" t="s">
        <v>759</v>
      </c>
      <c r="AF33" s="160">
        <f t="shared" ref="AF33:BC33" si="5">ROUND(SUM(AF34:AF43)-AF36,0)</f>
        <v>0</v>
      </c>
      <c r="AG33" s="160">
        <f t="shared" si="5"/>
        <v>0</v>
      </c>
      <c r="AH33" s="160">
        <f t="shared" si="5"/>
        <v>0</v>
      </c>
      <c r="AI33" s="160">
        <f t="shared" si="5"/>
        <v>0</v>
      </c>
      <c r="AJ33" s="160">
        <f t="shared" si="5"/>
        <v>0</v>
      </c>
      <c r="AK33" s="160">
        <f t="shared" si="5"/>
        <v>0</v>
      </c>
      <c r="AL33" s="160">
        <f t="shared" si="5"/>
        <v>0</v>
      </c>
      <c r="AM33" s="160">
        <f t="shared" si="5"/>
        <v>0</v>
      </c>
      <c r="AN33" s="160">
        <f t="shared" si="5"/>
        <v>0</v>
      </c>
      <c r="AO33" s="160">
        <f t="shared" si="5"/>
        <v>0</v>
      </c>
      <c r="AP33" s="160">
        <f t="shared" si="5"/>
        <v>0</v>
      </c>
      <c r="AQ33" s="160">
        <f t="shared" si="5"/>
        <v>0</v>
      </c>
      <c r="AR33" s="160">
        <f t="shared" si="5"/>
        <v>0</v>
      </c>
      <c r="AS33" s="160">
        <f t="shared" si="5"/>
        <v>0</v>
      </c>
      <c r="AT33" s="160">
        <f t="shared" si="5"/>
        <v>0</v>
      </c>
      <c r="AU33" s="160">
        <f t="shared" si="5"/>
        <v>0</v>
      </c>
      <c r="AV33" s="160">
        <f t="shared" si="5"/>
        <v>0</v>
      </c>
      <c r="AW33" s="160">
        <f t="shared" si="5"/>
        <v>0</v>
      </c>
      <c r="AX33" s="160">
        <f t="shared" si="5"/>
        <v>0</v>
      </c>
      <c r="AY33" s="160">
        <f>ROUND(SUM(AY34:AY43)-AY36,0)</f>
        <v>0</v>
      </c>
      <c r="AZ33" s="160">
        <f>ROUND(SUM(AZ34:AZ43)-AZ36,0)</f>
        <v>0</v>
      </c>
      <c r="BA33" s="160">
        <f>ROUND(SUM(BA34:BA43)-BA36,0)</f>
        <v>0</v>
      </c>
      <c r="BB33" s="160">
        <f>ROUND(SUM(BB34:BB43)-BB36,0)</f>
        <v>0</v>
      </c>
      <c r="BC33" s="160">
        <f t="shared" si="5"/>
        <v>0</v>
      </c>
      <c r="BJ33" s="136" t="s">
        <v>759</v>
      </c>
      <c r="BK33" s="136" t="s">
        <v>759</v>
      </c>
      <c r="BL33" s="136" t="s">
        <v>1619</v>
      </c>
    </row>
    <row r="34" spans="1:64" ht="12.75" customHeight="1">
      <c r="A34" s="336" t="s">
        <v>538</v>
      </c>
      <c r="B34" s="336" t="s">
        <v>74</v>
      </c>
      <c r="C34" s="336" t="s">
        <v>557</v>
      </c>
      <c r="D34" s="336" t="s">
        <v>563</v>
      </c>
      <c r="E34" s="103">
        <f t="shared" ref="E34:AB43" si="6">ROUND(SUM(E8,E21),0)</f>
        <v>0</v>
      </c>
      <c r="F34" s="103">
        <f t="shared" si="6"/>
        <v>0</v>
      </c>
      <c r="G34" s="103">
        <f t="shared" si="6"/>
        <v>0</v>
      </c>
      <c r="H34" s="103">
        <f t="shared" si="6"/>
        <v>0</v>
      </c>
      <c r="I34" s="103">
        <f t="shared" si="6"/>
        <v>0</v>
      </c>
      <c r="J34" s="103">
        <f t="shared" si="6"/>
        <v>0</v>
      </c>
      <c r="K34" s="103">
        <f t="shared" si="6"/>
        <v>0</v>
      </c>
      <c r="L34" s="103">
        <f t="shared" si="6"/>
        <v>0</v>
      </c>
      <c r="M34" s="103">
        <f t="shared" si="6"/>
        <v>0</v>
      </c>
      <c r="N34" s="103">
        <f t="shared" si="6"/>
        <v>0</v>
      </c>
      <c r="O34" s="103">
        <f t="shared" si="6"/>
        <v>0</v>
      </c>
      <c r="P34" s="103">
        <f t="shared" si="6"/>
        <v>0</v>
      </c>
      <c r="Q34" s="103">
        <f t="shared" si="6"/>
        <v>0</v>
      </c>
      <c r="R34" s="103">
        <f t="shared" si="6"/>
        <v>0</v>
      </c>
      <c r="S34" s="103">
        <f t="shared" si="6"/>
        <v>0</v>
      </c>
      <c r="T34" s="103">
        <f t="shared" si="6"/>
        <v>0</v>
      </c>
      <c r="U34" s="103">
        <f t="shared" si="6"/>
        <v>0</v>
      </c>
      <c r="V34" s="103">
        <f t="shared" si="6"/>
        <v>0</v>
      </c>
      <c r="W34" s="103">
        <f t="shared" si="6"/>
        <v>0</v>
      </c>
      <c r="X34" s="103">
        <f t="shared" si="6"/>
        <v>0</v>
      </c>
      <c r="Y34" s="103">
        <f t="shared" si="6"/>
        <v>0</v>
      </c>
      <c r="Z34" s="103">
        <f t="shared" si="6"/>
        <v>0</v>
      </c>
      <c r="AA34" s="103">
        <f t="shared" si="6"/>
        <v>0</v>
      </c>
      <c r="AB34" s="103">
        <f t="shared" si="6"/>
        <v>0</v>
      </c>
      <c r="AC34" s="375" t="s">
        <v>2131</v>
      </c>
      <c r="AE34" s="821" t="s">
        <v>760</v>
      </c>
      <c r="AF34" s="89">
        <f t="shared" ref="AF34:BC43" si="7">ROUND(SUM(AF8,AF21),0)</f>
        <v>0</v>
      </c>
      <c r="AG34" s="89">
        <f t="shared" si="7"/>
        <v>0</v>
      </c>
      <c r="AH34" s="89">
        <f t="shared" si="7"/>
        <v>0</v>
      </c>
      <c r="AI34" s="89">
        <f t="shared" si="7"/>
        <v>0</v>
      </c>
      <c r="AJ34" s="89">
        <f t="shared" si="7"/>
        <v>0</v>
      </c>
      <c r="AK34" s="89">
        <f t="shared" si="7"/>
        <v>0</v>
      </c>
      <c r="AL34" s="89">
        <f t="shared" si="7"/>
        <v>0</v>
      </c>
      <c r="AM34" s="89">
        <f t="shared" si="7"/>
        <v>0</v>
      </c>
      <c r="AN34" s="89">
        <f t="shared" si="7"/>
        <v>0</v>
      </c>
      <c r="AO34" s="89">
        <f t="shared" si="7"/>
        <v>0</v>
      </c>
      <c r="AP34" s="89">
        <f t="shared" si="7"/>
        <v>0</v>
      </c>
      <c r="AQ34" s="89">
        <f t="shared" si="7"/>
        <v>0</v>
      </c>
      <c r="AR34" s="89">
        <f t="shared" si="7"/>
        <v>0</v>
      </c>
      <c r="AS34" s="89">
        <f t="shared" si="7"/>
        <v>0</v>
      </c>
      <c r="AT34" s="89">
        <f t="shared" si="7"/>
        <v>0</v>
      </c>
      <c r="AU34" s="89">
        <f t="shared" si="7"/>
        <v>0</v>
      </c>
      <c r="AV34" s="89">
        <f t="shared" si="7"/>
        <v>0</v>
      </c>
      <c r="AW34" s="89">
        <f t="shared" si="7"/>
        <v>0</v>
      </c>
      <c r="AX34" s="89">
        <f t="shared" si="7"/>
        <v>0</v>
      </c>
      <c r="AY34" s="89">
        <f t="shared" si="7"/>
        <v>0</v>
      </c>
      <c r="AZ34" s="89">
        <f t="shared" si="7"/>
        <v>0</v>
      </c>
      <c r="BA34" s="89">
        <f t="shared" si="7"/>
        <v>0</v>
      </c>
      <c r="BB34" s="89">
        <f t="shared" si="7"/>
        <v>0</v>
      </c>
      <c r="BC34" s="89">
        <f t="shared" si="7"/>
        <v>0</v>
      </c>
      <c r="BJ34" s="136" t="s">
        <v>760</v>
      </c>
      <c r="BK34" s="136" t="s">
        <v>351</v>
      </c>
      <c r="BL34" s="136" t="s">
        <v>1638</v>
      </c>
    </row>
    <row r="35" spans="1:64" ht="12.75" customHeight="1">
      <c r="A35" s="336" t="s">
        <v>538</v>
      </c>
      <c r="B35" s="336" t="s">
        <v>74</v>
      </c>
      <c r="C35" s="336" t="s">
        <v>557</v>
      </c>
      <c r="D35" s="336" t="s">
        <v>564</v>
      </c>
      <c r="E35" s="103">
        <f t="shared" si="6"/>
        <v>0</v>
      </c>
      <c r="F35" s="103">
        <f t="shared" si="6"/>
        <v>0</v>
      </c>
      <c r="G35" s="103">
        <f t="shared" si="6"/>
        <v>0</v>
      </c>
      <c r="H35" s="103">
        <f t="shared" si="6"/>
        <v>0</v>
      </c>
      <c r="I35" s="103">
        <f t="shared" si="6"/>
        <v>0</v>
      </c>
      <c r="J35" s="103">
        <f t="shared" si="6"/>
        <v>0</v>
      </c>
      <c r="K35" s="103">
        <f t="shared" si="6"/>
        <v>0</v>
      </c>
      <c r="L35" s="103">
        <f t="shared" si="6"/>
        <v>0</v>
      </c>
      <c r="M35" s="103">
        <f t="shared" si="6"/>
        <v>0</v>
      </c>
      <c r="N35" s="103">
        <f t="shared" si="6"/>
        <v>0</v>
      </c>
      <c r="O35" s="103">
        <f t="shared" si="6"/>
        <v>0</v>
      </c>
      <c r="P35" s="103">
        <f t="shared" si="6"/>
        <v>0</v>
      </c>
      <c r="Q35" s="103">
        <f t="shared" si="6"/>
        <v>0</v>
      </c>
      <c r="R35" s="103">
        <f t="shared" si="6"/>
        <v>0</v>
      </c>
      <c r="S35" s="103">
        <f t="shared" si="6"/>
        <v>0</v>
      </c>
      <c r="T35" s="103">
        <f t="shared" si="6"/>
        <v>0</v>
      </c>
      <c r="U35" s="103">
        <f t="shared" si="6"/>
        <v>0</v>
      </c>
      <c r="V35" s="103">
        <f t="shared" si="6"/>
        <v>0</v>
      </c>
      <c r="W35" s="103">
        <f t="shared" si="6"/>
        <v>0</v>
      </c>
      <c r="X35" s="103">
        <f t="shared" si="6"/>
        <v>0</v>
      </c>
      <c r="Y35" s="103">
        <f t="shared" si="6"/>
        <v>0</v>
      </c>
      <c r="Z35" s="103">
        <f t="shared" si="6"/>
        <v>0</v>
      </c>
      <c r="AA35" s="103">
        <f t="shared" si="6"/>
        <v>0</v>
      </c>
      <c r="AB35" s="103">
        <f t="shared" si="6"/>
        <v>0</v>
      </c>
      <c r="AC35" s="1042" t="s">
        <v>2132</v>
      </c>
      <c r="AE35" s="821" t="s">
        <v>761</v>
      </c>
      <c r="AF35" s="89">
        <f t="shared" si="7"/>
        <v>0</v>
      </c>
      <c r="AG35" s="89">
        <f t="shared" si="7"/>
        <v>0</v>
      </c>
      <c r="AH35" s="89">
        <f t="shared" si="7"/>
        <v>0</v>
      </c>
      <c r="AI35" s="89">
        <f t="shared" si="7"/>
        <v>0</v>
      </c>
      <c r="AJ35" s="89">
        <f t="shared" si="7"/>
        <v>0</v>
      </c>
      <c r="AK35" s="89">
        <f t="shared" si="7"/>
        <v>0</v>
      </c>
      <c r="AL35" s="89">
        <f t="shared" si="7"/>
        <v>0</v>
      </c>
      <c r="AM35" s="89">
        <f t="shared" si="7"/>
        <v>0</v>
      </c>
      <c r="AN35" s="89">
        <f t="shared" si="7"/>
        <v>0</v>
      </c>
      <c r="AO35" s="89">
        <f t="shared" si="7"/>
        <v>0</v>
      </c>
      <c r="AP35" s="89">
        <f t="shared" si="7"/>
        <v>0</v>
      </c>
      <c r="AQ35" s="89">
        <f t="shared" si="7"/>
        <v>0</v>
      </c>
      <c r="AR35" s="89">
        <f t="shared" si="7"/>
        <v>0</v>
      </c>
      <c r="AS35" s="89">
        <f t="shared" si="7"/>
        <v>0</v>
      </c>
      <c r="AT35" s="89">
        <f t="shared" si="7"/>
        <v>0</v>
      </c>
      <c r="AU35" s="89">
        <f t="shared" si="7"/>
        <v>0</v>
      </c>
      <c r="AV35" s="89">
        <f t="shared" si="7"/>
        <v>0</v>
      </c>
      <c r="AW35" s="89">
        <f t="shared" si="7"/>
        <v>0</v>
      </c>
      <c r="AX35" s="89">
        <f t="shared" si="7"/>
        <v>0</v>
      </c>
      <c r="AY35" s="89">
        <f t="shared" si="7"/>
        <v>0</v>
      </c>
      <c r="AZ35" s="89">
        <f t="shared" si="7"/>
        <v>0</v>
      </c>
      <c r="BA35" s="89">
        <f t="shared" si="7"/>
        <v>0</v>
      </c>
      <c r="BB35" s="89">
        <f t="shared" si="7"/>
        <v>0</v>
      </c>
      <c r="BC35" s="89">
        <f t="shared" si="7"/>
        <v>0</v>
      </c>
      <c r="BJ35" s="136" t="s">
        <v>761</v>
      </c>
      <c r="BK35" s="136" t="s">
        <v>352</v>
      </c>
      <c r="BL35" s="136" t="s">
        <v>1628</v>
      </c>
    </row>
    <row r="36" spans="1:64" ht="12.75" customHeight="1">
      <c r="A36" s="336" t="s">
        <v>538</v>
      </c>
      <c r="B36" s="336" t="s">
        <v>74</v>
      </c>
      <c r="C36" s="336" t="s">
        <v>557</v>
      </c>
      <c r="D36" s="336" t="s">
        <v>565</v>
      </c>
      <c r="E36" s="103">
        <f t="shared" si="6"/>
        <v>0</v>
      </c>
      <c r="F36" s="103">
        <f t="shared" si="6"/>
        <v>0</v>
      </c>
      <c r="G36" s="103">
        <f t="shared" si="6"/>
        <v>0</v>
      </c>
      <c r="H36" s="103">
        <f t="shared" si="6"/>
        <v>0</v>
      </c>
      <c r="I36" s="103">
        <f t="shared" si="6"/>
        <v>0</v>
      </c>
      <c r="J36" s="103">
        <f t="shared" si="6"/>
        <v>0</v>
      </c>
      <c r="K36" s="103">
        <f t="shared" si="6"/>
        <v>0</v>
      </c>
      <c r="L36" s="103">
        <f t="shared" si="6"/>
        <v>0</v>
      </c>
      <c r="M36" s="103">
        <f t="shared" si="6"/>
        <v>0</v>
      </c>
      <c r="N36" s="103">
        <f t="shared" si="6"/>
        <v>0</v>
      </c>
      <c r="O36" s="103">
        <f t="shared" si="6"/>
        <v>0</v>
      </c>
      <c r="P36" s="103">
        <f t="shared" si="6"/>
        <v>0</v>
      </c>
      <c r="Q36" s="103">
        <f t="shared" si="6"/>
        <v>0</v>
      </c>
      <c r="R36" s="103">
        <f t="shared" si="6"/>
        <v>0</v>
      </c>
      <c r="S36" s="103">
        <f t="shared" si="6"/>
        <v>0</v>
      </c>
      <c r="T36" s="103">
        <f t="shared" si="6"/>
        <v>0</v>
      </c>
      <c r="U36" s="103">
        <f t="shared" si="6"/>
        <v>0</v>
      </c>
      <c r="V36" s="103">
        <f t="shared" si="6"/>
        <v>0</v>
      </c>
      <c r="W36" s="103">
        <f t="shared" si="6"/>
        <v>0</v>
      </c>
      <c r="X36" s="103">
        <f t="shared" si="6"/>
        <v>0</v>
      </c>
      <c r="Y36" s="103">
        <f t="shared" si="6"/>
        <v>0</v>
      </c>
      <c r="Z36" s="103">
        <f t="shared" si="6"/>
        <v>0</v>
      </c>
      <c r="AA36" s="103">
        <f t="shared" si="6"/>
        <v>0</v>
      </c>
      <c r="AB36" s="103">
        <f t="shared" si="6"/>
        <v>0</v>
      </c>
      <c r="AC36" s="1043" t="s">
        <v>2133</v>
      </c>
      <c r="AE36" s="821" t="s">
        <v>109</v>
      </c>
      <c r="AF36" s="89">
        <f t="shared" si="7"/>
        <v>0</v>
      </c>
      <c r="AG36" s="89">
        <f t="shared" si="7"/>
        <v>0</v>
      </c>
      <c r="AH36" s="89">
        <f t="shared" si="7"/>
        <v>0</v>
      </c>
      <c r="AI36" s="89">
        <f t="shared" si="7"/>
        <v>0</v>
      </c>
      <c r="AJ36" s="89">
        <f t="shared" si="7"/>
        <v>0</v>
      </c>
      <c r="AK36" s="89">
        <f t="shared" si="7"/>
        <v>0</v>
      </c>
      <c r="AL36" s="89">
        <f t="shared" si="7"/>
        <v>0</v>
      </c>
      <c r="AM36" s="89">
        <f t="shared" si="7"/>
        <v>0</v>
      </c>
      <c r="AN36" s="89">
        <f t="shared" si="7"/>
        <v>0</v>
      </c>
      <c r="AO36" s="89">
        <f t="shared" si="7"/>
        <v>0</v>
      </c>
      <c r="AP36" s="89">
        <f t="shared" si="7"/>
        <v>0</v>
      </c>
      <c r="AQ36" s="89">
        <f t="shared" si="7"/>
        <v>0</v>
      </c>
      <c r="AR36" s="89">
        <f t="shared" si="7"/>
        <v>0</v>
      </c>
      <c r="AS36" s="89">
        <f t="shared" si="7"/>
        <v>0</v>
      </c>
      <c r="AT36" s="89">
        <f t="shared" si="7"/>
        <v>0</v>
      </c>
      <c r="AU36" s="89">
        <f t="shared" si="7"/>
        <v>0</v>
      </c>
      <c r="AV36" s="89">
        <f t="shared" si="7"/>
        <v>0</v>
      </c>
      <c r="AW36" s="89">
        <f t="shared" si="7"/>
        <v>0</v>
      </c>
      <c r="AX36" s="89">
        <f t="shared" si="7"/>
        <v>0</v>
      </c>
      <c r="AY36" s="89">
        <f t="shared" si="7"/>
        <v>0</v>
      </c>
      <c r="AZ36" s="89">
        <f t="shared" si="7"/>
        <v>0</v>
      </c>
      <c r="BA36" s="89">
        <f t="shared" si="7"/>
        <v>0</v>
      </c>
      <c r="BB36" s="89">
        <f t="shared" si="7"/>
        <v>0</v>
      </c>
      <c r="BC36" s="89">
        <f t="shared" si="7"/>
        <v>0</v>
      </c>
      <c r="BJ36" s="136" t="s">
        <v>109</v>
      </c>
      <c r="BK36" s="136" t="s">
        <v>1300</v>
      </c>
      <c r="BL36" s="136" t="s">
        <v>1927</v>
      </c>
    </row>
    <row r="37" spans="1:64" ht="12.75" customHeight="1">
      <c r="A37" s="336" t="s">
        <v>538</v>
      </c>
      <c r="B37" s="336" t="s">
        <v>74</v>
      </c>
      <c r="C37" s="336" t="s">
        <v>557</v>
      </c>
      <c r="D37" s="336" t="s">
        <v>566</v>
      </c>
      <c r="E37" s="103">
        <f t="shared" si="6"/>
        <v>0</v>
      </c>
      <c r="F37" s="103">
        <f t="shared" si="6"/>
        <v>0</v>
      </c>
      <c r="G37" s="103">
        <f t="shared" si="6"/>
        <v>0</v>
      </c>
      <c r="H37" s="103">
        <f t="shared" si="6"/>
        <v>0</v>
      </c>
      <c r="I37" s="103">
        <f t="shared" si="6"/>
        <v>0</v>
      </c>
      <c r="J37" s="103">
        <f t="shared" si="6"/>
        <v>0</v>
      </c>
      <c r="K37" s="103">
        <f t="shared" si="6"/>
        <v>0</v>
      </c>
      <c r="L37" s="103">
        <f t="shared" si="6"/>
        <v>0</v>
      </c>
      <c r="M37" s="103">
        <f t="shared" si="6"/>
        <v>0</v>
      </c>
      <c r="N37" s="103">
        <f t="shared" si="6"/>
        <v>0</v>
      </c>
      <c r="O37" s="103">
        <f t="shared" si="6"/>
        <v>0</v>
      </c>
      <c r="P37" s="103">
        <f t="shared" si="6"/>
        <v>0</v>
      </c>
      <c r="Q37" s="103">
        <f t="shared" si="6"/>
        <v>0</v>
      </c>
      <c r="R37" s="103">
        <f t="shared" si="6"/>
        <v>0</v>
      </c>
      <c r="S37" s="103">
        <f t="shared" si="6"/>
        <v>0</v>
      </c>
      <c r="T37" s="103">
        <f t="shared" si="6"/>
        <v>0</v>
      </c>
      <c r="U37" s="103">
        <f t="shared" si="6"/>
        <v>0</v>
      </c>
      <c r="V37" s="103">
        <f t="shared" si="6"/>
        <v>0</v>
      </c>
      <c r="W37" s="103">
        <f t="shared" si="6"/>
        <v>0</v>
      </c>
      <c r="X37" s="103">
        <f t="shared" si="6"/>
        <v>0</v>
      </c>
      <c r="Y37" s="103">
        <f t="shared" si="6"/>
        <v>0</v>
      </c>
      <c r="Z37" s="103">
        <f t="shared" si="6"/>
        <v>0</v>
      </c>
      <c r="AA37" s="103">
        <f t="shared" si="6"/>
        <v>0</v>
      </c>
      <c r="AB37" s="103">
        <f t="shared" si="6"/>
        <v>0</v>
      </c>
      <c r="AC37" s="1042" t="s">
        <v>2134</v>
      </c>
      <c r="AE37" s="821" t="s">
        <v>762</v>
      </c>
      <c r="AF37" s="89">
        <f t="shared" si="7"/>
        <v>0</v>
      </c>
      <c r="AG37" s="89">
        <f t="shared" si="7"/>
        <v>0</v>
      </c>
      <c r="AH37" s="89">
        <f t="shared" si="7"/>
        <v>0</v>
      </c>
      <c r="AI37" s="89">
        <f t="shared" si="7"/>
        <v>0</v>
      </c>
      <c r="AJ37" s="89">
        <f t="shared" si="7"/>
        <v>0</v>
      </c>
      <c r="AK37" s="89">
        <f t="shared" si="7"/>
        <v>0</v>
      </c>
      <c r="AL37" s="89">
        <f t="shared" si="7"/>
        <v>0</v>
      </c>
      <c r="AM37" s="89">
        <f t="shared" si="7"/>
        <v>0</v>
      </c>
      <c r="AN37" s="89">
        <f t="shared" si="7"/>
        <v>0</v>
      </c>
      <c r="AO37" s="89">
        <f t="shared" si="7"/>
        <v>0</v>
      </c>
      <c r="AP37" s="89">
        <f t="shared" si="7"/>
        <v>0</v>
      </c>
      <c r="AQ37" s="89">
        <f t="shared" si="7"/>
        <v>0</v>
      </c>
      <c r="AR37" s="89">
        <f t="shared" si="7"/>
        <v>0</v>
      </c>
      <c r="AS37" s="89">
        <f t="shared" si="7"/>
        <v>0</v>
      </c>
      <c r="AT37" s="89">
        <f t="shared" si="7"/>
        <v>0</v>
      </c>
      <c r="AU37" s="89">
        <f t="shared" si="7"/>
        <v>0</v>
      </c>
      <c r="AV37" s="89">
        <f t="shared" si="7"/>
        <v>0</v>
      </c>
      <c r="AW37" s="89">
        <f t="shared" si="7"/>
        <v>0</v>
      </c>
      <c r="AX37" s="89">
        <f t="shared" si="7"/>
        <v>0</v>
      </c>
      <c r="AY37" s="89">
        <f t="shared" si="7"/>
        <v>0</v>
      </c>
      <c r="AZ37" s="89">
        <f t="shared" si="7"/>
        <v>0</v>
      </c>
      <c r="BA37" s="89">
        <f t="shared" si="7"/>
        <v>0</v>
      </c>
      <c r="BB37" s="89">
        <f t="shared" si="7"/>
        <v>0</v>
      </c>
      <c r="BC37" s="89">
        <f t="shared" si="7"/>
        <v>0</v>
      </c>
      <c r="BJ37" s="136" t="s">
        <v>762</v>
      </c>
      <c r="BK37" s="136" t="s">
        <v>357</v>
      </c>
      <c r="BL37" s="136" t="s">
        <v>1630</v>
      </c>
    </row>
    <row r="38" spans="1:64" ht="12.75" customHeight="1">
      <c r="A38" s="336" t="s">
        <v>538</v>
      </c>
      <c r="B38" s="336" t="s">
        <v>74</v>
      </c>
      <c r="C38" s="336" t="s">
        <v>557</v>
      </c>
      <c r="D38" s="336" t="s">
        <v>567</v>
      </c>
      <c r="E38" s="103">
        <f t="shared" si="6"/>
        <v>0</v>
      </c>
      <c r="F38" s="103">
        <f t="shared" si="6"/>
        <v>0</v>
      </c>
      <c r="G38" s="103">
        <f t="shared" si="6"/>
        <v>0</v>
      </c>
      <c r="H38" s="103">
        <f t="shared" si="6"/>
        <v>0</v>
      </c>
      <c r="I38" s="103">
        <f t="shared" si="6"/>
        <v>0</v>
      </c>
      <c r="J38" s="103">
        <f t="shared" si="6"/>
        <v>0</v>
      </c>
      <c r="K38" s="103">
        <f t="shared" si="6"/>
        <v>0</v>
      </c>
      <c r="L38" s="103">
        <f t="shared" si="6"/>
        <v>0</v>
      </c>
      <c r="M38" s="103">
        <f t="shared" si="6"/>
        <v>0</v>
      </c>
      <c r="N38" s="103">
        <f t="shared" si="6"/>
        <v>0</v>
      </c>
      <c r="O38" s="103">
        <f t="shared" si="6"/>
        <v>0</v>
      </c>
      <c r="P38" s="103">
        <f t="shared" si="6"/>
        <v>0</v>
      </c>
      <c r="Q38" s="103">
        <f t="shared" si="6"/>
        <v>0</v>
      </c>
      <c r="R38" s="103">
        <f t="shared" si="6"/>
        <v>0</v>
      </c>
      <c r="S38" s="103">
        <f t="shared" si="6"/>
        <v>0</v>
      </c>
      <c r="T38" s="103">
        <f t="shared" si="6"/>
        <v>0</v>
      </c>
      <c r="U38" s="103">
        <f t="shared" si="6"/>
        <v>0</v>
      </c>
      <c r="V38" s="103">
        <f t="shared" si="6"/>
        <v>0</v>
      </c>
      <c r="W38" s="103">
        <f t="shared" si="6"/>
        <v>0</v>
      </c>
      <c r="X38" s="103">
        <f t="shared" si="6"/>
        <v>0</v>
      </c>
      <c r="Y38" s="103">
        <f t="shared" si="6"/>
        <v>0</v>
      </c>
      <c r="Z38" s="103">
        <f t="shared" si="6"/>
        <v>0</v>
      </c>
      <c r="AA38" s="103">
        <f t="shared" si="6"/>
        <v>0</v>
      </c>
      <c r="AB38" s="103">
        <f t="shared" si="6"/>
        <v>0</v>
      </c>
      <c r="AC38" s="1042" t="s">
        <v>2135</v>
      </c>
      <c r="AE38" s="821" t="s">
        <v>763</v>
      </c>
      <c r="AF38" s="89">
        <f t="shared" si="7"/>
        <v>0</v>
      </c>
      <c r="AG38" s="89">
        <f t="shared" si="7"/>
        <v>0</v>
      </c>
      <c r="AH38" s="89">
        <f t="shared" si="7"/>
        <v>0</v>
      </c>
      <c r="AI38" s="89">
        <f t="shared" si="7"/>
        <v>0</v>
      </c>
      <c r="AJ38" s="89">
        <f t="shared" si="7"/>
        <v>0</v>
      </c>
      <c r="AK38" s="89">
        <f t="shared" si="7"/>
        <v>0</v>
      </c>
      <c r="AL38" s="89">
        <f t="shared" si="7"/>
        <v>0</v>
      </c>
      <c r="AM38" s="89">
        <f t="shared" si="7"/>
        <v>0</v>
      </c>
      <c r="AN38" s="89">
        <f t="shared" si="7"/>
        <v>0</v>
      </c>
      <c r="AO38" s="89">
        <f t="shared" si="7"/>
        <v>0</v>
      </c>
      <c r="AP38" s="89">
        <f t="shared" si="7"/>
        <v>0</v>
      </c>
      <c r="AQ38" s="89">
        <f t="shared" si="7"/>
        <v>0</v>
      </c>
      <c r="AR38" s="89">
        <f t="shared" si="7"/>
        <v>0</v>
      </c>
      <c r="AS38" s="89">
        <f t="shared" si="7"/>
        <v>0</v>
      </c>
      <c r="AT38" s="89">
        <f t="shared" si="7"/>
        <v>0</v>
      </c>
      <c r="AU38" s="89">
        <f t="shared" si="7"/>
        <v>0</v>
      </c>
      <c r="AV38" s="89">
        <f t="shared" si="7"/>
        <v>0</v>
      </c>
      <c r="AW38" s="89">
        <f t="shared" si="7"/>
        <v>0</v>
      </c>
      <c r="AX38" s="89">
        <f t="shared" si="7"/>
        <v>0</v>
      </c>
      <c r="AY38" s="89">
        <f t="shared" si="7"/>
        <v>0</v>
      </c>
      <c r="AZ38" s="89">
        <f t="shared" si="7"/>
        <v>0</v>
      </c>
      <c r="BA38" s="89">
        <f t="shared" si="7"/>
        <v>0</v>
      </c>
      <c r="BB38" s="89">
        <f t="shared" si="7"/>
        <v>0</v>
      </c>
      <c r="BC38" s="89">
        <f t="shared" si="7"/>
        <v>0</v>
      </c>
      <c r="BJ38" s="136" t="s">
        <v>763</v>
      </c>
      <c r="BK38" s="136" t="s">
        <v>358</v>
      </c>
      <c r="BL38" s="136" t="s">
        <v>1631</v>
      </c>
    </row>
    <row r="39" spans="1:64" ht="12.75" customHeight="1">
      <c r="A39" s="336" t="s">
        <v>538</v>
      </c>
      <c r="B39" s="336" t="s">
        <v>74</v>
      </c>
      <c r="C39" s="336" t="s">
        <v>557</v>
      </c>
      <c r="D39" s="158" t="s">
        <v>568</v>
      </c>
      <c r="E39" s="103">
        <f t="shared" si="6"/>
        <v>0</v>
      </c>
      <c r="F39" s="103">
        <f t="shared" si="6"/>
        <v>0</v>
      </c>
      <c r="G39" s="103">
        <f t="shared" si="6"/>
        <v>0</v>
      </c>
      <c r="H39" s="103">
        <f t="shared" si="6"/>
        <v>0</v>
      </c>
      <c r="I39" s="103">
        <f t="shared" si="6"/>
        <v>0</v>
      </c>
      <c r="J39" s="103">
        <f t="shared" si="6"/>
        <v>0</v>
      </c>
      <c r="K39" s="103">
        <f t="shared" si="6"/>
        <v>0</v>
      </c>
      <c r="L39" s="103">
        <f t="shared" si="6"/>
        <v>0</v>
      </c>
      <c r="M39" s="103">
        <f t="shared" si="6"/>
        <v>0</v>
      </c>
      <c r="N39" s="103">
        <f t="shared" si="6"/>
        <v>0</v>
      </c>
      <c r="O39" s="103">
        <f t="shared" si="6"/>
        <v>0</v>
      </c>
      <c r="P39" s="103">
        <f t="shared" si="6"/>
        <v>0</v>
      </c>
      <c r="Q39" s="103">
        <f t="shared" si="6"/>
        <v>0</v>
      </c>
      <c r="R39" s="103">
        <f t="shared" si="6"/>
        <v>0</v>
      </c>
      <c r="S39" s="103">
        <f t="shared" si="6"/>
        <v>0</v>
      </c>
      <c r="T39" s="103">
        <f t="shared" si="6"/>
        <v>0</v>
      </c>
      <c r="U39" s="103">
        <f t="shared" si="6"/>
        <v>0</v>
      </c>
      <c r="V39" s="103">
        <f t="shared" si="6"/>
        <v>0</v>
      </c>
      <c r="W39" s="103">
        <f t="shared" si="6"/>
        <v>0</v>
      </c>
      <c r="X39" s="103">
        <f t="shared" si="6"/>
        <v>0</v>
      </c>
      <c r="Y39" s="103">
        <f t="shared" si="6"/>
        <v>0</v>
      </c>
      <c r="Z39" s="103">
        <f t="shared" si="6"/>
        <v>0</v>
      </c>
      <c r="AA39" s="103">
        <f t="shared" si="6"/>
        <v>0</v>
      </c>
      <c r="AB39" s="103">
        <f t="shared" si="6"/>
        <v>0</v>
      </c>
      <c r="AC39" s="1044" t="s">
        <v>2136</v>
      </c>
      <c r="AE39" s="821" t="s">
        <v>187</v>
      </c>
      <c r="AF39" s="89">
        <f t="shared" si="7"/>
        <v>0</v>
      </c>
      <c r="AG39" s="89">
        <f t="shared" si="7"/>
        <v>0</v>
      </c>
      <c r="AH39" s="89">
        <f t="shared" si="7"/>
        <v>0</v>
      </c>
      <c r="AI39" s="89">
        <f t="shared" si="7"/>
        <v>0</v>
      </c>
      <c r="AJ39" s="89">
        <f t="shared" si="7"/>
        <v>0</v>
      </c>
      <c r="AK39" s="89">
        <f t="shared" si="7"/>
        <v>0</v>
      </c>
      <c r="AL39" s="89">
        <f t="shared" si="7"/>
        <v>0</v>
      </c>
      <c r="AM39" s="89">
        <f t="shared" si="7"/>
        <v>0</v>
      </c>
      <c r="AN39" s="89">
        <f t="shared" si="7"/>
        <v>0</v>
      </c>
      <c r="AO39" s="89">
        <f t="shared" si="7"/>
        <v>0</v>
      </c>
      <c r="AP39" s="89">
        <f t="shared" si="7"/>
        <v>0</v>
      </c>
      <c r="AQ39" s="89">
        <f t="shared" si="7"/>
        <v>0</v>
      </c>
      <c r="AR39" s="89">
        <f t="shared" si="7"/>
        <v>0</v>
      </c>
      <c r="AS39" s="89">
        <f t="shared" si="7"/>
        <v>0</v>
      </c>
      <c r="AT39" s="89">
        <f t="shared" si="7"/>
        <v>0</v>
      </c>
      <c r="AU39" s="89">
        <f t="shared" si="7"/>
        <v>0</v>
      </c>
      <c r="AV39" s="89">
        <f t="shared" si="7"/>
        <v>0</v>
      </c>
      <c r="AW39" s="89">
        <f t="shared" si="7"/>
        <v>0</v>
      </c>
      <c r="AX39" s="89">
        <f t="shared" si="7"/>
        <v>0</v>
      </c>
      <c r="AY39" s="89">
        <f t="shared" si="7"/>
        <v>0</v>
      </c>
      <c r="AZ39" s="89">
        <f t="shared" si="7"/>
        <v>0</v>
      </c>
      <c r="BA39" s="89">
        <f t="shared" si="7"/>
        <v>0</v>
      </c>
      <c r="BB39" s="89">
        <f t="shared" si="7"/>
        <v>0</v>
      </c>
      <c r="BC39" s="89">
        <f t="shared" si="7"/>
        <v>0</v>
      </c>
      <c r="BJ39" s="136" t="s">
        <v>187</v>
      </c>
      <c r="BK39" s="136" t="s">
        <v>862</v>
      </c>
      <c r="BL39" s="136" t="s">
        <v>1632</v>
      </c>
    </row>
    <row r="40" spans="1:64" ht="12.75" customHeight="1">
      <c r="A40" s="336" t="s">
        <v>538</v>
      </c>
      <c r="B40" s="336" t="s">
        <v>74</v>
      </c>
      <c r="C40" s="336" t="s">
        <v>557</v>
      </c>
      <c r="D40" s="158" t="s">
        <v>569</v>
      </c>
      <c r="E40" s="103">
        <f t="shared" si="6"/>
        <v>0</v>
      </c>
      <c r="F40" s="103">
        <f t="shared" si="6"/>
        <v>0</v>
      </c>
      <c r="G40" s="103">
        <f t="shared" si="6"/>
        <v>0</v>
      </c>
      <c r="H40" s="103">
        <f t="shared" si="6"/>
        <v>0</v>
      </c>
      <c r="I40" s="103">
        <f t="shared" si="6"/>
        <v>0</v>
      </c>
      <c r="J40" s="103">
        <f t="shared" si="6"/>
        <v>0</v>
      </c>
      <c r="K40" s="103">
        <f t="shared" si="6"/>
        <v>0</v>
      </c>
      <c r="L40" s="103">
        <f t="shared" si="6"/>
        <v>0</v>
      </c>
      <c r="M40" s="103">
        <f t="shared" si="6"/>
        <v>0</v>
      </c>
      <c r="N40" s="103">
        <f t="shared" si="6"/>
        <v>0</v>
      </c>
      <c r="O40" s="103">
        <f t="shared" si="6"/>
        <v>0</v>
      </c>
      <c r="P40" s="103">
        <f t="shared" si="6"/>
        <v>0</v>
      </c>
      <c r="Q40" s="103">
        <f t="shared" si="6"/>
        <v>0</v>
      </c>
      <c r="R40" s="103">
        <f t="shared" si="6"/>
        <v>0</v>
      </c>
      <c r="S40" s="103">
        <f t="shared" si="6"/>
        <v>0</v>
      </c>
      <c r="T40" s="103">
        <f t="shared" si="6"/>
        <v>0</v>
      </c>
      <c r="U40" s="103">
        <f t="shared" si="6"/>
        <v>0</v>
      </c>
      <c r="V40" s="103">
        <f t="shared" si="6"/>
        <v>0</v>
      </c>
      <c r="W40" s="103">
        <f t="shared" si="6"/>
        <v>0</v>
      </c>
      <c r="X40" s="103">
        <f t="shared" si="6"/>
        <v>0</v>
      </c>
      <c r="Y40" s="103">
        <f t="shared" si="6"/>
        <v>0</v>
      </c>
      <c r="Z40" s="103">
        <f t="shared" si="6"/>
        <v>0</v>
      </c>
      <c r="AA40" s="103">
        <f t="shared" si="6"/>
        <v>0</v>
      </c>
      <c r="AB40" s="103">
        <f t="shared" si="6"/>
        <v>0</v>
      </c>
      <c r="AC40" s="1042" t="s">
        <v>2137</v>
      </c>
      <c r="AE40" s="821" t="s">
        <v>764</v>
      </c>
      <c r="AF40" s="89">
        <f t="shared" si="7"/>
        <v>0</v>
      </c>
      <c r="AG40" s="89">
        <f t="shared" si="7"/>
        <v>0</v>
      </c>
      <c r="AH40" s="89">
        <f t="shared" si="7"/>
        <v>0</v>
      </c>
      <c r="AI40" s="89">
        <f t="shared" si="7"/>
        <v>0</v>
      </c>
      <c r="AJ40" s="89">
        <f t="shared" si="7"/>
        <v>0</v>
      </c>
      <c r="AK40" s="89">
        <f t="shared" si="7"/>
        <v>0</v>
      </c>
      <c r="AL40" s="89">
        <f t="shared" si="7"/>
        <v>0</v>
      </c>
      <c r="AM40" s="89">
        <f t="shared" si="7"/>
        <v>0</v>
      </c>
      <c r="AN40" s="89">
        <f t="shared" si="7"/>
        <v>0</v>
      </c>
      <c r="AO40" s="89">
        <f t="shared" si="7"/>
        <v>0</v>
      </c>
      <c r="AP40" s="89">
        <f t="shared" si="7"/>
        <v>0</v>
      </c>
      <c r="AQ40" s="89">
        <f t="shared" si="7"/>
        <v>0</v>
      </c>
      <c r="AR40" s="89">
        <f t="shared" si="7"/>
        <v>0</v>
      </c>
      <c r="AS40" s="89">
        <f t="shared" si="7"/>
        <v>0</v>
      </c>
      <c r="AT40" s="89">
        <f t="shared" si="7"/>
        <v>0</v>
      </c>
      <c r="AU40" s="89">
        <f t="shared" si="7"/>
        <v>0</v>
      </c>
      <c r="AV40" s="89">
        <f t="shared" si="7"/>
        <v>0</v>
      </c>
      <c r="AW40" s="89">
        <f t="shared" si="7"/>
        <v>0</v>
      </c>
      <c r="AX40" s="89">
        <f t="shared" si="7"/>
        <v>0</v>
      </c>
      <c r="AY40" s="89">
        <f t="shared" si="7"/>
        <v>0</v>
      </c>
      <c r="AZ40" s="89">
        <f t="shared" si="7"/>
        <v>0</v>
      </c>
      <c r="BA40" s="89">
        <f t="shared" si="7"/>
        <v>0</v>
      </c>
      <c r="BB40" s="89">
        <f t="shared" si="7"/>
        <v>0</v>
      </c>
      <c r="BC40" s="89">
        <f t="shared" si="7"/>
        <v>0</v>
      </c>
      <c r="BJ40" s="136" t="s">
        <v>764</v>
      </c>
      <c r="BK40" s="136" t="s">
        <v>1301</v>
      </c>
      <c r="BL40" s="136" t="s">
        <v>1633</v>
      </c>
    </row>
    <row r="41" spans="1:64" ht="12.75" customHeight="1">
      <c r="A41" s="336" t="s">
        <v>538</v>
      </c>
      <c r="B41" s="336" t="s">
        <v>74</v>
      </c>
      <c r="C41" s="336" t="s">
        <v>557</v>
      </c>
      <c r="D41" s="158" t="s">
        <v>570</v>
      </c>
      <c r="E41" s="103">
        <f t="shared" si="6"/>
        <v>0</v>
      </c>
      <c r="F41" s="103">
        <f t="shared" si="6"/>
        <v>0</v>
      </c>
      <c r="G41" s="103">
        <f t="shared" si="6"/>
        <v>0</v>
      </c>
      <c r="H41" s="103">
        <f t="shared" si="6"/>
        <v>0</v>
      </c>
      <c r="I41" s="103">
        <f t="shared" si="6"/>
        <v>0</v>
      </c>
      <c r="J41" s="103">
        <f t="shared" si="6"/>
        <v>0</v>
      </c>
      <c r="K41" s="103">
        <f t="shared" si="6"/>
        <v>0</v>
      </c>
      <c r="L41" s="103">
        <f t="shared" si="6"/>
        <v>0</v>
      </c>
      <c r="M41" s="103">
        <f t="shared" si="6"/>
        <v>0</v>
      </c>
      <c r="N41" s="103">
        <f t="shared" si="6"/>
        <v>0</v>
      </c>
      <c r="O41" s="103">
        <f t="shared" si="6"/>
        <v>0</v>
      </c>
      <c r="P41" s="103">
        <f t="shared" si="6"/>
        <v>0</v>
      </c>
      <c r="Q41" s="103">
        <f t="shared" si="6"/>
        <v>0</v>
      </c>
      <c r="R41" s="103">
        <f t="shared" si="6"/>
        <v>0</v>
      </c>
      <c r="S41" s="103">
        <f t="shared" si="6"/>
        <v>0</v>
      </c>
      <c r="T41" s="103">
        <f t="shared" si="6"/>
        <v>0</v>
      </c>
      <c r="U41" s="103">
        <f t="shared" si="6"/>
        <v>0</v>
      </c>
      <c r="V41" s="103">
        <f t="shared" si="6"/>
        <v>0</v>
      </c>
      <c r="W41" s="103">
        <f t="shared" si="6"/>
        <v>0</v>
      </c>
      <c r="X41" s="103">
        <f t="shared" si="6"/>
        <v>0</v>
      </c>
      <c r="Y41" s="103">
        <f t="shared" si="6"/>
        <v>0</v>
      </c>
      <c r="Z41" s="103">
        <f t="shared" si="6"/>
        <v>0</v>
      </c>
      <c r="AA41" s="103">
        <f t="shared" si="6"/>
        <v>0</v>
      </c>
      <c r="AB41" s="103">
        <f t="shared" si="6"/>
        <v>0</v>
      </c>
      <c r="AC41" s="1042" t="s">
        <v>2138</v>
      </c>
      <c r="AE41" s="821" t="s">
        <v>111</v>
      </c>
      <c r="AF41" s="89">
        <f t="shared" si="7"/>
        <v>0</v>
      </c>
      <c r="AG41" s="89">
        <f t="shared" si="7"/>
        <v>0</v>
      </c>
      <c r="AH41" s="89">
        <f t="shared" si="7"/>
        <v>0</v>
      </c>
      <c r="AI41" s="89">
        <f t="shared" si="7"/>
        <v>0</v>
      </c>
      <c r="AJ41" s="89">
        <f t="shared" si="7"/>
        <v>0</v>
      </c>
      <c r="AK41" s="89">
        <f t="shared" si="7"/>
        <v>0</v>
      </c>
      <c r="AL41" s="89">
        <f t="shared" si="7"/>
        <v>0</v>
      </c>
      <c r="AM41" s="89">
        <f t="shared" si="7"/>
        <v>0</v>
      </c>
      <c r="AN41" s="89">
        <f t="shared" si="7"/>
        <v>0</v>
      </c>
      <c r="AO41" s="89">
        <f t="shared" si="7"/>
        <v>0</v>
      </c>
      <c r="AP41" s="89">
        <f t="shared" si="7"/>
        <v>0</v>
      </c>
      <c r="AQ41" s="89">
        <f t="shared" si="7"/>
        <v>0</v>
      </c>
      <c r="AR41" s="89">
        <f t="shared" si="7"/>
        <v>0</v>
      </c>
      <c r="AS41" s="89">
        <f t="shared" si="7"/>
        <v>0</v>
      </c>
      <c r="AT41" s="89">
        <f t="shared" si="7"/>
        <v>0</v>
      </c>
      <c r="AU41" s="89">
        <f t="shared" si="7"/>
        <v>0</v>
      </c>
      <c r="AV41" s="89">
        <f t="shared" si="7"/>
        <v>0</v>
      </c>
      <c r="AW41" s="89">
        <f t="shared" si="7"/>
        <v>0</v>
      </c>
      <c r="AX41" s="89">
        <f t="shared" si="7"/>
        <v>0</v>
      </c>
      <c r="AY41" s="89">
        <f t="shared" si="7"/>
        <v>0</v>
      </c>
      <c r="AZ41" s="89">
        <f t="shared" si="7"/>
        <v>0</v>
      </c>
      <c r="BA41" s="89">
        <f t="shared" si="7"/>
        <v>0</v>
      </c>
      <c r="BB41" s="89">
        <f t="shared" si="7"/>
        <v>0</v>
      </c>
      <c r="BC41" s="89">
        <f t="shared" si="7"/>
        <v>0</v>
      </c>
      <c r="BJ41" s="136" t="s">
        <v>111</v>
      </c>
      <c r="BK41" s="136" t="s">
        <v>360</v>
      </c>
      <c r="BL41" s="136" t="s">
        <v>1928</v>
      </c>
    </row>
    <row r="42" spans="1:64" ht="12.75" customHeight="1">
      <c r="A42" s="735" t="s">
        <v>538</v>
      </c>
      <c r="B42" s="735" t="s">
        <v>74</v>
      </c>
      <c r="C42" s="735" t="s">
        <v>557</v>
      </c>
      <c r="D42" s="158" t="s">
        <v>554</v>
      </c>
      <c r="E42" s="103">
        <f t="shared" si="6"/>
        <v>0</v>
      </c>
      <c r="F42" s="103">
        <f t="shared" si="6"/>
        <v>0</v>
      </c>
      <c r="G42" s="103">
        <f t="shared" si="6"/>
        <v>0</v>
      </c>
      <c r="H42" s="103">
        <f t="shared" si="6"/>
        <v>0</v>
      </c>
      <c r="I42" s="103">
        <f t="shared" si="6"/>
        <v>0</v>
      </c>
      <c r="J42" s="103">
        <f t="shared" si="6"/>
        <v>0</v>
      </c>
      <c r="K42" s="103">
        <f t="shared" si="6"/>
        <v>0</v>
      </c>
      <c r="L42" s="103">
        <f t="shared" si="6"/>
        <v>0</v>
      </c>
      <c r="M42" s="103">
        <f t="shared" si="6"/>
        <v>0</v>
      </c>
      <c r="N42" s="103">
        <f t="shared" si="6"/>
        <v>0</v>
      </c>
      <c r="O42" s="103">
        <f t="shared" si="6"/>
        <v>0</v>
      </c>
      <c r="P42" s="103">
        <f t="shared" si="6"/>
        <v>0</v>
      </c>
      <c r="Q42" s="103">
        <f t="shared" si="6"/>
        <v>0</v>
      </c>
      <c r="R42" s="103">
        <f t="shared" si="6"/>
        <v>0</v>
      </c>
      <c r="S42" s="103">
        <f t="shared" si="6"/>
        <v>0</v>
      </c>
      <c r="T42" s="103">
        <f t="shared" si="6"/>
        <v>0</v>
      </c>
      <c r="U42" s="103">
        <f t="shared" si="6"/>
        <v>0</v>
      </c>
      <c r="V42" s="103">
        <f t="shared" si="6"/>
        <v>0</v>
      </c>
      <c r="W42" s="103">
        <f t="shared" si="6"/>
        <v>0</v>
      </c>
      <c r="X42" s="103">
        <f t="shared" si="6"/>
        <v>0</v>
      </c>
      <c r="Y42" s="103">
        <f t="shared" si="6"/>
        <v>0</v>
      </c>
      <c r="Z42" s="103">
        <f t="shared" si="6"/>
        <v>0</v>
      </c>
      <c r="AA42" s="103">
        <f t="shared" si="6"/>
        <v>0</v>
      </c>
      <c r="AB42" s="103">
        <f t="shared" si="6"/>
        <v>0</v>
      </c>
      <c r="AC42" s="1042" t="s">
        <v>2139</v>
      </c>
      <c r="AE42" s="821" t="s">
        <v>188</v>
      </c>
      <c r="AF42" s="89">
        <f t="shared" si="7"/>
        <v>0</v>
      </c>
      <c r="AG42" s="89">
        <f t="shared" si="7"/>
        <v>0</v>
      </c>
      <c r="AH42" s="89">
        <f t="shared" si="7"/>
        <v>0</v>
      </c>
      <c r="AI42" s="89">
        <f t="shared" si="7"/>
        <v>0</v>
      </c>
      <c r="AJ42" s="89">
        <f t="shared" si="7"/>
        <v>0</v>
      </c>
      <c r="AK42" s="89">
        <f t="shared" si="7"/>
        <v>0</v>
      </c>
      <c r="AL42" s="89">
        <f t="shared" si="7"/>
        <v>0</v>
      </c>
      <c r="AM42" s="89">
        <f t="shared" si="7"/>
        <v>0</v>
      </c>
      <c r="AN42" s="89">
        <f t="shared" si="7"/>
        <v>0</v>
      </c>
      <c r="AO42" s="89">
        <f t="shared" si="7"/>
        <v>0</v>
      </c>
      <c r="AP42" s="89">
        <f t="shared" si="7"/>
        <v>0</v>
      </c>
      <c r="AQ42" s="89">
        <f t="shared" si="7"/>
        <v>0</v>
      </c>
      <c r="AR42" s="89">
        <f t="shared" si="7"/>
        <v>0</v>
      </c>
      <c r="AS42" s="89">
        <f t="shared" si="7"/>
        <v>0</v>
      </c>
      <c r="AT42" s="89">
        <f t="shared" si="7"/>
        <v>0</v>
      </c>
      <c r="AU42" s="89">
        <f t="shared" si="7"/>
        <v>0</v>
      </c>
      <c r="AV42" s="89">
        <f t="shared" si="7"/>
        <v>0</v>
      </c>
      <c r="AW42" s="89">
        <f t="shared" si="7"/>
        <v>0</v>
      </c>
      <c r="AX42" s="89">
        <f t="shared" si="7"/>
        <v>0</v>
      </c>
      <c r="AY42" s="89">
        <f t="shared" si="7"/>
        <v>0</v>
      </c>
      <c r="AZ42" s="89">
        <f t="shared" si="7"/>
        <v>0</v>
      </c>
      <c r="BA42" s="89">
        <f t="shared" si="7"/>
        <v>0</v>
      </c>
      <c r="BB42" s="89">
        <f t="shared" si="7"/>
        <v>0</v>
      </c>
      <c r="BC42" s="89">
        <f t="shared" si="7"/>
        <v>0</v>
      </c>
      <c r="BJ42" s="136" t="s">
        <v>188</v>
      </c>
      <c r="BK42" s="136" t="s">
        <v>863</v>
      </c>
      <c r="BL42" s="136" t="s">
        <v>1635</v>
      </c>
    </row>
    <row r="43" spans="1:64" ht="12.75" customHeight="1">
      <c r="A43" s="336" t="s">
        <v>538</v>
      </c>
      <c r="B43" s="336" t="s">
        <v>74</v>
      </c>
      <c r="C43" s="336" t="s">
        <v>557</v>
      </c>
      <c r="D43" s="158" t="s">
        <v>244</v>
      </c>
      <c r="E43" s="707">
        <f t="shared" si="6"/>
        <v>0</v>
      </c>
      <c r="F43" s="707">
        <f t="shared" si="6"/>
        <v>0</v>
      </c>
      <c r="G43" s="707">
        <f t="shared" si="6"/>
        <v>0</v>
      </c>
      <c r="H43" s="707">
        <f t="shared" si="6"/>
        <v>0</v>
      </c>
      <c r="I43" s="707">
        <f t="shared" si="6"/>
        <v>0</v>
      </c>
      <c r="J43" s="707">
        <f t="shared" si="6"/>
        <v>0</v>
      </c>
      <c r="K43" s="707">
        <f t="shared" si="6"/>
        <v>0</v>
      </c>
      <c r="L43" s="707">
        <f t="shared" si="6"/>
        <v>0</v>
      </c>
      <c r="M43" s="707">
        <f t="shared" si="6"/>
        <v>0</v>
      </c>
      <c r="N43" s="707">
        <f t="shared" si="6"/>
        <v>0</v>
      </c>
      <c r="O43" s="707">
        <f t="shared" si="6"/>
        <v>0</v>
      </c>
      <c r="P43" s="707">
        <f t="shared" si="6"/>
        <v>0</v>
      </c>
      <c r="Q43" s="707">
        <f t="shared" si="6"/>
        <v>0</v>
      </c>
      <c r="R43" s="707">
        <f t="shared" si="6"/>
        <v>0</v>
      </c>
      <c r="S43" s="707">
        <f t="shared" si="6"/>
        <v>0</v>
      </c>
      <c r="T43" s="707">
        <f t="shared" si="6"/>
        <v>0</v>
      </c>
      <c r="U43" s="707">
        <f t="shared" si="6"/>
        <v>0</v>
      </c>
      <c r="V43" s="707">
        <f t="shared" si="6"/>
        <v>0</v>
      </c>
      <c r="W43" s="707">
        <f t="shared" si="6"/>
        <v>0</v>
      </c>
      <c r="X43" s="707">
        <f t="shared" si="6"/>
        <v>0</v>
      </c>
      <c r="Y43" s="707">
        <f t="shared" si="6"/>
        <v>0</v>
      </c>
      <c r="Z43" s="707">
        <f t="shared" si="6"/>
        <v>0</v>
      </c>
      <c r="AA43" s="707">
        <f t="shared" si="6"/>
        <v>0</v>
      </c>
      <c r="AB43" s="707">
        <f t="shared" si="6"/>
        <v>0</v>
      </c>
      <c r="AC43" s="1045" t="s">
        <v>2140</v>
      </c>
      <c r="AE43" s="821" t="s">
        <v>113</v>
      </c>
      <c r="AF43" s="90">
        <f t="shared" si="7"/>
        <v>0</v>
      </c>
      <c r="AG43" s="90">
        <f t="shared" si="7"/>
        <v>0</v>
      </c>
      <c r="AH43" s="90">
        <f t="shared" si="7"/>
        <v>0</v>
      </c>
      <c r="AI43" s="90">
        <f t="shared" si="7"/>
        <v>0</v>
      </c>
      <c r="AJ43" s="90">
        <f t="shared" si="7"/>
        <v>0</v>
      </c>
      <c r="AK43" s="90">
        <f t="shared" si="7"/>
        <v>0</v>
      </c>
      <c r="AL43" s="90">
        <f t="shared" si="7"/>
        <v>0</v>
      </c>
      <c r="AM43" s="90">
        <f t="shared" si="7"/>
        <v>0</v>
      </c>
      <c r="AN43" s="90">
        <f t="shared" si="7"/>
        <v>0</v>
      </c>
      <c r="AO43" s="90">
        <f t="shared" si="7"/>
        <v>0</v>
      </c>
      <c r="AP43" s="90">
        <f t="shared" si="7"/>
        <v>0</v>
      </c>
      <c r="AQ43" s="90">
        <f t="shared" si="7"/>
        <v>0</v>
      </c>
      <c r="AR43" s="90">
        <f t="shared" si="7"/>
        <v>0</v>
      </c>
      <c r="AS43" s="90">
        <f t="shared" si="7"/>
        <v>0</v>
      </c>
      <c r="AT43" s="90">
        <f t="shared" si="7"/>
        <v>0</v>
      </c>
      <c r="AU43" s="90">
        <f t="shared" si="7"/>
        <v>0</v>
      </c>
      <c r="AV43" s="90">
        <f t="shared" si="7"/>
        <v>0</v>
      </c>
      <c r="AW43" s="90">
        <f t="shared" si="7"/>
        <v>0</v>
      </c>
      <c r="AX43" s="90">
        <f t="shared" si="7"/>
        <v>0</v>
      </c>
      <c r="AY43" s="90">
        <f t="shared" si="7"/>
        <v>0</v>
      </c>
      <c r="AZ43" s="90">
        <f t="shared" si="7"/>
        <v>0</v>
      </c>
      <c r="BA43" s="90">
        <f t="shared" si="7"/>
        <v>0</v>
      </c>
      <c r="BB43" s="90">
        <f t="shared" si="7"/>
        <v>0</v>
      </c>
      <c r="BC43" s="90">
        <f t="shared" si="7"/>
        <v>0</v>
      </c>
      <c r="BJ43" s="136" t="s">
        <v>113</v>
      </c>
      <c r="BK43" s="136" t="s">
        <v>335</v>
      </c>
      <c r="BL43" s="136" t="s">
        <v>1929</v>
      </c>
    </row>
    <row r="44" spans="1:64" ht="12.75">
      <c r="C44"/>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390"/>
      <c r="AE44" s="821"/>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row>
    <row r="45" spans="1:64" ht="24" customHeight="1">
      <c r="A45" s="392"/>
      <c r="B45" s="392"/>
      <c r="C45" s="392"/>
      <c r="D45" s="392"/>
      <c r="E45" s="393"/>
      <c r="F45" s="393"/>
      <c r="G45" s="393"/>
      <c r="H45" s="393"/>
      <c r="I45" s="393"/>
      <c r="J45" s="392"/>
      <c r="K45" s="392"/>
      <c r="L45" s="392"/>
      <c r="M45" s="392"/>
      <c r="N45" s="392"/>
      <c r="O45" s="392"/>
      <c r="P45" s="392"/>
      <c r="Q45" s="392"/>
      <c r="R45" s="392"/>
      <c r="S45" s="392"/>
      <c r="T45" s="392"/>
      <c r="U45" s="392"/>
      <c r="V45" s="392"/>
      <c r="W45" s="392"/>
      <c r="X45" s="392"/>
      <c r="Y45" s="392"/>
      <c r="Z45" s="392"/>
      <c r="AA45" s="392"/>
      <c r="AB45" s="392"/>
      <c r="AC45" s="1047" t="s">
        <v>2144</v>
      </c>
      <c r="AE45" s="821" t="s">
        <v>191</v>
      </c>
      <c r="AF45" s="392"/>
      <c r="AG45" s="392"/>
      <c r="AH45" s="392"/>
      <c r="AI45" s="392"/>
      <c r="AJ45" s="392"/>
      <c r="AK45" s="392"/>
      <c r="AL45" s="392"/>
      <c r="AM45" s="392"/>
      <c r="AN45" s="392"/>
      <c r="AO45" s="392"/>
      <c r="AP45" s="392"/>
      <c r="AQ45" s="392"/>
      <c r="AR45" s="392"/>
      <c r="AS45" s="392"/>
      <c r="AT45" s="392"/>
      <c r="AU45" s="392"/>
      <c r="AV45" s="392"/>
      <c r="AW45" s="392"/>
      <c r="AX45" s="392"/>
      <c r="AY45" s="392"/>
      <c r="AZ45" s="392"/>
      <c r="BA45" s="392"/>
      <c r="BB45" s="392"/>
      <c r="BC45" s="392"/>
      <c r="BJ45" s="136" t="s">
        <v>191</v>
      </c>
      <c r="BK45" s="136" t="s">
        <v>338</v>
      </c>
      <c r="BL45" s="136" t="s">
        <v>1932</v>
      </c>
    </row>
    <row r="46" spans="1:64" ht="13.5" customHeight="1">
      <c r="A46" s="336" t="s">
        <v>538</v>
      </c>
      <c r="B46" s="91" t="s">
        <v>74</v>
      </c>
      <c r="C46" s="91" t="s">
        <v>245</v>
      </c>
      <c r="D46" s="91" t="s">
        <v>583</v>
      </c>
      <c r="E46" s="706">
        <f t="shared" ref="E46:W46" si="8">ROUND(SUM(E47:E56)-E49,0)</f>
        <v>0</v>
      </c>
      <c r="F46" s="706">
        <f t="shared" si="8"/>
        <v>0</v>
      </c>
      <c r="G46" s="706">
        <f t="shared" si="8"/>
        <v>0</v>
      </c>
      <c r="H46" s="706">
        <f t="shared" si="8"/>
        <v>0</v>
      </c>
      <c r="I46" s="706">
        <f t="shared" si="8"/>
        <v>0</v>
      </c>
      <c r="J46" s="706">
        <f t="shared" si="8"/>
        <v>0</v>
      </c>
      <c r="K46" s="706">
        <f t="shared" si="8"/>
        <v>0</v>
      </c>
      <c r="L46" s="706">
        <f t="shared" si="8"/>
        <v>0</v>
      </c>
      <c r="M46" s="706">
        <f t="shared" si="8"/>
        <v>0</v>
      </c>
      <c r="N46" s="706">
        <f t="shared" si="8"/>
        <v>0</v>
      </c>
      <c r="O46" s="706">
        <f t="shared" si="8"/>
        <v>0</v>
      </c>
      <c r="P46" s="706">
        <f t="shared" si="8"/>
        <v>0</v>
      </c>
      <c r="Q46" s="706">
        <f t="shared" si="8"/>
        <v>0</v>
      </c>
      <c r="R46" s="706">
        <f t="shared" si="8"/>
        <v>0</v>
      </c>
      <c r="S46" s="706">
        <f t="shared" si="8"/>
        <v>0</v>
      </c>
      <c r="T46" s="706">
        <f t="shared" si="8"/>
        <v>0</v>
      </c>
      <c r="U46" s="706">
        <f t="shared" si="8"/>
        <v>0</v>
      </c>
      <c r="V46" s="706">
        <f t="shared" si="8"/>
        <v>0</v>
      </c>
      <c r="W46" s="706">
        <f t="shared" si="8"/>
        <v>0</v>
      </c>
      <c r="X46" s="706">
        <f>ROUND(SUM(X47:X56)-X49,0)</f>
        <v>0</v>
      </c>
      <c r="Y46" s="706">
        <f>ROUND(SUM(Y47:Y56)-Y49,0)</f>
        <v>0</v>
      </c>
      <c r="Z46" s="706">
        <f>ROUND(SUM(Z47:Z56)-Z49,0)</f>
        <v>0</v>
      </c>
      <c r="AA46" s="706">
        <f>ROUND(SUM(AA47:AA56)-AA49,0)</f>
        <v>0</v>
      </c>
      <c r="AB46" s="706">
        <f>ROUND(SUM(AB47:AB56)-AB49,0)</f>
        <v>0</v>
      </c>
      <c r="AC46" s="376" t="s">
        <v>2145</v>
      </c>
      <c r="AE46" s="821" t="s">
        <v>441</v>
      </c>
      <c r="AF46" s="93">
        <f t="shared" ref="AF46:BC46" si="9">ROUND(SUM(AF47:AF56)-AF49,0)</f>
        <v>0</v>
      </c>
      <c r="AG46" s="93">
        <f t="shared" si="9"/>
        <v>0</v>
      </c>
      <c r="AH46" s="93">
        <f t="shared" si="9"/>
        <v>0</v>
      </c>
      <c r="AI46" s="93">
        <f t="shared" si="9"/>
        <v>0</v>
      </c>
      <c r="AJ46" s="93">
        <f t="shared" si="9"/>
        <v>0</v>
      </c>
      <c r="AK46" s="93">
        <f t="shared" si="9"/>
        <v>0</v>
      </c>
      <c r="AL46" s="93">
        <f t="shared" si="9"/>
        <v>0</v>
      </c>
      <c r="AM46" s="93">
        <f t="shared" si="9"/>
        <v>0</v>
      </c>
      <c r="AN46" s="93">
        <f t="shared" si="9"/>
        <v>0</v>
      </c>
      <c r="AO46" s="93">
        <f t="shared" si="9"/>
        <v>0</v>
      </c>
      <c r="AP46" s="93">
        <f t="shared" si="9"/>
        <v>0</v>
      </c>
      <c r="AQ46" s="93">
        <f t="shared" si="9"/>
        <v>0</v>
      </c>
      <c r="AR46" s="93">
        <f t="shared" si="9"/>
        <v>0</v>
      </c>
      <c r="AS46" s="93">
        <f t="shared" si="9"/>
        <v>0</v>
      </c>
      <c r="AT46" s="93">
        <f t="shared" si="9"/>
        <v>0</v>
      </c>
      <c r="AU46" s="93">
        <f t="shared" si="9"/>
        <v>0</v>
      </c>
      <c r="AV46" s="93">
        <f t="shared" si="9"/>
        <v>0</v>
      </c>
      <c r="AW46" s="93">
        <f t="shared" si="9"/>
        <v>0</v>
      </c>
      <c r="AX46" s="93">
        <f t="shared" si="9"/>
        <v>0</v>
      </c>
      <c r="AY46" s="93">
        <f>ROUND(SUM(AY47:AY56)-AY49,0)</f>
        <v>0</v>
      </c>
      <c r="AZ46" s="93">
        <f>ROUND(SUM(AZ47:AZ56)-AZ49,0)</f>
        <v>0</v>
      </c>
      <c r="BA46" s="93">
        <f>ROUND(SUM(BA47:BA56)-BA49,0)</f>
        <v>0</v>
      </c>
      <c r="BB46" s="93">
        <f>ROUND(SUM(BB47:BB56)-BB49,0)</f>
        <v>0</v>
      </c>
      <c r="BC46" s="93">
        <f t="shared" si="9"/>
        <v>0</v>
      </c>
      <c r="BJ46" s="136" t="s">
        <v>441</v>
      </c>
      <c r="BK46" s="136" t="s">
        <v>759</v>
      </c>
      <c r="BL46" s="136" t="s">
        <v>1619</v>
      </c>
    </row>
    <row r="47" spans="1:64" ht="12.75" customHeight="1">
      <c r="A47" s="336" t="s">
        <v>538</v>
      </c>
      <c r="B47" s="91" t="s">
        <v>74</v>
      </c>
      <c r="C47" s="91" t="s">
        <v>245</v>
      </c>
      <c r="D47" s="91" t="s">
        <v>563</v>
      </c>
      <c r="E47" s="86">
        <v>0</v>
      </c>
      <c r="F47" s="86">
        <v>0</v>
      </c>
      <c r="G47" s="86">
        <v>0</v>
      </c>
      <c r="H47" s="86">
        <v>0</v>
      </c>
      <c r="I47" s="86">
        <v>0</v>
      </c>
      <c r="J47" s="86">
        <v>0</v>
      </c>
      <c r="K47" s="86">
        <v>0</v>
      </c>
      <c r="L47" s="86">
        <v>0</v>
      </c>
      <c r="M47" s="86">
        <v>0</v>
      </c>
      <c r="N47" s="86">
        <v>0</v>
      </c>
      <c r="O47" s="86">
        <v>0</v>
      </c>
      <c r="P47" s="86">
        <v>0</v>
      </c>
      <c r="Q47" s="86">
        <v>0</v>
      </c>
      <c r="R47" s="86">
        <v>0</v>
      </c>
      <c r="S47" s="86">
        <v>0</v>
      </c>
      <c r="T47" s="86">
        <v>0</v>
      </c>
      <c r="U47" s="86">
        <v>0</v>
      </c>
      <c r="V47" s="86">
        <v>0</v>
      </c>
      <c r="W47" s="86">
        <v>0</v>
      </c>
      <c r="X47" s="86">
        <v>0</v>
      </c>
      <c r="Y47" s="86">
        <v>0</v>
      </c>
      <c r="Z47" s="86">
        <v>0</v>
      </c>
      <c r="AA47" s="86">
        <v>0</v>
      </c>
      <c r="AB47" s="86">
        <v>0</v>
      </c>
      <c r="AC47" s="375" t="s">
        <v>2131</v>
      </c>
      <c r="AE47" s="821" t="s">
        <v>760</v>
      </c>
      <c r="AF47" s="86">
        <v>0</v>
      </c>
      <c r="AG47" s="86">
        <v>0</v>
      </c>
      <c r="AH47" s="86">
        <v>0</v>
      </c>
      <c r="AI47" s="86">
        <v>0</v>
      </c>
      <c r="AJ47" s="86">
        <v>0</v>
      </c>
      <c r="AK47" s="86">
        <v>0</v>
      </c>
      <c r="AL47" s="86">
        <v>0</v>
      </c>
      <c r="AM47" s="86">
        <v>0</v>
      </c>
      <c r="AN47" s="86">
        <v>0</v>
      </c>
      <c r="AO47" s="86">
        <v>0</v>
      </c>
      <c r="AP47" s="86">
        <v>0</v>
      </c>
      <c r="AQ47" s="86">
        <v>0</v>
      </c>
      <c r="AR47" s="86">
        <v>0</v>
      </c>
      <c r="AS47" s="86">
        <v>0</v>
      </c>
      <c r="AT47" s="86">
        <v>0</v>
      </c>
      <c r="AU47" s="86">
        <v>0</v>
      </c>
      <c r="AV47" s="86">
        <v>0</v>
      </c>
      <c r="AW47" s="86">
        <v>0</v>
      </c>
      <c r="AX47" s="86">
        <v>0</v>
      </c>
      <c r="AY47" s="86">
        <v>0</v>
      </c>
      <c r="AZ47" s="86">
        <v>0</v>
      </c>
      <c r="BA47" s="86">
        <v>0</v>
      </c>
      <c r="BB47" s="86">
        <v>0</v>
      </c>
      <c r="BC47" s="86">
        <v>0</v>
      </c>
      <c r="BJ47" s="136" t="s">
        <v>760</v>
      </c>
      <c r="BK47" s="136" t="s">
        <v>351</v>
      </c>
      <c r="BL47" s="136" t="s">
        <v>1638</v>
      </c>
    </row>
    <row r="48" spans="1:64" ht="12.75" customHeight="1">
      <c r="A48" s="336" t="s">
        <v>538</v>
      </c>
      <c r="B48" s="91" t="s">
        <v>74</v>
      </c>
      <c r="C48" s="91" t="s">
        <v>245</v>
      </c>
      <c r="D48" s="91" t="s">
        <v>564</v>
      </c>
      <c r="E48" s="86">
        <v>0</v>
      </c>
      <c r="F48" s="86">
        <v>0</v>
      </c>
      <c r="G48" s="86">
        <v>0</v>
      </c>
      <c r="H48" s="86">
        <v>0</v>
      </c>
      <c r="I48" s="86">
        <v>0</v>
      </c>
      <c r="J48" s="86">
        <v>0</v>
      </c>
      <c r="K48" s="86">
        <v>0</v>
      </c>
      <c r="L48" s="86">
        <v>0</v>
      </c>
      <c r="M48" s="86">
        <v>0</v>
      </c>
      <c r="N48" s="86">
        <v>0</v>
      </c>
      <c r="O48" s="86">
        <v>0</v>
      </c>
      <c r="P48" s="86">
        <v>0</v>
      </c>
      <c r="Q48" s="86">
        <v>0</v>
      </c>
      <c r="R48" s="86">
        <v>0</v>
      </c>
      <c r="S48" s="86">
        <v>0</v>
      </c>
      <c r="T48" s="86">
        <v>0</v>
      </c>
      <c r="U48" s="86">
        <v>0</v>
      </c>
      <c r="V48" s="86">
        <v>0</v>
      </c>
      <c r="W48" s="86">
        <v>0</v>
      </c>
      <c r="X48" s="86">
        <v>0</v>
      </c>
      <c r="Y48" s="86">
        <v>0</v>
      </c>
      <c r="Z48" s="86">
        <v>0</v>
      </c>
      <c r="AA48" s="86">
        <v>0</v>
      </c>
      <c r="AB48" s="86">
        <v>0</v>
      </c>
      <c r="AC48" s="1042" t="s">
        <v>2132</v>
      </c>
      <c r="AE48" s="821" t="s">
        <v>761</v>
      </c>
      <c r="AF48" s="86">
        <v>0</v>
      </c>
      <c r="AG48" s="86">
        <v>0</v>
      </c>
      <c r="AH48" s="86">
        <v>0</v>
      </c>
      <c r="AI48" s="86">
        <v>0</v>
      </c>
      <c r="AJ48" s="86">
        <v>0</v>
      </c>
      <c r="AK48" s="86">
        <v>0</v>
      </c>
      <c r="AL48" s="86">
        <v>0</v>
      </c>
      <c r="AM48" s="86">
        <v>0</v>
      </c>
      <c r="AN48" s="86">
        <v>0</v>
      </c>
      <c r="AO48" s="86">
        <v>0</v>
      </c>
      <c r="AP48" s="86">
        <v>0</v>
      </c>
      <c r="AQ48" s="86">
        <v>0</v>
      </c>
      <c r="AR48" s="86">
        <v>0</v>
      </c>
      <c r="AS48" s="86">
        <v>0</v>
      </c>
      <c r="AT48" s="86">
        <v>0</v>
      </c>
      <c r="AU48" s="86">
        <v>0</v>
      </c>
      <c r="AV48" s="86">
        <v>0</v>
      </c>
      <c r="AW48" s="86">
        <v>0</v>
      </c>
      <c r="AX48" s="86">
        <v>0</v>
      </c>
      <c r="AY48" s="86">
        <v>0</v>
      </c>
      <c r="AZ48" s="86">
        <v>0</v>
      </c>
      <c r="BA48" s="86">
        <v>0</v>
      </c>
      <c r="BB48" s="86">
        <v>0</v>
      </c>
      <c r="BC48" s="86">
        <v>0</v>
      </c>
      <c r="BJ48" s="136" t="s">
        <v>761</v>
      </c>
      <c r="BK48" s="136" t="s">
        <v>352</v>
      </c>
      <c r="BL48" s="136" t="s">
        <v>1628</v>
      </c>
    </row>
    <row r="49" spans="1:64" ht="12.75" customHeight="1">
      <c r="A49" s="336" t="s">
        <v>538</v>
      </c>
      <c r="B49" s="91" t="s">
        <v>74</v>
      </c>
      <c r="C49" s="91" t="s">
        <v>245</v>
      </c>
      <c r="D49" s="91" t="s">
        <v>565</v>
      </c>
      <c r="E49" s="86">
        <v>0</v>
      </c>
      <c r="F49" s="86">
        <v>0</v>
      </c>
      <c r="G49" s="86">
        <v>0</v>
      </c>
      <c r="H49" s="86">
        <v>0</v>
      </c>
      <c r="I49" s="86">
        <v>0</v>
      </c>
      <c r="J49" s="86">
        <v>0</v>
      </c>
      <c r="K49" s="86">
        <v>0</v>
      </c>
      <c r="L49" s="86">
        <v>0</v>
      </c>
      <c r="M49" s="86">
        <v>0</v>
      </c>
      <c r="N49" s="86">
        <v>0</v>
      </c>
      <c r="O49" s="86">
        <v>0</v>
      </c>
      <c r="P49" s="86">
        <v>0</v>
      </c>
      <c r="Q49" s="86">
        <v>0</v>
      </c>
      <c r="R49" s="86">
        <v>0</v>
      </c>
      <c r="S49" s="86">
        <v>0</v>
      </c>
      <c r="T49" s="86">
        <v>0</v>
      </c>
      <c r="U49" s="86">
        <v>0</v>
      </c>
      <c r="V49" s="86">
        <v>0</v>
      </c>
      <c r="W49" s="86">
        <v>0</v>
      </c>
      <c r="X49" s="86">
        <v>0</v>
      </c>
      <c r="Y49" s="86">
        <v>0</v>
      </c>
      <c r="Z49" s="86">
        <v>0</v>
      </c>
      <c r="AA49" s="86">
        <v>0</v>
      </c>
      <c r="AB49" s="86">
        <v>0</v>
      </c>
      <c r="AC49" s="1043" t="s">
        <v>2133</v>
      </c>
      <c r="AE49" s="821" t="s">
        <v>109</v>
      </c>
      <c r="AF49" s="86">
        <v>0</v>
      </c>
      <c r="AG49" s="86">
        <v>0</v>
      </c>
      <c r="AH49" s="86">
        <v>0</v>
      </c>
      <c r="AI49" s="86">
        <v>0</v>
      </c>
      <c r="AJ49" s="86">
        <v>0</v>
      </c>
      <c r="AK49" s="86">
        <v>0</v>
      </c>
      <c r="AL49" s="86">
        <v>0</v>
      </c>
      <c r="AM49" s="86">
        <v>0</v>
      </c>
      <c r="AN49" s="86">
        <v>0</v>
      </c>
      <c r="AO49" s="86">
        <v>0</v>
      </c>
      <c r="AP49" s="86">
        <v>0</v>
      </c>
      <c r="AQ49" s="86">
        <v>0</v>
      </c>
      <c r="AR49" s="86">
        <v>0</v>
      </c>
      <c r="AS49" s="86">
        <v>0</v>
      </c>
      <c r="AT49" s="86">
        <v>0</v>
      </c>
      <c r="AU49" s="86">
        <v>0</v>
      </c>
      <c r="AV49" s="86">
        <v>0</v>
      </c>
      <c r="AW49" s="86">
        <v>0</v>
      </c>
      <c r="AX49" s="86">
        <v>0</v>
      </c>
      <c r="AY49" s="86">
        <v>0</v>
      </c>
      <c r="AZ49" s="86">
        <v>0</v>
      </c>
      <c r="BA49" s="86">
        <v>0</v>
      </c>
      <c r="BB49" s="86">
        <v>0</v>
      </c>
      <c r="BC49" s="86">
        <v>0</v>
      </c>
      <c r="BJ49" s="136" t="s">
        <v>109</v>
      </c>
      <c r="BK49" s="136" t="s">
        <v>1300</v>
      </c>
      <c r="BL49" s="136" t="s">
        <v>1927</v>
      </c>
    </row>
    <row r="50" spans="1:64" ht="12.75" customHeight="1">
      <c r="A50" s="336" t="s">
        <v>538</v>
      </c>
      <c r="B50" s="91" t="s">
        <v>74</v>
      </c>
      <c r="C50" s="91" t="s">
        <v>245</v>
      </c>
      <c r="D50" s="91" t="s">
        <v>566</v>
      </c>
      <c r="E50" s="86">
        <v>0</v>
      </c>
      <c r="F50" s="86">
        <v>0</v>
      </c>
      <c r="G50" s="86">
        <v>0</v>
      </c>
      <c r="H50" s="86">
        <v>0</v>
      </c>
      <c r="I50" s="86">
        <v>0</v>
      </c>
      <c r="J50" s="86">
        <v>0</v>
      </c>
      <c r="K50" s="86">
        <v>0</v>
      </c>
      <c r="L50" s="86">
        <v>0</v>
      </c>
      <c r="M50" s="86">
        <v>0</v>
      </c>
      <c r="N50" s="86">
        <v>0</v>
      </c>
      <c r="O50" s="86">
        <v>0</v>
      </c>
      <c r="P50" s="86">
        <v>0</v>
      </c>
      <c r="Q50" s="86">
        <v>0</v>
      </c>
      <c r="R50" s="86">
        <v>0</v>
      </c>
      <c r="S50" s="86">
        <v>0</v>
      </c>
      <c r="T50" s="86">
        <v>0</v>
      </c>
      <c r="U50" s="86">
        <v>0</v>
      </c>
      <c r="V50" s="86">
        <v>0</v>
      </c>
      <c r="W50" s="86">
        <v>0</v>
      </c>
      <c r="X50" s="86">
        <v>0</v>
      </c>
      <c r="Y50" s="86">
        <v>0</v>
      </c>
      <c r="Z50" s="86">
        <v>0</v>
      </c>
      <c r="AA50" s="86">
        <v>0</v>
      </c>
      <c r="AB50" s="86">
        <v>0</v>
      </c>
      <c r="AC50" s="1042" t="s">
        <v>2134</v>
      </c>
      <c r="AE50" s="821" t="s">
        <v>762</v>
      </c>
      <c r="AF50" s="86">
        <v>0</v>
      </c>
      <c r="AG50" s="86">
        <v>0</v>
      </c>
      <c r="AH50" s="86">
        <v>0</v>
      </c>
      <c r="AI50" s="86">
        <v>0</v>
      </c>
      <c r="AJ50" s="86">
        <v>0</v>
      </c>
      <c r="AK50" s="86">
        <v>0</v>
      </c>
      <c r="AL50" s="86">
        <v>0</v>
      </c>
      <c r="AM50" s="86">
        <v>0</v>
      </c>
      <c r="AN50" s="86">
        <v>0</v>
      </c>
      <c r="AO50" s="86">
        <v>0</v>
      </c>
      <c r="AP50" s="86">
        <v>0</v>
      </c>
      <c r="AQ50" s="86">
        <v>0</v>
      </c>
      <c r="AR50" s="86">
        <v>0</v>
      </c>
      <c r="AS50" s="86">
        <v>0</v>
      </c>
      <c r="AT50" s="86">
        <v>0</v>
      </c>
      <c r="AU50" s="86">
        <v>0</v>
      </c>
      <c r="AV50" s="86">
        <v>0</v>
      </c>
      <c r="AW50" s="86">
        <v>0</v>
      </c>
      <c r="AX50" s="86">
        <v>0</v>
      </c>
      <c r="AY50" s="86">
        <v>0</v>
      </c>
      <c r="AZ50" s="86">
        <v>0</v>
      </c>
      <c r="BA50" s="86">
        <v>0</v>
      </c>
      <c r="BB50" s="86">
        <v>0</v>
      </c>
      <c r="BC50" s="86">
        <v>0</v>
      </c>
      <c r="BJ50" s="136" t="s">
        <v>762</v>
      </c>
      <c r="BK50" s="136" t="s">
        <v>357</v>
      </c>
      <c r="BL50" s="136" t="s">
        <v>1630</v>
      </c>
    </row>
    <row r="51" spans="1:64" ht="12.75" customHeight="1">
      <c r="A51" s="336" t="s">
        <v>538</v>
      </c>
      <c r="B51" s="91" t="s">
        <v>74</v>
      </c>
      <c r="C51" s="91" t="s">
        <v>245</v>
      </c>
      <c r="D51" s="91" t="s">
        <v>567</v>
      </c>
      <c r="E51" s="86">
        <v>0</v>
      </c>
      <c r="F51" s="86">
        <v>0</v>
      </c>
      <c r="G51" s="86">
        <v>0</v>
      </c>
      <c r="H51" s="86">
        <v>0</v>
      </c>
      <c r="I51" s="86">
        <v>0</v>
      </c>
      <c r="J51" s="86">
        <v>0</v>
      </c>
      <c r="K51" s="86">
        <v>0</v>
      </c>
      <c r="L51" s="86">
        <v>0</v>
      </c>
      <c r="M51" s="86">
        <v>0</v>
      </c>
      <c r="N51" s="86">
        <v>0</v>
      </c>
      <c r="O51" s="86">
        <v>0</v>
      </c>
      <c r="P51" s="86">
        <v>0</v>
      </c>
      <c r="Q51" s="86">
        <v>0</v>
      </c>
      <c r="R51" s="86">
        <v>0</v>
      </c>
      <c r="S51" s="86">
        <v>0</v>
      </c>
      <c r="T51" s="86">
        <v>0</v>
      </c>
      <c r="U51" s="86">
        <v>0</v>
      </c>
      <c r="V51" s="86">
        <v>0</v>
      </c>
      <c r="W51" s="86">
        <v>0</v>
      </c>
      <c r="X51" s="86">
        <v>0</v>
      </c>
      <c r="Y51" s="86">
        <v>0</v>
      </c>
      <c r="Z51" s="86">
        <v>0</v>
      </c>
      <c r="AA51" s="86">
        <v>0</v>
      </c>
      <c r="AB51" s="86">
        <v>0</v>
      </c>
      <c r="AC51" s="1042" t="s">
        <v>2135</v>
      </c>
      <c r="AE51" s="821" t="s">
        <v>763</v>
      </c>
      <c r="AF51" s="86">
        <v>0</v>
      </c>
      <c r="AG51" s="86">
        <v>0</v>
      </c>
      <c r="AH51" s="86">
        <v>0</v>
      </c>
      <c r="AI51" s="86">
        <v>0</v>
      </c>
      <c r="AJ51" s="86">
        <v>0</v>
      </c>
      <c r="AK51" s="86">
        <v>0</v>
      </c>
      <c r="AL51" s="86">
        <v>0</v>
      </c>
      <c r="AM51" s="86">
        <v>0</v>
      </c>
      <c r="AN51" s="86">
        <v>0</v>
      </c>
      <c r="AO51" s="86">
        <v>0</v>
      </c>
      <c r="AP51" s="86">
        <v>0</v>
      </c>
      <c r="AQ51" s="86">
        <v>0</v>
      </c>
      <c r="AR51" s="86">
        <v>0</v>
      </c>
      <c r="AS51" s="86">
        <v>0</v>
      </c>
      <c r="AT51" s="86">
        <v>0</v>
      </c>
      <c r="AU51" s="86">
        <v>0</v>
      </c>
      <c r="AV51" s="86">
        <v>0</v>
      </c>
      <c r="AW51" s="86">
        <v>0</v>
      </c>
      <c r="AX51" s="86">
        <v>0</v>
      </c>
      <c r="AY51" s="86">
        <v>0</v>
      </c>
      <c r="AZ51" s="86">
        <v>0</v>
      </c>
      <c r="BA51" s="86">
        <v>0</v>
      </c>
      <c r="BB51" s="86">
        <v>0</v>
      </c>
      <c r="BC51" s="86">
        <v>0</v>
      </c>
      <c r="BJ51" s="136" t="s">
        <v>763</v>
      </c>
      <c r="BK51" s="136" t="s">
        <v>358</v>
      </c>
      <c r="BL51" s="136" t="s">
        <v>1631</v>
      </c>
    </row>
    <row r="52" spans="1:64" ht="12.75" customHeight="1">
      <c r="A52" s="336" t="s">
        <v>538</v>
      </c>
      <c r="B52" s="91" t="s">
        <v>74</v>
      </c>
      <c r="C52" s="91" t="s">
        <v>245</v>
      </c>
      <c r="D52" s="91" t="s">
        <v>568</v>
      </c>
      <c r="E52" s="86">
        <v>0</v>
      </c>
      <c r="F52" s="86">
        <v>0</v>
      </c>
      <c r="G52" s="86">
        <v>0</v>
      </c>
      <c r="H52" s="86">
        <v>0</v>
      </c>
      <c r="I52" s="86">
        <v>0</v>
      </c>
      <c r="J52" s="86">
        <v>0</v>
      </c>
      <c r="K52" s="86">
        <v>0</v>
      </c>
      <c r="L52" s="86">
        <v>0</v>
      </c>
      <c r="M52" s="86">
        <v>0</v>
      </c>
      <c r="N52" s="86">
        <v>0</v>
      </c>
      <c r="O52" s="86">
        <v>0</v>
      </c>
      <c r="P52" s="86">
        <v>0</v>
      </c>
      <c r="Q52" s="86">
        <v>0</v>
      </c>
      <c r="R52" s="86">
        <v>0</v>
      </c>
      <c r="S52" s="86">
        <v>0</v>
      </c>
      <c r="T52" s="86">
        <v>0</v>
      </c>
      <c r="U52" s="86">
        <v>0</v>
      </c>
      <c r="V52" s="86">
        <v>0</v>
      </c>
      <c r="W52" s="86">
        <v>0</v>
      </c>
      <c r="X52" s="86">
        <v>0</v>
      </c>
      <c r="Y52" s="86">
        <v>0</v>
      </c>
      <c r="Z52" s="86">
        <v>0</v>
      </c>
      <c r="AA52" s="86">
        <v>0</v>
      </c>
      <c r="AB52" s="86">
        <v>0</v>
      </c>
      <c r="AC52" s="1044" t="s">
        <v>2136</v>
      </c>
      <c r="AE52" s="821" t="s">
        <v>110</v>
      </c>
      <c r="AF52" s="86">
        <v>0</v>
      </c>
      <c r="AG52" s="86">
        <v>0</v>
      </c>
      <c r="AH52" s="86">
        <v>0</v>
      </c>
      <c r="AI52" s="86">
        <v>0</v>
      </c>
      <c r="AJ52" s="86">
        <v>0</v>
      </c>
      <c r="AK52" s="86">
        <v>0</v>
      </c>
      <c r="AL52" s="86">
        <v>0</v>
      </c>
      <c r="AM52" s="86">
        <v>0</v>
      </c>
      <c r="AN52" s="86">
        <v>0</v>
      </c>
      <c r="AO52" s="86">
        <v>0</v>
      </c>
      <c r="AP52" s="86">
        <v>0</v>
      </c>
      <c r="AQ52" s="86">
        <v>0</v>
      </c>
      <c r="AR52" s="86">
        <v>0</v>
      </c>
      <c r="AS52" s="86">
        <v>0</v>
      </c>
      <c r="AT52" s="86">
        <v>0</v>
      </c>
      <c r="AU52" s="86">
        <v>0</v>
      </c>
      <c r="AV52" s="86">
        <v>0</v>
      </c>
      <c r="AW52" s="86">
        <v>0</v>
      </c>
      <c r="AX52" s="86">
        <v>0</v>
      </c>
      <c r="AY52" s="86">
        <v>0</v>
      </c>
      <c r="AZ52" s="86">
        <v>0</v>
      </c>
      <c r="BA52" s="86">
        <v>0</v>
      </c>
      <c r="BB52" s="86">
        <v>0</v>
      </c>
      <c r="BC52" s="86">
        <v>0</v>
      </c>
      <c r="BJ52" s="136" t="s">
        <v>110</v>
      </c>
      <c r="BK52" s="136" t="s">
        <v>862</v>
      </c>
      <c r="BL52" s="136" t="s">
        <v>1632</v>
      </c>
    </row>
    <row r="53" spans="1:64" ht="12.75" customHeight="1">
      <c r="A53" s="336" t="s">
        <v>538</v>
      </c>
      <c r="B53" s="91" t="s">
        <v>74</v>
      </c>
      <c r="C53" s="91" t="s">
        <v>245</v>
      </c>
      <c r="D53" s="91" t="s">
        <v>569</v>
      </c>
      <c r="E53" s="86">
        <v>0</v>
      </c>
      <c r="F53" s="86">
        <v>0</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1042" t="s">
        <v>2137</v>
      </c>
      <c r="AE53" s="821" t="s">
        <v>764</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c r="BA53" s="86">
        <v>0</v>
      </c>
      <c r="BB53" s="86">
        <v>0</v>
      </c>
      <c r="BC53" s="86">
        <v>0</v>
      </c>
      <c r="BJ53" s="136" t="s">
        <v>764</v>
      </c>
      <c r="BK53" s="136" t="s">
        <v>1301</v>
      </c>
      <c r="BL53" s="136" t="s">
        <v>1633</v>
      </c>
    </row>
    <row r="54" spans="1:64" ht="12.75" customHeight="1">
      <c r="A54" s="336" t="s">
        <v>538</v>
      </c>
      <c r="B54" s="91" t="s">
        <v>74</v>
      </c>
      <c r="C54" s="91" t="s">
        <v>245</v>
      </c>
      <c r="D54" s="91" t="s">
        <v>570</v>
      </c>
      <c r="E54" s="86">
        <v>0</v>
      </c>
      <c r="F54" s="86">
        <v>0</v>
      </c>
      <c r="G54" s="86">
        <v>0</v>
      </c>
      <c r="H54" s="86">
        <v>0</v>
      </c>
      <c r="I54" s="86">
        <v>0</v>
      </c>
      <c r="J54" s="86">
        <v>0</v>
      </c>
      <c r="K54" s="86">
        <v>0</v>
      </c>
      <c r="L54" s="86">
        <v>0</v>
      </c>
      <c r="M54" s="86">
        <v>0</v>
      </c>
      <c r="N54" s="86">
        <v>0</v>
      </c>
      <c r="O54" s="86">
        <v>0</v>
      </c>
      <c r="P54" s="86">
        <v>0</v>
      </c>
      <c r="Q54" s="86">
        <v>0</v>
      </c>
      <c r="R54" s="86">
        <v>0</v>
      </c>
      <c r="S54" s="86">
        <v>0</v>
      </c>
      <c r="T54" s="86">
        <v>0</v>
      </c>
      <c r="U54" s="86">
        <v>0</v>
      </c>
      <c r="V54" s="86">
        <v>0</v>
      </c>
      <c r="W54" s="86">
        <v>0</v>
      </c>
      <c r="X54" s="86">
        <v>0</v>
      </c>
      <c r="Y54" s="86">
        <v>0</v>
      </c>
      <c r="Z54" s="86">
        <v>0</v>
      </c>
      <c r="AA54" s="86">
        <v>0</v>
      </c>
      <c r="AB54" s="86">
        <v>0</v>
      </c>
      <c r="AC54" s="1042" t="s">
        <v>2138</v>
      </c>
      <c r="AE54" s="821" t="s">
        <v>111</v>
      </c>
      <c r="AF54" s="86">
        <v>0</v>
      </c>
      <c r="AG54" s="86">
        <v>0</v>
      </c>
      <c r="AH54" s="86">
        <v>0</v>
      </c>
      <c r="AI54" s="86">
        <v>0</v>
      </c>
      <c r="AJ54" s="86">
        <v>0</v>
      </c>
      <c r="AK54" s="86">
        <v>0</v>
      </c>
      <c r="AL54" s="86">
        <v>0</v>
      </c>
      <c r="AM54" s="86">
        <v>0</v>
      </c>
      <c r="AN54" s="86">
        <v>0</v>
      </c>
      <c r="AO54" s="86">
        <v>0</v>
      </c>
      <c r="AP54" s="86">
        <v>0</v>
      </c>
      <c r="AQ54" s="86">
        <v>0</v>
      </c>
      <c r="AR54" s="86">
        <v>0</v>
      </c>
      <c r="AS54" s="86">
        <v>0</v>
      </c>
      <c r="AT54" s="86">
        <v>0</v>
      </c>
      <c r="AU54" s="86">
        <v>0</v>
      </c>
      <c r="AV54" s="86">
        <v>0</v>
      </c>
      <c r="AW54" s="86">
        <v>0</v>
      </c>
      <c r="AX54" s="86">
        <v>0</v>
      </c>
      <c r="AY54" s="86">
        <v>0</v>
      </c>
      <c r="AZ54" s="86">
        <v>0</v>
      </c>
      <c r="BA54" s="86">
        <v>0</v>
      </c>
      <c r="BB54" s="86">
        <v>0</v>
      </c>
      <c r="BC54" s="86">
        <v>0</v>
      </c>
      <c r="BJ54" s="136" t="s">
        <v>111</v>
      </c>
      <c r="BK54" s="136" t="s">
        <v>360</v>
      </c>
      <c r="BL54" s="136" t="s">
        <v>1928</v>
      </c>
    </row>
    <row r="55" spans="1:64" ht="12.75" customHeight="1">
      <c r="A55" s="336" t="s">
        <v>538</v>
      </c>
      <c r="B55" s="91" t="s">
        <v>74</v>
      </c>
      <c r="C55" s="91" t="s">
        <v>245</v>
      </c>
      <c r="D55" s="91" t="s">
        <v>554</v>
      </c>
      <c r="E55" s="86">
        <v>0</v>
      </c>
      <c r="F55" s="86">
        <v>0</v>
      </c>
      <c r="G55" s="86">
        <v>0</v>
      </c>
      <c r="H55" s="86">
        <v>0</v>
      </c>
      <c r="I55" s="86">
        <v>0</v>
      </c>
      <c r="J55" s="86">
        <v>0</v>
      </c>
      <c r="K55" s="86">
        <v>0</v>
      </c>
      <c r="L55" s="86">
        <v>0</v>
      </c>
      <c r="M55" s="86">
        <v>0</v>
      </c>
      <c r="N55" s="86">
        <v>0</v>
      </c>
      <c r="O55" s="86">
        <v>0</v>
      </c>
      <c r="P55" s="86">
        <v>0</v>
      </c>
      <c r="Q55" s="86">
        <v>0</v>
      </c>
      <c r="R55" s="86">
        <v>0</v>
      </c>
      <c r="S55" s="86">
        <v>0</v>
      </c>
      <c r="T55" s="86">
        <v>0</v>
      </c>
      <c r="U55" s="86">
        <v>0</v>
      </c>
      <c r="V55" s="86">
        <v>0</v>
      </c>
      <c r="W55" s="86">
        <v>0</v>
      </c>
      <c r="X55" s="86">
        <v>0</v>
      </c>
      <c r="Y55" s="86">
        <v>0</v>
      </c>
      <c r="Z55" s="86">
        <v>0</v>
      </c>
      <c r="AA55" s="86">
        <v>0</v>
      </c>
      <c r="AB55" s="86">
        <v>0</v>
      </c>
      <c r="AC55" s="1042" t="s">
        <v>2139</v>
      </c>
      <c r="AE55" s="821" t="s">
        <v>112</v>
      </c>
      <c r="AF55" s="86">
        <v>0</v>
      </c>
      <c r="AG55" s="86">
        <v>0</v>
      </c>
      <c r="AH55" s="86">
        <v>0</v>
      </c>
      <c r="AI55" s="86">
        <v>0</v>
      </c>
      <c r="AJ55" s="86">
        <v>0</v>
      </c>
      <c r="AK55" s="86">
        <v>0</v>
      </c>
      <c r="AL55" s="86">
        <v>0</v>
      </c>
      <c r="AM55" s="86">
        <v>0</v>
      </c>
      <c r="AN55" s="86">
        <v>0</v>
      </c>
      <c r="AO55" s="86">
        <v>0</v>
      </c>
      <c r="AP55" s="86">
        <v>0</v>
      </c>
      <c r="AQ55" s="86">
        <v>0</v>
      </c>
      <c r="AR55" s="86">
        <v>0</v>
      </c>
      <c r="AS55" s="86">
        <v>0</v>
      </c>
      <c r="AT55" s="86">
        <v>0</v>
      </c>
      <c r="AU55" s="86">
        <v>0</v>
      </c>
      <c r="AV55" s="86">
        <v>0</v>
      </c>
      <c r="AW55" s="86">
        <v>0</v>
      </c>
      <c r="AX55" s="86">
        <v>0</v>
      </c>
      <c r="AY55" s="86">
        <v>0</v>
      </c>
      <c r="AZ55" s="86">
        <v>0</v>
      </c>
      <c r="BA55" s="86">
        <v>0</v>
      </c>
      <c r="BB55" s="86">
        <v>0</v>
      </c>
      <c r="BC55" s="86">
        <v>0</v>
      </c>
      <c r="BJ55" s="136" t="s">
        <v>112</v>
      </c>
      <c r="BK55" s="136" t="s">
        <v>863</v>
      </c>
      <c r="BL55" s="136" t="s">
        <v>1635</v>
      </c>
    </row>
    <row r="56" spans="1:64" ht="12.75" customHeight="1">
      <c r="A56" s="336" t="s">
        <v>538</v>
      </c>
      <c r="B56" s="91" t="s">
        <v>74</v>
      </c>
      <c r="C56" s="91" t="s">
        <v>245</v>
      </c>
      <c r="D56" s="91" t="s">
        <v>244</v>
      </c>
      <c r="E56" s="649">
        <v>0</v>
      </c>
      <c r="F56" s="649">
        <v>0</v>
      </c>
      <c r="G56" s="649">
        <v>0</v>
      </c>
      <c r="H56" s="649">
        <v>0</v>
      </c>
      <c r="I56" s="649">
        <v>0</v>
      </c>
      <c r="J56" s="649">
        <v>0</v>
      </c>
      <c r="K56" s="649">
        <v>0</v>
      </c>
      <c r="L56" s="649">
        <v>0</v>
      </c>
      <c r="M56" s="649">
        <v>0</v>
      </c>
      <c r="N56" s="649">
        <v>0</v>
      </c>
      <c r="O56" s="649">
        <v>0</v>
      </c>
      <c r="P56" s="649">
        <v>0</v>
      </c>
      <c r="Q56" s="649">
        <v>0</v>
      </c>
      <c r="R56" s="649">
        <v>0</v>
      </c>
      <c r="S56" s="649">
        <v>0</v>
      </c>
      <c r="T56" s="649">
        <v>0</v>
      </c>
      <c r="U56" s="649">
        <v>0</v>
      </c>
      <c r="V56" s="649">
        <v>0</v>
      </c>
      <c r="W56" s="649">
        <v>0</v>
      </c>
      <c r="X56" s="649">
        <v>0</v>
      </c>
      <c r="Y56" s="649">
        <v>0</v>
      </c>
      <c r="Z56" s="649">
        <v>0</v>
      </c>
      <c r="AA56" s="649">
        <v>0</v>
      </c>
      <c r="AB56" s="649">
        <v>0</v>
      </c>
      <c r="AC56" s="1045" t="s">
        <v>2140</v>
      </c>
      <c r="AE56" s="821" t="s">
        <v>113</v>
      </c>
      <c r="AF56" s="649">
        <v>0</v>
      </c>
      <c r="AG56" s="649">
        <v>0</v>
      </c>
      <c r="AH56" s="649">
        <v>0</v>
      </c>
      <c r="AI56" s="649">
        <v>0</v>
      </c>
      <c r="AJ56" s="649">
        <v>0</v>
      </c>
      <c r="AK56" s="649">
        <v>0</v>
      </c>
      <c r="AL56" s="649">
        <v>0</v>
      </c>
      <c r="AM56" s="649">
        <v>0</v>
      </c>
      <c r="AN56" s="649">
        <v>0</v>
      </c>
      <c r="AO56" s="649">
        <v>0</v>
      </c>
      <c r="AP56" s="649">
        <v>0</v>
      </c>
      <c r="AQ56" s="649">
        <v>0</v>
      </c>
      <c r="AR56" s="649">
        <v>0</v>
      </c>
      <c r="AS56" s="649">
        <v>0</v>
      </c>
      <c r="AT56" s="649">
        <v>0</v>
      </c>
      <c r="AU56" s="649">
        <v>0</v>
      </c>
      <c r="AV56" s="649">
        <v>0</v>
      </c>
      <c r="AW56" s="649">
        <v>0</v>
      </c>
      <c r="AX56" s="649">
        <v>0</v>
      </c>
      <c r="AY56" s="649">
        <v>0</v>
      </c>
      <c r="AZ56" s="649">
        <v>0</v>
      </c>
      <c r="BA56" s="649">
        <v>0</v>
      </c>
      <c r="BB56" s="649">
        <v>0</v>
      </c>
      <c r="BC56" s="649">
        <v>0</v>
      </c>
      <c r="BJ56" s="136" t="s">
        <v>113</v>
      </c>
      <c r="BK56" s="136" t="s">
        <v>335</v>
      </c>
      <c r="BL56" s="136" t="s">
        <v>1929</v>
      </c>
    </row>
    <row r="57" spans="1:64" ht="24" customHeight="1">
      <c r="A57" s="91"/>
      <c r="B57" s="91"/>
      <c r="C57" s="91"/>
      <c r="D57" s="91"/>
      <c r="E57" s="92"/>
      <c r="F57" s="92"/>
      <c r="G57" s="92"/>
      <c r="H57" s="92"/>
      <c r="I57" s="92"/>
      <c r="J57" s="92"/>
      <c r="K57" s="92"/>
      <c r="L57" s="92"/>
      <c r="M57" s="89"/>
      <c r="N57" s="89"/>
      <c r="O57" s="89"/>
      <c r="P57" s="89"/>
      <c r="Q57" s="89"/>
      <c r="R57" s="89"/>
      <c r="S57" s="89"/>
      <c r="T57" s="89"/>
      <c r="U57" s="89"/>
      <c r="V57" s="89"/>
      <c r="W57" s="89"/>
      <c r="X57" s="89"/>
      <c r="Y57" s="89"/>
      <c r="Z57" s="89"/>
      <c r="AA57" s="89"/>
      <c r="AB57" s="89"/>
      <c r="AC57" s="1048" t="s">
        <v>2143</v>
      </c>
      <c r="AE57" s="821" t="s">
        <v>192</v>
      </c>
      <c r="AF57" s="89"/>
      <c r="AG57" s="89"/>
      <c r="AH57" s="89"/>
      <c r="AI57" s="89"/>
      <c r="AJ57" s="89"/>
      <c r="AK57" s="89"/>
      <c r="AL57" s="89"/>
      <c r="AM57" s="89"/>
      <c r="AN57" s="89"/>
      <c r="AO57" s="89"/>
      <c r="AP57" s="89"/>
      <c r="AQ57" s="89"/>
      <c r="AR57" s="89"/>
      <c r="AS57" s="89"/>
      <c r="AT57" s="89"/>
      <c r="AU57" s="89"/>
      <c r="AV57" s="89"/>
      <c r="AW57" s="89"/>
      <c r="AX57" s="89"/>
      <c r="AY57" s="89"/>
      <c r="AZ57" s="89"/>
      <c r="BA57" s="89"/>
      <c r="BB57" s="89"/>
      <c r="BC57" s="89"/>
      <c r="BJ57" s="136" t="s">
        <v>192</v>
      </c>
      <c r="BK57" s="136" t="s">
        <v>339</v>
      </c>
      <c r="BL57" s="136" t="s">
        <v>1933</v>
      </c>
    </row>
    <row r="58" spans="1:64" ht="13.5" customHeight="1">
      <c r="A58" s="336" t="s">
        <v>538</v>
      </c>
      <c r="B58" s="91" t="s">
        <v>74</v>
      </c>
      <c r="C58" s="91" t="s">
        <v>246</v>
      </c>
      <c r="D58" s="91" t="s">
        <v>583</v>
      </c>
      <c r="E58" s="706">
        <f t="shared" ref="E58:W58" si="10">ROUND(SUM(E59:E68),0)</f>
        <v>0</v>
      </c>
      <c r="F58" s="706">
        <f t="shared" si="10"/>
        <v>0</v>
      </c>
      <c r="G58" s="706">
        <f t="shared" si="10"/>
        <v>0</v>
      </c>
      <c r="H58" s="706">
        <f t="shared" si="10"/>
        <v>0</v>
      </c>
      <c r="I58" s="706">
        <f t="shared" si="10"/>
        <v>0</v>
      </c>
      <c r="J58" s="706">
        <f t="shared" si="10"/>
        <v>0</v>
      </c>
      <c r="K58" s="706">
        <f t="shared" si="10"/>
        <v>0</v>
      </c>
      <c r="L58" s="706">
        <f t="shared" si="10"/>
        <v>0</v>
      </c>
      <c r="M58" s="706">
        <f t="shared" si="10"/>
        <v>0</v>
      </c>
      <c r="N58" s="706">
        <f t="shared" si="10"/>
        <v>0</v>
      </c>
      <c r="O58" s="706">
        <f t="shared" si="10"/>
        <v>0</v>
      </c>
      <c r="P58" s="706">
        <f t="shared" si="10"/>
        <v>0</v>
      </c>
      <c r="Q58" s="706">
        <f t="shared" si="10"/>
        <v>0</v>
      </c>
      <c r="R58" s="706">
        <f t="shared" si="10"/>
        <v>0</v>
      </c>
      <c r="S58" s="706">
        <f t="shared" si="10"/>
        <v>0</v>
      </c>
      <c r="T58" s="706">
        <f t="shared" si="10"/>
        <v>0</v>
      </c>
      <c r="U58" s="706">
        <f t="shared" si="10"/>
        <v>0</v>
      </c>
      <c r="V58" s="706">
        <f t="shared" si="10"/>
        <v>0</v>
      </c>
      <c r="W58" s="706">
        <f t="shared" si="10"/>
        <v>0</v>
      </c>
      <c r="X58" s="706">
        <f>ROUND(SUM(X59:X68),0)</f>
        <v>0</v>
      </c>
      <c r="Y58" s="706">
        <f>ROUND(SUM(Y59:Y68),0)</f>
        <v>0</v>
      </c>
      <c r="Z58" s="706">
        <f>ROUND(SUM(Z59:Z68),0)</f>
        <v>0</v>
      </c>
      <c r="AA58" s="706">
        <f>ROUND(SUM(AA59:AA68),0)</f>
        <v>0</v>
      </c>
      <c r="AB58" s="706">
        <f>ROUND(SUM(AB59:AB68),0)</f>
        <v>0</v>
      </c>
      <c r="AC58" s="376" t="s">
        <v>2145</v>
      </c>
      <c r="AE58" s="821" t="s">
        <v>441</v>
      </c>
      <c r="AF58" s="160">
        <f t="shared" ref="AF58:BC58" si="11">ROUND(SUM(AF59:AF68),0)</f>
        <v>0</v>
      </c>
      <c r="AG58" s="160">
        <f t="shared" si="11"/>
        <v>0</v>
      </c>
      <c r="AH58" s="160">
        <f t="shared" si="11"/>
        <v>0</v>
      </c>
      <c r="AI58" s="160">
        <f t="shared" si="11"/>
        <v>0</v>
      </c>
      <c r="AJ58" s="160">
        <f t="shared" si="11"/>
        <v>0</v>
      </c>
      <c r="AK58" s="160">
        <f t="shared" si="11"/>
        <v>0</v>
      </c>
      <c r="AL58" s="160">
        <f t="shared" si="11"/>
        <v>0</v>
      </c>
      <c r="AM58" s="160">
        <f t="shared" si="11"/>
        <v>0</v>
      </c>
      <c r="AN58" s="160">
        <f t="shared" si="11"/>
        <v>0</v>
      </c>
      <c r="AO58" s="160">
        <f t="shared" si="11"/>
        <v>0</v>
      </c>
      <c r="AP58" s="160">
        <f t="shared" si="11"/>
        <v>0</v>
      </c>
      <c r="AQ58" s="160">
        <f t="shared" si="11"/>
        <v>0</v>
      </c>
      <c r="AR58" s="160">
        <f t="shared" si="11"/>
        <v>0</v>
      </c>
      <c r="AS58" s="160">
        <f t="shared" si="11"/>
        <v>0</v>
      </c>
      <c r="AT58" s="160">
        <f t="shared" si="11"/>
        <v>0</v>
      </c>
      <c r="AU58" s="160">
        <f t="shared" si="11"/>
        <v>0</v>
      </c>
      <c r="AV58" s="160">
        <f t="shared" si="11"/>
        <v>0</v>
      </c>
      <c r="AW58" s="160">
        <f t="shared" si="11"/>
        <v>0</v>
      </c>
      <c r="AX58" s="160">
        <f t="shared" si="11"/>
        <v>0</v>
      </c>
      <c r="AY58" s="160">
        <f>ROUND(SUM(AY59:AY68),0)</f>
        <v>0</v>
      </c>
      <c r="AZ58" s="160">
        <f>ROUND(SUM(AZ59:AZ68),0)</f>
        <v>0</v>
      </c>
      <c r="BA58" s="160">
        <f>ROUND(SUM(BA59:BA68),0)</f>
        <v>0</v>
      </c>
      <c r="BB58" s="160">
        <f>ROUND(SUM(BB59:BB68),0)</f>
        <v>0</v>
      </c>
      <c r="BC58" s="160">
        <f t="shared" si="11"/>
        <v>0</v>
      </c>
      <c r="BJ58" s="136" t="s">
        <v>441</v>
      </c>
      <c r="BK58" s="136" t="s">
        <v>759</v>
      </c>
      <c r="BL58" s="136" t="s">
        <v>1619</v>
      </c>
    </row>
    <row r="59" spans="1:64" ht="12.75" customHeight="1">
      <c r="A59" s="336" t="s">
        <v>538</v>
      </c>
      <c r="B59" s="91" t="s">
        <v>74</v>
      </c>
      <c r="C59" s="91" t="s">
        <v>246</v>
      </c>
      <c r="D59" s="91" t="s">
        <v>563</v>
      </c>
      <c r="E59" s="86">
        <v>0</v>
      </c>
      <c r="F59" s="86">
        <v>0</v>
      </c>
      <c r="G59" s="86">
        <v>0</v>
      </c>
      <c r="H59" s="86">
        <v>0</v>
      </c>
      <c r="I59" s="86">
        <v>0</v>
      </c>
      <c r="J59" s="86">
        <v>0</v>
      </c>
      <c r="K59" s="86">
        <v>0</v>
      </c>
      <c r="L59" s="86">
        <v>0</v>
      </c>
      <c r="M59" s="86">
        <v>0</v>
      </c>
      <c r="N59" s="86">
        <v>0</v>
      </c>
      <c r="O59" s="86">
        <v>0</v>
      </c>
      <c r="P59" s="86">
        <v>0</v>
      </c>
      <c r="Q59" s="86">
        <v>0</v>
      </c>
      <c r="R59" s="86">
        <v>0</v>
      </c>
      <c r="S59" s="86">
        <v>0</v>
      </c>
      <c r="T59" s="86">
        <v>0</v>
      </c>
      <c r="U59" s="86">
        <v>0</v>
      </c>
      <c r="V59" s="86">
        <v>0</v>
      </c>
      <c r="W59" s="86">
        <v>0</v>
      </c>
      <c r="X59" s="86">
        <v>0</v>
      </c>
      <c r="Y59" s="86">
        <v>0</v>
      </c>
      <c r="Z59" s="86">
        <v>0</v>
      </c>
      <c r="AA59" s="86">
        <v>0</v>
      </c>
      <c r="AB59" s="86">
        <v>0</v>
      </c>
      <c r="AC59" s="375" t="s">
        <v>2131</v>
      </c>
      <c r="AE59" s="821" t="s">
        <v>760</v>
      </c>
      <c r="AF59" s="86">
        <v>0</v>
      </c>
      <c r="AG59" s="86">
        <v>0</v>
      </c>
      <c r="AH59" s="86">
        <v>0</v>
      </c>
      <c r="AI59" s="86">
        <v>0</v>
      </c>
      <c r="AJ59" s="86">
        <v>0</v>
      </c>
      <c r="AK59" s="86">
        <v>0</v>
      </c>
      <c r="AL59" s="86">
        <v>0</v>
      </c>
      <c r="AM59" s="86">
        <v>0</v>
      </c>
      <c r="AN59" s="86">
        <v>0</v>
      </c>
      <c r="AO59" s="86">
        <v>0</v>
      </c>
      <c r="AP59" s="86">
        <v>0</v>
      </c>
      <c r="AQ59" s="86">
        <v>0</v>
      </c>
      <c r="AR59" s="86">
        <v>0</v>
      </c>
      <c r="AS59" s="86">
        <v>0</v>
      </c>
      <c r="AT59" s="86">
        <v>0</v>
      </c>
      <c r="AU59" s="86">
        <v>0</v>
      </c>
      <c r="AV59" s="86">
        <v>0</v>
      </c>
      <c r="AW59" s="86">
        <v>0</v>
      </c>
      <c r="AX59" s="86">
        <v>0</v>
      </c>
      <c r="AY59" s="86">
        <v>0</v>
      </c>
      <c r="AZ59" s="86">
        <v>0</v>
      </c>
      <c r="BA59" s="86">
        <v>0</v>
      </c>
      <c r="BB59" s="86">
        <v>0</v>
      </c>
      <c r="BC59" s="86">
        <v>0</v>
      </c>
      <c r="BJ59" s="136" t="s">
        <v>760</v>
      </c>
      <c r="BK59" s="136" t="s">
        <v>351</v>
      </c>
      <c r="BL59" s="136" t="s">
        <v>1638</v>
      </c>
    </row>
    <row r="60" spans="1:64" ht="12.75" customHeight="1">
      <c r="A60" s="336"/>
      <c r="B60" s="18"/>
      <c r="C60" s="91"/>
      <c r="D60" s="91" t="s">
        <v>564</v>
      </c>
      <c r="E60" s="88"/>
      <c r="F60" s="88"/>
      <c r="G60" s="88"/>
      <c r="H60" s="88"/>
      <c r="I60" s="88"/>
      <c r="J60" s="88"/>
      <c r="K60" s="88"/>
      <c r="L60" s="88"/>
      <c r="M60" s="88"/>
      <c r="N60" s="88"/>
      <c r="O60" s="88"/>
      <c r="P60" s="88"/>
      <c r="Q60" s="88"/>
      <c r="R60" s="88"/>
      <c r="S60" s="88"/>
      <c r="T60" s="88"/>
      <c r="U60" s="88"/>
      <c r="V60" s="88"/>
      <c r="W60" s="88"/>
      <c r="X60" s="88"/>
      <c r="Y60" s="88"/>
      <c r="Z60" s="88"/>
      <c r="AA60" s="88"/>
      <c r="AB60" s="88"/>
      <c r="AC60" s="1042" t="s">
        <v>2132</v>
      </c>
      <c r="AE60" s="821" t="s">
        <v>761</v>
      </c>
      <c r="AF60" s="88"/>
      <c r="AG60" s="88"/>
      <c r="AH60" s="88"/>
      <c r="AI60" s="88"/>
      <c r="AJ60" s="88"/>
      <c r="AK60" s="88"/>
      <c r="AL60" s="88"/>
      <c r="AM60" s="88"/>
      <c r="AN60" s="88"/>
      <c r="AO60" s="88"/>
      <c r="AP60" s="88"/>
      <c r="AQ60" s="88"/>
      <c r="AR60" s="88"/>
      <c r="AS60" s="88"/>
      <c r="AT60" s="88"/>
      <c r="AU60" s="88"/>
      <c r="AV60" s="88"/>
      <c r="AW60" s="88"/>
      <c r="AX60" s="88"/>
      <c r="AY60" s="88"/>
      <c r="AZ60" s="88"/>
      <c r="BA60" s="88"/>
      <c r="BB60" s="88"/>
      <c r="BC60" s="88"/>
      <c r="BJ60" s="136" t="s">
        <v>761</v>
      </c>
      <c r="BK60" s="136" t="s">
        <v>352</v>
      </c>
      <c r="BL60" s="136" t="s">
        <v>1628</v>
      </c>
    </row>
    <row r="61" spans="1:64" ht="12.75" customHeight="1">
      <c r="A61" s="336"/>
      <c r="B61" s="18"/>
      <c r="C61" s="91"/>
      <c r="D61" s="91" t="s">
        <v>565</v>
      </c>
      <c r="E61" s="88"/>
      <c r="F61" s="88"/>
      <c r="G61" s="88"/>
      <c r="H61" s="88"/>
      <c r="I61" s="88"/>
      <c r="J61" s="88"/>
      <c r="K61" s="88"/>
      <c r="L61" s="88"/>
      <c r="M61" s="88"/>
      <c r="N61" s="88"/>
      <c r="O61" s="88"/>
      <c r="P61" s="88"/>
      <c r="Q61" s="88"/>
      <c r="R61" s="88"/>
      <c r="S61" s="88"/>
      <c r="T61" s="88"/>
      <c r="U61" s="88"/>
      <c r="V61" s="88"/>
      <c r="W61" s="88"/>
      <c r="X61" s="88"/>
      <c r="Y61" s="88"/>
      <c r="Z61" s="88"/>
      <c r="AA61" s="88"/>
      <c r="AB61" s="88"/>
      <c r="AC61" s="1043" t="s">
        <v>2133</v>
      </c>
      <c r="AE61" s="821" t="s">
        <v>109</v>
      </c>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J61" s="136" t="s">
        <v>109</v>
      </c>
      <c r="BK61" s="136" t="s">
        <v>1300</v>
      </c>
      <c r="BL61" s="136" t="s">
        <v>1927</v>
      </c>
    </row>
    <row r="62" spans="1:64" ht="12.75" customHeight="1">
      <c r="A62" s="336" t="s">
        <v>538</v>
      </c>
      <c r="B62" s="18" t="s">
        <v>74</v>
      </c>
      <c r="C62" s="91" t="s">
        <v>246</v>
      </c>
      <c r="D62" s="91" t="s">
        <v>566</v>
      </c>
      <c r="E62" s="86">
        <v>0</v>
      </c>
      <c r="F62" s="86">
        <v>0</v>
      </c>
      <c r="G62" s="86">
        <v>0</v>
      </c>
      <c r="H62" s="86">
        <v>0</v>
      </c>
      <c r="I62" s="86">
        <v>0</v>
      </c>
      <c r="J62" s="86">
        <v>0</v>
      </c>
      <c r="K62" s="86">
        <v>0</v>
      </c>
      <c r="L62" s="86">
        <v>0</v>
      </c>
      <c r="M62" s="86">
        <v>0</v>
      </c>
      <c r="N62" s="86">
        <v>0</v>
      </c>
      <c r="O62" s="86">
        <v>0</v>
      </c>
      <c r="P62" s="86">
        <v>0</v>
      </c>
      <c r="Q62" s="86">
        <v>0</v>
      </c>
      <c r="R62" s="86">
        <v>0</v>
      </c>
      <c r="S62" s="86">
        <v>0</v>
      </c>
      <c r="T62" s="86">
        <v>0</v>
      </c>
      <c r="U62" s="86">
        <v>0</v>
      </c>
      <c r="V62" s="86">
        <v>0</v>
      </c>
      <c r="W62" s="86">
        <v>0</v>
      </c>
      <c r="X62" s="86">
        <v>0</v>
      </c>
      <c r="Y62" s="86">
        <v>0</v>
      </c>
      <c r="Z62" s="86">
        <v>0</v>
      </c>
      <c r="AA62" s="86">
        <v>0</v>
      </c>
      <c r="AB62" s="86">
        <v>0</v>
      </c>
      <c r="AC62" s="1042" t="s">
        <v>2134</v>
      </c>
      <c r="AE62" s="821" t="s">
        <v>762</v>
      </c>
      <c r="AF62" s="86">
        <v>0</v>
      </c>
      <c r="AG62" s="86">
        <v>0</v>
      </c>
      <c r="AH62" s="86">
        <v>0</v>
      </c>
      <c r="AI62" s="86">
        <v>0</v>
      </c>
      <c r="AJ62" s="86">
        <v>0</v>
      </c>
      <c r="AK62" s="86">
        <v>0</v>
      </c>
      <c r="AL62" s="86">
        <v>0</v>
      </c>
      <c r="AM62" s="86">
        <v>0</v>
      </c>
      <c r="AN62" s="86">
        <v>0</v>
      </c>
      <c r="AO62" s="86">
        <v>0</v>
      </c>
      <c r="AP62" s="86">
        <v>0</v>
      </c>
      <c r="AQ62" s="86">
        <v>0</v>
      </c>
      <c r="AR62" s="86">
        <v>0</v>
      </c>
      <c r="AS62" s="86">
        <v>0</v>
      </c>
      <c r="AT62" s="86">
        <v>0</v>
      </c>
      <c r="AU62" s="86">
        <v>0</v>
      </c>
      <c r="AV62" s="86">
        <v>0</v>
      </c>
      <c r="AW62" s="86">
        <v>0</v>
      </c>
      <c r="AX62" s="86">
        <v>0</v>
      </c>
      <c r="AY62" s="86">
        <v>0</v>
      </c>
      <c r="AZ62" s="86">
        <v>0</v>
      </c>
      <c r="BA62" s="86">
        <v>0</v>
      </c>
      <c r="BB62" s="86">
        <v>0</v>
      </c>
      <c r="BC62" s="86">
        <v>0</v>
      </c>
      <c r="BJ62" s="136" t="s">
        <v>762</v>
      </c>
      <c r="BK62" s="136" t="s">
        <v>357</v>
      </c>
      <c r="BL62" s="136" t="s">
        <v>1630</v>
      </c>
    </row>
    <row r="63" spans="1:64" ht="12.75" customHeight="1">
      <c r="A63" s="336"/>
      <c r="B63" s="18"/>
      <c r="C63" s="91"/>
      <c r="D63" s="91" t="s">
        <v>567</v>
      </c>
      <c r="E63" s="88"/>
      <c r="F63" s="88"/>
      <c r="G63" s="88"/>
      <c r="H63" s="88"/>
      <c r="I63" s="88"/>
      <c r="J63" s="88"/>
      <c r="K63" s="88"/>
      <c r="L63" s="88"/>
      <c r="M63" s="88"/>
      <c r="N63" s="88"/>
      <c r="O63" s="88"/>
      <c r="P63" s="88"/>
      <c r="Q63" s="88"/>
      <c r="R63" s="88"/>
      <c r="S63" s="88"/>
      <c r="T63" s="88"/>
      <c r="U63" s="88"/>
      <c r="V63" s="88"/>
      <c r="W63" s="88"/>
      <c r="X63" s="88"/>
      <c r="Y63" s="88"/>
      <c r="Z63" s="88"/>
      <c r="AA63" s="88"/>
      <c r="AB63" s="88"/>
      <c r="AC63" s="1042" t="s">
        <v>2135</v>
      </c>
      <c r="AE63" s="821" t="s">
        <v>763</v>
      </c>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J63" s="136" t="s">
        <v>763</v>
      </c>
      <c r="BK63" s="136" t="s">
        <v>358</v>
      </c>
      <c r="BL63" s="136" t="s">
        <v>1631</v>
      </c>
    </row>
    <row r="64" spans="1:64" ht="12.75" customHeight="1">
      <c r="A64" s="336"/>
      <c r="B64" s="18"/>
      <c r="C64" s="91"/>
      <c r="D64" s="91" t="s">
        <v>568</v>
      </c>
      <c r="E64" s="88"/>
      <c r="F64" s="88"/>
      <c r="G64" s="88"/>
      <c r="H64" s="88"/>
      <c r="I64" s="88"/>
      <c r="J64" s="88"/>
      <c r="K64" s="88"/>
      <c r="L64" s="88"/>
      <c r="M64" s="88"/>
      <c r="N64" s="88"/>
      <c r="O64" s="88"/>
      <c r="P64" s="88"/>
      <c r="Q64" s="88"/>
      <c r="R64" s="88"/>
      <c r="S64" s="88"/>
      <c r="T64" s="88"/>
      <c r="U64" s="88"/>
      <c r="V64" s="88"/>
      <c r="W64" s="88"/>
      <c r="X64" s="88"/>
      <c r="Y64" s="88"/>
      <c r="Z64" s="88"/>
      <c r="AA64" s="88"/>
      <c r="AB64" s="88"/>
      <c r="AC64" s="1044" t="s">
        <v>2136</v>
      </c>
      <c r="AE64" s="821" t="s">
        <v>110</v>
      </c>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J64" s="136" t="s">
        <v>110</v>
      </c>
      <c r="BK64" s="136" t="s">
        <v>862</v>
      </c>
      <c r="BL64" s="136" t="s">
        <v>1632</v>
      </c>
    </row>
    <row r="65" spans="1:64" ht="12.75" customHeight="1">
      <c r="A65" s="336"/>
      <c r="B65" s="18"/>
      <c r="C65" s="91"/>
      <c r="D65" s="91" t="s">
        <v>569</v>
      </c>
      <c r="E65" s="88"/>
      <c r="F65" s="88"/>
      <c r="G65" s="88"/>
      <c r="H65" s="88"/>
      <c r="I65" s="88"/>
      <c r="J65" s="88"/>
      <c r="K65" s="88"/>
      <c r="L65" s="88"/>
      <c r="M65" s="88"/>
      <c r="N65" s="88"/>
      <c r="O65" s="88"/>
      <c r="P65" s="88"/>
      <c r="Q65" s="88"/>
      <c r="R65" s="88"/>
      <c r="S65" s="88"/>
      <c r="T65" s="88"/>
      <c r="U65" s="88"/>
      <c r="V65" s="88"/>
      <c r="W65" s="88"/>
      <c r="X65" s="88"/>
      <c r="Y65" s="88"/>
      <c r="Z65" s="88"/>
      <c r="AA65" s="88"/>
      <c r="AB65" s="88"/>
      <c r="AC65" s="1042" t="s">
        <v>2137</v>
      </c>
      <c r="AE65" s="821" t="s">
        <v>764</v>
      </c>
      <c r="AF65" s="88"/>
      <c r="AG65" s="88"/>
      <c r="AH65" s="88"/>
      <c r="AI65" s="88"/>
      <c r="AJ65" s="88"/>
      <c r="AK65" s="88"/>
      <c r="AL65" s="88"/>
      <c r="AM65" s="88"/>
      <c r="AN65" s="88"/>
      <c r="AO65" s="88"/>
      <c r="AP65" s="88"/>
      <c r="AQ65" s="88"/>
      <c r="AR65" s="88"/>
      <c r="AS65" s="88"/>
      <c r="AT65" s="88"/>
      <c r="AU65" s="88"/>
      <c r="AV65" s="88"/>
      <c r="AW65" s="88"/>
      <c r="AX65" s="88"/>
      <c r="AY65" s="88"/>
      <c r="AZ65" s="88"/>
      <c r="BA65" s="88"/>
      <c r="BB65" s="88"/>
      <c r="BC65" s="88"/>
      <c r="BJ65" s="136" t="s">
        <v>764</v>
      </c>
      <c r="BK65" s="136" t="s">
        <v>1301</v>
      </c>
      <c r="BL65" s="136" t="s">
        <v>1633</v>
      </c>
    </row>
    <row r="66" spans="1:64" ht="12.75" customHeight="1">
      <c r="A66" s="336" t="s">
        <v>538</v>
      </c>
      <c r="B66" s="18" t="s">
        <v>74</v>
      </c>
      <c r="C66" s="91" t="s">
        <v>246</v>
      </c>
      <c r="D66" s="91" t="s">
        <v>570</v>
      </c>
      <c r="E66" s="86">
        <v>0</v>
      </c>
      <c r="F66" s="86">
        <v>0</v>
      </c>
      <c r="G66" s="86">
        <v>0</v>
      </c>
      <c r="H66" s="86">
        <v>0</v>
      </c>
      <c r="I66" s="86">
        <v>0</v>
      </c>
      <c r="J66" s="86">
        <v>0</v>
      </c>
      <c r="K66" s="86">
        <v>0</v>
      </c>
      <c r="L66" s="86">
        <v>0</v>
      </c>
      <c r="M66" s="86">
        <v>0</v>
      </c>
      <c r="N66" s="86">
        <v>0</v>
      </c>
      <c r="O66" s="86">
        <v>0</v>
      </c>
      <c r="P66" s="86">
        <v>0</v>
      </c>
      <c r="Q66" s="86">
        <v>0</v>
      </c>
      <c r="R66" s="86">
        <v>0</v>
      </c>
      <c r="S66" s="86">
        <v>0</v>
      </c>
      <c r="T66" s="86">
        <v>0</v>
      </c>
      <c r="U66" s="86">
        <v>0</v>
      </c>
      <c r="V66" s="86">
        <v>0</v>
      </c>
      <c r="W66" s="86">
        <v>0</v>
      </c>
      <c r="X66" s="86">
        <v>0</v>
      </c>
      <c r="Y66" s="86">
        <v>0</v>
      </c>
      <c r="Z66" s="86">
        <v>0</v>
      </c>
      <c r="AA66" s="86">
        <v>0</v>
      </c>
      <c r="AB66" s="86">
        <v>0</v>
      </c>
      <c r="AC66" s="1042" t="s">
        <v>2138</v>
      </c>
      <c r="AE66" s="821" t="s">
        <v>111</v>
      </c>
      <c r="AF66" s="86">
        <v>0</v>
      </c>
      <c r="AG66" s="86">
        <v>0</v>
      </c>
      <c r="AH66" s="86">
        <v>0</v>
      </c>
      <c r="AI66" s="86">
        <v>0</v>
      </c>
      <c r="AJ66" s="86">
        <v>0</v>
      </c>
      <c r="AK66" s="86">
        <v>0</v>
      </c>
      <c r="AL66" s="86">
        <v>0</v>
      </c>
      <c r="AM66" s="86">
        <v>0</v>
      </c>
      <c r="AN66" s="86">
        <v>0</v>
      </c>
      <c r="AO66" s="86">
        <v>0</v>
      </c>
      <c r="AP66" s="86">
        <v>0</v>
      </c>
      <c r="AQ66" s="86">
        <v>0</v>
      </c>
      <c r="AR66" s="86">
        <v>0</v>
      </c>
      <c r="AS66" s="86">
        <v>0</v>
      </c>
      <c r="AT66" s="86">
        <v>0</v>
      </c>
      <c r="AU66" s="86">
        <v>0</v>
      </c>
      <c r="AV66" s="86">
        <v>0</v>
      </c>
      <c r="AW66" s="86">
        <v>0</v>
      </c>
      <c r="AX66" s="86">
        <v>0</v>
      </c>
      <c r="AY66" s="86">
        <v>0</v>
      </c>
      <c r="AZ66" s="86">
        <v>0</v>
      </c>
      <c r="BA66" s="86">
        <v>0</v>
      </c>
      <c r="BB66" s="86">
        <v>0</v>
      </c>
      <c r="BC66" s="86">
        <v>0</v>
      </c>
      <c r="BJ66" s="136" t="s">
        <v>111</v>
      </c>
      <c r="BK66" s="136" t="s">
        <v>360</v>
      </c>
      <c r="BL66" s="136" t="s">
        <v>1928</v>
      </c>
    </row>
    <row r="67" spans="1:64" ht="12.75" customHeight="1">
      <c r="A67" s="336" t="s">
        <v>538</v>
      </c>
      <c r="B67" s="18" t="s">
        <v>74</v>
      </c>
      <c r="C67" s="91" t="s">
        <v>246</v>
      </c>
      <c r="D67" s="91" t="s">
        <v>554</v>
      </c>
      <c r="E67" s="86">
        <v>0</v>
      </c>
      <c r="F67" s="86">
        <v>0</v>
      </c>
      <c r="G67" s="86">
        <v>0</v>
      </c>
      <c r="H67" s="86">
        <v>0</v>
      </c>
      <c r="I67" s="86">
        <v>0</v>
      </c>
      <c r="J67" s="86">
        <v>0</v>
      </c>
      <c r="K67" s="86">
        <v>0</v>
      </c>
      <c r="L67" s="86">
        <v>0</v>
      </c>
      <c r="M67" s="86">
        <v>0</v>
      </c>
      <c r="N67" s="86">
        <v>0</v>
      </c>
      <c r="O67" s="86">
        <v>0</v>
      </c>
      <c r="P67" s="86">
        <v>0</v>
      </c>
      <c r="Q67" s="86">
        <v>0</v>
      </c>
      <c r="R67" s="86">
        <v>0</v>
      </c>
      <c r="S67" s="86">
        <v>0</v>
      </c>
      <c r="T67" s="86">
        <v>0</v>
      </c>
      <c r="U67" s="86">
        <v>0</v>
      </c>
      <c r="V67" s="86">
        <v>0</v>
      </c>
      <c r="W67" s="86">
        <v>0</v>
      </c>
      <c r="X67" s="86">
        <v>0</v>
      </c>
      <c r="Y67" s="86">
        <v>0</v>
      </c>
      <c r="Z67" s="86">
        <v>0</v>
      </c>
      <c r="AA67" s="86">
        <v>0</v>
      </c>
      <c r="AB67" s="86">
        <v>0</v>
      </c>
      <c r="AC67" s="1042" t="s">
        <v>2139</v>
      </c>
      <c r="AE67" s="821" t="s">
        <v>112</v>
      </c>
      <c r="AF67" s="86">
        <v>0</v>
      </c>
      <c r="AG67" s="86">
        <v>0</v>
      </c>
      <c r="AH67" s="86">
        <v>0</v>
      </c>
      <c r="AI67" s="86">
        <v>0</v>
      </c>
      <c r="AJ67" s="86">
        <v>0</v>
      </c>
      <c r="AK67" s="86">
        <v>0</v>
      </c>
      <c r="AL67" s="86">
        <v>0</v>
      </c>
      <c r="AM67" s="86">
        <v>0</v>
      </c>
      <c r="AN67" s="86">
        <v>0</v>
      </c>
      <c r="AO67" s="86">
        <v>0</v>
      </c>
      <c r="AP67" s="86">
        <v>0</v>
      </c>
      <c r="AQ67" s="86">
        <v>0</v>
      </c>
      <c r="AR67" s="86">
        <v>0</v>
      </c>
      <c r="AS67" s="86">
        <v>0</v>
      </c>
      <c r="AT67" s="86">
        <v>0</v>
      </c>
      <c r="AU67" s="86">
        <v>0</v>
      </c>
      <c r="AV67" s="86">
        <v>0</v>
      </c>
      <c r="AW67" s="86">
        <v>0</v>
      </c>
      <c r="AX67" s="86">
        <v>0</v>
      </c>
      <c r="AY67" s="86">
        <v>0</v>
      </c>
      <c r="AZ67" s="86">
        <v>0</v>
      </c>
      <c r="BA67" s="86">
        <v>0</v>
      </c>
      <c r="BB67" s="86">
        <v>0</v>
      </c>
      <c r="BC67" s="86">
        <v>0</v>
      </c>
      <c r="BJ67" s="136" t="s">
        <v>112</v>
      </c>
      <c r="BK67" s="136" t="s">
        <v>863</v>
      </c>
      <c r="BL67" s="136" t="s">
        <v>1635</v>
      </c>
    </row>
    <row r="68" spans="1:64" ht="12.75" customHeight="1">
      <c r="A68" s="336" t="s">
        <v>538</v>
      </c>
      <c r="B68" s="18" t="s">
        <v>74</v>
      </c>
      <c r="C68" s="91" t="s">
        <v>246</v>
      </c>
      <c r="D68" s="91" t="s">
        <v>244</v>
      </c>
      <c r="E68" s="649">
        <v>0</v>
      </c>
      <c r="F68" s="649">
        <v>0</v>
      </c>
      <c r="G68" s="649">
        <v>0</v>
      </c>
      <c r="H68" s="649">
        <v>0</v>
      </c>
      <c r="I68" s="649">
        <v>0</v>
      </c>
      <c r="J68" s="649">
        <v>0</v>
      </c>
      <c r="K68" s="649">
        <v>0</v>
      </c>
      <c r="L68" s="649">
        <v>0</v>
      </c>
      <c r="M68" s="649">
        <v>0</v>
      </c>
      <c r="N68" s="649">
        <v>0</v>
      </c>
      <c r="O68" s="649">
        <v>0</v>
      </c>
      <c r="P68" s="649">
        <v>0</v>
      </c>
      <c r="Q68" s="649">
        <v>0</v>
      </c>
      <c r="R68" s="649">
        <v>0</v>
      </c>
      <c r="S68" s="649">
        <v>0</v>
      </c>
      <c r="T68" s="649">
        <v>0</v>
      </c>
      <c r="U68" s="649">
        <v>0</v>
      </c>
      <c r="V68" s="649">
        <v>0</v>
      </c>
      <c r="W68" s="649">
        <v>0</v>
      </c>
      <c r="X68" s="649">
        <v>0</v>
      </c>
      <c r="Y68" s="649">
        <v>0</v>
      </c>
      <c r="Z68" s="649">
        <v>0</v>
      </c>
      <c r="AA68" s="649">
        <v>0</v>
      </c>
      <c r="AB68" s="649">
        <v>0</v>
      </c>
      <c r="AC68" s="1045" t="s">
        <v>2140</v>
      </c>
      <c r="AE68" s="821" t="s">
        <v>113</v>
      </c>
      <c r="AF68" s="649">
        <v>0</v>
      </c>
      <c r="AG68" s="649">
        <v>0</v>
      </c>
      <c r="AH68" s="649">
        <v>0</v>
      </c>
      <c r="AI68" s="649">
        <v>0</v>
      </c>
      <c r="AJ68" s="649">
        <v>0</v>
      </c>
      <c r="AK68" s="649">
        <v>0</v>
      </c>
      <c r="AL68" s="649">
        <v>0</v>
      </c>
      <c r="AM68" s="649">
        <v>0</v>
      </c>
      <c r="AN68" s="649">
        <v>0</v>
      </c>
      <c r="AO68" s="649">
        <v>0</v>
      </c>
      <c r="AP68" s="649">
        <v>0</v>
      </c>
      <c r="AQ68" s="649">
        <v>0</v>
      </c>
      <c r="AR68" s="649">
        <v>0</v>
      </c>
      <c r="AS68" s="649">
        <v>0</v>
      </c>
      <c r="AT68" s="649">
        <v>0</v>
      </c>
      <c r="AU68" s="649">
        <v>0</v>
      </c>
      <c r="AV68" s="649">
        <v>0</v>
      </c>
      <c r="AW68" s="649">
        <v>0</v>
      </c>
      <c r="AX68" s="649">
        <v>0</v>
      </c>
      <c r="AY68" s="649">
        <v>0</v>
      </c>
      <c r="AZ68" s="649">
        <v>0</v>
      </c>
      <c r="BA68" s="649">
        <v>0</v>
      </c>
      <c r="BB68" s="649">
        <v>0</v>
      </c>
      <c r="BC68" s="649">
        <v>0</v>
      </c>
      <c r="BJ68" s="136" t="s">
        <v>113</v>
      </c>
      <c r="BK68" s="136" t="s">
        <v>335</v>
      </c>
      <c r="BL68" s="136" t="s">
        <v>1929</v>
      </c>
    </row>
    <row r="69" spans="1:64" ht="24" customHeight="1">
      <c r="A69" s="91"/>
      <c r="B69" s="91"/>
      <c r="C69" s="91"/>
      <c r="D69" s="91"/>
      <c r="E69" s="92"/>
      <c r="F69" s="92"/>
      <c r="G69" s="92"/>
      <c r="H69" s="92"/>
      <c r="I69" s="92"/>
      <c r="J69" s="92"/>
      <c r="K69" s="92"/>
      <c r="L69" s="92"/>
      <c r="M69" s="89"/>
      <c r="N69" s="89"/>
      <c r="O69" s="89"/>
      <c r="P69" s="89"/>
      <c r="Q69" s="89"/>
      <c r="R69" s="89"/>
      <c r="S69" s="89"/>
      <c r="T69" s="89"/>
      <c r="U69" s="89"/>
      <c r="V69" s="89"/>
      <c r="W69" s="89"/>
      <c r="X69" s="89"/>
      <c r="Y69" s="89"/>
      <c r="Z69" s="89"/>
      <c r="AA69" s="89"/>
      <c r="AB69" s="89"/>
      <c r="AC69" s="1050" t="s">
        <v>2155</v>
      </c>
      <c r="AE69" s="821" t="s">
        <v>193</v>
      </c>
      <c r="AF69" s="89"/>
      <c r="AG69" s="89"/>
      <c r="AH69" s="89"/>
      <c r="AI69" s="89"/>
      <c r="AJ69" s="89"/>
      <c r="AK69" s="89"/>
      <c r="AL69" s="89"/>
      <c r="AM69" s="89"/>
      <c r="AN69" s="89"/>
      <c r="AO69" s="89"/>
      <c r="AP69" s="89"/>
      <c r="AQ69" s="89"/>
      <c r="AR69" s="89"/>
      <c r="AS69" s="89"/>
      <c r="AT69" s="89"/>
      <c r="AU69" s="89"/>
      <c r="AV69" s="89"/>
      <c r="AW69" s="89"/>
      <c r="AX69" s="89"/>
      <c r="AY69" s="89"/>
      <c r="AZ69" s="89"/>
      <c r="BA69" s="89"/>
      <c r="BB69" s="89"/>
      <c r="BC69" s="89"/>
      <c r="BJ69" s="136" t="s">
        <v>193</v>
      </c>
      <c r="BK69" s="136" t="s">
        <v>820</v>
      </c>
      <c r="BL69" s="136" t="s">
        <v>1934</v>
      </c>
    </row>
    <row r="70" spans="1:64" ht="13.5" customHeight="1">
      <c r="A70" s="336" t="s">
        <v>538</v>
      </c>
      <c r="B70" s="91" t="s">
        <v>74</v>
      </c>
      <c r="C70" s="91" t="s">
        <v>248</v>
      </c>
      <c r="D70" s="158" t="s">
        <v>583</v>
      </c>
      <c r="E70" s="706">
        <f t="shared" ref="E70:W70" si="12">ROUND(SUM(E71:E80)-E73,0)</f>
        <v>0</v>
      </c>
      <c r="F70" s="706">
        <f t="shared" si="12"/>
        <v>0</v>
      </c>
      <c r="G70" s="706">
        <f t="shared" si="12"/>
        <v>0</v>
      </c>
      <c r="H70" s="706">
        <f t="shared" si="12"/>
        <v>0</v>
      </c>
      <c r="I70" s="706">
        <f t="shared" si="12"/>
        <v>0</v>
      </c>
      <c r="J70" s="706">
        <f t="shared" si="12"/>
        <v>0</v>
      </c>
      <c r="K70" s="706">
        <f t="shared" si="12"/>
        <v>0</v>
      </c>
      <c r="L70" s="706">
        <f t="shared" si="12"/>
        <v>0</v>
      </c>
      <c r="M70" s="706">
        <f t="shared" si="12"/>
        <v>0</v>
      </c>
      <c r="N70" s="706">
        <f t="shared" si="12"/>
        <v>0</v>
      </c>
      <c r="O70" s="706">
        <f t="shared" si="12"/>
        <v>0</v>
      </c>
      <c r="P70" s="706">
        <f t="shared" si="12"/>
        <v>0</v>
      </c>
      <c r="Q70" s="706">
        <f t="shared" si="12"/>
        <v>0</v>
      </c>
      <c r="R70" s="706">
        <f t="shared" si="12"/>
        <v>0</v>
      </c>
      <c r="S70" s="706">
        <f t="shared" si="12"/>
        <v>0</v>
      </c>
      <c r="T70" s="706">
        <f t="shared" si="12"/>
        <v>0</v>
      </c>
      <c r="U70" s="706">
        <f t="shared" si="12"/>
        <v>0</v>
      </c>
      <c r="V70" s="706">
        <f t="shared" si="12"/>
        <v>0</v>
      </c>
      <c r="W70" s="706">
        <f t="shared" si="12"/>
        <v>0</v>
      </c>
      <c r="X70" s="706">
        <f>ROUND(SUM(X71:X80)-X73,0)</f>
        <v>0</v>
      </c>
      <c r="Y70" s="706">
        <f>ROUND(SUM(Y71:Y80)-Y73,0)</f>
        <v>0</v>
      </c>
      <c r="Z70" s="706">
        <f>ROUND(SUM(Z71:Z80)-Z73,0)</f>
        <v>0</v>
      </c>
      <c r="AA70" s="706">
        <f>ROUND(SUM(AA71:AA80)-AA73,0)</f>
        <v>0</v>
      </c>
      <c r="AB70" s="706">
        <f>ROUND(SUM(AB71:AB80)-AB73,0)</f>
        <v>0</v>
      </c>
      <c r="AC70" s="374" t="s">
        <v>2130</v>
      </c>
      <c r="AE70" s="821" t="s">
        <v>759</v>
      </c>
      <c r="AF70" s="93">
        <f t="shared" ref="AF70:BC70" si="13">ROUND(SUM(AF71:AF80)-AF73,0)</f>
        <v>0</v>
      </c>
      <c r="AG70" s="93">
        <f t="shared" si="13"/>
        <v>0</v>
      </c>
      <c r="AH70" s="93">
        <f t="shared" si="13"/>
        <v>0</v>
      </c>
      <c r="AI70" s="93">
        <f t="shared" si="13"/>
        <v>0</v>
      </c>
      <c r="AJ70" s="93">
        <f t="shared" si="13"/>
        <v>0</v>
      </c>
      <c r="AK70" s="93">
        <f t="shared" si="13"/>
        <v>0</v>
      </c>
      <c r="AL70" s="93">
        <f t="shared" si="13"/>
        <v>0</v>
      </c>
      <c r="AM70" s="93">
        <f t="shared" si="13"/>
        <v>0</v>
      </c>
      <c r="AN70" s="93">
        <f t="shared" si="13"/>
        <v>0</v>
      </c>
      <c r="AO70" s="93">
        <f t="shared" si="13"/>
        <v>0</v>
      </c>
      <c r="AP70" s="93">
        <f t="shared" si="13"/>
        <v>0</v>
      </c>
      <c r="AQ70" s="93">
        <f t="shared" si="13"/>
        <v>0</v>
      </c>
      <c r="AR70" s="93">
        <f t="shared" si="13"/>
        <v>0</v>
      </c>
      <c r="AS70" s="93">
        <f t="shared" si="13"/>
        <v>0</v>
      </c>
      <c r="AT70" s="93">
        <f t="shared" si="13"/>
        <v>0</v>
      </c>
      <c r="AU70" s="93">
        <f t="shared" si="13"/>
        <v>0</v>
      </c>
      <c r="AV70" s="93">
        <f t="shared" si="13"/>
        <v>0</v>
      </c>
      <c r="AW70" s="93">
        <f t="shared" si="13"/>
        <v>0</v>
      </c>
      <c r="AX70" s="93">
        <f t="shared" si="13"/>
        <v>0</v>
      </c>
      <c r="AY70" s="93">
        <f>ROUND(SUM(AY71:AY80)-AY73,0)</f>
        <v>0</v>
      </c>
      <c r="AZ70" s="93">
        <f>ROUND(SUM(AZ71:AZ80)-AZ73,0)</f>
        <v>0</v>
      </c>
      <c r="BA70" s="93">
        <f>ROUND(SUM(BA71:BA80)-BA73,0)</f>
        <v>0</v>
      </c>
      <c r="BB70" s="93">
        <f>ROUND(SUM(BB71:BB80)-BB73,0)</f>
        <v>0</v>
      </c>
      <c r="BC70" s="93">
        <f t="shared" si="13"/>
        <v>0</v>
      </c>
      <c r="BJ70" s="136" t="s">
        <v>759</v>
      </c>
      <c r="BK70" s="136" t="s">
        <v>759</v>
      </c>
      <c r="BL70" s="136" t="s">
        <v>1619</v>
      </c>
    </row>
    <row r="71" spans="1:64" ht="12.75" customHeight="1">
      <c r="A71" s="336" t="s">
        <v>538</v>
      </c>
      <c r="B71" s="91" t="s">
        <v>74</v>
      </c>
      <c r="C71" s="91" t="s">
        <v>248</v>
      </c>
      <c r="D71" s="91" t="s">
        <v>563</v>
      </c>
      <c r="E71" s="103">
        <f t="shared" ref="E71:AB80" si="14">ROUND(SUM(E47,E59),0)</f>
        <v>0</v>
      </c>
      <c r="F71" s="103">
        <f t="shared" si="14"/>
        <v>0</v>
      </c>
      <c r="G71" s="103">
        <f t="shared" si="14"/>
        <v>0</v>
      </c>
      <c r="H71" s="103">
        <f t="shared" si="14"/>
        <v>0</v>
      </c>
      <c r="I71" s="103">
        <f t="shared" si="14"/>
        <v>0</v>
      </c>
      <c r="J71" s="103">
        <f t="shared" si="14"/>
        <v>0</v>
      </c>
      <c r="K71" s="103">
        <f t="shared" si="14"/>
        <v>0</v>
      </c>
      <c r="L71" s="103">
        <f t="shared" si="14"/>
        <v>0</v>
      </c>
      <c r="M71" s="103">
        <f t="shared" si="14"/>
        <v>0</v>
      </c>
      <c r="N71" s="103">
        <f t="shared" si="14"/>
        <v>0</v>
      </c>
      <c r="O71" s="103">
        <f t="shared" si="14"/>
        <v>0</v>
      </c>
      <c r="P71" s="103">
        <f t="shared" si="14"/>
        <v>0</v>
      </c>
      <c r="Q71" s="103">
        <f t="shared" si="14"/>
        <v>0</v>
      </c>
      <c r="R71" s="103">
        <f t="shared" si="14"/>
        <v>0</v>
      </c>
      <c r="S71" s="103">
        <f t="shared" si="14"/>
        <v>0</v>
      </c>
      <c r="T71" s="103">
        <f t="shared" si="14"/>
        <v>0</v>
      </c>
      <c r="U71" s="103">
        <f t="shared" si="14"/>
        <v>0</v>
      </c>
      <c r="V71" s="103">
        <f t="shared" si="14"/>
        <v>0</v>
      </c>
      <c r="W71" s="103">
        <f t="shared" si="14"/>
        <v>0</v>
      </c>
      <c r="X71" s="103">
        <f t="shared" si="14"/>
        <v>0</v>
      </c>
      <c r="Y71" s="103">
        <f t="shared" si="14"/>
        <v>0</v>
      </c>
      <c r="Z71" s="103">
        <f t="shared" si="14"/>
        <v>0</v>
      </c>
      <c r="AA71" s="103">
        <f t="shared" si="14"/>
        <v>0</v>
      </c>
      <c r="AB71" s="103">
        <f t="shared" si="14"/>
        <v>0</v>
      </c>
      <c r="AC71" s="375" t="s">
        <v>2131</v>
      </c>
      <c r="AE71" s="821" t="s">
        <v>760</v>
      </c>
      <c r="AF71" s="92">
        <f t="shared" ref="AF71:BC80" si="15">ROUND(SUM(AF47,AF59),0)</f>
        <v>0</v>
      </c>
      <c r="AG71" s="92">
        <f t="shared" si="15"/>
        <v>0</v>
      </c>
      <c r="AH71" s="92">
        <f t="shared" si="15"/>
        <v>0</v>
      </c>
      <c r="AI71" s="92">
        <f t="shared" si="15"/>
        <v>0</v>
      </c>
      <c r="AJ71" s="92">
        <f t="shared" si="15"/>
        <v>0</v>
      </c>
      <c r="AK71" s="92">
        <f t="shared" si="15"/>
        <v>0</v>
      </c>
      <c r="AL71" s="92">
        <f t="shared" si="15"/>
        <v>0</v>
      </c>
      <c r="AM71" s="92">
        <f t="shared" si="15"/>
        <v>0</v>
      </c>
      <c r="AN71" s="92">
        <f t="shared" si="15"/>
        <v>0</v>
      </c>
      <c r="AO71" s="92">
        <f t="shared" si="15"/>
        <v>0</v>
      </c>
      <c r="AP71" s="92">
        <f t="shared" si="15"/>
        <v>0</v>
      </c>
      <c r="AQ71" s="92">
        <f t="shared" si="15"/>
        <v>0</v>
      </c>
      <c r="AR71" s="92">
        <f t="shared" si="15"/>
        <v>0</v>
      </c>
      <c r="AS71" s="92">
        <f t="shared" si="15"/>
        <v>0</v>
      </c>
      <c r="AT71" s="92">
        <f t="shared" si="15"/>
        <v>0</v>
      </c>
      <c r="AU71" s="92">
        <f t="shared" si="15"/>
        <v>0</v>
      </c>
      <c r="AV71" s="92">
        <f t="shared" si="15"/>
        <v>0</v>
      </c>
      <c r="AW71" s="92">
        <f t="shared" si="15"/>
        <v>0</v>
      </c>
      <c r="AX71" s="92">
        <f t="shared" si="15"/>
        <v>0</v>
      </c>
      <c r="AY71" s="92">
        <f t="shared" si="15"/>
        <v>0</v>
      </c>
      <c r="AZ71" s="92">
        <f t="shared" si="15"/>
        <v>0</v>
      </c>
      <c r="BA71" s="92">
        <f t="shared" si="15"/>
        <v>0</v>
      </c>
      <c r="BB71" s="92">
        <f t="shared" si="15"/>
        <v>0</v>
      </c>
      <c r="BC71" s="92">
        <f t="shared" si="15"/>
        <v>0</v>
      </c>
      <c r="BJ71" s="136" t="s">
        <v>760</v>
      </c>
      <c r="BK71" s="136" t="s">
        <v>351</v>
      </c>
      <c r="BL71" s="136" t="s">
        <v>1638</v>
      </c>
    </row>
    <row r="72" spans="1:64" ht="12.75" customHeight="1">
      <c r="A72" s="336" t="s">
        <v>538</v>
      </c>
      <c r="B72" s="91" t="s">
        <v>74</v>
      </c>
      <c r="C72" s="91" t="s">
        <v>248</v>
      </c>
      <c r="D72" s="91" t="s">
        <v>564</v>
      </c>
      <c r="E72" s="103">
        <f t="shared" si="14"/>
        <v>0</v>
      </c>
      <c r="F72" s="103">
        <f t="shared" si="14"/>
        <v>0</v>
      </c>
      <c r="G72" s="103">
        <f t="shared" si="14"/>
        <v>0</v>
      </c>
      <c r="H72" s="103">
        <f t="shared" si="14"/>
        <v>0</v>
      </c>
      <c r="I72" s="103">
        <f t="shared" si="14"/>
        <v>0</v>
      </c>
      <c r="J72" s="103">
        <f t="shared" si="14"/>
        <v>0</v>
      </c>
      <c r="K72" s="103">
        <f t="shared" si="14"/>
        <v>0</v>
      </c>
      <c r="L72" s="103">
        <f t="shared" si="14"/>
        <v>0</v>
      </c>
      <c r="M72" s="103">
        <f t="shared" si="14"/>
        <v>0</v>
      </c>
      <c r="N72" s="103">
        <f t="shared" si="14"/>
        <v>0</v>
      </c>
      <c r="O72" s="103">
        <f t="shared" si="14"/>
        <v>0</v>
      </c>
      <c r="P72" s="103">
        <f t="shared" si="14"/>
        <v>0</v>
      </c>
      <c r="Q72" s="103">
        <f t="shared" si="14"/>
        <v>0</v>
      </c>
      <c r="R72" s="103">
        <f t="shared" si="14"/>
        <v>0</v>
      </c>
      <c r="S72" s="103">
        <f t="shared" si="14"/>
        <v>0</v>
      </c>
      <c r="T72" s="103">
        <f t="shared" si="14"/>
        <v>0</v>
      </c>
      <c r="U72" s="103">
        <f t="shared" si="14"/>
        <v>0</v>
      </c>
      <c r="V72" s="103">
        <f t="shared" si="14"/>
        <v>0</v>
      </c>
      <c r="W72" s="103">
        <f t="shared" si="14"/>
        <v>0</v>
      </c>
      <c r="X72" s="103">
        <f t="shared" si="14"/>
        <v>0</v>
      </c>
      <c r="Y72" s="103">
        <f t="shared" si="14"/>
        <v>0</v>
      </c>
      <c r="Z72" s="103">
        <f t="shared" si="14"/>
        <v>0</v>
      </c>
      <c r="AA72" s="103">
        <f t="shared" si="14"/>
        <v>0</v>
      </c>
      <c r="AB72" s="103">
        <f t="shared" si="14"/>
        <v>0</v>
      </c>
      <c r="AC72" s="1042" t="s">
        <v>2132</v>
      </c>
      <c r="AE72" s="821" t="s">
        <v>761</v>
      </c>
      <c r="AF72" s="92">
        <f t="shared" si="15"/>
        <v>0</v>
      </c>
      <c r="AG72" s="92">
        <f t="shared" si="15"/>
        <v>0</v>
      </c>
      <c r="AH72" s="92">
        <f t="shared" si="15"/>
        <v>0</v>
      </c>
      <c r="AI72" s="92">
        <f t="shared" si="15"/>
        <v>0</v>
      </c>
      <c r="AJ72" s="92">
        <f t="shared" si="15"/>
        <v>0</v>
      </c>
      <c r="AK72" s="92">
        <f t="shared" si="15"/>
        <v>0</v>
      </c>
      <c r="AL72" s="92">
        <f t="shared" si="15"/>
        <v>0</v>
      </c>
      <c r="AM72" s="92">
        <f t="shared" si="15"/>
        <v>0</v>
      </c>
      <c r="AN72" s="92">
        <f t="shared" si="15"/>
        <v>0</v>
      </c>
      <c r="AO72" s="92">
        <f t="shared" si="15"/>
        <v>0</v>
      </c>
      <c r="AP72" s="92">
        <f t="shared" si="15"/>
        <v>0</v>
      </c>
      <c r="AQ72" s="92">
        <f t="shared" si="15"/>
        <v>0</v>
      </c>
      <c r="AR72" s="92">
        <f t="shared" si="15"/>
        <v>0</v>
      </c>
      <c r="AS72" s="92">
        <f t="shared" si="15"/>
        <v>0</v>
      </c>
      <c r="AT72" s="92">
        <f t="shared" si="15"/>
        <v>0</v>
      </c>
      <c r="AU72" s="92">
        <f t="shared" si="15"/>
        <v>0</v>
      </c>
      <c r="AV72" s="92">
        <f t="shared" si="15"/>
        <v>0</v>
      </c>
      <c r="AW72" s="92">
        <f t="shared" si="15"/>
        <v>0</v>
      </c>
      <c r="AX72" s="92">
        <f t="shared" si="15"/>
        <v>0</v>
      </c>
      <c r="AY72" s="92">
        <f t="shared" si="15"/>
        <v>0</v>
      </c>
      <c r="AZ72" s="92">
        <f t="shared" si="15"/>
        <v>0</v>
      </c>
      <c r="BA72" s="92">
        <f t="shared" si="15"/>
        <v>0</v>
      </c>
      <c r="BB72" s="92">
        <f t="shared" si="15"/>
        <v>0</v>
      </c>
      <c r="BC72" s="92">
        <f t="shared" si="15"/>
        <v>0</v>
      </c>
      <c r="BJ72" s="136" t="s">
        <v>761</v>
      </c>
      <c r="BK72" s="136" t="s">
        <v>352</v>
      </c>
      <c r="BL72" s="136" t="s">
        <v>1628</v>
      </c>
    </row>
    <row r="73" spans="1:64" ht="12.75" customHeight="1">
      <c r="A73" s="336" t="s">
        <v>538</v>
      </c>
      <c r="B73" s="91" t="s">
        <v>74</v>
      </c>
      <c r="C73" s="91" t="s">
        <v>248</v>
      </c>
      <c r="D73" s="91" t="s">
        <v>565</v>
      </c>
      <c r="E73" s="103">
        <f t="shared" si="14"/>
        <v>0</v>
      </c>
      <c r="F73" s="103">
        <f t="shared" si="14"/>
        <v>0</v>
      </c>
      <c r="G73" s="103">
        <f t="shared" si="14"/>
        <v>0</v>
      </c>
      <c r="H73" s="103">
        <f t="shared" si="14"/>
        <v>0</v>
      </c>
      <c r="I73" s="103">
        <f t="shared" si="14"/>
        <v>0</v>
      </c>
      <c r="J73" s="103">
        <f t="shared" si="14"/>
        <v>0</v>
      </c>
      <c r="K73" s="103">
        <f t="shared" si="14"/>
        <v>0</v>
      </c>
      <c r="L73" s="103">
        <f t="shared" si="14"/>
        <v>0</v>
      </c>
      <c r="M73" s="103">
        <f t="shared" si="14"/>
        <v>0</v>
      </c>
      <c r="N73" s="103">
        <f t="shared" si="14"/>
        <v>0</v>
      </c>
      <c r="O73" s="103">
        <f t="shared" si="14"/>
        <v>0</v>
      </c>
      <c r="P73" s="103">
        <f t="shared" si="14"/>
        <v>0</v>
      </c>
      <c r="Q73" s="103">
        <f t="shared" si="14"/>
        <v>0</v>
      </c>
      <c r="R73" s="103">
        <f t="shared" si="14"/>
        <v>0</v>
      </c>
      <c r="S73" s="103">
        <f t="shared" si="14"/>
        <v>0</v>
      </c>
      <c r="T73" s="103">
        <f t="shared" si="14"/>
        <v>0</v>
      </c>
      <c r="U73" s="103">
        <f t="shared" si="14"/>
        <v>0</v>
      </c>
      <c r="V73" s="103">
        <f t="shared" si="14"/>
        <v>0</v>
      </c>
      <c r="W73" s="103">
        <f t="shared" si="14"/>
        <v>0</v>
      </c>
      <c r="X73" s="103">
        <f t="shared" si="14"/>
        <v>0</v>
      </c>
      <c r="Y73" s="103">
        <f t="shared" si="14"/>
        <v>0</v>
      </c>
      <c r="Z73" s="103">
        <f t="shared" si="14"/>
        <v>0</v>
      </c>
      <c r="AA73" s="103">
        <f t="shared" si="14"/>
        <v>0</v>
      </c>
      <c r="AB73" s="103">
        <f t="shared" si="14"/>
        <v>0</v>
      </c>
      <c r="AC73" s="1043" t="s">
        <v>2133</v>
      </c>
      <c r="AE73" s="821" t="s">
        <v>109</v>
      </c>
      <c r="AF73" s="92">
        <f t="shared" si="15"/>
        <v>0</v>
      </c>
      <c r="AG73" s="92">
        <f t="shared" si="15"/>
        <v>0</v>
      </c>
      <c r="AH73" s="92">
        <f t="shared" si="15"/>
        <v>0</v>
      </c>
      <c r="AI73" s="92">
        <f t="shared" si="15"/>
        <v>0</v>
      </c>
      <c r="AJ73" s="92">
        <f t="shared" si="15"/>
        <v>0</v>
      </c>
      <c r="AK73" s="92">
        <f t="shared" si="15"/>
        <v>0</v>
      </c>
      <c r="AL73" s="92">
        <f t="shared" si="15"/>
        <v>0</v>
      </c>
      <c r="AM73" s="92">
        <f t="shared" si="15"/>
        <v>0</v>
      </c>
      <c r="AN73" s="92">
        <f t="shared" si="15"/>
        <v>0</v>
      </c>
      <c r="AO73" s="92">
        <f t="shared" si="15"/>
        <v>0</v>
      </c>
      <c r="AP73" s="92">
        <f t="shared" si="15"/>
        <v>0</v>
      </c>
      <c r="AQ73" s="92">
        <f t="shared" si="15"/>
        <v>0</v>
      </c>
      <c r="AR73" s="92">
        <f t="shared" si="15"/>
        <v>0</v>
      </c>
      <c r="AS73" s="92">
        <f t="shared" si="15"/>
        <v>0</v>
      </c>
      <c r="AT73" s="92">
        <f t="shared" si="15"/>
        <v>0</v>
      </c>
      <c r="AU73" s="92">
        <f t="shared" si="15"/>
        <v>0</v>
      </c>
      <c r="AV73" s="92">
        <f t="shared" si="15"/>
        <v>0</v>
      </c>
      <c r="AW73" s="92">
        <f t="shared" si="15"/>
        <v>0</v>
      </c>
      <c r="AX73" s="92">
        <f t="shared" si="15"/>
        <v>0</v>
      </c>
      <c r="AY73" s="92">
        <f t="shared" si="15"/>
        <v>0</v>
      </c>
      <c r="AZ73" s="92">
        <f t="shared" si="15"/>
        <v>0</v>
      </c>
      <c r="BA73" s="92">
        <f t="shared" si="15"/>
        <v>0</v>
      </c>
      <c r="BB73" s="92">
        <f t="shared" si="15"/>
        <v>0</v>
      </c>
      <c r="BC73" s="92">
        <f t="shared" si="15"/>
        <v>0</v>
      </c>
      <c r="BJ73" s="136" t="s">
        <v>109</v>
      </c>
      <c r="BK73" s="136" t="s">
        <v>1300</v>
      </c>
      <c r="BL73" s="136" t="s">
        <v>1927</v>
      </c>
    </row>
    <row r="74" spans="1:64" ht="12.75" customHeight="1">
      <c r="A74" s="336" t="s">
        <v>538</v>
      </c>
      <c r="B74" s="91" t="s">
        <v>74</v>
      </c>
      <c r="C74" s="91" t="s">
        <v>248</v>
      </c>
      <c r="D74" s="91" t="s">
        <v>566</v>
      </c>
      <c r="E74" s="103">
        <f t="shared" si="14"/>
        <v>0</v>
      </c>
      <c r="F74" s="103">
        <f t="shared" si="14"/>
        <v>0</v>
      </c>
      <c r="G74" s="103">
        <f t="shared" si="14"/>
        <v>0</v>
      </c>
      <c r="H74" s="103">
        <f t="shared" si="14"/>
        <v>0</v>
      </c>
      <c r="I74" s="103">
        <f t="shared" si="14"/>
        <v>0</v>
      </c>
      <c r="J74" s="103">
        <f t="shared" si="14"/>
        <v>0</v>
      </c>
      <c r="K74" s="103">
        <f t="shared" si="14"/>
        <v>0</v>
      </c>
      <c r="L74" s="103">
        <f t="shared" si="14"/>
        <v>0</v>
      </c>
      <c r="M74" s="103">
        <f t="shared" si="14"/>
        <v>0</v>
      </c>
      <c r="N74" s="103">
        <f t="shared" si="14"/>
        <v>0</v>
      </c>
      <c r="O74" s="103">
        <f t="shared" si="14"/>
        <v>0</v>
      </c>
      <c r="P74" s="103">
        <f t="shared" si="14"/>
        <v>0</v>
      </c>
      <c r="Q74" s="103">
        <f t="shared" si="14"/>
        <v>0</v>
      </c>
      <c r="R74" s="103">
        <f t="shared" si="14"/>
        <v>0</v>
      </c>
      <c r="S74" s="103">
        <f t="shared" si="14"/>
        <v>0</v>
      </c>
      <c r="T74" s="103">
        <f t="shared" si="14"/>
        <v>0</v>
      </c>
      <c r="U74" s="103">
        <f t="shared" si="14"/>
        <v>0</v>
      </c>
      <c r="V74" s="103">
        <f t="shared" si="14"/>
        <v>0</v>
      </c>
      <c r="W74" s="103">
        <f t="shared" si="14"/>
        <v>0</v>
      </c>
      <c r="X74" s="103">
        <f t="shared" si="14"/>
        <v>0</v>
      </c>
      <c r="Y74" s="103">
        <f t="shared" si="14"/>
        <v>0</v>
      </c>
      <c r="Z74" s="103">
        <f t="shared" si="14"/>
        <v>0</v>
      </c>
      <c r="AA74" s="103">
        <f t="shared" si="14"/>
        <v>0</v>
      </c>
      <c r="AB74" s="103">
        <f t="shared" si="14"/>
        <v>0</v>
      </c>
      <c r="AC74" s="1042" t="s">
        <v>2134</v>
      </c>
      <c r="AE74" s="821" t="s">
        <v>762</v>
      </c>
      <c r="AF74" s="92">
        <f t="shared" si="15"/>
        <v>0</v>
      </c>
      <c r="AG74" s="92">
        <f t="shared" si="15"/>
        <v>0</v>
      </c>
      <c r="AH74" s="92">
        <f t="shared" si="15"/>
        <v>0</v>
      </c>
      <c r="AI74" s="92">
        <f t="shared" si="15"/>
        <v>0</v>
      </c>
      <c r="AJ74" s="92">
        <f t="shared" si="15"/>
        <v>0</v>
      </c>
      <c r="AK74" s="92">
        <f t="shared" si="15"/>
        <v>0</v>
      </c>
      <c r="AL74" s="92">
        <f t="shared" si="15"/>
        <v>0</v>
      </c>
      <c r="AM74" s="92">
        <f t="shared" si="15"/>
        <v>0</v>
      </c>
      <c r="AN74" s="92">
        <f t="shared" si="15"/>
        <v>0</v>
      </c>
      <c r="AO74" s="92">
        <f t="shared" si="15"/>
        <v>0</v>
      </c>
      <c r="AP74" s="92">
        <f t="shared" si="15"/>
        <v>0</v>
      </c>
      <c r="AQ74" s="92">
        <f t="shared" si="15"/>
        <v>0</v>
      </c>
      <c r="AR74" s="92">
        <f t="shared" si="15"/>
        <v>0</v>
      </c>
      <c r="AS74" s="92">
        <f t="shared" si="15"/>
        <v>0</v>
      </c>
      <c r="AT74" s="92">
        <f t="shared" si="15"/>
        <v>0</v>
      </c>
      <c r="AU74" s="92">
        <f t="shared" si="15"/>
        <v>0</v>
      </c>
      <c r="AV74" s="92">
        <f t="shared" si="15"/>
        <v>0</v>
      </c>
      <c r="AW74" s="92">
        <f t="shared" si="15"/>
        <v>0</v>
      </c>
      <c r="AX74" s="92">
        <f t="shared" si="15"/>
        <v>0</v>
      </c>
      <c r="AY74" s="92">
        <f t="shared" si="15"/>
        <v>0</v>
      </c>
      <c r="AZ74" s="92">
        <f t="shared" si="15"/>
        <v>0</v>
      </c>
      <c r="BA74" s="92">
        <f t="shared" si="15"/>
        <v>0</v>
      </c>
      <c r="BB74" s="92">
        <f t="shared" si="15"/>
        <v>0</v>
      </c>
      <c r="BC74" s="92">
        <f t="shared" si="15"/>
        <v>0</v>
      </c>
      <c r="BJ74" s="136" t="s">
        <v>762</v>
      </c>
      <c r="BK74" s="136" t="s">
        <v>357</v>
      </c>
      <c r="BL74" s="136" t="s">
        <v>1630</v>
      </c>
    </row>
    <row r="75" spans="1:64" ht="12.75" customHeight="1">
      <c r="A75" s="336" t="s">
        <v>538</v>
      </c>
      <c r="B75" s="91" t="s">
        <v>74</v>
      </c>
      <c r="C75" s="91" t="s">
        <v>248</v>
      </c>
      <c r="D75" s="91" t="s">
        <v>567</v>
      </c>
      <c r="E75" s="103">
        <f t="shared" si="14"/>
        <v>0</v>
      </c>
      <c r="F75" s="103">
        <f t="shared" si="14"/>
        <v>0</v>
      </c>
      <c r="G75" s="103">
        <f t="shared" si="14"/>
        <v>0</v>
      </c>
      <c r="H75" s="103">
        <f t="shared" si="14"/>
        <v>0</v>
      </c>
      <c r="I75" s="103">
        <f t="shared" si="14"/>
        <v>0</v>
      </c>
      <c r="J75" s="103">
        <f t="shared" si="14"/>
        <v>0</v>
      </c>
      <c r="K75" s="103">
        <f t="shared" si="14"/>
        <v>0</v>
      </c>
      <c r="L75" s="103">
        <f t="shared" si="14"/>
        <v>0</v>
      </c>
      <c r="M75" s="103">
        <f t="shared" si="14"/>
        <v>0</v>
      </c>
      <c r="N75" s="103">
        <f t="shared" si="14"/>
        <v>0</v>
      </c>
      <c r="O75" s="103">
        <f t="shared" si="14"/>
        <v>0</v>
      </c>
      <c r="P75" s="103">
        <f t="shared" si="14"/>
        <v>0</v>
      </c>
      <c r="Q75" s="103">
        <f t="shared" si="14"/>
        <v>0</v>
      </c>
      <c r="R75" s="103">
        <f t="shared" si="14"/>
        <v>0</v>
      </c>
      <c r="S75" s="103">
        <f t="shared" si="14"/>
        <v>0</v>
      </c>
      <c r="T75" s="103">
        <f t="shared" si="14"/>
        <v>0</v>
      </c>
      <c r="U75" s="103">
        <f t="shared" si="14"/>
        <v>0</v>
      </c>
      <c r="V75" s="103">
        <f t="shared" si="14"/>
        <v>0</v>
      </c>
      <c r="W75" s="103">
        <f t="shared" si="14"/>
        <v>0</v>
      </c>
      <c r="X75" s="103">
        <f t="shared" si="14"/>
        <v>0</v>
      </c>
      <c r="Y75" s="103">
        <f t="shared" si="14"/>
        <v>0</v>
      </c>
      <c r="Z75" s="103">
        <f t="shared" si="14"/>
        <v>0</v>
      </c>
      <c r="AA75" s="103">
        <f t="shared" si="14"/>
        <v>0</v>
      </c>
      <c r="AB75" s="103">
        <f t="shared" si="14"/>
        <v>0</v>
      </c>
      <c r="AC75" s="1042" t="s">
        <v>2135</v>
      </c>
      <c r="AE75" s="821" t="s">
        <v>763</v>
      </c>
      <c r="AF75" s="92">
        <f t="shared" si="15"/>
        <v>0</v>
      </c>
      <c r="AG75" s="92">
        <f t="shared" si="15"/>
        <v>0</v>
      </c>
      <c r="AH75" s="92">
        <f t="shared" si="15"/>
        <v>0</v>
      </c>
      <c r="AI75" s="92">
        <f t="shared" si="15"/>
        <v>0</v>
      </c>
      <c r="AJ75" s="92">
        <f t="shared" si="15"/>
        <v>0</v>
      </c>
      <c r="AK75" s="92">
        <f t="shared" si="15"/>
        <v>0</v>
      </c>
      <c r="AL75" s="92">
        <f t="shared" si="15"/>
        <v>0</v>
      </c>
      <c r="AM75" s="92">
        <f t="shared" si="15"/>
        <v>0</v>
      </c>
      <c r="AN75" s="92">
        <f t="shared" si="15"/>
        <v>0</v>
      </c>
      <c r="AO75" s="92">
        <f t="shared" si="15"/>
        <v>0</v>
      </c>
      <c r="AP75" s="92">
        <f t="shared" si="15"/>
        <v>0</v>
      </c>
      <c r="AQ75" s="92">
        <f t="shared" si="15"/>
        <v>0</v>
      </c>
      <c r="AR75" s="92">
        <f t="shared" si="15"/>
        <v>0</v>
      </c>
      <c r="AS75" s="92">
        <f t="shared" si="15"/>
        <v>0</v>
      </c>
      <c r="AT75" s="92">
        <f t="shared" si="15"/>
        <v>0</v>
      </c>
      <c r="AU75" s="92">
        <f t="shared" si="15"/>
        <v>0</v>
      </c>
      <c r="AV75" s="92">
        <f t="shared" si="15"/>
        <v>0</v>
      </c>
      <c r="AW75" s="92">
        <f t="shared" si="15"/>
        <v>0</v>
      </c>
      <c r="AX75" s="92">
        <f t="shared" si="15"/>
        <v>0</v>
      </c>
      <c r="AY75" s="92">
        <f t="shared" si="15"/>
        <v>0</v>
      </c>
      <c r="AZ75" s="92">
        <f t="shared" si="15"/>
        <v>0</v>
      </c>
      <c r="BA75" s="92">
        <f t="shared" si="15"/>
        <v>0</v>
      </c>
      <c r="BB75" s="92">
        <f t="shared" si="15"/>
        <v>0</v>
      </c>
      <c r="BC75" s="92">
        <f t="shared" si="15"/>
        <v>0</v>
      </c>
      <c r="BJ75" s="136" t="s">
        <v>763</v>
      </c>
      <c r="BK75" s="136" t="s">
        <v>358</v>
      </c>
      <c r="BL75" s="136" t="s">
        <v>1631</v>
      </c>
    </row>
    <row r="76" spans="1:64" ht="12.75" customHeight="1">
      <c r="A76" s="336" t="s">
        <v>538</v>
      </c>
      <c r="B76" s="91" t="s">
        <v>74</v>
      </c>
      <c r="C76" s="91" t="s">
        <v>248</v>
      </c>
      <c r="D76" s="91" t="s">
        <v>568</v>
      </c>
      <c r="E76" s="103">
        <f t="shared" si="14"/>
        <v>0</v>
      </c>
      <c r="F76" s="103">
        <f t="shared" si="14"/>
        <v>0</v>
      </c>
      <c r="G76" s="103">
        <f t="shared" si="14"/>
        <v>0</v>
      </c>
      <c r="H76" s="103">
        <f t="shared" si="14"/>
        <v>0</v>
      </c>
      <c r="I76" s="103">
        <f t="shared" si="14"/>
        <v>0</v>
      </c>
      <c r="J76" s="103">
        <f t="shared" si="14"/>
        <v>0</v>
      </c>
      <c r="K76" s="103">
        <f t="shared" si="14"/>
        <v>0</v>
      </c>
      <c r="L76" s="103">
        <f t="shared" si="14"/>
        <v>0</v>
      </c>
      <c r="M76" s="103">
        <f t="shared" si="14"/>
        <v>0</v>
      </c>
      <c r="N76" s="103">
        <f t="shared" si="14"/>
        <v>0</v>
      </c>
      <c r="O76" s="103">
        <f t="shared" si="14"/>
        <v>0</v>
      </c>
      <c r="P76" s="103">
        <f t="shared" si="14"/>
        <v>0</v>
      </c>
      <c r="Q76" s="103">
        <f t="shared" si="14"/>
        <v>0</v>
      </c>
      <c r="R76" s="103">
        <f t="shared" si="14"/>
        <v>0</v>
      </c>
      <c r="S76" s="103">
        <f t="shared" si="14"/>
        <v>0</v>
      </c>
      <c r="T76" s="103">
        <f t="shared" si="14"/>
        <v>0</v>
      </c>
      <c r="U76" s="103">
        <f t="shared" si="14"/>
        <v>0</v>
      </c>
      <c r="V76" s="103">
        <f t="shared" si="14"/>
        <v>0</v>
      </c>
      <c r="W76" s="103">
        <f t="shared" si="14"/>
        <v>0</v>
      </c>
      <c r="X76" s="103">
        <f t="shared" si="14"/>
        <v>0</v>
      </c>
      <c r="Y76" s="103">
        <f t="shared" si="14"/>
        <v>0</v>
      </c>
      <c r="Z76" s="103">
        <f t="shared" si="14"/>
        <v>0</v>
      </c>
      <c r="AA76" s="103">
        <f t="shared" si="14"/>
        <v>0</v>
      </c>
      <c r="AB76" s="103">
        <f t="shared" si="14"/>
        <v>0</v>
      </c>
      <c r="AC76" s="1044" t="s">
        <v>2136</v>
      </c>
      <c r="AE76" s="821" t="s">
        <v>110</v>
      </c>
      <c r="AF76" s="92">
        <f t="shared" si="15"/>
        <v>0</v>
      </c>
      <c r="AG76" s="92">
        <f t="shared" si="15"/>
        <v>0</v>
      </c>
      <c r="AH76" s="92">
        <f t="shared" si="15"/>
        <v>0</v>
      </c>
      <c r="AI76" s="92">
        <f t="shared" si="15"/>
        <v>0</v>
      </c>
      <c r="AJ76" s="92">
        <f t="shared" si="15"/>
        <v>0</v>
      </c>
      <c r="AK76" s="92">
        <f t="shared" si="15"/>
        <v>0</v>
      </c>
      <c r="AL76" s="92">
        <f t="shared" si="15"/>
        <v>0</v>
      </c>
      <c r="AM76" s="92">
        <f t="shared" si="15"/>
        <v>0</v>
      </c>
      <c r="AN76" s="92">
        <f t="shared" si="15"/>
        <v>0</v>
      </c>
      <c r="AO76" s="92">
        <f t="shared" si="15"/>
        <v>0</v>
      </c>
      <c r="AP76" s="92">
        <f t="shared" si="15"/>
        <v>0</v>
      </c>
      <c r="AQ76" s="92">
        <f t="shared" si="15"/>
        <v>0</v>
      </c>
      <c r="AR76" s="92">
        <f t="shared" si="15"/>
        <v>0</v>
      </c>
      <c r="AS76" s="92">
        <f t="shared" si="15"/>
        <v>0</v>
      </c>
      <c r="AT76" s="92">
        <f t="shared" si="15"/>
        <v>0</v>
      </c>
      <c r="AU76" s="92">
        <f t="shared" si="15"/>
        <v>0</v>
      </c>
      <c r="AV76" s="92">
        <f t="shared" si="15"/>
        <v>0</v>
      </c>
      <c r="AW76" s="92">
        <f t="shared" si="15"/>
        <v>0</v>
      </c>
      <c r="AX76" s="92">
        <f t="shared" si="15"/>
        <v>0</v>
      </c>
      <c r="AY76" s="92">
        <f t="shared" si="15"/>
        <v>0</v>
      </c>
      <c r="AZ76" s="92">
        <f t="shared" si="15"/>
        <v>0</v>
      </c>
      <c r="BA76" s="92">
        <f t="shared" si="15"/>
        <v>0</v>
      </c>
      <c r="BB76" s="92">
        <f t="shared" si="15"/>
        <v>0</v>
      </c>
      <c r="BC76" s="92">
        <f t="shared" si="15"/>
        <v>0</v>
      </c>
      <c r="BJ76" s="136" t="s">
        <v>110</v>
      </c>
      <c r="BK76" s="136" t="s">
        <v>862</v>
      </c>
      <c r="BL76" s="136" t="s">
        <v>1632</v>
      </c>
    </row>
    <row r="77" spans="1:64" ht="12.75" customHeight="1">
      <c r="A77" s="336" t="s">
        <v>538</v>
      </c>
      <c r="B77" s="91" t="s">
        <v>74</v>
      </c>
      <c r="C77" s="91" t="s">
        <v>248</v>
      </c>
      <c r="D77" s="91" t="s">
        <v>569</v>
      </c>
      <c r="E77" s="103">
        <f t="shared" si="14"/>
        <v>0</v>
      </c>
      <c r="F77" s="103">
        <f t="shared" si="14"/>
        <v>0</v>
      </c>
      <c r="G77" s="103">
        <f t="shared" si="14"/>
        <v>0</v>
      </c>
      <c r="H77" s="103">
        <f t="shared" si="14"/>
        <v>0</v>
      </c>
      <c r="I77" s="103">
        <f t="shared" si="14"/>
        <v>0</v>
      </c>
      <c r="J77" s="103">
        <f t="shared" si="14"/>
        <v>0</v>
      </c>
      <c r="K77" s="103">
        <f t="shared" si="14"/>
        <v>0</v>
      </c>
      <c r="L77" s="103">
        <f t="shared" si="14"/>
        <v>0</v>
      </c>
      <c r="M77" s="103">
        <f t="shared" si="14"/>
        <v>0</v>
      </c>
      <c r="N77" s="103">
        <f t="shared" si="14"/>
        <v>0</v>
      </c>
      <c r="O77" s="103">
        <f t="shared" si="14"/>
        <v>0</v>
      </c>
      <c r="P77" s="103">
        <f t="shared" si="14"/>
        <v>0</v>
      </c>
      <c r="Q77" s="103">
        <f t="shared" si="14"/>
        <v>0</v>
      </c>
      <c r="R77" s="103">
        <f t="shared" si="14"/>
        <v>0</v>
      </c>
      <c r="S77" s="103">
        <f t="shared" si="14"/>
        <v>0</v>
      </c>
      <c r="T77" s="103">
        <f t="shared" si="14"/>
        <v>0</v>
      </c>
      <c r="U77" s="103">
        <f t="shared" si="14"/>
        <v>0</v>
      </c>
      <c r="V77" s="103">
        <f t="shared" si="14"/>
        <v>0</v>
      </c>
      <c r="W77" s="103">
        <f t="shared" si="14"/>
        <v>0</v>
      </c>
      <c r="X77" s="103">
        <f t="shared" si="14"/>
        <v>0</v>
      </c>
      <c r="Y77" s="103">
        <f t="shared" si="14"/>
        <v>0</v>
      </c>
      <c r="Z77" s="103">
        <f t="shared" si="14"/>
        <v>0</v>
      </c>
      <c r="AA77" s="103">
        <f t="shared" si="14"/>
        <v>0</v>
      </c>
      <c r="AB77" s="103">
        <f t="shared" si="14"/>
        <v>0</v>
      </c>
      <c r="AC77" s="1042" t="s">
        <v>2137</v>
      </c>
      <c r="AE77" s="821" t="s">
        <v>764</v>
      </c>
      <c r="AF77" s="92">
        <f t="shared" si="15"/>
        <v>0</v>
      </c>
      <c r="AG77" s="92">
        <f t="shared" si="15"/>
        <v>0</v>
      </c>
      <c r="AH77" s="92">
        <f t="shared" si="15"/>
        <v>0</v>
      </c>
      <c r="AI77" s="92">
        <f t="shared" si="15"/>
        <v>0</v>
      </c>
      <c r="AJ77" s="92">
        <f t="shared" si="15"/>
        <v>0</v>
      </c>
      <c r="AK77" s="92">
        <f t="shared" si="15"/>
        <v>0</v>
      </c>
      <c r="AL77" s="92">
        <f t="shared" si="15"/>
        <v>0</v>
      </c>
      <c r="AM77" s="92">
        <f t="shared" si="15"/>
        <v>0</v>
      </c>
      <c r="AN77" s="92">
        <f t="shared" si="15"/>
        <v>0</v>
      </c>
      <c r="AO77" s="92">
        <f t="shared" si="15"/>
        <v>0</v>
      </c>
      <c r="AP77" s="92">
        <f t="shared" si="15"/>
        <v>0</v>
      </c>
      <c r="AQ77" s="92">
        <f t="shared" si="15"/>
        <v>0</v>
      </c>
      <c r="AR77" s="92">
        <f t="shared" si="15"/>
        <v>0</v>
      </c>
      <c r="AS77" s="92">
        <f t="shared" si="15"/>
        <v>0</v>
      </c>
      <c r="AT77" s="92">
        <f t="shared" si="15"/>
        <v>0</v>
      </c>
      <c r="AU77" s="92">
        <f t="shared" si="15"/>
        <v>0</v>
      </c>
      <c r="AV77" s="92">
        <f t="shared" si="15"/>
        <v>0</v>
      </c>
      <c r="AW77" s="92">
        <f t="shared" si="15"/>
        <v>0</v>
      </c>
      <c r="AX77" s="92">
        <f t="shared" si="15"/>
        <v>0</v>
      </c>
      <c r="AY77" s="92">
        <f t="shared" si="15"/>
        <v>0</v>
      </c>
      <c r="AZ77" s="92">
        <f t="shared" si="15"/>
        <v>0</v>
      </c>
      <c r="BA77" s="92">
        <f t="shared" si="15"/>
        <v>0</v>
      </c>
      <c r="BB77" s="92">
        <f t="shared" si="15"/>
        <v>0</v>
      </c>
      <c r="BC77" s="92">
        <f t="shared" si="15"/>
        <v>0</v>
      </c>
      <c r="BJ77" s="136" t="s">
        <v>764</v>
      </c>
      <c r="BK77" s="136" t="s">
        <v>1301</v>
      </c>
      <c r="BL77" s="136" t="s">
        <v>1633</v>
      </c>
    </row>
    <row r="78" spans="1:64" ht="12.75" customHeight="1">
      <c r="A78" s="336" t="s">
        <v>538</v>
      </c>
      <c r="B78" s="91" t="s">
        <v>74</v>
      </c>
      <c r="C78" s="91" t="s">
        <v>248</v>
      </c>
      <c r="D78" s="91" t="s">
        <v>570</v>
      </c>
      <c r="E78" s="103">
        <f t="shared" si="14"/>
        <v>0</v>
      </c>
      <c r="F78" s="103">
        <f t="shared" si="14"/>
        <v>0</v>
      </c>
      <c r="G78" s="103">
        <f t="shared" si="14"/>
        <v>0</v>
      </c>
      <c r="H78" s="103">
        <f t="shared" si="14"/>
        <v>0</v>
      </c>
      <c r="I78" s="103">
        <f t="shared" si="14"/>
        <v>0</v>
      </c>
      <c r="J78" s="103">
        <f t="shared" si="14"/>
        <v>0</v>
      </c>
      <c r="K78" s="103">
        <f t="shared" si="14"/>
        <v>0</v>
      </c>
      <c r="L78" s="103">
        <f t="shared" si="14"/>
        <v>0</v>
      </c>
      <c r="M78" s="103">
        <f t="shared" si="14"/>
        <v>0</v>
      </c>
      <c r="N78" s="103">
        <f t="shared" si="14"/>
        <v>0</v>
      </c>
      <c r="O78" s="103">
        <f t="shared" si="14"/>
        <v>0</v>
      </c>
      <c r="P78" s="103">
        <f t="shared" si="14"/>
        <v>0</v>
      </c>
      <c r="Q78" s="103">
        <f t="shared" si="14"/>
        <v>0</v>
      </c>
      <c r="R78" s="103">
        <f t="shared" si="14"/>
        <v>0</v>
      </c>
      <c r="S78" s="103">
        <f t="shared" si="14"/>
        <v>0</v>
      </c>
      <c r="T78" s="103">
        <f t="shared" si="14"/>
        <v>0</v>
      </c>
      <c r="U78" s="103">
        <f t="shared" si="14"/>
        <v>0</v>
      </c>
      <c r="V78" s="103">
        <f t="shared" si="14"/>
        <v>0</v>
      </c>
      <c r="W78" s="103">
        <f t="shared" si="14"/>
        <v>0</v>
      </c>
      <c r="X78" s="103">
        <f t="shared" si="14"/>
        <v>0</v>
      </c>
      <c r="Y78" s="103">
        <f t="shared" si="14"/>
        <v>0</v>
      </c>
      <c r="Z78" s="103">
        <f t="shared" si="14"/>
        <v>0</v>
      </c>
      <c r="AA78" s="103">
        <f t="shared" si="14"/>
        <v>0</v>
      </c>
      <c r="AB78" s="103">
        <f t="shared" si="14"/>
        <v>0</v>
      </c>
      <c r="AC78" s="1042" t="s">
        <v>2138</v>
      </c>
      <c r="AE78" s="821" t="s">
        <v>111</v>
      </c>
      <c r="AF78" s="92">
        <f t="shared" si="15"/>
        <v>0</v>
      </c>
      <c r="AG78" s="92">
        <f t="shared" si="15"/>
        <v>0</v>
      </c>
      <c r="AH78" s="92">
        <f t="shared" si="15"/>
        <v>0</v>
      </c>
      <c r="AI78" s="92">
        <f t="shared" si="15"/>
        <v>0</v>
      </c>
      <c r="AJ78" s="92">
        <f t="shared" si="15"/>
        <v>0</v>
      </c>
      <c r="AK78" s="92">
        <f t="shared" si="15"/>
        <v>0</v>
      </c>
      <c r="AL78" s="92">
        <f t="shared" si="15"/>
        <v>0</v>
      </c>
      <c r="AM78" s="92">
        <f t="shared" si="15"/>
        <v>0</v>
      </c>
      <c r="AN78" s="92">
        <f t="shared" si="15"/>
        <v>0</v>
      </c>
      <c r="AO78" s="92">
        <f t="shared" si="15"/>
        <v>0</v>
      </c>
      <c r="AP78" s="92">
        <f t="shared" si="15"/>
        <v>0</v>
      </c>
      <c r="AQ78" s="92">
        <f t="shared" si="15"/>
        <v>0</v>
      </c>
      <c r="AR78" s="92">
        <f t="shared" si="15"/>
        <v>0</v>
      </c>
      <c r="AS78" s="92">
        <f t="shared" si="15"/>
        <v>0</v>
      </c>
      <c r="AT78" s="92">
        <f t="shared" si="15"/>
        <v>0</v>
      </c>
      <c r="AU78" s="92">
        <f t="shared" si="15"/>
        <v>0</v>
      </c>
      <c r="AV78" s="92">
        <f t="shared" si="15"/>
        <v>0</v>
      </c>
      <c r="AW78" s="92">
        <f t="shared" si="15"/>
        <v>0</v>
      </c>
      <c r="AX78" s="92">
        <f t="shared" si="15"/>
        <v>0</v>
      </c>
      <c r="AY78" s="92">
        <f t="shared" si="15"/>
        <v>0</v>
      </c>
      <c r="AZ78" s="92">
        <f t="shared" si="15"/>
        <v>0</v>
      </c>
      <c r="BA78" s="92">
        <f t="shared" si="15"/>
        <v>0</v>
      </c>
      <c r="BB78" s="92">
        <f t="shared" si="15"/>
        <v>0</v>
      </c>
      <c r="BC78" s="92">
        <f t="shared" si="15"/>
        <v>0</v>
      </c>
      <c r="BJ78" s="136" t="s">
        <v>111</v>
      </c>
      <c r="BK78" s="136" t="s">
        <v>360</v>
      </c>
      <c r="BL78" s="136" t="s">
        <v>1928</v>
      </c>
    </row>
    <row r="79" spans="1:64" ht="12.75" customHeight="1">
      <c r="A79" s="336" t="s">
        <v>538</v>
      </c>
      <c r="B79" s="91" t="s">
        <v>74</v>
      </c>
      <c r="C79" s="91" t="s">
        <v>248</v>
      </c>
      <c r="D79" s="91" t="s">
        <v>554</v>
      </c>
      <c r="E79" s="103">
        <f t="shared" si="14"/>
        <v>0</v>
      </c>
      <c r="F79" s="103">
        <f t="shared" si="14"/>
        <v>0</v>
      </c>
      <c r="G79" s="103">
        <f t="shared" si="14"/>
        <v>0</v>
      </c>
      <c r="H79" s="103">
        <f t="shared" si="14"/>
        <v>0</v>
      </c>
      <c r="I79" s="103">
        <f t="shared" si="14"/>
        <v>0</v>
      </c>
      <c r="J79" s="103">
        <f t="shared" si="14"/>
        <v>0</v>
      </c>
      <c r="K79" s="103">
        <f t="shared" si="14"/>
        <v>0</v>
      </c>
      <c r="L79" s="103">
        <f t="shared" si="14"/>
        <v>0</v>
      </c>
      <c r="M79" s="103">
        <f t="shared" si="14"/>
        <v>0</v>
      </c>
      <c r="N79" s="103">
        <f t="shared" si="14"/>
        <v>0</v>
      </c>
      <c r="O79" s="103">
        <f t="shared" si="14"/>
        <v>0</v>
      </c>
      <c r="P79" s="103">
        <f t="shared" si="14"/>
        <v>0</v>
      </c>
      <c r="Q79" s="103">
        <f t="shared" si="14"/>
        <v>0</v>
      </c>
      <c r="R79" s="103">
        <f t="shared" si="14"/>
        <v>0</v>
      </c>
      <c r="S79" s="103">
        <f t="shared" si="14"/>
        <v>0</v>
      </c>
      <c r="T79" s="103">
        <f t="shared" si="14"/>
        <v>0</v>
      </c>
      <c r="U79" s="103">
        <f t="shared" si="14"/>
        <v>0</v>
      </c>
      <c r="V79" s="103">
        <f t="shared" si="14"/>
        <v>0</v>
      </c>
      <c r="W79" s="103">
        <f t="shared" si="14"/>
        <v>0</v>
      </c>
      <c r="X79" s="103">
        <f t="shared" si="14"/>
        <v>0</v>
      </c>
      <c r="Y79" s="103">
        <f t="shared" si="14"/>
        <v>0</v>
      </c>
      <c r="Z79" s="103">
        <f t="shared" si="14"/>
        <v>0</v>
      </c>
      <c r="AA79" s="103">
        <f t="shared" si="14"/>
        <v>0</v>
      </c>
      <c r="AB79" s="103">
        <f t="shared" si="14"/>
        <v>0</v>
      </c>
      <c r="AC79" s="1042" t="s">
        <v>2139</v>
      </c>
      <c r="AE79" s="821" t="s">
        <v>112</v>
      </c>
      <c r="AF79" s="92">
        <f t="shared" si="15"/>
        <v>0</v>
      </c>
      <c r="AG79" s="92">
        <f t="shared" si="15"/>
        <v>0</v>
      </c>
      <c r="AH79" s="92">
        <f t="shared" si="15"/>
        <v>0</v>
      </c>
      <c r="AI79" s="92">
        <f t="shared" si="15"/>
        <v>0</v>
      </c>
      <c r="AJ79" s="92">
        <f t="shared" si="15"/>
        <v>0</v>
      </c>
      <c r="AK79" s="92">
        <f t="shared" si="15"/>
        <v>0</v>
      </c>
      <c r="AL79" s="92">
        <f t="shared" si="15"/>
        <v>0</v>
      </c>
      <c r="AM79" s="92">
        <f t="shared" si="15"/>
        <v>0</v>
      </c>
      <c r="AN79" s="92">
        <f t="shared" si="15"/>
        <v>0</v>
      </c>
      <c r="AO79" s="92">
        <f t="shared" si="15"/>
        <v>0</v>
      </c>
      <c r="AP79" s="92">
        <f t="shared" si="15"/>
        <v>0</v>
      </c>
      <c r="AQ79" s="92">
        <f t="shared" si="15"/>
        <v>0</v>
      </c>
      <c r="AR79" s="92">
        <f t="shared" si="15"/>
        <v>0</v>
      </c>
      <c r="AS79" s="92">
        <f t="shared" si="15"/>
        <v>0</v>
      </c>
      <c r="AT79" s="92">
        <f t="shared" si="15"/>
        <v>0</v>
      </c>
      <c r="AU79" s="92">
        <f t="shared" si="15"/>
        <v>0</v>
      </c>
      <c r="AV79" s="92">
        <f t="shared" si="15"/>
        <v>0</v>
      </c>
      <c r="AW79" s="92">
        <f t="shared" si="15"/>
        <v>0</v>
      </c>
      <c r="AX79" s="92">
        <f t="shared" si="15"/>
        <v>0</v>
      </c>
      <c r="AY79" s="92">
        <f t="shared" si="15"/>
        <v>0</v>
      </c>
      <c r="AZ79" s="92">
        <f t="shared" si="15"/>
        <v>0</v>
      </c>
      <c r="BA79" s="92">
        <f t="shared" si="15"/>
        <v>0</v>
      </c>
      <c r="BB79" s="92">
        <f t="shared" si="15"/>
        <v>0</v>
      </c>
      <c r="BC79" s="92">
        <f t="shared" si="15"/>
        <v>0</v>
      </c>
      <c r="BJ79" s="136" t="s">
        <v>112</v>
      </c>
      <c r="BK79" s="136" t="s">
        <v>863</v>
      </c>
      <c r="BL79" s="136" t="s">
        <v>1635</v>
      </c>
    </row>
    <row r="80" spans="1:64" ht="12.75" customHeight="1">
      <c r="A80" s="336" t="s">
        <v>538</v>
      </c>
      <c r="B80" s="91" t="s">
        <v>74</v>
      </c>
      <c r="C80" s="91" t="s">
        <v>248</v>
      </c>
      <c r="D80" s="91" t="s">
        <v>244</v>
      </c>
      <c r="E80" s="707">
        <f t="shared" si="14"/>
        <v>0</v>
      </c>
      <c r="F80" s="707">
        <f t="shared" si="14"/>
        <v>0</v>
      </c>
      <c r="G80" s="707">
        <f t="shared" si="14"/>
        <v>0</v>
      </c>
      <c r="H80" s="707">
        <f t="shared" si="14"/>
        <v>0</v>
      </c>
      <c r="I80" s="707">
        <f t="shared" si="14"/>
        <v>0</v>
      </c>
      <c r="J80" s="707">
        <f t="shared" si="14"/>
        <v>0</v>
      </c>
      <c r="K80" s="707">
        <f t="shared" si="14"/>
        <v>0</v>
      </c>
      <c r="L80" s="707">
        <f t="shared" si="14"/>
        <v>0</v>
      </c>
      <c r="M80" s="707">
        <f t="shared" si="14"/>
        <v>0</v>
      </c>
      <c r="N80" s="707">
        <f t="shared" si="14"/>
        <v>0</v>
      </c>
      <c r="O80" s="707">
        <f t="shared" si="14"/>
        <v>0</v>
      </c>
      <c r="P80" s="707">
        <f t="shared" si="14"/>
        <v>0</v>
      </c>
      <c r="Q80" s="707">
        <f t="shared" si="14"/>
        <v>0</v>
      </c>
      <c r="R80" s="707">
        <f t="shared" si="14"/>
        <v>0</v>
      </c>
      <c r="S80" s="707">
        <f t="shared" si="14"/>
        <v>0</v>
      </c>
      <c r="T80" s="707">
        <f t="shared" si="14"/>
        <v>0</v>
      </c>
      <c r="U80" s="707">
        <f t="shared" si="14"/>
        <v>0</v>
      </c>
      <c r="V80" s="707">
        <f t="shared" si="14"/>
        <v>0</v>
      </c>
      <c r="W80" s="707">
        <f t="shared" si="14"/>
        <v>0</v>
      </c>
      <c r="X80" s="707">
        <f t="shared" si="14"/>
        <v>0</v>
      </c>
      <c r="Y80" s="707">
        <f t="shared" si="14"/>
        <v>0</v>
      </c>
      <c r="Z80" s="707">
        <f t="shared" si="14"/>
        <v>0</v>
      </c>
      <c r="AA80" s="707">
        <f t="shared" si="14"/>
        <v>0</v>
      </c>
      <c r="AB80" s="707">
        <f t="shared" si="14"/>
        <v>0</v>
      </c>
      <c r="AC80" s="1045" t="s">
        <v>2140</v>
      </c>
      <c r="AE80" s="821" t="s">
        <v>113</v>
      </c>
      <c r="AF80" s="94">
        <f t="shared" si="15"/>
        <v>0</v>
      </c>
      <c r="AG80" s="94">
        <f t="shared" si="15"/>
        <v>0</v>
      </c>
      <c r="AH80" s="94">
        <f t="shared" si="15"/>
        <v>0</v>
      </c>
      <c r="AI80" s="94">
        <f t="shared" si="15"/>
        <v>0</v>
      </c>
      <c r="AJ80" s="94">
        <f t="shared" si="15"/>
        <v>0</v>
      </c>
      <c r="AK80" s="94">
        <f t="shared" si="15"/>
        <v>0</v>
      </c>
      <c r="AL80" s="94">
        <f t="shared" si="15"/>
        <v>0</v>
      </c>
      <c r="AM80" s="94">
        <f t="shared" si="15"/>
        <v>0</v>
      </c>
      <c r="AN80" s="94">
        <f t="shared" si="15"/>
        <v>0</v>
      </c>
      <c r="AO80" s="94">
        <f t="shared" si="15"/>
        <v>0</v>
      </c>
      <c r="AP80" s="94">
        <f t="shared" si="15"/>
        <v>0</v>
      </c>
      <c r="AQ80" s="94">
        <f t="shared" si="15"/>
        <v>0</v>
      </c>
      <c r="AR80" s="94">
        <f t="shared" si="15"/>
        <v>0</v>
      </c>
      <c r="AS80" s="94">
        <f t="shared" si="15"/>
        <v>0</v>
      </c>
      <c r="AT80" s="94">
        <f t="shared" si="15"/>
        <v>0</v>
      </c>
      <c r="AU80" s="94">
        <f t="shared" si="15"/>
        <v>0</v>
      </c>
      <c r="AV80" s="94">
        <f t="shared" si="15"/>
        <v>0</v>
      </c>
      <c r="AW80" s="94">
        <f t="shared" si="15"/>
        <v>0</v>
      </c>
      <c r="AX80" s="94">
        <f t="shared" si="15"/>
        <v>0</v>
      </c>
      <c r="AY80" s="94">
        <f t="shared" si="15"/>
        <v>0</v>
      </c>
      <c r="AZ80" s="94">
        <f t="shared" si="15"/>
        <v>0</v>
      </c>
      <c r="BA80" s="94">
        <f t="shared" si="15"/>
        <v>0</v>
      </c>
      <c r="BB80" s="94">
        <f t="shared" si="15"/>
        <v>0</v>
      </c>
      <c r="BC80" s="94">
        <f t="shared" si="15"/>
        <v>0</v>
      </c>
      <c r="BJ80" s="136" t="s">
        <v>113</v>
      </c>
      <c r="BK80" s="136" t="s">
        <v>335</v>
      </c>
      <c r="BL80" s="136" t="s">
        <v>1929</v>
      </c>
    </row>
    <row r="81" spans="1:64" ht="24" customHeight="1">
      <c r="A81" s="91"/>
      <c r="B81" s="91"/>
      <c r="C81" s="91"/>
      <c r="D81" s="91"/>
      <c r="E81" s="92"/>
      <c r="F81" s="92"/>
      <c r="G81" s="92"/>
      <c r="H81" s="92"/>
      <c r="I81" s="92"/>
      <c r="J81" s="92"/>
      <c r="K81" s="92"/>
      <c r="L81" s="92"/>
      <c r="M81" s="92"/>
      <c r="N81" s="92"/>
      <c r="O81" s="92"/>
      <c r="P81" s="92"/>
      <c r="Q81" s="92"/>
      <c r="R81" s="92"/>
      <c r="S81" s="92"/>
      <c r="T81" s="92"/>
      <c r="U81" s="92"/>
      <c r="V81" s="92"/>
      <c r="W81" s="92"/>
      <c r="X81" s="92"/>
      <c r="Y81" s="92"/>
      <c r="Z81" s="92"/>
      <c r="AA81" s="92"/>
      <c r="AB81" s="92"/>
      <c r="AC81" s="1048" t="s">
        <v>2146</v>
      </c>
      <c r="AE81" s="821" t="s">
        <v>194</v>
      </c>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J81" s="136" t="s">
        <v>194</v>
      </c>
      <c r="BK81" s="136" t="s">
        <v>1129</v>
      </c>
      <c r="BL81" s="136" t="s">
        <v>1935</v>
      </c>
    </row>
    <row r="82" spans="1:64" ht="13.5" customHeight="1">
      <c r="A82" s="735" t="s">
        <v>538</v>
      </c>
      <c r="B82" s="748" t="s">
        <v>74</v>
      </c>
      <c r="C82" s="748" t="s">
        <v>615</v>
      </c>
      <c r="D82" s="748" t="s">
        <v>583</v>
      </c>
      <c r="E82" s="706">
        <f t="shared" ref="E82:W82" si="16">ROUND(SUM(E83:E92)-E85,0)</f>
        <v>0</v>
      </c>
      <c r="F82" s="706">
        <f t="shared" si="16"/>
        <v>0</v>
      </c>
      <c r="G82" s="706">
        <f t="shared" si="16"/>
        <v>0</v>
      </c>
      <c r="H82" s="706">
        <f t="shared" si="16"/>
        <v>0</v>
      </c>
      <c r="I82" s="706">
        <f t="shared" si="16"/>
        <v>0</v>
      </c>
      <c r="J82" s="706">
        <f t="shared" si="16"/>
        <v>0</v>
      </c>
      <c r="K82" s="706">
        <f t="shared" si="16"/>
        <v>0</v>
      </c>
      <c r="L82" s="706">
        <f t="shared" si="16"/>
        <v>0</v>
      </c>
      <c r="M82" s="706">
        <f t="shared" si="16"/>
        <v>0</v>
      </c>
      <c r="N82" s="706">
        <f t="shared" si="16"/>
        <v>0</v>
      </c>
      <c r="O82" s="706">
        <f t="shared" si="16"/>
        <v>0</v>
      </c>
      <c r="P82" s="706">
        <f t="shared" si="16"/>
        <v>0</v>
      </c>
      <c r="Q82" s="706">
        <f t="shared" si="16"/>
        <v>0</v>
      </c>
      <c r="R82" s="706">
        <f t="shared" si="16"/>
        <v>0</v>
      </c>
      <c r="S82" s="706">
        <f t="shared" si="16"/>
        <v>0</v>
      </c>
      <c r="T82" s="706">
        <f t="shared" si="16"/>
        <v>0</v>
      </c>
      <c r="U82" s="706">
        <f t="shared" si="16"/>
        <v>0</v>
      </c>
      <c r="V82" s="706">
        <f t="shared" si="16"/>
        <v>0</v>
      </c>
      <c r="W82" s="706">
        <f t="shared" si="16"/>
        <v>0</v>
      </c>
      <c r="X82" s="706">
        <f>ROUND(SUM(X83:X92)-X85,0)</f>
        <v>0</v>
      </c>
      <c r="Y82" s="706">
        <f>ROUND(SUM(Y83:Y92)-Y85,0)</f>
        <v>0</v>
      </c>
      <c r="Z82" s="706">
        <f>ROUND(SUM(Z83:Z92)-Z85,0)</f>
        <v>0</v>
      </c>
      <c r="AA82" s="706">
        <f>ROUND(SUM(AA83:AA92)-AA85,0)</f>
        <v>0</v>
      </c>
      <c r="AB82" s="706">
        <f>ROUND(SUM(AB83:AB92)-AB85,0)</f>
        <v>0</v>
      </c>
      <c r="AC82" s="374" t="s">
        <v>2130</v>
      </c>
      <c r="AE82" s="821" t="s">
        <v>759</v>
      </c>
      <c r="AF82" s="93">
        <f t="shared" ref="AF82:BC82" si="17">ROUND(SUM(AF83:AF92)-AF85,0)</f>
        <v>0</v>
      </c>
      <c r="AG82" s="93">
        <f t="shared" si="17"/>
        <v>0</v>
      </c>
      <c r="AH82" s="93">
        <f t="shared" si="17"/>
        <v>0</v>
      </c>
      <c r="AI82" s="93">
        <f t="shared" si="17"/>
        <v>0</v>
      </c>
      <c r="AJ82" s="93">
        <f t="shared" si="17"/>
        <v>0</v>
      </c>
      <c r="AK82" s="93">
        <f t="shared" si="17"/>
        <v>0</v>
      </c>
      <c r="AL82" s="93">
        <f t="shared" si="17"/>
        <v>0</v>
      </c>
      <c r="AM82" s="93">
        <f t="shared" si="17"/>
        <v>0</v>
      </c>
      <c r="AN82" s="93">
        <f t="shared" si="17"/>
        <v>0</v>
      </c>
      <c r="AO82" s="93">
        <f t="shared" si="17"/>
        <v>0</v>
      </c>
      <c r="AP82" s="93">
        <f t="shared" si="17"/>
        <v>0</v>
      </c>
      <c r="AQ82" s="93">
        <f t="shared" si="17"/>
        <v>0</v>
      </c>
      <c r="AR82" s="93">
        <f t="shared" si="17"/>
        <v>0</v>
      </c>
      <c r="AS82" s="93">
        <f t="shared" si="17"/>
        <v>0</v>
      </c>
      <c r="AT82" s="93">
        <f t="shared" si="17"/>
        <v>0</v>
      </c>
      <c r="AU82" s="93">
        <f t="shared" si="17"/>
        <v>0</v>
      </c>
      <c r="AV82" s="93">
        <f t="shared" si="17"/>
        <v>0</v>
      </c>
      <c r="AW82" s="93">
        <f t="shared" si="17"/>
        <v>0</v>
      </c>
      <c r="AX82" s="93">
        <f t="shared" si="17"/>
        <v>0</v>
      </c>
      <c r="AY82" s="93">
        <f>ROUND(SUM(AY83:AY92)-AY85,0)</f>
        <v>0</v>
      </c>
      <c r="AZ82" s="93">
        <f>ROUND(SUM(AZ83:AZ92)-AZ85,0)</f>
        <v>0</v>
      </c>
      <c r="BA82" s="93">
        <f>ROUND(SUM(BA83:BA92)-BA85,0)</f>
        <v>0</v>
      </c>
      <c r="BB82" s="93">
        <f>ROUND(SUM(BB83:BB92)-BB85,0)</f>
        <v>0</v>
      </c>
      <c r="BC82" s="93">
        <f t="shared" si="17"/>
        <v>0</v>
      </c>
      <c r="BJ82" s="136" t="s">
        <v>759</v>
      </c>
      <c r="BK82" s="136" t="s">
        <v>759</v>
      </c>
      <c r="BL82" s="136" t="s">
        <v>1619</v>
      </c>
    </row>
    <row r="83" spans="1:64" ht="12.75" customHeight="1">
      <c r="A83" s="735" t="s">
        <v>538</v>
      </c>
      <c r="B83" s="748" t="s">
        <v>74</v>
      </c>
      <c r="C83" s="748" t="s">
        <v>615</v>
      </c>
      <c r="D83" s="748" t="s">
        <v>563</v>
      </c>
      <c r="E83" s="103">
        <f t="shared" ref="E83:AB92" si="18">ROUND(SUM(E34,E71),0)</f>
        <v>0</v>
      </c>
      <c r="F83" s="103">
        <f t="shared" si="18"/>
        <v>0</v>
      </c>
      <c r="G83" s="103">
        <f t="shared" si="18"/>
        <v>0</v>
      </c>
      <c r="H83" s="103">
        <f t="shared" si="18"/>
        <v>0</v>
      </c>
      <c r="I83" s="103">
        <f t="shared" si="18"/>
        <v>0</v>
      </c>
      <c r="J83" s="103">
        <f t="shared" si="18"/>
        <v>0</v>
      </c>
      <c r="K83" s="103">
        <f t="shared" si="18"/>
        <v>0</v>
      </c>
      <c r="L83" s="103">
        <f t="shared" si="18"/>
        <v>0</v>
      </c>
      <c r="M83" s="103">
        <f t="shared" si="18"/>
        <v>0</v>
      </c>
      <c r="N83" s="103">
        <f t="shared" si="18"/>
        <v>0</v>
      </c>
      <c r="O83" s="103">
        <f t="shared" si="18"/>
        <v>0</v>
      </c>
      <c r="P83" s="103">
        <f t="shared" si="18"/>
        <v>0</v>
      </c>
      <c r="Q83" s="103">
        <f t="shared" si="18"/>
        <v>0</v>
      </c>
      <c r="R83" s="103">
        <f t="shared" si="18"/>
        <v>0</v>
      </c>
      <c r="S83" s="103">
        <f t="shared" si="18"/>
        <v>0</v>
      </c>
      <c r="T83" s="103">
        <f t="shared" si="18"/>
        <v>0</v>
      </c>
      <c r="U83" s="103">
        <f t="shared" si="18"/>
        <v>0</v>
      </c>
      <c r="V83" s="103">
        <f t="shared" si="18"/>
        <v>0</v>
      </c>
      <c r="W83" s="103">
        <f t="shared" si="18"/>
        <v>0</v>
      </c>
      <c r="X83" s="103">
        <f t="shared" si="18"/>
        <v>0</v>
      </c>
      <c r="Y83" s="103">
        <f t="shared" si="18"/>
        <v>0</v>
      </c>
      <c r="Z83" s="103">
        <f t="shared" si="18"/>
        <v>0</v>
      </c>
      <c r="AA83" s="103">
        <f t="shared" si="18"/>
        <v>0</v>
      </c>
      <c r="AB83" s="103">
        <f t="shared" si="18"/>
        <v>0</v>
      </c>
      <c r="AC83" s="375" t="s">
        <v>2131</v>
      </c>
      <c r="AE83" s="821" t="s">
        <v>760</v>
      </c>
      <c r="AF83" s="92">
        <f t="shared" ref="AF83:BC92" si="19">ROUND(SUM(AF34,AF71),0)</f>
        <v>0</v>
      </c>
      <c r="AG83" s="92">
        <f t="shared" si="19"/>
        <v>0</v>
      </c>
      <c r="AH83" s="92">
        <f t="shared" si="19"/>
        <v>0</v>
      </c>
      <c r="AI83" s="92">
        <f t="shared" si="19"/>
        <v>0</v>
      </c>
      <c r="AJ83" s="92">
        <f t="shared" si="19"/>
        <v>0</v>
      </c>
      <c r="AK83" s="92">
        <f t="shared" si="19"/>
        <v>0</v>
      </c>
      <c r="AL83" s="92">
        <f t="shared" si="19"/>
        <v>0</v>
      </c>
      <c r="AM83" s="92">
        <f t="shared" si="19"/>
        <v>0</v>
      </c>
      <c r="AN83" s="92">
        <f t="shared" si="19"/>
        <v>0</v>
      </c>
      <c r="AO83" s="92">
        <f t="shared" si="19"/>
        <v>0</v>
      </c>
      <c r="AP83" s="92">
        <f t="shared" si="19"/>
        <v>0</v>
      </c>
      <c r="AQ83" s="92">
        <f t="shared" si="19"/>
        <v>0</v>
      </c>
      <c r="AR83" s="92">
        <f t="shared" si="19"/>
        <v>0</v>
      </c>
      <c r="AS83" s="92">
        <f t="shared" si="19"/>
        <v>0</v>
      </c>
      <c r="AT83" s="92">
        <f t="shared" si="19"/>
        <v>0</v>
      </c>
      <c r="AU83" s="92">
        <f t="shared" si="19"/>
        <v>0</v>
      </c>
      <c r="AV83" s="92">
        <f t="shared" si="19"/>
        <v>0</v>
      </c>
      <c r="AW83" s="92">
        <f t="shared" si="19"/>
        <v>0</v>
      </c>
      <c r="AX83" s="92">
        <f t="shared" si="19"/>
        <v>0</v>
      </c>
      <c r="AY83" s="92">
        <f t="shared" si="19"/>
        <v>0</v>
      </c>
      <c r="AZ83" s="92">
        <f t="shared" si="19"/>
        <v>0</v>
      </c>
      <c r="BA83" s="92">
        <f t="shared" si="19"/>
        <v>0</v>
      </c>
      <c r="BB83" s="92">
        <f t="shared" si="19"/>
        <v>0</v>
      </c>
      <c r="BC83" s="92">
        <f t="shared" si="19"/>
        <v>0</v>
      </c>
      <c r="BJ83" s="136" t="s">
        <v>760</v>
      </c>
      <c r="BK83" s="136" t="s">
        <v>351</v>
      </c>
      <c r="BL83" s="136" t="s">
        <v>1638</v>
      </c>
    </row>
    <row r="84" spans="1:64" ht="12.75" customHeight="1">
      <c r="A84" s="735" t="s">
        <v>538</v>
      </c>
      <c r="B84" s="748" t="s">
        <v>74</v>
      </c>
      <c r="C84" s="748" t="s">
        <v>615</v>
      </c>
      <c r="D84" s="748" t="s">
        <v>564</v>
      </c>
      <c r="E84" s="103">
        <f t="shared" si="18"/>
        <v>0</v>
      </c>
      <c r="F84" s="103">
        <f t="shared" si="18"/>
        <v>0</v>
      </c>
      <c r="G84" s="103">
        <f t="shared" si="18"/>
        <v>0</v>
      </c>
      <c r="H84" s="103">
        <f t="shared" si="18"/>
        <v>0</v>
      </c>
      <c r="I84" s="103">
        <f t="shared" si="18"/>
        <v>0</v>
      </c>
      <c r="J84" s="103">
        <f t="shared" si="18"/>
        <v>0</v>
      </c>
      <c r="K84" s="103">
        <f t="shared" si="18"/>
        <v>0</v>
      </c>
      <c r="L84" s="103">
        <f t="shared" si="18"/>
        <v>0</v>
      </c>
      <c r="M84" s="103">
        <f t="shared" si="18"/>
        <v>0</v>
      </c>
      <c r="N84" s="103">
        <f t="shared" si="18"/>
        <v>0</v>
      </c>
      <c r="O84" s="103">
        <f t="shared" si="18"/>
        <v>0</v>
      </c>
      <c r="P84" s="103">
        <f t="shared" si="18"/>
        <v>0</v>
      </c>
      <c r="Q84" s="103">
        <f t="shared" si="18"/>
        <v>0</v>
      </c>
      <c r="R84" s="103">
        <f t="shared" si="18"/>
        <v>0</v>
      </c>
      <c r="S84" s="103">
        <f t="shared" si="18"/>
        <v>0</v>
      </c>
      <c r="T84" s="103">
        <f t="shared" si="18"/>
        <v>0</v>
      </c>
      <c r="U84" s="103">
        <f t="shared" si="18"/>
        <v>0</v>
      </c>
      <c r="V84" s="103">
        <f t="shared" si="18"/>
        <v>0</v>
      </c>
      <c r="W84" s="103">
        <f t="shared" si="18"/>
        <v>0</v>
      </c>
      <c r="X84" s="103">
        <f t="shared" si="18"/>
        <v>0</v>
      </c>
      <c r="Y84" s="103">
        <f t="shared" si="18"/>
        <v>0</v>
      </c>
      <c r="Z84" s="103">
        <f t="shared" si="18"/>
        <v>0</v>
      </c>
      <c r="AA84" s="103">
        <f t="shared" si="18"/>
        <v>0</v>
      </c>
      <c r="AB84" s="103">
        <f t="shared" si="18"/>
        <v>0</v>
      </c>
      <c r="AC84" s="1042" t="s">
        <v>2132</v>
      </c>
      <c r="AE84" s="821" t="s">
        <v>761</v>
      </c>
      <c r="AF84" s="92">
        <f t="shared" si="19"/>
        <v>0</v>
      </c>
      <c r="AG84" s="92">
        <f t="shared" si="19"/>
        <v>0</v>
      </c>
      <c r="AH84" s="92">
        <f t="shared" si="19"/>
        <v>0</v>
      </c>
      <c r="AI84" s="92">
        <f t="shared" si="19"/>
        <v>0</v>
      </c>
      <c r="AJ84" s="92">
        <f t="shared" si="19"/>
        <v>0</v>
      </c>
      <c r="AK84" s="92">
        <f t="shared" si="19"/>
        <v>0</v>
      </c>
      <c r="AL84" s="92">
        <f t="shared" si="19"/>
        <v>0</v>
      </c>
      <c r="AM84" s="92">
        <f t="shared" si="19"/>
        <v>0</v>
      </c>
      <c r="AN84" s="92">
        <f t="shared" si="19"/>
        <v>0</v>
      </c>
      <c r="AO84" s="92">
        <f t="shared" si="19"/>
        <v>0</v>
      </c>
      <c r="AP84" s="92">
        <f t="shared" si="19"/>
        <v>0</v>
      </c>
      <c r="AQ84" s="92">
        <f t="shared" si="19"/>
        <v>0</v>
      </c>
      <c r="AR84" s="92">
        <f t="shared" si="19"/>
        <v>0</v>
      </c>
      <c r="AS84" s="92">
        <f t="shared" si="19"/>
        <v>0</v>
      </c>
      <c r="AT84" s="92">
        <f t="shared" si="19"/>
        <v>0</v>
      </c>
      <c r="AU84" s="92">
        <f t="shared" si="19"/>
        <v>0</v>
      </c>
      <c r="AV84" s="92">
        <f t="shared" si="19"/>
        <v>0</v>
      </c>
      <c r="AW84" s="92">
        <f t="shared" si="19"/>
        <v>0</v>
      </c>
      <c r="AX84" s="92">
        <f t="shared" si="19"/>
        <v>0</v>
      </c>
      <c r="AY84" s="92">
        <f t="shared" si="19"/>
        <v>0</v>
      </c>
      <c r="AZ84" s="92">
        <f t="shared" si="19"/>
        <v>0</v>
      </c>
      <c r="BA84" s="92">
        <f t="shared" si="19"/>
        <v>0</v>
      </c>
      <c r="BB84" s="92">
        <f t="shared" si="19"/>
        <v>0</v>
      </c>
      <c r="BC84" s="92">
        <f t="shared" si="19"/>
        <v>0</v>
      </c>
      <c r="BJ84" s="136" t="s">
        <v>761</v>
      </c>
      <c r="BK84" s="136" t="s">
        <v>352</v>
      </c>
      <c r="BL84" s="136" t="s">
        <v>1628</v>
      </c>
    </row>
    <row r="85" spans="1:64" ht="12.75" customHeight="1">
      <c r="A85" s="735" t="s">
        <v>538</v>
      </c>
      <c r="B85" s="748" t="s">
        <v>74</v>
      </c>
      <c r="C85" s="748" t="s">
        <v>615</v>
      </c>
      <c r="D85" s="748" t="s">
        <v>565</v>
      </c>
      <c r="E85" s="103">
        <f t="shared" si="18"/>
        <v>0</v>
      </c>
      <c r="F85" s="103">
        <f t="shared" si="18"/>
        <v>0</v>
      </c>
      <c r="G85" s="103">
        <f t="shared" si="18"/>
        <v>0</v>
      </c>
      <c r="H85" s="103">
        <f t="shared" si="18"/>
        <v>0</v>
      </c>
      <c r="I85" s="103">
        <f t="shared" si="18"/>
        <v>0</v>
      </c>
      <c r="J85" s="103">
        <f t="shared" si="18"/>
        <v>0</v>
      </c>
      <c r="K85" s="103">
        <f t="shared" si="18"/>
        <v>0</v>
      </c>
      <c r="L85" s="103">
        <f t="shared" si="18"/>
        <v>0</v>
      </c>
      <c r="M85" s="103">
        <f t="shared" si="18"/>
        <v>0</v>
      </c>
      <c r="N85" s="103">
        <f t="shared" si="18"/>
        <v>0</v>
      </c>
      <c r="O85" s="103">
        <f t="shared" si="18"/>
        <v>0</v>
      </c>
      <c r="P85" s="103">
        <f t="shared" si="18"/>
        <v>0</v>
      </c>
      <c r="Q85" s="103">
        <f t="shared" si="18"/>
        <v>0</v>
      </c>
      <c r="R85" s="103">
        <f t="shared" si="18"/>
        <v>0</v>
      </c>
      <c r="S85" s="103">
        <f t="shared" si="18"/>
        <v>0</v>
      </c>
      <c r="T85" s="103">
        <f t="shared" si="18"/>
        <v>0</v>
      </c>
      <c r="U85" s="103">
        <f t="shared" si="18"/>
        <v>0</v>
      </c>
      <c r="V85" s="103">
        <f t="shared" si="18"/>
        <v>0</v>
      </c>
      <c r="W85" s="103">
        <f t="shared" si="18"/>
        <v>0</v>
      </c>
      <c r="X85" s="103">
        <f t="shared" si="18"/>
        <v>0</v>
      </c>
      <c r="Y85" s="103">
        <f t="shared" si="18"/>
        <v>0</v>
      </c>
      <c r="Z85" s="103">
        <f t="shared" si="18"/>
        <v>0</v>
      </c>
      <c r="AA85" s="103">
        <f t="shared" si="18"/>
        <v>0</v>
      </c>
      <c r="AB85" s="103">
        <f t="shared" si="18"/>
        <v>0</v>
      </c>
      <c r="AC85" s="1043" t="s">
        <v>2133</v>
      </c>
      <c r="AE85" s="821" t="s">
        <v>109</v>
      </c>
      <c r="AF85" s="92">
        <f t="shared" si="19"/>
        <v>0</v>
      </c>
      <c r="AG85" s="92">
        <f t="shared" si="19"/>
        <v>0</v>
      </c>
      <c r="AH85" s="92">
        <f t="shared" si="19"/>
        <v>0</v>
      </c>
      <c r="AI85" s="92">
        <f t="shared" si="19"/>
        <v>0</v>
      </c>
      <c r="AJ85" s="92">
        <f t="shared" si="19"/>
        <v>0</v>
      </c>
      <c r="AK85" s="92">
        <f t="shared" si="19"/>
        <v>0</v>
      </c>
      <c r="AL85" s="92">
        <f t="shared" si="19"/>
        <v>0</v>
      </c>
      <c r="AM85" s="92">
        <f t="shared" si="19"/>
        <v>0</v>
      </c>
      <c r="AN85" s="92">
        <f t="shared" si="19"/>
        <v>0</v>
      </c>
      <c r="AO85" s="92">
        <f t="shared" si="19"/>
        <v>0</v>
      </c>
      <c r="AP85" s="92">
        <f t="shared" si="19"/>
        <v>0</v>
      </c>
      <c r="AQ85" s="92">
        <f t="shared" si="19"/>
        <v>0</v>
      </c>
      <c r="AR85" s="92">
        <f t="shared" si="19"/>
        <v>0</v>
      </c>
      <c r="AS85" s="92">
        <f t="shared" si="19"/>
        <v>0</v>
      </c>
      <c r="AT85" s="92">
        <f t="shared" si="19"/>
        <v>0</v>
      </c>
      <c r="AU85" s="92">
        <f t="shared" si="19"/>
        <v>0</v>
      </c>
      <c r="AV85" s="92">
        <f t="shared" si="19"/>
        <v>0</v>
      </c>
      <c r="AW85" s="92">
        <f t="shared" si="19"/>
        <v>0</v>
      </c>
      <c r="AX85" s="92">
        <f t="shared" si="19"/>
        <v>0</v>
      </c>
      <c r="AY85" s="92">
        <f t="shared" si="19"/>
        <v>0</v>
      </c>
      <c r="AZ85" s="92">
        <f t="shared" si="19"/>
        <v>0</v>
      </c>
      <c r="BA85" s="92">
        <f t="shared" si="19"/>
        <v>0</v>
      </c>
      <c r="BB85" s="92">
        <f t="shared" si="19"/>
        <v>0</v>
      </c>
      <c r="BC85" s="92">
        <f t="shared" si="19"/>
        <v>0</v>
      </c>
      <c r="BJ85" s="136" t="s">
        <v>109</v>
      </c>
      <c r="BK85" s="136" t="s">
        <v>1300</v>
      </c>
      <c r="BL85" s="136" t="s">
        <v>1927</v>
      </c>
    </row>
    <row r="86" spans="1:64" ht="12.75" customHeight="1">
      <c r="A86" s="735" t="s">
        <v>538</v>
      </c>
      <c r="B86" s="748" t="s">
        <v>74</v>
      </c>
      <c r="C86" s="748" t="s">
        <v>615</v>
      </c>
      <c r="D86" s="748" t="s">
        <v>566</v>
      </c>
      <c r="E86" s="103">
        <f t="shared" si="18"/>
        <v>0</v>
      </c>
      <c r="F86" s="103">
        <f t="shared" si="18"/>
        <v>0</v>
      </c>
      <c r="G86" s="103">
        <f t="shared" si="18"/>
        <v>0</v>
      </c>
      <c r="H86" s="103">
        <f t="shared" si="18"/>
        <v>0</v>
      </c>
      <c r="I86" s="103">
        <f t="shared" si="18"/>
        <v>0</v>
      </c>
      <c r="J86" s="103">
        <f t="shared" si="18"/>
        <v>0</v>
      </c>
      <c r="K86" s="103">
        <f t="shared" si="18"/>
        <v>0</v>
      </c>
      <c r="L86" s="103">
        <f t="shared" si="18"/>
        <v>0</v>
      </c>
      <c r="M86" s="103">
        <f t="shared" si="18"/>
        <v>0</v>
      </c>
      <c r="N86" s="103">
        <f t="shared" si="18"/>
        <v>0</v>
      </c>
      <c r="O86" s="103">
        <f t="shared" si="18"/>
        <v>0</v>
      </c>
      <c r="P86" s="103">
        <f t="shared" si="18"/>
        <v>0</v>
      </c>
      <c r="Q86" s="103">
        <f t="shared" si="18"/>
        <v>0</v>
      </c>
      <c r="R86" s="103">
        <f t="shared" si="18"/>
        <v>0</v>
      </c>
      <c r="S86" s="103">
        <f t="shared" si="18"/>
        <v>0</v>
      </c>
      <c r="T86" s="103">
        <f t="shared" si="18"/>
        <v>0</v>
      </c>
      <c r="U86" s="103">
        <f t="shared" si="18"/>
        <v>0</v>
      </c>
      <c r="V86" s="103">
        <f t="shared" si="18"/>
        <v>0</v>
      </c>
      <c r="W86" s="103">
        <f t="shared" si="18"/>
        <v>0</v>
      </c>
      <c r="X86" s="103">
        <f t="shared" si="18"/>
        <v>0</v>
      </c>
      <c r="Y86" s="103">
        <f t="shared" si="18"/>
        <v>0</v>
      </c>
      <c r="Z86" s="103">
        <f t="shared" si="18"/>
        <v>0</v>
      </c>
      <c r="AA86" s="103">
        <f t="shared" si="18"/>
        <v>0</v>
      </c>
      <c r="AB86" s="103">
        <f t="shared" si="18"/>
        <v>0</v>
      </c>
      <c r="AC86" s="1042" t="s">
        <v>2134</v>
      </c>
      <c r="AE86" s="821" t="s">
        <v>762</v>
      </c>
      <c r="AF86" s="92">
        <f t="shared" si="19"/>
        <v>0</v>
      </c>
      <c r="AG86" s="92">
        <f t="shared" si="19"/>
        <v>0</v>
      </c>
      <c r="AH86" s="92">
        <f t="shared" si="19"/>
        <v>0</v>
      </c>
      <c r="AI86" s="92">
        <f t="shared" si="19"/>
        <v>0</v>
      </c>
      <c r="AJ86" s="92">
        <f t="shared" si="19"/>
        <v>0</v>
      </c>
      <c r="AK86" s="92">
        <f t="shared" si="19"/>
        <v>0</v>
      </c>
      <c r="AL86" s="92">
        <f t="shared" si="19"/>
        <v>0</v>
      </c>
      <c r="AM86" s="92">
        <f t="shared" si="19"/>
        <v>0</v>
      </c>
      <c r="AN86" s="92">
        <f t="shared" si="19"/>
        <v>0</v>
      </c>
      <c r="AO86" s="92">
        <f t="shared" si="19"/>
        <v>0</v>
      </c>
      <c r="AP86" s="92">
        <f t="shared" si="19"/>
        <v>0</v>
      </c>
      <c r="AQ86" s="92">
        <f t="shared" si="19"/>
        <v>0</v>
      </c>
      <c r="AR86" s="92">
        <f t="shared" si="19"/>
        <v>0</v>
      </c>
      <c r="AS86" s="92">
        <f t="shared" si="19"/>
        <v>0</v>
      </c>
      <c r="AT86" s="92">
        <f t="shared" si="19"/>
        <v>0</v>
      </c>
      <c r="AU86" s="92">
        <f t="shared" si="19"/>
        <v>0</v>
      </c>
      <c r="AV86" s="92">
        <f t="shared" si="19"/>
        <v>0</v>
      </c>
      <c r="AW86" s="92">
        <f t="shared" si="19"/>
        <v>0</v>
      </c>
      <c r="AX86" s="92">
        <f t="shared" si="19"/>
        <v>0</v>
      </c>
      <c r="AY86" s="92">
        <f t="shared" si="19"/>
        <v>0</v>
      </c>
      <c r="AZ86" s="92">
        <f t="shared" si="19"/>
        <v>0</v>
      </c>
      <c r="BA86" s="92">
        <f t="shared" si="19"/>
        <v>0</v>
      </c>
      <c r="BB86" s="92">
        <f t="shared" si="19"/>
        <v>0</v>
      </c>
      <c r="BC86" s="92">
        <f t="shared" si="19"/>
        <v>0</v>
      </c>
      <c r="BJ86" s="136" t="s">
        <v>762</v>
      </c>
      <c r="BK86" s="136" t="s">
        <v>357</v>
      </c>
      <c r="BL86" s="136" t="s">
        <v>1630</v>
      </c>
    </row>
    <row r="87" spans="1:64" ht="12.75" customHeight="1">
      <c r="A87" s="735" t="s">
        <v>538</v>
      </c>
      <c r="B87" s="748" t="s">
        <v>74</v>
      </c>
      <c r="C87" s="748" t="s">
        <v>615</v>
      </c>
      <c r="D87" s="748" t="s">
        <v>567</v>
      </c>
      <c r="E87" s="103">
        <f t="shared" si="18"/>
        <v>0</v>
      </c>
      <c r="F87" s="103">
        <f t="shared" si="18"/>
        <v>0</v>
      </c>
      <c r="G87" s="103">
        <f t="shared" si="18"/>
        <v>0</v>
      </c>
      <c r="H87" s="103">
        <f t="shared" si="18"/>
        <v>0</v>
      </c>
      <c r="I87" s="103">
        <f t="shared" si="18"/>
        <v>0</v>
      </c>
      <c r="J87" s="103">
        <f t="shared" si="18"/>
        <v>0</v>
      </c>
      <c r="K87" s="103">
        <f t="shared" si="18"/>
        <v>0</v>
      </c>
      <c r="L87" s="103">
        <f t="shared" si="18"/>
        <v>0</v>
      </c>
      <c r="M87" s="103">
        <f t="shared" si="18"/>
        <v>0</v>
      </c>
      <c r="N87" s="103">
        <f t="shared" si="18"/>
        <v>0</v>
      </c>
      <c r="O87" s="103">
        <f t="shared" si="18"/>
        <v>0</v>
      </c>
      <c r="P87" s="103">
        <f t="shared" si="18"/>
        <v>0</v>
      </c>
      <c r="Q87" s="103">
        <f t="shared" si="18"/>
        <v>0</v>
      </c>
      <c r="R87" s="103">
        <f t="shared" si="18"/>
        <v>0</v>
      </c>
      <c r="S87" s="103">
        <f t="shared" si="18"/>
        <v>0</v>
      </c>
      <c r="T87" s="103">
        <f t="shared" si="18"/>
        <v>0</v>
      </c>
      <c r="U87" s="103">
        <f t="shared" si="18"/>
        <v>0</v>
      </c>
      <c r="V87" s="103">
        <f t="shared" si="18"/>
        <v>0</v>
      </c>
      <c r="W87" s="103">
        <f t="shared" si="18"/>
        <v>0</v>
      </c>
      <c r="X87" s="103">
        <f t="shared" si="18"/>
        <v>0</v>
      </c>
      <c r="Y87" s="103">
        <f t="shared" si="18"/>
        <v>0</v>
      </c>
      <c r="Z87" s="103">
        <f t="shared" si="18"/>
        <v>0</v>
      </c>
      <c r="AA87" s="103">
        <f t="shared" si="18"/>
        <v>0</v>
      </c>
      <c r="AB87" s="103">
        <f t="shared" si="18"/>
        <v>0</v>
      </c>
      <c r="AC87" s="1042" t="s">
        <v>2135</v>
      </c>
      <c r="AE87" s="821" t="s">
        <v>763</v>
      </c>
      <c r="AF87" s="92">
        <f t="shared" si="19"/>
        <v>0</v>
      </c>
      <c r="AG87" s="92">
        <f t="shared" si="19"/>
        <v>0</v>
      </c>
      <c r="AH87" s="92">
        <f t="shared" si="19"/>
        <v>0</v>
      </c>
      <c r="AI87" s="92">
        <f t="shared" si="19"/>
        <v>0</v>
      </c>
      <c r="AJ87" s="92">
        <f t="shared" si="19"/>
        <v>0</v>
      </c>
      <c r="AK87" s="92">
        <f t="shared" si="19"/>
        <v>0</v>
      </c>
      <c r="AL87" s="92">
        <f t="shared" si="19"/>
        <v>0</v>
      </c>
      <c r="AM87" s="92">
        <f t="shared" si="19"/>
        <v>0</v>
      </c>
      <c r="AN87" s="92">
        <f t="shared" si="19"/>
        <v>0</v>
      </c>
      <c r="AO87" s="92">
        <f t="shared" si="19"/>
        <v>0</v>
      </c>
      <c r="AP87" s="92">
        <f t="shared" si="19"/>
        <v>0</v>
      </c>
      <c r="AQ87" s="92">
        <f t="shared" si="19"/>
        <v>0</v>
      </c>
      <c r="AR87" s="92">
        <f t="shared" si="19"/>
        <v>0</v>
      </c>
      <c r="AS87" s="92">
        <f t="shared" si="19"/>
        <v>0</v>
      </c>
      <c r="AT87" s="92">
        <f t="shared" si="19"/>
        <v>0</v>
      </c>
      <c r="AU87" s="92">
        <f t="shared" si="19"/>
        <v>0</v>
      </c>
      <c r="AV87" s="92">
        <f t="shared" si="19"/>
        <v>0</v>
      </c>
      <c r="AW87" s="92">
        <f t="shared" si="19"/>
        <v>0</v>
      </c>
      <c r="AX87" s="92">
        <f t="shared" si="19"/>
        <v>0</v>
      </c>
      <c r="AY87" s="92">
        <f t="shared" si="19"/>
        <v>0</v>
      </c>
      <c r="AZ87" s="92">
        <f t="shared" si="19"/>
        <v>0</v>
      </c>
      <c r="BA87" s="92">
        <f t="shared" si="19"/>
        <v>0</v>
      </c>
      <c r="BB87" s="92">
        <f t="shared" si="19"/>
        <v>0</v>
      </c>
      <c r="BC87" s="92">
        <f t="shared" si="19"/>
        <v>0</v>
      </c>
      <c r="BJ87" s="136" t="s">
        <v>763</v>
      </c>
      <c r="BK87" s="136" t="s">
        <v>358</v>
      </c>
      <c r="BL87" s="136" t="s">
        <v>1631</v>
      </c>
    </row>
    <row r="88" spans="1:64" ht="12.75" customHeight="1">
      <c r="A88" s="735" t="s">
        <v>538</v>
      </c>
      <c r="B88" s="748" t="s">
        <v>74</v>
      </c>
      <c r="C88" s="748" t="s">
        <v>615</v>
      </c>
      <c r="D88" s="748" t="s">
        <v>568</v>
      </c>
      <c r="E88" s="103">
        <f t="shared" si="18"/>
        <v>0</v>
      </c>
      <c r="F88" s="103">
        <f t="shared" si="18"/>
        <v>0</v>
      </c>
      <c r="G88" s="103">
        <f t="shared" si="18"/>
        <v>0</v>
      </c>
      <c r="H88" s="103">
        <f t="shared" si="18"/>
        <v>0</v>
      </c>
      <c r="I88" s="103">
        <f t="shared" si="18"/>
        <v>0</v>
      </c>
      <c r="J88" s="103">
        <f t="shared" si="18"/>
        <v>0</v>
      </c>
      <c r="K88" s="103">
        <f t="shared" si="18"/>
        <v>0</v>
      </c>
      <c r="L88" s="103">
        <f t="shared" si="18"/>
        <v>0</v>
      </c>
      <c r="M88" s="103">
        <f t="shared" si="18"/>
        <v>0</v>
      </c>
      <c r="N88" s="103">
        <f t="shared" si="18"/>
        <v>0</v>
      </c>
      <c r="O88" s="103">
        <f t="shared" si="18"/>
        <v>0</v>
      </c>
      <c r="P88" s="103">
        <f t="shared" si="18"/>
        <v>0</v>
      </c>
      <c r="Q88" s="103">
        <f t="shared" si="18"/>
        <v>0</v>
      </c>
      <c r="R88" s="103">
        <f t="shared" si="18"/>
        <v>0</v>
      </c>
      <c r="S88" s="103">
        <f t="shared" si="18"/>
        <v>0</v>
      </c>
      <c r="T88" s="103">
        <f t="shared" si="18"/>
        <v>0</v>
      </c>
      <c r="U88" s="103">
        <f t="shared" si="18"/>
        <v>0</v>
      </c>
      <c r="V88" s="103">
        <f t="shared" si="18"/>
        <v>0</v>
      </c>
      <c r="W88" s="103">
        <f t="shared" si="18"/>
        <v>0</v>
      </c>
      <c r="X88" s="103">
        <f t="shared" si="18"/>
        <v>0</v>
      </c>
      <c r="Y88" s="103">
        <f t="shared" si="18"/>
        <v>0</v>
      </c>
      <c r="Z88" s="103">
        <f t="shared" si="18"/>
        <v>0</v>
      </c>
      <c r="AA88" s="103">
        <f t="shared" si="18"/>
        <v>0</v>
      </c>
      <c r="AB88" s="103">
        <f t="shared" si="18"/>
        <v>0</v>
      </c>
      <c r="AC88" s="1044" t="s">
        <v>2136</v>
      </c>
      <c r="AE88" s="821" t="s">
        <v>110</v>
      </c>
      <c r="AF88" s="92">
        <f t="shared" si="19"/>
        <v>0</v>
      </c>
      <c r="AG88" s="92">
        <f t="shared" si="19"/>
        <v>0</v>
      </c>
      <c r="AH88" s="92">
        <f t="shared" si="19"/>
        <v>0</v>
      </c>
      <c r="AI88" s="92">
        <f t="shared" si="19"/>
        <v>0</v>
      </c>
      <c r="AJ88" s="92">
        <f t="shared" si="19"/>
        <v>0</v>
      </c>
      <c r="AK88" s="92">
        <f t="shared" si="19"/>
        <v>0</v>
      </c>
      <c r="AL88" s="92">
        <f t="shared" si="19"/>
        <v>0</v>
      </c>
      <c r="AM88" s="92">
        <f t="shared" si="19"/>
        <v>0</v>
      </c>
      <c r="AN88" s="92">
        <f t="shared" si="19"/>
        <v>0</v>
      </c>
      <c r="AO88" s="92">
        <f t="shared" si="19"/>
        <v>0</v>
      </c>
      <c r="AP88" s="92">
        <f t="shared" si="19"/>
        <v>0</v>
      </c>
      <c r="AQ88" s="92">
        <f t="shared" si="19"/>
        <v>0</v>
      </c>
      <c r="AR88" s="92">
        <f t="shared" si="19"/>
        <v>0</v>
      </c>
      <c r="AS88" s="92">
        <f t="shared" si="19"/>
        <v>0</v>
      </c>
      <c r="AT88" s="92">
        <f t="shared" si="19"/>
        <v>0</v>
      </c>
      <c r="AU88" s="92">
        <f t="shared" si="19"/>
        <v>0</v>
      </c>
      <c r="AV88" s="92">
        <f t="shared" si="19"/>
        <v>0</v>
      </c>
      <c r="AW88" s="92">
        <f t="shared" si="19"/>
        <v>0</v>
      </c>
      <c r="AX88" s="92">
        <f t="shared" si="19"/>
        <v>0</v>
      </c>
      <c r="AY88" s="92">
        <f t="shared" si="19"/>
        <v>0</v>
      </c>
      <c r="AZ88" s="92">
        <f t="shared" si="19"/>
        <v>0</v>
      </c>
      <c r="BA88" s="92">
        <f t="shared" si="19"/>
        <v>0</v>
      </c>
      <c r="BB88" s="92">
        <f t="shared" si="19"/>
        <v>0</v>
      </c>
      <c r="BC88" s="92">
        <f t="shared" si="19"/>
        <v>0</v>
      </c>
      <c r="BJ88" s="136" t="s">
        <v>110</v>
      </c>
      <c r="BK88" s="136" t="s">
        <v>862</v>
      </c>
      <c r="BL88" s="136" t="s">
        <v>1632</v>
      </c>
    </row>
    <row r="89" spans="1:64" ht="12.75" customHeight="1">
      <c r="A89" s="735" t="s">
        <v>538</v>
      </c>
      <c r="B89" s="748" t="s">
        <v>74</v>
      </c>
      <c r="C89" s="748" t="s">
        <v>615</v>
      </c>
      <c r="D89" s="748" t="s">
        <v>569</v>
      </c>
      <c r="E89" s="103">
        <f t="shared" si="18"/>
        <v>0</v>
      </c>
      <c r="F89" s="103">
        <f t="shared" si="18"/>
        <v>0</v>
      </c>
      <c r="G89" s="103">
        <f t="shared" si="18"/>
        <v>0</v>
      </c>
      <c r="H89" s="103">
        <f t="shared" si="18"/>
        <v>0</v>
      </c>
      <c r="I89" s="103">
        <f t="shared" si="18"/>
        <v>0</v>
      </c>
      <c r="J89" s="103">
        <f t="shared" si="18"/>
        <v>0</v>
      </c>
      <c r="K89" s="103">
        <f t="shared" si="18"/>
        <v>0</v>
      </c>
      <c r="L89" s="103">
        <f t="shared" si="18"/>
        <v>0</v>
      </c>
      <c r="M89" s="103">
        <f t="shared" si="18"/>
        <v>0</v>
      </c>
      <c r="N89" s="103">
        <f t="shared" si="18"/>
        <v>0</v>
      </c>
      <c r="O89" s="103">
        <f t="shared" si="18"/>
        <v>0</v>
      </c>
      <c r="P89" s="103">
        <f t="shared" si="18"/>
        <v>0</v>
      </c>
      <c r="Q89" s="103">
        <f t="shared" si="18"/>
        <v>0</v>
      </c>
      <c r="R89" s="103">
        <f t="shared" si="18"/>
        <v>0</v>
      </c>
      <c r="S89" s="103">
        <f t="shared" si="18"/>
        <v>0</v>
      </c>
      <c r="T89" s="103">
        <f t="shared" si="18"/>
        <v>0</v>
      </c>
      <c r="U89" s="103">
        <f t="shared" si="18"/>
        <v>0</v>
      </c>
      <c r="V89" s="103">
        <f t="shared" si="18"/>
        <v>0</v>
      </c>
      <c r="W89" s="103">
        <f t="shared" si="18"/>
        <v>0</v>
      </c>
      <c r="X89" s="103">
        <f t="shared" si="18"/>
        <v>0</v>
      </c>
      <c r="Y89" s="103">
        <f t="shared" si="18"/>
        <v>0</v>
      </c>
      <c r="Z89" s="103">
        <f t="shared" si="18"/>
        <v>0</v>
      </c>
      <c r="AA89" s="103">
        <f t="shared" si="18"/>
        <v>0</v>
      </c>
      <c r="AB89" s="103">
        <f t="shared" si="18"/>
        <v>0</v>
      </c>
      <c r="AC89" s="1042" t="s">
        <v>2137</v>
      </c>
      <c r="AE89" s="821" t="s">
        <v>764</v>
      </c>
      <c r="AF89" s="92">
        <f t="shared" si="19"/>
        <v>0</v>
      </c>
      <c r="AG89" s="92">
        <f t="shared" si="19"/>
        <v>0</v>
      </c>
      <c r="AH89" s="92">
        <f t="shared" si="19"/>
        <v>0</v>
      </c>
      <c r="AI89" s="92">
        <f t="shared" si="19"/>
        <v>0</v>
      </c>
      <c r="AJ89" s="92">
        <f t="shared" si="19"/>
        <v>0</v>
      </c>
      <c r="AK89" s="92">
        <f t="shared" si="19"/>
        <v>0</v>
      </c>
      <c r="AL89" s="92">
        <f t="shared" si="19"/>
        <v>0</v>
      </c>
      <c r="AM89" s="92">
        <f t="shared" si="19"/>
        <v>0</v>
      </c>
      <c r="AN89" s="92">
        <f t="shared" si="19"/>
        <v>0</v>
      </c>
      <c r="AO89" s="92">
        <f t="shared" si="19"/>
        <v>0</v>
      </c>
      <c r="AP89" s="92">
        <f t="shared" si="19"/>
        <v>0</v>
      </c>
      <c r="AQ89" s="92">
        <f t="shared" si="19"/>
        <v>0</v>
      </c>
      <c r="AR89" s="92">
        <f t="shared" si="19"/>
        <v>0</v>
      </c>
      <c r="AS89" s="92">
        <f t="shared" si="19"/>
        <v>0</v>
      </c>
      <c r="AT89" s="92">
        <f t="shared" si="19"/>
        <v>0</v>
      </c>
      <c r="AU89" s="92">
        <f t="shared" si="19"/>
        <v>0</v>
      </c>
      <c r="AV89" s="92">
        <f t="shared" si="19"/>
        <v>0</v>
      </c>
      <c r="AW89" s="92">
        <f t="shared" si="19"/>
        <v>0</v>
      </c>
      <c r="AX89" s="92">
        <f t="shared" si="19"/>
        <v>0</v>
      </c>
      <c r="AY89" s="92">
        <f t="shared" si="19"/>
        <v>0</v>
      </c>
      <c r="AZ89" s="92">
        <f t="shared" si="19"/>
        <v>0</v>
      </c>
      <c r="BA89" s="92">
        <f t="shared" si="19"/>
        <v>0</v>
      </c>
      <c r="BB89" s="92">
        <f t="shared" si="19"/>
        <v>0</v>
      </c>
      <c r="BC89" s="92">
        <f t="shared" si="19"/>
        <v>0</v>
      </c>
      <c r="BJ89" s="136" t="s">
        <v>764</v>
      </c>
      <c r="BK89" s="136" t="s">
        <v>1301</v>
      </c>
      <c r="BL89" s="136" t="s">
        <v>1633</v>
      </c>
    </row>
    <row r="90" spans="1:64" ht="12.75" customHeight="1">
      <c r="A90" s="735" t="s">
        <v>538</v>
      </c>
      <c r="B90" s="748" t="s">
        <v>74</v>
      </c>
      <c r="C90" s="748" t="s">
        <v>615</v>
      </c>
      <c r="D90" s="748" t="s">
        <v>570</v>
      </c>
      <c r="E90" s="103">
        <f t="shared" si="18"/>
        <v>0</v>
      </c>
      <c r="F90" s="103">
        <f t="shared" si="18"/>
        <v>0</v>
      </c>
      <c r="G90" s="103">
        <f t="shared" si="18"/>
        <v>0</v>
      </c>
      <c r="H90" s="103">
        <f t="shared" si="18"/>
        <v>0</v>
      </c>
      <c r="I90" s="103">
        <f t="shared" si="18"/>
        <v>0</v>
      </c>
      <c r="J90" s="103">
        <f t="shared" si="18"/>
        <v>0</v>
      </c>
      <c r="K90" s="103">
        <f t="shared" si="18"/>
        <v>0</v>
      </c>
      <c r="L90" s="103">
        <f t="shared" si="18"/>
        <v>0</v>
      </c>
      <c r="M90" s="103">
        <f t="shared" si="18"/>
        <v>0</v>
      </c>
      <c r="N90" s="103">
        <f t="shared" si="18"/>
        <v>0</v>
      </c>
      <c r="O90" s="103">
        <f t="shared" si="18"/>
        <v>0</v>
      </c>
      <c r="P90" s="103">
        <f t="shared" si="18"/>
        <v>0</v>
      </c>
      <c r="Q90" s="103">
        <f t="shared" si="18"/>
        <v>0</v>
      </c>
      <c r="R90" s="103">
        <f t="shared" si="18"/>
        <v>0</v>
      </c>
      <c r="S90" s="103">
        <f t="shared" si="18"/>
        <v>0</v>
      </c>
      <c r="T90" s="103">
        <f t="shared" si="18"/>
        <v>0</v>
      </c>
      <c r="U90" s="103">
        <f t="shared" si="18"/>
        <v>0</v>
      </c>
      <c r="V90" s="103">
        <f t="shared" si="18"/>
        <v>0</v>
      </c>
      <c r="W90" s="103">
        <f t="shared" si="18"/>
        <v>0</v>
      </c>
      <c r="X90" s="103">
        <f t="shared" si="18"/>
        <v>0</v>
      </c>
      <c r="Y90" s="103">
        <f t="shared" si="18"/>
        <v>0</v>
      </c>
      <c r="Z90" s="103">
        <f t="shared" si="18"/>
        <v>0</v>
      </c>
      <c r="AA90" s="103">
        <f t="shared" si="18"/>
        <v>0</v>
      </c>
      <c r="AB90" s="103">
        <f t="shared" si="18"/>
        <v>0</v>
      </c>
      <c r="AC90" s="1042" t="s">
        <v>2138</v>
      </c>
      <c r="AE90" s="821" t="s">
        <v>111</v>
      </c>
      <c r="AF90" s="92">
        <f t="shared" si="19"/>
        <v>0</v>
      </c>
      <c r="AG90" s="92">
        <f t="shared" si="19"/>
        <v>0</v>
      </c>
      <c r="AH90" s="92">
        <f t="shared" si="19"/>
        <v>0</v>
      </c>
      <c r="AI90" s="92">
        <f t="shared" si="19"/>
        <v>0</v>
      </c>
      <c r="AJ90" s="92">
        <f t="shared" si="19"/>
        <v>0</v>
      </c>
      <c r="AK90" s="92">
        <f t="shared" si="19"/>
        <v>0</v>
      </c>
      <c r="AL90" s="92">
        <f t="shared" si="19"/>
        <v>0</v>
      </c>
      <c r="AM90" s="92">
        <f t="shared" si="19"/>
        <v>0</v>
      </c>
      <c r="AN90" s="92">
        <f t="shared" si="19"/>
        <v>0</v>
      </c>
      <c r="AO90" s="92">
        <f t="shared" si="19"/>
        <v>0</v>
      </c>
      <c r="AP90" s="92">
        <f t="shared" si="19"/>
        <v>0</v>
      </c>
      <c r="AQ90" s="92">
        <f t="shared" si="19"/>
        <v>0</v>
      </c>
      <c r="AR90" s="92">
        <f t="shared" si="19"/>
        <v>0</v>
      </c>
      <c r="AS90" s="92">
        <f t="shared" si="19"/>
        <v>0</v>
      </c>
      <c r="AT90" s="92">
        <f t="shared" si="19"/>
        <v>0</v>
      </c>
      <c r="AU90" s="92">
        <f t="shared" si="19"/>
        <v>0</v>
      </c>
      <c r="AV90" s="92">
        <f t="shared" si="19"/>
        <v>0</v>
      </c>
      <c r="AW90" s="92">
        <f t="shared" si="19"/>
        <v>0</v>
      </c>
      <c r="AX90" s="92">
        <f t="shared" si="19"/>
        <v>0</v>
      </c>
      <c r="AY90" s="92">
        <f t="shared" si="19"/>
        <v>0</v>
      </c>
      <c r="AZ90" s="92">
        <f t="shared" si="19"/>
        <v>0</v>
      </c>
      <c r="BA90" s="92">
        <f t="shared" si="19"/>
        <v>0</v>
      </c>
      <c r="BB90" s="92">
        <f t="shared" si="19"/>
        <v>0</v>
      </c>
      <c r="BC90" s="92">
        <f t="shared" si="19"/>
        <v>0</v>
      </c>
      <c r="BJ90" s="136" t="s">
        <v>111</v>
      </c>
      <c r="BK90" s="136" t="s">
        <v>360</v>
      </c>
      <c r="BL90" s="136" t="s">
        <v>1928</v>
      </c>
    </row>
    <row r="91" spans="1:64" ht="12.75" customHeight="1">
      <c r="A91" s="735" t="s">
        <v>538</v>
      </c>
      <c r="B91" s="748" t="s">
        <v>74</v>
      </c>
      <c r="C91" s="748" t="s">
        <v>615</v>
      </c>
      <c r="D91" s="748" t="s">
        <v>554</v>
      </c>
      <c r="E91" s="103">
        <f t="shared" si="18"/>
        <v>0</v>
      </c>
      <c r="F91" s="103">
        <f t="shared" si="18"/>
        <v>0</v>
      </c>
      <c r="G91" s="103">
        <f t="shared" si="18"/>
        <v>0</v>
      </c>
      <c r="H91" s="103">
        <f t="shared" si="18"/>
        <v>0</v>
      </c>
      <c r="I91" s="103">
        <f t="shared" si="18"/>
        <v>0</v>
      </c>
      <c r="J91" s="103">
        <f t="shared" si="18"/>
        <v>0</v>
      </c>
      <c r="K91" s="103">
        <f t="shared" si="18"/>
        <v>0</v>
      </c>
      <c r="L91" s="103">
        <f t="shared" si="18"/>
        <v>0</v>
      </c>
      <c r="M91" s="103">
        <f t="shared" si="18"/>
        <v>0</v>
      </c>
      <c r="N91" s="103">
        <f t="shared" si="18"/>
        <v>0</v>
      </c>
      <c r="O91" s="103">
        <f t="shared" si="18"/>
        <v>0</v>
      </c>
      <c r="P91" s="103">
        <f t="shared" si="18"/>
        <v>0</v>
      </c>
      <c r="Q91" s="103">
        <f t="shared" si="18"/>
        <v>0</v>
      </c>
      <c r="R91" s="103">
        <f t="shared" si="18"/>
        <v>0</v>
      </c>
      <c r="S91" s="103">
        <f t="shared" si="18"/>
        <v>0</v>
      </c>
      <c r="T91" s="103">
        <f t="shared" si="18"/>
        <v>0</v>
      </c>
      <c r="U91" s="103">
        <f t="shared" si="18"/>
        <v>0</v>
      </c>
      <c r="V91" s="103">
        <f t="shared" si="18"/>
        <v>0</v>
      </c>
      <c r="W91" s="103">
        <f t="shared" si="18"/>
        <v>0</v>
      </c>
      <c r="X91" s="103">
        <f t="shared" si="18"/>
        <v>0</v>
      </c>
      <c r="Y91" s="103">
        <f t="shared" si="18"/>
        <v>0</v>
      </c>
      <c r="Z91" s="103">
        <f t="shared" si="18"/>
        <v>0</v>
      </c>
      <c r="AA91" s="103">
        <f t="shared" si="18"/>
        <v>0</v>
      </c>
      <c r="AB91" s="103">
        <f t="shared" si="18"/>
        <v>0</v>
      </c>
      <c r="AC91" s="1042" t="s">
        <v>2139</v>
      </c>
      <c r="AE91" s="821" t="s">
        <v>112</v>
      </c>
      <c r="AF91" s="92">
        <f t="shared" si="19"/>
        <v>0</v>
      </c>
      <c r="AG91" s="92">
        <f t="shared" si="19"/>
        <v>0</v>
      </c>
      <c r="AH91" s="92">
        <f t="shared" si="19"/>
        <v>0</v>
      </c>
      <c r="AI91" s="92">
        <f t="shared" si="19"/>
        <v>0</v>
      </c>
      <c r="AJ91" s="92">
        <f t="shared" si="19"/>
        <v>0</v>
      </c>
      <c r="AK91" s="92">
        <f t="shared" si="19"/>
        <v>0</v>
      </c>
      <c r="AL91" s="92">
        <f t="shared" si="19"/>
        <v>0</v>
      </c>
      <c r="AM91" s="92">
        <f t="shared" si="19"/>
        <v>0</v>
      </c>
      <c r="AN91" s="92">
        <f t="shared" si="19"/>
        <v>0</v>
      </c>
      <c r="AO91" s="92">
        <f t="shared" si="19"/>
        <v>0</v>
      </c>
      <c r="AP91" s="92">
        <f t="shared" si="19"/>
        <v>0</v>
      </c>
      <c r="AQ91" s="92">
        <f t="shared" si="19"/>
        <v>0</v>
      </c>
      <c r="AR91" s="92">
        <f t="shared" si="19"/>
        <v>0</v>
      </c>
      <c r="AS91" s="92">
        <f t="shared" si="19"/>
        <v>0</v>
      </c>
      <c r="AT91" s="92">
        <f t="shared" si="19"/>
        <v>0</v>
      </c>
      <c r="AU91" s="92">
        <f t="shared" si="19"/>
        <v>0</v>
      </c>
      <c r="AV91" s="92">
        <f t="shared" si="19"/>
        <v>0</v>
      </c>
      <c r="AW91" s="92">
        <f t="shared" si="19"/>
        <v>0</v>
      </c>
      <c r="AX91" s="92">
        <f t="shared" si="19"/>
        <v>0</v>
      </c>
      <c r="AY91" s="92">
        <f t="shared" si="19"/>
        <v>0</v>
      </c>
      <c r="AZ91" s="92">
        <f t="shared" si="19"/>
        <v>0</v>
      </c>
      <c r="BA91" s="92">
        <f t="shared" si="19"/>
        <v>0</v>
      </c>
      <c r="BB91" s="92">
        <f t="shared" si="19"/>
        <v>0</v>
      </c>
      <c r="BC91" s="92">
        <f t="shared" si="19"/>
        <v>0</v>
      </c>
      <c r="BJ91" s="136" t="s">
        <v>112</v>
      </c>
      <c r="BK91" s="136" t="s">
        <v>863</v>
      </c>
      <c r="BL91" s="136" t="s">
        <v>1635</v>
      </c>
    </row>
    <row r="92" spans="1:64" ht="12.75" customHeight="1">
      <c r="A92" s="735" t="s">
        <v>538</v>
      </c>
      <c r="B92" s="748" t="s">
        <v>74</v>
      </c>
      <c r="C92" s="748" t="s">
        <v>615</v>
      </c>
      <c r="D92" s="748" t="s">
        <v>244</v>
      </c>
      <c r="E92" s="707">
        <f t="shared" si="18"/>
        <v>0</v>
      </c>
      <c r="F92" s="707">
        <f t="shared" si="18"/>
        <v>0</v>
      </c>
      <c r="G92" s="707">
        <f t="shared" si="18"/>
        <v>0</v>
      </c>
      <c r="H92" s="707">
        <f t="shared" si="18"/>
        <v>0</v>
      </c>
      <c r="I92" s="707">
        <f t="shared" si="18"/>
        <v>0</v>
      </c>
      <c r="J92" s="707">
        <f t="shared" si="18"/>
        <v>0</v>
      </c>
      <c r="K92" s="707">
        <f t="shared" si="18"/>
        <v>0</v>
      </c>
      <c r="L92" s="707">
        <f t="shared" si="18"/>
        <v>0</v>
      </c>
      <c r="M92" s="707">
        <f t="shared" si="18"/>
        <v>0</v>
      </c>
      <c r="N92" s="707">
        <f t="shared" si="18"/>
        <v>0</v>
      </c>
      <c r="O92" s="707">
        <f t="shared" si="18"/>
        <v>0</v>
      </c>
      <c r="P92" s="707">
        <f t="shared" si="18"/>
        <v>0</v>
      </c>
      <c r="Q92" s="707">
        <f t="shared" si="18"/>
        <v>0</v>
      </c>
      <c r="R92" s="707">
        <f t="shared" si="18"/>
        <v>0</v>
      </c>
      <c r="S92" s="707">
        <f t="shared" si="18"/>
        <v>0</v>
      </c>
      <c r="T92" s="707">
        <f t="shared" si="18"/>
        <v>0</v>
      </c>
      <c r="U92" s="707">
        <f t="shared" si="18"/>
        <v>0</v>
      </c>
      <c r="V92" s="707">
        <f t="shared" si="18"/>
        <v>0</v>
      </c>
      <c r="W92" s="707">
        <f t="shared" si="18"/>
        <v>0</v>
      </c>
      <c r="X92" s="707">
        <f t="shared" si="18"/>
        <v>0</v>
      </c>
      <c r="Y92" s="707">
        <f t="shared" si="18"/>
        <v>0</v>
      </c>
      <c r="Z92" s="707">
        <f t="shared" si="18"/>
        <v>0</v>
      </c>
      <c r="AA92" s="707">
        <f t="shared" si="18"/>
        <v>0</v>
      </c>
      <c r="AB92" s="707">
        <f t="shared" si="18"/>
        <v>0</v>
      </c>
      <c r="AC92" s="1045" t="s">
        <v>2140</v>
      </c>
      <c r="AE92" s="822" t="s">
        <v>113</v>
      </c>
      <c r="AF92" s="94">
        <f t="shared" si="19"/>
        <v>0</v>
      </c>
      <c r="AG92" s="94">
        <f t="shared" si="19"/>
        <v>0</v>
      </c>
      <c r="AH92" s="94">
        <f t="shared" si="19"/>
        <v>0</v>
      </c>
      <c r="AI92" s="94">
        <f t="shared" si="19"/>
        <v>0</v>
      </c>
      <c r="AJ92" s="94">
        <f t="shared" si="19"/>
        <v>0</v>
      </c>
      <c r="AK92" s="94">
        <f t="shared" si="19"/>
        <v>0</v>
      </c>
      <c r="AL92" s="94">
        <f t="shared" si="19"/>
        <v>0</v>
      </c>
      <c r="AM92" s="94">
        <f t="shared" si="19"/>
        <v>0</v>
      </c>
      <c r="AN92" s="94">
        <f t="shared" si="19"/>
        <v>0</v>
      </c>
      <c r="AO92" s="94">
        <f t="shared" si="19"/>
        <v>0</v>
      </c>
      <c r="AP92" s="94">
        <f t="shared" si="19"/>
        <v>0</v>
      </c>
      <c r="AQ92" s="94">
        <f t="shared" si="19"/>
        <v>0</v>
      </c>
      <c r="AR92" s="94">
        <f t="shared" si="19"/>
        <v>0</v>
      </c>
      <c r="AS92" s="94">
        <f t="shared" si="19"/>
        <v>0</v>
      </c>
      <c r="AT92" s="94">
        <f t="shared" si="19"/>
        <v>0</v>
      </c>
      <c r="AU92" s="94">
        <f t="shared" si="19"/>
        <v>0</v>
      </c>
      <c r="AV92" s="94">
        <f t="shared" si="19"/>
        <v>0</v>
      </c>
      <c r="AW92" s="94">
        <f t="shared" si="19"/>
        <v>0</v>
      </c>
      <c r="AX92" s="94">
        <f t="shared" si="19"/>
        <v>0</v>
      </c>
      <c r="AY92" s="94">
        <f t="shared" si="19"/>
        <v>0</v>
      </c>
      <c r="AZ92" s="94">
        <f t="shared" si="19"/>
        <v>0</v>
      </c>
      <c r="BA92" s="94">
        <f t="shared" si="19"/>
        <v>0</v>
      </c>
      <c r="BB92" s="94">
        <f t="shared" si="19"/>
        <v>0</v>
      </c>
      <c r="BC92" s="94">
        <f t="shared" si="19"/>
        <v>0</v>
      </c>
      <c r="BJ92" s="136" t="s">
        <v>113</v>
      </c>
      <c r="BK92" s="136" t="s">
        <v>335</v>
      </c>
      <c r="BL92" s="136" t="s">
        <v>1929</v>
      </c>
    </row>
  </sheetData>
  <dataConsolidate/>
  <phoneticPr fontId="11" type="noConversion"/>
  <conditionalFormatting sqref="F6:F92">
    <cfRule type="expression" dxfId="263" priority="26" stopIfTrue="1">
      <formula>F6&lt;&gt;AJ6</formula>
    </cfRule>
  </conditionalFormatting>
  <conditionalFormatting sqref="E6:E92">
    <cfRule type="expression" dxfId="262" priority="4" stopIfTrue="1">
      <formula>E6&lt;&gt;AI6</formula>
    </cfRule>
  </conditionalFormatting>
  <conditionalFormatting sqref="E6:Z92">
    <cfRule type="expression" dxfId="261" priority="3" stopIfTrue="1">
      <formula>E6&lt;&gt;AF6</formula>
    </cfRule>
  </conditionalFormatting>
  <conditionalFormatting sqref="AB6:AB92">
    <cfRule type="expression" dxfId="260" priority="2" stopIfTrue="1">
      <formula>AB6&lt;&gt;BC6</formula>
    </cfRule>
  </conditionalFormatting>
  <conditionalFormatting sqref="AA6:AA92">
    <cfRule type="expression" dxfId="259" priority="1" stopIfTrue="1">
      <formula>AA6&lt;&gt;BB6</formula>
    </cfRule>
  </conditionalFormatting>
  <dataValidations count="1">
    <dataValidation type="whole" operator="greaterThanOrEqual" allowBlank="1" showInputMessage="1" showErrorMessage="1" error="Positive whole numbers only / Nombres entiers positifs uniquement" sqref="AF8:BC17 AF59:BC59 AF47:BC56 AF24:BC24 AF21:BC21 AF66:BC68 AF28:BC30 AF62:BC62 E28:AB30 E8:AB17 E62:AB62 E59:AB59 E47:AB56 E24:AB24 E21:AB21 E66:AB68">
      <formula1>0</formula1>
    </dataValidation>
  </dataValidations>
  <pageMargins left="0.25" right="0.25" top="0.5" bottom="0.3" header="0.5" footer="0.5"/>
  <pageSetup paperSize="9" scale="76" fitToHeight="2" orientation="landscape" r:id="rId1"/>
  <headerFooter alignWithMargins="0"/>
  <rowBreaks count="1" manualBreakCount="1">
    <brk id="44" max="16383" man="1"/>
  </rowBreaks>
  <legacyDrawing r:id="rId2"/>
</worksheet>
</file>

<file path=xl/worksheets/sheet19.xml><?xml version="1.0" encoding="utf-8"?>
<worksheet xmlns="http://schemas.openxmlformats.org/spreadsheetml/2006/main" xmlns:r="http://schemas.openxmlformats.org/officeDocument/2006/relationships">
  <sheetPr codeName="Sheet_TS04"/>
  <dimension ref="A1:BQ75"/>
  <sheetViews>
    <sheetView showGridLines="0" zoomScaleNormal="100" workbookViewId="0">
      <pane xSplit="4" ySplit="5" topLeftCell="Q6" activePane="bottomRight" state="frozen"/>
      <selection activeCell="P11" sqref="P11"/>
      <selection pane="topRight" activeCell="P11" sqref="P11"/>
      <selection pane="bottomLeft" activeCell="P11" sqref="P11"/>
      <selection pane="bottomRight" activeCell="AC4" sqref="AC1:AC4"/>
    </sheetView>
  </sheetViews>
  <sheetFormatPr defaultColWidth="10.7109375" defaultRowHeight="12.75"/>
  <cols>
    <col min="1" max="4" width="10.7109375" style="96" hidden="1" customWidth="1"/>
    <col min="5" max="28" width="10.7109375" style="96"/>
    <col min="29" max="29" width="30.7109375" style="96" customWidth="1"/>
    <col min="30" max="30" width="9.140625" customWidth="1"/>
    <col min="31" max="31" width="9.140625" hidden="1" customWidth="1"/>
    <col min="32" max="32" width="40.85546875" style="756" hidden="1" customWidth="1"/>
    <col min="33" max="69" width="10.7109375" style="96" hidden="1" customWidth="1"/>
    <col min="70" max="81" width="10.7109375" style="96" customWidth="1"/>
    <col min="82" max="16384" width="10.7109375" style="96"/>
  </cols>
  <sheetData>
    <row r="1" spans="1:65" ht="15.75" customHeight="1">
      <c r="F1" s="1049" t="s">
        <v>2158</v>
      </c>
      <c r="O1" s="394"/>
      <c r="P1" s="1049" t="s">
        <v>2158</v>
      </c>
      <c r="R1" s="394"/>
      <c r="S1" s="394"/>
      <c r="T1" s="394"/>
      <c r="U1" s="394"/>
      <c r="V1" s="394"/>
      <c r="W1" s="394"/>
      <c r="X1" s="394"/>
      <c r="Y1" s="394"/>
      <c r="Z1" s="394"/>
      <c r="AA1" s="394"/>
      <c r="AB1" s="394"/>
      <c r="AC1" s="1040">
        <f ca="1">NOW()</f>
        <v>41912.572466666665</v>
      </c>
      <c r="AF1" s="756" t="s">
        <v>197</v>
      </c>
      <c r="BK1" s="96" t="s">
        <v>197</v>
      </c>
      <c r="BL1" s="96" t="s">
        <v>790</v>
      </c>
      <c r="BM1" s="96" t="s">
        <v>1937</v>
      </c>
    </row>
    <row r="2" spans="1:65" s="122" customFormat="1">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041" t="s">
        <v>2129</v>
      </c>
      <c r="AD2"/>
      <c r="AE2"/>
      <c r="AF2" s="758"/>
      <c r="BK2" s="96" t="s">
        <v>200</v>
      </c>
      <c r="BL2" s="96" t="s">
        <v>791</v>
      </c>
      <c r="BM2" s="96" t="s">
        <v>1943</v>
      </c>
    </row>
    <row r="3" spans="1:65" s="124" customFormat="1">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c r="AE3"/>
      <c r="AF3" s="759"/>
      <c r="BK3" s="96"/>
      <c r="BL3" s="96"/>
      <c r="BM3" s="96"/>
    </row>
    <row r="4" spans="1:65" s="124" customFormat="1">
      <c r="A4" s="383" t="s">
        <v>1304</v>
      </c>
      <c r="B4" s="383" t="s">
        <v>1302</v>
      </c>
      <c r="C4" s="383" t="s">
        <v>1303</v>
      </c>
      <c r="D4" s="417" t="s">
        <v>1305</v>
      </c>
      <c r="E4" s="123"/>
      <c r="F4" s="123"/>
      <c r="G4" s="123"/>
      <c r="H4" s="123"/>
      <c r="I4" s="123"/>
      <c r="AC4" s="123"/>
      <c r="AD4"/>
      <c r="AE4"/>
      <c r="AF4" s="759"/>
      <c r="BK4" s="96"/>
      <c r="BL4" s="96"/>
      <c r="BM4" s="96"/>
    </row>
    <row r="5" spans="1:65" s="124" customFormat="1" ht="13.5" thickBot="1">
      <c r="A5" s="384"/>
      <c r="B5" s="384" t="s">
        <v>538</v>
      </c>
      <c r="C5" s="384" t="s">
        <v>539</v>
      </c>
      <c r="D5" s="384"/>
      <c r="E5" s="385">
        <v>2013</v>
      </c>
      <c r="F5" s="385">
        <v>2012</v>
      </c>
      <c r="G5" s="385">
        <v>2011</v>
      </c>
      <c r="H5" s="385">
        <v>2010</v>
      </c>
      <c r="I5" s="385">
        <v>2009</v>
      </c>
      <c r="J5" s="385">
        <v>2008</v>
      </c>
      <c r="K5" s="385">
        <v>2007</v>
      </c>
      <c r="L5" s="385">
        <v>2006</v>
      </c>
      <c r="M5" s="385">
        <v>2005</v>
      </c>
      <c r="N5" s="385">
        <v>2004</v>
      </c>
      <c r="O5" s="385">
        <v>2003</v>
      </c>
      <c r="P5" s="385">
        <v>2002</v>
      </c>
      <c r="Q5" s="385">
        <v>2001</v>
      </c>
      <c r="R5" s="385">
        <v>2000</v>
      </c>
      <c r="S5" s="385">
        <v>1999</v>
      </c>
      <c r="T5" s="385">
        <v>1998</v>
      </c>
      <c r="U5" s="385">
        <v>1997</v>
      </c>
      <c r="V5" s="385">
        <v>1996</v>
      </c>
      <c r="W5" s="385">
        <v>1995</v>
      </c>
      <c r="X5" s="385">
        <v>1994</v>
      </c>
      <c r="Y5" s="385">
        <v>1993</v>
      </c>
      <c r="Z5" s="385">
        <v>1992</v>
      </c>
      <c r="AA5" s="385">
        <v>1991</v>
      </c>
      <c r="AB5" s="385">
        <v>1990</v>
      </c>
      <c r="AC5" s="125"/>
      <c r="AD5"/>
      <c r="AE5"/>
      <c r="AF5" s="786"/>
      <c r="AG5" s="823">
        <v>1990</v>
      </c>
      <c r="AH5" s="234">
        <v>1991</v>
      </c>
      <c r="AI5" s="234">
        <v>1992</v>
      </c>
      <c r="AJ5" s="234">
        <v>1993</v>
      </c>
      <c r="AK5" s="234">
        <v>1994</v>
      </c>
      <c r="AL5" s="234">
        <v>1995</v>
      </c>
      <c r="AM5" s="234">
        <v>1996</v>
      </c>
      <c r="AN5" s="234">
        <v>1997</v>
      </c>
      <c r="AO5" s="234">
        <v>1998</v>
      </c>
      <c r="AP5" s="234">
        <v>1999</v>
      </c>
      <c r="AQ5" s="234">
        <v>2000</v>
      </c>
      <c r="AR5" s="234">
        <v>2001</v>
      </c>
      <c r="AS5" s="234">
        <v>2002</v>
      </c>
      <c r="AT5" s="234">
        <v>2003</v>
      </c>
      <c r="AU5" s="234">
        <v>2004</v>
      </c>
      <c r="AV5" s="234">
        <v>2005</v>
      </c>
      <c r="AW5" s="234">
        <v>2006</v>
      </c>
      <c r="AX5" s="234">
        <v>2007</v>
      </c>
      <c r="AY5" s="234">
        <v>2008</v>
      </c>
      <c r="AZ5" s="234">
        <v>2009</v>
      </c>
      <c r="BA5" s="234">
        <v>2010</v>
      </c>
      <c r="BB5" s="234">
        <v>2011</v>
      </c>
      <c r="BC5" s="234">
        <v>2012</v>
      </c>
      <c r="BD5" s="234">
        <v>2013</v>
      </c>
      <c r="BK5" s="96"/>
      <c r="BL5" s="96"/>
      <c r="BM5" s="96"/>
    </row>
    <row r="6" spans="1:65" s="124" customFormat="1" ht="24" customHeight="1" thickBot="1">
      <c r="E6" s="395"/>
      <c r="F6" s="395"/>
      <c r="G6" s="395"/>
      <c r="H6" s="395"/>
      <c r="I6" s="395"/>
      <c r="AC6" s="1050" t="s">
        <v>2141</v>
      </c>
      <c r="AD6"/>
      <c r="AE6"/>
      <c r="AF6" s="824" t="s">
        <v>189</v>
      </c>
      <c r="AG6" s="820"/>
      <c r="BK6" s="96" t="s">
        <v>189</v>
      </c>
      <c r="BL6" s="96" t="s">
        <v>821</v>
      </c>
      <c r="BM6" s="96" t="s">
        <v>1938</v>
      </c>
    </row>
    <row r="7" spans="1:65" s="124" customFormat="1" ht="13.5" customHeight="1">
      <c r="A7" s="18" t="s">
        <v>538</v>
      </c>
      <c r="B7" s="12" t="s">
        <v>75</v>
      </c>
      <c r="C7" s="12" t="s">
        <v>556</v>
      </c>
      <c r="D7" s="18" t="s">
        <v>1222</v>
      </c>
      <c r="E7" s="706">
        <f>SUM(E8:E15)</f>
        <v>0</v>
      </c>
      <c r="F7" s="706">
        <f t="shared" ref="F7:O7" si="0">SUM(F8:F15)</f>
        <v>0</v>
      </c>
      <c r="G7" s="706">
        <f>SUM(G8:G15)</f>
        <v>0</v>
      </c>
      <c r="H7" s="706">
        <f t="shared" si="0"/>
        <v>0</v>
      </c>
      <c r="I7" s="706">
        <f t="shared" si="0"/>
        <v>0</v>
      </c>
      <c r="J7" s="706">
        <f t="shared" si="0"/>
        <v>0</v>
      </c>
      <c r="K7" s="706">
        <f t="shared" si="0"/>
        <v>0</v>
      </c>
      <c r="L7" s="706">
        <f t="shared" si="0"/>
        <v>0</v>
      </c>
      <c r="M7" s="706">
        <f t="shared" si="0"/>
        <v>0</v>
      </c>
      <c r="N7" s="706">
        <f t="shared" si="0"/>
        <v>0</v>
      </c>
      <c r="O7" s="706">
        <f t="shared" si="0"/>
        <v>0</v>
      </c>
      <c r="P7" s="706">
        <f>SUM(P8:P15)</f>
        <v>0</v>
      </c>
      <c r="Q7" s="706">
        <f>SUM(Q8:Q15)</f>
        <v>0</v>
      </c>
      <c r="R7" s="706">
        <f>SUM(R8:R15)</f>
        <v>0</v>
      </c>
      <c r="S7" s="706">
        <f>SUM(S8:S15)</f>
        <v>0</v>
      </c>
      <c r="T7" s="706">
        <f>SUM(T8:T15)</f>
        <v>0</v>
      </c>
      <c r="U7" s="706">
        <f t="shared" ref="U7:AB7" si="1">SUM(U8:U15)</f>
        <v>0</v>
      </c>
      <c r="V7" s="706">
        <f t="shared" si="1"/>
        <v>0</v>
      </c>
      <c r="W7" s="706">
        <f t="shared" si="1"/>
        <v>0</v>
      </c>
      <c r="X7" s="706">
        <f t="shared" si="1"/>
        <v>0</v>
      </c>
      <c r="Y7" s="706">
        <f t="shared" si="1"/>
        <v>0</v>
      </c>
      <c r="Z7" s="706">
        <f>SUM(Z8:Z15)</f>
        <v>0</v>
      </c>
      <c r="AA7" s="706">
        <f>SUM(AA8:AA15)</f>
        <v>0</v>
      </c>
      <c r="AB7" s="706">
        <f t="shared" si="1"/>
        <v>0</v>
      </c>
      <c r="AC7" s="377" t="s">
        <v>2148</v>
      </c>
      <c r="AD7"/>
      <c r="AE7"/>
      <c r="AF7" s="824" t="s">
        <v>442</v>
      </c>
      <c r="AG7" s="93">
        <f t="shared" ref="AG7:BD7" si="2">SUM(AG8:AG15)</f>
        <v>0</v>
      </c>
      <c r="AH7" s="93">
        <f t="shared" si="2"/>
        <v>0</v>
      </c>
      <c r="AI7" s="93">
        <f t="shared" si="2"/>
        <v>0</v>
      </c>
      <c r="AJ7" s="93">
        <f t="shared" si="2"/>
        <v>0</v>
      </c>
      <c r="AK7" s="93">
        <f t="shared" si="2"/>
        <v>0</v>
      </c>
      <c r="AL7" s="93">
        <f t="shared" si="2"/>
        <v>0</v>
      </c>
      <c r="AM7" s="93">
        <f t="shared" si="2"/>
        <v>0</v>
      </c>
      <c r="AN7" s="93">
        <f t="shared" si="2"/>
        <v>0</v>
      </c>
      <c r="AO7" s="93">
        <f t="shared" si="2"/>
        <v>0</v>
      </c>
      <c r="AP7" s="93">
        <f t="shared" si="2"/>
        <v>0</v>
      </c>
      <c r="AQ7" s="93">
        <f t="shared" si="2"/>
        <v>0</v>
      </c>
      <c r="AR7" s="93">
        <f t="shared" si="2"/>
        <v>0</v>
      </c>
      <c r="AS7" s="93">
        <f t="shared" si="2"/>
        <v>0</v>
      </c>
      <c r="AT7" s="93">
        <f t="shared" si="2"/>
        <v>0</v>
      </c>
      <c r="AU7" s="93">
        <f t="shared" si="2"/>
        <v>0</v>
      </c>
      <c r="AV7" s="93">
        <f t="shared" si="2"/>
        <v>0</v>
      </c>
      <c r="AW7" s="93">
        <f t="shared" si="2"/>
        <v>0</v>
      </c>
      <c r="AX7" s="93">
        <f t="shared" si="2"/>
        <v>0</v>
      </c>
      <c r="AY7" s="93">
        <f t="shared" si="2"/>
        <v>0</v>
      </c>
      <c r="AZ7" s="93">
        <f>SUM(AZ8:AZ15)</f>
        <v>0</v>
      </c>
      <c r="BA7" s="93">
        <f>SUM(BA8:BA15)</f>
        <v>0</v>
      </c>
      <c r="BB7" s="93">
        <f>SUM(BB8:BB15)</f>
        <v>0</v>
      </c>
      <c r="BC7" s="93">
        <f>SUM(BC8:BC15)</f>
        <v>0</v>
      </c>
      <c r="BD7" s="93">
        <f t="shared" si="2"/>
        <v>0</v>
      </c>
      <c r="BK7" s="96" t="s">
        <v>442</v>
      </c>
      <c r="BL7" s="96" t="s">
        <v>759</v>
      </c>
      <c r="BM7" s="96" t="s">
        <v>1619</v>
      </c>
    </row>
    <row r="8" spans="1:65" s="396" customFormat="1" ht="12.75" customHeight="1">
      <c r="A8" s="18" t="s">
        <v>538</v>
      </c>
      <c r="B8" s="18" t="s">
        <v>75</v>
      </c>
      <c r="C8" s="18" t="s">
        <v>556</v>
      </c>
      <c r="D8" s="18" t="s">
        <v>563</v>
      </c>
      <c r="E8" s="87">
        <v>0</v>
      </c>
      <c r="F8" s="87">
        <v>0</v>
      </c>
      <c r="G8" s="87">
        <v>0</v>
      </c>
      <c r="H8" s="87">
        <v>0</v>
      </c>
      <c r="I8" s="87">
        <v>0</v>
      </c>
      <c r="J8" s="87">
        <v>0</v>
      </c>
      <c r="K8" s="87">
        <v>0</v>
      </c>
      <c r="L8" s="87">
        <v>0</v>
      </c>
      <c r="M8" s="87">
        <v>0</v>
      </c>
      <c r="N8" s="87">
        <v>0</v>
      </c>
      <c r="O8" s="87">
        <v>0</v>
      </c>
      <c r="P8" s="87">
        <v>0</v>
      </c>
      <c r="Q8" s="87">
        <v>0</v>
      </c>
      <c r="R8" s="87">
        <v>0</v>
      </c>
      <c r="S8" s="87">
        <v>0</v>
      </c>
      <c r="T8" s="87">
        <v>0</v>
      </c>
      <c r="U8" s="87">
        <v>0</v>
      </c>
      <c r="V8" s="87">
        <v>0</v>
      </c>
      <c r="W8" s="87">
        <v>0</v>
      </c>
      <c r="X8" s="87">
        <v>0</v>
      </c>
      <c r="Y8" s="87">
        <v>0</v>
      </c>
      <c r="Z8" s="87">
        <v>0</v>
      </c>
      <c r="AA8" s="87">
        <v>0</v>
      </c>
      <c r="AB8" s="87">
        <v>0</v>
      </c>
      <c r="AC8" s="375" t="s">
        <v>2131</v>
      </c>
      <c r="AD8"/>
      <c r="AE8"/>
      <c r="AF8" s="824" t="s">
        <v>760</v>
      </c>
      <c r="AG8" s="87">
        <v>0</v>
      </c>
      <c r="AH8" s="87">
        <v>0</v>
      </c>
      <c r="AI8" s="87">
        <v>0</v>
      </c>
      <c r="AJ8" s="87">
        <v>0</v>
      </c>
      <c r="AK8" s="87">
        <v>0</v>
      </c>
      <c r="AL8" s="87">
        <v>0</v>
      </c>
      <c r="AM8" s="87">
        <v>0</v>
      </c>
      <c r="AN8" s="87">
        <v>0</v>
      </c>
      <c r="AO8" s="87">
        <v>0</v>
      </c>
      <c r="AP8" s="87">
        <v>0</v>
      </c>
      <c r="AQ8" s="87">
        <v>0</v>
      </c>
      <c r="AR8" s="87">
        <v>0</v>
      </c>
      <c r="AS8" s="87">
        <v>0</v>
      </c>
      <c r="AT8" s="87">
        <v>0</v>
      </c>
      <c r="AU8" s="87">
        <v>0</v>
      </c>
      <c r="AV8" s="87">
        <v>0</v>
      </c>
      <c r="AW8" s="87">
        <v>0</v>
      </c>
      <c r="AX8" s="87">
        <v>0</v>
      </c>
      <c r="AY8" s="87">
        <v>0</v>
      </c>
      <c r="AZ8" s="87">
        <v>0</v>
      </c>
      <c r="BA8" s="87">
        <v>0</v>
      </c>
      <c r="BB8" s="87">
        <v>0</v>
      </c>
      <c r="BC8" s="87">
        <v>0</v>
      </c>
      <c r="BD8" s="87">
        <v>0</v>
      </c>
      <c r="BK8" s="96" t="s">
        <v>760</v>
      </c>
      <c r="BL8" s="96" t="s">
        <v>351</v>
      </c>
      <c r="BM8" s="96" t="s">
        <v>1638</v>
      </c>
    </row>
    <row r="9" spans="1:65" s="396" customFormat="1" ht="12.75" customHeight="1">
      <c r="A9" s="18" t="s">
        <v>538</v>
      </c>
      <c r="B9" s="18" t="s">
        <v>75</v>
      </c>
      <c r="C9" s="18" t="s">
        <v>556</v>
      </c>
      <c r="D9" s="18" t="s">
        <v>566</v>
      </c>
      <c r="E9" s="87">
        <v>0</v>
      </c>
      <c r="F9" s="87">
        <v>0</v>
      </c>
      <c r="G9" s="87">
        <v>0</v>
      </c>
      <c r="H9" s="87">
        <v>0</v>
      </c>
      <c r="I9" s="87">
        <v>0</v>
      </c>
      <c r="J9" s="87">
        <v>0</v>
      </c>
      <c r="K9" s="87">
        <v>0</v>
      </c>
      <c r="L9" s="87">
        <v>0</v>
      </c>
      <c r="M9" s="87">
        <v>0</v>
      </c>
      <c r="N9" s="87">
        <v>0</v>
      </c>
      <c r="O9" s="87">
        <v>0</v>
      </c>
      <c r="P9" s="87">
        <v>0</v>
      </c>
      <c r="Q9" s="87">
        <v>0</v>
      </c>
      <c r="R9" s="87">
        <v>0</v>
      </c>
      <c r="S9" s="87">
        <v>0</v>
      </c>
      <c r="T9" s="87">
        <v>0</v>
      </c>
      <c r="U9" s="87">
        <v>0</v>
      </c>
      <c r="V9" s="87">
        <v>0</v>
      </c>
      <c r="W9" s="87">
        <v>0</v>
      </c>
      <c r="X9" s="87">
        <v>0</v>
      </c>
      <c r="Y9" s="87">
        <v>0</v>
      </c>
      <c r="Z9" s="87">
        <v>0</v>
      </c>
      <c r="AA9" s="87">
        <v>0</v>
      </c>
      <c r="AB9" s="87">
        <v>0</v>
      </c>
      <c r="AC9" s="1042" t="s">
        <v>2134</v>
      </c>
      <c r="AD9"/>
      <c r="AE9"/>
      <c r="AF9" s="824" t="s">
        <v>762</v>
      </c>
      <c r="AG9" s="87">
        <v>0</v>
      </c>
      <c r="AH9" s="87">
        <v>0</v>
      </c>
      <c r="AI9" s="87">
        <v>0</v>
      </c>
      <c r="AJ9" s="87">
        <v>0</v>
      </c>
      <c r="AK9" s="87">
        <v>0</v>
      </c>
      <c r="AL9" s="87">
        <v>0</v>
      </c>
      <c r="AM9" s="87">
        <v>0</v>
      </c>
      <c r="AN9" s="87">
        <v>0</v>
      </c>
      <c r="AO9" s="87">
        <v>0</v>
      </c>
      <c r="AP9" s="87">
        <v>0</v>
      </c>
      <c r="AQ9" s="87">
        <v>0</v>
      </c>
      <c r="AR9" s="87">
        <v>0</v>
      </c>
      <c r="AS9" s="87">
        <v>0</v>
      </c>
      <c r="AT9" s="87">
        <v>0</v>
      </c>
      <c r="AU9" s="87">
        <v>0</v>
      </c>
      <c r="AV9" s="87">
        <v>0</v>
      </c>
      <c r="AW9" s="87">
        <v>0</v>
      </c>
      <c r="AX9" s="87">
        <v>0</v>
      </c>
      <c r="AY9" s="87">
        <v>0</v>
      </c>
      <c r="AZ9" s="87">
        <v>0</v>
      </c>
      <c r="BA9" s="87">
        <v>0</v>
      </c>
      <c r="BB9" s="87">
        <v>0</v>
      </c>
      <c r="BC9" s="87">
        <v>0</v>
      </c>
      <c r="BD9" s="87">
        <v>0</v>
      </c>
      <c r="BK9" s="96" t="s">
        <v>762</v>
      </c>
      <c r="BL9" s="96" t="s">
        <v>357</v>
      </c>
      <c r="BM9" s="96" t="s">
        <v>1630</v>
      </c>
    </row>
    <row r="10" spans="1:65" s="396" customFormat="1" ht="12.75" customHeight="1">
      <c r="A10" s="18" t="s">
        <v>538</v>
      </c>
      <c r="B10" s="18" t="s">
        <v>75</v>
      </c>
      <c r="C10" s="18" t="s">
        <v>556</v>
      </c>
      <c r="D10" s="18" t="s">
        <v>567</v>
      </c>
      <c r="E10" s="87">
        <v>0</v>
      </c>
      <c r="F10" s="87">
        <v>0</v>
      </c>
      <c r="G10" s="87">
        <v>0</v>
      </c>
      <c r="H10" s="87">
        <v>0</v>
      </c>
      <c r="I10" s="87">
        <v>0</v>
      </c>
      <c r="J10" s="87">
        <v>0</v>
      </c>
      <c r="K10" s="87">
        <v>0</v>
      </c>
      <c r="L10" s="87">
        <v>0</v>
      </c>
      <c r="M10" s="87">
        <v>0</v>
      </c>
      <c r="N10" s="87">
        <v>0</v>
      </c>
      <c r="O10" s="87">
        <v>0</v>
      </c>
      <c r="P10" s="87">
        <v>0</v>
      </c>
      <c r="Q10" s="87">
        <v>0</v>
      </c>
      <c r="R10" s="87">
        <v>0</v>
      </c>
      <c r="S10" s="87">
        <v>0</v>
      </c>
      <c r="T10" s="87">
        <v>0</v>
      </c>
      <c r="U10" s="87">
        <v>0</v>
      </c>
      <c r="V10" s="87">
        <v>0</v>
      </c>
      <c r="W10" s="87">
        <v>0</v>
      </c>
      <c r="X10" s="87">
        <v>0</v>
      </c>
      <c r="Y10" s="87">
        <v>0</v>
      </c>
      <c r="Z10" s="87">
        <v>0</v>
      </c>
      <c r="AA10" s="87">
        <v>0</v>
      </c>
      <c r="AB10" s="87">
        <v>0</v>
      </c>
      <c r="AC10" s="1042" t="s">
        <v>2135</v>
      </c>
      <c r="AD10"/>
      <c r="AE10"/>
      <c r="AF10" s="824" t="s">
        <v>763</v>
      </c>
      <c r="AG10" s="87">
        <v>0</v>
      </c>
      <c r="AH10" s="87">
        <v>0</v>
      </c>
      <c r="AI10" s="87">
        <v>0</v>
      </c>
      <c r="AJ10" s="87">
        <v>0</v>
      </c>
      <c r="AK10" s="87">
        <v>0</v>
      </c>
      <c r="AL10" s="87">
        <v>0</v>
      </c>
      <c r="AM10" s="87">
        <v>0</v>
      </c>
      <c r="AN10" s="87">
        <v>0</v>
      </c>
      <c r="AO10" s="87">
        <v>0</v>
      </c>
      <c r="AP10" s="87">
        <v>0</v>
      </c>
      <c r="AQ10" s="87">
        <v>0</v>
      </c>
      <c r="AR10" s="87">
        <v>0</v>
      </c>
      <c r="AS10" s="87">
        <v>0</v>
      </c>
      <c r="AT10" s="87">
        <v>0</v>
      </c>
      <c r="AU10" s="87">
        <v>0</v>
      </c>
      <c r="AV10" s="87">
        <v>0</v>
      </c>
      <c r="AW10" s="87">
        <v>0</v>
      </c>
      <c r="AX10" s="87">
        <v>0</v>
      </c>
      <c r="AY10" s="87">
        <v>0</v>
      </c>
      <c r="AZ10" s="87">
        <v>0</v>
      </c>
      <c r="BA10" s="87">
        <v>0</v>
      </c>
      <c r="BB10" s="87">
        <v>0</v>
      </c>
      <c r="BC10" s="87">
        <v>0</v>
      </c>
      <c r="BD10" s="87">
        <v>0</v>
      </c>
      <c r="BK10" s="96" t="s">
        <v>763</v>
      </c>
      <c r="BL10" s="96" t="s">
        <v>358</v>
      </c>
      <c r="BM10" s="96" t="s">
        <v>1631</v>
      </c>
    </row>
    <row r="11" spans="1:65" ht="12.75" customHeight="1">
      <c r="A11" s="18" t="s">
        <v>538</v>
      </c>
      <c r="B11" s="18" t="s">
        <v>75</v>
      </c>
      <c r="C11" s="18" t="s">
        <v>556</v>
      </c>
      <c r="D11" s="18" t="s">
        <v>570</v>
      </c>
      <c r="E11" s="87">
        <v>0</v>
      </c>
      <c r="F11" s="87">
        <v>0</v>
      </c>
      <c r="G11" s="87">
        <v>0</v>
      </c>
      <c r="H11" s="87">
        <v>0</v>
      </c>
      <c r="I11" s="87">
        <v>0</v>
      </c>
      <c r="J11" s="87">
        <v>0</v>
      </c>
      <c r="K11" s="87">
        <v>0</v>
      </c>
      <c r="L11" s="87">
        <v>0</v>
      </c>
      <c r="M11" s="87">
        <v>0</v>
      </c>
      <c r="N11" s="87">
        <v>0</v>
      </c>
      <c r="O11" s="87">
        <v>0</v>
      </c>
      <c r="P11" s="87">
        <v>0</v>
      </c>
      <c r="Q11" s="87">
        <v>0</v>
      </c>
      <c r="R11" s="87">
        <v>0</v>
      </c>
      <c r="S11" s="87">
        <v>0</v>
      </c>
      <c r="T11" s="87">
        <v>0</v>
      </c>
      <c r="U11" s="87">
        <v>0</v>
      </c>
      <c r="V11" s="87">
        <v>0</v>
      </c>
      <c r="W11" s="87">
        <v>0</v>
      </c>
      <c r="X11" s="87">
        <v>0</v>
      </c>
      <c r="Y11" s="87">
        <v>0</v>
      </c>
      <c r="Z11" s="87">
        <v>0</v>
      </c>
      <c r="AA11" s="87">
        <v>0</v>
      </c>
      <c r="AB11" s="87">
        <v>0</v>
      </c>
      <c r="AC11" s="1042" t="s">
        <v>2138</v>
      </c>
      <c r="AF11" s="824" t="s">
        <v>111</v>
      </c>
      <c r="AG11" s="87">
        <v>0</v>
      </c>
      <c r="AH11" s="87">
        <v>0</v>
      </c>
      <c r="AI11" s="87">
        <v>0</v>
      </c>
      <c r="AJ11" s="87">
        <v>0</v>
      </c>
      <c r="AK11" s="87">
        <v>0</v>
      </c>
      <c r="AL11" s="87">
        <v>0</v>
      </c>
      <c r="AM11" s="87">
        <v>0</v>
      </c>
      <c r="AN11" s="87">
        <v>0</v>
      </c>
      <c r="AO11" s="87">
        <v>0</v>
      </c>
      <c r="AP11" s="87">
        <v>0</v>
      </c>
      <c r="AQ11" s="87">
        <v>0</v>
      </c>
      <c r="AR11" s="87">
        <v>0</v>
      </c>
      <c r="AS11" s="87">
        <v>0</v>
      </c>
      <c r="AT11" s="87">
        <v>0</v>
      </c>
      <c r="AU11" s="87">
        <v>0</v>
      </c>
      <c r="AV11" s="87">
        <v>0</v>
      </c>
      <c r="AW11" s="87">
        <v>0</v>
      </c>
      <c r="AX11" s="87">
        <v>0</v>
      </c>
      <c r="AY11" s="87">
        <v>0</v>
      </c>
      <c r="AZ11" s="87">
        <v>0</v>
      </c>
      <c r="BA11" s="87">
        <v>0</v>
      </c>
      <c r="BB11" s="87">
        <v>0</v>
      </c>
      <c r="BC11" s="87">
        <v>0</v>
      </c>
      <c r="BD11" s="87">
        <v>0</v>
      </c>
      <c r="BK11" s="96" t="s">
        <v>111</v>
      </c>
      <c r="BL11" s="96" t="s">
        <v>360</v>
      </c>
      <c r="BM11" s="96" t="s">
        <v>1928</v>
      </c>
    </row>
    <row r="12" spans="1:65" ht="12.75" customHeight="1">
      <c r="A12" s="18" t="s">
        <v>538</v>
      </c>
      <c r="B12" s="18" t="s">
        <v>75</v>
      </c>
      <c r="C12" s="18" t="s">
        <v>556</v>
      </c>
      <c r="D12" s="18" t="s">
        <v>242</v>
      </c>
      <c r="E12" s="87">
        <v>0</v>
      </c>
      <c r="F12" s="87">
        <v>0</v>
      </c>
      <c r="G12" s="87">
        <v>0</v>
      </c>
      <c r="H12" s="87">
        <v>0</v>
      </c>
      <c r="I12" s="87">
        <v>0</v>
      </c>
      <c r="J12" s="87">
        <v>0</v>
      </c>
      <c r="K12" s="87">
        <v>0</v>
      </c>
      <c r="L12" s="87">
        <v>0</v>
      </c>
      <c r="M12" s="87">
        <v>0</v>
      </c>
      <c r="N12" s="87">
        <v>0</v>
      </c>
      <c r="O12" s="87">
        <v>0</v>
      </c>
      <c r="P12" s="87">
        <v>0</v>
      </c>
      <c r="Q12" s="87">
        <v>0</v>
      </c>
      <c r="R12" s="87">
        <v>0</v>
      </c>
      <c r="S12" s="87">
        <v>0</v>
      </c>
      <c r="T12" s="87">
        <v>0</v>
      </c>
      <c r="U12" s="87">
        <v>0</v>
      </c>
      <c r="V12" s="87">
        <v>0</v>
      </c>
      <c r="W12" s="87">
        <v>0</v>
      </c>
      <c r="X12" s="87">
        <v>0</v>
      </c>
      <c r="Y12" s="87">
        <v>0</v>
      </c>
      <c r="Z12" s="87">
        <v>0</v>
      </c>
      <c r="AA12" s="87">
        <v>0</v>
      </c>
      <c r="AB12" s="87">
        <v>0</v>
      </c>
      <c r="AC12" s="1051" t="s">
        <v>2149</v>
      </c>
      <c r="AF12" s="824" t="s">
        <v>114</v>
      </c>
      <c r="AG12" s="87">
        <v>0</v>
      </c>
      <c r="AH12" s="87">
        <v>0</v>
      </c>
      <c r="AI12" s="87">
        <v>0</v>
      </c>
      <c r="AJ12" s="87">
        <v>0</v>
      </c>
      <c r="AK12" s="87">
        <v>0</v>
      </c>
      <c r="AL12" s="87">
        <v>0</v>
      </c>
      <c r="AM12" s="87">
        <v>0</v>
      </c>
      <c r="AN12" s="87">
        <v>0</v>
      </c>
      <c r="AO12" s="87">
        <v>0</v>
      </c>
      <c r="AP12" s="87">
        <v>0</v>
      </c>
      <c r="AQ12" s="87">
        <v>0</v>
      </c>
      <c r="AR12" s="87">
        <v>0</v>
      </c>
      <c r="AS12" s="87">
        <v>0</v>
      </c>
      <c r="AT12" s="87">
        <v>0</v>
      </c>
      <c r="AU12" s="87">
        <v>0</v>
      </c>
      <c r="AV12" s="87">
        <v>0</v>
      </c>
      <c r="AW12" s="87">
        <v>0</v>
      </c>
      <c r="AX12" s="87">
        <v>0</v>
      </c>
      <c r="AY12" s="87">
        <v>0</v>
      </c>
      <c r="AZ12" s="87">
        <v>0</v>
      </c>
      <c r="BA12" s="87">
        <v>0</v>
      </c>
      <c r="BB12" s="87">
        <v>0</v>
      </c>
      <c r="BC12" s="87">
        <v>0</v>
      </c>
      <c r="BD12" s="87">
        <v>0</v>
      </c>
      <c r="BK12" s="96" t="s">
        <v>114</v>
      </c>
      <c r="BL12" s="96" t="s">
        <v>822</v>
      </c>
      <c r="BM12" s="96" t="s">
        <v>1640</v>
      </c>
    </row>
    <row r="13" spans="1:65" ht="12.75" customHeight="1">
      <c r="A13" s="18" t="s">
        <v>538</v>
      </c>
      <c r="B13" s="18" t="s">
        <v>75</v>
      </c>
      <c r="C13" s="18" t="s">
        <v>556</v>
      </c>
      <c r="D13" s="18" t="s">
        <v>243</v>
      </c>
      <c r="E13" s="87">
        <v>0</v>
      </c>
      <c r="F13" s="87">
        <v>0</v>
      </c>
      <c r="G13" s="87">
        <v>0</v>
      </c>
      <c r="H13" s="87">
        <v>0</v>
      </c>
      <c r="I13" s="87">
        <v>0</v>
      </c>
      <c r="J13" s="87">
        <v>0</v>
      </c>
      <c r="K13" s="87">
        <v>0</v>
      </c>
      <c r="L13" s="87">
        <v>0</v>
      </c>
      <c r="M13" s="87">
        <v>0</v>
      </c>
      <c r="N13" s="87">
        <v>0</v>
      </c>
      <c r="O13" s="87">
        <v>0</v>
      </c>
      <c r="P13" s="87">
        <v>0</v>
      </c>
      <c r="Q13" s="87">
        <v>0</v>
      </c>
      <c r="R13" s="87">
        <v>0</v>
      </c>
      <c r="S13" s="87">
        <v>0</v>
      </c>
      <c r="T13" s="87">
        <v>0</v>
      </c>
      <c r="U13" s="87">
        <v>0</v>
      </c>
      <c r="V13" s="87">
        <v>0</v>
      </c>
      <c r="W13" s="87">
        <v>0</v>
      </c>
      <c r="X13" s="87">
        <v>0</v>
      </c>
      <c r="Y13" s="87">
        <v>0</v>
      </c>
      <c r="Z13" s="87">
        <v>0</v>
      </c>
      <c r="AA13" s="87">
        <v>0</v>
      </c>
      <c r="AB13" s="87">
        <v>0</v>
      </c>
      <c r="AC13" s="1052" t="s">
        <v>2150</v>
      </c>
      <c r="AF13" s="824" t="s">
        <v>115</v>
      </c>
      <c r="AG13" s="87">
        <v>0</v>
      </c>
      <c r="AH13" s="87">
        <v>0</v>
      </c>
      <c r="AI13" s="87">
        <v>0</v>
      </c>
      <c r="AJ13" s="87">
        <v>0</v>
      </c>
      <c r="AK13" s="87">
        <v>0</v>
      </c>
      <c r="AL13" s="87">
        <v>0</v>
      </c>
      <c r="AM13" s="87">
        <v>0</v>
      </c>
      <c r="AN13" s="87">
        <v>0</v>
      </c>
      <c r="AO13" s="87">
        <v>0</v>
      </c>
      <c r="AP13" s="87">
        <v>0</v>
      </c>
      <c r="AQ13" s="87">
        <v>0</v>
      </c>
      <c r="AR13" s="87">
        <v>0</v>
      </c>
      <c r="AS13" s="87">
        <v>0</v>
      </c>
      <c r="AT13" s="87">
        <v>0</v>
      </c>
      <c r="AU13" s="87">
        <v>0</v>
      </c>
      <c r="AV13" s="87">
        <v>0</v>
      </c>
      <c r="AW13" s="87">
        <v>0</v>
      </c>
      <c r="AX13" s="87">
        <v>0</v>
      </c>
      <c r="AY13" s="87">
        <v>0</v>
      </c>
      <c r="AZ13" s="87">
        <v>0</v>
      </c>
      <c r="BA13" s="87">
        <v>0</v>
      </c>
      <c r="BB13" s="87">
        <v>0</v>
      </c>
      <c r="BC13" s="87">
        <v>0</v>
      </c>
      <c r="BD13" s="87">
        <v>0</v>
      </c>
      <c r="BK13" s="96" t="s">
        <v>115</v>
      </c>
      <c r="BL13" s="96" t="s">
        <v>362</v>
      </c>
      <c r="BM13" s="96" t="s">
        <v>1641</v>
      </c>
    </row>
    <row r="14" spans="1:65" ht="12.75" customHeight="1">
      <c r="A14" s="18"/>
      <c r="B14" s="18"/>
      <c r="C14" s="18"/>
      <c r="D14" s="18" t="s">
        <v>554</v>
      </c>
      <c r="E14" s="88"/>
      <c r="F14" s="88"/>
      <c r="G14" s="88"/>
      <c r="H14" s="88"/>
      <c r="I14" s="88"/>
      <c r="J14" s="88"/>
      <c r="K14" s="88"/>
      <c r="L14" s="88"/>
      <c r="M14" s="88"/>
      <c r="N14" s="88"/>
      <c r="O14" s="88"/>
      <c r="P14" s="88"/>
      <c r="Q14" s="88"/>
      <c r="R14" s="88"/>
      <c r="S14" s="88"/>
      <c r="T14" s="88"/>
      <c r="U14" s="88"/>
      <c r="V14" s="88"/>
      <c r="W14" s="88"/>
      <c r="X14" s="88"/>
      <c r="Y14" s="88"/>
      <c r="Z14" s="88"/>
      <c r="AA14" s="88"/>
      <c r="AB14" s="88"/>
      <c r="AC14" s="1052" t="s">
        <v>2151</v>
      </c>
      <c r="AF14" s="824" t="s">
        <v>112</v>
      </c>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K14" s="96" t="s">
        <v>112</v>
      </c>
      <c r="BL14" s="96" t="s">
        <v>863</v>
      </c>
      <c r="BM14" s="96" t="s">
        <v>1635</v>
      </c>
    </row>
    <row r="15" spans="1:65" ht="12.75" customHeight="1">
      <c r="A15" s="18" t="s">
        <v>538</v>
      </c>
      <c r="B15" s="18" t="s">
        <v>75</v>
      </c>
      <c r="C15" s="18" t="s">
        <v>556</v>
      </c>
      <c r="D15" s="18" t="s">
        <v>244</v>
      </c>
      <c r="E15" s="87">
        <v>0</v>
      </c>
      <c r="F15" s="87">
        <v>0</v>
      </c>
      <c r="G15" s="87">
        <v>0</v>
      </c>
      <c r="H15" s="87">
        <v>0</v>
      </c>
      <c r="I15" s="87">
        <v>0</v>
      </c>
      <c r="J15" s="87">
        <v>0</v>
      </c>
      <c r="K15" s="87">
        <v>0</v>
      </c>
      <c r="L15" s="87">
        <v>0</v>
      </c>
      <c r="M15" s="87">
        <v>0</v>
      </c>
      <c r="N15" s="87">
        <v>0</v>
      </c>
      <c r="O15" s="87">
        <v>0</v>
      </c>
      <c r="P15" s="87">
        <v>0</v>
      </c>
      <c r="Q15" s="87">
        <v>0</v>
      </c>
      <c r="R15" s="87">
        <v>0</v>
      </c>
      <c r="S15" s="87">
        <v>0</v>
      </c>
      <c r="T15" s="87">
        <v>0</v>
      </c>
      <c r="U15" s="87">
        <v>0</v>
      </c>
      <c r="V15" s="87">
        <v>0</v>
      </c>
      <c r="W15" s="87">
        <v>0</v>
      </c>
      <c r="X15" s="87">
        <v>0</v>
      </c>
      <c r="Y15" s="87">
        <v>0</v>
      </c>
      <c r="Z15" s="87">
        <v>0</v>
      </c>
      <c r="AA15" s="87">
        <v>0</v>
      </c>
      <c r="AB15" s="87">
        <v>0</v>
      </c>
      <c r="AC15" s="1045" t="s">
        <v>2140</v>
      </c>
      <c r="AF15" s="824" t="s">
        <v>113</v>
      </c>
      <c r="AG15" s="87">
        <v>0</v>
      </c>
      <c r="AH15" s="87">
        <v>0</v>
      </c>
      <c r="AI15" s="87">
        <v>0</v>
      </c>
      <c r="AJ15" s="87">
        <v>0</v>
      </c>
      <c r="AK15" s="87">
        <v>0</v>
      </c>
      <c r="AL15" s="87">
        <v>0</v>
      </c>
      <c r="AM15" s="87">
        <v>0</v>
      </c>
      <c r="AN15" s="87">
        <v>0</v>
      </c>
      <c r="AO15" s="87">
        <v>0</v>
      </c>
      <c r="AP15" s="87">
        <v>0</v>
      </c>
      <c r="AQ15" s="87">
        <v>0</v>
      </c>
      <c r="AR15" s="87">
        <v>0</v>
      </c>
      <c r="AS15" s="87">
        <v>0</v>
      </c>
      <c r="AT15" s="87">
        <v>0</v>
      </c>
      <c r="AU15" s="87">
        <v>0</v>
      </c>
      <c r="AV15" s="87">
        <v>0</v>
      </c>
      <c r="AW15" s="87">
        <v>0</v>
      </c>
      <c r="AX15" s="87">
        <v>0</v>
      </c>
      <c r="AY15" s="87">
        <v>0</v>
      </c>
      <c r="AZ15" s="87">
        <v>0</v>
      </c>
      <c r="BA15" s="87">
        <v>0</v>
      </c>
      <c r="BB15" s="87">
        <v>0</v>
      </c>
      <c r="BC15" s="87">
        <v>0</v>
      </c>
      <c r="BD15" s="87">
        <v>0</v>
      </c>
      <c r="BK15" s="96" t="s">
        <v>113</v>
      </c>
      <c r="BL15" s="96" t="s">
        <v>335</v>
      </c>
      <c r="BM15" s="96" t="s">
        <v>1929</v>
      </c>
    </row>
    <row r="16" spans="1:65" s="124" customFormat="1" ht="24" customHeight="1">
      <c r="A16" s="18"/>
      <c r="B16" s="18"/>
      <c r="C16" s="18"/>
      <c r="D16" s="18"/>
      <c r="E16" s="397"/>
      <c r="F16" s="397"/>
      <c r="G16" s="397"/>
      <c r="H16" s="397"/>
      <c r="I16" s="397"/>
      <c r="J16" s="398"/>
      <c r="K16" s="398"/>
      <c r="L16" s="398"/>
      <c r="M16" s="398"/>
      <c r="N16" s="399"/>
      <c r="O16" s="399"/>
      <c r="P16" s="399"/>
      <c r="Q16" s="399"/>
      <c r="R16" s="399"/>
      <c r="S16" s="399"/>
      <c r="T16" s="399"/>
      <c r="U16" s="399"/>
      <c r="V16" s="399"/>
      <c r="W16" s="399"/>
      <c r="X16" s="399"/>
      <c r="Y16" s="399"/>
      <c r="Z16" s="399"/>
      <c r="AA16" s="399"/>
      <c r="AB16" s="399"/>
      <c r="AC16" s="1050" t="s">
        <v>2152</v>
      </c>
      <c r="AD16"/>
      <c r="AE16"/>
      <c r="AF16" s="824" t="s">
        <v>198</v>
      </c>
      <c r="AG16" s="399"/>
      <c r="AH16" s="399"/>
      <c r="AI16" s="399"/>
      <c r="AJ16" s="399"/>
      <c r="AK16" s="399"/>
      <c r="AL16" s="399"/>
      <c r="AM16" s="399"/>
      <c r="AN16" s="399"/>
      <c r="AO16" s="399"/>
      <c r="AP16" s="399"/>
      <c r="AQ16" s="399"/>
      <c r="AR16" s="399"/>
      <c r="AS16" s="399"/>
      <c r="AT16" s="399"/>
      <c r="AU16" s="399"/>
      <c r="AV16" s="399"/>
      <c r="AW16" s="399"/>
      <c r="AX16" s="399"/>
      <c r="AY16" s="399"/>
      <c r="AZ16" s="399"/>
      <c r="BA16" s="399"/>
      <c r="BB16" s="399"/>
      <c r="BC16" s="399"/>
      <c r="BD16" s="399"/>
      <c r="BK16" s="96" t="s">
        <v>198</v>
      </c>
      <c r="BL16" s="96" t="s">
        <v>336</v>
      </c>
      <c r="BM16" s="96" t="s">
        <v>1939</v>
      </c>
    </row>
    <row r="17" spans="1:65" s="124" customFormat="1" ht="13.5" customHeight="1">
      <c r="A17" s="18" t="s">
        <v>538</v>
      </c>
      <c r="B17" s="12" t="s">
        <v>75</v>
      </c>
      <c r="C17" s="12" t="s">
        <v>558</v>
      </c>
      <c r="D17" s="18" t="s">
        <v>1222</v>
      </c>
      <c r="E17" s="706">
        <f>SUM(E18:E25)</f>
        <v>0</v>
      </c>
      <c r="F17" s="706">
        <f t="shared" ref="F17:O17" si="3">SUM(F18:F25)</f>
        <v>0</v>
      </c>
      <c r="G17" s="706">
        <f>SUM(G18:G25)</f>
        <v>0</v>
      </c>
      <c r="H17" s="706">
        <f t="shared" si="3"/>
        <v>0</v>
      </c>
      <c r="I17" s="706">
        <f t="shared" si="3"/>
        <v>0</v>
      </c>
      <c r="J17" s="706">
        <f t="shared" si="3"/>
        <v>0</v>
      </c>
      <c r="K17" s="706">
        <f t="shared" si="3"/>
        <v>0</v>
      </c>
      <c r="L17" s="706">
        <f t="shared" si="3"/>
        <v>0</v>
      </c>
      <c r="M17" s="706">
        <f t="shared" si="3"/>
        <v>0</v>
      </c>
      <c r="N17" s="706">
        <f t="shared" si="3"/>
        <v>0</v>
      </c>
      <c r="O17" s="706">
        <f t="shared" si="3"/>
        <v>0</v>
      </c>
      <c r="P17" s="706">
        <f>SUM(P18:P25)</f>
        <v>0</v>
      </c>
      <c r="Q17" s="706">
        <f>SUM(Q18:Q25)</f>
        <v>0</v>
      </c>
      <c r="R17" s="706">
        <f>SUM(R18:R25)</f>
        <v>0</v>
      </c>
      <c r="S17" s="706">
        <f>SUM(S18:S25)</f>
        <v>0</v>
      </c>
      <c r="T17" s="706">
        <f>SUM(T18:T25)</f>
        <v>0</v>
      </c>
      <c r="U17" s="706">
        <f t="shared" ref="U17:AB17" si="4">SUM(U18:U25)</f>
        <v>0</v>
      </c>
      <c r="V17" s="706">
        <f t="shared" si="4"/>
        <v>0</v>
      </c>
      <c r="W17" s="706">
        <f t="shared" si="4"/>
        <v>0</v>
      </c>
      <c r="X17" s="706">
        <f t="shared" si="4"/>
        <v>0</v>
      </c>
      <c r="Y17" s="706">
        <f t="shared" si="4"/>
        <v>0</v>
      </c>
      <c r="Z17" s="706">
        <f>SUM(Z18:Z25)</f>
        <v>0</v>
      </c>
      <c r="AA17" s="706">
        <f>SUM(AA18:AA25)</f>
        <v>0</v>
      </c>
      <c r="AB17" s="706">
        <f t="shared" si="4"/>
        <v>0</v>
      </c>
      <c r="AC17" s="377" t="s">
        <v>2148</v>
      </c>
      <c r="AD17"/>
      <c r="AE17"/>
      <c r="AF17" s="824" t="s">
        <v>442</v>
      </c>
      <c r="AG17" s="160">
        <f t="shared" ref="AG17:BD17" si="5">SUM(AG18:AG25)</f>
        <v>0</v>
      </c>
      <c r="AH17" s="160">
        <f t="shared" si="5"/>
        <v>0</v>
      </c>
      <c r="AI17" s="160">
        <f t="shared" si="5"/>
        <v>0</v>
      </c>
      <c r="AJ17" s="160">
        <f t="shared" si="5"/>
        <v>0</v>
      </c>
      <c r="AK17" s="160">
        <f t="shared" si="5"/>
        <v>0</v>
      </c>
      <c r="AL17" s="160">
        <f t="shared" si="5"/>
        <v>0</v>
      </c>
      <c r="AM17" s="160">
        <f t="shared" si="5"/>
        <v>0</v>
      </c>
      <c r="AN17" s="160">
        <f t="shared" si="5"/>
        <v>0</v>
      </c>
      <c r="AO17" s="160">
        <f t="shared" si="5"/>
        <v>0</v>
      </c>
      <c r="AP17" s="160">
        <f t="shared" si="5"/>
        <v>0</v>
      </c>
      <c r="AQ17" s="160">
        <f t="shared" si="5"/>
        <v>0</v>
      </c>
      <c r="AR17" s="160">
        <f t="shared" si="5"/>
        <v>0</v>
      </c>
      <c r="AS17" s="160">
        <f t="shared" si="5"/>
        <v>0</v>
      </c>
      <c r="AT17" s="160">
        <f t="shared" si="5"/>
        <v>0</v>
      </c>
      <c r="AU17" s="160">
        <f t="shared" si="5"/>
        <v>0</v>
      </c>
      <c r="AV17" s="160">
        <f t="shared" si="5"/>
        <v>0</v>
      </c>
      <c r="AW17" s="160">
        <f t="shared" si="5"/>
        <v>0</v>
      </c>
      <c r="AX17" s="160">
        <f t="shared" si="5"/>
        <v>0</v>
      </c>
      <c r="AY17" s="160">
        <f t="shared" si="5"/>
        <v>0</v>
      </c>
      <c r="AZ17" s="160">
        <f>SUM(AZ18:AZ25)</f>
        <v>0</v>
      </c>
      <c r="BA17" s="160">
        <f>SUM(BA18:BA25)</f>
        <v>0</v>
      </c>
      <c r="BB17" s="160">
        <f>SUM(BB18:BB25)</f>
        <v>0</v>
      </c>
      <c r="BC17" s="160">
        <f>SUM(BC18:BC25)</f>
        <v>0</v>
      </c>
      <c r="BD17" s="160">
        <f t="shared" si="5"/>
        <v>0</v>
      </c>
      <c r="BK17" s="96" t="s">
        <v>442</v>
      </c>
      <c r="BL17" s="96" t="s">
        <v>759</v>
      </c>
      <c r="BM17" s="96" t="s">
        <v>1619</v>
      </c>
    </row>
    <row r="18" spans="1:65" s="396" customFormat="1" ht="12.75" customHeight="1">
      <c r="A18" s="18" t="s">
        <v>538</v>
      </c>
      <c r="B18" s="18" t="s">
        <v>75</v>
      </c>
      <c r="C18" s="12" t="s">
        <v>558</v>
      </c>
      <c r="D18" s="18" t="s">
        <v>563</v>
      </c>
      <c r="E18" s="87">
        <v>0</v>
      </c>
      <c r="F18" s="87">
        <v>0</v>
      </c>
      <c r="G18" s="87">
        <v>0</v>
      </c>
      <c r="H18" s="87">
        <v>0</v>
      </c>
      <c r="I18" s="87">
        <v>0</v>
      </c>
      <c r="J18" s="87">
        <v>0</v>
      </c>
      <c r="K18" s="87">
        <v>0</v>
      </c>
      <c r="L18" s="87">
        <v>0</v>
      </c>
      <c r="M18" s="87">
        <v>0</v>
      </c>
      <c r="N18" s="87">
        <v>0</v>
      </c>
      <c r="O18" s="87">
        <v>0</v>
      </c>
      <c r="P18" s="87">
        <v>0</v>
      </c>
      <c r="Q18" s="87">
        <v>0</v>
      </c>
      <c r="R18" s="87">
        <v>0</v>
      </c>
      <c r="S18" s="87">
        <v>0</v>
      </c>
      <c r="T18" s="87">
        <v>0</v>
      </c>
      <c r="U18" s="87">
        <v>0</v>
      </c>
      <c r="V18" s="87">
        <v>0</v>
      </c>
      <c r="W18" s="87">
        <v>0</v>
      </c>
      <c r="X18" s="87">
        <v>0</v>
      </c>
      <c r="Y18" s="87">
        <v>0</v>
      </c>
      <c r="Z18" s="87">
        <v>0</v>
      </c>
      <c r="AA18" s="87">
        <v>0</v>
      </c>
      <c r="AB18" s="87">
        <v>0</v>
      </c>
      <c r="AC18" s="375" t="s">
        <v>2131</v>
      </c>
      <c r="AD18"/>
      <c r="AE18"/>
      <c r="AF18" s="824" t="s">
        <v>760</v>
      </c>
      <c r="AG18" s="87">
        <v>0</v>
      </c>
      <c r="AH18" s="87">
        <v>0</v>
      </c>
      <c r="AI18" s="87">
        <v>0</v>
      </c>
      <c r="AJ18" s="87">
        <v>0</v>
      </c>
      <c r="AK18" s="87">
        <v>0</v>
      </c>
      <c r="AL18" s="87">
        <v>0</v>
      </c>
      <c r="AM18" s="87">
        <v>0</v>
      </c>
      <c r="AN18" s="87">
        <v>0</v>
      </c>
      <c r="AO18" s="87">
        <v>0</v>
      </c>
      <c r="AP18" s="87">
        <v>0</v>
      </c>
      <c r="AQ18" s="87">
        <v>0</v>
      </c>
      <c r="AR18" s="87">
        <v>0</v>
      </c>
      <c r="AS18" s="87">
        <v>0</v>
      </c>
      <c r="AT18" s="87">
        <v>0</v>
      </c>
      <c r="AU18" s="87">
        <v>0</v>
      </c>
      <c r="AV18" s="87">
        <v>0</v>
      </c>
      <c r="AW18" s="87">
        <v>0</v>
      </c>
      <c r="AX18" s="87">
        <v>0</v>
      </c>
      <c r="AY18" s="87">
        <v>0</v>
      </c>
      <c r="AZ18" s="87">
        <v>0</v>
      </c>
      <c r="BA18" s="87">
        <v>0</v>
      </c>
      <c r="BB18" s="87">
        <v>0</v>
      </c>
      <c r="BC18" s="87">
        <v>0</v>
      </c>
      <c r="BD18" s="87">
        <v>0</v>
      </c>
      <c r="BK18" s="96" t="s">
        <v>760</v>
      </c>
      <c r="BL18" s="96" t="s">
        <v>351</v>
      </c>
      <c r="BM18" s="96" t="s">
        <v>1638</v>
      </c>
    </row>
    <row r="19" spans="1:65" s="396" customFormat="1" ht="12.75" customHeight="1">
      <c r="A19" s="18" t="s">
        <v>538</v>
      </c>
      <c r="B19" s="18" t="s">
        <v>75</v>
      </c>
      <c r="C19" s="12" t="s">
        <v>558</v>
      </c>
      <c r="D19" s="18" t="s">
        <v>566</v>
      </c>
      <c r="E19" s="87">
        <v>0</v>
      </c>
      <c r="F19" s="87">
        <v>0</v>
      </c>
      <c r="G19" s="87">
        <v>0</v>
      </c>
      <c r="H19" s="87">
        <v>0</v>
      </c>
      <c r="I19" s="87">
        <v>0</v>
      </c>
      <c r="J19" s="87">
        <v>0</v>
      </c>
      <c r="K19" s="87">
        <v>0</v>
      </c>
      <c r="L19" s="87">
        <v>0</v>
      </c>
      <c r="M19" s="87">
        <v>0</v>
      </c>
      <c r="N19" s="87">
        <v>0</v>
      </c>
      <c r="O19" s="87">
        <v>0</v>
      </c>
      <c r="P19" s="87">
        <v>0</v>
      </c>
      <c r="Q19" s="87">
        <v>0</v>
      </c>
      <c r="R19" s="87">
        <v>0</v>
      </c>
      <c r="S19" s="87">
        <v>0</v>
      </c>
      <c r="T19" s="87">
        <v>0</v>
      </c>
      <c r="U19" s="87">
        <v>0</v>
      </c>
      <c r="V19" s="87">
        <v>0</v>
      </c>
      <c r="W19" s="87">
        <v>0</v>
      </c>
      <c r="X19" s="87">
        <v>0</v>
      </c>
      <c r="Y19" s="87">
        <v>0</v>
      </c>
      <c r="Z19" s="87">
        <v>0</v>
      </c>
      <c r="AA19" s="87">
        <v>0</v>
      </c>
      <c r="AB19" s="87">
        <v>0</v>
      </c>
      <c r="AC19" s="1042" t="s">
        <v>2134</v>
      </c>
      <c r="AD19"/>
      <c r="AE19"/>
      <c r="AF19" s="824" t="s">
        <v>762</v>
      </c>
      <c r="AG19" s="87">
        <v>0</v>
      </c>
      <c r="AH19" s="87">
        <v>0</v>
      </c>
      <c r="AI19" s="87">
        <v>0</v>
      </c>
      <c r="AJ19" s="87">
        <v>0</v>
      </c>
      <c r="AK19" s="87">
        <v>0</v>
      </c>
      <c r="AL19" s="87">
        <v>0</v>
      </c>
      <c r="AM19" s="87">
        <v>0</v>
      </c>
      <c r="AN19" s="87">
        <v>0</v>
      </c>
      <c r="AO19" s="87">
        <v>0</v>
      </c>
      <c r="AP19" s="87">
        <v>0</v>
      </c>
      <c r="AQ19" s="87">
        <v>0</v>
      </c>
      <c r="AR19" s="87">
        <v>0</v>
      </c>
      <c r="AS19" s="87">
        <v>0</v>
      </c>
      <c r="AT19" s="87">
        <v>0</v>
      </c>
      <c r="AU19" s="87">
        <v>0</v>
      </c>
      <c r="AV19" s="87">
        <v>0</v>
      </c>
      <c r="AW19" s="87">
        <v>0</v>
      </c>
      <c r="AX19" s="87">
        <v>0</v>
      </c>
      <c r="AY19" s="87">
        <v>0</v>
      </c>
      <c r="AZ19" s="87">
        <v>0</v>
      </c>
      <c r="BA19" s="87">
        <v>0</v>
      </c>
      <c r="BB19" s="87">
        <v>0</v>
      </c>
      <c r="BC19" s="87">
        <v>0</v>
      </c>
      <c r="BD19" s="87">
        <v>0</v>
      </c>
      <c r="BK19" s="96" t="s">
        <v>762</v>
      </c>
      <c r="BL19" s="96" t="s">
        <v>357</v>
      </c>
      <c r="BM19" s="96" t="s">
        <v>1630</v>
      </c>
    </row>
    <row r="20" spans="1:65" s="396" customFormat="1" ht="12.75" customHeight="1">
      <c r="A20" s="18" t="s">
        <v>538</v>
      </c>
      <c r="B20" s="18" t="s">
        <v>75</v>
      </c>
      <c r="C20" s="12" t="s">
        <v>558</v>
      </c>
      <c r="D20" s="18" t="s">
        <v>567</v>
      </c>
      <c r="E20" s="87">
        <v>0</v>
      </c>
      <c r="F20" s="87">
        <v>0</v>
      </c>
      <c r="G20" s="87">
        <v>0</v>
      </c>
      <c r="H20" s="87">
        <v>0</v>
      </c>
      <c r="I20" s="87">
        <v>0</v>
      </c>
      <c r="J20" s="87">
        <v>0</v>
      </c>
      <c r="K20" s="87">
        <v>0</v>
      </c>
      <c r="L20" s="87">
        <v>0</v>
      </c>
      <c r="M20" s="87">
        <v>0</v>
      </c>
      <c r="N20" s="87">
        <v>0</v>
      </c>
      <c r="O20" s="87">
        <v>0</v>
      </c>
      <c r="P20" s="87">
        <v>0</v>
      </c>
      <c r="Q20" s="87">
        <v>0</v>
      </c>
      <c r="R20" s="87">
        <v>0</v>
      </c>
      <c r="S20" s="87">
        <v>0</v>
      </c>
      <c r="T20" s="87">
        <v>0</v>
      </c>
      <c r="U20" s="87">
        <v>0</v>
      </c>
      <c r="V20" s="87">
        <v>0</v>
      </c>
      <c r="W20" s="87">
        <v>0</v>
      </c>
      <c r="X20" s="87">
        <v>0</v>
      </c>
      <c r="Y20" s="87">
        <v>0</v>
      </c>
      <c r="Z20" s="87">
        <v>0</v>
      </c>
      <c r="AA20" s="87">
        <v>0</v>
      </c>
      <c r="AB20" s="87">
        <v>0</v>
      </c>
      <c r="AC20" s="1042" t="s">
        <v>2135</v>
      </c>
      <c r="AD20"/>
      <c r="AE20"/>
      <c r="AF20" s="824" t="s">
        <v>763</v>
      </c>
      <c r="AG20" s="87">
        <v>0</v>
      </c>
      <c r="AH20" s="87">
        <v>0</v>
      </c>
      <c r="AI20" s="87">
        <v>0</v>
      </c>
      <c r="AJ20" s="87">
        <v>0</v>
      </c>
      <c r="AK20" s="87">
        <v>0</v>
      </c>
      <c r="AL20" s="87">
        <v>0</v>
      </c>
      <c r="AM20" s="87">
        <v>0</v>
      </c>
      <c r="AN20" s="87">
        <v>0</v>
      </c>
      <c r="AO20" s="87">
        <v>0</v>
      </c>
      <c r="AP20" s="87">
        <v>0</v>
      </c>
      <c r="AQ20" s="87">
        <v>0</v>
      </c>
      <c r="AR20" s="87">
        <v>0</v>
      </c>
      <c r="AS20" s="87">
        <v>0</v>
      </c>
      <c r="AT20" s="87">
        <v>0</v>
      </c>
      <c r="AU20" s="87">
        <v>0</v>
      </c>
      <c r="AV20" s="87">
        <v>0</v>
      </c>
      <c r="AW20" s="87">
        <v>0</v>
      </c>
      <c r="AX20" s="87">
        <v>0</v>
      </c>
      <c r="AY20" s="87">
        <v>0</v>
      </c>
      <c r="AZ20" s="87">
        <v>0</v>
      </c>
      <c r="BA20" s="87">
        <v>0</v>
      </c>
      <c r="BB20" s="87">
        <v>0</v>
      </c>
      <c r="BC20" s="87">
        <v>0</v>
      </c>
      <c r="BD20" s="87">
        <v>0</v>
      </c>
      <c r="BK20" s="96" t="s">
        <v>763</v>
      </c>
      <c r="BL20" s="96" t="s">
        <v>358</v>
      </c>
      <c r="BM20" s="96" t="s">
        <v>1631</v>
      </c>
    </row>
    <row r="21" spans="1:65" ht="12.75" customHeight="1">
      <c r="A21" s="18" t="s">
        <v>538</v>
      </c>
      <c r="B21" s="18" t="s">
        <v>75</v>
      </c>
      <c r="C21" s="12" t="s">
        <v>558</v>
      </c>
      <c r="D21" s="18" t="s">
        <v>570</v>
      </c>
      <c r="E21" s="87">
        <v>0</v>
      </c>
      <c r="F21" s="87">
        <v>0</v>
      </c>
      <c r="G21" s="87">
        <v>0</v>
      </c>
      <c r="H21" s="87">
        <v>0</v>
      </c>
      <c r="I21" s="87">
        <v>0</v>
      </c>
      <c r="J21" s="87">
        <v>0</v>
      </c>
      <c r="K21" s="87">
        <v>0</v>
      </c>
      <c r="L21" s="87">
        <v>0</v>
      </c>
      <c r="M21" s="87">
        <v>0</v>
      </c>
      <c r="N21" s="87">
        <v>0</v>
      </c>
      <c r="O21" s="87">
        <v>0</v>
      </c>
      <c r="P21" s="87">
        <v>0</v>
      </c>
      <c r="Q21" s="87">
        <v>0</v>
      </c>
      <c r="R21" s="87">
        <v>0</v>
      </c>
      <c r="S21" s="87">
        <v>0</v>
      </c>
      <c r="T21" s="87">
        <v>0</v>
      </c>
      <c r="U21" s="87">
        <v>0</v>
      </c>
      <c r="V21" s="87">
        <v>0</v>
      </c>
      <c r="W21" s="87">
        <v>0</v>
      </c>
      <c r="X21" s="87">
        <v>0</v>
      </c>
      <c r="Y21" s="87">
        <v>0</v>
      </c>
      <c r="Z21" s="87">
        <v>0</v>
      </c>
      <c r="AA21" s="87">
        <v>0</v>
      </c>
      <c r="AB21" s="87">
        <v>0</v>
      </c>
      <c r="AC21" s="1042" t="s">
        <v>2138</v>
      </c>
      <c r="AF21" s="824" t="s">
        <v>111</v>
      </c>
      <c r="AG21" s="87">
        <v>0</v>
      </c>
      <c r="AH21" s="87">
        <v>0</v>
      </c>
      <c r="AI21" s="87">
        <v>0</v>
      </c>
      <c r="AJ21" s="87">
        <v>0</v>
      </c>
      <c r="AK21" s="87">
        <v>0</v>
      </c>
      <c r="AL21" s="87">
        <v>0</v>
      </c>
      <c r="AM21" s="87">
        <v>0</v>
      </c>
      <c r="AN21" s="87">
        <v>0</v>
      </c>
      <c r="AO21" s="87">
        <v>0</v>
      </c>
      <c r="AP21" s="87">
        <v>0</v>
      </c>
      <c r="AQ21" s="87">
        <v>0</v>
      </c>
      <c r="AR21" s="87">
        <v>0</v>
      </c>
      <c r="AS21" s="87">
        <v>0</v>
      </c>
      <c r="AT21" s="87">
        <v>0</v>
      </c>
      <c r="AU21" s="87">
        <v>0</v>
      </c>
      <c r="AV21" s="87">
        <v>0</v>
      </c>
      <c r="AW21" s="87">
        <v>0</v>
      </c>
      <c r="AX21" s="87">
        <v>0</v>
      </c>
      <c r="AY21" s="87">
        <v>0</v>
      </c>
      <c r="AZ21" s="87">
        <v>0</v>
      </c>
      <c r="BA21" s="87">
        <v>0</v>
      </c>
      <c r="BB21" s="87">
        <v>0</v>
      </c>
      <c r="BC21" s="87">
        <v>0</v>
      </c>
      <c r="BD21" s="87">
        <v>0</v>
      </c>
      <c r="BK21" s="96" t="s">
        <v>111</v>
      </c>
      <c r="BL21" s="96" t="s">
        <v>360</v>
      </c>
      <c r="BM21" s="96" t="s">
        <v>1928</v>
      </c>
    </row>
    <row r="22" spans="1:65" ht="12.75" customHeight="1">
      <c r="A22" s="18" t="s">
        <v>538</v>
      </c>
      <c r="B22" s="18" t="s">
        <v>75</v>
      </c>
      <c r="C22" s="12" t="s">
        <v>558</v>
      </c>
      <c r="D22" s="18" t="s">
        <v>242</v>
      </c>
      <c r="E22" s="87">
        <v>0</v>
      </c>
      <c r="F22" s="87">
        <v>0</v>
      </c>
      <c r="G22" s="87">
        <v>0</v>
      </c>
      <c r="H22" s="87">
        <v>0</v>
      </c>
      <c r="I22" s="87">
        <v>0</v>
      </c>
      <c r="J22" s="87">
        <v>0</v>
      </c>
      <c r="K22" s="87">
        <v>0</v>
      </c>
      <c r="L22" s="87">
        <v>0</v>
      </c>
      <c r="M22" s="87">
        <v>0</v>
      </c>
      <c r="N22" s="87">
        <v>0</v>
      </c>
      <c r="O22" s="87">
        <v>0</v>
      </c>
      <c r="P22" s="87">
        <v>0</v>
      </c>
      <c r="Q22" s="87">
        <v>0</v>
      </c>
      <c r="R22" s="87">
        <v>0</v>
      </c>
      <c r="S22" s="87">
        <v>0</v>
      </c>
      <c r="T22" s="87">
        <v>0</v>
      </c>
      <c r="U22" s="87">
        <v>0</v>
      </c>
      <c r="V22" s="87">
        <v>0</v>
      </c>
      <c r="W22" s="87">
        <v>0</v>
      </c>
      <c r="X22" s="87">
        <v>0</v>
      </c>
      <c r="Y22" s="87">
        <v>0</v>
      </c>
      <c r="Z22" s="87">
        <v>0</v>
      </c>
      <c r="AA22" s="87">
        <v>0</v>
      </c>
      <c r="AB22" s="87">
        <v>0</v>
      </c>
      <c r="AC22" s="1051" t="s">
        <v>2149</v>
      </c>
      <c r="AF22" s="824" t="s">
        <v>114</v>
      </c>
      <c r="AG22" s="87">
        <v>0</v>
      </c>
      <c r="AH22" s="87">
        <v>0</v>
      </c>
      <c r="AI22" s="87">
        <v>0</v>
      </c>
      <c r="AJ22" s="87">
        <v>0</v>
      </c>
      <c r="AK22" s="87">
        <v>0</v>
      </c>
      <c r="AL22" s="87">
        <v>0</v>
      </c>
      <c r="AM22" s="87">
        <v>0</v>
      </c>
      <c r="AN22" s="87">
        <v>0</v>
      </c>
      <c r="AO22" s="87">
        <v>0</v>
      </c>
      <c r="AP22" s="87">
        <v>0</v>
      </c>
      <c r="AQ22" s="87">
        <v>0</v>
      </c>
      <c r="AR22" s="87">
        <v>0</v>
      </c>
      <c r="AS22" s="87">
        <v>0</v>
      </c>
      <c r="AT22" s="87">
        <v>0</v>
      </c>
      <c r="AU22" s="87">
        <v>0</v>
      </c>
      <c r="AV22" s="87">
        <v>0</v>
      </c>
      <c r="AW22" s="87">
        <v>0</v>
      </c>
      <c r="AX22" s="87">
        <v>0</v>
      </c>
      <c r="AY22" s="87">
        <v>0</v>
      </c>
      <c r="AZ22" s="87">
        <v>0</v>
      </c>
      <c r="BA22" s="87">
        <v>0</v>
      </c>
      <c r="BB22" s="87">
        <v>0</v>
      </c>
      <c r="BC22" s="87">
        <v>0</v>
      </c>
      <c r="BD22" s="87">
        <v>0</v>
      </c>
      <c r="BK22" s="96" t="s">
        <v>114</v>
      </c>
      <c r="BL22" s="96" t="s">
        <v>822</v>
      </c>
      <c r="BM22" s="96" t="s">
        <v>1640</v>
      </c>
    </row>
    <row r="23" spans="1:65" ht="12.75" customHeight="1">
      <c r="A23" s="18" t="s">
        <v>538</v>
      </c>
      <c r="B23" s="18" t="s">
        <v>75</v>
      </c>
      <c r="C23" s="12" t="s">
        <v>558</v>
      </c>
      <c r="D23" s="18" t="s">
        <v>243</v>
      </c>
      <c r="E23" s="87">
        <v>0</v>
      </c>
      <c r="F23" s="87">
        <v>0</v>
      </c>
      <c r="G23" s="87">
        <v>0</v>
      </c>
      <c r="H23" s="87">
        <v>0</v>
      </c>
      <c r="I23" s="87">
        <v>0</v>
      </c>
      <c r="J23" s="87">
        <v>0</v>
      </c>
      <c r="K23" s="87">
        <v>0</v>
      </c>
      <c r="L23" s="87">
        <v>0</v>
      </c>
      <c r="M23" s="87">
        <v>0</v>
      </c>
      <c r="N23" s="87">
        <v>0</v>
      </c>
      <c r="O23" s="87">
        <v>0</v>
      </c>
      <c r="P23" s="87">
        <v>0</v>
      </c>
      <c r="Q23" s="87">
        <v>0</v>
      </c>
      <c r="R23" s="87">
        <v>0</v>
      </c>
      <c r="S23" s="87">
        <v>0</v>
      </c>
      <c r="T23" s="87">
        <v>0</v>
      </c>
      <c r="U23" s="87">
        <v>0</v>
      </c>
      <c r="V23" s="87">
        <v>0</v>
      </c>
      <c r="W23" s="87">
        <v>0</v>
      </c>
      <c r="X23" s="87">
        <v>0</v>
      </c>
      <c r="Y23" s="87">
        <v>0</v>
      </c>
      <c r="Z23" s="87">
        <v>0</v>
      </c>
      <c r="AA23" s="87">
        <v>0</v>
      </c>
      <c r="AB23" s="87">
        <v>0</v>
      </c>
      <c r="AC23" s="1052" t="s">
        <v>2150</v>
      </c>
      <c r="AF23" s="824" t="s">
        <v>115</v>
      </c>
      <c r="AG23" s="87">
        <v>0</v>
      </c>
      <c r="AH23" s="87">
        <v>0</v>
      </c>
      <c r="AI23" s="87">
        <v>0</v>
      </c>
      <c r="AJ23" s="87">
        <v>0</v>
      </c>
      <c r="AK23" s="87">
        <v>0</v>
      </c>
      <c r="AL23" s="87">
        <v>0</v>
      </c>
      <c r="AM23" s="87">
        <v>0</v>
      </c>
      <c r="AN23" s="87">
        <v>0</v>
      </c>
      <c r="AO23" s="87">
        <v>0</v>
      </c>
      <c r="AP23" s="87">
        <v>0</v>
      </c>
      <c r="AQ23" s="87">
        <v>0</v>
      </c>
      <c r="AR23" s="87">
        <v>0</v>
      </c>
      <c r="AS23" s="87">
        <v>0</v>
      </c>
      <c r="AT23" s="87">
        <v>0</v>
      </c>
      <c r="AU23" s="87">
        <v>0</v>
      </c>
      <c r="AV23" s="87">
        <v>0</v>
      </c>
      <c r="AW23" s="87">
        <v>0</v>
      </c>
      <c r="AX23" s="87">
        <v>0</v>
      </c>
      <c r="AY23" s="87">
        <v>0</v>
      </c>
      <c r="AZ23" s="87">
        <v>0</v>
      </c>
      <c r="BA23" s="87">
        <v>0</v>
      </c>
      <c r="BB23" s="87">
        <v>0</v>
      </c>
      <c r="BC23" s="87">
        <v>0</v>
      </c>
      <c r="BD23" s="87">
        <v>0</v>
      </c>
      <c r="BK23" s="96" t="s">
        <v>115</v>
      </c>
      <c r="BL23" s="96" t="s">
        <v>362</v>
      </c>
      <c r="BM23" s="96" t="s">
        <v>1641</v>
      </c>
    </row>
    <row r="24" spans="1:65" ht="12.75" customHeight="1">
      <c r="A24" s="18"/>
      <c r="B24" s="18"/>
      <c r="C24" s="12"/>
      <c r="D24" s="18" t="s">
        <v>554</v>
      </c>
      <c r="E24" s="708"/>
      <c r="F24" s="708"/>
      <c r="G24" s="708"/>
      <c r="H24" s="708"/>
      <c r="I24" s="708"/>
      <c r="J24" s="708"/>
      <c r="K24" s="708"/>
      <c r="L24" s="708"/>
      <c r="M24" s="708"/>
      <c r="N24" s="708"/>
      <c r="O24" s="708"/>
      <c r="P24" s="708"/>
      <c r="Q24" s="708"/>
      <c r="R24" s="708"/>
      <c r="S24" s="708"/>
      <c r="T24" s="708"/>
      <c r="U24" s="708"/>
      <c r="V24" s="708"/>
      <c r="W24" s="708"/>
      <c r="X24" s="708"/>
      <c r="Y24" s="708"/>
      <c r="Z24" s="708"/>
      <c r="AA24" s="708"/>
      <c r="AB24" s="708"/>
      <c r="AC24" s="1052" t="s">
        <v>2151</v>
      </c>
      <c r="AF24" s="824" t="s">
        <v>112</v>
      </c>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K24" s="96" t="s">
        <v>112</v>
      </c>
      <c r="BL24" s="96" t="s">
        <v>863</v>
      </c>
      <c r="BM24" s="96" t="s">
        <v>1635</v>
      </c>
    </row>
    <row r="25" spans="1:65" ht="12.75" customHeight="1">
      <c r="A25" s="18" t="s">
        <v>538</v>
      </c>
      <c r="B25" s="18" t="s">
        <v>75</v>
      </c>
      <c r="C25" s="12" t="s">
        <v>558</v>
      </c>
      <c r="D25" s="18" t="s">
        <v>244</v>
      </c>
      <c r="E25" s="87">
        <v>0</v>
      </c>
      <c r="F25" s="87">
        <v>0</v>
      </c>
      <c r="G25" s="87">
        <v>0</v>
      </c>
      <c r="H25" s="87">
        <v>0</v>
      </c>
      <c r="I25" s="87">
        <v>0</v>
      </c>
      <c r="J25" s="87">
        <v>0</v>
      </c>
      <c r="K25" s="87">
        <v>0</v>
      </c>
      <c r="L25" s="87">
        <v>0</v>
      </c>
      <c r="M25" s="87">
        <v>0</v>
      </c>
      <c r="N25" s="87">
        <v>0</v>
      </c>
      <c r="O25" s="87">
        <v>0</v>
      </c>
      <c r="P25" s="87">
        <v>0</v>
      </c>
      <c r="Q25" s="87">
        <v>0</v>
      </c>
      <c r="R25" s="87">
        <v>0</v>
      </c>
      <c r="S25" s="87">
        <v>0</v>
      </c>
      <c r="T25" s="87">
        <v>0</v>
      </c>
      <c r="U25" s="87">
        <v>0</v>
      </c>
      <c r="V25" s="87">
        <v>0</v>
      </c>
      <c r="W25" s="87">
        <v>0</v>
      </c>
      <c r="X25" s="87">
        <v>0</v>
      </c>
      <c r="Y25" s="87">
        <v>0</v>
      </c>
      <c r="Z25" s="87">
        <v>0</v>
      </c>
      <c r="AA25" s="87">
        <v>0</v>
      </c>
      <c r="AB25" s="87">
        <v>0</v>
      </c>
      <c r="AC25" s="1045" t="s">
        <v>2140</v>
      </c>
      <c r="AF25" s="824" t="s">
        <v>113</v>
      </c>
      <c r="AG25" s="87">
        <v>0</v>
      </c>
      <c r="AH25" s="87">
        <v>0</v>
      </c>
      <c r="AI25" s="87">
        <v>0</v>
      </c>
      <c r="AJ25" s="87">
        <v>0</v>
      </c>
      <c r="AK25" s="87">
        <v>0</v>
      </c>
      <c r="AL25" s="87">
        <v>0</v>
      </c>
      <c r="AM25" s="87">
        <v>0</v>
      </c>
      <c r="AN25" s="87">
        <v>0</v>
      </c>
      <c r="AO25" s="87">
        <v>0</v>
      </c>
      <c r="AP25" s="87">
        <v>0</v>
      </c>
      <c r="AQ25" s="87">
        <v>0</v>
      </c>
      <c r="AR25" s="87">
        <v>0</v>
      </c>
      <c r="AS25" s="87">
        <v>0</v>
      </c>
      <c r="AT25" s="87">
        <v>0</v>
      </c>
      <c r="AU25" s="87">
        <v>0</v>
      </c>
      <c r="AV25" s="87">
        <v>0</v>
      </c>
      <c r="AW25" s="87">
        <v>0</v>
      </c>
      <c r="AX25" s="87">
        <v>0</v>
      </c>
      <c r="AY25" s="87">
        <v>0</v>
      </c>
      <c r="AZ25" s="87">
        <v>0</v>
      </c>
      <c r="BA25" s="87">
        <v>0</v>
      </c>
      <c r="BB25" s="87">
        <v>0</v>
      </c>
      <c r="BC25" s="87">
        <v>0</v>
      </c>
      <c r="BD25" s="87">
        <v>0</v>
      </c>
      <c r="BK25" s="96" t="s">
        <v>113</v>
      </c>
      <c r="BL25" s="96" t="s">
        <v>335</v>
      </c>
      <c r="BM25" s="96" t="s">
        <v>1929</v>
      </c>
    </row>
    <row r="26" spans="1:65" s="124" customFormat="1" ht="24" customHeight="1">
      <c r="A26" s="18"/>
      <c r="B26" s="18"/>
      <c r="C26" s="18"/>
      <c r="D26" s="18"/>
      <c r="E26" s="397"/>
      <c r="F26" s="397"/>
      <c r="G26" s="397"/>
      <c r="H26" s="397"/>
      <c r="I26" s="397"/>
      <c r="J26" s="398"/>
      <c r="K26" s="398"/>
      <c r="L26" s="398"/>
      <c r="M26" s="398"/>
      <c r="N26" s="399"/>
      <c r="O26" s="399"/>
      <c r="P26" s="399"/>
      <c r="Q26" s="399"/>
      <c r="R26" s="399"/>
      <c r="S26" s="399"/>
      <c r="T26" s="399"/>
      <c r="U26" s="399"/>
      <c r="V26" s="399"/>
      <c r="W26" s="399"/>
      <c r="X26" s="399"/>
      <c r="Y26" s="399"/>
      <c r="Z26" s="399"/>
      <c r="AA26" s="399"/>
      <c r="AB26" s="399"/>
      <c r="AC26" s="1046" t="s">
        <v>2153</v>
      </c>
      <c r="AD26"/>
      <c r="AE26"/>
      <c r="AF26" s="824" t="s">
        <v>190</v>
      </c>
      <c r="AG26" s="399"/>
      <c r="AH26" s="399"/>
      <c r="AI26" s="399"/>
      <c r="AJ26" s="399"/>
      <c r="AK26" s="399"/>
      <c r="AL26" s="399"/>
      <c r="AM26" s="399"/>
      <c r="AN26" s="399"/>
      <c r="AO26" s="399"/>
      <c r="AP26" s="399"/>
      <c r="AQ26" s="399"/>
      <c r="AR26" s="399"/>
      <c r="AS26" s="399"/>
      <c r="AT26" s="399"/>
      <c r="AU26" s="399"/>
      <c r="AV26" s="399"/>
      <c r="AW26" s="399"/>
      <c r="AX26" s="399"/>
      <c r="AY26" s="399"/>
      <c r="AZ26" s="399"/>
      <c r="BA26" s="399"/>
      <c r="BB26" s="399"/>
      <c r="BC26" s="399"/>
      <c r="BD26" s="399"/>
      <c r="BK26" s="96" t="s">
        <v>190</v>
      </c>
      <c r="BL26" s="96" t="s">
        <v>337</v>
      </c>
      <c r="BM26" s="96" t="s">
        <v>1940</v>
      </c>
    </row>
    <row r="27" spans="1:65" s="124" customFormat="1" ht="13.5" customHeight="1">
      <c r="A27" s="18" t="s">
        <v>538</v>
      </c>
      <c r="B27" s="12" t="s">
        <v>75</v>
      </c>
      <c r="C27" s="18" t="s">
        <v>557</v>
      </c>
      <c r="D27" s="18" t="s">
        <v>1222</v>
      </c>
      <c r="E27" s="706">
        <f>SUM(E28:E35)</f>
        <v>0</v>
      </c>
      <c r="F27" s="706">
        <f t="shared" ref="F27:O27" si="6">SUM(F28:F35)</f>
        <v>0</v>
      </c>
      <c r="G27" s="706">
        <f t="shared" si="6"/>
        <v>0</v>
      </c>
      <c r="H27" s="706">
        <f t="shared" si="6"/>
        <v>0</v>
      </c>
      <c r="I27" s="706">
        <f t="shared" si="6"/>
        <v>0</v>
      </c>
      <c r="J27" s="706">
        <f t="shared" si="6"/>
        <v>0</v>
      </c>
      <c r="K27" s="706">
        <f t="shared" si="6"/>
        <v>0</v>
      </c>
      <c r="L27" s="706">
        <f t="shared" si="6"/>
        <v>0</v>
      </c>
      <c r="M27" s="706">
        <f t="shared" si="6"/>
        <v>0</v>
      </c>
      <c r="N27" s="706">
        <f t="shared" si="6"/>
        <v>0</v>
      </c>
      <c r="O27" s="706">
        <f t="shared" si="6"/>
        <v>0</v>
      </c>
      <c r="P27" s="706">
        <f>SUM(P28:P35)</f>
        <v>0</v>
      </c>
      <c r="Q27" s="706">
        <f>SUM(Q28:Q35)</f>
        <v>0</v>
      </c>
      <c r="R27" s="706">
        <f>SUM(R28:R35)</f>
        <v>0</v>
      </c>
      <c r="S27" s="706">
        <f>SUM(S28:S35)</f>
        <v>0</v>
      </c>
      <c r="T27" s="706">
        <f>SUM(T28:T35)</f>
        <v>0</v>
      </c>
      <c r="U27" s="706">
        <f t="shared" ref="U27:AB27" si="7">SUM(U28:U35)</f>
        <v>0</v>
      </c>
      <c r="V27" s="706">
        <f t="shared" si="7"/>
        <v>0</v>
      </c>
      <c r="W27" s="706">
        <f t="shared" si="7"/>
        <v>0</v>
      </c>
      <c r="X27" s="706">
        <f t="shared" si="7"/>
        <v>0</v>
      </c>
      <c r="Y27" s="706">
        <f t="shared" si="7"/>
        <v>0</v>
      </c>
      <c r="Z27" s="706">
        <f>SUM(Z28:Z35)</f>
        <v>0</v>
      </c>
      <c r="AA27" s="706">
        <f>SUM(AA28:AA35)</f>
        <v>0</v>
      </c>
      <c r="AB27" s="706">
        <f t="shared" si="7"/>
        <v>0</v>
      </c>
      <c r="AC27" s="377" t="s">
        <v>2148</v>
      </c>
      <c r="AD27"/>
      <c r="AE27"/>
      <c r="AF27" s="824" t="s">
        <v>442</v>
      </c>
      <c r="AG27" s="160">
        <f t="shared" ref="AG27:BD27" si="8">SUM(AG28:AG35)</f>
        <v>0</v>
      </c>
      <c r="AH27" s="160">
        <f t="shared" si="8"/>
        <v>0</v>
      </c>
      <c r="AI27" s="160">
        <f t="shared" si="8"/>
        <v>0</v>
      </c>
      <c r="AJ27" s="160">
        <f t="shared" si="8"/>
        <v>0</v>
      </c>
      <c r="AK27" s="160">
        <f t="shared" si="8"/>
        <v>0</v>
      </c>
      <c r="AL27" s="160">
        <f t="shared" si="8"/>
        <v>0</v>
      </c>
      <c r="AM27" s="160">
        <f t="shared" si="8"/>
        <v>0</v>
      </c>
      <c r="AN27" s="160">
        <f t="shared" si="8"/>
        <v>0</v>
      </c>
      <c r="AO27" s="160">
        <f t="shared" si="8"/>
        <v>0</v>
      </c>
      <c r="AP27" s="160">
        <f t="shared" si="8"/>
        <v>0</v>
      </c>
      <c r="AQ27" s="160">
        <f t="shared" si="8"/>
        <v>0</v>
      </c>
      <c r="AR27" s="160">
        <f t="shared" si="8"/>
        <v>0</v>
      </c>
      <c r="AS27" s="160">
        <f t="shared" si="8"/>
        <v>0</v>
      </c>
      <c r="AT27" s="160">
        <f t="shared" si="8"/>
        <v>0</v>
      </c>
      <c r="AU27" s="160">
        <f t="shared" si="8"/>
        <v>0</v>
      </c>
      <c r="AV27" s="160">
        <f t="shared" si="8"/>
        <v>0</v>
      </c>
      <c r="AW27" s="160">
        <f t="shared" si="8"/>
        <v>0</v>
      </c>
      <c r="AX27" s="160">
        <f t="shared" si="8"/>
        <v>0</v>
      </c>
      <c r="AY27" s="160">
        <f t="shared" si="8"/>
        <v>0</v>
      </c>
      <c r="AZ27" s="160">
        <f>SUM(AZ28:AZ35)</f>
        <v>0</v>
      </c>
      <c r="BA27" s="160">
        <f>SUM(BA28:BA35)</f>
        <v>0</v>
      </c>
      <c r="BB27" s="160">
        <f>SUM(BB28:BB35)</f>
        <v>0</v>
      </c>
      <c r="BC27" s="160">
        <f>SUM(BC28:BC35)</f>
        <v>0</v>
      </c>
      <c r="BD27" s="160">
        <f t="shared" si="8"/>
        <v>0</v>
      </c>
      <c r="BK27" s="96" t="s">
        <v>442</v>
      </c>
      <c r="BL27" s="96" t="s">
        <v>759</v>
      </c>
      <c r="BM27" s="96" t="s">
        <v>1619</v>
      </c>
    </row>
    <row r="28" spans="1:65" s="396" customFormat="1" ht="12.75" customHeight="1">
      <c r="A28" s="18" t="s">
        <v>538</v>
      </c>
      <c r="B28" s="18" t="s">
        <v>75</v>
      </c>
      <c r="C28" s="18" t="s">
        <v>557</v>
      </c>
      <c r="D28" s="18" t="s">
        <v>563</v>
      </c>
      <c r="E28" s="103">
        <f t="shared" ref="E28:AB33" si="9">SUM(E8,E18)</f>
        <v>0</v>
      </c>
      <c r="F28" s="103">
        <f t="shared" si="9"/>
        <v>0</v>
      </c>
      <c r="G28" s="103">
        <f t="shared" si="9"/>
        <v>0</v>
      </c>
      <c r="H28" s="103">
        <f t="shared" si="9"/>
        <v>0</v>
      </c>
      <c r="I28" s="103">
        <f t="shared" si="9"/>
        <v>0</v>
      </c>
      <c r="J28" s="103">
        <f t="shared" si="9"/>
        <v>0</v>
      </c>
      <c r="K28" s="103">
        <f t="shared" si="9"/>
        <v>0</v>
      </c>
      <c r="L28" s="103">
        <f t="shared" si="9"/>
        <v>0</v>
      </c>
      <c r="M28" s="103">
        <f t="shared" si="9"/>
        <v>0</v>
      </c>
      <c r="N28" s="103">
        <f t="shared" si="9"/>
        <v>0</v>
      </c>
      <c r="O28" s="103">
        <f t="shared" si="9"/>
        <v>0</v>
      </c>
      <c r="P28" s="103">
        <f t="shared" si="9"/>
        <v>0</v>
      </c>
      <c r="Q28" s="103">
        <f t="shared" si="9"/>
        <v>0</v>
      </c>
      <c r="R28" s="103">
        <f t="shared" si="9"/>
        <v>0</v>
      </c>
      <c r="S28" s="103">
        <f t="shared" si="9"/>
        <v>0</v>
      </c>
      <c r="T28" s="103">
        <f t="shared" si="9"/>
        <v>0</v>
      </c>
      <c r="U28" s="103">
        <f t="shared" si="9"/>
        <v>0</v>
      </c>
      <c r="V28" s="103">
        <f t="shared" si="9"/>
        <v>0</v>
      </c>
      <c r="W28" s="103">
        <f t="shared" si="9"/>
        <v>0</v>
      </c>
      <c r="X28" s="103">
        <f t="shared" si="9"/>
        <v>0</v>
      </c>
      <c r="Y28" s="103">
        <f t="shared" si="9"/>
        <v>0</v>
      </c>
      <c r="Z28" s="103">
        <f t="shared" si="9"/>
        <v>0</v>
      </c>
      <c r="AA28" s="103">
        <f t="shared" si="9"/>
        <v>0</v>
      </c>
      <c r="AB28" s="103">
        <f t="shared" si="9"/>
        <v>0</v>
      </c>
      <c r="AC28" s="375" t="s">
        <v>2131</v>
      </c>
      <c r="AD28"/>
      <c r="AE28"/>
      <c r="AF28" s="824" t="s">
        <v>760</v>
      </c>
      <c r="AG28" s="89">
        <f t="shared" ref="AG28:BD33" si="10">SUM(AG8,AG18)</f>
        <v>0</v>
      </c>
      <c r="AH28" s="89">
        <f t="shared" si="10"/>
        <v>0</v>
      </c>
      <c r="AI28" s="89">
        <f t="shared" si="10"/>
        <v>0</v>
      </c>
      <c r="AJ28" s="89">
        <f t="shared" si="10"/>
        <v>0</v>
      </c>
      <c r="AK28" s="89">
        <f t="shared" si="10"/>
        <v>0</v>
      </c>
      <c r="AL28" s="89">
        <f t="shared" si="10"/>
        <v>0</v>
      </c>
      <c r="AM28" s="89">
        <f t="shared" si="10"/>
        <v>0</v>
      </c>
      <c r="AN28" s="89">
        <f t="shared" si="10"/>
        <v>0</v>
      </c>
      <c r="AO28" s="89">
        <f t="shared" si="10"/>
        <v>0</v>
      </c>
      <c r="AP28" s="89">
        <f t="shared" si="10"/>
        <v>0</v>
      </c>
      <c r="AQ28" s="89">
        <f t="shared" si="10"/>
        <v>0</v>
      </c>
      <c r="AR28" s="89">
        <f t="shared" si="10"/>
        <v>0</v>
      </c>
      <c r="AS28" s="89">
        <f t="shared" si="10"/>
        <v>0</v>
      </c>
      <c r="AT28" s="89">
        <f t="shared" si="10"/>
        <v>0</v>
      </c>
      <c r="AU28" s="89">
        <f t="shared" si="10"/>
        <v>0</v>
      </c>
      <c r="AV28" s="89">
        <f t="shared" si="10"/>
        <v>0</v>
      </c>
      <c r="AW28" s="89">
        <f t="shared" si="10"/>
        <v>0</v>
      </c>
      <c r="AX28" s="89">
        <f t="shared" si="10"/>
        <v>0</v>
      </c>
      <c r="AY28" s="89">
        <f t="shared" si="10"/>
        <v>0</v>
      </c>
      <c r="AZ28" s="89">
        <f t="shared" si="10"/>
        <v>0</v>
      </c>
      <c r="BA28" s="89">
        <f t="shared" si="10"/>
        <v>0</v>
      </c>
      <c r="BB28" s="89">
        <f t="shared" si="10"/>
        <v>0</v>
      </c>
      <c r="BC28" s="89">
        <f t="shared" si="10"/>
        <v>0</v>
      </c>
      <c r="BD28" s="89">
        <f t="shared" si="10"/>
        <v>0</v>
      </c>
      <c r="BK28" s="96" t="s">
        <v>760</v>
      </c>
      <c r="BL28" s="96" t="s">
        <v>351</v>
      </c>
      <c r="BM28" s="96" t="s">
        <v>1638</v>
      </c>
    </row>
    <row r="29" spans="1:65" s="396" customFormat="1" ht="12.75" customHeight="1">
      <c r="A29" s="18" t="s">
        <v>538</v>
      </c>
      <c r="B29" s="18" t="s">
        <v>75</v>
      </c>
      <c r="C29" s="18" t="s">
        <v>557</v>
      </c>
      <c r="D29" s="18" t="s">
        <v>566</v>
      </c>
      <c r="E29" s="103">
        <f t="shared" si="9"/>
        <v>0</v>
      </c>
      <c r="F29" s="103">
        <f t="shared" si="9"/>
        <v>0</v>
      </c>
      <c r="G29" s="103">
        <f t="shared" si="9"/>
        <v>0</v>
      </c>
      <c r="H29" s="103">
        <f t="shared" si="9"/>
        <v>0</v>
      </c>
      <c r="I29" s="103">
        <f t="shared" si="9"/>
        <v>0</v>
      </c>
      <c r="J29" s="103">
        <f t="shared" si="9"/>
        <v>0</v>
      </c>
      <c r="K29" s="103">
        <f t="shared" si="9"/>
        <v>0</v>
      </c>
      <c r="L29" s="103">
        <f t="shared" si="9"/>
        <v>0</v>
      </c>
      <c r="M29" s="103">
        <f t="shared" si="9"/>
        <v>0</v>
      </c>
      <c r="N29" s="103">
        <f t="shared" si="9"/>
        <v>0</v>
      </c>
      <c r="O29" s="103">
        <f t="shared" si="9"/>
        <v>0</v>
      </c>
      <c r="P29" s="103">
        <f t="shared" si="9"/>
        <v>0</v>
      </c>
      <c r="Q29" s="103">
        <f t="shared" si="9"/>
        <v>0</v>
      </c>
      <c r="R29" s="103">
        <f t="shared" si="9"/>
        <v>0</v>
      </c>
      <c r="S29" s="103">
        <f t="shared" si="9"/>
        <v>0</v>
      </c>
      <c r="T29" s="103">
        <f t="shared" si="9"/>
        <v>0</v>
      </c>
      <c r="U29" s="103">
        <f t="shared" si="9"/>
        <v>0</v>
      </c>
      <c r="V29" s="103">
        <f t="shared" si="9"/>
        <v>0</v>
      </c>
      <c r="W29" s="103">
        <f t="shared" si="9"/>
        <v>0</v>
      </c>
      <c r="X29" s="103">
        <f t="shared" si="9"/>
        <v>0</v>
      </c>
      <c r="Y29" s="103">
        <f t="shared" si="9"/>
        <v>0</v>
      </c>
      <c r="Z29" s="103">
        <f t="shared" si="9"/>
        <v>0</v>
      </c>
      <c r="AA29" s="103">
        <f t="shared" si="9"/>
        <v>0</v>
      </c>
      <c r="AB29" s="103">
        <f t="shared" si="9"/>
        <v>0</v>
      </c>
      <c r="AC29" s="1042" t="s">
        <v>2134</v>
      </c>
      <c r="AD29"/>
      <c r="AE29"/>
      <c r="AF29" s="824" t="s">
        <v>762</v>
      </c>
      <c r="AG29" s="89">
        <f t="shared" si="10"/>
        <v>0</v>
      </c>
      <c r="AH29" s="89">
        <f t="shared" si="10"/>
        <v>0</v>
      </c>
      <c r="AI29" s="89">
        <f t="shared" si="10"/>
        <v>0</v>
      </c>
      <c r="AJ29" s="89">
        <f t="shared" si="10"/>
        <v>0</v>
      </c>
      <c r="AK29" s="89">
        <f t="shared" si="10"/>
        <v>0</v>
      </c>
      <c r="AL29" s="89">
        <f t="shared" si="10"/>
        <v>0</v>
      </c>
      <c r="AM29" s="89">
        <f t="shared" si="10"/>
        <v>0</v>
      </c>
      <c r="AN29" s="89">
        <f t="shared" si="10"/>
        <v>0</v>
      </c>
      <c r="AO29" s="89">
        <f t="shared" si="10"/>
        <v>0</v>
      </c>
      <c r="AP29" s="89">
        <f t="shared" si="10"/>
        <v>0</v>
      </c>
      <c r="AQ29" s="89">
        <f t="shared" si="10"/>
        <v>0</v>
      </c>
      <c r="AR29" s="89">
        <f t="shared" si="10"/>
        <v>0</v>
      </c>
      <c r="AS29" s="89">
        <f t="shared" si="10"/>
        <v>0</v>
      </c>
      <c r="AT29" s="89">
        <f t="shared" si="10"/>
        <v>0</v>
      </c>
      <c r="AU29" s="89">
        <f t="shared" si="10"/>
        <v>0</v>
      </c>
      <c r="AV29" s="89">
        <f t="shared" si="10"/>
        <v>0</v>
      </c>
      <c r="AW29" s="89">
        <f t="shared" si="10"/>
        <v>0</v>
      </c>
      <c r="AX29" s="89">
        <f t="shared" si="10"/>
        <v>0</v>
      </c>
      <c r="AY29" s="89">
        <f t="shared" si="10"/>
        <v>0</v>
      </c>
      <c r="AZ29" s="89">
        <f t="shared" si="10"/>
        <v>0</v>
      </c>
      <c r="BA29" s="89">
        <f t="shared" si="10"/>
        <v>0</v>
      </c>
      <c r="BB29" s="89">
        <f t="shared" si="10"/>
        <v>0</v>
      </c>
      <c r="BC29" s="89">
        <f t="shared" si="10"/>
        <v>0</v>
      </c>
      <c r="BD29" s="89">
        <f t="shared" si="10"/>
        <v>0</v>
      </c>
      <c r="BK29" s="96" t="s">
        <v>762</v>
      </c>
      <c r="BL29" s="96" t="s">
        <v>357</v>
      </c>
      <c r="BM29" s="96" t="s">
        <v>1630</v>
      </c>
    </row>
    <row r="30" spans="1:65" s="396" customFormat="1" ht="12.75" customHeight="1">
      <c r="A30" s="18" t="s">
        <v>538</v>
      </c>
      <c r="B30" s="18" t="s">
        <v>75</v>
      </c>
      <c r="C30" s="18" t="s">
        <v>557</v>
      </c>
      <c r="D30" s="18" t="s">
        <v>567</v>
      </c>
      <c r="E30" s="103">
        <f t="shared" si="9"/>
        <v>0</v>
      </c>
      <c r="F30" s="103">
        <f t="shared" si="9"/>
        <v>0</v>
      </c>
      <c r="G30" s="103">
        <f t="shared" si="9"/>
        <v>0</v>
      </c>
      <c r="H30" s="103">
        <f t="shared" si="9"/>
        <v>0</v>
      </c>
      <c r="I30" s="103">
        <f t="shared" si="9"/>
        <v>0</v>
      </c>
      <c r="J30" s="103">
        <f t="shared" si="9"/>
        <v>0</v>
      </c>
      <c r="K30" s="103">
        <f t="shared" si="9"/>
        <v>0</v>
      </c>
      <c r="L30" s="103">
        <f t="shared" si="9"/>
        <v>0</v>
      </c>
      <c r="M30" s="103">
        <f t="shared" si="9"/>
        <v>0</v>
      </c>
      <c r="N30" s="103">
        <f t="shared" si="9"/>
        <v>0</v>
      </c>
      <c r="O30" s="103">
        <f t="shared" si="9"/>
        <v>0</v>
      </c>
      <c r="P30" s="103">
        <f t="shared" si="9"/>
        <v>0</v>
      </c>
      <c r="Q30" s="103">
        <f t="shared" si="9"/>
        <v>0</v>
      </c>
      <c r="R30" s="103">
        <f t="shared" si="9"/>
        <v>0</v>
      </c>
      <c r="S30" s="103">
        <f t="shared" si="9"/>
        <v>0</v>
      </c>
      <c r="T30" s="103">
        <f t="shared" si="9"/>
        <v>0</v>
      </c>
      <c r="U30" s="103">
        <f t="shared" si="9"/>
        <v>0</v>
      </c>
      <c r="V30" s="103">
        <f t="shared" si="9"/>
        <v>0</v>
      </c>
      <c r="W30" s="103">
        <f t="shared" si="9"/>
        <v>0</v>
      </c>
      <c r="X30" s="103">
        <f t="shared" si="9"/>
        <v>0</v>
      </c>
      <c r="Y30" s="103">
        <f t="shared" si="9"/>
        <v>0</v>
      </c>
      <c r="Z30" s="103">
        <f t="shared" si="9"/>
        <v>0</v>
      </c>
      <c r="AA30" s="103">
        <f t="shared" si="9"/>
        <v>0</v>
      </c>
      <c r="AB30" s="103">
        <f t="shared" si="9"/>
        <v>0</v>
      </c>
      <c r="AC30" s="1042" t="s">
        <v>2135</v>
      </c>
      <c r="AD30"/>
      <c r="AE30"/>
      <c r="AF30" s="824" t="s">
        <v>763</v>
      </c>
      <c r="AG30" s="89">
        <f t="shared" si="10"/>
        <v>0</v>
      </c>
      <c r="AH30" s="89">
        <f t="shared" si="10"/>
        <v>0</v>
      </c>
      <c r="AI30" s="89">
        <f t="shared" si="10"/>
        <v>0</v>
      </c>
      <c r="AJ30" s="89">
        <f t="shared" si="10"/>
        <v>0</v>
      </c>
      <c r="AK30" s="89">
        <f t="shared" si="10"/>
        <v>0</v>
      </c>
      <c r="AL30" s="89">
        <f t="shared" si="10"/>
        <v>0</v>
      </c>
      <c r="AM30" s="89">
        <f t="shared" si="10"/>
        <v>0</v>
      </c>
      <c r="AN30" s="89">
        <f t="shared" si="10"/>
        <v>0</v>
      </c>
      <c r="AO30" s="89">
        <f t="shared" si="10"/>
        <v>0</v>
      </c>
      <c r="AP30" s="89">
        <f t="shared" si="10"/>
        <v>0</v>
      </c>
      <c r="AQ30" s="89">
        <f t="shared" si="10"/>
        <v>0</v>
      </c>
      <c r="AR30" s="89">
        <f t="shared" si="10"/>
        <v>0</v>
      </c>
      <c r="AS30" s="89">
        <f t="shared" si="10"/>
        <v>0</v>
      </c>
      <c r="AT30" s="89">
        <f t="shared" si="10"/>
        <v>0</v>
      </c>
      <c r="AU30" s="89">
        <f t="shared" si="10"/>
        <v>0</v>
      </c>
      <c r="AV30" s="89">
        <f t="shared" si="10"/>
        <v>0</v>
      </c>
      <c r="AW30" s="89">
        <f t="shared" si="10"/>
        <v>0</v>
      </c>
      <c r="AX30" s="89">
        <f t="shared" si="10"/>
        <v>0</v>
      </c>
      <c r="AY30" s="89">
        <f t="shared" si="10"/>
        <v>0</v>
      </c>
      <c r="AZ30" s="89">
        <f t="shared" si="10"/>
        <v>0</v>
      </c>
      <c r="BA30" s="89">
        <f t="shared" si="10"/>
        <v>0</v>
      </c>
      <c r="BB30" s="89">
        <f t="shared" si="10"/>
        <v>0</v>
      </c>
      <c r="BC30" s="89">
        <f t="shared" si="10"/>
        <v>0</v>
      </c>
      <c r="BD30" s="89">
        <f t="shared" si="10"/>
        <v>0</v>
      </c>
      <c r="BK30" s="96" t="s">
        <v>763</v>
      </c>
      <c r="BL30" s="96" t="s">
        <v>358</v>
      </c>
      <c r="BM30" s="96" t="s">
        <v>1631</v>
      </c>
    </row>
    <row r="31" spans="1:65" ht="12.75" customHeight="1">
      <c r="A31" s="18" t="s">
        <v>538</v>
      </c>
      <c r="B31" s="18" t="s">
        <v>75</v>
      </c>
      <c r="C31" s="18" t="s">
        <v>557</v>
      </c>
      <c r="D31" s="18" t="s">
        <v>570</v>
      </c>
      <c r="E31" s="103">
        <f t="shared" si="9"/>
        <v>0</v>
      </c>
      <c r="F31" s="103">
        <f t="shared" si="9"/>
        <v>0</v>
      </c>
      <c r="G31" s="103">
        <f t="shared" si="9"/>
        <v>0</v>
      </c>
      <c r="H31" s="103">
        <f t="shared" si="9"/>
        <v>0</v>
      </c>
      <c r="I31" s="103">
        <f t="shared" si="9"/>
        <v>0</v>
      </c>
      <c r="J31" s="103">
        <f t="shared" si="9"/>
        <v>0</v>
      </c>
      <c r="K31" s="103">
        <f t="shared" si="9"/>
        <v>0</v>
      </c>
      <c r="L31" s="103">
        <f t="shared" si="9"/>
        <v>0</v>
      </c>
      <c r="M31" s="103">
        <f t="shared" si="9"/>
        <v>0</v>
      </c>
      <c r="N31" s="103">
        <f t="shared" si="9"/>
        <v>0</v>
      </c>
      <c r="O31" s="103">
        <f t="shared" si="9"/>
        <v>0</v>
      </c>
      <c r="P31" s="103">
        <f t="shared" si="9"/>
        <v>0</v>
      </c>
      <c r="Q31" s="103">
        <f t="shared" si="9"/>
        <v>0</v>
      </c>
      <c r="R31" s="103">
        <f t="shared" si="9"/>
        <v>0</v>
      </c>
      <c r="S31" s="103">
        <f t="shared" si="9"/>
        <v>0</v>
      </c>
      <c r="T31" s="103">
        <f t="shared" si="9"/>
        <v>0</v>
      </c>
      <c r="U31" s="103">
        <f t="shared" si="9"/>
        <v>0</v>
      </c>
      <c r="V31" s="103">
        <f t="shared" si="9"/>
        <v>0</v>
      </c>
      <c r="W31" s="103">
        <f t="shared" si="9"/>
        <v>0</v>
      </c>
      <c r="X31" s="103">
        <f t="shared" si="9"/>
        <v>0</v>
      </c>
      <c r="Y31" s="103">
        <f t="shared" si="9"/>
        <v>0</v>
      </c>
      <c r="Z31" s="103">
        <f t="shared" si="9"/>
        <v>0</v>
      </c>
      <c r="AA31" s="103">
        <f t="shared" si="9"/>
        <v>0</v>
      </c>
      <c r="AB31" s="103">
        <f t="shared" si="9"/>
        <v>0</v>
      </c>
      <c r="AC31" s="1042" t="s">
        <v>2138</v>
      </c>
      <c r="AF31" s="824" t="s">
        <v>111</v>
      </c>
      <c r="AG31" s="92">
        <f t="shared" si="10"/>
        <v>0</v>
      </c>
      <c r="AH31" s="92">
        <f t="shared" si="10"/>
        <v>0</v>
      </c>
      <c r="AI31" s="92">
        <f t="shared" si="10"/>
        <v>0</v>
      </c>
      <c r="AJ31" s="92">
        <f t="shared" si="10"/>
        <v>0</v>
      </c>
      <c r="AK31" s="92">
        <f t="shared" si="10"/>
        <v>0</v>
      </c>
      <c r="AL31" s="92">
        <f t="shared" si="10"/>
        <v>0</v>
      </c>
      <c r="AM31" s="92">
        <f t="shared" si="10"/>
        <v>0</v>
      </c>
      <c r="AN31" s="92">
        <f t="shared" si="10"/>
        <v>0</v>
      </c>
      <c r="AO31" s="92">
        <f t="shared" si="10"/>
        <v>0</v>
      </c>
      <c r="AP31" s="92">
        <f t="shared" si="10"/>
        <v>0</v>
      </c>
      <c r="AQ31" s="92">
        <f t="shared" si="10"/>
        <v>0</v>
      </c>
      <c r="AR31" s="92">
        <f t="shared" si="10"/>
        <v>0</v>
      </c>
      <c r="AS31" s="92">
        <f t="shared" si="10"/>
        <v>0</v>
      </c>
      <c r="AT31" s="92">
        <f t="shared" si="10"/>
        <v>0</v>
      </c>
      <c r="AU31" s="92">
        <f t="shared" si="10"/>
        <v>0</v>
      </c>
      <c r="AV31" s="92">
        <f t="shared" si="10"/>
        <v>0</v>
      </c>
      <c r="AW31" s="92">
        <f t="shared" si="10"/>
        <v>0</v>
      </c>
      <c r="AX31" s="92">
        <f t="shared" si="10"/>
        <v>0</v>
      </c>
      <c r="AY31" s="92">
        <f t="shared" si="10"/>
        <v>0</v>
      </c>
      <c r="AZ31" s="92">
        <f t="shared" si="10"/>
        <v>0</v>
      </c>
      <c r="BA31" s="92">
        <f t="shared" si="10"/>
        <v>0</v>
      </c>
      <c r="BB31" s="92">
        <f t="shared" si="10"/>
        <v>0</v>
      </c>
      <c r="BC31" s="92">
        <f t="shared" si="10"/>
        <v>0</v>
      </c>
      <c r="BD31" s="92">
        <f t="shared" si="10"/>
        <v>0</v>
      </c>
      <c r="BK31" s="96" t="s">
        <v>111</v>
      </c>
      <c r="BL31" s="96" t="s">
        <v>360</v>
      </c>
      <c r="BM31" s="96" t="s">
        <v>1928</v>
      </c>
    </row>
    <row r="32" spans="1:65" ht="12.75" customHeight="1">
      <c r="A32" s="18" t="s">
        <v>538</v>
      </c>
      <c r="B32" s="18" t="s">
        <v>75</v>
      </c>
      <c r="C32" s="18" t="s">
        <v>557</v>
      </c>
      <c r="D32" s="18" t="s">
        <v>242</v>
      </c>
      <c r="E32" s="103">
        <f t="shared" si="9"/>
        <v>0</v>
      </c>
      <c r="F32" s="103">
        <f t="shared" si="9"/>
        <v>0</v>
      </c>
      <c r="G32" s="103">
        <f t="shared" si="9"/>
        <v>0</v>
      </c>
      <c r="H32" s="103">
        <f t="shared" si="9"/>
        <v>0</v>
      </c>
      <c r="I32" s="103">
        <f t="shared" si="9"/>
        <v>0</v>
      </c>
      <c r="J32" s="103">
        <f t="shared" si="9"/>
        <v>0</v>
      </c>
      <c r="K32" s="103">
        <f t="shared" si="9"/>
        <v>0</v>
      </c>
      <c r="L32" s="103">
        <f t="shared" si="9"/>
        <v>0</v>
      </c>
      <c r="M32" s="103">
        <f t="shared" si="9"/>
        <v>0</v>
      </c>
      <c r="N32" s="103">
        <f t="shared" si="9"/>
        <v>0</v>
      </c>
      <c r="O32" s="103">
        <f t="shared" si="9"/>
        <v>0</v>
      </c>
      <c r="P32" s="103">
        <f t="shared" si="9"/>
        <v>0</v>
      </c>
      <c r="Q32" s="103">
        <f t="shared" si="9"/>
        <v>0</v>
      </c>
      <c r="R32" s="103">
        <f t="shared" si="9"/>
        <v>0</v>
      </c>
      <c r="S32" s="103">
        <f t="shared" si="9"/>
        <v>0</v>
      </c>
      <c r="T32" s="103">
        <f t="shared" si="9"/>
        <v>0</v>
      </c>
      <c r="U32" s="103">
        <f t="shared" si="9"/>
        <v>0</v>
      </c>
      <c r="V32" s="103">
        <f t="shared" si="9"/>
        <v>0</v>
      </c>
      <c r="W32" s="103">
        <f t="shared" si="9"/>
        <v>0</v>
      </c>
      <c r="X32" s="103">
        <f t="shared" si="9"/>
        <v>0</v>
      </c>
      <c r="Y32" s="103">
        <f t="shared" si="9"/>
        <v>0</v>
      </c>
      <c r="Z32" s="103">
        <f t="shared" si="9"/>
        <v>0</v>
      </c>
      <c r="AA32" s="103">
        <f t="shared" si="9"/>
        <v>0</v>
      </c>
      <c r="AB32" s="103">
        <f t="shared" si="9"/>
        <v>0</v>
      </c>
      <c r="AC32" s="1051" t="s">
        <v>2149</v>
      </c>
      <c r="AF32" s="824" t="s">
        <v>114</v>
      </c>
      <c r="AG32" s="92">
        <f t="shared" si="10"/>
        <v>0</v>
      </c>
      <c r="AH32" s="92">
        <f t="shared" si="10"/>
        <v>0</v>
      </c>
      <c r="AI32" s="92">
        <f t="shared" si="10"/>
        <v>0</v>
      </c>
      <c r="AJ32" s="92">
        <f t="shared" si="10"/>
        <v>0</v>
      </c>
      <c r="AK32" s="92">
        <f t="shared" si="10"/>
        <v>0</v>
      </c>
      <c r="AL32" s="92">
        <f t="shared" si="10"/>
        <v>0</v>
      </c>
      <c r="AM32" s="92">
        <f t="shared" si="10"/>
        <v>0</v>
      </c>
      <c r="AN32" s="92">
        <f t="shared" si="10"/>
        <v>0</v>
      </c>
      <c r="AO32" s="92">
        <f t="shared" si="10"/>
        <v>0</v>
      </c>
      <c r="AP32" s="92">
        <f t="shared" si="10"/>
        <v>0</v>
      </c>
      <c r="AQ32" s="92">
        <f t="shared" si="10"/>
        <v>0</v>
      </c>
      <c r="AR32" s="92">
        <f t="shared" si="10"/>
        <v>0</v>
      </c>
      <c r="AS32" s="92">
        <f t="shared" si="10"/>
        <v>0</v>
      </c>
      <c r="AT32" s="92">
        <f t="shared" si="10"/>
        <v>0</v>
      </c>
      <c r="AU32" s="92">
        <f t="shared" si="10"/>
        <v>0</v>
      </c>
      <c r="AV32" s="92">
        <f t="shared" si="10"/>
        <v>0</v>
      </c>
      <c r="AW32" s="92">
        <f t="shared" si="10"/>
        <v>0</v>
      </c>
      <c r="AX32" s="92">
        <f t="shared" si="10"/>
        <v>0</v>
      </c>
      <c r="AY32" s="92">
        <f t="shared" si="10"/>
        <v>0</v>
      </c>
      <c r="AZ32" s="92">
        <f t="shared" si="10"/>
        <v>0</v>
      </c>
      <c r="BA32" s="92">
        <f t="shared" si="10"/>
        <v>0</v>
      </c>
      <c r="BB32" s="92">
        <f t="shared" si="10"/>
        <v>0</v>
      </c>
      <c r="BC32" s="92">
        <f t="shared" si="10"/>
        <v>0</v>
      </c>
      <c r="BD32" s="92">
        <f t="shared" si="10"/>
        <v>0</v>
      </c>
      <c r="BK32" s="96" t="s">
        <v>114</v>
      </c>
      <c r="BL32" s="96" t="s">
        <v>822</v>
      </c>
      <c r="BM32" s="96" t="s">
        <v>1640</v>
      </c>
    </row>
    <row r="33" spans="1:65" ht="12.75" customHeight="1">
      <c r="A33" s="18" t="s">
        <v>538</v>
      </c>
      <c r="B33" s="18" t="s">
        <v>75</v>
      </c>
      <c r="C33" s="18" t="s">
        <v>557</v>
      </c>
      <c r="D33" s="18" t="s">
        <v>243</v>
      </c>
      <c r="E33" s="103">
        <f t="shared" si="9"/>
        <v>0</v>
      </c>
      <c r="F33" s="103">
        <f t="shared" si="9"/>
        <v>0</v>
      </c>
      <c r="G33" s="103">
        <f t="shared" si="9"/>
        <v>0</v>
      </c>
      <c r="H33" s="103">
        <f t="shared" si="9"/>
        <v>0</v>
      </c>
      <c r="I33" s="103">
        <f t="shared" si="9"/>
        <v>0</v>
      </c>
      <c r="J33" s="103">
        <f t="shared" si="9"/>
        <v>0</v>
      </c>
      <c r="K33" s="103">
        <f t="shared" si="9"/>
        <v>0</v>
      </c>
      <c r="L33" s="103">
        <f t="shared" si="9"/>
        <v>0</v>
      </c>
      <c r="M33" s="103">
        <f t="shared" si="9"/>
        <v>0</v>
      </c>
      <c r="N33" s="103">
        <f t="shared" si="9"/>
        <v>0</v>
      </c>
      <c r="O33" s="103">
        <f t="shared" si="9"/>
        <v>0</v>
      </c>
      <c r="P33" s="103">
        <f t="shared" si="9"/>
        <v>0</v>
      </c>
      <c r="Q33" s="103">
        <f t="shared" si="9"/>
        <v>0</v>
      </c>
      <c r="R33" s="103">
        <f t="shared" si="9"/>
        <v>0</v>
      </c>
      <c r="S33" s="103">
        <f t="shared" si="9"/>
        <v>0</v>
      </c>
      <c r="T33" s="103">
        <f t="shared" si="9"/>
        <v>0</v>
      </c>
      <c r="U33" s="103">
        <f t="shared" si="9"/>
        <v>0</v>
      </c>
      <c r="V33" s="103">
        <f t="shared" si="9"/>
        <v>0</v>
      </c>
      <c r="W33" s="103">
        <f t="shared" si="9"/>
        <v>0</v>
      </c>
      <c r="X33" s="103">
        <f t="shared" si="9"/>
        <v>0</v>
      </c>
      <c r="Y33" s="103">
        <f t="shared" si="9"/>
        <v>0</v>
      </c>
      <c r="Z33" s="103">
        <f t="shared" si="9"/>
        <v>0</v>
      </c>
      <c r="AA33" s="103">
        <f t="shared" si="9"/>
        <v>0</v>
      </c>
      <c r="AB33" s="103">
        <f t="shared" si="9"/>
        <v>0</v>
      </c>
      <c r="AC33" s="1052" t="s">
        <v>2150</v>
      </c>
      <c r="AF33" s="824" t="s">
        <v>115</v>
      </c>
      <c r="AG33" s="92">
        <f t="shared" si="10"/>
        <v>0</v>
      </c>
      <c r="AH33" s="92">
        <f t="shared" si="10"/>
        <v>0</v>
      </c>
      <c r="AI33" s="92">
        <f t="shared" si="10"/>
        <v>0</v>
      </c>
      <c r="AJ33" s="92">
        <f t="shared" si="10"/>
        <v>0</v>
      </c>
      <c r="AK33" s="92">
        <f t="shared" si="10"/>
        <v>0</v>
      </c>
      <c r="AL33" s="92">
        <f t="shared" si="10"/>
        <v>0</v>
      </c>
      <c r="AM33" s="92">
        <f t="shared" si="10"/>
        <v>0</v>
      </c>
      <c r="AN33" s="92">
        <f t="shared" si="10"/>
        <v>0</v>
      </c>
      <c r="AO33" s="92">
        <f t="shared" si="10"/>
        <v>0</v>
      </c>
      <c r="AP33" s="92">
        <f t="shared" si="10"/>
        <v>0</v>
      </c>
      <c r="AQ33" s="92">
        <f t="shared" si="10"/>
        <v>0</v>
      </c>
      <c r="AR33" s="92">
        <f t="shared" si="10"/>
        <v>0</v>
      </c>
      <c r="AS33" s="92">
        <f t="shared" si="10"/>
        <v>0</v>
      </c>
      <c r="AT33" s="92">
        <f t="shared" si="10"/>
        <v>0</v>
      </c>
      <c r="AU33" s="92">
        <f t="shared" si="10"/>
        <v>0</v>
      </c>
      <c r="AV33" s="92">
        <f t="shared" si="10"/>
        <v>0</v>
      </c>
      <c r="AW33" s="92">
        <f t="shared" si="10"/>
        <v>0</v>
      </c>
      <c r="AX33" s="92">
        <f t="shared" si="10"/>
        <v>0</v>
      </c>
      <c r="AY33" s="92">
        <f t="shared" si="10"/>
        <v>0</v>
      </c>
      <c r="AZ33" s="92">
        <f t="shared" si="10"/>
        <v>0</v>
      </c>
      <c r="BA33" s="92">
        <f t="shared" si="10"/>
        <v>0</v>
      </c>
      <c r="BB33" s="92">
        <f t="shared" si="10"/>
        <v>0</v>
      </c>
      <c r="BC33" s="92">
        <f t="shared" si="10"/>
        <v>0</v>
      </c>
      <c r="BD33" s="92">
        <f t="shared" si="10"/>
        <v>0</v>
      </c>
      <c r="BK33" s="96" t="s">
        <v>115</v>
      </c>
      <c r="BL33" s="96" t="s">
        <v>362</v>
      </c>
      <c r="BM33" s="96" t="s">
        <v>1641</v>
      </c>
    </row>
    <row r="34" spans="1:65" ht="12.75" customHeight="1">
      <c r="A34" s="18"/>
      <c r="B34" s="18"/>
      <c r="C34" s="18"/>
      <c r="D34" s="18" t="s">
        <v>554</v>
      </c>
      <c r="E34" s="708"/>
      <c r="F34" s="708"/>
      <c r="G34" s="708"/>
      <c r="H34" s="708"/>
      <c r="I34" s="708"/>
      <c r="J34" s="708"/>
      <c r="K34" s="708"/>
      <c r="L34" s="708"/>
      <c r="M34" s="708"/>
      <c r="N34" s="708"/>
      <c r="O34" s="708"/>
      <c r="P34" s="708"/>
      <c r="Q34" s="708"/>
      <c r="R34" s="708"/>
      <c r="S34" s="708"/>
      <c r="T34" s="708"/>
      <c r="U34" s="708"/>
      <c r="V34" s="708"/>
      <c r="W34" s="708"/>
      <c r="X34" s="708"/>
      <c r="Y34" s="708"/>
      <c r="Z34" s="708"/>
      <c r="AA34" s="708"/>
      <c r="AB34" s="708"/>
      <c r="AC34" s="1052" t="s">
        <v>2151</v>
      </c>
      <c r="AF34" s="824" t="s">
        <v>112</v>
      </c>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K34" s="96" t="s">
        <v>112</v>
      </c>
      <c r="BL34" s="96" t="s">
        <v>863</v>
      </c>
      <c r="BM34" s="96" t="s">
        <v>1635</v>
      </c>
    </row>
    <row r="35" spans="1:65" ht="12.75" customHeight="1">
      <c r="A35" s="18" t="s">
        <v>538</v>
      </c>
      <c r="B35" s="18" t="s">
        <v>75</v>
      </c>
      <c r="C35" s="18" t="s">
        <v>557</v>
      </c>
      <c r="D35" s="18" t="s">
        <v>244</v>
      </c>
      <c r="E35" s="707">
        <f>SUM(E15,E25)</f>
        <v>0</v>
      </c>
      <c r="F35" s="707">
        <f t="shared" ref="F35:AB35" si="11">SUM(F15,F25)</f>
        <v>0</v>
      </c>
      <c r="G35" s="707">
        <f t="shared" si="11"/>
        <v>0</v>
      </c>
      <c r="H35" s="707">
        <f t="shared" si="11"/>
        <v>0</v>
      </c>
      <c r="I35" s="707">
        <f t="shared" si="11"/>
        <v>0</v>
      </c>
      <c r="J35" s="707">
        <f t="shared" si="11"/>
        <v>0</v>
      </c>
      <c r="K35" s="707">
        <f t="shared" si="11"/>
        <v>0</v>
      </c>
      <c r="L35" s="707">
        <f t="shared" si="11"/>
        <v>0</v>
      </c>
      <c r="M35" s="707">
        <f t="shared" si="11"/>
        <v>0</v>
      </c>
      <c r="N35" s="707">
        <f t="shared" si="11"/>
        <v>0</v>
      </c>
      <c r="O35" s="707">
        <f t="shared" si="11"/>
        <v>0</v>
      </c>
      <c r="P35" s="707">
        <f t="shared" si="11"/>
        <v>0</v>
      </c>
      <c r="Q35" s="707">
        <f t="shared" si="11"/>
        <v>0</v>
      </c>
      <c r="R35" s="707">
        <f t="shared" si="11"/>
        <v>0</v>
      </c>
      <c r="S35" s="707">
        <f t="shared" si="11"/>
        <v>0</v>
      </c>
      <c r="T35" s="707">
        <f t="shared" si="11"/>
        <v>0</v>
      </c>
      <c r="U35" s="707">
        <f t="shared" si="11"/>
        <v>0</v>
      </c>
      <c r="V35" s="707">
        <f t="shared" si="11"/>
        <v>0</v>
      </c>
      <c r="W35" s="707">
        <f t="shared" si="11"/>
        <v>0</v>
      </c>
      <c r="X35" s="707">
        <f t="shared" si="11"/>
        <v>0</v>
      </c>
      <c r="Y35" s="707">
        <f t="shared" si="11"/>
        <v>0</v>
      </c>
      <c r="Z35" s="707">
        <f t="shared" si="11"/>
        <v>0</v>
      </c>
      <c r="AA35" s="707">
        <f t="shared" si="11"/>
        <v>0</v>
      </c>
      <c r="AB35" s="707">
        <f t="shared" si="11"/>
        <v>0</v>
      </c>
      <c r="AC35" s="1045" t="s">
        <v>2140</v>
      </c>
      <c r="AF35" s="824" t="s">
        <v>113</v>
      </c>
      <c r="AG35" s="94">
        <f t="shared" ref="AG35:BD35" si="12">SUM(AG15,AG25)</f>
        <v>0</v>
      </c>
      <c r="AH35" s="94">
        <f t="shared" si="12"/>
        <v>0</v>
      </c>
      <c r="AI35" s="94">
        <f t="shared" si="12"/>
        <v>0</v>
      </c>
      <c r="AJ35" s="94">
        <f t="shared" si="12"/>
        <v>0</v>
      </c>
      <c r="AK35" s="94">
        <f t="shared" si="12"/>
        <v>0</v>
      </c>
      <c r="AL35" s="94">
        <f t="shared" si="12"/>
        <v>0</v>
      </c>
      <c r="AM35" s="94">
        <f t="shared" si="12"/>
        <v>0</v>
      </c>
      <c r="AN35" s="94">
        <f t="shared" si="12"/>
        <v>0</v>
      </c>
      <c r="AO35" s="94">
        <f t="shared" si="12"/>
        <v>0</v>
      </c>
      <c r="AP35" s="94">
        <f t="shared" si="12"/>
        <v>0</v>
      </c>
      <c r="AQ35" s="94">
        <f t="shared" si="12"/>
        <v>0</v>
      </c>
      <c r="AR35" s="94">
        <f t="shared" si="12"/>
        <v>0</v>
      </c>
      <c r="AS35" s="94">
        <f t="shared" si="12"/>
        <v>0</v>
      </c>
      <c r="AT35" s="94">
        <f t="shared" si="12"/>
        <v>0</v>
      </c>
      <c r="AU35" s="94">
        <f t="shared" si="12"/>
        <v>0</v>
      </c>
      <c r="AV35" s="94">
        <f t="shared" si="12"/>
        <v>0</v>
      </c>
      <c r="AW35" s="94">
        <f t="shared" si="12"/>
        <v>0</v>
      </c>
      <c r="AX35" s="94">
        <f t="shared" si="12"/>
        <v>0</v>
      </c>
      <c r="AY35" s="94">
        <f t="shared" si="12"/>
        <v>0</v>
      </c>
      <c r="AZ35" s="94">
        <f>SUM(AZ15,AZ25)</f>
        <v>0</v>
      </c>
      <c r="BA35" s="94">
        <f>SUM(BA15,BA25)</f>
        <v>0</v>
      </c>
      <c r="BB35" s="94">
        <f>SUM(BB15,BB25)</f>
        <v>0</v>
      </c>
      <c r="BC35" s="94">
        <f>SUM(BC15,BC25)</f>
        <v>0</v>
      </c>
      <c r="BD35" s="94">
        <f t="shared" si="12"/>
        <v>0</v>
      </c>
      <c r="BK35" s="96" t="s">
        <v>113</v>
      </c>
      <c r="BL35" s="96" t="s">
        <v>335</v>
      </c>
      <c r="BM35" s="96" t="s">
        <v>1929</v>
      </c>
    </row>
    <row r="36" spans="1:65" ht="24" customHeight="1">
      <c r="A36" s="124"/>
      <c r="B36" s="124"/>
      <c r="C36" s="124"/>
      <c r="D36" s="124"/>
      <c r="E36" s="393"/>
      <c r="F36" s="393"/>
      <c r="G36" s="393"/>
      <c r="H36" s="393"/>
      <c r="I36" s="393"/>
      <c r="J36" s="392"/>
      <c r="K36" s="392"/>
      <c r="L36" s="392"/>
      <c r="M36" s="392"/>
      <c r="N36" s="392"/>
      <c r="O36" s="392"/>
      <c r="P36" s="392"/>
      <c r="Q36" s="392"/>
      <c r="R36" s="392"/>
      <c r="S36" s="392"/>
      <c r="T36" s="392"/>
      <c r="U36" s="392"/>
      <c r="V36" s="392"/>
      <c r="W36" s="392"/>
      <c r="X36" s="392"/>
      <c r="Y36" s="392"/>
      <c r="Z36" s="392"/>
      <c r="AA36" s="392"/>
      <c r="AB36" s="392"/>
      <c r="AC36" s="1048" t="s">
        <v>2143</v>
      </c>
      <c r="AF36" s="824" t="s">
        <v>192</v>
      </c>
      <c r="AG36" s="392"/>
      <c r="AH36" s="392"/>
      <c r="AI36" s="392"/>
      <c r="AJ36" s="392"/>
      <c r="AK36" s="392"/>
      <c r="AL36" s="392"/>
      <c r="AM36" s="392"/>
      <c r="AN36" s="392"/>
      <c r="AO36" s="392"/>
      <c r="AP36" s="392"/>
      <c r="AQ36" s="392"/>
      <c r="AR36" s="392"/>
      <c r="AS36" s="392"/>
      <c r="AT36" s="392"/>
      <c r="AU36" s="392"/>
      <c r="AV36" s="392"/>
      <c r="AW36" s="392"/>
      <c r="AX36" s="392"/>
      <c r="AY36" s="392"/>
      <c r="AZ36" s="392"/>
      <c r="BA36" s="392"/>
      <c r="BB36" s="392"/>
      <c r="BC36" s="392"/>
      <c r="BD36" s="392"/>
      <c r="BK36" s="96" t="s">
        <v>192</v>
      </c>
      <c r="BL36" s="96" t="s">
        <v>339</v>
      </c>
      <c r="BM36" s="96" t="s">
        <v>1933</v>
      </c>
    </row>
    <row r="37" spans="1:65" ht="13.5" customHeight="1">
      <c r="A37" s="18" t="s">
        <v>538</v>
      </c>
      <c r="B37" s="18" t="s">
        <v>75</v>
      </c>
      <c r="C37" s="18" t="s">
        <v>246</v>
      </c>
      <c r="D37" s="18" t="s">
        <v>1222</v>
      </c>
      <c r="E37" s="93">
        <f>SUM(E38:E45)</f>
        <v>0</v>
      </c>
      <c r="F37" s="93">
        <f t="shared" ref="F37:O37" si="13">SUM(F38:F45)</f>
        <v>0</v>
      </c>
      <c r="G37" s="93">
        <f>SUM(G38:G45)</f>
        <v>0</v>
      </c>
      <c r="H37" s="93">
        <f t="shared" si="13"/>
        <v>0</v>
      </c>
      <c r="I37" s="93">
        <f t="shared" si="13"/>
        <v>0</v>
      </c>
      <c r="J37" s="93">
        <f t="shared" si="13"/>
        <v>0</v>
      </c>
      <c r="K37" s="93">
        <f t="shared" si="13"/>
        <v>0</v>
      </c>
      <c r="L37" s="93">
        <f t="shared" si="13"/>
        <v>0</v>
      </c>
      <c r="M37" s="93">
        <f t="shared" si="13"/>
        <v>0</v>
      </c>
      <c r="N37" s="93">
        <f t="shared" si="13"/>
        <v>0</v>
      </c>
      <c r="O37" s="93">
        <f t="shared" si="13"/>
        <v>0</v>
      </c>
      <c r="P37" s="93">
        <f>SUM(P38:P45)</f>
        <v>0</v>
      </c>
      <c r="Q37" s="93">
        <f>SUM(Q38:Q45)</f>
        <v>0</v>
      </c>
      <c r="R37" s="93">
        <f>SUM(R38:R45)</f>
        <v>0</v>
      </c>
      <c r="S37" s="93">
        <f>SUM(S38:S45)</f>
        <v>0</v>
      </c>
      <c r="T37" s="93">
        <f>SUM(T38:T45)</f>
        <v>0</v>
      </c>
      <c r="U37" s="93">
        <f t="shared" ref="U37:AB37" si="14">SUM(U38:U45)</f>
        <v>0</v>
      </c>
      <c r="V37" s="93">
        <f t="shared" si="14"/>
        <v>0</v>
      </c>
      <c r="W37" s="93">
        <f t="shared" si="14"/>
        <v>0</v>
      </c>
      <c r="X37" s="93">
        <f t="shared" si="14"/>
        <v>0</v>
      </c>
      <c r="Y37" s="93">
        <f t="shared" si="14"/>
        <v>0</v>
      </c>
      <c r="Z37" s="93">
        <f>SUM(Z38:Z45)</f>
        <v>0</v>
      </c>
      <c r="AA37" s="93">
        <f>SUM(AA38:AA45)</f>
        <v>0</v>
      </c>
      <c r="AB37" s="93">
        <f t="shared" si="14"/>
        <v>0</v>
      </c>
      <c r="AC37" s="377" t="s">
        <v>2148</v>
      </c>
      <c r="AF37" s="824" t="s">
        <v>442</v>
      </c>
      <c r="AG37" s="93">
        <f t="shared" ref="AG37:BD37" si="15">SUM(AG38:AG45)</f>
        <v>0</v>
      </c>
      <c r="AH37" s="93">
        <f t="shared" si="15"/>
        <v>0</v>
      </c>
      <c r="AI37" s="93">
        <f t="shared" si="15"/>
        <v>0</v>
      </c>
      <c r="AJ37" s="93">
        <f t="shared" si="15"/>
        <v>0</v>
      </c>
      <c r="AK37" s="93">
        <f t="shared" si="15"/>
        <v>0</v>
      </c>
      <c r="AL37" s="93">
        <f t="shared" si="15"/>
        <v>0</v>
      </c>
      <c r="AM37" s="93">
        <f t="shared" si="15"/>
        <v>0</v>
      </c>
      <c r="AN37" s="93">
        <f t="shared" si="15"/>
        <v>0</v>
      </c>
      <c r="AO37" s="93">
        <f t="shared" si="15"/>
        <v>0</v>
      </c>
      <c r="AP37" s="93">
        <f t="shared" si="15"/>
        <v>0</v>
      </c>
      <c r="AQ37" s="93">
        <f t="shared" si="15"/>
        <v>0</v>
      </c>
      <c r="AR37" s="93">
        <f t="shared" si="15"/>
        <v>0</v>
      </c>
      <c r="AS37" s="93">
        <f t="shared" si="15"/>
        <v>0</v>
      </c>
      <c r="AT37" s="93">
        <f t="shared" si="15"/>
        <v>0</v>
      </c>
      <c r="AU37" s="93">
        <f t="shared" si="15"/>
        <v>0</v>
      </c>
      <c r="AV37" s="93">
        <f t="shared" si="15"/>
        <v>0</v>
      </c>
      <c r="AW37" s="93">
        <f t="shared" si="15"/>
        <v>0</v>
      </c>
      <c r="AX37" s="93">
        <f t="shared" si="15"/>
        <v>0</v>
      </c>
      <c r="AY37" s="93">
        <f t="shared" si="15"/>
        <v>0</v>
      </c>
      <c r="AZ37" s="93">
        <f>SUM(AZ38:AZ45)</f>
        <v>0</v>
      </c>
      <c r="BA37" s="93">
        <f>SUM(BA38:BA45)</f>
        <v>0</v>
      </c>
      <c r="BB37" s="93">
        <f>SUM(BB38:BB45)</f>
        <v>0</v>
      </c>
      <c r="BC37" s="93">
        <f>SUM(BC38:BC45)</f>
        <v>0</v>
      </c>
      <c r="BD37" s="93">
        <f t="shared" si="15"/>
        <v>0</v>
      </c>
      <c r="BK37" s="96" t="s">
        <v>442</v>
      </c>
      <c r="BL37" s="96" t="s">
        <v>759</v>
      </c>
      <c r="BM37" s="96" t="s">
        <v>1619</v>
      </c>
    </row>
    <row r="38" spans="1:65" ht="12.75" customHeight="1">
      <c r="A38" s="18" t="s">
        <v>538</v>
      </c>
      <c r="B38" s="18" t="s">
        <v>75</v>
      </c>
      <c r="C38" s="18" t="s">
        <v>246</v>
      </c>
      <c r="D38" s="18" t="s">
        <v>563</v>
      </c>
      <c r="E38" s="87">
        <v>0</v>
      </c>
      <c r="F38" s="87">
        <v>0</v>
      </c>
      <c r="G38" s="87">
        <v>0</v>
      </c>
      <c r="H38" s="87">
        <v>0</v>
      </c>
      <c r="I38" s="87">
        <v>0</v>
      </c>
      <c r="J38" s="87">
        <v>0</v>
      </c>
      <c r="K38" s="87">
        <v>0</v>
      </c>
      <c r="L38" s="87">
        <v>0</v>
      </c>
      <c r="M38" s="87">
        <v>0</v>
      </c>
      <c r="N38" s="87">
        <v>0</v>
      </c>
      <c r="O38" s="87">
        <v>0</v>
      </c>
      <c r="P38" s="87">
        <v>0</v>
      </c>
      <c r="Q38" s="87">
        <v>0</v>
      </c>
      <c r="R38" s="87">
        <v>0</v>
      </c>
      <c r="S38" s="87">
        <v>0</v>
      </c>
      <c r="T38" s="87">
        <v>0</v>
      </c>
      <c r="U38" s="87">
        <v>0</v>
      </c>
      <c r="V38" s="87">
        <v>0</v>
      </c>
      <c r="W38" s="87">
        <v>0</v>
      </c>
      <c r="X38" s="87">
        <v>0</v>
      </c>
      <c r="Y38" s="87">
        <v>0</v>
      </c>
      <c r="Z38" s="87">
        <v>0</v>
      </c>
      <c r="AA38" s="87">
        <v>0</v>
      </c>
      <c r="AB38" s="87">
        <v>0</v>
      </c>
      <c r="AC38" s="375" t="s">
        <v>2131</v>
      </c>
      <c r="AF38" s="824" t="s">
        <v>760</v>
      </c>
      <c r="AG38" s="87">
        <v>0</v>
      </c>
      <c r="AH38" s="87">
        <v>0</v>
      </c>
      <c r="AI38" s="87">
        <v>0</v>
      </c>
      <c r="AJ38" s="87">
        <v>0</v>
      </c>
      <c r="AK38" s="87">
        <v>0</v>
      </c>
      <c r="AL38" s="87">
        <v>0</v>
      </c>
      <c r="AM38" s="87">
        <v>0</v>
      </c>
      <c r="AN38" s="87">
        <v>0</v>
      </c>
      <c r="AO38" s="87">
        <v>0</v>
      </c>
      <c r="AP38" s="87">
        <v>0</v>
      </c>
      <c r="AQ38" s="87">
        <v>0</v>
      </c>
      <c r="AR38" s="87">
        <v>0</v>
      </c>
      <c r="AS38" s="87">
        <v>0</v>
      </c>
      <c r="AT38" s="87">
        <v>0</v>
      </c>
      <c r="AU38" s="87">
        <v>0</v>
      </c>
      <c r="AV38" s="87">
        <v>0</v>
      </c>
      <c r="AW38" s="87">
        <v>0</v>
      </c>
      <c r="AX38" s="87">
        <v>0</v>
      </c>
      <c r="AY38" s="87">
        <v>0</v>
      </c>
      <c r="AZ38" s="87">
        <v>0</v>
      </c>
      <c r="BA38" s="87">
        <v>0</v>
      </c>
      <c r="BB38" s="87">
        <v>0</v>
      </c>
      <c r="BC38" s="87">
        <v>0</v>
      </c>
      <c r="BD38" s="87">
        <v>0</v>
      </c>
      <c r="BK38" s="96" t="s">
        <v>760</v>
      </c>
      <c r="BL38" s="96" t="s">
        <v>351</v>
      </c>
      <c r="BM38" s="96" t="s">
        <v>1638</v>
      </c>
    </row>
    <row r="39" spans="1:65" ht="12.75" customHeight="1">
      <c r="A39" s="18" t="s">
        <v>538</v>
      </c>
      <c r="B39" s="18" t="s">
        <v>75</v>
      </c>
      <c r="C39" s="18" t="s">
        <v>246</v>
      </c>
      <c r="D39" s="18" t="s">
        <v>566</v>
      </c>
      <c r="E39" s="87">
        <v>0</v>
      </c>
      <c r="F39" s="87">
        <v>0</v>
      </c>
      <c r="G39" s="87">
        <v>0</v>
      </c>
      <c r="H39" s="87">
        <v>0</v>
      </c>
      <c r="I39" s="87">
        <v>0</v>
      </c>
      <c r="J39" s="87">
        <v>0</v>
      </c>
      <c r="K39" s="87">
        <v>0</v>
      </c>
      <c r="L39" s="87">
        <v>0</v>
      </c>
      <c r="M39" s="87">
        <v>0</v>
      </c>
      <c r="N39" s="87">
        <v>0</v>
      </c>
      <c r="O39" s="87">
        <v>0</v>
      </c>
      <c r="P39" s="87">
        <v>0</v>
      </c>
      <c r="Q39" s="87">
        <v>0</v>
      </c>
      <c r="R39" s="87">
        <v>0</v>
      </c>
      <c r="S39" s="87">
        <v>0</v>
      </c>
      <c r="T39" s="87">
        <v>0</v>
      </c>
      <c r="U39" s="87">
        <v>0</v>
      </c>
      <c r="V39" s="87">
        <v>0</v>
      </c>
      <c r="W39" s="87">
        <v>0</v>
      </c>
      <c r="X39" s="87">
        <v>0</v>
      </c>
      <c r="Y39" s="87">
        <v>0</v>
      </c>
      <c r="Z39" s="87">
        <v>0</v>
      </c>
      <c r="AA39" s="87">
        <v>0</v>
      </c>
      <c r="AB39" s="87">
        <v>0</v>
      </c>
      <c r="AC39" s="1042" t="s">
        <v>2134</v>
      </c>
      <c r="AF39" s="824" t="s">
        <v>762</v>
      </c>
      <c r="AG39" s="87">
        <v>0</v>
      </c>
      <c r="AH39" s="87">
        <v>0</v>
      </c>
      <c r="AI39" s="87">
        <v>0</v>
      </c>
      <c r="AJ39" s="87">
        <v>0</v>
      </c>
      <c r="AK39" s="87">
        <v>0</v>
      </c>
      <c r="AL39" s="87">
        <v>0</v>
      </c>
      <c r="AM39" s="87">
        <v>0</v>
      </c>
      <c r="AN39" s="87">
        <v>0</v>
      </c>
      <c r="AO39" s="87">
        <v>0</v>
      </c>
      <c r="AP39" s="87">
        <v>0</v>
      </c>
      <c r="AQ39" s="87">
        <v>0</v>
      </c>
      <c r="AR39" s="87">
        <v>0</v>
      </c>
      <c r="AS39" s="87">
        <v>0</v>
      </c>
      <c r="AT39" s="87">
        <v>0</v>
      </c>
      <c r="AU39" s="87">
        <v>0</v>
      </c>
      <c r="AV39" s="87">
        <v>0</v>
      </c>
      <c r="AW39" s="87">
        <v>0</v>
      </c>
      <c r="AX39" s="87">
        <v>0</v>
      </c>
      <c r="AY39" s="87">
        <v>0</v>
      </c>
      <c r="AZ39" s="87">
        <v>0</v>
      </c>
      <c r="BA39" s="87">
        <v>0</v>
      </c>
      <c r="BB39" s="87">
        <v>0</v>
      </c>
      <c r="BC39" s="87">
        <v>0</v>
      </c>
      <c r="BD39" s="87">
        <v>0</v>
      </c>
      <c r="BK39" s="96" t="s">
        <v>762</v>
      </c>
      <c r="BL39" s="96" t="s">
        <v>357</v>
      </c>
      <c r="BM39" s="96" t="s">
        <v>1630</v>
      </c>
    </row>
    <row r="40" spans="1:65" ht="12.75" customHeight="1">
      <c r="A40" s="18" t="s">
        <v>538</v>
      </c>
      <c r="B40" s="18" t="s">
        <v>75</v>
      </c>
      <c r="C40" s="18" t="s">
        <v>246</v>
      </c>
      <c r="D40" s="18" t="s">
        <v>567</v>
      </c>
      <c r="E40" s="87">
        <v>0</v>
      </c>
      <c r="F40" s="87">
        <v>0</v>
      </c>
      <c r="G40" s="87">
        <v>0</v>
      </c>
      <c r="H40" s="87">
        <v>0</v>
      </c>
      <c r="I40" s="87">
        <v>0</v>
      </c>
      <c r="J40" s="87">
        <v>0</v>
      </c>
      <c r="K40" s="87">
        <v>0</v>
      </c>
      <c r="L40" s="87">
        <v>0</v>
      </c>
      <c r="M40" s="87">
        <v>0</v>
      </c>
      <c r="N40" s="87">
        <v>0</v>
      </c>
      <c r="O40" s="87">
        <v>0</v>
      </c>
      <c r="P40" s="87">
        <v>0</v>
      </c>
      <c r="Q40" s="87">
        <v>0</v>
      </c>
      <c r="R40" s="87">
        <v>0</v>
      </c>
      <c r="S40" s="87">
        <v>0</v>
      </c>
      <c r="T40" s="87">
        <v>0</v>
      </c>
      <c r="U40" s="87">
        <v>0</v>
      </c>
      <c r="V40" s="87">
        <v>0</v>
      </c>
      <c r="W40" s="87">
        <v>0</v>
      </c>
      <c r="X40" s="87">
        <v>0</v>
      </c>
      <c r="Y40" s="87">
        <v>0</v>
      </c>
      <c r="Z40" s="87">
        <v>0</v>
      </c>
      <c r="AA40" s="87">
        <v>0</v>
      </c>
      <c r="AB40" s="87">
        <v>0</v>
      </c>
      <c r="AC40" s="1042" t="s">
        <v>2135</v>
      </c>
      <c r="AF40" s="824" t="s">
        <v>763</v>
      </c>
      <c r="AG40" s="87">
        <v>0</v>
      </c>
      <c r="AH40" s="87">
        <v>0</v>
      </c>
      <c r="AI40" s="87">
        <v>0</v>
      </c>
      <c r="AJ40" s="87">
        <v>0</v>
      </c>
      <c r="AK40" s="87">
        <v>0</v>
      </c>
      <c r="AL40" s="87">
        <v>0</v>
      </c>
      <c r="AM40" s="87">
        <v>0</v>
      </c>
      <c r="AN40" s="87">
        <v>0</v>
      </c>
      <c r="AO40" s="87">
        <v>0</v>
      </c>
      <c r="AP40" s="87">
        <v>0</v>
      </c>
      <c r="AQ40" s="87">
        <v>0</v>
      </c>
      <c r="AR40" s="87">
        <v>0</v>
      </c>
      <c r="AS40" s="87">
        <v>0</v>
      </c>
      <c r="AT40" s="87">
        <v>0</v>
      </c>
      <c r="AU40" s="87">
        <v>0</v>
      </c>
      <c r="AV40" s="87">
        <v>0</v>
      </c>
      <c r="AW40" s="87">
        <v>0</v>
      </c>
      <c r="AX40" s="87">
        <v>0</v>
      </c>
      <c r="AY40" s="87">
        <v>0</v>
      </c>
      <c r="AZ40" s="87">
        <v>0</v>
      </c>
      <c r="BA40" s="87">
        <v>0</v>
      </c>
      <c r="BB40" s="87">
        <v>0</v>
      </c>
      <c r="BC40" s="87">
        <v>0</v>
      </c>
      <c r="BD40" s="87">
        <v>0</v>
      </c>
      <c r="BK40" s="96" t="s">
        <v>763</v>
      </c>
      <c r="BL40" s="96" t="s">
        <v>358</v>
      </c>
      <c r="BM40" s="96" t="s">
        <v>1631</v>
      </c>
    </row>
    <row r="41" spans="1:65" ht="12.75" customHeight="1">
      <c r="A41" s="18" t="s">
        <v>538</v>
      </c>
      <c r="B41" s="18" t="s">
        <v>75</v>
      </c>
      <c r="C41" s="18" t="s">
        <v>246</v>
      </c>
      <c r="D41" s="18" t="s">
        <v>570</v>
      </c>
      <c r="E41" s="87">
        <v>0</v>
      </c>
      <c r="F41" s="87">
        <v>0</v>
      </c>
      <c r="G41" s="87">
        <v>0</v>
      </c>
      <c r="H41" s="87">
        <v>0</v>
      </c>
      <c r="I41" s="87">
        <v>0</v>
      </c>
      <c r="J41" s="87">
        <v>0</v>
      </c>
      <c r="K41" s="87">
        <v>0</v>
      </c>
      <c r="L41" s="87">
        <v>0</v>
      </c>
      <c r="M41" s="87">
        <v>0</v>
      </c>
      <c r="N41" s="87">
        <v>0</v>
      </c>
      <c r="O41" s="87">
        <v>0</v>
      </c>
      <c r="P41" s="87">
        <v>0</v>
      </c>
      <c r="Q41" s="87">
        <v>0</v>
      </c>
      <c r="R41" s="87">
        <v>0</v>
      </c>
      <c r="S41" s="87">
        <v>0</v>
      </c>
      <c r="T41" s="87">
        <v>0</v>
      </c>
      <c r="U41" s="87">
        <v>0</v>
      </c>
      <c r="V41" s="87">
        <v>0</v>
      </c>
      <c r="W41" s="87">
        <v>0</v>
      </c>
      <c r="X41" s="87">
        <v>0</v>
      </c>
      <c r="Y41" s="87">
        <v>0</v>
      </c>
      <c r="Z41" s="87">
        <v>0</v>
      </c>
      <c r="AA41" s="87">
        <v>0</v>
      </c>
      <c r="AB41" s="87">
        <v>0</v>
      </c>
      <c r="AC41" s="1042" t="s">
        <v>2138</v>
      </c>
      <c r="AF41" s="824" t="s">
        <v>111</v>
      </c>
      <c r="AG41" s="87">
        <v>0</v>
      </c>
      <c r="AH41" s="87">
        <v>0</v>
      </c>
      <c r="AI41" s="87">
        <v>0</v>
      </c>
      <c r="AJ41" s="87">
        <v>0</v>
      </c>
      <c r="AK41" s="87">
        <v>0</v>
      </c>
      <c r="AL41" s="87">
        <v>0</v>
      </c>
      <c r="AM41" s="87">
        <v>0</v>
      </c>
      <c r="AN41" s="87">
        <v>0</v>
      </c>
      <c r="AO41" s="87">
        <v>0</v>
      </c>
      <c r="AP41" s="87">
        <v>0</v>
      </c>
      <c r="AQ41" s="87">
        <v>0</v>
      </c>
      <c r="AR41" s="87">
        <v>0</v>
      </c>
      <c r="AS41" s="87">
        <v>0</v>
      </c>
      <c r="AT41" s="87">
        <v>0</v>
      </c>
      <c r="AU41" s="87">
        <v>0</v>
      </c>
      <c r="AV41" s="87">
        <v>0</v>
      </c>
      <c r="AW41" s="87">
        <v>0</v>
      </c>
      <c r="AX41" s="87">
        <v>0</v>
      </c>
      <c r="AY41" s="87">
        <v>0</v>
      </c>
      <c r="AZ41" s="87">
        <v>0</v>
      </c>
      <c r="BA41" s="87">
        <v>0</v>
      </c>
      <c r="BB41" s="87">
        <v>0</v>
      </c>
      <c r="BC41" s="87">
        <v>0</v>
      </c>
      <c r="BD41" s="87">
        <v>0</v>
      </c>
      <c r="BK41" s="96" t="s">
        <v>111</v>
      </c>
      <c r="BL41" s="96" t="s">
        <v>360</v>
      </c>
      <c r="BM41" s="96" t="s">
        <v>1928</v>
      </c>
    </row>
    <row r="42" spans="1:65" ht="12.75" customHeight="1">
      <c r="A42" s="18" t="s">
        <v>538</v>
      </c>
      <c r="B42" s="18" t="s">
        <v>75</v>
      </c>
      <c r="C42" s="18" t="s">
        <v>246</v>
      </c>
      <c r="D42" s="18" t="s">
        <v>242</v>
      </c>
      <c r="E42" s="87">
        <v>0</v>
      </c>
      <c r="F42" s="87">
        <v>0</v>
      </c>
      <c r="G42" s="87">
        <v>0</v>
      </c>
      <c r="H42" s="87">
        <v>0</v>
      </c>
      <c r="I42" s="87">
        <v>0</v>
      </c>
      <c r="J42" s="87">
        <v>0</v>
      </c>
      <c r="K42" s="87">
        <v>0</v>
      </c>
      <c r="L42" s="87">
        <v>0</v>
      </c>
      <c r="M42" s="87">
        <v>0</v>
      </c>
      <c r="N42" s="87">
        <v>0</v>
      </c>
      <c r="O42" s="87">
        <v>0</v>
      </c>
      <c r="P42" s="87">
        <v>0</v>
      </c>
      <c r="Q42" s="87">
        <v>0</v>
      </c>
      <c r="R42" s="87">
        <v>0</v>
      </c>
      <c r="S42" s="87">
        <v>0</v>
      </c>
      <c r="T42" s="87">
        <v>0</v>
      </c>
      <c r="U42" s="87">
        <v>0</v>
      </c>
      <c r="V42" s="87">
        <v>0</v>
      </c>
      <c r="W42" s="87">
        <v>0</v>
      </c>
      <c r="X42" s="87">
        <v>0</v>
      </c>
      <c r="Y42" s="87">
        <v>0</v>
      </c>
      <c r="Z42" s="87">
        <v>0</v>
      </c>
      <c r="AA42" s="87">
        <v>0</v>
      </c>
      <c r="AB42" s="87">
        <v>0</v>
      </c>
      <c r="AC42" s="1051" t="s">
        <v>2149</v>
      </c>
      <c r="AF42" s="824" t="s">
        <v>114</v>
      </c>
      <c r="AG42" s="87">
        <v>0</v>
      </c>
      <c r="AH42" s="87">
        <v>0</v>
      </c>
      <c r="AI42" s="87">
        <v>0</v>
      </c>
      <c r="AJ42" s="87">
        <v>0</v>
      </c>
      <c r="AK42" s="87">
        <v>0</v>
      </c>
      <c r="AL42" s="87">
        <v>0</v>
      </c>
      <c r="AM42" s="87">
        <v>0</v>
      </c>
      <c r="AN42" s="87">
        <v>0</v>
      </c>
      <c r="AO42" s="87">
        <v>0</v>
      </c>
      <c r="AP42" s="87">
        <v>0</v>
      </c>
      <c r="AQ42" s="87">
        <v>0</v>
      </c>
      <c r="AR42" s="87">
        <v>0</v>
      </c>
      <c r="AS42" s="87">
        <v>0</v>
      </c>
      <c r="AT42" s="87">
        <v>0</v>
      </c>
      <c r="AU42" s="87">
        <v>0</v>
      </c>
      <c r="AV42" s="87">
        <v>0</v>
      </c>
      <c r="AW42" s="87">
        <v>0</v>
      </c>
      <c r="AX42" s="87">
        <v>0</v>
      </c>
      <c r="AY42" s="87">
        <v>0</v>
      </c>
      <c r="AZ42" s="87">
        <v>0</v>
      </c>
      <c r="BA42" s="87">
        <v>0</v>
      </c>
      <c r="BB42" s="87">
        <v>0</v>
      </c>
      <c r="BC42" s="87">
        <v>0</v>
      </c>
      <c r="BD42" s="87">
        <v>0</v>
      </c>
      <c r="BK42" s="96" t="s">
        <v>114</v>
      </c>
      <c r="BL42" s="96" t="s">
        <v>822</v>
      </c>
      <c r="BM42" s="96" t="s">
        <v>1640</v>
      </c>
    </row>
    <row r="43" spans="1:65" ht="12.75" customHeight="1">
      <c r="A43" s="18" t="s">
        <v>538</v>
      </c>
      <c r="B43" s="18" t="s">
        <v>75</v>
      </c>
      <c r="C43" s="18" t="s">
        <v>246</v>
      </c>
      <c r="D43" s="18" t="s">
        <v>243</v>
      </c>
      <c r="E43" s="87">
        <v>0</v>
      </c>
      <c r="F43" s="87">
        <v>0</v>
      </c>
      <c r="G43" s="87">
        <v>0</v>
      </c>
      <c r="H43" s="87">
        <v>0</v>
      </c>
      <c r="I43" s="87">
        <v>0</v>
      </c>
      <c r="J43" s="87">
        <v>0</v>
      </c>
      <c r="K43" s="87">
        <v>0</v>
      </c>
      <c r="L43" s="87">
        <v>0</v>
      </c>
      <c r="M43" s="87">
        <v>0</v>
      </c>
      <c r="N43" s="87">
        <v>0</v>
      </c>
      <c r="O43" s="87">
        <v>0</v>
      </c>
      <c r="P43" s="87">
        <v>0</v>
      </c>
      <c r="Q43" s="87">
        <v>0</v>
      </c>
      <c r="R43" s="87">
        <v>0</v>
      </c>
      <c r="S43" s="87">
        <v>0</v>
      </c>
      <c r="T43" s="87">
        <v>0</v>
      </c>
      <c r="U43" s="87">
        <v>0</v>
      </c>
      <c r="V43" s="87">
        <v>0</v>
      </c>
      <c r="W43" s="87">
        <v>0</v>
      </c>
      <c r="X43" s="87">
        <v>0</v>
      </c>
      <c r="Y43" s="87">
        <v>0</v>
      </c>
      <c r="Z43" s="87">
        <v>0</v>
      </c>
      <c r="AA43" s="87">
        <v>0</v>
      </c>
      <c r="AB43" s="87">
        <v>0</v>
      </c>
      <c r="AC43" s="1052" t="s">
        <v>2150</v>
      </c>
      <c r="AF43" s="824" t="s">
        <v>115</v>
      </c>
      <c r="AG43" s="87">
        <v>0</v>
      </c>
      <c r="AH43" s="87">
        <v>0</v>
      </c>
      <c r="AI43" s="87">
        <v>0</v>
      </c>
      <c r="AJ43" s="87">
        <v>0</v>
      </c>
      <c r="AK43" s="87">
        <v>0</v>
      </c>
      <c r="AL43" s="87">
        <v>0</v>
      </c>
      <c r="AM43" s="87">
        <v>0</v>
      </c>
      <c r="AN43" s="87">
        <v>0</v>
      </c>
      <c r="AO43" s="87">
        <v>0</v>
      </c>
      <c r="AP43" s="87">
        <v>0</v>
      </c>
      <c r="AQ43" s="87">
        <v>0</v>
      </c>
      <c r="AR43" s="87">
        <v>0</v>
      </c>
      <c r="AS43" s="87">
        <v>0</v>
      </c>
      <c r="AT43" s="87">
        <v>0</v>
      </c>
      <c r="AU43" s="87">
        <v>0</v>
      </c>
      <c r="AV43" s="87">
        <v>0</v>
      </c>
      <c r="AW43" s="87">
        <v>0</v>
      </c>
      <c r="AX43" s="87">
        <v>0</v>
      </c>
      <c r="AY43" s="87">
        <v>0</v>
      </c>
      <c r="AZ43" s="87">
        <v>0</v>
      </c>
      <c r="BA43" s="87">
        <v>0</v>
      </c>
      <c r="BB43" s="87">
        <v>0</v>
      </c>
      <c r="BC43" s="87">
        <v>0</v>
      </c>
      <c r="BD43" s="87">
        <v>0</v>
      </c>
      <c r="BK43" s="96" t="s">
        <v>115</v>
      </c>
      <c r="BL43" s="96" t="s">
        <v>362</v>
      </c>
      <c r="BM43" s="96" t="s">
        <v>1641</v>
      </c>
    </row>
    <row r="44" spans="1:65" ht="12.75" customHeight="1">
      <c r="A44" s="18" t="s">
        <v>538</v>
      </c>
      <c r="B44" s="18" t="s">
        <v>75</v>
      </c>
      <c r="C44" s="18" t="s">
        <v>246</v>
      </c>
      <c r="D44" s="18" t="s">
        <v>554</v>
      </c>
      <c r="E44" s="87">
        <v>0</v>
      </c>
      <c r="F44" s="87">
        <v>0</v>
      </c>
      <c r="G44" s="87">
        <v>0</v>
      </c>
      <c r="H44" s="87">
        <v>0</v>
      </c>
      <c r="I44" s="87">
        <v>0</v>
      </c>
      <c r="J44" s="87">
        <v>0</v>
      </c>
      <c r="K44" s="87">
        <v>0</v>
      </c>
      <c r="L44" s="87">
        <v>0</v>
      </c>
      <c r="M44" s="87">
        <v>0</v>
      </c>
      <c r="N44" s="87">
        <v>0</v>
      </c>
      <c r="O44" s="87">
        <v>0</v>
      </c>
      <c r="P44" s="87">
        <v>0</v>
      </c>
      <c r="Q44" s="87">
        <v>0</v>
      </c>
      <c r="R44" s="87">
        <v>0</v>
      </c>
      <c r="S44" s="87">
        <v>0</v>
      </c>
      <c r="T44" s="87">
        <v>0</v>
      </c>
      <c r="U44" s="87">
        <v>0</v>
      </c>
      <c r="V44" s="87">
        <v>0</v>
      </c>
      <c r="W44" s="87">
        <v>0</v>
      </c>
      <c r="X44" s="87">
        <v>0</v>
      </c>
      <c r="Y44" s="87">
        <v>0</v>
      </c>
      <c r="Z44" s="87">
        <v>0</v>
      </c>
      <c r="AA44" s="87">
        <v>0</v>
      </c>
      <c r="AB44" s="87">
        <v>0</v>
      </c>
      <c r="AC44" s="1052" t="s">
        <v>2151</v>
      </c>
      <c r="AF44" s="824" t="s">
        <v>112</v>
      </c>
      <c r="AG44" s="87">
        <v>0</v>
      </c>
      <c r="AH44" s="87">
        <v>0</v>
      </c>
      <c r="AI44" s="87">
        <v>0</v>
      </c>
      <c r="AJ44" s="87">
        <v>0</v>
      </c>
      <c r="AK44" s="87">
        <v>0</v>
      </c>
      <c r="AL44" s="87">
        <v>0</v>
      </c>
      <c r="AM44" s="87">
        <v>0</v>
      </c>
      <c r="AN44" s="87">
        <v>0</v>
      </c>
      <c r="AO44" s="87">
        <v>0</v>
      </c>
      <c r="AP44" s="87">
        <v>0</v>
      </c>
      <c r="AQ44" s="87">
        <v>0</v>
      </c>
      <c r="AR44" s="87">
        <v>0</v>
      </c>
      <c r="AS44" s="87">
        <v>0</v>
      </c>
      <c r="AT44" s="87">
        <v>0</v>
      </c>
      <c r="AU44" s="87">
        <v>0</v>
      </c>
      <c r="AV44" s="87">
        <v>0</v>
      </c>
      <c r="AW44" s="87">
        <v>0</v>
      </c>
      <c r="AX44" s="87">
        <v>0</v>
      </c>
      <c r="AY44" s="87">
        <v>0</v>
      </c>
      <c r="AZ44" s="87">
        <v>0</v>
      </c>
      <c r="BA44" s="87">
        <v>0</v>
      </c>
      <c r="BB44" s="87">
        <v>0</v>
      </c>
      <c r="BC44" s="87">
        <v>0</v>
      </c>
      <c r="BD44" s="87">
        <v>0</v>
      </c>
      <c r="BK44" s="96" t="s">
        <v>112</v>
      </c>
      <c r="BL44" s="96" t="s">
        <v>863</v>
      </c>
      <c r="BM44" s="96" t="s">
        <v>1635</v>
      </c>
    </row>
    <row r="45" spans="1:65" ht="12.75" customHeight="1">
      <c r="A45" s="18" t="s">
        <v>538</v>
      </c>
      <c r="B45" s="12" t="s">
        <v>75</v>
      </c>
      <c r="C45" s="18" t="s">
        <v>246</v>
      </c>
      <c r="D45" s="18" t="s">
        <v>244</v>
      </c>
      <c r="E45" s="87">
        <v>0</v>
      </c>
      <c r="F45" s="87">
        <v>0</v>
      </c>
      <c r="G45" s="87">
        <v>0</v>
      </c>
      <c r="H45" s="87">
        <v>0</v>
      </c>
      <c r="I45" s="87">
        <v>0</v>
      </c>
      <c r="J45" s="87">
        <v>0</v>
      </c>
      <c r="K45" s="87">
        <v>0</v>
      </c>
      <c r="L45" s="87">
        <v>0</v>
      </c>
      <c r="M45" s="87">
        <v>0</v>
      </c>
      <c r="N45" s="87">
        <v>0</v>
      </c>
      <c r="O45" s="87">
        <v>0</v>
      </c>
      <c r="P45" s="87">
        <v>0</v>
      </c>
      <c r="Q45" s="87">
        <v>0</v>
      </c>
      <c r="R45" s="87">
        <v>0</v>
      </c>
      <c r="S45" s="87">
        <v>0</v>
      </c>
      <c r="T45" s="87">
        <v>0</v>
      </c>
      <c r="U45" s="87">
        <v>0</v>
      </c>
      <c r="V45" s="87">
        <v>0</v>
      </c>
      <c r="W45" s="87">
        <v>0</v>
      </c>
      <c r="X45" s="87">
        <v>0</v>
      </c>
      <c r="Y45" s="87">
        <v>0</v>
      </c>
      <c r="Z45" s="87">
        <v>0</v>
      </c>
      <c r="AA45" s="87">
        <v>0</v>
      </c>
      <c r="AB45" s="87">
        <v>0</v>
      </c>
      <c r="AC45" s="1045" t="s">
        <v>2140</v>
      </c>
      <c r="AF45" s="824" t="s">
        <v>113</v>
      </c>
      <c r="AG45" s="87">
        <v>0</v>
      </c>
      <c r="AH45" s="87">
        <v>0</v>
      </c>
      <c r="AI45" s="87">
        <v>0</v>
      </c>
      <c r="AJ45" s="87">
        <v>0</v>
      </c>
      <c r="AK45" s="87">
        <v>0</v>
      </c>
      <c r="AL45" s="87">
        <v>0</v>
      </c>
      <c r="AM45" s="87">
        <v>0</v>
      </c>
      <c r="AN45" s="87">
        <v>0</v>
      </c>
      <c r="AO45" s="87">
        <v>0</v>
      </c>
      <c r="AP45" s="87">
        <v>0</v>
      </c>
      <c r="AQ45" s="87">
        <v>0</v>
      </c>
      <c r="AR45" s="87">
        <v>0</v>
      </c>
      <c r="AS45" s="87">
        <v>0</v>
      </c>
      <c r="AT45" s="87">
        <v>0</v>
      </c>
      <c r="AU45" s="87">
        <v>0</v>
      </c>
      <c r="AV45" s="87">
        <v>0</v>
      </c>
      <c r="AW45" s="87">
        <v>0</v>
      </c>
      <c r="AX45" s="87">
        <v>0</v>
      </c>
      <c r="AY45" s="87">
        <v>0</v>
      </c>
      <c r="AZ45" s="87">
        <v>0</v>
      </c>
      <c r="BA45" s="87">
        <v>0</v>
      </c>
      <c r="BB45" s="87">
        <v>0</v>
      </c>
      <c r="BC45" s="87">
        <v>0</v>
      </c>
      <c r="BD45" s="87">
        <v>0</v>
      </c>
      <c r="BK45" s="96" t="s">
        <v>113</v>
      </c>
      <c r="BL45" s="96" t="s">
        <v>335</v>
      </c>
      <c r="BM45" s="96" t="s">
        <v>1929</v>
      </c>
    </row>
    <row r="46" spans="1:65" ht="24" customHeight="1">
      <c r="A46" s="18"/>
      <c r="B46" s="18"/>
      <c r="C46" s="18"/>
      <c r="D46" s="18"/>
      <c r="E46" s="397"/>
      <c r="F46" s="397"/>
      <c r="G46" s="397"/>
      <c r="H46" s="397"/>
      <c r="I46" s="397"/>
      <c r="J46" s="398"/>
      <c r="K46" s="398"/>
      <c r="L46" s="398"/>
      <c r="M46" s="398"/>
      <c r="N46" s="399"/>
      <c r="O46" s="399"/>
      <c r="P46" s="399"/>
      <c r="Q46" s="399"/>
      <c r="R46" s="399"/>
      <c r="S46" s="399"/>
      <c r="T46" s="399"/>
      <c r="U46" s="399"/>
      <c r="V46" s="399"/>
      <c r="W46" s="399"/>
      <c r="X46" s="399"/>
      <c r="Y46" s="399"/>
      <c r="Z46" s="399"/>
      <c r="AA46" s="399"/>
      <c r="AB46" s="399"/>
      <c r="AC46" s="1050" t="s">
        <v>2154</v>
      </c>
      <c r="AF46" s="824" t="s">
        <v>199</v>
      </c>
      <c r="AG46" s="399"/>
      <c r="AH46" s="399"/>
      <c r="AI46" s="399"/>
      <c r="AJ46" s="399"/>
      <c r="AK46" s="399"/>
      <c r="AL46" s="399"/>
      <c r="AM46" s="399"/>
      <c r="AN46" s="399"/>
      <c r="AO46" s="399"/>
      <c r="AP46" s="399"/>
      <c r="AQ46" s="399"/>
      <c r="AR46" s="399"/>
      <c r="AS46" s="399"/>
      <c r="AT46" s="399"/>
      <c r="AU46" s="399"/>
      <c r="AV46" s="399"/>
      <c r="AW46" s="399"/>
      <c r="AX46" s="399"/>
      <c r="AY46" s="399"/>
      <c r="AZ46" s="399"/>
      <c r="BA46" s="399"/>
      <c r="BB46" s="399"/>
      <c r="BC46" s="399"/>
      <c r="BD46" s="399"/>
      <c r="BJ46"/>
      <c r="BK46" s="96" t="s">
        <v>199</v>
      </c>
      <c r="BL46" s="96" t="s">
        <v>823</v>
      </c>
      <c r="BM46" s="96" t="s">
        <v>1941</v>
      </c>
    </row>
    <row r="47" spans="1:65" ht="13.5" customHeight="1">
      <c r="A47" s="18" t="s">
        <v>538</v>
      </c>
      <c r="B47" s="18" t="s">
        <v>75</v>
      </c>
      <c r="C47" s="12" t="s">
        <v>247</v>
      </c>
      <c r="D47" s="18" t="s">
        <v>1222</v>
      </c>
      <c r="E47" s="706">
        <f>SUM(E48:E55)</f>
        <v>0</v>
      </c>
      <c r="F47" s="706">
        <f t="shared" ref="F47:O47" si="16">SUM(F48:F55)</f>
        <v>0</v>
      </c>
      <c r="G47" s="706">
        <f>SUM(G48:G55)</f>
        <v>0</v>
      </c>
      <c r="H47" s="706">
        <f t="shared" si="16"/>
        <v>0</v>
      </c>
      <c r="I47" s="706">
        <f t="shared" si="16"/>
        <v>0</v>
      </c>
      <c r="J47" s="706">
        <f t="shared" si="16"/>
        <v>0</v>
      </c>
      <c r="K47" s="706">
        <f t="shared" si="16"/>
        <v>0</v>
      </c>
      <c r="L47" s="706">
        <f t="shared" si="16"/>
        <v>0</v>
      </c>
      <c r="M47" s="706">
        <f t="shared" si="16"/>
        <v>0</v>
      </c>
      <c r="N47" s="706">
        <f t="shared" si="16"/>
        <v>0</v>
      </c>
      <c r="O47" s="706">
        <f t="shared" si="16"/>
        <v>0</v>
      </c>
      <c r="P47" s="706">
        <f>SUM(P48:P55)</f>
        <v>0</v>
      </c>
      <c r="Q47" s="706">
        <f>SUM(Q48:Q55)</f>
        <v>0</v>
      </c>
      <c r="R47" s="706">
        <f>SUM(R48:R55)</f>
        <v>0</v>
      </c>
      <c r="S47" s="706">
        <f>SUM(S48:S55)</f>
        <v>0</v>
      </c>
      <c r="T47" s="706">
        <f>SUM(T48:T55)</f>
        <v>0</v>
      </c>
      <c r="U47" s="706">
        <f t="shared" ref="U47:AB47" si="17">SUM(U48:U55)</f>
        <v>0</v>
      </c>
      <c r="V47" s="706">
        <f t="shared" si="17"/>
        <v>0</v>
      </c>
      <c r="W47" s="706">
        <f t="shared" si="17"/>
        <v>0</v>
      </c>
      <c r="X47" s="706">
        <f t="shared" si="17"/>
        <v>0</v>
      </c>
      <c r="Y47" s="706">
        <f t="shared" si="17"/>
        <v>0</v>
      </c>
      <c r="Z47" s="706">
        <f>SUM(Z48:Z55)</f>
        <v>0</v>
      </c>
      <c r="AA47" s="706">
        <f>SUM(AA48:AA55)</f>
        <v>0</v>
      </c>
      <c r="AB47" s="706">
        <f t="shared" si="17"/>
        <v>0</v>
      </c>
      <c r="AC47" s="377" t="s">
        <v>2148</v>
      </c>
      <c r="AF47" s="824" t="s">
        <v>442</v>
      </c>
      <c r="AG47" s="160">
        <f t="shared" ref="AG47:BD47" si="18">SUM(AG48:AG55)</f>
        <v>0</v>
      </c>
      <c r="AH47" s="160">
        <f t="shared" si="18"/>
        <v>0</v>
      </c>
      <c r="AI47" s="160">
        <f t="shared" si="18"/>
        <v>0</v>
      </c>
      <c r="AJ47" s="160">
        <f t="shared" si="18"/>
        <v>0</v>
      </c>
      <c r="AK47" s="160">
        <f t="shared" si="18"/>
        <v>0</v>
      </c>
      <c r="AL47" s="160">
        <f t="shared" si="18"/>
        <v>0</v>
      </c>
      <c r="AM47" s="160">
        <f t="shared" si="18"/>
        <v>0</v>
      </c>
      <c r="AN47" s="160">
        <f t="shared" si="18"/>
        <v>0</v>
      </c>
      <c r="AO47" s="160">
        <f t="shared" si="18"/>
        <v>0</v>
      </c>
      <c r="AP47" s="160">
        <f t="shared" si="18"/>
        <v>0</v>
      </c>
      <c r="AQ47" s="160">
        <f t="shared" si="18"/>
        <v>0</v>
      </c>
      <c r="AR47" s="160">
        <f t="shared" si="18"/>
        <v>0</v>
      </c>
      <c r="AS47" s="160">
        <f t="shared" si="18"/>
        <v>0</v>
      </c>
      <c r="AT47" s="160">
        <f t="shared" si="18"/>
        <v>0</v>
      </c>
      <c r="AU47" s="160">
        <f t="shared" si="18"/>
        <v>0</v>
      </c>
      <c r="AV47" s="160">
        <f t="shared" si="18"/>
        <v>0</v>
      </c>
      <c r="AW47" s="160">
        <f t="shared" si="18"/>
        <v>0</v>
      </c>
      <c r="AX47" s="160">
        <f t="shared" si="18"/>
        <v>0</v>
      </c>
      <c r="AY47" s="160">
        <f t="shared" si="18"/>
        <v>0</v>
      </c>
      <c r="AZ47" s="160">
        <f>SUM(AZ48:AZ55)</f>
        <v>0</v>
      </c>
      <c r="BA47" s="160">
        <f>SUM(BA48:BA55)</f>
        <v>0</v>
      </c>
      <c r="BB47" s="160">
        <f>SUM(BB48:BB55)</f>
        <v>0</v>
      </c>
      <c r="BC47" s="160">
        <f>SUM(BC48:BC55)</f>
        <v>0</v>
      </c>
      <c r="BD47" s="160">
        <f t="shared" si="18"/>
        <v>0</v>
      </c>
      <c r="BK47" s="96" t="s">
        <v>442</v>
      </c>
      <c r="BL47" s="96" t="s">
        <v>759</v>
      </c>
      <c r="BM47" s="96" t="s">
        <v>1619</v>
      </c>
    </row>
    <row r="48" spans="1:65" ht="12.75" customHeight="1">
      <c r="A48" s="18" t="s">
        <v>538</v>
      </c>
      <c r="B48" s="18" t="s">
        <v>75</v>
      </c>
      <c r="C48" s="18" t="s">
        <v>247</v>
      </c>
      <c r="D48" s="18" t="s">
        <v>563</v>
      </c>
      <c r="E48" s="87">
        <v>0</v>
      </c>
      <c r="F48" s="87">
        <v>0</v>
      </c>
      <c r="G48" s="87">
        <v>0</v>
      </c>
      <c r="H48" s="87">
        <v>0</v>
      </c>
      <c r="I48" s="87">
        <v>0</v>
      </c>
      <c r="J48" s="87">
        <v>0</v>
      </c>
      <c r="K48" s="87">
        <v>0</v>
      </c>
      <c r="L48" s="87">
        <v>0</v>
      </c>
      <c r="M48" s="87">
        <v>0</v>
      </c>
      <c r="N48" s="87">
        <v>0</v>
      </c>
      <c r="O48" s="87">
        <v>0</v>
      </c>
      <c r="P48" s="87">
        <v>0</v>
      </c>
      <c r="Q48" s="87">
        <v>0</v>
      </c>
      <c r="R48" s="87">
        <v>0</v>
      </c>
      <c r="S48" s="87">
        <v>0</v>
      </c>
      <c r="T48" s="87">
        <v>0</v>
      </c>
      <c r="U48" s="87">
        <v>0</v>
      </c>
      <c r="V48" s="87">
        <v>0</v>
      </c>
      <c r="W48" s="87">
        <v>0</v>
      </c>
      <c r="X48" s="87">
        <v>0</v>
      </c>
      <c r="Y48" s="87">
        <v>0</v>
      </c>
      <c r="Z48" s="87">
        <v>0</v>
      </c>
      <c r="AA48" s="87">
        <v>0</v>
      </c>
      <c r="AB48" s="87">
        <v>0</v>
      </c>
      <c r="AC48" s="375" t="s">
        <v>2131</v>
      </c>
      <c r="AF48" s="824" t="s">
        <v>760</v>
      </c>
      <c r="AG48" s="87">
        <v>0</v>
      </c>
      <c r="AH48" s="87">
        <v>0</v>
      </c>
      <c r="AI48" s="87">
        <v>0</v>
      </c>
      <c r="AJ48" s="87">
        <v>0</v>
      </c>
      <c r="AK48" s="87">
        <v>0</v>
      </c>
      <c r="AL48" s="87">
        <v>0</v>
      </c>
      <c r="AM48" s="87">
        <v>0</v>
      </c>
      <c r="AN48" s="87">
        <v>0</v>
      </c>
      <c r="AO48" s="87">
        <v>0</v>
      </c>
      <c r="AP48" s="87">
        <v>0</v>
      </c>
      <c r="AQ48" s="87">
        <v>0</v>
      </c>
      <c r="AR48" s="87">
        <v>0</v>
      </c>
      <c r="AS48" s="87">
        <v>0</v>
      </c>
      <c r="AT48" s="87">
        <v>0</v>
      </c>
      <c r="AU48" s="87">
        <v>0</v>
      </c>
      <c r="AV48" s="87">
        <v>0</v>
      </c>
      <c r="AW48" s="87">
        <v>0</v>
      </c>
      <c r="AX48" s="87">
        <v>0</v>
      </c>
      <c r="AY48" s="87">
        <v>0</v>
      </c>
      <c r="AZ48" s="87">
        <v>0</v>
      </c>
      <c r="BA48" s="87">
        <v>0</v>
      </c>
      <c r="BB48" s="87">
        <v>0</v>
      </c>
      <c r="BC48" s="87">
        <v>0</v>
      </c>
      <c r="BD48" s="87">
        <v>0</v>
      </c>
      <c r="BK48" s="96" t="s">
        <v>760</v>
      </c>
      <c r="BL48" s="96" t="s">
        <v>351</v>
      </c>
      <c r="BM48" s="96" t="s">
        <v>1638</v>
      </c>
    </row>
    <row r="49" spans="1:65" ht="12.75" customHeight="1">
      <c r="A49" s="18" t="s">
        <v>538</v>
      </c>
      <c r="B49" s="18" t="s">
        <v>75</v>
      </c>
      <c r="C49" s="18" t="s">
        <v>247</v>
      </c>
      <c r="D49" s="18" t="s">
        <v>566</v>
      </c>
      <c r="E49" s="87">
        <v>0</v>
      </c>
      <c r="F49" s="87">
        <v>0</v>
      </c>
      <c r="G49" s="87">
        <v>0</v>
      </c>
      <c r="H49" s="87">
        <v>0</v>
      </c>
      <c r="I49" s="87">
        <v>0</v>
      </c>
      <c r="J49" s="87">
        <v>0</v>
      </c>
      <c r="K49" s="87">
        <v>0</v>
      </c>
      <c r="L49" s="87">
        <v>0</v>
      </c>
      <c r="M49" s="87">
        <v>0</v>
      </c>
      <c r="N49" s="87">
        <v>0</v>
      </c>
      <c r="O49" s="87">
        <v>0</v>
      </c>
      <c r="P49" s="87">
        <v>0</v>
      </c>
      <c r="Q49" s="87">
        <v>0</v>
      </c>
      <c r="R49" s="87">
        <v>0</v>
      </c>
      <c r="S49" s="87">
        <v>0</v>
      </c>
      <c r="T49" s="87">
        <v>0</v>
      </c>
      <c r="U49" s="87">
        <v>0</v>
      </c>
      <c r="V49" s="87">
        <v>0</v>
      </c>
      <c r="W49" s="87">
        <v>0</v>
      </c>
      <c r="X49" s="87">
        <v>0</v>
      </c>
      <c r="Y49" s="87">
        <v>0</v>
      </c>
      <c r="Z49" s="87">
        <v>0</v>
      </c>
      <c r="AA49" s="87">
        <v>0</v>
      </c>
      <c r="AB49" s="87">
        <v>0</v>
      </c>
      <c r="AC49" s="1042" t="s">
        <v>2134</v>
      </c>
      <c r="AF49" s="824" t="s">
        <v>762</v>
      </c>
      <c r="AG49" s="87">
        <v>0</v>
      </c>
      <c r="AH49" s="87">
        <v>0</v>
      </c>
      <c r="AI49" s="87">
        <v>0</v>
      </c>
      <c r="AJ49" s="87">
        <v>0</v>
      </c>
      <c r="AK49" s="87">
        <v>0</v>
      </c>
      <c r="AL49" s="87">
        <v>0</v>
      </c>
      <c r="AM49" s="87">
        <v>0</v>
      </c>
      <c r="AN49" s="87">
        <v>0</v>
      </c>
      <c r="AO49" s="87">
        <v>0</v>
      </c>
      <c r="AP49" s="87">
        <v>0</v>
      </c>
      <c r="AQ49" s="87">
        <v>0</v>
      </c>
      <c r="AR49" s="87">
        <v>0</v>
      </c>
      <c r="AS49" s="87">
        <v>0</v>
      </c>
      <c r="AT49" s="87">
        <v>0</v>
      </c>
      <c r="AU49" s="87">
        <v>0</v>
      </c>
      <c r="AV49" s="87">
        <v>0</v>
      </c>
      <c r="AW49" s="87">
        <v>0</v>
      </c>
      <c r="AX49" s="87">
        <v>0</v>
      </c>
      <c r="AY49" s="87">
        <v>0</v>
      </c>
      <c r="AZ49" s="87">
        <v>0</v>
      </c>
      <c r="BA49" s="87">
        <v>0</v>
      </c>
      <c r="BB49" s="87">
        <v>0</v>
      </c>
      <c r="BC49" s="87">
        <v>0</v>
      </c>
      <c r="BD49" s="87">
        <v>0</v>
      </c>
      <c r="BK49" s="96" t="s">
        <v>762</v>
      </c>
      <c r="BL49" s="96" t="s">
        <v>357</v>
      </c>
      <c r="BM49" s="96" t="s">
        <v>1630</v>
      </c>
    </row>
    <row r="50" spans="1:65" ht="12.75" customHeight="1">
      <c r="A50" s="18" t="s">
        <v>538</v>
      </c>
      <c r="B50" s="18" t="s">
        <v>75</v>
      </c>
      <c r="C50" s="18" t="s">
        <v>247</v>
      </c>
      <c r="D50" s="18" t="s">
        <v>567</v>
      </c>
      <c r="E50" s="87">
        <v>0</v>
      </c>
      <c r="F50" s="87">
        <v>0</v>
      </c>
      <c r="G50" s="87">
        <v>0</v>
      </c>
      <c r="H50" s="87">
        <v>0</v>
      </c>
      <c r="I50" s="87">
        <v>0</v>
      </c>
      <c r="J50" s="87">
        <v>0</v>
      </c>
      <c r="K50" s="87">
        <v>0</v>
      </c>
      <c r="L50" s="87">
        <v>0</v>
      </c>
      <c r="M50" s="87">
        <v>0</v>
      </c>
      <c r="N50" s="87">
        <v>0</v>
      </c>
      <c r="O50" s="87">
        <v>0</v>
      </c>
      <c r="P50" s="87">
        <v>0</v>
      </c>
      <c r="Q50" s="87">
        <v>0</v>
      </c>
      <c r="R50" s="87">
        <v>0</v>
      </c>
      <c r="S50" s="87">
        <v>0</v>
      </c>
      <c r="T50" s="87">
        <v>0</v>
      </c>
      <c r="U50" s="87">
        <v>0</v>
      </c>
      <c r="V50" s="87">
        <v>0</v>
      </c>
      <c r="W50" s="87">
        <v>0</v>
      </c>
      <c r="X50" s="87">
        <v>0</v>
      </c>
      <c r="Y50" s="87">
        <v>0</v>
      </c>
      <c r="Z50" s="87">
        <v>0</v>
      </c>
      <c r="AA50" s="87">
        <v>0</v>
      </c>
      <c r="AB50" s="87">
        <v>0</v>
      </c>
      <c r="AC50" s="1042" t="s">
        <v>2135</v>
      </c>
      <c r="AF50" s="824" t="s">
        <v>763</v>
      </c>
      <c r="AG50" s="87">
        <v>0</v>
      </c>
      <c r="AH50" s="87">
        <v>0</v>
      </c>
      <c r="AI50" s="87">
        <v>0</v>
      </c>
      <c r="AJ50" s="87">
        <v>0</v>
      </c>
      <c r="AK50" s="87">
        <v>0</v>
      </c>
      <c r="AL50" s="87">
        <v>0</v>
      </c>
      <c r="AM50" s="87">
        <v>0</v>
      </c>
      <c r="AN50" s="87">
        <v>0</v>
      </c>
      <c r="AO50" s="87">
        <v>0</v>
      </c>
      <c r="AP50" s="87">
        <v>0</v>
      </c>
      <c r="AQ50" s="87">
        <v>0</v>
      </c>
      <c r="AR50" s="87">
        <v>0</v>
      </c>
      <c r="AS50" s="87">
        <v>0</v>
      </c>
      <c r="AT50" s="87">
        <v>0</v>
      </c>
      <c r="AU50" s="87">
        <v>0</v>
      </c>
      <c r="AV50" s="87">
        <v>0</v>
      </c>
      <c r="AW50" s="87">
        <v>0</v>
      </c>
      <c r="AX50" s="87">
        <v>0</v>
      </c>
      <c r="AY50" s="87">
        <v>0</v>
      </c>
      <c r="AZ50" s="87">
        <v>0</v>
      </c>
      <c r="BA50" s="87">
        <v>0</v>
      </c>
      <c r="BB50" s="87">
        <v>0</v>
      </c>
      <c r="BC50" s="87">
        <v>0</v>
      </c>
      <c r="BD50" s="87">
        <v>0</v>
      </c>
      <c r="BK50" s="96" t="s">
        <v>763</v>
      </c>
      <c r="BL50" s="96" t="s">
        <v>358</v>
      </c>
      <c r="BM50" s="96" t="s">
        <v>1631</v>
      </c>
    </row>
    <row r="51" spans="1:65" ht="12.75" customHeight="1">
      <c r="A51" s="18" t="s">
        <v>538</v>
      </c>
      <c r="B51" s="18" t="s">
        <v>75</v>
      </c>
      <c r="C51" s="18" t="s">
        <v>247</v>
      </c>
      <c r="D51" s="18" t="s">
        <v>570</v>
      </c>
      <c r="E51" s="87">
        <v>0</v>
      </c>
      <c r="F51" s="87">
        <v>0</v>
      </c>
      <c r="G51" s="87">
        <v>0</v>
      </c>
      <c r="H51" s="87">
        <v>0</v>
      </c>
      <c r="I51" s="87">
        <v>0</v>
      </c>
      <c r="J51" s="87">
        <v>0</v>
      </c>
      <c r="K51" s="87">
        <v>0</v>
      </c>
      <c r="L51" s="87">
        <v>0</v>
      </c>
      <c r="M51" s="87">
        <v>0</v>
      </c>
      <c r="N51" s="87">
        <v>0</v>
      </c>
      <c r="O51" s="87">
        <v>0</v>
      </c>
      <c r="P51" s="87">
        <v>0</v>
      </c>
      <c r="Q51" s="87">
        <v>0</v>
      </c>
      <c r="R51" s="87">
        <v>0</v>
      </c>
      <c r="S51" s="87">
        <v>0</v>
      </c>
      <c r="T51" s="87">
        <v>0</v>
      </c>
      <c r="U51" s="87">
        <v>0</v>
      </c>
      <c r="V51" s="87">
        <v>0</v>
      </c>
      <c r="W51" s="87">
        <v>0</v>
      </c>
      <c r="X51" s="87">
        <v>0</v>
      </c>
      <c r="Y51" s="87">
        <v>0</v>
      </c>
      <c r="Z51" s="87">
        <v>0</v>
      </c>
      <c r="AA51" s="87">
        <v>0</v>
      </c>
      <c r="AB51" s="87">
        <v>0</v>
      </c>
      <c r="AC51" s="1042" t="s">
        <v>2138</v>
      </c>
      <c r="AF51" s="824" t="s">
        <v>111</v>
      </c>
      <c r="AG51" s="87">
        <v>0</v>
      </c>
      <c r="AH51" s="87">
        <v>0</v>
      </c>
      <c r="AI51" s="87">
        <v>0</v>
      </c>
      <c r="AJ51" s="87">
        <v>0</v>
      </c>
      <c r="AK51" s="87">
        <v>0</v>
      </c>
      <c r="AL51" s="87">
        <v>0</v>
      </c>
      <c r="AM51" s="87">
        <v>0</v>
      </c>
      <c r="AN51" s="87">
        <v>0</v>
      </c>
      <c r="AO51" s="87">
        <v>0</v>
      </c>
      <c r="AP51" s="87">
        <v>0</v>
      </c>
      <c r="AQ51" s="87">
        <v>0</v>
      </c>
      <c r="AR51" s="87">
        <v>0</v>
      </c>
      <c r="AS51" s="87">
        <v>0</v>
      </c>
      <c r="AT51" s="87">
        <v>0</v>
      </c>
      <c r="AU51" s="87">
        <v>0</v>
      </c>
      <c r="AV51" s="87">
        <v>0</v>
      </c>
      <c r="AW51" s="87">
        <v>0</v>
      </c>
      <c r="AX51" s="87">
        <v>0</v>
      </c>
      <c r="AY51" s="87">
        <v>0</v>
      </c>
      <c r="AZ51" s="87">
        <v>0</v>
      </c>
      <c r="BA51" s="87">
        <v>0</v>
      </c>
      <c r="BB51" s="87">
        <v>0</v>
      </c>
      <c r="BC51" s="87">
        <v>0</v>
      </c>
      <c r="BD51" s="87">
        <v>0</v>
      </c>
      <c r="BK51" s="96" t="s">
        <v>111</v>
      </c>
      <c r="BL51" s="96" t="s">
        <v>360</v>
      </c>
      <c r="BM51" s="96" t="s">
        <v>1928</v>
      </c>
    </row>
    <row r="52" spans="1:65" ht="12.75" customHeight="1">
      <c r="A52" s="18" t="s">
        <v>538</v>
      </c>
      <c r="B52" s="18" t="s">
        <v>75</v>
      </c>
      <c r="C52" s="18" t="s">
        <v>247</v>
      </c>
      <c r="D52" s="18" t="s">
        <v>242</v>
      </c>
      <c r="E52" s="87">
        <v>0</v>
      </c>
      <c r="F52" s="87">
        <v>0</v>
      </c>
      <c r="G52" s="87">
        <v>0</v>
      </c>
      <c r="H52" s="87">
        <v>0</v>
      </c>
      <c r="I52" s="87">
        <v>0</v>
      </c>
      <c r="J52" s="87">
        <v>0</v>
      </c>
      <c r="K52" s="87">
        <v>0</v>
      </c>
      <c r="L52" s="87">
        <v>0</v>
      </c>
      <c r="M52" s="87">
        <v>0</v>
      </c>
      <c r="N52" s="87">
        <v>0</v>
      </c>
      <c r="O52" s="87">
        <v>0</v>
      </c>
      <c r="P52" s="87">
        <v>0</v>
      </c>
      <c r="Q52" s="87">
        <v>0</v>
      </c>
      <c r="R52" s="87">
        <v>0</v>
      </c>
      <c r="S52" s="87">
        <v>0</v>
      </c>
      <c r="T52" s="87">
        <v>0</v>
      </c>
      <c r="U52" s="87">
        <v>0</v>
      </c>
      <c r="V52" s="87">
        <v>0</v>
      </c>
      <c r="W52" s="87">
        <v>0</v>
      </c>
      <c r="X52" s="87">
        <v>0</v>
      </c>
      <c r="Y52" s="87">
        <v>0</v>
      </c>
      <c r="Z52" s="87">
        <v>0</v>
      </c>
      <c r="AA52" s="87">
        <v>0</v>
      </c>
      <c r="AB52" s="87">
        <v>0</v>
      </c>
      <c r="AC52" s="1051" t="s">
        <v>2149</v>
      </c>
      <c r="AF52" s="824" t="s">
        <v>114</v>
      </c>
      <c r="AG52" s="87">
        <v>0</v>
      </c>
      <c r="AH52" s="87">
        <v>0</v>
      </c>
      <c r="AI52" s="87">
        <v>0</v>
      </c>
      <c r="AJ52" s="87">
        <v>0</v>
      </c>
      <c r="AK52" s="87">
        <v>0</v>
      </c>
      <c r="AL52" s="87">
        <v>0</v>
      </c>
      <c r="AM52" s="87">
        <v>0</v>
      </c>
      <c r="AN52" s="87">
        <v>0</v>
      </c>
      <c r="AO52" s="87">
        <v>0</v>
      </c>
      <c r="AP52" s="87">
        <v>0</v>
      </c>
      <c r="AQ52" s="87">
        <v>0</v>
      </c>
      <c r="AR52" s="87">
        <v>0</v>
      </c>
      <c r="AS52" s="87">
        <v>0</v>
      </c>
      <c r="AT52" s="87">
        <v>0</v>
      </c>
      <c r="AU52" s="87">
        <v>0</v>
      </c>
      <c r="AV52" s="87">
        <v>0</v>
      </c>
      <c r="AW52" s="87">
        <v>0</v>
      </c>
      <c r="AX52" s="87">
        <v>0</v>
      </c>
      <c r="AY52" s="87">
        <v>0</v>
      </c>
      <c r="AZ52" s="87">
        <v>0</v>
      </c>
      <c r="BA52" s="87">
        <v>0</v>
      </c>
      <c r="BB52" s="87">
        <v>0</v>
      </c>
      <c r="BC52" s="87">
        <v>0</v>
      </c>
      <c r="BD52" s="87">
        <v>0</v>
      </c>
      <c r="BK52" s="96" t="s">
        <v>114</v>
      </c>
      <c r="BL52" s="96" t="s">
        <v>822</v>
      </c>
      <c r="BM52" s="96" t="s">
        <v>1640</v>
      </c>
    </row>
    <row r="53" spans="1:65" ht="12.75" customHeight="1">
      <c r="A53" s="18" t="s">
        <v>538</v>
      </c>
      <c r="B53" s="18" t="s">
        <v>75</v>
      </c>
      <c r="C53" s="18" t="s">
        <v>247</v>
      </c>
      <c r="D53" s="18" t="s">
        <v>243</v>
      </c>
      <c r="E53" s="87">
        <v>0</v>
      </c>
      <c r="F53" s="87">
        <v>0</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1052" t="s">
        <v>2150</v>
      </c>
      <c r="AF53" s="824" t="s">
        <v>115</v>
      </c>
      <c r="AG53" s="87">
        <v>0</v>
      </c>
      <c r="AH53" s="87">
        <v>0</v>
      </c>
      <c r="AI53" s="87">
        <v>0</v>
      </c>
      <c r="AJ53" s="87">
        <v>0</v>
      </c>
      <c r="AK53" s="87">
        <v>0</v>
      </c>
      <c r="AL53" s="87">
        <v>0</v>
      </c>
      <c r="AM53" s="87">
        <v>0</v>
      </c>
      <c r="AN53" s="87">
        <v>0</v>
      </c>
      <c r="AO53" s="87">
        <v>0</v>
      </c>
      <c r="AP53" s="87">
        <v>0</v>
      </c>
      <c r="AQ53" s="87">
        <v>0</v>
      </c>
      <c r="AR53" s="87">
        <v>0</v>
      </c>
      <c r="AS53" s="87">
        <v>0</v>
      </c>
      <c r="AT53" s="87">
        <v>0</v>
      </c>
      <c r="AU53" s="87">
        <v>0</v>
      </c>
      <c r="AV53" s="87">
        <v>0</v>
      </c>
      <c r="AW53" s="87">
        <v>0</v>
      </c>
      <c r="AX53" s="87">
        <v>0</v>
      </c>
      <c r="AY53" s="87">
        <v>0</v>
      </c>
      <c r="AZ53" s="87">
        <v>0</v>
      </c>
      <c r="BA53" s="87">
        <v>0</v>
      </c>
      <c r="BB53" s="87">
        <v>0</v>
      </c>
      <c r="BC53" s="87">
        <v>0</v>
      </c>
      <c r="BD53" s="87">
        <v>0</v>
      </c>
      <c r="BK53" s="96" t="s">
        <v>115</v>
      </c>
      <c r="BL53" s="96" t="s">
        <v>362</v>
      </c>
      <c r="BM53" s="96" t="s">
        <v>1641</v>
      </c>
    </row>
    <row r="54" spans="1:65" ht="12.75" customHeight="1">
      <c r="A54" s="18" t="s">
        <v>538</v>
      </c>
      <c r="B54" s="18" t="s">
        <v>75</v>
      </c>
      <c r="C54" s="18" t="s">
        <v>247</v>
      </c>
      <c r="D54" s="18" t="s">
        <v>554</v>
      </c>
      <c r="E54" s="87">
        <v>0</v>
      </c>
      <c r="F54" s="87">
        <v>0</v>
      </c>
      <c r="G54" s="87">
        <v>0</v>
      </c>
      <c r="H54" s="87">
        <v>0</v>
      </c>
      <c r="I54" s="87">
        <v>0</v>
      </c>
      <c r="J54" s="87">
        <v>0</v>
      </c>
      <c r="K54" s="87">
        <v>0</v>
      </c>
      <c r="L54" s="87">
        <v>0</v>
      </c>
      <c r="M54" s="87">
        <v>0</v>
      </c>
      <c r="N54" s="87">
        <v>0</v>
      </c>
      <c r="O54" s="87">
        <v>0</v>
      </c>
      <c r="P54" s="87">
        <v>0</v>
      </c>
      <c r="Q54" s="87">
        <v>0</v>
      </c>
      <c r="R54" s="87">
        <v>0</v>
      </c>
      <c r="S54" s="87">
        <v>0</v>
      </c>
      <c r="T54" s="87">
        <v>0</v>
      </c>
      <c r="U54" s="87">
        <v>0</v>
      </c>
      <c r="V54" s="87">
        <v>0</v>
      </c>
      <c r="W54" s="87">
        <v>0</v>
      </c>
      <c r="X54" s="87">
        <v>0</v>
      </c>
      <c r="Y54" s="87">
        <v>0</v>
      </c>
      <c r="Z54" s="87">
        <v>0</v>
      </c>
      <c r="AA54" s="87">
        <v>0</v>
      </c>
      <c r="AB54" s="87">
        <v>0</v>
      </c>
      <c r="AC54" s="1052" t="s">
        <v>2151</v>
      </c>
      <c r="AF54" s="824" t="s">
        <v>112</v>
      </c>
      <c r="AG54" s="87">
        <v>0</v>
      </c>
      <c r="AH54" s="87">
        <v>0</v>
      </c>
      <c r="AI54" s="87">
        <v>0</v>
      </c>
      <c r="AJ54" s="87">
        <v>0</v>
      </c>
      <c r="AK54" s="87">
        <v>0</v>
      </c>
      <c r="AL54" s="87">
        <v>0</v>
      </c>
      <c r="AM54" s="87">
        <v>0</v>
      </c>
      <c r="AN54" s="87">
        <v>0</v>
      </c>
      <c r="AO54" s="87">
        <v>0</v>
      </c>
      <c r="AP54" s="87">
        <v>0</v>
      </c>
      <c r="AQ54" s="87">
        <v>0</v>
      </c>
      <c r="AR54" s="87">
        <v>0</v>
      </c>
      <c r="AS54" s="87">
        <v>0</v>
      </c>
      <c r="AT54" s="87">
        <v>0</v>
      </c>
      <c r="AU54" s="87">
        <v>0</v>
      </c>
      <c r="AV54" s="87">
        <v>0</v>
      </c>
      <c r="AW54" s="87">
        <v>0</v>
      </c>
      <c r="AX54" s="87">
        <v>0</v>
      </c>
      <c r="AY54" s="87">
        <v>0</v>
      </c>
      <c r="AZ54" s="87">
        <v>0</v>
      </c>
      <c r="BA54" s="87">
        <v>0</v>
      </c>
      <c r="BB54" s="87">
        <v>0</v>
      </c>
      <c r="BC54" s="87">
        <v>0</v>
      </c>
      <c r="BD54" s="87">
        <v>0</v>
      </c>
      <c r="BK54" s="96" t="s">
        <v>112</v>
      </c>
      <c r="BL54" s="96" t="s">
        <v>863</v>
      </c>
      <c r="BM54" s="96" t="s">
        <v>1635</v>
      </c>
    </row>
    <row r="55" spans="1:65" ht="12.75" customHeight="1">
      <c r="A55" s="18" t="s">
        <v>538</v>
      </c>
      <c r="B55" s="12" t="s">
        <v>75</v>
      </c>
      <c r="C55" s="18" t="s">
        <v>247</v>
      </c>
      <c r="D55" s="18" t="s">
        <v>244</v>
      </c>
      <c r="E55" s="87">
        <v>0</v>
      </c>
      <c r="F55" s="87">
        <v>0</v>
      </c>
      <c r="G55" s="87">
        <v>0</v>
      </c>
      <c r="H55" s="87">
        <v>0</v>
      </c>
      <c r="I55" s="87">
        <v>0</v>
      </c>
      <c r="J55" s="87">
        <v>0</v>
      </c>
      <c r="K55" s="87">
        <v>0</v>
      </c>
      <c r="L55" s="87">
        <v>0</v>
      </c>
      <c r="M55" s="87">
        <v>0</v>
      </c>
      <c r="N55" s="87">
        <v>0</v>
      </c>
      <c r="O55" s="87">
        <v>0</v>
      </c>
      <c r="P55" s="87">
        <v>0</v>
      </c>
      <c r="Q55" s="87">
        <v>0</v>
      </c>
      <c r="R55" s="87">
        <v>0</v>
      </c>
      <c r="S55" s="87">
        <v>0</v>
      </c>
      <c r="T55" s="87">
        <v>0</v>
      </c>
      <c r="U55" s="87">
        <v>0</v>
      </c>
      <c r="V55" s="87">
        <v>0</v>
      </c>
      <c r="W55" s="87">
        <v>0</v>
      </c>
      <c r="X55" s="87">
        <v>0</v>
      </c>
      <c r="Y55" s="87">
        <v>0</v>
      </c>
      <c r="Z55" s="87">
        <v>0</v>
      </c>
      <c r="AA55" s="87">
        <v>0</v>
      </c>
      <c r="AB55" s="87">
        <v>0</v>
      </c>
      <c r="AC55" s="1045" t="s">
        <v>2140</v>
      </c>
      <c r="AF55" s="824" t="s">
        <v>113</v>
      </c>
      <c r="AG55" s="87">
        <v>0</v>
      </c>
      <c r="AH55" s="87">
        <v>0</v>
      </c>
      <c r="AI55" s="87">
        <v>0</v>
      </c>
      <c r="AJ55" s="87">
        <v>0</v>
      </c>
      <c r="AK55" s="87">
        <v>0</v>
      </c>
      <c r="AL55" s="87">
        <v>0</v>
      </c>
      <c r="AM55" s="87">
        <v>0</v>
      </c>
      <c r="AN55" s="87">
        <v>0</v>
      </c>
      <c r="AO55" s="87">
        <v>0</v>
      </c>
      <c r="AP55" s="87">
        <v>0</v>
      </c>
      <c r="AQ55" s="87">
        <v>0</v>
      </c>
      <c r="AR55" s="87">
        <v>0</v>
      </c>
      <c r="AS55" s="87">
        <v>0</v>
      </c>
      <c r="AT55" s="87">
        <v>0</v>
      </c>
      <c r="AU55" s="87">
        <v>0</v>
      </c>
      <c r="AV55" s="87">
        <v>0</v>
      </c>
      <c r="AW55" s="87">
        <v>0</v>
      </c>
      <c r="AX55" s="87">
        <v>0</v>
      </c>
      <c r="AY55" s="87">
        <v>0</v>
      </c>
      <c r="AZ55" s="87">
        <v>0</v>
      </c>
      <c r="BA55" s="87">
        <v>0</v>
      </c>
      <c r="BB55" s="87">
        <v>0</v>
      </c>
      <c r="BC55" s="87">
        <v>0</v>
      </c>
      <c r="BD55" s="87">
        <v>0</v>
      </c>
      <c r="BK55" s="96" t="s">
        <v>113</v>
      </c>
      <c r="BL55" s="96" t="s">
        <v>335</v>
      </c>
      <c r="BM55" s="96" t="s">
        <v>1929</v>
      </c>
    </row>
    <row r="56" spans="1:65" ht="24" customHeight="1">
      <c r="A56" s="18"/>
      <c r="B56" s="18"/>
      <c r="C56" s="18"/>
      <c r="D56" s="18"/>
      <c r="E56" s="397"/>
      <c r="F56" s="397"/>
      <c r="G56" s="397"/>
      <c r="H56" s="397"/>
      <c r="I56" s="397"/>
      <c r="J56" s="398"/>
      <c r="K56" s="398"/>
      <c r="L56" s="398"/>
      <c r="M56" s="398"/>
      <c r="N56" s="399"/>
      <c r="O56" s="399"/>
      <c r="P56" s="399"/>
      <c r="Q56" s="399"/>
      <c r="R56" s="399"/>
      <c r="S56" s="399"/>
      <c r="T56" s="399"/>
      <c r="U56" s="399"/>
      <c r="V56" s="399"/>
      <c r="W56" s="399"/>
      <c r="X56" s="399"/>
      <c r="Y56" s="399"/>
      <c r="Z56" s="399"/>
      <c r="AA56" s="399"/>
      <c r="AB56" s="399"/>
      <c r="AC56" s="1050" t="s">
        <v>2155</v>
      </c>
      <c r="AF56" s="824" t="s">
        <v>193</v>
      </c>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K56" s="96" t="s">
        <v>193</v>
      </c>
      <c r="BL56" s="96" t="s">
        <v>820</v>
      </c>
      <c r="BM56" s="96" t="s">
        <v>1942</v>
      </c>
    </row>
    <row r="57" spans="1:65" ht="13.5" customHeight="1">
      <c r="A57" s="18" t="s">
        <v>538</v>
      </c>
      <c r="B57" s="18" t="s">
        <v>75</v>
      </c>
      <c r="C57" s="18" t="s">
        <v>248</v>
      </c>
      <c r="D57" s="18" t="s">
        <v>1222</v>
      </c>
      <c r="E57" s="706">
        <f>SUM(E58:E65)</f>
        <v>0</v>
      </c>
      <c r="F57" s="706">
        <f t="shared" ref="F57:O57" si="19">SUM(F58:F65)</f>
        <v>0</v>
      </c>
      <c r="G57" s="706">
        <f>SUM(G58:G65)</f>
        <v>0</v>
      </c>
      <c r="H57" s="706">
        <f t="shared" si="19"/>
        <v>0</v>
      </c>
      <c r="I57" s="706">
        <f t="shared" si="19"/>
        <v>0</v>
      </c>
      <c r="J57" s="706">
        <f t="shared" si="19"/>
        <v>0</v>
      </c>
      <c r="K57" s="706">
        <f t="shared" si="19"/>
        <v>0</v>
      </c>
      <c r="L57" s="706">
        <f t="shared" si="19"/>
        <v>0</v>
      </c>
      <c r="M57" s="706">
        <f t="shared" si="19"/>
        <v>0</v>
      </c>
      <c r="N57" s="706">
        <f t="shared" si="19"/>
        <v>0</v>
      </c>
      <c r="O57" s="706">
        <f t="shared" si="19"/>
        <v>0</v>
      </c>
      <c r="P57" s="706">
        <f>SUM(P58:P65)</f>
        <v>0</v>
      </c>
      <c r="Q57" s="706">
        <f>SUM(Q58:Q65)</f>
        <v>0</v>
      </c>
      <c r="R57" s="706">
        <f>SUM(R58:R65)</f>
        <v>0</v>
      </c>
      <c r="S57" s="706">
        <f>SUM(S58:S65)</f>
        <v>0</v>
      </c>
      <c r="T57" s="706">
        <f>SUM(T58:T65)</f>
        <v>0</v>
      </c>
      <c r="U57" s="706">
        <f t="shared" ref="U57:AB57" si="20">SUM(U58:U65)</f>
        <v>0</v>
      </c>
      <c r="V57" s="706">
        <f t="shared" si="20"/>
        <v>0</v>
      </c>
      <c r="W57" s="706">
        <f t="shared" si="20"/>
        <v>0</v>
      </c>
      <c r="X57" s="706">
        <f t="shared" si="20"/>
        <v>0</v>
      </c>
      <c r="Y57" s="706">
        <f t="shared" si="20"/>
        <v>0</v>
      </c>
      <c r="Z57" s="706">
        <f>SUM(Z58:Z65)</f>
        <v>0</v>
      </c>
      <c r="AA57" s="706">
        <f>SUM(AA58:AA65)</f>
        <v>0</v>
      </c>
      <c r="AB57" s="706">
        <f t="shared" si="20"/>
        <v>0</v>
      </c>
      <c r="AC57" s="377" t="s">
        <v>2148</v>
      </c>
      <c r="AF57" s="824" t="s">
        <v>442</v>
      </c>
      <c r="AG57" s="160">
        <f t="shared" ref="AG57:BD57" si="21">SUM(AG58:AG65)</f>
        <v>0</v>
      </c>
      <c r="AH57" s="160">
        <f t="shared" si="21"/>
        <v>0</v>
      </c>
      <c r="AI57" s="160">
        <f t="shared" si="21"/>
        <v>0</v>
      </c>
      <c r="AJ57" s="160">
        <f t="shared" si="21"/>
        <v>0</v>
      </c>
      <c r="AK57" s="160">
        <f t="shared" si="21"/>
        <v>0</v>
      </c>
      <c r="AL57" s="160">
        <f t="shared" si="21"/>
        <v>0</v>
      </c>
      <c r="AM57" s="160">
        <f t="shared" si="21"/>
        <v>0</v>
      </c>
      <c r="AN57" s="160">
        <f t="shared" si="21"/>
        <v>0</v>
      </c>
      <c r="AO57" s="160">
        <f t="shared" si="21"/>
        <v>0</v>
      </c>
      <c r="AP57" s="160">
        <f t="shared" si="21"/>
        <v>0</v>
      </c>
      <c r="AQ57" s="160">
        <f t="shared" si="21"/>
        <v>0</v>
      </c>
      <c r="AR57" s="160">
        <f t="shared" si="21"/>
        <v>0</v>
      </c>
      <c r="AS57" s="160">
        <f t="shared" si="21"/>
        <v>0</v>
      </c>
      <c r="AT57" s="160">
        <f t="shared" si="21"/>
        <v>0</v>
      </c>
      <c r="AU57" s="160">
        <f t="shared" si="21"/>
        <v>0</v>
      </c>
      <c r="AV57" s="160">
        <f t="shared" si="21"/>
        <v>0</v>
      </c>
      <c r="AW57" s="160">
        <f t="shared" si="21"/>
        <v>0</v>
      </c>
      <c r="AX57" s="160">
        <f t="shared" si="21"/>
        <v>0</v>
      </c>
      <c r="AY57" s="160">
        <f t="shared" si="21"/>
        <v>0</v>
      </c>
      <c r="AZ57" s="160">
        <f>SUM(AZ58:AZ65)</f>
        <v>0</v>
      </c>
      <c r="BA57" s="160">
        <f>SUM(BA58:BA65)</f>
        <v>0</v>
      </c>
      <c r="BB57" s="160">
        <f>SUM(BB58:BB65)</f>
        <v>0</v>
      </c>
      <c r="BC57" s="160">
        <f>SUM(BC58:BC65)</f>
        <v>0</v>
      </c>
      <c r="BD57" s="160">
        <f t="shared" si="21"/>
        <v>0</v>
      </c>
      <c r="BK57" s="96" t="s">
        <v>442</v>
      </c>
      <c r="BL57" s="96" t="s">
        <v>759</v>
      </c>
      <c r="BM57" s="96" t="s">
        <v>1619</v>
      </c>
    </row>
    <row r="58" spans="1:65" ht="12.75" customHeight="1">
      <c r="A58" s="18" t="s">
        <v>538</v>
      </c>
      <c r="B58" s="18" t="s">
        <v>75</v>
      </c>
      <c r="C58" s="18" t="s">
        <v>248</v>
      </c>
      <c r="D58" s="18" t="s">
        <v>563</v>
      </c>
      <c r="E58" s="103">
        <f t="shared" ref="E58:AB65" si="22">SUM(E38,E48)</f>
        <v>0</v>
      </c>
      <c r="F58" s="103">
        <f t="shared" si="22"/>
        <v>0</v>
      </c>
      <c r="G58" s="103">
        <f t="shared" si="22"/>
        <v>0</v>
      </c>
      <c r="H58" s="103">
        <f t="shared" si="22"/>
        <v>0</v>
      </c>
      <c r="I58" s="103">
        <f t="shared" si="22"/>
        <v>0</v>
      </c>
      <c r="J58" s="103">
        <f t="shared" si="22"/>
        <v>0</v>
      </c>
      <c r="K58" s="103">
        <f t="shared" si="22"/>
        <v>0</v>
      </c>
      <c r="L58" s="103">
        <f t="shared" si="22"/>
        <v>0</v>
      </c>
      <c r="M58" s="103">
        <f t="shared" si="22"/>
        <v>0</v>
      </c>
      <c r="N58" s="103">
        <f t="shared" si="22"/>
        <v>0</v>
      </c>
      <c r="O58" s="103">
        <f t="shared" si="22"/>
        <v>0</v>
      </c>
      <c r="P58" s="103">
        <f t="shared" si="22"/>
        <v>0</v>
      </c>
      <c r="Q58" s="103">
        <f t="shared" si="22"/>
        <v>0</v>
      </c>
      <c r="R58" s="103">
        <f t="shared" si="22"/>
        <v>0</v>
      </c>
      <c r="S58" s="103">
        <f t="shared" si="22"/>
        <v>0</v>
      </c>
      <c r="T58" s="103">
        <f t="shared" si="22"/>
        <v>0</v>
      </c>
      <c r="U58" s="103">
        <f t="shared" si="22"/>
        <v>0</v>
      </c>
      <c r="V58" s="103">
        <f t="shared" si="22"/>
        <v>0</v>
      </c>
      <c r="W58" s="103">
        <f t="shared" si="22"/>
        <v>0</v>
      </c>
      <c r="X58" s="103">
        <f t="shared" si="22"/>
        <v>0</v>
      </c>
      <c r="Y58" s="103">
        <f t="shared" si="22"/>
        <v>0</v>
      </c>
      <c r="Z58" s="103">
        <f t="shared" si="22"/>
        <v>0</v>
      </c>
      <c r="AA58" s="103">
        <f t="shared" si="22"/>
        <v>0</v>
      </c>
      <c r="AB58" s="103">
        <f t="shared" si="22"/>
        <v>0</v>
      </c>
      <c r="AC58" s="375" t="s">
        <v>2131</v>
      </c>
      <c r="AF58" s="824" t="s">
        <v>760</v>
      </c>
      <c r="AG58" s="89">
        <f t="shared" ref="AG58:BD65" si="23">SUM(AG38,AG48)</f>
        <v>0</v>
      </c>
      <c r="AH58" s="89">
        <f t="shared" si="23"/>
        <v>0</v>
      </c>
      <c r="AI58" s="89">
        <f t="shared" si="23"/>
        <v>0</v>
      </c>
      <c r="AJ58" s="89">
        <f t="shared" si="23"/>
        <v>0</v>
      </c>
      <c r="AK58" s="89">
        <f t="shared" si="23"/>
        <v>0</v>
      </c>
      <c r="AL58" s="89">
        <f t="shared" si="23"/>
        <v>0</v>
      </c>
      <c r="AM58" s="89">
        <f t="shared" si="23"/>
        <v>0</v>
      </c>
      <c r="AN58" s="89">
        <f t="shared" si="23"/>
        <v>0</v>
      </c>
      <c r="AO58" s="89">
        <f t="shared" si="23"/>
        <v>0</v>
      </c>
      <c r="AP58" s="89">
        <f t="shared" si="23"/>
        <v>0</v>
      </c>
      <c r="AQ58" s="89">
        <f t="shared" si="23"/>
        <v>0</v>
      </c>
      <c r="AR58" s="89">
        <f t="shared" si="23"/>
        <v>0</v>
      </c>
      <c r="AS58" s="89">
        <f t="shared" si="23"/>
        <v>0</v>
      </c>
      <c r="AT58" s="89">
        <f t="shared" si="23"/>
        <v>0</v>
      </c>
      <c r="AU58" s="89">
        <f t="shared" si="23"/>
        <v>0</v>
      </c>
      <c r="AV58" s="89">
        <f t="shared" si="23"/>
        <v>0</v>
      </c>
      <c r="AW58" s="89">
        <f t="shared" si="23"/>
        <v>0</v>
      </c>
      <c r="AX58" s="89">
        <f t="shared" si="23"/>
        <v>0</v>
      </c>
      <c r="AY58" s="89">
        <f t="shared" si="23"/>
        <v>0</v>
      </c>
      <c r="AZ58" s="89">
        <f t="shared" si="23"/>
        <v>0</v>
      </c>
      <c r="BA58" s="89">
        <f t="shared" si="23"/>
        <v>0</v>
      </c>
      <c r="BB58" s="89">
        <f t="shared" si="23"/>
        <v>0</v>
      </c>
      <c r="BC58" s="89">
        <f t="shared" si="23"/>
        <v>0</v>
      </c>
      <c r="BD58" s="89">
        <f t="shared" si="23"/>
        <v>0</v>
      </c>
      <c r="BK58" s="96" t="s">
        <v>760</v>
      </c>
      <c r="BL58" s="96" t="s">
        <v>351</v>
      </c>
      <c r="BM58" s="96" t="s">
        <v>1638</v>
      </c>
    </row>
    <row r="59" spans="1:65" ht="12.75" customHeight="1">
      <c r="A59" s="18" t="s">
        <v>538</v>
      </c>
      <c r="B59" s="18" t="s">
        <v>75</v>
      </c>
      <c r="C59" s="18" t="s">
        <v>248</v>
      </c>
      <c r="D59" s="18" t="s">
        <v>566</v>
      </c>
      <c r="E59" s="103">
        <f t="shared" si="22"/>
        <v>0</v>
      </c>
      <c r="F59" s="103">
        <f t="shared" si="22"/>
        <v>0</v>
      </c>
      <c r="G59" s="103">
        <f t="shared" si="22"/>
        <v>0</v>
      </c>
      <c r="H59" s="103">
        <f t="shared" si="22"/>
        <v>0</v>
      </c>
      <c r="I59" s="103">
        <f t="shared" si="22"/>
        <v>0</v>
      </c>
      <c r="J59" s="103">
        <f t="shared" si="22"/>
        <v>0</v>
      </c>
      <c r="K59" s="103">
        <f t="shared" si="22"/>
        <v>0</v>
      </c>
      <c r="L59" s="103">
        <f t="shared" si="22"/>
        <v>0</v>
      </c>
      <c r="M59" s="103">
        <f t="shared" si="22"/>
        <v>0</v>
      </c>
      <c r="N59" s="103">
        <f t="shared" si="22"/>
        <v>0</v>
      </c>
      <c r="O59" s="103">
        <f t="shared" si="22"/>
        <v>0</v>
      </c>
      <c r="P59" s="103">
        <f t="shared" si="22"/>
        <v>0</v>
      </c>
      <c r="Q59" s="103">
        <f t="shared" si="22"/>
        <v>0</v>
      </c>
      <c r="R59" s="103">
        <f t="shared" si="22"/>
        <v>0</v>
      </c>
      <c r="S59" s="103">
        <f t="shared" si="22"/>
        <v>0</v>
      </c>
      <c r="T59" s="103">
        <f t="shared" si="22"/>
        <v>0</v>
      </c>
      <c r="U59" s="103">
        <f t="shared" si="22"/>
        <v>0</v>
      </c>
      <c r="V59" s="103">
        <f t="shared" si="22"/>
        <v>0</v>
      </c>
      <c r="W59" s="103">
        <f t="shared" si="22"/>
        <v>0</v>
      </c>
      <c r="X59" s="103">
        <f t="shared" si="22"/>
        <v>0</v>
      </c>
      <c r="Y59" s="103">
        <f t="shared" si="22"/>
        <v>0</v>
      </c>
      <c r="Z59" s="103">
        <f t="shared" si="22"/>
        <v>0</v>
      </c>
      <c r="AA59" s="103">
        <f t="shared" si="22"/>
        <v>0</v>
      </c>
      <c r="AB59" s="103">
        <f t="shared" si="22"/>
        <v>0</v>
      </c>
      <c r="AC59" s="1042" t="s">
        <v>2134</v>
      </c>
      <c r="AF59" s="824" t="s">
        <v>762</v>
      </c>
      <c r="AG59" s="89">
        <f t="shared" si="23"/>
        <v>0</v>
      </c>
      <c r="AH59" s="89">
        <f t="shared" si="23"/>
        <v>0</v>
      </c>
      <c r="AI59" s="89">
        <f t="shared" si="23"/>
        <v>0</v>
      </c>
      <c r="AJ59" s="89">
        <f t="shared" si="23"/>
        <v>0</v>
      </c>
      <c r="AK59" s="89">
        <f t="shared" si="23"/>
        <v>0</v>
      </c>
      <c r="AL59" s="89">
        <f t="shared" si="23"/>
        <v>0</v>
      </c>
      <c r="AM59" s="89">
        <f t="shared" si="23"/>
        <v>0</v>
      </c>
      <c r="AN59" s="89">
        <f t="shared" si="23"/>
        <v>0</v>
      </c>
      <c r="AO59" s="89">
        <f t="shared" si="23"/>
        <v>0</v>
      </c>
      <c r="AP59" s="89">
        <f t="shared" si="23"/>
        <v>0</v>
      </c>
      <c r="AQ59" s="89">
        <f t="shared" si="23"/>
        <v>0</v>
      </c>
      <c r="AR59" s="89">
        <f t="shared" si="23"/>
        <v>0</v>
      </c>
      <c r="AS59" s="89">
        <f t="shared" si="23"/>
        <v>0</v>
      </c>
      <c r="AT59" s="89">
        <f t="shared" si="23"/>
        <v>0</v>
      </c>
      <c r="AU59" s="89">
        <f t="shared" si="23"/>
        <v>0</v>
      </c>
      <c r="AV59" s="89">
        <f t="shared" si="23"/>
        <v>0</v>
      </c>
      <c r="AW59" s="89">
        <f t="shared" si="23"/>
        <v>0</v>
      </c>
      <c r="AX59" s="89">
        <f t="shared" si="23"/>
        <v>0</v>
      </c>
      <c r="AY59" s="89">
        <f t="shared" si="23"/>
        <v>0</v>
      </c>
      <c r="AZ59" s="89">
        <f t="shared" si="23"/>
        <v>0</v>
      </c>
      <c r="BA59" s="89">
        <f t="shared" si="23"/>
        <v>0</v>
      </c>
      <c r="BB59" s="89">
        <f t="shared" si="23"/>
        <v>0</v>
      </c>
      <c r="BC59" s="89">
        <f t="shared" si="23"/>
        <v>0</v>
      </c>
      <c r="BD59" s="89">
        <f t="shared" si="23"/>
        <v>0</v>
      </c>
      <c r="BK59" s="96" t="s">
        <v>762</v>
      </c>
      <c r="BL59" s="96" t="s">
        <v>357</v>
      </c>
      <c r="BM59" s="96" t="s">
        <v>1630</v>
      </c>
    </row>
    <row r="60" spans="1:65" ht="12.75" customHeight="1">
      <c r="A60" s="18" t="s">
        <v>538</v>
      </c>
      <c r="B60" s="18" t="s">
        <v>75</v>
      </c>
      <c r="C60" s="18" t="s">
        <v>248</v>
      </c>
      <c r="D60" s="18" t="s">
        <v>567</v>
      </c>
      <c r="E60" s="103">
        <f t="shared" si="22"/>
        <v>0</v>
      </c>
      <c r="F60" s="103">
        <f t="shared" si="22"/>
        <v>0</v>
      </c>
      <c r="G60" s="103">
        <f t="shared" si="22"/>
        <v>0</v>
      </c>
      <c r="H60" s="103">
        <f t="shared" si="22"/>
        <v>0</v>
      </c>
      <c r="I60" s="103">
        <f t="shared" si="22"/>
        <v>0</v>
      </c>
      <c r="J60" s="103">
        <f t="shared" si="22"/>
        <v>0</v>
      </c>
      <c r="K60" s="103">
        <f t="shared" si="22"/>
        <v>0</v>
      </c>
      <c r="L60" s="103">
        <f t="shared" si="22"/>
        <v>0</v>
      </c>
      <c r="M60" s="103">
        <f t="shared" si="22"/>
        <v>0</v>
      </c>
      <c r="N60" s="103">
        <f t="shared" si="22"/>
        <v>0</v>
      </c>
      <c r="O60" s="103">
        <f t="shared" si="22"/>
        <v>0</v>
      </c>
      <c r="P60" s="103">
        <f t="shared" si="22"/>
        <v>0</v>
      </c>
      <c r="Q60" s="103">
        <f t="shared" si="22"/>
        <v>0</v>
      </c>
      <c r="R60" s="103">
        <f t="shared" si="22"/>
        <v>0</v>
      </c>
      <c r="S60" s="103">
        <f t="shared" si="22"/>
        <v>0</v>
      </c>
      <c r="T60" s="103">
        <f t="shared" si="22"/>
        <v>0</v>
      </c>
      <c r="U60" s="103">
        <f t="shared" si="22"/>
        <v>0</v>
      </c>
      <c r="V60" s="103">
        <f t="shared" si="22"/>
        <v>0</v>
      </c>
      <c r="W60" s="103">
        <f t="shared" si="22"/>
        <v>0</v>
      </c>
      <c r="X60" s="103">
        <f t="shared" si="22"/>
        <v>0</v>
      </c>
      <c r="Y60" s="103">
        <f t="shared" si="22"/>
        <v>0</v>
      </c>
      <c r="Z60" s="103">
        <f t="shared" si="22"/>
        <v>0</v>
      </c>
      <c r="AA60" s="103">
        <f t="shared" si="22"/>
        <v>0</v>
      </c>
      <c r="AB60" s="103">
        <f t="shared" si="22"/>
        <v>0</v>
      </c>
      <c r="AC60" s="1042" t="s">
        <v>2135</v>
      </c>
      <c r="AF60" s="824" t="s">
        <v>763</v>
      </c>
      <c r="AG60" s="89">
        <f t="shared" si="23"/>
        <v>0</v>
      </c>
      <c r="AH60" s="89">
        <f t="shared" si="23"/>
        <v>0</v>
      </c>
      <c r="AI60" s="89">
        <f t="shared" si="23"/>
        <v>0</v>
      </c>
      <c r="AJ60" s="89">
        <f t="shared" si="23"/>
        <v>0</v>
      </c>
      <c r="AK60" s="89">
        <f t="shared" si="23"/>
        <v>0</v>
      </c>
      <c r="AL60" s="89">
        <f t="shared" si="23"/>
        <v>0</v>
      </c>
      <c r="AM60" s="89">
        <f t="shared" si="23"/>
        <v>0</v>
      </c>
      <c r="AN60" s="89">
        <f t="shared" si="23"/>
        <v>0</v>
      </c>
      <c r="AO60" s="89">
        <f t="shared" si="23"/>
        <v>0</v>
      </c>
      <c r="AP60" s="89">
        <f t="shared" si="23"/>
        <v>0</v>
      </c>
      <c r="AQ60" s="89">
        <f t="shared" si="23"/>
        <v>0</v>
      </c>
      <c r="AR60" s="89">
        <f t="shared" si="23"/>
        <v>0</v>
      </c>
      <c r="AS60" s="89">
        <f t="shared" si="23"/>
        <v>0</v>
      </c>
      <c r="AT60" s="89">
        <f t="shared" si="23"/>
        <v>0</v>
      </c>
      <c r="AU60" s="89">
        <f t="shared" si="23"/>
        <v>0</v>
      </c>
      <c r="AV60" s="89">
        <f t="shared" si="23"/>
        <v>0</v>
      </c>
      <c r="AW60" s="89">
        <f t="shared" si="23"/>
        <v>0</v>
      </c>
      <c r="AX60" s="89">
        <f t="shared" si="23"/>
        <v>0</v>
      </c>
      <c r="AY60" s="89">
        <f t="shared" si="23"/>
        <v>0</v>
      </c>
      <c r="AZ60" s="89">
        <f t="shared" si="23"/>
        <v>0</v>
      </c>
      <c r="BA60" s="89">
        <f t="shared" si="23"/>
        <v>0</v>
      </c>
      <c r="BB60" s="89">
        <f t="shared" si="23"/>
        <v>0</v>
      </c>
      <c r="BC60" s="89">
        <f t="shared" si="23"/>
        <v>0</v>
      </c>
      <c r="BD60" s="89">
        <f t="shared" si="23"/>
        <v>0</v>
      </c>
      <c r="BK60" s="96" t="s">
        <v>763</v>
      </c>
      <c r="BL60" s="96" t="s">
        <v>358</v>
      </c>
      <c r="BM60" s="96" t="s">
        <v>1631</v>
      </c>
    </row>
    <row r="61" spans="1:65" ht="12.75" customHeight="1">
      <c r="A61" s="18" t="s">
        <v>538</v>
      </c>
      <c r="B61" s="18" t="s">
        <v>75</v>
      </c>
      <c r="C61" s="18" t="s">
        <v>248</v>
      </c>
      <c r="D61" s="18" t="s">
        <v>570</v>
      </c>
      <c r="E61" s="103">
        <f t="shared" si="22"/>
        <v>0</v>
      </c>
      <c r="F61" s="103">
        <f t="shared" si="22"/>
        <v>0</v>
      </c>
      <c r="G61" s="103">
        <f t="shared" si="22"/>
        <v>0</v>
      </c>
      <c r="H61" s="103">
        <f t="shared" si="22"/>
        <v>0</v>
      </c>
      <c r="I61" s="103">
        <f t="shared" si="22"/>
        <v>0</v>
      </c>
      <c r="J61" s="103">
        <f t="shared" si="22"/>
        <v>0</v>
      </c>
      <c r="K61" s="103">
        <f t="shared" si="22"/>
        <v>0</v>
      </c>
      <c r="L61" s="103">
        <f t="shared" si="22"/>
        <v>0</v>
      </c>
      <c r="M61" s="103">
        <f t="shared" si="22"/>
        <v>0</v>
      </c>
      <c r="N61" s="103">
        <f t="shared" si="22"/>
        <v>0</v>
      </c>
      <c r="O61" s="103">
        <f t="shared" si="22"/>
        <v>0</v>
      </c>
      <c r="P61" s="103">
        <f t="shared" si="22"/>
        <v>0</v>
      </c>
      <c r="Q61" s="103">
        <f t="shared" si="22"/>
        <v>0</v>
      </c>
      <c r="R61" s="103">
        <f t="shared" si="22"/>
        <v>0</v>
      </c>
      <c r="S61" s="103">
        <f t="shared" si="22"/>
        <v>0</v>
      </c>
      <c r="T61" s="103">
        <f t="shared" si="22"/>
        <v>0</v>
      </c>
      <c r="U61" s="103">
        <f t="shared" si="22"/>
        <v>0</v>
      </c>
      <c r="V61" s="103">
        <f t="shared" si="22"/>
        <v>0</v>
      </c>
      <c r="W61" s="103">
        <f t="shared" si="22"/>
        <v>0</v>
      </c>
      <c r="X61" s="103">
        <f t="shared" si="22"/>
        <v>0</v>
      </c>
      <c r="Y61" s="103">
        <f t="shared" si="22"/>
        <v>0</v>
      </c>
      <c r="Z61" s="103">
        <f t="shared" si="22"/>
        <v>0</v>
      </c>
      <c r="AA61" s="103">
        <f t="shared" si="22"/>
        <v>0</v>
      </c>
      <c r="AB61" s="103">
        <f t="shared" si="22"/>
        <v>0</v>
      </c>
      <c r="AC61" s="1042" t="s">
        <v>2138</v>
      </c>
      <c r="AF61" s="824" t="s">
        <v>111</v>
      </c>
      <c r="AG61" s="89">
        <f t="shared" si="23"/>
        <v>0</v>
      </c>
      <c r="AH61" s="89">
        <f t="shared" si="23"/>
        <v>0</v>
      </c>
      <c r="AI61" s="89">
        <f t="shared" si="23"/>
        <v>0</v>
      </c>
      <c r="AJ61" s="89">
        <f t="shared" si="23"/>
        <v>0</v>
      </c>
      <c r="AK61" s="89">
        <f t="shared" si="23"/>
        <v>0</v>
      </c>
      <c r="AL61" s="89">
        <f t="shared" si="23"/>
        <v>0</v>
      </c>
      <c r="AM61" s="89">
        <f t="shared" si="23"/>
        <v>0</v>
      </c>
      <c r="AN61" s="89">
        <f t="shared" si="23"/>
        <v>0</v>
      </c>
      <c r="AO61" s="89">
        <f t="shared" si="23"/>
        <v>0</v>
      </c>
      <c r="AP61" s="89">
        <f t="shared" si="23"/>
        <v>0</v>
      </c>
      <c r="AQ61" s="89">
        <f t="shared" si="23"/>
        <v>0</v>
      </c>
      <c r="AR61" s="89">
        <f t="shared" si="23"/>
        <v>0</v>
      </c>
      <c r="AS61" s="89">
        <f t="shared" si="23"/>
        <v>0</v>
      </c>
      <c r="AT61" s="89">
        <f t="shared" si="23"/>
        <v>0</v>
      </c>
      <c r="AU61" s="89">
        <f t="shared" si="23"/>
        <v>0</v>
      </c>
      <c r="AV61" s="89">
        <f t="shared" si="23"/>
        <v>0</v>
      </c>
      <c r="AW61" s="89">
        <f t="shared" si="23"/>
        <v>0</v>
      </c>
      <c r="AX61" s="89">
        <f t="shared" si="23"/>
        <v>0</v>
      </c>
      <c r="AY61" s="89">
        <f t="shared" si="23"/>
        <v>0</v>
      </c>
      <c r="AZ61" s="89">
        <f t="shared" si="23"/>
        <v>0</v>
      </c>
      <c r="BA61" s="89">
        <f t="shared" si="23"/>
        <v>0</v>
      </c>
      <c r="BB61" s="89">
        <f t="shared" si="23"/>
        <v>0</v>
      </c>
      <c r="BC61" s="89">
        <f t="shared" si="23"/>
        <v>0</v>
      </c>
      <c r="BD61" s="89">
        <f t="shared" si="23"/>
        <v>0</v>
      </c>
      <c r="BK61" s="96" t="s">
        <v>111</v>
      </c>
      <c r="BL61" s="96" t="s">
        <v>360</v>
      </c>
      <c r="BM61" s="96" t="s">
        <v>1928</v>
      </c>
    </row>
    <row r="62" spans="1:65" ht="12.75" customHeight="1">
      <c r="A62" s="18" t="s">
        <v>538</v>
      </c>
      <c r="B62" s="18" t="s">
        <v>75</v>
      </c>
      <c r="C62" s="18" t="s">
        <v>248</v>
      </c>
      <c r="D62" s="18" t="s">
        <v>242</v>
      </c>
      <c r="E62" s="103">
        <f t="shared" si="22"/>
        <v>0</v>
      </c>
      <c r="F62" s="103">
        <f t="shared" si="22"/>
        <v>0</v>
      </c>
      <c r="G62" s="103">
        <f t="shared" si="22"/>
        <v>0</v>
      </c>
      <c r="H62" s="103">
        <f t="shared" si="22"/>
        <v>0</v>
      </c>
      <c r="I62" s="103">
        <f t="shared" si="22"/>
        <v>0</v>
      </c>
      <c r="J62" s="103">
        <f t="shared" si="22"/>
        <v>0</v>
      </c>
      <c r="K62" s="103">
        <f t="shared" si="22"/>
        <v>0</v>
      </c>
      <c r="L62" s="103">
        <f t="shared" si="22"/>
        <v>0</v>
      </c>
      <c r="M62" s="103">
        <f t="shared" si="22"/>
        <v>0</v>
      </c>
      <c r="N62" s="103">
        <f t="shared" si="22"/>
        <v>0</v>
      </c>
      <c r="O62" s="103">
        <f t="shared" si="22"/>
        <v>0</v>
      </c>
      <c r="P62" s="103">
        <f t="shared" si="22"/>
        <v>0</v>
      </c>
      <c r="Q62" s="103">
        <f t="shared" si="22"/>
        <v>0</v>
      </c>
      <c r="R62" s="103">
        <f t="shared" si="22"/>
        <v>0</v>
      </c>
      <c r="S62" s="103">
        <f t="shared" si="22"/>
        <v>0</v>
      </c>
      <c r="T62" s="103">
        <f t="shared" si="22"/>
        <v>0</v>
      </c>
      <c r="U62" s="103">
        <f t="shared" si="22"/>
        <v>0</v>
      </c>
      <c r="V62" s="103">
        <f t="shared" si="22"/>
        <v>0</v>
      </c>
      <c r="W62" s="103">
        <f t="shared" si="22"/>
        <v>0</v>
      </c>
      <c r="X62" s="103">
        <f t="shared" si="22"/>
        <v>0</v>
      </c>
      <c r="Y62" s="103">
        <f t="shared" si="22"/>
        <v>0</v>
      </c>
      <c r="Z62" s="103">
        <f t="shared" si="22"/>
        <v>0</v>
      </c>
      <c r="AA62" s="103">
        <f t="shared" si="22"/>
        <v>0</v>
      </c>
      <c r="AB62" s="103">
        <f t="shared" si="22"/>
        <v>0</v>
      </c>
      <c r="AC62" s="1051" t="s">
        <v>2149</v>
      </c>
      <c r="AF62" s="824" t="s">
        <v>114</v>
      </c>
      <c r="AG62" s="92">
        <f t="shared" si="23"/>
        <v>0</v>
      </c>
      <c r="AH62" s="92">
        <f t="shared" si="23"/>
        <v>0</v>
      </c>
      <c r="AI62" s="92">
        <f t="shared" si="23"/>
        <v>0</v>
      </c>
      <c r="AJ62" s="92">
        <f t="shared" si="23"/>
        <v>0</v>
      </c>
      <c r="AK62" s="92">
        <f t="shared" si="23"/>
        <v>0</v>
      </c>
      <c r="AL62" s="92">
        <f t="shared" si="23"/>
        <v>0</v>
      </c>
      <c r="AM62" s="92">
        <f t="shared" si="23"/>
        <v>0</v>
      </c>
      <c r="AN62" s="92">
        <f t="shared" si="23"/>
        <v>0</v>
      </c>
      <c r="AO62" s="92">
        <f t="shared" si="23"/>
        <v>0</v>
      </c>
      <c r="AP62" s="92">
        <f t="shared" si="23"/>
        <v>0</v>
      </c>
      <c r="AQ62" s="92">
        <f t="shared" si="23"/>
        <v>0</v>
      </c>
      <c r="AR62" s="92">
        <f t="shared" si="23"/>
        <v>0</v>
      </c>
      <c r="AS62" s="92">
        <f t="shared" si="23"/>
        <v>0</v>
      </c>
      <c r="AT62" s="92">
        <f t="shared" si="23"/>
        <v>0</v>
      </c>
      <c r="AU62" s="92">
        <f t="shared" si="23"/>
        <v>0</v>
      </c>
      <c r="AV62" s="92">
        <f t="shared" si="23"/>
        <v>0</v>
      </c>
      <c r="AW62" s="92">
        <f t="shared" si="23"/>
        <v>0</v>
      </c>
      <c r="AX62" s="92">
        <f t="shared" si="23"/>
        <v>0</v>
      </c>
      <c r="AY62" s="92">
        <f t="shared" si="23"/>
        <v>0</v>
      </c>
      <c r="AZ62" s="92">
        <f t="shared" si="23"/>
        <v>0</v>
      </c>
      <c r="BA62" s="92">
        <f t="shared" si="23"/>
        <v>0</v>
      </c>
      <c r="BB62" s="92">
        <f t="shared" si="23"/>
        <v>0</v>
      </c>
      <c r="BC62" s="92">
        <f t="shared" si="23"/>
        <v>0</v>
      </c>
      <c r="BD62" s="92">
        <f t="shared" si="23"/>
        <v>0</v>
      </c>
      <c r="BK62" s="96" t="s">
        <v>114</v>
      </c>
      <c r="BL62" s="96" t="s">
        <v>822</v>
      </c>
      <c r="BM62" s="96" t="s">
        <v>1640</v>
      </c>
    </row>
    <row r="63" spans="1:65" ht="12.75" customHeight="1">
      <c r="A63" s="18" t="s">
        <v>538</v>
      </c>
      <c r="B63" s="18" t="s">
        <v>75</v>
      </c>
      <c r="C63" s="18" t="s">
        <v>248</v>
      </c>
      <c r="D63" s="18" t="s">
        <v>243</v>
      </c>
      <c r="E63" s="103">
        <f t="shared" si="22"/>
        <v>0</v>
      </c>
      <c r="F63" s="103">
        <f t="shared" si="22"/>
        <v>0</v>
      </c>
      <c r="G63" s="103">
        <f t="shared" si="22"/>
        <v>0</v>
      </c>
      <c r="H63" s="103">
        <f t="shared" si="22"/>
        <v>0</v>
      </c>
      <c r="I63" s="103">
        <f t="shared" si="22"/>
        <v>0</v>
      </c>
      <c r="J63" s="103">
        <f t="shared" si="22"/>
        <v>0</v>
      </c>
      <c r="K63" s="103">
        <f t="shared" si="22"/>
        <v>0</v>
      </c>
      <c r="L63" s="103">
        <f t="shared" si="22"/>
        <v>0</v>
      </c>
      <c r="M63" s="103">
        <f t="shared" si="22"/>
        <v>0</v>
      </c>
      <c r="N63" s="103">
        <f t="shared" si="22"/>
        <v>0</v>
      </c>
      <c r="O63" s="103">
        <f t="shared" si="22"/>
        <v>0</v>
      </c>
      <c r="P63" s="103">
        <f t="shared" si="22"/>
        <v>0</v>
      </c>
      <c r="Q63" s="103">
        <f t="shared" si="22"/>
        <v>0</v>
      </c>
      <c r="R63" s="103">
        <f t="shared" si="22"/>
        <v>0</v>
      </c>
      <c r="S63" s="103">
        <f t="shared" si="22"/>
        <v>0</v>
      </c>
      <c r="T63" s="103">
        <f t="shared" si="22"/>
        <v>0</v>
      </c>
      <c r="U63" s="103">
        <f t="shared" si="22"/>
        <v>0</v>
      </c>
      <c r="V63" s="103">
        <f t="shared" si="22"/>
        <v>0</v>
      </c>
      <c r="W63" s="103">
        <f t="shared" si="22"/>
        <v>0</v>
      </c>
      <c r="X63" s="103">
        <f t="shared" si="22"/>
        <v>0</v>
      </c>
      <c r="Y63" s="103">
        <f t="shared" si="22"/>
        <v>0</v>
      </c>
      <c r="Z63" s="103">
        <f t="shared" si="22"/>
        <v>0</v>
      </c>
      <c r="AA63" s="103">
        <f t="shared" si="22"/>
        <v>0</v>
      </c>
      <c r="AB63" s="103">
        <f t="shared" si="22"/>
        <v>0</v>
      </c>
      <c r="AC63" s="1052" t="s">
        <v>2150</v>
      </c>
      <c r="AF63" s="824" t="s">
        <v>115</v>
      </c>
      <c r="AG63" s="92">
        <f t="shared" si="23"/>
        <v>0</v>
      </c>
      <c r="AH63" s="92">
        <f t="shared" si="23"/>
        <v>0</v>
      </c>
      <c r="AI63" s="92">
        <f t="shared" si="23"/>
        <v>0</v>
      </c>
      <c r="AJ63" s="92">
        <f t="shared" si="23"/>
        <v>0</v>
      </c>
      <c r="AK63" s="92">
        <f t="shared" si="23"/>
        <v>0</v>
      </c>
      <c r="AL63" s="92">
        <f t="shared" si="23"/>
        <v>0</v>
      </c>
      <c r="AM63" s="92">
        <f t="shared" si="23"/>
        <v>0</v>
      </c>
      <c r="AN63" s="92">
        <f t="shared" si="23"/>
        <v>0</v>
      </c>
      <c r="AO63" s="92">
        <f t="shared" si="23"/>
        <v>0</v>
      </c>
      <c r="AP63" s="92">
        <f t="shared" si="23"/>
        <v>0</v>
      </c>
      <c r="AQ63" s="92">
        <f t="shared" si="23"/>
        <v>0</v>
      </c>
      <c r="AR63" s="92">
        <f t="shared" si="23"/>
        <v>0</v>
      </c>
      <c r="AS63" s="92">
        <f t="shared" si="23"/>
        <v>0</v>
      </c>
      <c r="AT63" s="92">
        <f t="shared" si="23"/>
        <v>0</v>
      </c>
      <c r="AU63" s="92">
        <f t="shared" si="23"/>
        <v>0</v>
      </c>
      <c r="AV63" s="92">
        <f t="shared" si="23"/>
        <v>0</v>
      </c>
      <c r="AW63" s="92">
        <f t="shared" si="23"/>
        <v>0</v>
      </c>
      <c r="AX63" s="92">
        <f t="shared" si="23"/>
        <v>0</v>
      </c>
      <c r="AY63" s="92">
        <f t="shared" si="23"/>
        <v>0</v>
      </c>
      <c r="AZ63" s="92">
        <f t="shared" si="23"/>
        <v>0</v>
      </c>
      <c r="BA63" s="92">
        <f t="shared" si="23"/>
        <v>0</v>
      </c>
      <c r="BB63" s="92">
        <f t="shared" si="23"/>
        <v>0</v>
      </c>
      <c r="BC63" s="92">
        <f t="shared" si="23"/>
        <v>0</v>
      </c>
      <c r="BD63" s="92">
        <f t="shared" si="23"/>
        <v>0</v>
      </c>
      <c r="BK63" s="96" t="s">
        <v>115</v>
      </c>
      <c r="BL63" s="96" t="s">
        <v>362</v>
      </c>
      <c r="BM63" s="96" t="s">
        <v>1641</v>
      </c>
    </row>
    <row r="64" spans="1:65" ht="12.75" customHeight="1">
      <c r="A64" s="18" t="s">
        <v>538</v>
      </c>
      <c r="B64" s="18" t="s">
        <v>75</v>
      </c>
      <c r="C64" s="18" t="s">
        <v>248</v>
      </c>
      <c r="D64" s="18" t="s">
        <v>554</v>
      </c>
      <c r="E64" s="103">
        <f t="shared" si="22"/>
        <v>0</v>
      </c>
      <c r="F64" s="103">
        <f t="shared" si="22"/>
        <v>0</v>
      </c>
      <c r="G64" s="103">
        <f t="shared" si="22"/>
        <v>0</v>
      </c>
      <c r="H64" s="103">
        <f t="shared" si="22"/>
        <v>0</v>
      </c>
      <c r="I64" s="103">
        <f t="shared" si="22"/>
        <v>0</v>
      </c>
      <c r="J64" s="103">
        <f t="shared" si="22"/>
        <v>0</v>
      </c>
      <c r="K64" s="103">
        <f t="shared" si="22"/>
        <v>0</v>
      </c>
      <c r="L64" s="103">
        <f t="shared" si="22"/>
        <v>0</v>
      </c>
      <c r="M64" s="103">
        <f t="shared" si="22"/>
        <v>0</v>
      </c>
      <c r="N64" s="103">
        <f t="shared" si="22"/>
        <v>0</v>
      </c>
      <c r="O64" s="103">
        <f t="shared" si="22"/>
        <v>0</v>
      </c>
      <c r="P64" s="103">
        <f t="shared" si="22"/>
        <v>0</v>
      </c>
      <c r="Q64" s="103">
        <f t="shared" si="22"/>
        <v>0</v>
      </c>
      <c r="R64" s="103">
        <f t="shared" si="22"/>
        <v>0</v>
      </c>
      <c r="S64" s="103">
        <f t="shared" si="22"/>
        <v>0</v>
      </c>
      <c r="T64" s="103">
        <f t="shared" si="22"/>
        <v>0</v>
      </c>
      <c r="U64" s="103">
        <f t="shared" si="22"/>
        <v>0</v>
      </c>
      <c r="V64" s="103">
        <f t="shared" si="22"/>
        <v>0</v>
      </c>
      <c r="W64" s="103">
        <f t="shared" si="22"/>
        <v>0</v>
      </c>
      <c r="X64" s="103">
        <f t="shared" si="22"/>
        <v>0</v>
      </c>
      <c r="Y64" s="103">
        <f t="shared" si="22"/>
        <v>0</v>
      </c>
      <c r="Z64" s="103">
        <f t="shared" si="22"/>
        <v>0</v>
      </c>
      <c r="AA64" s="103">
        <f t="shared" si="22"/>
        <v>0</v>
      </c>
      <c r="AB64" s="103">
        <f t="shared" si="22"/>
        <v>0</v>
      </c>
      <c r="AC64" s="1052" t="s">
        <v>2151</v>
      </c>
      <c r="AF64" s="824" t="s">
        <v>112</v>
      </c>
      <c r="AG64" s="92">
        <f t="shared" si="23"/>
        <v>0</v>
      </c>
      <c r="AH64" s="92">
        <f t="shared" si="23"/>
        <v>0</v>
      </c>
      <c r="AI64" s="92">
        <f t="shared" si="23"/>
        <v>0</v>
      </c>
      <c r="AJ64" s="92">
        <f t="shared" si="23"/>
        <v>0</v>
      </c>
      <c r="AK64" s="92">
        <f t="shared" si="23"/>
        <v>0</v>
      </c>
      <c r="AL64" s="92">
        <f t="shared" si="23"/>
        <v>0</v>
      </c>
      <c r="AM64" s="92">
        <f t="shared" si="23"/>
        <v>0</v>
      </c>
      <c r="AN64" s="92">
        <f t="shared" si="23"/>
        <v>0</v>
      </c>
      <c r="AO64" s="92">
        <f t="shared" si="23"/>
        <v>0</v>
      </c>
      <c r="AP64" s="92">
        <f t="shared" si="23"/>
        <v>0</v>
      </c>
      <c r="AQ64" s="92">
        <f t="shared" si="23"/>
        <v>0</v>
      </c>
      <c r="AR64" s="92">
        <f t="shared" si="23"/>
        <v>0</v>
      </c>
      <c r="AS64" s="92">
        <f t="shared" si="23"/>
        <v>0</v>
      </c>
      <c r="AT64" s="92">
        <f t="shared" si="23"/>
        <v>0</v>
      </c>
      <c r="AU64" s="92">
        <f t="shared" si="23"/>
        <v>0</v>
      </c>
      <c r="AV64" s="92">
        <f t="shared" si="23"/>
        <v>0</v>
      </c>
      <c r="AW64" s="92">
        <f t="shared" si="23"/>
        <v>0</v>
      </c>
      <c r="AX64" s="92">
        <f t="shared" si="23"/>
        <v>0</v>
      </c>
      <c r="AY64" s="92">
        <f t="shared" si="23"/>
        <v>0</v>
      </c>
      <c r="AZ64" s="92">
        <f t="shared" si="23"/>
        <v>0</v>
      </c>
      <c r="BA64" s="92">
        <f t="shared" si="23"/>
        <v>0</v>
      </c>
      <c r="BB64" s="92">
        <f t="shared" si="23"/>
        <v>0</v>
      </c>
      <c r="BC64" s="92">
        <f t="shared" si="23"/>
        <v>0</v>
      </c>
      <c r="BD64" s="92">
        <f t="shared" si="23"/>
        <v>0</v>
      </c>
      <c r="BK64" s="96" t="s">
        <v>112</v>
      </c>
      <c r="BL64" s="96" t="s">
        <v>863</v>
      </c>
      <c r="BM64" s="96" t="s">
        <v>1635</v>
      </c>
    </row>
    <row r="65" spans="1:65" ht="12.75" customHeight="1">
      <c r="A65" s="18" t="s">
        <v>538</v>
      </c>
      <c r="B65" s="12" t="s">
        <v>75</v>
      </c>
      <c r="C65" s="18" t="s">
        <v>248</v>
      </c>
      <c r="D65" s="18" t="s">
        <v>244</v>
      </c>
      <c r="E65" s="103">
        <f t="shared" si="22"/>
        <v>0</v>
      </c>
      <c r="F65" s="103">
        <f t="shared" si="22"/>
        <v>0</v>
      </c>
      <c r="G65" s="103">
        <f t="shared" si="22"/>
        <v>0</v>
      </c>
      <c r="H65" s="103">
        <f t="shared" si="22"/>
        <v>0</v>
      </c>
      <c r="I65" s="103">
        <f t="shared" si="22"/>
        <v>0</v>
      </c>
      <c r="J65" s="103">
        <f t="shared" si="22"/>
        <v>0</v>
      </c>
      <c r="K65" s="103">
        <f t="shared" si="22"/>
        <v>0</v>
      </c>
      <c r="L65" s="103">
        <f t="shared" si="22"/>
        <v>0</v>
      </c>
      <c r="M65" s="103">
        <f t="shared" si="22"/>
        <v>0</v>
      </c>
      <c r="N65" s="103">
        <f t="shared" si="22"/>
        <v>0</v>
      </c>
      <c r="O65" s="103">
        <f t="shared" si="22"/>
        <v>0</v>
      </c>
      <c r="P65" s="103">
        <f t="shared" si="22"/>
        <v>0</v>
      </c>
      <c r="Q65" s="103">
        <f t="shared" si="22"/>
        <v>0</v>
      </c>
      <c r="R65" s="103">
        <f t="shared" si="22"/>
        <v>0</v>
      </c>
      <c r="S65" s="103">
        <f t="shared" si="22"/>
        <v>0</v>
      </c>
      <c r="T65" s="103">
        <f t="shared" si="22"/>
        <v>0</v>
      </c>
      <c r="U65" s="103">
        <f t="shared" si="22"/>
        <v>0</v>
      </c>
      <c r="V65" s="103">
        <f t="shared" si="22"/>
        <v>0</v>
      </c>
      <c r="W65" s="103">
        <f t="shared" si="22"/>
        <v>0</v>
      </c>
      <c r="X65" s="103">
        <f t="shared" si="22"/>
        <v>0</v>
      </c>
      <c r="Y65" s="103">
        <f t="shared" si="22"/>
        <v>0</v>
      </c>
      <c r="Z65" s="103">
        <f t="shared" si="22"/>
        <v>0</v>
      </c>
      <c r="AA65" s="103">
        <f t="shared" si="22"/>
        <v>0</v>
      </c>
      <c r="AB65" s="103">
        <f t="shared" si="22"/>
        <v>0</v>
      </c>
      <c r="AC65" s="1045" t="s">
        <v>2140</v>
      </c>
      <c r="AF65" s="824" t="s">
        <v>113</v>
      </c>
      <c r="AG65" s="92">
        <f t="shared" si="23"/>
        <v>0</v>
      </c>
      <c r="AH65" s="92">
        <f t="shared" si="23"/>
        <v>0</v>
      </c>
      <c r="AI65" s="92">
        <f t="shared" si="23"/>
        <v>0</v>
      </c>
      <c r="AJ65" s="92">
        <f t="shared" si="23"/>
        <v>0</v>
      </c>
      <c r="AK65" s="92">
        <f t="shared" si="23"/>
        <v>0</v>
      </c>
      <c r="AL65" s="92">
        <f t="shared" si="23"/>
        <v>0</v>
      </c>
      <c r="AM65" s="92">
        <f t="shared" si="23"/>
        <v>0</v>
      </c>
      <c r="AN65" s="92">
        <f t="shared" si="23"/>
        <v>0</v>
      </c>
      <c r="AO65" s="92">
        <f t="shared" si="23"/>
        <v>0</v>
      </c>
      <c r="AP65" s="92">
        <f t="shared" si="23"/>
        <v>0</v>
      </c>
      <c r="AQ65" s="92">
        <f t="shared" si="23"/>
        <v>0</v>
      </c>
      <c r="AR65" s="92">
        <f t="shared" si="23"/>
        <v>0</v>
      </c>
      <c r="AS65" s="92">
        <f t="shared" si="23"/>
        <v>0</v>
      </c>
      <c r="AT65" s="92">
        <f t="shared" si="23"/>
        <v>0</v>
      </c>
      <c r="AU65" s="92">
        <f t="shared" si="23"/>
        <v>0</v>
      </c>
      <c r="AV65" s="92">
        <f t="shared" si="23"/>
        <v>0</v>
      </c>
      <c r="AW65" s="92">
        <f t="shared" si="23"/>
        <v>0</v>
      </c>
      <c r="AX65" s="92">
        <f t="shared" si="23"/>
        <v>0</v>
      </c>
      <c r="AY65" s="92">
        <f t="shared" si="23"/>
        <v>0</v>
      </c>
      <c r="AZ65" s="92">
        <f t="shared" si="23"/>
        <v>0</v>
      </c>
      <c r="BA65" s="92">
        <f t="shared" si="23"/>
        <v>0</v>
      </c>
      <c r="BB65" s="92">
        <f t="shared" si="23"/>
        <v>0</v>
      </c>
      <c r="BC65" s="92">
        <f t="shared" si="23"/>
        <v>0</v>
      </c>
      <c r="BD65" s="92">
        <f t="shared" si="23"/>
        <v>0</v>
      </c>
      <c r="BK65" s="96" t="s">
        <v>113</v>
      </c>
      <c r="BL65" s="96" t="s">
        <v>335</v>
      </c>
      <c r="BM65" s="96" t="s">
        <v>1929</v>
      </c>
    </row>
    <row r="66" spans="1:65" ht="24" customHeight="1">
      <c r="A66" s="18"/>
      <c r="B66" s="18"/>
      <c r="C66" s="18"/>
      <c r="D66" s="18"/>
      <c r="E66" s="397"/>
      <c r="F66" s="397"/>
      <c r="G66" s="397"/>
      <c r="H66" s="397"/>
      <c r="I66" s="397"/>
      <c r="J66" s="398"/>
      <c r="K66" s="398"/>
      <c r="L66" s="398"/>
      <c r="M66" s="398"/>
      <c r="N66" s="398"/>
      <c r="O66" s="398"/>
      <c r="P66" s="398"/>
      <c r="Q66" s="398"/>
      <c r="R66" s="398"/>
      <c r="S66" s="398"/>
      <c r="T66" s="398"/>
      <c r="U66" s="398"/>
      <c r="V66" s="398"/>
      <c r="W66" s="398"/>
      <c r="X66" s="398"/>
      <c r="Y66" s="398"/>
      <c r="Z66" s="398"/>
      <c r="AA66" s="398"/>
      <c r="AB66" s="398"/>
      <c r="AC66" s="1048" t="s">
        <v>2146</v>
      </c>
      <c r="AF66" s="824" t="s">
        <v>194</v>
      </c>
      <c r="AG66" s="398"/>
      <c r="AH66" s="398"/>
      <c r="AI66" s="398"/>
      <c r="AJ66" s="398"/>
      <c r="AK66" s="398"/>
      <c r="AL66" s="398"/>
      <c r="AM66" s="398"/>
      <c r="AN66" s="398"/>
      <c r="AO66" s="398"/>
      <c r="AP66" s="398"/>
      <c r="AQ66" s="398"/>
      <c r="AR66" s="398"/>
      <c r="AS66" s="398"/>
      <c r="AT66" s="398"/>
      <c r="AU66" s="398"/>
      <c r="AV66" s="398"/>
      <c r="AW66" s="398"/>
      <c r="AX66" s="398"/>
      <c r="AY66" s="398"/>
      <c r="AZ66" s="398"/>
      <c r="BA66" s="398"/>
      <c r="BB66" s="398"/>
      <c r="BC66" s="398"/>
      <c r="BD66" s="398"/>
      <c r="BK66" s="96" t="s">
        <v>194</v>
      </c>
      <c r="BL66" s="96" t="s">
        <v>1129</v>
      </c>
      <c r="BM66" s="96" t="s">
        <v>1935</v>
      </c>
    </row>
    <row r="67" spans="1:65" ht="13.5" customHeight="1">
      <c r="A67" s="735" t="s">
        <v>538</v>
      </c>
      <c r="B67" s="735" t="s">
        <v>75</v>
      </c>
      <c r="C67" s="735" t="s">
        <v>615</v>
      </c>
      <c r="D67" s="735" t="s">
        <v>1222</v>
      </c>
      <c r="E67" s="706">
        <f>SUM(E68:E75)</f>
        <v>0</v>
      </c>
      <c r="F67" s="706">
        <f t="shared" ref="F67:O67" si="24">SUM(F68:F75)</f>
        <v>0</v>
      </c>
      <c r="G67" s="706">
        <f t="shared" si="24"/>
        <v>0</v>
      </c>
      <c r="H67" s="706">
        <f t="shared" si="24"/>
        <v>0</v>
      </c>
      <c r="I67" s="706">
        <f t="shared" si="24"/>
        <v>0</v>
      </c>
      <c r="J67" s="706">
        <f t="shared" si="24"/>
        <v>0</v>
      </c>
      <c r="K67" s="706">
        <f t="shared" si="24"/>
        <v>0</v>
      </c>
      <c r="L67" s="706">
        <f t="shared" si="24"/>
        <v>0</v>
      </c>
      <c r="M67" s="706">
        <f t="shared" si="24"/>
        <v>0</v>
      </c>
      <c r="N67" s="706">
        <f t="shared" si="24"/>
        <v>0</v>
      </c>
      <c r="O67" s="706">
        <f t="shared" si="24"/>
        <v>0</v>
      </c>
      <c r="P67" s="706">
        <f>SUM(P68:P75)</f>
        <v>0</v>
      </c>
      <c r="Q67" s="706">
        <f>SUM(Q68:Q75)</f>
        <v>0</v>
      </c>
      <c r="R67" s="706">
        <f>SUM(R68:R75)</f>
        <v>0</v>
      </c>
      <c r="S67" s="706">
        <f>SUM(S68:S75)</f>
        <v>0</v>
      </c>
      <c r="T67" s="706">
        <f>SUM(T68:T75)</f>
        <v>0</v>
      </c>
      <c r="U67" s="706">
        <f t="shared" ref="U67:AB67" si="25">SUM(U68:U75)</f>
        <v>0</v>
      </c>
      <c r="V67" s="706">
        <f t="shared" si="25"/>
        <v>0</v>
      </c>
      <c r="W67" s="706">
        <f t="shared" si="25"/>
        <v>0</v>
      </c>
      <c r="X67" s="706">
        <f t="shared" si="25"/>
        <v>0</v>
      </c>
      <c r="Y67" s="706">
        <f t="shared" si="25"/>
        <v>0</v>
      </c>
      <c r="Z67" s="706">
        <f>SUM(Z68:Z75)</f>
        <v>0</v>
      </c>
      <c r="AA67" s="706">
        <f>SUM(AA68:AA75)</f>
        <v>0</v>
      </c>
      <c r="AB67" s="706">
        <f t="shared" si="25"/>
        <v>0</v>
      </c>
      <c r="AC67" s="377" t="s">
        <v>2148</v>
      </c>
      <c r="AF67" s="824" t="s">
        <v>442</v>
      </c>
      <c r="AG67" s="93">
        <f t="shared" ref="AG67:BD67" si="26">SUM(AG68:AG75)</f>
        <v>0</v>
      </c>
      <c r="AH67" s="93">
        <f t="shared" si="26"/>
        <v>0</v>
      </c>
      <c r="AI67" s="93">
        <f t="shared" si="26"/>
        <v>0</v>
      </c>
      <c r="AJ67" s="93">
        <f t="shared" si="26"/>
        <v>0</v>
      </c>
      <c r="AK67" s="93">
        <f t="shared" si="26"/>
        <v>0</v>
      </c>
      <c r="AL67" s="93">
        <f t="shared" si="26"/>
        <v>0</v>
      </c>
      <c r="AM67" s="93">
        <f t="shared" si="26"/>
        <v>0</v>
      </c>
      <c r="AN67" s="93">
        <f t="shared" si="26"/>
        <v>0</v>
      </c>
      <c r="AO67" s="93">
        <f t="shared" si="26"/>
        <v>0</v>
      </c>
      <c r="AP67" s="93">
        <f t="shared" si="26"/>
        <v>0</v>
      </c>
      <c r="AQ67" s="93">
        <f t="shared" si="26"/>
        <v>0</v>
      </c>
      <c r="AR67" s="93">
        <f t="shared" si="26"/>
        <v>0</v>
      </c>
      <c r="AS67" s="93">
        <f t="shared" si="26"/>
        <v>0</v>
      </c>
      <c r="AT67" s="93">
        <f t="shared" si="26"/>
        <v>0</v>
      </c>
      <c r="AU67" s="93">
        <f t="shared" si="26"/>
        <v>0</v>
      </c>
      <c r="AV67" s="93">
        <f t="shared" si="26"/>
        <v>0</v>
      </c>
      <c r="AW67" s="93">
        <f t="shared" si="26"/>
        <v>0</v>
      </c>
      <c r="AX67" s="93">
        <f t="shared" si="26"/>
        <v>0</v>
      </c>
      <c r="AY67" s="93">
        <f t="shared" si="26"/>
        <v>0</v>
      </c>
      <c r="AZ67" s="93">
        <f>SUM(AZ68:AZ75)</f>
        <v>0</v>
      </c>
      <c r="BA67" s="93">
        <f>SUM(BA68:BA75)</f>
        <v>0</v>
      </c>
      <c r="BB67" s="93">
        <f>SUM(BB68:BB75)</f>
        <v>0</v>
      </c>
      <c r="BC67" s="93">
        <f>SUM(BC68:BC75)</f>
        <v>0</v>
      </c>
      <c r="BD67" s="93">
        <f t="shared" si="26"/>
        <v>0</v>
      </c>
      <c r="BK67" s="96" t="s">
        <v>442</v>
      </c>
      <c r="BL67" s="96" t="s">
        <v>759</v>
      </c>
      <c r="BM67" s="96" t="s">
        <v>1619</v>
      </c>
    </row>
    <row r="68" spans="1:65" ht="12.75" customHeight="1">
      <c r="A68" s="735" t="s">
        <v>538</v>
      </c>
      <c r="B68" s="735" t="s">
        <v>75</v>
      </c>
      <c r="C68" s="735" t="s">
        <v>615</v>
      </c>
      <c r="D68" s="735" t="s">
        <v>563</v>
      </c>
      <c r="E68" s="103">
        <f t="shared" ref="E68:AB75" si="27">SUM(E28,E58)</f>
        <v>0</v>
      </c>
      <c r="F68" s="103">
        <f t="shared" si="27"/>
        <v>0</v>
      </c>
      <c r="G68" s="103">
        <f t="shared" si="27"/>
        <v>0</v>
      </c>
      <c r="H68" s="103">
        <f t="shared" si="27"/>
        <v>0</v>
      </c>
      <c r="I68" s="103">
        <f t="shared" si="27"/>
        <v>0</v>
      </c>
      <c r="J68" s="103">
        <f t="shared" si="27"/>
        <v>0</v>
      </c>
      <c r="K68" s="103">
        <f t="shared" si="27"/>
        <v>0</v>
      </c>
      <c r="L68" s="103">
        <f t="shared" si="27"/>
        <v>0</v>
      </c>
      <c r="M68" s="103">
        <f t="shared" si="27"/>
        <v>0</v>
      </c>
      <c r="N68" s="103">
        <f t="shared" si="27"/>
        <v>0</v>
      </c>
      <c r="O68" s="103">
        <f t="shared" si="27"/>
        <v>0</v>
      </c>
      <c r="P68" s="103">
        <f t="shared" si="27"/>
        <v>0</v>
      </c>
      <c r="Q68" s="103">
        <f t="shared" si="27"/>
        <v>0</v>
      </c>
      <c r="R68" s="103">
        <f t="shared" si="27"/>
        <v>0</v>
      </c>
      <c r="S68" s="103">
        <f t="shared" si="27"/>
        <v>0</v>
      </c>
      <c r="T68" s="103">
        <f t="shared" si="27"/>
        <v>0</v>
      </c>
      <c r="U68" s="103">
        <f t="shared" si="27"/>
        <v>0</v>
      </c>
      <c r="V68" s="103">
        <f t="shared" si="27"/>
        <v>0</v>
      </c>
      <c r="W68" s="103">
        <f t="shared" si="27"/>
        <v>0</v>
      </c>
      <c r="X68" s="103">
        <f t="shared" si="27"/>
        <v>0</v>
      </c>
      <c r="Y68" s="103">
        <f t="shared" si="27"/>
        <v>0</v>
      </c>
      <c r="Z68" s="103">
        <f t="shared" si="27"/>
        <v>0</v>
      </c>
      <c r="AA68" s="103">
        <f t="shared" si="27"/>
        <v>0</v>
      </c>
      <c r="AB68" s="103">
        <f t="shared" si="27"/>
        <v>0</v>
      </c>
      <c r="AC68" s="375" t="s">
        <v>2131</v>
      </c>
      <c r="AF68" s="824" t="s">
        <v>760</v>
      </c>
      <c r="AG68" s="92">
        <f t="shared" ref="AG68:BD75" si="28">SUM(AG28,AG58)</f>
        <v>0</v>
      </c>
      <c r="AH68" s="92">
        <f t="shared" si="28"/>
        <v>0</v>
      </c>
      <c r="AI68" s="92">
        <f t="shared" si="28"/>
        <v>0</v>
      </c>
      <c r="AJ68" s="92">
        <f t="shared" si="28"/>
        <v>0</v>
      </c>
      <c r="AK68" s="92">
        <f t="shared" si="28"/>
        <v>0</v>
      </c>
      <c r="AL68" s="92">
        <f t="shared" si="28"/>
        <v>0</v>
      </c>
      <c r="AM68" s="92">
        <f t="shared" si="28"/>
        <v>0</v>
      </c>
      <c r="AN68" s="92">
        <f t="shared" si="28"/>
        <v>0</v>
      </c>
      <c r="AO68" s="92">
        <f t="shared" si="28"/>
        <v>0</v>
      </c>
      <c r="AP68" s="92">
        <f t="shared" si="28"/>
        <v>0</v>
      </c>
      <c r="AQ68" s="92">
        <f t="shared" si="28"/>
        <v>0</v>
      </c>
      <c r="AR68" s="92">
        <f t="shared" si="28"/>
        <v>0</v>
      </c>
      <c r="AS68" s="92">
        <f t="shared" si="28"/>
        <v>0</v>
      </c>
      <c r="AT68" s="92">
        <f t="shared" si="28"/>
        <v>0</v>
      </c>
      <c r="AU68" s="92">
        <f t="shared" si="28"/>
        <v>0</v>
      </c>
      <c r="AV68" s="92">
        <f t="shared" si="28"/>
        <v>0</v>
      </c>
      <c r="AW68" s="92">
        <f t="shared" si="28"/>
        <v>0</v>
      </c>
      <c r="AX68" s="92">
        <f t="shared" si="28"/>
        <v>0</v>
      </c>
      <c r="AY68" s="92">
        <f t="shared" si="28"/>
        <v>0</v>
      </c>
      <c r="AZ68" s="92">
        <f t="shared" si="28"/>
        <v>0</v>
      </c>
      <c r="BA68" s="92">
        <f t="shared" si="28"/>
        <v>0</v>
      </c>
      <c r="BB68" s="92">
        <f t="shared" si="28"/>
        <v>0</v>
      </c>
      <c r="BC68" s="92">
        <f t="shared" si="28"/>
        <v>0</v>
      </c>
      <c r="BD68" s="92">
        <f t="shared" si="28"/>
        <v>0</v>
      </c>
      <c r="BK68" s="96" t="s">
        <v>760</v>
      </c>
      <c r="BL68" s="96" t="s">
        <v>351</v>
      </c>
      <c r="BM68" s="96" t="s">
        <v>1638</v>
      </c>
    </row>
    <row r="69" spans="1:65" ht="12.75" customHeight="1">
      <c r="A69" s="735" t="s">
        <v>538</v>
      </c>
      <c r="B69" s="735" t="s">
        <v>75</v>
      </c>
      <c r="C69" s="735" t="s">
        <v>615</v>
      </c>
      <c r="D69" s="735" t="s">
        <v>566</v>
      </c>
      <c r="E69" s="103">
        <f t="shared" si="27"/>
        <v>0</v>
      </c>
      <c r="F69" s="103">
        <f t="shared" si="27"/>
        <v>0</v>
      </c>
      <c r="G69" s="103">
        <f t="shared" si="27"/>
        <v>0</v>
      </c>
      <c r="H69" s="103">
        <f t="shared" si="27"/>
        <v>0</v>
      </c>
      <c r="I69" s="103">
        <f t="shared" si="27"/>
        <v>0</v>
      </c>
      <c r="J69" s="103">
        <f t="shared" si="27"/>
        <v>0</v>
      </c>
      <c r="K69" s="103">
        <f t="shared" si="27"/>
        <v>0</v>
      </c>
      <c r="L69" s="103">
        <f t="shared" si="27"/>
        <v>0</v>
      </c>
      <c r="M69" s="103">
        <f t="shared" si="27"/>
        <v>0</v>
      </c>
      <c r="N69" s="103">
        <f t="shared" si="27"/>
        <v>0</v>
      </c>
      <c r="O69" s="103">
        <f t="shared" si="27"/>
        <v>0</v>
      </c>
      <c r="P69" s="103">
        <f t="shared" si="27"/>
        <v>0</v>
      </c>
      <c r="Q69" s="103">
        <f t="shared" si="27"/>
        <v>0</v>
      </c>
      <c r="R69" s="103">
        <f t="shared" si="27"/>
        <v>0</v>
      </c>
      <c r="S69" s="103">
        <f t="shared" si="27"/>
        <v>0</v>
      </c>
      <c r="T69" s="103">
        <f t="shared" si="27"/>
        <v>0</v>
      </c>
      <c r="U69" s="103">
        <f t="shared" si="27"/>
        <v>0</v>
      </c>
      <c r="V69" s="103">
        <f t="shared" si="27"/>
        <v>0</v>
      </c>
      <c r="W69" s="103">
        <f t="shared" si="27"/>
        <v>0</v>
      </c>
      <c r="X69" s="103">
        <f t="shared" si="27"/>
        <v>0</v>
      </c>
      <c r="Y69" s="103">
        <f t="shared" si="27"/>
        <v>0</v>
      </c>
      <c r="Z69" s="103">
        <f t="shared" si="27"/>
        <v>0</v>
      </c>
      <c r="AA69" s="103">
        <f t="shared" si="27"/>
        <v>0</v>
      </c>
      <c r="AB69" s="103">
        <f t="shared" si="27"/>
        <v>0</v>
      </c>
      <c r="AC69" s="1042" t="s">
        <v>2134</v>
      </c>
      <c r="AF69" s="824" t="s">
        <v>762</v>
      </c>
      <c r="AG69" s="92">
        <f t="shared" si="28"/>
        <v>0</v>
      </c>
      <c r="AH69" s="92">
        <f t="shared" si="28"/>
        <v>0</v>
      </c>
      <c r="AI69" s="92">
        <f t="shared" si="28"/>
        <v>0</v>
      </c>
      <c r="AJ69" s="92">
        <f t="shared" si="28"/>
        <v>0</v>
      </c>
      <c r="AK69" s="92">
        <f t="shared" si="28"/>
        <v>0</v>
      </c>
      <c r="AL69" s="92">
        <f t="shared" si="28"/>
        <v>0</v>
      </c>
      <c r="AM69" s="92">
        <f t="shared" si="28"/>
        <v>0</v>
      </c>
      <c r="AN69" s="92">
        <f t="shared" si="28"/>
        <v>0</v>
      </c>
      <c r="AO69" s="92">
        <f t="shared" si="28"/>
        <v>0</v>
      </c>
      <c r="AP69" s="92">
        <f t="shared" si="28"/>
        <v>0</v>
      </c>
      <c r="AQ69" s="92">
        <f t="shared" si="28"/>
        <v>0</v>
      </c>
      <c r="AR69" s="92">
        <f t="shared" si="28"/>
        <v>0</v>
      </c>
      <c r="AS69" s="92">
        <f t="shared" si="28"/>
        <v>0</v>
      </c>
      <c r="AT69" s="92">
        <f t="shared" si="28"/>
        <v>0</v>
      </c>
      <c r="AU69" s="92">
        <f t="shared" si="28"/>
        <v>0</v>
      </c>
      <c r="AV69" s="92">
        <f t="shared" si="28"/>
        <v>0</v>
      </c>
      <c r="AW69" s="92">
        <f t="shared" si="28"/>
        <v>0</v>
      </c>
      <c r="AX69" s="92">
        <f t="shared" si="28"/>
        <v>0</v>
      </c>
      <c r="AY69" s="92">
        <f t="shared" si="28"/>
        <v>0</v>
      </c>
      <c r="AZ69" s="92">
        <f t="shared" si="28"/>
        <v>0</v>
      </c>
      <c r="BA69" s="92">
        <f t="shared" si="28"/>
        <v>0</v>
      </c>
      <c r="BB69" s="92">
        <f t="shared" si="28"/>
        <v>0</v>
      </c>
      <c r="BC69" s="92">
        <f t="shared" si="28"/>
        <v>0</v>
      </c>
      <c r="BD69" s="92">
        <f t="shared" si="28"/>
        <v>0</v>
      </c>
      <c r="BK69" s="96" t="s">
        <v>762</v>
      </c>
      <c r="BL69" s="96" t="s">
        <v>357</v>
      </c>
      <c r="BM69" s="96" t="s">
        <v>1630</v>
      </c>
    </row>
    <row r="70" spans="1:65" ht="12.75" customHeight="1">
      <c r="A70" s="735" t="s">
        <v>538</v>
      </c>
      <c r="B70" s="735" t="s">
        <v>75</v>
      </c>
      <c r="C70" s="735" t="s">
        <v>615</v>
      </c>
      <c r="D70" s="735" t="s">
        <v>567</v>
      </c>
      <c r="E70" s="103">
        <f t="shared" si="27"/>
        <v>0</v>
      </c>
      <c r="F70" s="103">
        <f t="shared" si="27"/>
        <v>0</v>
      </c>
      <c r="G70" s="103">
        <f t="shared" si="27"/>
        <v>0</v>
      </c>
      <c r="H70" s="103">
        <f t="shared" si="27"/>
        <v>0</v>
      </c>
      <c r="I70" s="103">
        <f t="shared" si="27"/>
        <v>0</v>
      </c>
      <c r="J70" s="103">
        <f t="shared" si="27"/>
        <v>0</v>
      </c>
      <c r="K70" s="103">
        <f t="shared" si="27"/>
        <v>0</v>
      </c>
      <c r="L70" s="103">
        <f t="shared" si="27"/>
        <v>0</v>
      </c>
      <c r="M70" s="103">
        <f t="shared" si="27"/>
        <v>0</v>
      </c>
      <c r="N70" s="103">
        <f t="shared" si="27"/>
        <v>0</v>
      </c>
      <c r="O70" s="103">
        <f t="shared" si="27"/>
        <v>0</v>
      </c>
      <c r="P70" s="103">
        <f t="shared" si="27"/>
        <v>0</v>
      </c>
      <c r="Q70" s="103">
        <f t="shared" si="27"/>
        <v>0</v>
      </c>
      <c r="R70" s="103">
        <f t="shared" si="27"/>
        <v>0</v>
      </c>
      <c r="S70" s="103">
        <f t="shared" si="27"/>
        <v>0</v>
      </c>
      <c r="T70" s="103">
        <f t="shared" si="27"/>
        <v>0</v>
      </c>
      <c r="U70" s="103">
        <f t="shared" si="27"/>
        <v>0</v>
      </c>
      <c r="V70" s="103">
        <f t="shared" si="27"/>
        <v>0</v>
      </c>
      <c r="W70" s="103">
        <f t="shared" si="27"/>
        <v>0</v>
      </c>
      <c r="X70" s="103">
        <f t="shared" si="27"/>
        <v>0</v>
      </c>
      <c r="Y70" s="103">
        <f t="shared" si="27"/>
        <v>0</v>
      </c>
      <c r="Z70" s="103">
        <f t="shared" si="27"/>
        <v>0</v>
      </c>
      <c r="AA70" s="103">
        <f t="shared" si="27"/>
        <v>0</v>
      </c>
      <c r="AB70" s="103">
        <f t="shared" si="27"/>
        <v>0</v>
      </c>
      <c r="AC70" s="1042" t="s">
        <v>2135</v>
      </c>
      <c r="AF70" s="824" t="s">
        <v>763</v>
      </c>
      <c r="AG70" s="92">
        <f t="shared" si="28"/>
        <v>0</v>
      </c>
      <c r="AH70" s="92">
        <f t="shared" si="28"/>
        <v>0</v>
      </c>
      <c r="AI70" s="92">
        <f t="shared" si="28"/>
        <v>0</v>
      </c>
      <c r="AJ70" s="92">
        <f t="shared" si="28"/>
        <v>0</v>
      </c>
      <c r="AK70" s="92">
        <f t="shared" si="28"/>
        <v>0</v>
      </c>
      <c r="AL70" s="92">
        <f t="shared" si="28"/>
        <v>0</v>
      </c>
      <c r="AM70" s="92">
        <f t="shared" si="28"/>
        <v>0</v>
      </c>
      <c r="AN70" s="92">
        <f t="shared" si="28"/>
        <v>0</v>
      </c>
      <c r="AO70" s="92">
        <f t="shared" si="28"/>
        <v>0</v>
      </c>
      <c r="AP70" s="92">
        <f t="shared" si="28"/>
        <v>0</v>
      </c>
      <c r="AQ70" s="92">
        <f t="shared" si="28"/>
        <v>0</v>
      </c>
      <c r="AR70" s="92">
        <f t="shared" si="28"/>
        <v>0</v>
      </c>
      <c r="AS70" s="92">
        <f t="shared" si="28"/>
        <v>0</v>
      </c>
      <c r="AT70" s="92">
        <f t="shared" si="28"/>
        <v>0</v>
      </c>
      <c r="AU70" s="92">
        <f t="shared" si="28"/>
        <v>0</v>
      </c>
      <c r="AV70" s="92">
        <f t="shared" si="28"/>
        <v>0</v>
      </c>
      <c r="AW70" s="92">
        <f t="shared" si="28"/>
        <v>0</v>
      </c>
      <c r="AX70" s="92">
        <f t="shared" si="28"/>
        <v>0</v>
      </c>
      <c r="AY70" s="92">
        <f t="shared" si="28"/>
        <v>0</v>
      </c>
      <c r="AZ70" s="92">
        <f t="shared" si="28"/>
        <v>0</v>
      </c>
      <c r="BA70" s="92">
        <f t="shared" si="28"/>
        <v>0</v>
      </c>
      <c r="BB70" s="92">
        <f t="shared" si="28"/>
        <v>0</v>
      </c>
      <c r="BC70" s="92">
        <f t="shared" si="28"/>
        <v>0</v>
      </c>
      <c r="BD70" s="92">
        <f t="shared" si="28"/>
        <v>0</v>
      </c>
      <c r="BK70" s="96" t="s">
        <v>763</v>
      </c>
      <c r="BL70" s="96" t="s">
        <v>358</v>
      </c>
      <c r="BM70" s="96" t="s">
        <v>1631</v>
      </c>
    </row>
    <row r="71" spans="1:65" ht="12.75" customHeight="1">
      <c r="A71" s="735" t="s">
        <v>538</v>
      </c>
      <c r="B71" s="735" t="s">
        <v>75</v>
      </c>
      <c r="C71" s="735" t="s">
        <v>615</v>
      </c>
      <c r="D71" s="735" t="s">
        <v>570</v>
      </c>
      <c r="E71" s="103">
        <f t="shared" si="27"/>
        <v>0</v>
      </c>
      <c r="F71" s="103">
        <f t="shared" si="27"/>
        <v>0</v>
      </c>
      <c r="G71" s="103">
        <f t="shared" si="27"/>
        <v>0</v>
      </c>
      <c r="H71" s="103">
        <f t="shared" si="27"/>
        <v>0</v>
      </c>
      <c r="I71" s="103">
        <f t="shared" si="27"/>
        <v>0</v>
      </c>
      <c r="J71" s="103">
        <f t="shared" si="27"/>
        <v>0</v>
      </c>
      <c r="K71" s="103">
        <f t="shared" si="27"/>
        <v>0</v>
      </c>
      <c r="L71" s="103">
        <f t="shared" si="27"/>
        <v>0</v>
      </c>
      <c r="M71" s="103">
        <f t="shared" si="27"/>
        <v>0</v>
      </c>
      <c r="N71" s="103">
        <f t="shared" si="27"/>
        <v>0</v>
      </c>
      <c r="O71" s="103">
        <f t="shared" si="27"/>
        <v>0</v>
      </c>
      <c r="P71" s="103">
        <f t="shared" si="27"/>
        <v>0</v>
      </c>
      <c r="Q71" s="103">
        <f t="shared" si="27"/>
        <v>0</v>
      </c>
      <c r="R71" s="103">
        <f t="shared" si="27"/>
        <v>0</v>
      </c>
      <c r="S71" s="103">
        <f t="shared" si="27"/>
        <v>0</v>
      </c>
      <c r="T71" s="103">
        <f t="shared" si="27"/>
        <v>0</v>
      </c>
      <c r="U71" s="103">
        <f t="shared" si="27"/>
        <v>0</v>
      </c>
      <c r="V71" s="103">
        <f t="shared" si="27"/>
        <v>0</v>
      </c>
      <c r="W71" s="103">
        <f t="shared" si="27"/>
        <v>0</v>
      </c>
      <c r="X71" s="103">
        <f t="shared" si="27"/>
        <v>0</v>
      </c>
      <c r="Y71" s="103">
        <f t="shared" si="27"/>
        <v>0</v>
      </c>
      <c r="Z71" s="103">
        <f t="shared" si="27"/>
        <v>0</v>
      </c>
      <c r="AA71" s="103">
        <f t="shared" si="27"/>
        <v>0</v>
      </c>
      <c r="AB71" s="103">
        <f t="shared" si="27"/>
        <v>0</v>
      </c>
      <c r="AC71" s="1042" t="s">
        <v>2138</v>
      </c>
      <c r="AF71" s="824" t="s">
        <v>111</v>
      </c>
      <c r="AG71" s="92">
        <f t="shared" si="28"/>
        <v>0</v>
      </c>
      <c r="AH71" s="92">
        <f t="shared" si="28"/>
        <v>0</v>
      </c>
      <c r="AI71" s="92">
        <f t="shared" si="28"/>
        <v>0</v>
      </c>
      <c r="AJ71" s="92">
        <f t="shared" si="28"/>
        <v>0</v>
      </c>
      <c r="AK71" s="92">
        <f t="shared" si="28"/>
        <v>0</v>
      </c>
      <c r="AL71" s="92">
        <f t="shared" si="28"/>
        <v>0</v>
      </c>
      <c r="AM71" s="92">
        <f t="shared" si="28"/>
        <v>0</v>
      </c>
      <c r="AN71" s="92">
        <f t="shared" si="28"/>
        <v>0</v>
      </c>
      <c r="AO71" s="92">
        <f t="shared" si="28"/>
        <v>0</v>
      </c>
      <c r="AP71" s="92">
        <f t="shared" si="28"/>
        <v>0</v>
      </c>
      <c r="AQ71" s="92">
        <f t="shared" si="28"/>
        <v>0</v>
      </c>
      <c r="AR71" s="92">
        <f t="shared" si="28"/>
        <v>0</v>
      </c>
      <c r="AS71" s="92">
        <f t="shared" si="28"/>
        <v>0</v>
      </c>
      <c r="AT71" s="92">
        <f t="shared" si="28"/>
        <v>0</v>
      </c>
      <c r="AU71" s="92">
        <f t="shared" si="28"/>
        <v>0</v>
      </c>
      <c r="AV71" s="92">
        <f t="shared" si="28"/>
        <v>0</v>
      </c>
      <c r="AW71" s="92">
        <f t="shared" si="28"/>
        <v>0</v>
      </c>
      <c r="AX71" s="92">
        <f t="shared" si="28"/>
        <v>0</v>
      </c>
      <c r="AY71" s="92">
        <f t="shared" si="28"/>
        <v>0</v>
      </c>
      <c r="AZ71" s="92">
        <f t="shared" si="28"/>
        <v>0</v>
      </c>
      <c r="BA71" s="92">
        <f t="shared" si="28"/>
        <v>0</v>
      </c>
      <c r="BB71" s="92">
        <f t="shared" si="28"/>
        <v>0</v>
      </c>
      <c r="BC71" s="92">
        <f t="shared" si="28"/>
        <v>0</v>
      </c>
      <c r="BD71" s="92">
        <f t="shared" si="28"/>
        <v>0</v>
      </c>
      <c r="BK71" s="96" t="s">
        <v>111</v>
      </c>
      <c r="BL71" s="96" t="s">
        <v>360</v>
      </c>
      <c r="BM71" s="96" t="s">
        <v>1928</v>
      </c>
    </row>
    <row r="72" spans="1:65" ht="12.75" customHeight="1">
      <c r="A72" s="735" t="s">
        <v>538</v>
      </c>
      <c r="B72" s="735" t="s">
        <v>75</v>
      </c>
      <c r="C72" s="735" t="s">
        <v>615</v>
      </c>
      <c r="D72" s="735" t="s">
        <v>242</v>
      </c>
      <c r="E72" s="103">
        <f t="shared" si="27"/>
        <v>0</v>
      </c>
      <c r="F72" s="103">
        <f t="shared" si="27"/>
        <v>0</v>
      </c>
      <c r="G72" s="103">
        <f t="shared" si="27"/>
        <v>0</v>
      </c>
      <c r="H72" s="103">
        <f t="shared" si="27"/>
        <v>0</v>
      </c>
      <c r="I72" s="103">
        <f t="shared" si="27"/>
        <v>0</v>
      </c>
      <c r="J72" s="103">
        <f t="shared" si="27"/>
        <v>0</v>
      </c>
      <c r="K72" s="103">
        <f t="shared" si="27"/>
        <v>0</v>
      </c>
      <c r="L72" s="103">
        <f t="shared" si="27"/>
        <v>0</v>
      </c>
      <c r="M72" s="103">
        <f t="shared" si="27"/>
        <v>0</v>
      </c>
      <c r="N72" s="103">
        <f t="shared" si="27"/>
        <v>0</v>
      </c>
      <c r="O72" s="103">
        <f t="shared" si="27"/>
        <v>0</v>
      </c>
      <c r="P72" s="103">
        <f t="shared" si="27"/>
        <v>0</v>
      </c>
      <c r="Q72" s="103">
        <f t="shared" si="27"/>
        <v>0</v>
      </c>
      <c r="R72" s="103">
        <f t="shared" si="27"/>
        <v>0</v>
      </c>
      <c r="S72" s="103">
        <f t="shared" si="27"/>
        <v>0</v>
      </c>
      <c r="T72" s="103">
        <f t="shared" si="27"/>
        <v>0</v>
      </c>
      <c r="U72" s="103">
        <f t="shared" si="27"/>
        <v>0</v>
      </c>
      <c r="V72" s="103">
        <f t="shared" si="27"/>
        <v>0</v>
      </c>
      <c r="W72" s="103">
        <f t="shared" si="27"/>
        <v>0</v>
      </c>
      <c r="X72" s="103">
        <f t="shared" si="27"/>
        <v>0</v>
      </c>
      <c r="Y72" s="103">
        <f t="shared" si="27"/>
        <v>0</v>
      </c>
      <c r="Z72" s="103">
        <f t="shared" si="27"/>
        <v>0</v>
      </c>
      <c r="AA72" s="103">
        <f t="shared" si="27"/>
        <v>0</v>
      </c>
      <c r="AB72" s="103">
        <f t="shared" si="27"/>
        <v>0</v>
      </c>
      <c r="AC72" s="1051" t="s">
        <v>2149</v>
      </c>
      <c r="AF72" s="824" t="s">
        <v>114</v>
      </c>
      <c r="AG72" s="92">
        <f t="shared" si="28"/>
        <v>0</v>
      </c>
      <c r="AH72" s="92">
        <f t="shared" si="28"/>
        <v>0</v>
      </c>
      <c r="AI72" s="92">
        <f t="shared" si="28"/>
        <v>0</v>
      </c>
      <c r="AJ72" s="92">
        <f t="shared" si="28"/>
        <v>0</v>
      </c>
      <c r="AK72" s="92">
        <f t="shared" si="28"/>
        <v>0</v>
      </c>
      <c r="AL72" s="92">
        <f t="shared" si="28"/>
        <v>0</v>
      </c>
      <c r="AM72" s="92">
        <f t="shared" si="28"/>
        <v>0</v>
      </c>
      <c r="AN72" s="92">
        <f t="shared" si="28"/>
        <v>0</v>
      </c>
      <c r="AO72" s="92">
        <f t="shared" si="28"/>
        <v>0</v>
      </c>
      <c r="AP72" s="92">
        <f t="shared" si="28"/>
        <v>0</v>
      </c>
      <c r="AQ72" s="92">
        <f t="shared" si="28"/>
        <v>0</v>
      </c>
      <c r="AR72" s="92">
        <f t="shared" si="28"/>
        <v>0</v>
      </c>
      <c r="AS72" s="92">
        <f t="shared" si="28"/>
        <v>0</v>
      </c>
      <c r="AT72" s="92">
        <f t="shared" si="28"/>
        <v>0</v>
      </c>
      <c r="AU72" s="92">
        <f t="shared" si="28"/>
        <v>0</v>
      </c>
      <c r="AV72" s="92">
        <f t="shared" si="28"/>
        <v>0</v>
      </c>
      <c r="AW72" s="92">
        <f t="shared" si="28"/>
        <v>0</v>
      </c>
      <c r="AX72" s="92">
        <f t="shared" si="28"/>
        <v>0</v>
      </c>
      <c r="AY72" s="92">
        <f t="shared" si="28"/>
        <v>0</v>
      </c>
      <c r="AZ72" s="92">
        <f t="shared" si="28"/>
        <v>0</v>
      </c>
      <c r="BA72" s="92">
        <f t="shared" si="28"/>
        <v>0</v>
      </c>
      <c r="BB72" s="92">
        <f t="shared" si="28"/>
        <v>0</v>
      </c>
      <c r="BC72" s="92">
        <f t="shared" si="28"/>
        <v>0</v>
      </c>
      <c r="BD72" s="92">
        <f t="shared" si="28"/>
        <v>0</v>
      </c>
      <c r="BK72" s="96" t="s">
        <v>114</v>
      </c>
      <c r="BL72" s="96" t="s">
        <v>822</v>
      </c>
      <c r="BM72" s="96" t="s">
        <v>1640</v>
      </c>
    </row>
    <row r="73" spans="1:65" ht="12.75" customHeight="1">
      <c r="A73" s="735" t="s">
        <v>538</v>
      </c>
      <c r="B73" s="735" t="s">
        <v>75</v>
      </c>
      <c r="C73" s="735" t="s">
        <v>615</v>
      </c>
      <c r="D73" s="735" t="s">
        <v>243</v>
      </c>
      <c r="E73" s="103">
        <f t="shared" si="27"/>
        <v>0</v>
      </c>
      <c r="F73" s="103">
        <f t="shared" si="27"/>
        <v>0</v>
      </c>
      <c r="G73" s="103">
        <f t="shared" si="27"/>
        <v>0</v>
      </c>
      <c r="H73" s="103">
        <f t="shared" si="27"/>
        <v>0</v>
      </c>
      <c r="I73" s="103">
        <f t="shared" si="27"/>
        <v>0</v>
      </c>
      <c r="J73" s="103">
        <f t="shared" si="27"/>
        <v>0</v>
      </c>
      <c r="K73" s="103">
        <f t="shared" si="27"/>
        <v>0</v>
      </c>
      <c r="L73" s="103">
        <f t="shared" si="27"/>
        <v>0</v>
      </c>
      <c r="M73" s="103">
        <f t="shared" si="27"/>
        <v>0</v>
      </c>
      <c r="N73" s="103">
        <f t="shared" si="27"/>
        <v>0</v>
      </c>
      <c r="O73" s="103">
        <f t="shared" si="27"/>
        <v>0</v>
      </c>
      <c r="P73" s="103">
        <f t="shared" si="27"/>
        <v>0</v>
      </c>
      <c r="Q73" s="103">
        <f t="shared" si="27"/>
        <v>0</v>
      </c>
      <c r="R73" s="103">
        <f t="shared" si="27"/>
        <v>0</v>
      </c>
      <c r="S73" s="103">
        <f t="shared" si="27"/>
        <v>0</v>
      </c>
      <c r="T73" s="103">
        <f t="shared" si="27"/>
        <v>0</v>
      </c>
      <c r="U73" s="103">
        <f t="shared" si="27"/>
        <v>0</v>
      </c>
      <c r="V73" s="103">
        <f t="shared" si="27"/>
        <v>0</v>
      </c>
      <c r="W73" s="103">
        <f t="shared" si="27"/>
        <v>0</v>
      </c>
      <c r="X73" s="103">
        <f t="shared" si="27"/>
        <v>0</v>
      </c>
      <c r="Y73" s="103">
        <f t="shared" si="27"/>
        <v>0</v>
      </c>
      <c r="Z73" s="103">
        <f t="shared" si="27"/>
        <v>0</v>
      </c>
      <c r="AA73" s="103">
        <f t="shared" si="27"/>
        <v>0</v>
      </c>
      <c r="AB73" s="103">
        <f t="shared" si="27"/>
        <v>0</v>
      </c>
      <c r="AC73" s="1052" t="s">
        <v>2150</v>
      </c>
      <c r="AF73" s="824" t="s">
        <v>115</v>
      </c>
      <c r="AG73" s="92">
        <f t="shared" si="28"/>
        <v>0</v>
      </c>
      <c r="AH73" s="92">
        <f t="shared" si="28"/>
        <v>0</v>
      </c>
      <c r="AI73" s="92">
        <f t="shared" si="28"/>
        <v>0</v>
      </c>
      <c r="AJ73" s="92">
        <f t="shared" si="28"/>
        <v>0</v>
      </c>
      <c r="AK73" s="92">
        <f t="shared" si="28"/>
        <v>0</v>
      </c>
      <c r="AL73" s="92">
        <f t="shared" si="28"/>
        <v>0</v>
      </c>
      <c r="AM73" s="92">
        <f t="shared" si="28"/>
        <v>0</v>
      </c>
      <c r="AN73" s="92">
        <f t="shared" si="28"/>
        <v>0</v>
      </c>
      <c r="AO73" s="92">
        <f t="shared" si="28"/>
        <v>0</v>
      </c>
      <c r="AP73" s="92">
        <f t="shared" si="28"/>
        <v>0</v>
      </c>
      <c r="AQ73" s="92">
        <f t="shared" si="28"/>
        <v>0</v>
      </c>
      <c r="AR73" s="92">
        <f t="shared" si="28"/>
        <v>0</v>
      </c>
      <c r="AS73" s="92">
        <f t="shared" si="28"/>
        <v>0</v>
      </c>
      <c r="AT73" s="92">
        <f t="shared" si="28"/>
        <v>0</v>
      </c>
      <c r="AU73" s="92">
        <f t="shared" si="28"/>
        <v>0</v>
      </c>
      <c r="AV73" s="92">
        <f t="shared" si="28"/>
        <v>0</v>
      </c>
      <c r="AW73" s="92">
        <f t="shared" si="28"/>
        <v>0</v>
      </c>
      <c r="AX73" s="92">
        <f t="shared" si="28"/>
        <v>0</v>
      </c>
      <c r="AY73" s="92">
        <f t="shared" si="28"/>
        <v>0</v>
      </c>
      <c r="AZ73" s="92">
        <f t="shared" si="28"/>
        <v>0</v>
      </c>
      <c r="BA73" s="92">
        <f t="shared" si="28"/>
        <v>0</v>
      </c>
      <c r="BB73" s="92">
        <f t="shared" si="28"/>
        <v>0</v>
      </c>
      <c r="BC73" s="92">
        <f t="shared" si="28"/>
        <v>0</v>
      </c>
      <c r="BD73" s="92">
        <f t="shared" si="28"/>
        <v>0</v>
      </c>
      <c r="BK73" s="96" t="s">
        <v>115</v>
      </c>
      <c r="BL73" s="96" t="s">
        <v>362</v>
      </c>
      <c r="BM73" s="96" t="s">
        <v>1641</v>
      </c>
    </row>
    <row r="74" spans="1:65" ht="12.75" customHeight="1">
      <c r="A74" s="735" t="s">
        <v>538</v>
      </c>
      <c r="B74" s="735" t="s">
        <v>75</v>
      </c>
      <c r="C74" s="735" t="s">
        <v>615</v>
      </c>
      <c r="D74" s="735" t="s">
        <v>554</v>
      </c>
      <c r="E74" s="103">
        <f t="shared" si="27"/>
        <v>0</v>
      </c>
      <c r="F74" s="103">
        <f t="shared" si="27"/>
        <v>0</v>
      </c>
      <c r="G74" s="103">
        <f t="shared" si="27"/>
        <v>0</v>
      </c>
      <c r="H74" s="103">
        <f t="shared" si="27"/>
        <v>0</v>
      </c>
      <c r="I74" s="103">
        <f t="shared" si="27"/>
        <v>0</v>
      </c>
      <c r="J74" s="103">
        <f t="shared" si="27"/>
        <v>0</v>
      </c>
      <c r="K74" s="103">
        <f t="shared" si="27"/>
        <v>0</v>
      </c>
      <c r="L74" s="103">
        <f t="shared" si="27"/>
        <v>0</v>
      </c>
      <c r="M74" s="103">
        <f t="shared" si="27"/>
        <v>0</v>
      </c>
      <c r="N74" s="103">
        <f t="shared" si="27"/>
        <v>0</v>
      </c>
      <c r="O74" s="103">
        <f t="shared" si="27"/>
        <v>0</v>
      </c>
      <c r="P74" s="103">
        <f t="shared" si="27"/>
        <v>0</v>
      </c>
      <c r="Q74" s="103">
        <f t="shared" si="27"/>
        <v>0</v>
      </c>
      <c r="R74" s="103">
        <f t="shared" si="27"/>
        <v>0</v>
      </c>
      <c r="S74" s="103">
        <f t="shared" si="27"/>
        <v>0</v>
      </c>
      <c r="T74" s="103">
        <f t="shared" si="27"/>
        <v>0</v>
      </c>
      <c r="U74" s="103">
        <f t="shared" si="27"/>
        <v>0</v>
      </c>
      <c r="V74" s="103">
        <f t="shared" si="27"/>
        <v>0</v>
      </c>
      <c r="W74" s="103">
        <f t="shared" si="27"/>
        <v>0</v>
      </c>
      <c r="X74" s="103">
        <f t="shared" si="27"/>
        <v>0</v>
      </c>
      <c r="Y74" s="103">
        <f t="shared" si="27"/>
        <v>0</v>
      </c>
      <c r="Z74" s="103">
        <f t="shared" si="27"/>
        <v>0</v>
      </c>
      <c r="AA74" s="103">
        <f t="shared" si="27"/>
        <v>0</v>
      </c>
      <c r="AB74" s="103">
        <f t="shared" si="27"/>
        <v>0</v>
      </c>
      <c r="AC74" s="1052" t="s">
        <v>2151</v>
      </c>
      <c r="AF74" s="824" t="s">
        <v>112</v>
      </c>
      <c r="AG74" s="92">
        <f t="shared" si="28"/>
        <v>0</v>
      </c>
      <c r="AH74" s="92">
        <f t="shared" si="28"/>
        <v>0</v>
      </c>
      <c r="AI74" s="92">
        <f t="shared" si="28"/>
        <v>0</v>
      </c>
      <c r="AJ74" s="92">
        <f t="shared" si="28"/>
        <v>0</v>
      </c>
      <c r="AK74" s="92">
        <f t="shared" si="28"/>
        <v>0</v>
      </c>
      <c r="AL74" s="92">
        <f t="shared" si="28"/>
        <v>0</v>
      </c>
      <c r="AM74" s="92">
        <f t="shared" si="28"/>
        <v>0</v>
      </c>
      <c r="AN74" s="92">
        <f t="shared" si="28"/>
        <v>0</v>
      </c>
      <c r="AO74" s="92">
        <f t="shared" si="28"/>
        <v>0</v>
      </c>
      <c r="AP74" s="92">
        <f t="shared" si="28"/>
        <v>0</v>
      </c>
      <c r="AQ74" s="92">
        <f t="shared" si="28"/>
        <v>0</v>
      </c>
      <c r="AR74" s="92">
        <f t="shared" si="28"/>
        <v>0</v>
      </c>
      <c r="AS74" s="92">
        <f t="shared" si="28"/>
        <v>0</v>
      </c>
      <c r="AT74" s="92">
        <f t="shared" si="28"/>
        <v>0</v>
      </c>
      <c r="AU74" s="92">
        <f t="shared" si="28"/>
        <v>0</v>
      </c>
      <c r="AV74" s="92">
        <f t="shared" si="28"/>
        <v>0</v>
      </c>
      <c r="AW74" s="92">
        <f t="shared" si="28"/>
        <v>0</v>
      </c>
      <c r="AX74" s="92">
        <f t="shared" si="28"/>
        <v>0</v>
      </c>
      <c r="AY74" s="92">
        <f t="shared" si="28"/>
        <v>0</v>
      </c>
      <c r="AZ74" s="92">
        <f t="shared" si="28"/>
        <v>0</v>
      </c>
      <c r="BA74" s="92">
        <f t="shared" si="28"/>
        <v>0</v>
      </c>
      <c r="BB74" s="92">
        <f t="shared" si="28"/>
        <v>0</v>
      </c>
      <c r="BC74" s="92">
        <f t="shared" si="28"/>
        <v>0</v>
      </c>
      <c r="BD74" s="92">
        <f t="shared" si="28"/>
        <v>0</v>
      </c>
      <c r="BK74" s="96" t="s">
        <v>112</v>
      </c>
      <c r="BL74" s="96" t="s">
        <v>863</v>
      </c>
      <c r="BM74" s="96" t="s">
        <v>1635</v>
      </c>
    </row>
    <row r="75" spans="1:65" ht="12.75" customHeight="1">
      <c r="A75" s="735" t="s">
        <v>538</v>
      </c>
      <c r="B75" s="749" t="s">
        <v>75</v>
      </c>
      <c r="C75" s="735" t="s">
        <v>615</v>
      </c>
      <c r="D75" s="735" t="s">
        <v>244</v>
      </c>
      <c r="E75" s="707">
        <f t="shared" si="27"/>
        <v>0</v>
      </c>
      <c r="F75" s="707">
        <f t="shared" si="27"/>
        <v>0</v>
      </c>
      <c r="G75" s="707">
        <f t="shared" si="27"/>
        <v>0</v>
      </c>
      <c r="H75" s="707">
        <f t="shared" si="27"/>
        <v>0</v>
      </c>
      <c r="I75" s="707">
        <f t="shared" si="27"/>
        <v>0</v>
      </c>
      <c r="J75" s="707">
        <f t="shared" si="27"/>
        <v>0</v>
      </c>
      <c r="K75" s="707">
        <f t="shared" si="27"/>
        <v>0</v>
      </c>
      <c r="L75" s="707">
        <f t="shared" si="27"/>
        <v>0</v>
      </c>
      <c r="M75" s="707">
        <f t="shared" si="27"/>
        <v>0</v>
      </c>
      <c r="N75" s="707">
        <f t="shared" si="27"/>
        <v>0</v>
      </c>
      <c r="O75" s="707">
        <f t="shared" si="27"/>
        <v>0</v>
      </c>
      <c r="P75" s="707">
        <f t="shared" si="27"/>
        <v>0</v>
      </c>
      <c r="Q75" s="707">
        <f t="shared" si="27"/>
        <v>0</v>
      </c>
      <c r="R75" s="707">
        <f t="shared" si="27"/>
        <v>0</v>
      </c>
      <c r="S75" s="707">
        <f t="shared" si="27"/>
        <v>0</v>
      </c>
      <c r="T75" s="707">
        <f t="shared" si="27"/>
        <v>0</v>
      </c>
      <c r="U75" s="707">
        <f t="shared" si="27"/>
        <v>0</v>
      </c>
      <c r="V75" s="707">
        <f t="shared" si="27"/>
        <v>0</v>
      </c>
      <c r="W75" s="707">
        <f t="shared" si="27"/>
        <v>0</v>
      </c>
      <c r="X75" s="707">
        <f t="shared" si="27"/>
        <v>0</v>
      </c>
      <c r="Y75" s="707">
        <f t="shared" si="27"/>
        <v>0</v>
      </c>
      <c r="Z75" s="707">
        <f t="shared" si="27"/>
        <v>0</v>
      </c>
      <c r="AA75" s="707">
        <f t="shared" si="27"/>
        <v>0</v>
      </c>
      <c r="AB75" s="707">
        <f t="shared" si="27"/>
        <v>0</v>
      </c>
      <c r="AC75" s="1045" t="s">
        <v>2140</v>
      </c>
      <c r="AF75" s="825" t="s">
        <v>113</v>
      </c>
      <c r="AG75" s="94">
        <f t="shared" si="28"/>
        <v>0</v>
      </c>
      <c r="AH75" s="94">
        <f t="shared" si="28"/>
        <v>0</v>
      </c>
      <c r="AI75" s="94">
        <f t="shared" si="28"/>
        <v>0</v>
      </c>
      <c r="AJ75" s="94">
        <f t="shared" si="28"/>
        <v>0</v>
      </c>
      <c r="AK75" s="94">
        <f t="shared" si="28"/>
        <v>0</v>
      </c>
      <c r="AL75" s="94">
        <f t="shared" si="28"/>
        <v>0</v>
      </c>
      <c r="AM75" s="94">
        <f t="shared" si="28"/>
        <v>0</v>
      </c>
      <c r="AN75" s="94">
        <f t="shared" si="28"/>
        <v>0</v>
      </c>
      <c r="AO75" s="94">
        <f t="shared" si="28"/>
        <v>0</v>
      </c>
      <c r="AP75" s="94">
        <f t="shared" si="28"/>
        <v>0</v>
      </c>
      <c r="AQ75" s="94">
        <f t="shared" si="28"/>
        <v>0</v>
      </c>
      <c r="AR75" s="94">
        <f t="shared" si="28"/>
        <v>0</v>
      </c>
      <c r="AS75" s="94">
        <f t="shared" si="28"/>
        <v>0</v>
      </c>
      <c r="AT75" s="94">
        <f t="shared" si="28"/>
        <v>0</v>
      </c>
      <c r="AU75" s="94">
        <f t="shared" si="28"/>
        <v>0</v>
      </c>
      <c r="AV75" s="94">
        <f t="shared" si="28"/>
        <v>0</v>
      </c>
      <c r="AW75" s="94">
        <f t="shared" si="28"/>
        <v>0</v>
      </c>
      <c r="AX75" s="94">
        <f t="shared" si="28"/>
        <v>0</v>
      </c>
      <c r="AY75" s="94">
        <f t="shared" si="28"/>
        <v>0</v>
      </c>
      <c r="AZ75" s="94">
        <f t="shared" si="28"/>
        <v>0</v>
      </c>
      <c r="BA75" s="94">
        <f t="shared" si="28"/>
        <v>0</v>
      </c>
      <c r="BB75" s="94">
        <f t="shared" si="28"/>
        <v>0</v>
      </c>
      <c r="BC75" s="94">
        <f t="shared" si="28"/>
        <v>0</v>
      </c>
      <c r="BD75" s="94">
        <f t="shared" si="28"/>
        <v>0</v>
      </c>
      <c r="BK75" s="96" t="s">
        <v>113</v>
      </c>
      <c r="BL75" s="96" t="s">
        <v>335</v>
      </c>
      <c r="BM75" s="96" t="s">
        <v>1929</v>
      </c>
    </row>
  </sheetData>
  <phoneticPr fontId="11" type="noConversion"/>
  <conditionalFormatting sqref="E6:Z75">
    <cfRule type="expression" dxfId="258" priority="3" stopIfTrue="1">
      <formula>E6&lt;&gt;AG6</formula>
    </cfRule>
  </conditionalFormatting>
  <conditionalFormatting sqref="AB6:AB75">
    <cfRule type="expression" dxfId="257" priority="2" stopIfTrue="1">
      <formula>AB6&lt;&gt;BD6</formula>
    </cfRule>
  </conditionalFormatting>
  <conditionalFormatting sqref="AA6:AA75">
    <cfRule type="expression" dxfId="256" priority="1" stopIfTrue="1">
      <formula>AA6&lt;&gt;BC6</formula>
    </cfRule>
  </conditionalFormatting>
  <dataValidations count="1">
    <dataValidation type="whole" operator="greaterThanOrEqual" allowBlank="1" showInputMessage="1" showErrorMessage="1" error="Positive whole numbers only / Nombres entiers positifs uniquement" sqref="AG8:BD13 AG25:BD25 AG15:BD15 AG18:BD23 AG48:BD55 AG38:BD45 E25:AB25 E15:AB15 E18:AB23 E48:AB55 E38:AB45 E8:AB13">
      <formula1>0</formula1>
    </dataValidation>
  </dataValidations>
  <pageMargins left="0.25" right="0.25" top="0.5" bottom="0.3" header="0.5" footer="0.5"/>
  <pageSetup paperSize="9" scale="76" fitToHeight="2"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sheetPr codeName="Sheet00" enableFormatConditionsCalculation="0">
    <tabColor indexed="47"/>
    <pageSetUpPr fitToPage="1"/>
  </sheetPr>
  <dimension ref="B1:BZ175"/>
  <sheetViews>
    <sheetView zoomScaleNormal="100" workbookViewId="0"/>
  </sheetViews>
  <sheetFormatPr defaultRowHeight="12.75"/>
  <cols>
    <col min="1" max="1" width="4.85546875" style="211" customWidth="1"/>
    <col min="2" max="2" width="3.5703125" style="211" customWidth="1"/>
    <col min="3" max="6" width="9.140625" style="211"/>
    <col min="7" max="7" width="12.5703125" style="211" customWidth="1"/>
    <col min="8" max="8" width="6.28515625" style="211" customWidth="1"/>
    <col min="9" max="9" width="2.42578125" style="211" customWidth="1"/>
    <col min="10" max="10" width="14.42578125" style="211" bestFit="1" customWidth="1"/>
    <col min="11" max="11" width="14.28515625" style="211" bestFit="1" customWidth="1"/>
    <col min="12" max="12" width="21.5703125" style="211" customWidth="1"/>
    <col min="13" max="13" width="5.5703125" style="211" customWidth="1"/>
    <col min="14" max="14" width="3.85546875" style="211" bestFit="1" customWidth="1"/>
    <col min="15" max="26" width="9.140625" style="211"/>
    <col min="27" max="27" width="122.140625" style="211" hidden="1" customWidth="1"/>
    <col min="28" max="28" width="114.5703125" style="211" hidden="1" customWidth="1"/>
    <col min="29" max="29" width="117.85546875" style="211" hidden="1" customWidth="1"/>
    <col min="30" max="78" width="9.140625" style="211" hidden="1" customWidth="1"/>
    <col min="79" max="16384" width="9.140625" style="211"/>
  </cols>
  <sheetData>
    <row r="1" spans="2:29">
      <c r="AA1" s="211" t="s">
        <v>3</v>
      </c>
    </row>
    <row r="2" spans="2:29" ht="18">
      <c r="B2" s="212" t="str">
        <f>UPPER(Country)</f>
        <v>COUNTRY</v>
      </c>
      <c r="C2" s="213"/>
      <c r="D2" s="213"/>
      <c r="E2" s="213"/>
      <c r="F2" s="213"/>
      <c r="G2" s="213"/>
      <c r="H2" s="213"/>
      <c r="I2" s="213"/>
      <c r="J2" s="213"/>
      <c r="K2" s="265"/>
    </row>
    <row r="3" spans="2:29" ht="18">
      <c r="B3" s="212" t="str">
        <f t="shared" ref="B3:B39" si="0">IF(INDEX(LANGCover,,Lang)="","",INDEX(LANGCover,,Lang))</f>
        <v>ANNUAL QUESTIONNAIRE</v>
      </c>
      <c r="C3" s="212"/>
      <c r="D3" s="213"/>
      <c r="E3" s="213"/>
      <c r="F3" s="213"/>
      <c r="G3" s="213"/>
      <c r="H3" s="213"/>
      <c r="I3" s="213"/>
      <c r="J3" s="213"/>
      <c r="AA3" s="211" t="s">
        <v>1298</v>
      </c>
      <c r="AB3" s="211" t="s">
        <v>4</v>
      </c>
      <c r="AC3" s="211" t="s">
        <v>1512</v>
      </c>
    </row>
    <row r="4" spans="2:29" ht="18">
      <c r="B4" s="212" t="str">
        <f t="shared" si="0"/>
        <v>ELECTRICITY &amp; HEAT</v>
      </c>
      <c r="C4" s="212"/>
      <c r="D4" s="213"/>
      <c r="E4" s="213"/>
      <c r="F4" s="213"/>
      <c r="G4" s="213"/>
      <c r="H4" s="213"/>
      <c r="I4" s="213"/>
      <c r="J4" s="213"/>
      <c r="AA4" s="211" t="s">
        <v>1297</v>
      </c>
      <c r="AB4" s="211" t="s">
        <v>1254</v>
      </c>
      <c r="AC4" s="211" t="s">
        <v>1513</v>
      </c>
    </row>
    <row r="5" spans="2:29">
      <c r="B5" s="214" t="str">
        <f t="shared" si="0"/>
        <v>IEA - Eurostat - UNECE</v>
      </c>
      <c r="C5" s="214"/>
      <c r="D5" s="213"/>
      <c r="E5" s="213"/>
      <c r="F5" s="213"/>
      <c r="G5" s="213"/>
      <c r="H5" s="213"/>
      <c r="I5" s="213"/>
      <c r="J5" s="213"/>
      <c r="AA5" s="211" t="s">
        <v>5</v>
      </c>
      <c r="AB5" s="211" t="s">
        <v>6</v>
      </c>
      <c r="AC5" s="211" t="s">
        <v>5</v>
      </c>
    </row>
    <row r="6" spans="2:29">
      <c r="B6" s="211" t="str">
        <f t="shared" si="0"/>
        <v/>
      </c>
      <c r="C6" s="215"/>
      <c r="D6" s="213"/>
      <c r="E6" s="213"/>
      <c r="F6" s="213"/>
      <c r="G6" s="213"/>
      <c r="H6" s="213"/>
      <c r="I6" s="213"/>
      <c r="J6" s="213"/>
      <c r="AA6" s="978"/>
    </row>
    <row r="7" spans="2:29">
      <c r="B7" s="211" t="str">
        <f t="shared" si="0"/>
        <v>EXPLANATORY NOTES</v>
      </c>
      <c r="AA7" s="211" t="s">
        <v>7</v>
      </c>
      <c r="AB7" s="211" t="s">
        <v>8</v>
      </c>
      <c r="AC7" s="211" t="s">
        <v>1514</v>
      </c>
    </row>
    <row r="8" spans="2:29">
      <c r="B8" s="211" t="str">
        <f t="shared" si="0"/>
        <v/>
      </c>
    </row>
    <row r="9" spans="2:29">
      <c r="B9" s="211" t="str">
        <f t="shared" si="0"/>
        <v xml:space="preserve">The objective of the electronic questionnaire is to facilitate data entry for administrations and at the same time to try to avoid errors, </v>
      </c>
      <c r="AA9" s="211" t="s">
        <v>9</v>
      </c>
      <c r="AB9" s="211" t="s">
        <v>783</v>
      </c>
      <c r="AC9" s="211" t="s">
        <v>1515</v>
      </c>
    </row>
    <row r="10" spans="2:29">
      <c r="B10" s="211" t="str">
        <f t="shared" si="0"/>
        <v>which would require a substantial time investment for the IEA and/or Eurostat and also for the national administrations, to correct.</v>
      </c>
      <c r="AA10" s="211" t="s">
        <v>1190</v>
      </c>
      <c r="AB10" s="211" t="s">
        <v>1191</v>
      </c>
      <c r="AC10" s="211" t="s">
        <v>1516</v>
      </c>
    </row>
    <row r="11" spans="2:29">
      <c r="B11" s="211" t="str">
        <f t="shared" si="0"/>
        <v>To facilitate data entry, three options are provided:</v>
      </c>
      <c r="AA11" s="211" t="s">
        <v>1348</v>
      </c>
      <c r="AB11" s="211" t="s">
        <v>1349</v>
      </c>
      <c r="AC11" s="211" t="s">
        <v>1517</v>
      </c>
    </row>
    <row r="12" spans="2:29">
      <c r="B12" s="211" t="str">
        <f t="shared" si="0"/>
        <v>- Data import using ASCII data transfers</v>
      </c>
      <c r="AA12" s="211" t="s">
        <v>1347</v>
      </c>
      <c r="AB12" s="211" t="s">
        <v>1350</v>
      </c>
      <c r="AC12" s="211" t="s">
        <v>1518</v>
      </c>
    </row>
    <row r="13" spans="2:29">
      <c r="B13" s="211" t="str">
        <f t="shared" si="0"/>
        <v>- Data entry through time series</v>
      </c>
      <c r="AA13" s="211" t="s">
        <v>537</v>
      </c>
      <c r="AB13" s="211" t="s">
        <v>10</v>
      </c>
      <c r="AC13" s="211" t="s">
        <v>1519</v>
      </c>
    </row>
    <row r="14" spans="2:29">
      <c r="B14" s="211" t="str">
        <f t="shared" si="0"/>
        <v>- Data entry through forms</v>
      </c>
      <c r="AA14" s="211" t="s">
        <v>431</v>
      </c>
      <c r="AB14" s="211" t="s">
        <v>785</v>
      </c>
      <c r="AC14" s="211" t="s">
        <v>1520</v>
      </c>
    </row>
    <row r="15" spans="2:29">
      <c r="B15" s="211" t="str">
        <f t="shared" si="0"/>
        <v>The time series format enables the user to see the data for all the years for one given product/subject.</v>
      </c>
      <c r="AA15" s="211" t="s">
        <v>432</v>
      </c>
      <c r="AB15" s="211" t="s">
        <v>11</v>
      </c>
      <c r="AC15" s="211" t="s">
        <v>1521</v>
      </c>
    </row>
    <row r="16" spans="2:29">
      <c r="B16" s="211" t="str">
        <f t="shared" si="0"/>
        <v>The forms format enables the user to choose the year they want to enter data for on all the tables.</v>
      </c>
      <c r="AA16" s="211" t="s">
        <v>433</v>
      </c>
      <c r="AB16" s="211" t="s">
        <v>786</v>
      </c>
      <c r="AC16" s="211" t="s">
        <v>1522</v>
      </c>
    </row>
    <row r="17" spans="2:29">
      <c r="B17" s="211" t="str">
        <f t="shared" si="0"/>
        <v/>
      </c>
    </row>
    <row r="18" spans="2:29">
      <c r="B18" s="211" t="str">
        <f t="shared" si="0"/>
        <v>The revision of historical data is allowed and encouraged. To assist the user in this process, the revised cells are highlighted in yellow.</v>
      </c>
      <c r="AA18" s="211" t="s">
        <v>12</v>
      </c>
      <c r="AB18" s="211" t="s">
        <v>13</v>
      </c>
      <c r="AC18" s="211" t="s">
        <v>1523</v>
      </c>
    </row>
    <row r="19" spans="2:29">
      <c r="B19" s="211" t="str">
        <f t="shared" si="0"/>
        <v/>
      </c>
      <c r="AA19" s="211" t="s">
        <v>2</v>
      </c>
      <c r="AC19" s="211" t="s">
        <v>1524</v>
      </c>
    </row>
    <row r="20" spans="2:29">
      <c r="B20" s="211" t="str">
        <f t="shared" si="0"/>
        <v>Internal consistency checks can be run for one given year at a time. The error messages appear on a separate sheet at the end of the</v>
      </c>
      <c r="AA20" s="211" t="s">
        <v>14</v>
      </c>
      <c r="AB20" s="211" t="s">
        <v>787</v>
      </c>
      <c r="AC20" s="211" t="s">
        <v>1525</v>
      </c>
    </row>
    <row r="21" spans="2:29">
      <c r="B21" s="211" t="str">
        <f t="shared" si="0"/>
        <v>questionnaire. The user should consider error messages and try to correct the errors before returning the document to the IEA and/or Eurostat.</v>
      </c>
      <c r="AA21" s="211" t="s">
        <v>1189</v>
      </c>
      <c r="AB21" s="211" t="s">
        <v>788</v>
      </c>
      <c r="AC21" s="211" t="s">
        <v>1526</v>
      </c>
    </row>
    <row r="22" spans="2:29">
      <c r="B22" s="211" t="str">
        <f t="shared" si="0"/>
        <v/>
      </c>
      <c r="AA22" s="211" t="s">
        <v>2</v>
      </c>
      <c r="AB22" s="211" t="s">
        <v>1192</v>
      </c>
      <c r="AC22" s="211" t="s">
        <v>1527</v>
      </c>
    </row>
    <row r="23" spans="2:29">
      <c r="B23" s="211" t="str">
        <f t="shared" si="0"/>
        <v>It is strongly recommended to read the user documentation for further setup instructions before working on the questionnaire.</v>
      </c>
      <c r="AA23" s="211" t="s">
        <v>415</v>
      </c>
      <c r="AC23" s="211" t="s">
        <v>1528</v>
      </c>
    </row>
    <row r="24" spans="2:29">
      <c r="B24" s="211" t="str">
        <f t="shared" si="0"/>
        <v/>
      </c>
      <c r="AA24" s="211" t="s">
        <v>2</v>
      </c>
      <c r="AB24" s="211" t="s">
        <v>789</v>
      </c>
      <c r="AC24" s="211" t="s">
        <v>1529</v>
      </c>
    </row>
    <row r="25" spans="2:29">
      <c r="B25" s="211" t="str">
        <f t="shared" si="0"/>
        <v>Should you have any questions regarding the functions of this file or other logistics please do not hesitate to contact:</v>
      </c>
      <c r="AA25" s="211" t="s">
        <v>434</v>
      </c>
      <c r="AB25" s="211" t="s">
        <v>416</v>
      </c>
      <c r="AC25" s="211" t="s">
        <v>1530</v>
      </c>
    </row>
    <row r="26" spans="2:29">
      <c r="B26" s="211" t="str">
        <f t="shared" si="0"/>
        <v xml:space="preserve">                                           IEA                                         Eurostat</v>
      </c>
      <c r="AA26" s="211" t="s">
        <v>1253</v>
      </c>
      <c r="AB26" s="211" t="s">
        <v>879</v>
      </c>
      <c r="AC26" s="211" t="s">
        <v>2099</v>
      </c>
    </row>
    <row r="27" spans="2:29">
      <c r="B27" s="211" t="str">
        <f t="shared" si="0"/>
        <v xml:space="preserve">                                                                                         Michael Goll</v>
      </c>
      <c r="AA27" s="211" t="s">
        <v>1477</v>
      </c>
      <c r="AB27" s="211" t="s">
        <v>1477</v>
      </c>
      <c r="AC27" s="211" t="s">
        <v>2125</v>
      </c>
    </row>
    <row r="28" spans="2:29">
      <c r="B28" s="211" t="str">
        <f t="shared" si="0"/>
        <v>Email address:                     eleaq@iea.org                          estat-energy@ec.europa.eu</v>
      </c>
      <c r="AA28" s="211" t="s">
        <v>1433</v>
      </c>
      <c r="AB28" s="211" t="s">
        <v>1434</v>
      </c>
      <c r="AC28" s="211" t="s">
        <v>1531</v>
      </c>
    </row>
    <row r="29" spans="2:29">
      <c r="B29" s="211" t="str">
        <f t="shared" si="0"/>
        <v xml:space="preserve">Telephone:                           +33 1 40 57 66 47                   </v>
      </c>
      <c r="AA29" s="211" t="s">
        <v>2126</v>
      </c>
      <c r="AB29" s="211" t="s">
        <v>2127</v>
      </c>
      <c r="AC29" s="211" t="s">
        <v>2128</v>
      </c>
    </row>
    <row r="30" spans="2:29">
      <c r="B30" s="211" t="str">
        <f t="shared" si="0"/>
        <v/>
      </c>
    </row>
    <row r="31" spans="2:29">
      <c r="B31" s="211" t="str">
        <f t="shared" si="0"/>
        <v/>
      </c>
    </row>
    <row r="32" spans="2:29">
      <c r="B32" s="211" t="str">
        <f t="shared" si="0"/>
        <v xml:space="preserve">Member countries of the European Union are asked to send this electronic questionnaire to Eurostat via the Single </v>
      </c>
      <c r="AA32" s="211" t="s">
        <v>1435</v>
      </c>
      <c r="AB32" s="211" t="s">
        <v>1438</v>
      </c>
      <c r="AC32" s="211" t="s">
        <v>1532</v>
      </c>
    </row>
    <row r="33" spans="2:29">
      <c r="B33" s="211" t="str">
        <f t="shared" si="0"/>
        <v xml:space="preserve">Entry Point (SEP) following the implementing procedures of eDAMIS (electronic Data files Administration and </v>
      </c>
      <c r="AA33" s="211" t="s">
        <v>1436</v>
      </c>
      <c r="AB33" s="211" t="s">
        <v>1439</v>
      </c>
      <c r="AC33" s="211" t="s">
        <v>1533</v>
      </c>
    </row>
    <row r="34" spans="2:29">
      <c r="B34" s="211" t="str">
        <f t="shared" si="0"/>
        <v>Management Information System).</v>
      </c>
      <c r="AA34" s="211" t="s">
        <v>1437</v>
      </c>
      <c r="AB34" s="211" t="s">
        <v>1440</v>
      </c>
    </row>
    <row r="35" spans="2:29">
      <c r="B35" s="211" t="str">
        <f t="shared" si="0"/>
        <v/>
      </c>
    </row>
    <row r="36" spans="2:29">
      <c r="B36" s="211" t="str">
        <f t="shared" si="0"/>
        <v>Data entry menu:</v>
      </c>
      <c r="AA36" s="211" t="s">
        <v>961</v>
      </c>
      <c r="AB36" s="211" t="s">
        <v>962</v>
      </c>
      <c r="AC36" s="211" t="s">
        <v>1534</v>
      </c>
    </row>
    <row r="37" spans="2:29">
      <c r="B37" s="211" t="str">
        <f t="shared" si="0"/>
        <v/>
      </c>
    </row>
    <row r="38" spans="2:29" ht="2.25" customHeight="1" thickBot="1">
      <c r="B38" s="211" t="str">
        <f t="shared" si="0"/>
        <v/>
      </c>
    </row>
    <row r="39" spans="2:29" ht="13.5" thickBot="1">
      <c r="B39" s="211" t="str">
        <f t="shared" si="0"/>
        <v>Submission country:</v>
      </c>
      <c r="E39" s="1087"/>
      <c r="F39" s="1088"/>
      <c r="G39" s="1088"/>
      <c r="H39" s="1088"/>
      <c r="I39" s="1089"/>
      <c r="AA39" s="211" t="s">
        <v>2097</v>
      </c>
      <c r="AB39" s="211" t="s">
        <v>2098</v>
      </c>
      <c r="AC39" s="211" t="s">
        <v>1535</v>
      </c>
    </row>
    <row r="95" ht="19.5" customHeight="1"/>
    <row r="96" ht="19.5" customHeight="1"/>
    <row r="97" spans="3:18" ht="19.5" customHeight="1"/>
    <row r="98" spans="3:18" ht="19.5" customHeight="1"/>
    <row r="99" spans="3:18" ht="13.5" thickBot="1"/>
    <row r="100" spans="3:18" ht="13.5" thickBot="1">
      <c r="E100" s="618" t="s">
        <v>1382</v>
      </c>
      <c r="F100" s="619" t="b">
        <v>0</v>
      </c>
    </row>
    <row r="107" spans="3:18" hidden="1"/>
    <row r="108" spans="3:18" hidden="1"/>
    <row r="109" spans="3:18" hidden="1"/>
    <row r="110" spans="3:18" hidden="1">
      <c r="N110" s="1000" t="s">
        <v>2084</v>
      </c>
      <c r="P110" s="1006" t="s">
        <v>2081</v>
      </c>
      <c r="Q110" s="1006" t="s">
        <v>2082</v>
      </c>
      <c r="R110" s="1006" t="s">
        <v>2083</v>
      </c>
    </row>
    <row r="111" spans="3:18" ht="13.5" hidden="1" thickBot="1">
      <c r="N111" s="1000" t="s">
        <v>2085</v>
      </c>
      <c r="P111" s="999" t="s">
        <v>1482</v>
      </c>
      <c r="Q111" s="999" t="s">
        <v>1483</v>
      </c>
      <c r="R111" s="999" t="s">
        <v>1484</v>
      </c>
    </row>
    <row r="112" spans="3:18" ht="13.5" hidden="1" thickBot="1">
      <c r="C112" s="216" t="s">
        <v>1342</v>
      </c>
      <c r="D112" s="266">
        <v>2013</v>
      </c>
      <c r="F112" s="217" t="s">
        <v>1330</v>
      </c>
      <c r="J112" s="217" t="s">
        <v>1328</v>
      </c>
      <c r="K112" s="269" t="str">
        <f t="shared" ref="K112:K145" si="1">INDEX(LangCntry,,Lang)</f>
        <v>Australia</v>
      </c>
      <c r="L112" s="642" t="s">
        <v>218</v>
      </c>
      <c r="M112" s="998" t="s">
        <v>521</v>
      </c>
      <c r="N112" s="1007"/>
      <c r="P112" s="269" t="s">
        <v>1392</v>
      </c>
      <c r="Q112" s="970" t="s">
        <v>1393</v>
      </c>
      <c r="R112" s="973" t="s">
        <v>1392</v>
      </c>
    </row>
    <row r="113" spans="4:18" ht="13.5" hidden="1" thickBot="1">
      <c r="D113" s="267">
        <v>2012</v>
      </c>
      <c r="F113" s="217" t="s">
        <v>1331</v>
      </c>
      <c r="G113" s="273" t="str">
        <f>IF(ChosenCountry="",INDEX(P111:R111,,Lang),ChosenCountry)</f>
        <v>Country</v>
      </c>
      <c r="J113" s="270" t="s">
        <v>1329</v>
      </c>
      <c r="K113" s="271" t="str">
        <f t="shared" si="1"/>
        <v>Austria</v>
      </c>
      <c r="L113" s="643" t="s">
        <v>1414</v>
      </c>
      <c r="M113" s="997" t="s">
        <v>467</v>
      </c>
      <c r="N113" s="1008"/>
      <c r="O113" s="211" t="s">
        <v>2086</v>
      </c>
      <c r="P113" s="271" t="s">
        <v>307</v>
      </c>
      <c r="Q113" s="969" t="s">
        <v>721</v>
      </c>
      <c r="R113" s="974" t="s">
        <v>307</v>
      </c>
    </row>
    <row r="114" spans="4:18" ht="13.5" hidden="1" thickBot="1">
      <c r="D114" s="267">
        <v>2011</v>
      </c>
      <c r="F114" s="217" t="s">
        <v>881</v>
      </c>
      <c r="G114" s="1001" t="str">
        <f>IF(ChosenCountry="","COUNTRY",INDEX(Countries,CountryRow,2))</f>
        <v>COUNTRY</v>
      </c>
      <c r="K114" s="271" t="str">
        <f t="shared" si="1"/>
        <v>Belgium</v>
      </c>
      <c r="L114" s="643" t="s">
        <v>1415</v>
      </c>
      <c r="M114" s="997" t="s">
        <v>470</v>
      </c>
      <c r="N114" s="1008"/>
      <c r="O114" s="211" t="s">
        <v>2086</v>
      </c>
      <c r="P114" s="271" t="s">
        <v>308</v>
      </c>
      <c r="Q114" s="969" t="s">
        <v>722</v>
      </c>
      <c r="R114" s="974" t="s">
        <v>308</v>
      </c>
    </row>
    <row r="115" spans="4:18" ht="13.5" hidden="1" thickBot="1">
      <c r="D115" s="267">
        <v>2010</v>
      </c>
      <c r="F115" s="217" t="s">
        <v>524</v>
      </c>
      <c r="G115" s="1001" t="str">
        <f>IF(ChosenCountry="","00",INDEX(Countries,CountryRow,3))</f>
        <v>00</v>
      </c>
      <c r="K115" s="271" t="str">
        <f t="shared" si="1"/>
        <v>Canada</v>
      </c>
      <c r="L115" s="643" t="s">
        <v>1417</v>
      </c>
      <c r="M115" s="997" t="s">
        <v>473</v>
      </c>
      <c r="N115" s="1008"/>
      <c r="P115" s="271" t="s">
        <v>310</v>
      </c>
      <c r="Q115" s="969" t="s">
        <v>310</v>
      </c>
      <c r="R115" s="974" t="s">
        <v>310</v>
      </c>
    </row>
    <row r="116" spans="4:18" ht="13.5" hidden="1" thickBot="1">
      <c r="D116" s="267">
        <v>2009</v>
      </c>
      <c r="K116" s="646" t="str">
        <f t="shared" si="1"/>
        <v>Chile</v>
      </c>
      <c r="L116" s="647" t="s">
        <v>1313</v>
      </c>
      <c r="M116" s="996" t="s">
        <v>1314</v>
      </c>
      <c r="N116" s="1009"/>
      <c r="P116" s="646" t="s">
        <v>1311</v>
      </c>
      <c r="Q116" s="971" t="s">
        <v>1312</v>
      </c>
      <c r="R116" s="974" t="s">
        <v>1311</v>
      </c>
    </row>
    <row r="117" spans="4:18" ht="13.5" hidden="1" thickBot="1">
      <c r="D117" s="267">
        <v>2008</v>
      </c>
      <c r="F117" s="2" t="s">
        <v>2094</v>
      </c>
      <c r="G117" s="1">
        <f>IF(ChosenCountry="",0,IF(INDEX(Countries,CountryRow,4)="",0,1))</f>
        <v>0</v>
      </c>
      <c r="K117" s="271" t="str">
        <f t="shared" si="1"/>
        <v>Czech Republic</v>
      </c>
      <c r="L117" s="643" t="s">
        <v>1418</v>
      </c>
      <c r="M117" s="997" t="s">
        <v>476</v>
      </c>
      <c r="N117" s="1008"/>
      <c r="O117" s="211" t="s">
        <v>2086</v>
      </c>
      <c r="P117" s="271" t="s">
        <v>311</v>
      </c>
      <c r="Q117" s="969" t="s">
        <v>1394</v>
      </c>
      <c r="R117" s="974" t="s">
        <v>311</v>
      </c>
    </row>
    <row r="118" spans="4:18" ht="13.5" hidden="1" thickBot="1">
      <c r="D118" s="267">
        <v>2007</v>
      </c>
      <c r="F118" s="217" t="s">
        <v>2080</v>
      </c>
      <c r="G118" s="1">
        <f>IF(RussianVisible=1,3,2)</f>
        <v>2</v>
      </c>
      <c r="K118" s="271" t="str">
        <f t="shared" si="1"/>
        <v>Denmark</v>
      </c>
      <c r="L118" s="643" t="s">
        <v>1419</v>
      </c>
      <c r="M118" s="997" t="s">
        <v>477</v>
      </c>
      <c r="N118" s="1008"/>
      <c r="O118" s="211" t="s">
        <v>2086</v>
      </c>
      <c r="P118" s="271" t="s">
        <v>312</v>
      </c>
      <c r="Q118" s="969" t="s">
        <v>723</v>
      </c>
      <c r="R118" s="974" t="s">
        <v>312</v>
      </c>
    </row>
    <row r="119" spans="4:18" ht="13.5" hidden="1" thickBot="1">
      <c r="D119" s="267">
        <v>2006</v>
      </c>
      <c r="F119" s="217" t="s">
        <v>2091</v>
      </c>
      <c r="G119" s="499">
        <v>1</v>
      </c>
      <c r="K119" s="271" t="str">
        <f>INDEX(LangCntry,,Lang)</f>
        <v>Estonia</v>
      </c>
      <c r="L119" s="643" t="s">
        <v>991</v>
      </c>
      <c r="M119" s="997" t="s">
        <v>478</v>
      </c>
      <c r="N119" s="1008"/>
      <c r="O119" s="211" t="s">
        <v>2086</v>
      </c>
      <c r="P119" s="271" t="s">
        <v>839</v>
      </c>
      <c r="Q119" s="969" t="s">
        <v>257</v>
      </c>
      <c r="R119" s="975" t="s">
        <v>1492</v>
      </c>
    </row>
    <row r="120" spans="4:18" hidden="1">
      <c r="D120" s="267">
        <v>2005</v>
      </c>
      <c r="F120" s="218"/>
      <c r="G120" s="617" t="s">
        <v>1383</v>
      </c>
      <c r="K120" s="271" t="str">
        <f t="shared" si="1"/>
        <v>Finland</v>
      </c>
      <c r="L120" s="643" t="s">
        <v>1420</v>
      </c>
      <c r="M120" s="997" t="s">
        <v>479</v>
      </c>
      <c r="N120" s="1008"/>
      <c r="O120" s="211" t="s">
        <v>2086</v>
      </c>
      <c r="P120" s="271" t="s">
        <v>313</v>
      </c>
      <c r="Q120" s="969" t="s">
        <v>724</v>
      </c>
      <c r="R120" s="974" t="s">
        <v>313</v>
      </c>
    </row>
    <row r="121" spans="4:18" ht="13.5" hidden="1" thickBot="1">
      <c r="D121" s="267">
        <v>2004</v>
      </c>
      <c r="K121" s="271" t="str">
        <f t="shared" si="1"/>
        <v>France</v>
      </c>
      <c r="L121" s="643" t="s">
        <v>1421</v>
      </c>
      <c r="M121" s="997" t="s">
        <v>480</v>
      </c>
      <c r="N121" s="1008"/>
      <c r="O121" s="211" t="s">
        <v>2086</v>
      </c>
      <c r="P121" s="271" t="s">
        <v>314</v>
      </c>
      <c r="Q121" s="969" t="s">
        <v>314</v>
      </c>
      <c r="R121" s="974" t="s">
        <v>314</v>
      </c>
    </row>
    <row r="122" spans="4:18" ht="13.5" hidden="1" thickBot="1">
      <c r="D122" s="267">
        <v>2003</v>
      </c>
      <c r="F122" s="2" t="s">
        <v>2093</v>
      </c>
      <c r="G122" s="1" t="e">
        <f>IF(ISERROR(F125)=FALSE,F125,IF(ISERROR(G125)=FALSE,G125,H125))</f>
        <v>#N/A</v>
      </c>
      <c r="K122" s="271" t="str">
        <f t="shared" si="1"/>
        <v>Germany</v>
      </c>
      <c r="L122" s="643" t="s">
        <v>1422</v>
      </c>
      <c r="M122" s="997" t="s">
        <v>482</v>
      </c>
      <c r="N122" s="1008"/>
      <c r="O122" s="211" t="s">
        <v>2086</v>
      </c>
      <c r="P122" s="271" t="s">
        <v>315</v>
      </c>
      <c r="Q122" s="969" t="s">
        <v>725</v>
      </c>
      <c r="R122" s="974" t="s">
        <v>315</v>
      </c>
    </row>
    <row r="123" spans="4:18" hidden="1">
      <c r="D123" s="267">
        <v>2002</v>
      </c>
      <c r="K123" s="271" t="str">
        <f t="shared" si="1"/>
        <v>Greece</v>
      </c>
      <c r="L123" s="643" t="s">
        <v>1423</v>
      </c>
      <c r="M123" s="997" t="s">
        <v>483</v>
      </c>
      <c r="N123" s="1008"/>
      <c r="O123" s="211" t="s">
        <v>2086</v>
      </c>
      <c r="P123" s="271" t="s">
        <v>316</v>
      </c>
      <c r="Q123" s="969" t="s">
        <v>726</v>
      </c>
      <c r="R123" s="974" t="s">
        <v>316</v>
      </c>
    </row>
    <row r="124" spans="4:18" hidden="1">
      <c r="D124" s="267">
        <v>2001</v>
      </c>
      <c r="F124" s="1005" t="s">
        <v>2092</v>
      </c>
      <c r="G124" s="1005"/>
      <c r="H124" s="1005"/>
      <c r="K124" s="271" t="str">
        <f t="shared" si="1"/>
        <v>Hungary</v>
      </c>
      <c r="L124" s="643" t="s">
        <v>0</v>
      </c>
      <c r="M124" s="997" t="s">
        <v>484</v>
      </c>
      <c r="N124" s="1008"/>
      <c r="O124" s="211" t="s">
        <v>2086</v>
      </c>
      <c r="P124" s="271" t="s">
        <v>317</v>
      </c>
      <c r="Q124" s="969" t="s">
        <v>727</v>
      </c>
      <c r="R124" s="974" t="s">
        <v>317</v>
      </c>
    </row>
    <row r="125" spans="4:18" hidden="1">
      <c r="D125" s="267">
        <v>2000</v>
      </c>
      <c r="F125" s="3" t="e">
        <f>MATCH(Country,INDEX(LangCntry,0,1),0)</f>
        <v>#N/A</v>
      </c>
      <c r="G125" s="3" t="e">
        <f>MATCH(Country,INDEX(LangCntry,0,2),0)</f>
        <v>#N/A</v>
      </c>
      <c r="H125" s="3" t="e">
        <f>MATCH(Country,INDEX(LangCntry,0,3),0)</f>
        <v>#N/A</v>
      </c>
      <c r="K125" s="271" t="str">
        <f t="shared" si="1"/>
        <v>Iceland</v>
      </c>
      <c r="L125" s="643" t="s">
        <v>1006</v>
      </c>
      <c r="M125" s="997" t="s">
        <v>522</v>
      </c>
      <c r="N125" s="1008"/>
      <c r="O125" s="211" t="s">
        <v>2086</v>
      </c>
      <c r="P125" s="271" t="s">
        <v>1395</v>
      </c>
      <c r="Q125" s="969" t="s">
        <v>1396</v>
      </c>
      <c r="R125" s="974" t="s">
        <v>1395</v>
      </c>
    </row>
    <row r="126" spans="4:18" ht="13.5" hidden="1" thickBot="1">
      <c r="D126" s="267">
        <v>1999</v>
      </c>
      <c r="K126" s="271" t="str">
        <f t="shared" si="1"/>
        <v>Ireland</v>
      </c>
      <c r="L126" s="643" t="s">
        <v>1</v>
      </c>
      <c r="M126" s="997" t="s">
        <v>485</v>
      </c>
      <c r="N126" s="1008"/>
      <c r="O126" s="211" t="s">
        <v>2086</v>
      </c>
      <c r="P126" s="271" t="s">
        <v>318</v>
      </c>
      <c r="Q126" s="969" t="s">
        <v>1397</v>
      </c>
      <c r="R126" s="974" t="s">
        <v>318</v>
      </c>
    </row>
    <row r="127" spans="4:18" ht="13.5" hidden="1" thickBot="1">
      <c r="D127" s="267">
        <v>1998</v>
      </c>
      <c r="F127" s="217" t="s">
        <v>1333</v>
      </c>
      <c r="G127" s="219">
        <f>INDEX(Years,IndexYear,1)</f>
        <v>2013</v>
      </c>
      <c r="K127" s="271" t="str">
        <f t="shared" si="1"/>
        <v>Israel</v>
      </c>
      <c r="L127" s="643" t="s">
        <v>974</v>
      </c>
      <c r="M127" s="997" t="s">
        <v>486</v>
      </c>
      <c r="N127" s="1008"/>
      <c r="P127" s="271" t="s">
        <v>319</v>
      </c>
      <c r="Q127" s="969" t="s">
        <v>261</v>
      </c>
      <c r="R127" s="976" t="s">
        <v>1495</v>
      </c>
    </row>
    <row r="128" spans="4:18" ht="13.5" hidden="1" thickBot="1">
      <c r="D128" s="267">
        <v>1997</v>
      </c>
      <c r="E128" s="218"/>
      <c r="F128" s="217" t="s">
        <v>1332</v>
      </c>
      <c r="G128" s="274">
        <v>1</v>
      </c>
      <c r="K128" s="271" t="str">
        <f t="shared" si="1"/>
        <v>Italy</v>
      </c>
      <c r="L128" s="643" t="s">
        <v>975</v>
      </c>
      <c r="M128" s="997" t="s">
        <v>487</v>
      </c>
      <c r="N128" s="1008"/>
      <c r="O128" s="211" t="s">
        <v>2086</v>
      </c>
      <c r="P128" s="271" t="s">
        <v>320</v>
      </c>
      <c r="Q128" s="969" t="s">
        <v>728</v>
      </c>
      <c r="R128" s="974" t="s">
        <v>320</v>
      </c>
    </row>
    <row r="129" spans="4:18" ht="13.5" hidden="1" thickBot="1">
      <c r="D129" s="267">
        <v>1996</v>
      </c>
      <c r="E129" s="218"/>
      <c r="F129" s="217" t="s">
        <v>525</v>
      </c>
      <c r="G129" s="499" t="b">
        <v>0</v>
      </c>
      <c r="K129" s="271" t="str">
        <f t="shared" si="1"/>
        <v>Japan</v>
      </c>
      <c r="L129" s="643" t="s">
        <v>1007</v>
      </c>
      <c r="M129" s="997" t="s">
        <v>523</v>
      </c>
      <c r="N129" s="1008"/>
      <c r="P129" s="271" t="s">
        <v>1398</v>
      </c>
      <c r="Q129" s="969" t="s">
        <v>1399</v>
      </c>
      <c r="R129" s="974" t="s">
        <v>1398</v>
      </c>
    </row>
    <row r="130" spans="4:18" ht="13.5" hidden="1" thickBot="1">
      <c r="D130" s="267">
        <v>1995</v>
      </c>
      <c r="E130" s="218"/>
      <c r="F130" s="217" t="s">
        <v>880</v>
      </c>
      <c r="G130" s="499" t="s">
        <v>1306</v>
      </c>
      <c r="K130" s="271" t="str">
        <f t="shared" si="1"/>
        <v>Korea</v>
      </c>
      <c r="L130" s="643" t="s">
        <v>976</v>
      </c>
      <c r="M130" s="997" t="s">
        <v>489</v>
      </c>
      <c r="N130" s="1008"/>
      <c r="P130" s="271" t="s">
        <v>321</v>
      </c>
      <c r="Q130" s="969" t="s">
        <v>729</v>
      </c>
      <c r="R130" s="974" t="s">
        <v>321</v>
      </c>
    </row>
    <row r="131" spans="4:18" ht="13.5" hidden="1" thickBot="1">
      <c r="D131" s="267">
        <v>1994</v>
      </c>
      <c r="E131" s="218"/>
      <c r="F131" s="217" t="s">
        <v>1424</v>
      </c>
      <c r="G131" s="499" t="s">
        <v>1511</v>
      </c>
      <c r="K131" s="271" t="str">
        <f t="shared" si="1"/>
        <v>Luxembourg</v>
      </c>
      <c r="L131" s="643" t="s">
        <v>977</v>
      </c>
      <c r="M131" s="997" t="s">
        <v>494</v>
      </c>
      <c r="N131" s="1008"/>
      <c r="O131" s="211" t="s">
        <v>2086</v>
      </c>
      <c r="P131" s="271" t="s">
        <v>322</v>
      </c>
      <c r="Q131" s="969" t="s">
        <v>322</v>
      </c>
      <c r="R131" s="974" t="s">
        <v>322</v>
      </c>
    </row>
    <row r="132" spans="4:18" hidden="1">
      <c r="D132" s="267">
        <v>1993</v>
      </c>
      <c r="E132" s="218"/>
      <c r="K132" s="271" t="str">
        <f t="shared" si="1"/>
        <v>Mexico</v>
      </c>
      <c r="L132" s="643" t="s">
        <v>978</v>
      </c>
      <c r="M132" s="997" t="s">
        <v>497</v>
      </c>
      <c r="N132" s="1008"/>
      <c r="P132" s="271" t="s">
        <v>323</v>
      </c>
      <c r="Q132" s="969" t="s">
        <v>730</v>
      </c>
      <c r="R132" s="974" t="s">
        <v>323</v>
      </c>
    </row>
    <row r="133" spans="4:18" hidden="1">
      <c r="D133" s="267">
        <v>1992</v>
      </c>
      <c r="E133" s="218"/>
      <c r="K133" s="271" t="str">
        <f t="shared" si="1"/>
        <v>Netherlands</v>
      </c>
      <c r="L133" s="643" t="s">
        <v>979</v>
      </c>
      <c r="M133" s="997" t="s">
        <v>500</v>
      </c>
      <c r="N133" s="1008"/>
      <c r="O133" s="211" t="s">
        <v>2086</v>
      </c>
      <c r="P133" s="271" t="s">
        <v>324</v>
      </c>
      <c r="Q133" s="969" t="s">
        <v>731</v>
      </c>
      <c r="R133" s="974" t="s">
        <v>324</v>
      </c>
    </row>
    <row r="134" spans="4:18" hidden="1">
      <c r="D134" s="267">
        <v>1991</v>
      </c>
      <c r="E134" s="218"/>
      <c r="K134" s="271" t="str">
        <f t="shared" si="1"/>
        <v>New Zealand</v>
      </c>
      <c r="L134" s="643" t="s">
        <v>1016</v>
      </c>
      <c r="M134" s="997" t="s">
        <v>1016</v>
      </c>
      <c r="N134" s="1008"/>
      <c r="P134" s="271" t="s">
        <v>1400</v>
      </c>
      <c r="Q134" s="969" t="s">
        <v>1401</v>
      </c>
      <c r="R134" s="974" t="s">
        <v>1400</v>
      </c>
    </row>
    <row r="135" spans="4:18" ht="13.5" hidden="1" thickBot="1">
      <c r="D135" s="268">
        <v>1990</v>
      </c>
      <c r="E135" s="218"/>
      <c r="K135" s="271" t="str">
        <f t="shared" si="1"/>
        <v>Norway</v>
      </c>
      <c r="L135" s="643" t="s">
        <v>980</v>
      </c>
      <c r="M135" s="997" t="s">
        <v>501</v>
      </c>
      <c r="N135" s="1008"/>
      <c r="O135" s="211" t="s">
        <v>2086</v>
      </c>
      <c r="P135" s="271" t="s">
        <v>325</v>
      </c>
      <c r="Q135" s="969" t="s">
        <v>732</v>
      </c>
      <c r="R135" s="974" t="s">
        <v>325</v>
      </c>
    </row>
    <row r="136" spans="4:18" hidden="1">
      <c r="D136" s="218"/>
      <c r="E136" s="218"/>
      <c r="K136" s="271" t="str">
        <f t="shared" si="1"/>
        <v>Poland</v>
      </c>
      <c r="L136" s="643" t="s">
        <v>981</v>
      </c>
      <c r="M136" s="997" t="s">
        <v>502</v>
      </c>
      <c r="N136" s="1008"/>
      <c r="O136" s="211" t="s">
        <v>2086</v>
      </c>
      <c r="P136" s="271" t="s">
        <v>326</v>
      </c>
      <c r="Q136" s="969" t="s">
        <v>733</v>
      </c>
      <c r="R136" s="974" t="s">
        <v>326</v>
      </c>
    </row>
    <row r="137" spans="4:18" hidden="1">
      <c r="D137" s="218"/>
      <c r="E137" s="218"/>
      <c r="K137" s="271" t="str">
        <f t="shared" si="1"/>
        <v>Portugal</v>
      </c>
      <c r="L137" s="643" t="s">
        <v>982</v>
      </c>
      <c r="M137" s="997" t="s">
        <v>503</v>
      </c>
      <c r="N137" s="1008"/>
      <c r="O137" s="211" t="s">
        <v>2086</v>
      </c>
      <c r="P137" s="271" t="s">
        <v>327</v>
      </c>
      <c r="Q137" s="969" t="s">
        <v>327</v>
      </c>
      <c r="R137" s="974" t="s">
        <v>327</v>
      </c>
    </row>
    <row r="138" spans="4:18" hidden="1">
      <c r="D138" s="218"/>
      <c r="E138" s="218"/>
      <c r="K138" s="271" t="str">
        <f>INDEX(LangCntry,,Lang)</f>
        <v>Russia</v>
      </c>
      <c r="L138" s="643" t="s">
        <v>997</v>
      </c>
      <c r="M138" s="997" t="s">
        <v>505</v>
      </c>
      <c r="N138" s="1009" t="s">
        <v>2079</v>
      </c>
      <c r="P138" s="271" t="s">
        <v>1017</v>
      </c>
      <c r="Q138" s="969" t="s">
        <v>270</v>
      </c>
      <c r="R138" s="975" t="s">
        <v>1504</v>
      </c>
    </row>
    <row r="139" spans="4:18" hidden="1">
      <c r="D139" s="218"/>
      <c r="E139" s="218"/>
      <c r="K139" s="271" t="str">
        <f t="shared" si="1"/>
        <v>Slovak Republic</v>
      </c>
      <c r="L139" s="643" t="s">
        <v>984</v>
      </c>
      <c r="M139" s="997" t="s">
        <v>507</v>
      </c>
      <c r="N139" s="1008"/>
      <c r="O139" s="211" t="s">
        <v>2086</v>
      </c>
      <c r="P139" s="271" t="s">
        <v>329</v>
      </c>
      <c r="Q139" s="969" t="s">
        <v>1402</v>
      </c>
      <c r="R139" s="974" t="s">
        <v>329</v>
      </c>
    </row>
    <row r="140" spans="4:18" hidden="1">
      <c r="D140" s="218"/>
      <c r="E140" s="218"/>
      <c r="K140" s="271" t="str">
        <f t="shared" si="1"/>
        <v>Spain</v>
      </c>
      <c r="L140" s="643" t="s">
        <v>985</v>
      </c>
      <c r="M140" s="997" t="s">
        <v>509</v>
      </c>
      <c r="N140" s="1008"/>
      <c r="O140" s="211" t="s">
        <v>2086</v>
      </c>
      <c r="P140" s="271" t="s">
        <v>330</v>
      </c>
      <c r="Q140" s="969" t="s">
        <v>734</v>
      </c>
      <c r="R140" s="974" t="s">
        <v>330</v>
      </c>
    </row>
    <row r="141" spans="4:18" hidden="1">
      <c r="D141" s="218"/>
      <c r="E141" s="218"/>
      <c r="K141" s="271" t="str">
        <f t="shared" si="1"/>
        <v>Sweden</v>
      </c>
      <c r="L141" s="643" t="s">
        <v>986</v>
      </c>
      <c r="M141" s="997" t="s">
        <v>510</v>
      </c>
      <c r="N141" s="1008"/>
      <c r="O141" s="211" t="s">
        <v>2086</v>
      </c>
      <c r="P141" s="271" t="s">
        <v>331</v>
      </c>
      <c r="Q141" s="969" t="s">
        <v>735</v>
      </c>
      <c r="R141" s="974" t="s">
        <v>331</v>
      </c>
    </row>
    <row r="142" spans="4:18" hidden="1">
      <c r="D142" s="218"/>
      <c r="K142" s="271" t="str">
        <f t="shared" si="1"/>
        <v>Switzerland</v>
      </c>
      <c r="L142" s="643" t="s">
        <v>987</v>
      </c>
      <c r="M142" s="997" t="s">
        <v>511</v>
      </c>
      <c r="N142" s="1008"/>
      <c r="O142" s="211" t="s">
        <v>2086</v>
      </c>
      <c r="P142" s="271" t="s">
        <v>332</v>
      </c>
      <c r="Q142" s="969" t="s">
        <v>736</v>
      </c>
      <c r="R142" s="974" t="s">
        <v>332</v>
      </c>
    </row>
    <row r="143" spans="4:18" hidden="1">
      <c r="D143" s="218"/>
      <c r="K143" s="271" t="str">
        <f t="shared" si="1"/>
        <v>Turkey</v>
      </c>
      <c r="L143" s="643" t="s">
        <v>988</v>
      </c>
      <c r="M143" s="997" t="s">
        <v>512</v>
      </c>
      <c r="N143" s="1008"/>
      <c r="O143" s="211" t="s">
        <v>2086</v>
      </c>
      <c r="P143" s="271" t="s">
        <v>834</v>
      </c>
      <c r="Q143" s="969" t="s">
        <v>737</v>
      </c>
      <c r="R143" s="974" t="s">
        <v>834</v>
      </c>
    </row>
    <row r="144" spans="4:18" hidden="1">
      <c r="K144" s="271" t="str">
        <f t="shared" si="1"/>
        <v>United Kingdom</v>
      </c>
      <c r="L144" s="643" t="s">
        <v>999</v>
      </c>
      <c r="M144" s="997" t="s">
        <v>515</v>
      </c>
      <c r="N144" s="1008"/>
      <c r="O144" s="211" t="s">
        <v>2086</v>
      </c>
      <c r="P144" s="271" t="s">
        <v>1179</v>
      </c>
      <c r="Q144" s="969" t="s">
        <v>1167</v>
      </c>
      <c r="R144" s="974" t="s">
        <v>1179</v>
      </c>
    </row>
    <row r="145" spans="11:18" ht="13.5" hidden="1" thickBot="1">
      <c r="K145" s="1010" t="str">
        <f t="shared" si="1"/>
        <v>United States</v>
      </c>
      <c r="L145" s="1011" t="s">
        <v>571</v>
      </c>
      <c r="M145" s="1012" t="s">
        <v>516</v>
      </c>
      <c r="N145" s="1013"/>
      <c r="P145" s="271" t="s">
        <v>236</v>
      </c>
      <c r="Q145" s="969" t="s">
        <v>1168</v>
      </c>
      <c r="R145" s="974" t="s">
        <v>236</v>
      </c>
    </row>
    <row r="146" spans="11:18" ht="13.5" hidden="1" thickTop="1">
      <c r="K146" s="271" t="str">
        <f t="shared" ref="K146:K175" si="2">INDEX(LangCntry,,Lang)</f>
        <v>Albania</v>
      </c>
      <c r="L146" s="643" t="s">
        <v>1413</v>
      </c>
      <c r="M146" s="997" t="s">
        <v>465</v>
      </c>
      <c r="N146" s="1008"/>
      <c r="O146" s="211" t="s">
        <v>2086</v>
      </c>
      <c r="P146" s="271" t="s">
        <v>306</v>
      </c>
      <c r="Q146" s="969" t="s">
        <v>249</v>
      </c>
      <c r="R146" s="974" t="s">
        <v>306</v>
      </c>
    </row>
    <row r="147" spans="11:18" hidden="1">
      <c r="K147" s="271" t="str">
        <f t="shared" si="2"/>
        <v>Armenia</v>
      </c>
      <c r="L147" s="643" t="s">
        <v>989</v>
      </c>
      <c r="M147" s="997" t="s">
        <v>466</v>
      </c>
      <c r="N147" s="1009" t="s">
        <v>2079</v>
      </c>
      <c r="P147" s="271" t="s">
        <v>836</v>
      </c>
      <c r="Q147" s="969" t="s">
        <v>250</v>
      </c>
      <c r="R147" s="975" t="s">
        <v>1485</v>
      </c>
    </row>
    <row r="148" spans="11:18" hidden="1">
      <c r="K148" s="271" t="str">
        <f t="shared" si="2"/>
        <v>Azerbaijan</v>
      </c>
      <c r="L148" s="643" t="s">
        <v>219</v>
      </c>
      <c r="M148" s="997" t="s">
        <v>468</v>
      </c>
      <c r="N148" s="1009" t="s">
        <v>2079</v>
      </c>
      <c r="P148" s="271" t="s">
        <v>837</v>
      </c>
      <c r="Q148" s="969" t="s">
        <v>251</v>
      </c>
      <c r="R148" s="975" t="s">
        <v>1486</v>
      </c>
    </row>
    <row r="149" spans="11:18" hidden="1">
      <c r="K149" s="271" t="str">
        <f t="shared" si="2"/>
        <v>Belarus</v>
      </c>
      <c r="L149" s="643" t="s">
        <v>990</v>
      </c>
      <c r="M149" s="997" t="s">
        <v>469</v>
      </c>
      <c r="N149" s="1009" t="s">
        <v>2079</v>
      </c>
      <c r="P149" s="271" t="s">
        <v>838</v>
      </c>
      <c r="Q149" s="969" t="s">
        <v>252</v>
      </c>
      <c r="R149" s="975" t="s">
        <v>1487</v>
      </c>
    </row>
    <row r="150" spans="11:18" hidden="1">
      <c r="K150" s="271" t="str">
        <f t="shared" si="2"/>
        <v>Bosnia and Herzegovina</v>
      </c>
      <c r="L150" s="643" t="s">
        <v>220</v>
      </c>
      <c r="M150" s="997" t="s">
        <v>471</v>
      </c>
      <c r="N150" s="1008"/>
      <c r="O150" s="211" t="s">
        <v>2086</v>
      </c>
      <c r="P150" s="271" t="s">
        <v>221</v>
      </c>
      <c r="Q150" s="969" t="s">
        <v>253</v>
      </c>
      <c r="R150" s="975" t="s">
        <v>1488</v>
      </c>
    </row>
    <row r="151" spans="11:18" hidden="1">
      <c r="K151" s="1014" t="str">
        <f t="shared" si="2"/>
        <v>Brazil</v>
      </c>
      <c r="L151" s="1015" t="s">
        <v>2100</v>
      </c>
      <c r="M151" s="1016" t="s">
        <v>2101</v>
      </c>
      <c r="N151" s="1017"/>
      <c r="P151" s="1018" t="s">
        <v>2102</v>
      </c>
      <c r="Q151" s="1019" t="s">
        <v>2103</v>
      </c>
      <c r="R151" s="1020" t="s">
        <v>2104</v>
      </c>
    </row>
    <row r="152" spans="11:18" hidden="1">
      <c r="K152" s="271" t="str">
        <f t="shared" si="2"/>
        <v>Bulgaria</v>
      </c>
      <c r="L152" s="643" t="s">
        <v>1416</v>
      </c>
      <c r="M152" s="997" t="s">
        <v>472</v>
      </c>
      <c r="N152" s="1008"/>
      <c r="O152" s="211" t="s">
        <v>2086</v>
      </c>
      <c r="P152" s="271" t="s">
        <v>309</v>
      </c>
      <c r="Q152" s="969" t="s">
        <v>254</v>
      </c>
      <c r="R152" s="975" t="s">
        <v>1489</v>
      </c>
    </row>
    <row r="153" spans="11:18" hidden="1">
      <c r="K153" s="1014" t="str">
        <f t="shared" si="2"/>
        <v>China</v>
      </c>
      <c r="L153" s="1015" t="s">
        <v>2105</v>
      </c>
      <c r="M153" s="1016" t="s">
        <v>2106</v>
      </c>
      <c r="N153" s="1017"/>
      <c r="P153" s="1018" t="s">
        <v>2107</v>
      </c>
      <c r="Q153" s="1019" t="s">
        <v>2108</v>
      </c>
      <c r="R153" s="1020" t="s">
        <v>2109</v>
      </c>
    </row>
    <row r="154" spans="11:18" hidden="1">
      <c r="K154" s="271" t="str">
        <f t="shared" si="2"/>
        <v>Croatia</v>
      </c>
      <c r="L154" s="643" t="s">
        <v>572</v>
      </c>
      <c r="M154" s="997" t="s">
        <v>474</v>
      </c>
      <c r="N154" s="1008"/>
      <c r="O154" s="211" t="s">
        <v>2086</v>
      </c>
      <c r="P154" s="271" t="s">
        <v>1180</v>
      </c>
      <c r="Q154" s="969" t="s">
        <v>255</v>
      </c>
      <c r="R154" s="975" t="s">
        <v>1490</v>
      </c>
    </row>
    <row r="155" spans="11:18" hidden="1">
      <c r="K155" s="271" t="str">
        <f t="shared" si="2"/>
        <v>Cyprus</v>
      </c>
      <c r="L155" s="643" t="s">
        <v>90</v>
      </c>
      <c r="M155" s="997" t="s">
        <v>475</v>
      </c>
      <c r="N155" s="1008"/>
      <c r="O155" s="211" t="s">
        <v>2086</v>
      </c>
      <c r="P155" s="271" t="s">
        <v>91</v>
      </c>
      <c r="Q155" s="969" t="s">
        <v>256</v>
      </c>
      <c r="R155" s="975" t="s">
        <v>1491</v>
      </c>
    </row>
    <row r="156" spans="11:18" hidden="1">
      <c r="K156" s="271" t="str">
        <f t="shared" si="2"/>
        <v>Former Yugoslav Republic of Macedonia</v>
      </c>
      <c r="L156" s="643" t="s">
        <v>574</v>
      </c>
      <c r="M156" s="997" t="s">
        <v>495</v>
      </c>
      <c r="N156" s="1008"/>
      <c r="O156" s="211" t="s">
        <v>2086</v>
      </c>
      <c r="P156" s="271" t="s">
        <v>258</v>
      </c>
      <c r="Q156" s="969" t="s">
        <v>259</v>
      </c>
      <c r="R156" s="975" t="s">
        <v>1493</v>
      </c>
    </row>
    <row r="157" spans="11:18" hidden="1">
      <c r="K157" s="271" t="str">
        <f t="shared" si="2"/>
        <v>Georgia</v>
      </c>
      <c r="L157" s="643" t="s">
        <v>994</v>
      </c>
      <c r="M157" s="997" t="s">
        <v>481</v>
      </c>
      <c r="N157" s="1009" t="s">
        <v>2079</v>
      </c>
      <c r="P157" s="271" t="s">
        <v>840</v>
      </c>
      <c r="Q157" s="969" t="s">
        <v>260</v>
      </c>
      <c r="R157" s="975" t="s">
        <v>1494</v>
      </c>
    </row>
    <row r="158" spans="11:18" hidden="1">
      <c r="K158" s="1014" t="str">
        <f t="shared" si="2"/>
        <v>India</v>
      </c>
      <c r="L158" s="1015" t="s">
        <v>2110</v>
      </c>
      <c r="M158" s="1016" t="s">
        <v>2111</v>
      </c>
      <c r="N158" s="1017"/>
      <c r="P158" s="1018" t="s">
        <v>2112</v>
      </c>
      <c r="Q158" s="1019" t="s">
        <v>2113</v>
      </c>
      <c r="R158" s="1020" t="s">
        <v>2114</v>
      </c>
    </row>
    <row r="159" spans="11:18" hidden="1">
      <c r="K159" s="271" t="str">
        <f t="shared" si="2"/>
        <v>Kazakhstan</v>
      </c>
      <c r="L159" s="643" t="s">
        <v>1008</v>
      </c>
      <c r="M159" s="997" t="s">
        <v>488</v>
      </c>
      <c r="N159" s="1009" t="s">
        <v>2079</v>
      </c>
      <c r="P159" s="271" t="s">
        <v>841</v>
      </c>
      <c r="Q159" s="969" t="s">
        <v>841</v>
      </c>
      <c r="R159" s="975" t="s">
        <v>1496</v>
      </c>
    </row>
    <row r="160" spans="11:18" hidden="1">
      <c r="K160" s="271" t="str">
        <f t="shared" si="2"/>
        <v>Kosovo (under UNSCR 1244/1999)</v>
      </c>
      <c r="L160" s="643" t="s">
        <v>2087</v>
      </c>
      <c r="M160" s="997" t="s">
        <v>2088</v>
      </c>
      <c r="N160" s="1008"/>
      <c r="O160" s="211" t="s">
        <v>2086</v>
      </c>
      <c r="P160" s="271" t="s">
        <v>2089</v>
      </c>
      <c r="Q160" s="969" t="s">
        <v>2089</v>
      </c>
      <c r="R160" s="975" t="s">
        <v>2090</v>
      </c>
    </row>
    <row r="161" spans="11:18" hidden="1">
      <c r="K161" s="271" t="str">
        <f t="shared" si="2"/>
        <v>Kyrgyzstan</v>
      </c>
      <c r="L161" s="643" t="s">
        <v>1009</v>
      </c>
      <c r="M161" s="997" t="s">
        <v>491</v>
      </c>
      <c r="N161" s="1009" t="s">
        <v>2079</v>
      </c>
      <c r="P161" s="271" t="s">
        <v>842</v>
      </c>
      <c r="Q161" s="969" t="s">
        <v>262</v>
      </c>
      <c r="R161" s="975" t="s">
        <v>1497</v>
      </c>
    </row>
    <row r="162" spans="11:18" hidden="1">
      <c r="K162" s="271" t="str">
        <f t="shared" si="2"/>
        <v>Latvia</v>
      </c>
      <c r="L162" s="643" t="s">
        <v>995</v>
      </c>
      <c r="M162" s="997" t="s">
        <v>492</v>
      </c>
      <c r="N162" s="1008"/>
      <c r="O162" s="211" t="s">
        <v>2086</v>
      </c>
      <c r="P162" s="271" t="s">
        <v>843</v>
      </c>
      <c r="Q162" s="969" t="s">
        <v>263</v>
      </c>
      <c r="R162" s="975" t="s">
        <v>1498</v>
      </c>
    </row>
    <row r="163" spans="11:18" hidden="1">
      <c r="K163" s="271" t="str">
        <f t="shared" si="2"/>
        <v>Lithuania</v>
      </c>
      <c r="L163" s="643" t="s">
        <v>1010</v>
      </c>
      <c r="M163" s="997" t="s">
        <v>493</v>
      </c>
      <c r="N163" s="1008"/>
      <c r="O163" s="211" t="s">
        <v>2086</v>
      </c>
      <c r="P163" s="271" t="s">
        <v>1174</v>
      </c>
      <c r="Q163" s="969" t="s">
        <v>264</v>
      </c>
      <c r="R163" s="975" t="s">
        <v>1499</v>
      </c>
    </row>
    <row r="164" spans="11:18" hidden="1">
      <c r="K164" s="271" t="str">
        <f t="shared" si="2"/>
        <v>Malta</v>
      </c>
      <c r="L164" s="643" t="s">
        <v>92</v>
      </c>
      <c r="M164" s="997" t="s">
        <v>496</v>
      </c>
      <c r="N164" s="1008"/>
      <c r="O164" s="211" t="s">
        <v>2086</v>
      </c>
      <c r="P164" s="271" t="s">
        <v>93</v>
      </c>
      <c r="Q164" s="969" t="s">
        <v>265</v>
      </c>
      <c r="R164" s="975" t="s">
        <v>1500</v>
      </c>
    </row>
    <row r="165" spans="11:18" hidden="1">
      <c r="K165" s="271" t="str">
        <f t="shared" si="2"/>
        <v>Moldova</v>
      </c>
      <c r="L165" s="643" t="s">
        <v>996</v>
      </c>
      <c r="M165" s="997" t="s">
        <v>498</v>
      </c>
      <c r="N165" s="1009" t="s">
        <v>2079</v>
      </c>
      <c r="P165" s="271" t="s">
        <v>266</v>
      </c>
      <c r="Q165" s="969" t="s">
        <v>267</v>
      </c>
      <c r="R165" s="975" t="s">
        <v>1501</v>
      </c>
    </row>
    <row r="166" spans="11:18" hidden="1">
      <c r="K166" s="271" t="str">
        <f t="shared" si="2"/>
        <v>Montenegro</v>
      </c>
      <c r="L166" s="643" t="s">
        <v>1011</v>
      </c>
      <c r="M166" s="997" t="s">
        <v>499</v>
      </c>
      <c r="N166" s="1008"/>
      <c r="O166" s="211" t="s">
        <v>2086</v>
      </c>
      <c r="P166" s="271" t="s">
        <v>1012</v>
      </c>
      <c r="Q166" s="969" t="s">
        <v>268</v>
      </c>
      <c r="R166" s="975" t="s">
        <v>1502</v>
      </c>
    </row>
    <row r="167" spans="11:18" hidden="1">
      <c r="K167" s="1014" t="str">
        <f t="shared" si="2"/>
        <v>Morocco</v>
      </c>
      <c r="L167" s="1015" t="s">
        <v>2115</v>
      </c>
      <c r="M167" s="1016" t="s">
        <v>2116</v>
      </c>
      <c r="N167" s="1017"/>
      <c r="P167" s="1018" t="s">
        <v>2117</v>
      </c>
      <c r="Q167" s="1019" t="s">
        <v>2118</v>
      </c>
      <c r="R167" s="1020" t="s">
        <v>2119</v>
      </c>
    </row>
    <row r="168" spans="11:18" hidden="1">
      <c r="K168" s="271" t="str">
        <f t="shared" si="2"/>
        <v>Romania</v>
      </c>
      <c r="L168" s="643" t="s">
        <v>983</v>
      </c>
      <c r="M168" s="997" t="s">
        <v>504</v>
      </c>
      <c r="N168" s="1008"/>
      <c r="O168" s="211" t="s">
        <v>2086</v>
      </c>
      <c r="P168" s="271" t="s">
        <v>328</v>
      </c>
      <c r="Q168" s="969" t="s">
        <v>269</v>
      </c>
      <c r="R168" s="975" t="s">
        <v>1503</v>
      </c>
    </row>
    <row r="169" spans="11:18" hidden="1">
      <c r="K169" s="271" t="str">
        <f t="shared" si="2"/>
        <v>Serbia</v>
      </c>
      <c r="L169" s="643" t="s">
        <v>1018</v>
      </c>
      <c r="M169" s="997" t="s">
        <v>506</v>
      </c>
      <c r="N169" s="1008"/>
      <c r="O169" s="211" t="s">
        <v>2086</v>
      </c>
      <c r="P169" s="271" t="s">
        <v>1019</v>
      </c>
      <c r="Q169" s="969" t="s">
        <v>271</v>
      </c>
      <c r="R169" s="975" t="s">
        <v>1505</v>
      </c>
    </row>
    <row r="170" spans="11:18" hidden="1">
      <c r="K170" s="271" t="str">
        <f t="shared" si="2"/>
        <v>Slovenia</v>
      </c>
      <c r="L170" s="643" t="s">
        <v>573</v>
      </c>
      <c r="M170" s="997" t="s">
        <v>508</v>
      </c>
      <c r="N170" s="1008"/>
      <c r="O170" s="211" t="s">
        <v>2086</v>
      </c>
      <c r="P170" s="271" t="s">
        <v>559</v>
      </c>
      <c r="Q170" s="969" t="s">
        <v>272</v>
      </c>
      <c r="R170" s="975" t="s">
        <v>1506</v>
      </c>
    </row>
    <row r="171" spans="11:18" hidden="1">
      <c r="K171" s="271" t="str">
        <f t="shared" si="2"/>
        <v>Tajikistan</v>
      </c>
      <c r="L171" s="643" t="s">
        <v>1020</v>
      </c>
      <c r="M171" s="997" t="s">
        <v>1226</v>
      </c>
      <c r="N171" s="1009" t="s">
        <v>2079</v>
      </c>
      <c r="P171" s="271" t="s">
        <v>1175</v>
      </c>
      <c r="Q171" s="969" t="s">
        <v>273</v>
      </c>
      <c r="R171" s="975" t="s">
        <v>1507</v>
      </c>
    </row>
    <row r="172" spans="11:18" hidden="1">
      <c r="K172" s="1014" t="str">
        <f t="shared" si="2"/>
        <v>Tunisia</v>
      </c>
      <c r="L172" s="1015" t="s">
        <v>2120</v>
      </c>
      <c r="M172" s="1016" t="s">
        <v>2121</v>
      </c>
      <c r="N172" s="1017"/>
      <c r="P172" s="1018" t="s">
        <v>2122</v>
      </c>
      <c r="Q172" s="1019" t="s">
        <v>2123</v>
      </c>
      <c r="R172" s="1020" t="s">
        <v>2124</v>
      </c>
    </row>
    <row r="173" spans="11:18" hidden="1">
      <c r="K173" s="271" t="str">
        <f t="shared" si="2"/>
        <v>Turkmenistan</v>
      </c>
      <c r="L173" s="643" t="s">
        <v>882</v>
      </c>
      <c r="M173" s="997" t="s">
        <v>513</v>
      </c>
      <c r="N173" s="1009" t="s">
        <v>2079</v>
      </c>
      <c r="P173" s="271" t="s">
        <v>1176</v>
      </c>
      <c r="Q173" s="969" t="s">
        <v>274</v>
      </c>
      <c r="R173" s="975" t="s">
        <v>1508</v>
      </c>
    </row>
    <row r="174" spans="11:18" hidden="1">
      <c r="K174" s="271" t="str">
        <f t="shared" si="2"/>
        <v>Ukraine</v>
      </c>
      <c r="L174" s="643" t="s">
        <v>998</v>
      </c>
      <c r="M174" s="997" t="s">
        <v>514</v>
      </c>
      <c r="N174" s="1009" t="s">
        <v>2079</v>
      </c>
      <c r="P174" s="271" t="s">
        <v>1177</v>
      </c>
      <c r="Q174" s="969" t="s">
        <v>1177</v>
      </c>
      <c r="R174" s="975" t="s">
        <v>1509</v>
      </c>
    </row>
    <row r="175" spans="11:18" ht="13.5" hidden="1" thickBot="1">
      <c r="K175" s="272" t="str">
        <f t="shared" si="2"/>
        <v>Uzbekistan</v>
      </c>
      <c r="L175" s="644" t="s">
        <v>883</v>
      </c>
      <c r="M175" s="995" t="s">
        <v>517</v>
      </c>
      <c r="N175" s="1034" t="s">
        <v>2079</v>
      </c>
      <c r="P175" s="272" t="s">
        <v>1178</v>
      </c>
      <c r="Q175" s="641" t="s">
        <v>275</v>
      </c>
      <c r="R175" s="977" t="s">
        <v>1510</v>
      </c>
    </row>
  </sheetData>
  <sheetProtection password="BEEF" sheet="1" objects="1" scenarios="1"/>
  <mergeCells count="1">
    <mergeCell ref="E39:I39"/>
  </mergeCells>
  <phoneticPr fontId="11" type="noConversion"/>
  <dataValidations count="2">
    <dataValidation type="list" allowBlank="1" showInputMessage="1" showErrorMessage="1" sqref="E39">
      <formula1>CountryList</formula1>
    </dataValidation>
    <dataValidation type="list" allowBlank="1" showInputMessage="1" showErrorMessage="1" sqref="F100">
      <formula1>"TRUE,FALSE"</formula1>
    </dataValidation>
  </dataValidations>
  <pageMargins left="0.75" right="0.75" top="1" bottom="1" header="0.5" footer="0.5"/>
  <pageSetup paperSize="9" scale="86" orientation="landscape"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sheetPr codeName="Sheet_TS05">
    <pageSetUpPr fitToPage="1"/>
  </sheetPr>
  <dimension ref="A1:BQ59"/>
  <sheetViews>
    <sheetView showGridLines="0" zoomScaleNormal="100" workbookViewId="0">
      <pane xSplit="4" ySplit="5" topLeftCell="N6" activePane="bottomRight" state="frozen"/>
      <selection activeCell="P11" sqref="P11"/>
      <selection pane="topRight" activeCell="P11" sqref="P11"/>
      <selection pane="bottomLeft" activeCell="P11" sqref="P11"/>
      <selection pane="bottomRight" activeCell="AC1" sqref="AC1:AC1048576"/>
    </sheetView>
  </sheetViews>
  <sheetFormatPr defaultRowHeight="12.75"/>
  <cols>
    <col min="1" max="1" width="8.5703125" style="756" hidden="1" customWidth="1"/>
    <col min="2" max="2" width="10.140625" style="756" hidden="1" customWidth="1"/>
    <col min="3" max="3" width="9.42578125" style="756" hidden="1" customWidth="1"/>
    <col min="4" max="4" width="9.85546875" style="756" hidden="1" customWidth="1"/>
    <col min="5" max="28" width="8.7109375" style="96" customWidth="1"/>
    <col min="29" max="29" width="30.7109375" style="756" customWidth="1"/>
    <col min="30" max="30" width="11.42578125" customWidth="1"/>
    <col min="31" max="31" width="9.140625" hidden="1" customWidth="1"/>
    <col min="32" max="32" width="56.5703125" style="756" hidden="1" customWidth="1"/>
    <col min="33" max="63" width="9.140625" style="96" hidden="1" customWidth="1"/>
    <col min="64" max="64" width="10.5703125" style="96" hidden="1" customWidth="1"/>
    <col min="65" max="69" width="9.140625" style="96" hidden="1" customWidth="1"/>
    <col min="70" max="81" width="9.140625" style="96" customWidth="1"/>
    <col min="82" max="16384" width="9.140625" style="96"/>
  </cols>
  <sheetData>
    <row r="1" spans="1:65" s="120" customFormat="1" ht="15.75">
      <c r="A1" s="757"/>
      <c r="B1" s="757"/>
      <c r="C1" s="757"/>
      <c r="D1" s="757"/>
      <c r="F1" s="1049" t="s">
        <v>2212</v>
      </c>
      <c r="N1" s="1049" t="s">
        <v>2212</v>
      </c>
      <c r="R1" s="400"/>
      <c r="S1" s="400"/>
      <c r="T1" s="400"/>
      <c r="U1" s="400"/>
      <c r="V1" s="400"/>
      <c r="W1" s="400"/>
      <c r="X1" s="400"/>
      <c r="Y1" s="400"/>
      <c r="Z1" s="400"/>
      <c r="AA1" s="400"/>
      <c r="AC1" s="1040">
        <f ca="1">NOW()</f>
        <v>41912.572466666665</v>
      </c>
      <c r="AD1"/>
      <c r="AE1"/>
      <c r="AF1" s="756" t="s">
        <v>201</v>
      </c>
      <c r="BK1" s="120" t="s">
        <v>201</v>
      </c>
      <c r="BL1" s="120" t="s">
        <v>1132</v>
      </c>
      <c r="BM1" s="120" t="s">
        <v>1944</v>
      </c>
    </row>
    <row r="2" spans="1:65" s="122" customFormat="1">
      <c r="A2" s="758"/>
      <c r="B2" s="758"/>
      <c r="C2" s="758"/>
      <c r="D2" s="750"/>
      <c r="E2" s="123"/>
      <c r="G2" s="123"/>
      <c r="H2" s="123"/>
      <c r="I2" s="123"/>
      <c r="J2" s="123"/>
      <c r="K2" s="123"/>
      <c r="L2" s="123"/>
      <c r="M2" s="123"/>
      <c r="N2" s="123"/>
      <c r="O2" s="123"/>
      <c r="P2" s="123"/>
      <c r="Q2" s="123"/>
      <c r="R2" s="123"/>
      <c r="S2" s="123"/>
      <c r="T2" s="123"/>
      <c r="U2" s="123"/>
      <c r="V2" s="123"/>
      <c r="W2" s="123"/>
      <c r="X2" s="123"/>
      <c r="Y2" s="123"/>
      <c r="Z2" s="123"/>
      <c r="AA2" s="123"/>
      <c r="AC2" s="1041" t="s">
        <v>2129</v>
      </c>
      <c r="AD2"/>
      <c r="AE2"/>
      <c r="AF2" s="758"/>
      <c r="BK2" s="120"/>
      <c r="BL2" s="120"/>
      <c r="BM2" s="120"/>
    </row>
    <row r="3" spans="1:65" s="124" customFormat="1" ht="12" customHeight="1">
      <c r="A3" s="759"/>
      <c r="B3" s="759"/>
      <c r="C3" s="759"/>
      <c r="D3" s="750"/>
      <c r="E3" s="123"/>
      <c r="F3" s="123"/>
      <c r="G3" s="123"/>
      <c r="H3" s="123"/>
      <c r="I3" s="123"/>
      <c r="J3" s="123"/>
      <c r="K3" s="123"/>
      <c r="L3" s="123"/>
      <c r="M3" s="123"/>
      <c r="N3" s="123"/>
      <c r="O3" s="123"/>
      <c r="P3" s="123"/>
      <c r="Q3" s="123"/>
      <c r="R3" s="123"/>
      <c r="S3" s="123"/>
      <c r="T3" s="123"/>
      <c r="U3" s="123"/>
      <c r="V3" s="123"/>
      <c r="W3" s="123"/>
      <c r="X3" s="123"/>
      <c r="Y3" s="123"/>
      <c r="Z3" s="123"/>
      <c r="AA3" s="123"/>
      <c r="AC3" s="123"/>
      <c r="AD3"/>
      <c r="AE3"/>
      <c r="AF3" s="759"/>
      <c r="BK3" s="120"/>
      <c r="BL3" s="120"/>
      <c r="BM3" s="120"/>
    </row>
    <row r="4" spans="1:65" s="124" customFormat="1" ht="12" customHeight="1">
      <c r="A4" s="759" t="s">
        <v>1304</v>
      </c>
      <c r="B4" s="759" t="s">
        <v>1302</v>
      </c>
      <c r="C4" s="759" t="s">
        <v>1303</v>
      </c>
      <c r="D4" s="760" t="s">
        <v>1305</v>
      </c>
      <c r="E4" s="123"/>
      <c r="F4" s="123"/>
      <c r="G4" s="123"/>
      <c r="H4" s="123"/>
      <c r="I4" s="123"/>
      <c r="J4" s="123"/>
      <c r="K4" s="123"/>
      <c r="L4" s="123"/>
      <c r="AC4" s="123"/>
      <c r="AD4"/>
      <c r="AE4"/>
      <c r="AF4" s="759"/>
      <c r="BK4" s="120"/>
      <c r="BL4" s="120"/>
      <c r="BM4" s="120"/>
    </row>
    <row r="5" spans="1:65" s="378" customFormat="1" ht="12.75" customHeight="1" thickBot="1">
      <c r="A5" s="761"/>
      <c r="B5" s="761" t="s">
        <v>538</v>
      </c>
      <c r="C5" s="761" t="s">
        <v>539</v>
      </c>
      <c r="D5" s="761"/>
      <c r="E5" s="385">
        <v>2013</v>
      </c>
      <c r="F5" s="385">
        <v>2012</v>
      </c>
      <c r="G5" s="385">
        <v>2011</v>
      </c>
      <c r="H5" s="385">
        <v>2010</v>
      </c>
      <c r="I5" s="385">
        <v>2009</v>
      </c>
      <c r="J5" s="385">
        <v>2008</v>
      </c>
      <c r="K5" s="385">
        <v>2007</v>
      </c>
      <c r="L5" s="385">
        <v>2006</v>
      </c>
      <c r="M5" s="385">
        <v>2005</v>
      </c>
      <c r="N5" s="385">
        <v>2004</v>
      </c>
      <c r="O5" s="385">
        <v>2003</v>
      </c>
      <c r="P5" s="385">
        <v>2002</v>
      </c>
      <c r="Q5" s="385">
        <v>2001</v>
      </c>
      <c r="R5" s="385">
        <v>2000</v>
      </c>
      <c r="S5" s="385">
        <v>1999</v>
      </c>
      <c r="T5" s="385">
        <v>1998</v>
      </c>
      <c r="U5" s="385">
        <v>1997</v>
      </c>
      <c r="V5" s="385">
        <v>1996</v>
      </c>
      <c r="W5" s="385">
        <v>1995</v>
      </c>
      <c r="X5" s="385">
        <v>1994</v>
      </c>
      <c r="Y5" s="385">
        <v>1993</v>
      </c>
      <c r="Z5" s="385">
        <v>1992</v>
      </c>
      <c r="AA5" s="385">
        <v>1991</v>
      </c>
      <c r="AB5" s="385">
        <v>1990</v>
      </c>
      <c r="AC5" s="751"/>
      <c r="AD5"/>
      <c r="AE5"/>
      <c r="AF5" s="786"/>
      <c r="AG5" s="823">
        <v>1990</v>
      </c>
      <c r="AH5" s="234">
        <v>1991</v>
      </c>
      <c r="AI5" s="234">
        <v>1992</v>
      </c>
      <c r="AJ5" s="234">
        <v>1993</v>
      </c>
      <c r="AK5" s="234">
        <v>1994</v>
      </c>
      <c r="AL5" s="234">
        <v>1995</v>
      </c>
      <c r="AM5" s="234">
        <v>1996</v>
      </c>
      <c r="AN5" s="234">
        <v>1997</v>
      </c>
      <c r="AO5" s="234">
        <v>1998</v>
      </c>
      <c r="AP5" s="234">
        <v>1999</v>
      </c>
      <c r="AQ5" s="234">
        <v>2000</v>
      </c>
      <c r="AR5" s="234">
        <v>2001</v>
      </c>
      <c r="AS5" s="234">
        <v>2002</v>
      </c>
      <c r="AT5" s="234">
        <v>2003</v>
      </c>
      <c r="AU5" s="234">
        <v>2004</v>
      </c>
      <c r="AV5" s="234">
        <v>2005</v>
      </c>
      <c r="AW5" s="234">
        <v>2006</v>
      </c>
      <c r="AX5" s="234">
        <v>2007</v>
      </c>
      <c r="AY5" s="234">
        <v>2008</v>
      </c>
      <c r="AZ5" s="234">
        <v>2009</v>
      </c>
      <c r="BA5" s="234">
        <v>2010</v>
      </c>
      <c r="BB5" s="234">
        <v>2011</v>
      </c>
      <c r="BC5" s="234">
        <v>2012</v>
      </c>
      <c r="BD5" s="234">
        <v>2013</v>
      </c>
      <c r="BK5" s="120"/>
      <c r="BL5" s="120"/>
      <c r="BM5" s="120"/>
    </row>
    <row r="6" spans="1:65" s="378" customFormat="1" ht="13.5" customHeight="1" thickBot="1">
      <c r="A6" s="748" t="s">
        <v>538</v>
      </c>
      <c r="B6" s="748" t="s">
        <v>276</v>
      </c>
      <c r="C6" s="748" t="s">
        <v>615</v>
      </c>
      <c r="D6" s="748" t="s">
        <v>583</v>
      </c>
      <c r="E6" s="176">
        <v>0</v>
      </c>
      <c r="F6" s="176">
        <v>0</v>
      </c>
      <c r="G6" s="176">
        <v>0</v>
      </c>
      <c r="H6" s="176">
        <v>0</v>
      </c>
      <c r="I6" s="176">
        <v>0</v>
      </c>
      <c r="J6" s="176">
        <v>0</v>
      </c>
      <c r="K6" s="176">
        <v>0</v>
      </c>
      <c r="L6" s="176">
        <v>0</v>
      </c>
      <c r="M6" s="176">
        <v>0</v>
      </c>
      <c r="N6" s="176">
        <v>0</v>
      </c>
      <c r="O6" s="1021">
        <v>0</v>
      </c>
      <c r="P6" s="176">
        <v>0</v>
      </c>
      <c r="Q6" s="176">
        <v>0</v>
      </c>
      <c r="R6" s="176">
        <v>0</v>
      </c>
      <c r="S6" s="176">
        <v>0</v>
      </c>
      <c r="T6" s="176">
        <v>0</v>
      </c>
      <c r="U6" s="176">
        <v>0</v>
      </c>
      <c r="V6" s="176">
        <v>0</v>
      </c>
      <c r="W6" s="176">
        <v>0</v>
      </c>
      <c r="X6" s="176">
        <v>0</v>
      </c>
      <c r="Y6" s="1021">
        <v>0</v>
      </c>
      <c r="Z6" s="1021">
        <v>0</v>
      </c>
      <c r="AA6" s="176">
        <v>0</v>
      </c>
      <c r="AB6" s="1021">
        <v>0</v>
      </c>
      <c r="AC6" s="1053" t="s">
        <v>2159</v>
      </c>
      <c r="AD6"/>
      <c r="AE6"/>
      <c r="AF6" s="826" t="s">
        <v>116</v>
      </c>
      <c r="AG6" s="820">
        <v>0</v>
      </c>
      <c r="AH6" s="176">
        <v>0</v>
      </c>
      <c r="AI6" s="176">
        <v>0</v>
      </c>
      <c r="AJ6" s="176">
        <v>0</v>
      </c>
      <c r="AK6" s="176">
        <v>0</v>
      </c>
      <c r="AL6" s="176">
        <v>0</v>
      </c>
      <c r="AM6" s="176">
        <v>0</v>
      </c>
      <c r="AN6" s="176">
        <v>0</v>
      </c>
      <c r="AO6" s="176">
        <v>0</v>
      </c>
      <c r="AP6" s="176">
        <v>0</v>
      </c>
      <c r="AQ6" s="176">
        <v>0</v>
      </c>
      <c r="AR6" s="176">
        <v>0</v>
      </c>
      <c r="AS6" s="176">
        <v>0</v>
      </c>
      <c r="AT6" s="176">
        <v>0</v>
      </c>
      <c r="AU6" s="176">
        <v>0</v>
      </c>
      <c r="AV6" s="176">
        <v>0</v>
      </c>
      <c r="AW6" s="176">
        <v>0</v>
      </c>
      <c r="AX6" s="176">
        <v>0</v>
      </c>
      <c r="AY6" s="176">
        <v>0</v>
      </c>
      <c r="AZ6" s="176">
        <v>0</v>
      </c>
      <c r="BA6" s="176">
        <v>0</v>
      </c>
      <c r="BB6" s="176">
        <v>0</v>
      </c>
      <c r="BC6" s="176">
        <v>0</v>
      </c>
      <c r="BD6" s="176">
        <v>0</v>
      </c>
      <c r="BK6" s="120" t="s">
        <v>116</v>
      </c>
      <c r="BL6" s="120" t="s">
        <v>1133</v>
      </c>
      <c r="BM6" s="120" t="s">
        <v>1658</v>
      </c>
    </row>
    <row r="7" spans="1:65" s="120" customFormat="1" ht="12.75" customHeight="1">
      <c r="A7" s="748" t="s">
        <v>538</v>
      </c>
      <c r="B7" s="748" t="s">
        <v>277</v>
      </c>
      <c r="C7" s="748" t="s">
        <v>615</v>
      </c>
      <c r="D7" s="748" t="s">
        <v>583</v>
      </c>
      <c r="E7" s="709">
        <f>E6-E8</f>
        <v>0</v>
      </c>
      <c r="F7" s="709">
        <f t="shared" ref="F7:N7" si="0">F6-F8</f>
        <v>0</v>
      </c>
      <c r="G7" s="710">
        <f t="shared" si="0"/>
        <v>0</v>
      </c>
      <c r="H7" s="709">
        <f t="shared" si="0"/>
        <v>0</v>
      </c>
      <c r="I7" s="709">
        <f t="shared" si="0"/>
        <v>0</v>
      </c>
      <c r="J7" s="709">
        <f t="shared" si="0"/>
        <v>0</v>
      </c>
      <c r="K7" s="709">
        <f t="shared" si="0"/>
        <v>0</v>
      </c>
      <c r="L7" s="709">
        <f t="shared" si="0"/>
        <v>0</v>
      </c>
      <c r="M7" s="709">
        <f t="shared" si="0"/>
        <v>0</v>
      </c>
      <c r="N7" s="709">
        <f t="shared" si="0"/>
        <v>0</v>
      </c>
      <c r="O7" s="709">
        <f t="shared" ref="O7:AB7" si="1">O6-O8</f>
        <v>0</v>
      </c>
      <c r="P7" s="709">
        <f t="shared" si="1"/>
        <v>0</v>
      </c>
      <c r="Q7" s="709">
        <f t="shared" si="1"/>
        <v>0</v>
      </c>
      <c r="R7" s="709">
        <f t="shared" si="1"/>
        <v>0</v>
      </c>
      <c r="S7" s="709">
        <f t="shared" si="1"/>
        <v>0</v>
      </c>
      <c r="T7" s="709">
        <f t="shared" si="1"/>
        <v>0</v>
      </c>
      <c r="U7" s="709">
        <f t="shared" si="1"/>
        <v>0</v>
      </c>
      <c r="V7" s="709">
        <f t="shared" si="1"/>
        <v>0</v>
      </c>
      <c r="W7" s="709">
        <f>W6-W8</f>
        <v>0</v>
      </c>
      <c r="X7" s="709">
        <f>X6-X8</f>
        <v>0</v>
      </c>
      <c r="Y7" s="709">
        <f>Y6-Y8</f>
        <v>0</v>
      </c>
      <c r="Z7" s="709">
        <f>Z6-Z8</f>
        <v>0</v>
      </c>
      <c r="AA7" s="709">
        <f>AA6-AA8</f>
        <v>0</v>
      </c>
      <c r="AB7" s="709">
        <f t="shared" si="1"/>
        <v>0</v>
      </c>
      <c r="AC7" s="1054" t="s">
        <v>2160</v>
      </c>
      <c r="AD7"/>
      <c r="AE7"/>
      <c r="AF7" s="824" t="s">
        <v>117</v>
      </c>
      <c r="AG7" s="105">
        <f t="shared" ref="AG7:BD7" si="2">AG6-AG8</f>
        <v>0</v>
      </c>
      <c r="AH7" s="105">
        <f t="shared" si="2"/>
        <v>0</v>
      </c>
      <c r="AI7" s="105">
        <f t="shared" si="2"/>
        <v>0</v>
      </c>
      <c r="AJ7" s="105">
        <f t="shared" si="2"/>
        <v>0</v>
      </c>
      <c r="AK7" s="105">
        <f t="shared" si="2"/>
        <v>0</v>
      </c>
      <c r="AL7" s="105">
        <f t="shared" si="2"/>
        <v>0</v>
      </c>
      <c r="AM7" s="105">
        <f t="shared" si="2"/>
        <v>0</v>
      </c>
      <c r="AN7" s="105">
        <f t="shared" si="2"/>
        <v>0</v>
      </c>
      <c r="AO7" s="105">
        <f t="shared" si="2"/>
        <v>0</v>
      </c>
      <c r="AP7" s="105">
        <f t="shared" si="2"/>
        <v>0</v>
      </c>
      <c r="AQ7" s="105">
        <f t="shared" si="2"/>
        <v>0</v>
      </c>
      <c r="AR7" s="105">
        <f t="shared" si="2"/>
        <v>0</v>
      </c>
      <c r="AS7" s="105">
        <f t="shared" si="2"/>
        <v>0</v>
      </c>
      <c r="AT7" s="105">
        <f t="shared" si="2"/>
        <v>0</v>
      </c>
      <c r="AU7" s="105">
        <f t="shared" si="2"/>
        <v>0</v>
      </c>
      <c r="AV7" s="105">
        <f t="shared" si="2"/>
        <v>0</v>
      </c>
      <c r="AW7" s="105">
        <f t="shared" si="2"/>
        <v>0</v>
      </c>
      <c r="AX7" s="105">
        <f t="shared" si="2"/>
        <v>0</v>
      </c>
      <c r="AY7" s="105">
        <f t="shared" si="2"/>
        <v>0</v>
      </c>
      <c r="AZ7" s="105">
        <f>AZ6-AZ8</f>
        <v>0</v>
      </c>
      <c r="BA7" s="105">
        <f>BA6-BA8</f>
        <v>0</v>
      </c>
      <c r="BB7" s="105">
        <f>BB6-BB8</f>
        <v>0</v>
      </c>
      <c r="BC7" s="105">
        <f>BC6-BC8</f>
        <v>0</v>
      </c>
      <c r="BD7" s="105">
        <f t="shared" si="2"/>
        <v>0</v>
      </c>
      <c r="BK7" s="120" t="s">
        <v>117</v>
      </c>
      <c r="BL7" s="120" t="s">
        <v>824</v>
      </c>
      <c r="BM7" s="120" t="s">
        <v>1945</v>
      </c>
    </row>
    <row r="8" spans="1:65" s="120" customFormat="1" ht="13.5" customHeight="1">
      <c r="A8" s="748" t="s">
        <v>538</v>
      </c>
      <c r="B8" s="748" t="s">
        <v>278</v>
      </c>
      <c r="C8" s="748" t="s">
        <v>615</v>
      </c>
      <c r="D8" s="748" t="s">
        <v>583</v>
      </c>
      <c r="E8" s="176">
        <v>0</v>
      </c>
      <c r="F8" s="176">
        <v>0</v>
      </c>
      <c r="G8" s="176">
        <v>0</v>
      </c>
      <c r="H8" s="176">
        <v>0</v>
      </c>
      <c r="I8" s="176">
        <v>0</v>
      </c>
      <c r="J8" s="176">
        <v>0</v>
      </c>
      <c r="K8" s="176">
        <v>0</v>
      </c>
      <c r="L8" s="176">
        <v>0</v>
      </c>
      <c r="M8" s="176">
        <v>0</v>
      </c>
      <c r="N8" s="176">
        <v>0</v>
      </c>
      <c r="O8" s="1021">
        <v>0</v>
      </c>
      <c r="P8" s="176">
        <v>0</v>
      </c>
      <c r="Q8" s="176">
        <v>0</v>
      </c>
      <c r="R8" s="176">
        <v>0</v>
      </c>
      <c r="S8" s="176">
        <v>0</v>
      </c>
      <c r="T8" s="176">
        <v>0</v>
      </c>
      <c r="U8" s="176">
        <v>0</v>
      </c>
      <c r="V8" s="176">
        <v>0</v>
      </c>
      <c r="W8" s="176">
        <v>0</v>
      </c>
      <c r="X8" s="176">
        <v>0</v>
      </c>
      <c r="Y8" s="1021">
        <v>0</v>
      </c>
      <c r="Z8" s="1021">
        <v>0</v>
      </c>
      <c r="AA8" s="176">
        <v>0</v>
      </c>
      <c r="AB8" s="1021">
        <v>0</v>
      </c>
      <c r="AC8" s="1055" t="s">
        <v>2161</v>
      </c>
      <c r="AD8"/>
      <c r="AE8"/>
      <c r="AF8" s="824" t="s">
        <v>118</v>
      </c>
      <c r="AG8" s="176">
        <v>0</v>
      </c>
      <c r="AH8" s="176">
        <v>0</v>
      </c>
      <c r="AI8" s="176">
        <v>0</v>
      </c>
      <c r="AJ8" s="176">
        <v>0</v>
      </c>
      <c r="AK8" s="176">
        <v>0</v>
      </c>
      <c r="AL8" s="176">
        <v>0</v>
      </c>
      <c r="AM8" s="176">
        <v>0</v>
      </c>
      <c r="AN8" s="176">
        <v>0</v>
      </c>
      <c r="AO8" s="176">
        <v>0</v>
      </c>
      <c r="AP8" s="176">
        <v>0</v>
      </c>
      <c r="AQ8" s="176">
        <v>0</v>
      </c>
      <c r="AR8" s="176">
        <v>0</v>
      </c>
      <c r="AS8" s="176">
        <v>0</v>
      </c>
      <c r="AT8" s="176">
        <v>0</v>
      </c>
      <c r="AU8" s="176">
        <v>0</v>
      </c>
      <c r="AV8" s="176">
        <v>0</v>
      </c>
      <c r="AW8" s="176">
        <v>0</v>
      </c>
      <c r="AX8" s="176">
        <v>0</v>
      </c>
      <c r="AY8" s="176">
        <v>0</v>
      </c>
      <c r="AZ8" s="176">
        <v>0</v>
      </c>
      <c r="BA8" s="176">
        <v>0</v>
      </c>
      <c r="BB8" s="176">
        <v>0</v>
      </c>
      <c r="BC8" s="176">
        <v>0</v>
      </c>
      <c r="BD8" s="176">
        <v>0</v>
      </c>
      <c r="BK8" s="120" t="s">
        <v>118</v>
      </c>
      <c r="BL8" s="120" t="s">
        <v>1134</v>
      </c>
      <c r="BM8" s="120" t="s">
        <v>1946</v>
      </c>
    </row>
    <row r="9" spans="1:65" s="120" customFormat="1" ht="12.75" customHeight="1">
      <c r="A9" s="748" t="s">
        <v>538</v>
      </c>
      <c r="B9" s="748" t="s">
        <v>279</v>
      </c>
      <c r="C9" s="748" t="s">
        <v>615</v>
      </c>
      <c r="D9" s="748" t="s">
        <v>583</v>
      </c>
      <c r="E9" s="106">
        <v>0</v>
      </c>
      <c r="F9" s="106">
        <v>0</v>
      </c>
      <c r="G9" s="106">
        <v>0</v>
      </c>
      <c r="H9" s="106">
        <v>0</v>
      </c>
      <c r="I9" s="106">
        <v>0</v>
      </c>
      <c r="J9" s="106">
        <v>0</v>
      </c>
      <c r="K9" s="106">
        <v>0</v>
      </c>
      <c r="L9" s="106">
        <v>0</v>
      </c>
      <c r="M9" s="106">
        <v>0</v>
      </c>
      <c r="N9" s="106">
        <v>0</v>
      </c>
      <c r="O9" s="107">
        <v>0</v>
      </c>
      <c r="P9" s="106">
        <v>0</v>
      </c>
      <c r="Q9" s="106">
        <v>0</v>
      </c>
      <c r="R9" s="106">
        <v>0</v>
      </c>
      <c r="S9" s="106">
        <v>0</v>
      </c>
      <c r="T9" s="106">
        <v>0</v>
      </c>
      <c r="U9" s="106">
        <v>0</v>
      </c>
      <c r="V9" s="106">
        <v>0</v>
      </c>
      <c r="W9" s="106">
        <v>0</v>
      </c>
      <c r="X9" s="106">
        <v>0</v>
      </c>
      <c r="Y9" s="107">
        <v>0</v>
      </c>
      <c r="Z9" s="107">
        <v>0</v>
      </c>
      <c r="AA9" s="106">
        <v>0</v>
      </c>
      <c r="AB9" s="107">
        <v>0</v>
      </c>
      <c r="AC9" s="1056" t="s">
        <v>2162</v>
      </c>
      <c r="AD9"/>
      <c r="AE9"/>
      <c r="AF9" s="824" t="s">
        <v>202</v>
      </c>
      <c r="AG9" s="106">
        <v>0</v>
      </c>
      <c r="AH9" s="106">
        <v>0</v>
      </c>
      <c r="AI9" s="106">
        <v>0</v>
      </c>
      <c r="AJ9" s="106">
        <v>0</v>
      </c>
      <c r="AK9" s="106">
        <v>0</v>
      </c>
      <c r="AL9" s="106">
        <v>0</v>
      </c>
      <c r="AM9" s="106">
        <v>0</v>
      </c>
      <c r="AN9" s="106">
        <v>0</v>
      </c>
      <c r="AO9" s="106">
        <v>0</v>
      </c>
      <c r="AP9" s="106">
        <v>0</v>
      </c>
      <c r="AQ9" s="106">
        <v>0</v>
      </c>
      <c r="AR9" s="106">
        <v>0</v>
      </c>
      <c r="AS9" s="106">
        <v>0</v>
      </c>
      <c r="AT9" s="106">
        <v>0</v>
      </c>
      <c r="AU9" s="106">
        <v>0</v>
      </c>
      <c r="AV9" s="106">
        <v>0</v>
      </c>
      <c r="AW9" s="106">
        <v>0</v>
      </c>
      <c r="AX9" s="106">
        <v>0</v>
      </c>
      <c r="AY9" s="106">
        <v>0</v>
      </c>
      <c r="AZ9" s="106">
        <v>0</v>
      </c>
      <c r="BA9" s="106">
        <v>0</v>
      </c>
      <c r="BB9" s="106">
        <v>0</v>
      </c>
      <c r="BC9" s="106">
        <v>0</v>
      </c>
      <c r="BD9" s="106">
        <v>0</v>
      </c>
      <c r="BK9" s="120" t="s">
        <v>202</v>
      </c>
      <c r="BL9" s="120" t="s">
        <v>825</v>
      </c>
      <c r="BM9" s="120" t="s">
        <v>1947</v>
      </c>
    </row>
    <row r="10" spans="1:65" s="120" customFormat="1" ht="12.75" customHeight="1">
      <c r="A10" s="748" t="s">
        <v>538</v>
      </c>
      <c r="B10" s="748" t="s">
        <v>280</v>
      </c>
      <c r="C10" s="748" t="s">
        <v>615</v>
      </c>
      <c r="D10" s="748" t="s">
        <v>583</v>
      </c>
      <c r="E10" s="106">
        <v>0</v>
      </c>
      <c r="F10" s="106">
        <v>0</v>
      </c>
      <c r="G10" s="106">
        <v>0</v>
      </c>
      <c r="H10" s="106">
        <v>0</v>
      </c>
      <c r="I10" s="106">
        <v>0</v>
      </c>
      <c r="J10" s="106">
        <v>0</v>
      </c>
      <c r="K10" s="106">
        <v>0</v>
      </c>
      <c r="L10" s="106">
        <v>0</v>
      </c>
      <c r="M10" s="106">
        <v>0</v>
      </c>
      <c r="N10" s="106">
        <v>0</v>
      </c>
      <c r="O10" s="107">
        <v>0</v>
      </c>
      <c r="P10" s="106">
        <v>0</v>
      </c>
      <c r="Q10" s="106">
        <v>0</v>
      </c>
      <c r="R10" s="106">
        <v>0</v>
      </c>
      <c r="S10" s="106">
        <v>0</v>
      </c>
      <c r="T10" s="106">
        <v>0</v>
      </c>
      <c r="U10" s="106">
        <v>0</v>
      </c>
      <c r="V10" s="106">
        <v>0</v>
      </c>
      <c r="W10" s="106">
        <v>0</v>
      </c>
      <c r="X10" s="106">
        <v>0</v>
      </c>
      <c r="Y10" s="107">
        <v>0</v>
      </c>
      <c r="Z10" s="107">
        <v>0</v>
      </c>
      <c r="AA10" s="106">
        <v>0</v>
      </c>
      <c r="AB10" s="107">
        <v>0</v>
      </c>
      <c r="AC10" s="1056" t="s">
        <v>2163</v>
      </c>
      <c r="AD10"/>
      <c r="AE10"/>
      <c r="AF10" s="824" t="s">
        <v>203</v>
      </c>
      <c r="AG10" s="106">
        <v>0</v>
      </c>
      <c r="AH10" s="106">
        <v>0</v>
      </c>
      <c r="AI10" s="106">
        <v>0</v>
      </c>
      <c r="AJ10" s="106">
        <v>0</v>
      </c>
      <c r="AK10" s="106">
        <v>0</v>
      </c>
      <c r="AL10" s="106">
        <v>0</v>
      </c>
      <c r="AM10" s="106">
        <v>0</v>
      </c>
      <c r="AN10" s="106">
        <v>0</v>
      </c>
      <c r="AO10" s="106">
        <v>0</v>
      </c>
      <c r="AP10" s="106">
        <v>0</v>
      </c>
      <c r="AQ10" s="106">
        <v>0</v>
      </c>
      <c r="AR10" s="106">
        <v>0</v>
      </c>
      <c r="AS10" s="106">
        <v>0</v>
      </c>
      <c r="AT10" s="106">
        <v>0</v>
      </c>
      <c r="AU10" s="106">
        <v>0</v>
      </c>
      <c r="AV10" s="106">
        <v>0</v>
      </c>
      <c r="AW10" s="106">
        <v>0</v>
      </c>
      <c r="AX10" s="106">
        <v>0</v>
      </c>
      <c r="AY10" s="106">
        <v>0</v>
      </c>
      <c r="AZ10" s="106">
        <v>0</v>
      </c>
      <c r="BA10" s="106">
        <v>0</v>
      </c>
      <c r="BB10" s="106">
        <v>0</v>
      </c>
      <c r="BC10" s="106">
        <v>0</v>
      </c>
      <c r="BD10" s="106">
        <v>0</v>
      </c>
      <c r="BK10" s="120" t="s">
        <v>203</v>
      </c>
      <c r="BL10" s="120" t="s">
        <v>745</v>
      </c>
      <c r="BM10" s="120" t="s">
        <v>1948</v>
      </c>
    </row>
    <row r="11" spans="1:65" s="120" customFormat="1" ht="12.75" customHeight="1">
      <c r="A11" s="748" t="s">
        <v>538</v>
      </c>
      <c r="B11" s="748" t="s">
        <v>281</v>
      </c>
      <c r="C11" s="748" t="s">
        <v>615</v>
      </c>
      <c r="D11" s="748" t="s">
        <v>583</v>
      </c>
      <c r="E11" s="106">
        <v>0</v>
      </c>
      <c r="F11" s="106">
        <v>0</v>
      </c>
      <c r="G11" s="106">
        <v>0</v>
      </c>
      <c r="H11" s="106">
        <v>0</v>
      </c>
      <c r="I11" s="106">
        <v>0</v>
      </c>
      <c r="J11" s="106">
        <v>0</v>
      </c>
      <c r="K11" s="106">
        <v>0</v>
      </c>
      <c r="L11" s="106">
        <v>0</v>
      </c>
      <c r="M11" s="106">
        <v>0</v>
      </c>
      <c r="N11" s="106">
        <v>0</v>
      </c>
      <c r="O11" s="106">
        <v>0</v>
      </c>
      <c r="P11" s="106">
        <v>0</v>
      </c>
      <c r="Q11" s="106">
        <v>0</v>
      </c>
      <c r="R11" s="106">
        <v>0</v>
      </c>
      <c r="S11" s="106">
        <v>0</v>
      </c>
      <c r="T11" s="106">
        <v>0</v>
      </c>
      <c r="U11" s="106">
        <v>0</v>
      </c>
      <c r="V11" s="106">
        <v>0</v>
      </c>
      <c r="W11" s="106">
        <v>0</v>
      </c>
      <c r="X11" s="106">
        <v>0</v>
      </c>
      <c r="Y11" s="106">
        <v>0</v>
      </c>
      <c r="Z11" s="106">
        <v>0</v>
      </c>
      <c r="AA11" s="106">
        <v>0</v>
      </c>
      <c r="AB11" s="106">
        <v>0</v>
      </c>
      <c r="AC11" s="1056" t="s">
        <v>2164</v>
      </c>
      <c r="AD11"/>
      <c r="AE11"/>
      <c r="AF11" s="824" t="s">
        <v>121</v>
      </c>
      <c r="AG11" s="106">
        <v>0</v>
      </c>
      <c r="AH11" s="106">
        <v>0</v>
      </c>
      <c r="AI11" s="106">
        <v>0</v>
      </c>
      <c r="AJ11" s="106">
        <v>0</v>
      </c>
      <c r="AK11" s="106">
        <v>0</v>
      </c>
      <c r="AL11" s="106">
        <v>0</v>
      </c>
      <c r="AM11" s="106">
        <v>0</v>
      </c>
      <c r="AN11" s="106">
        <v>0</v>
      </c>
      <c r="AO11" s="106">
        <v>0</v>
      </c>
      <c r="AP11" s="106">
        <v>0</v>
      </c>
      <c r="AQ11" s="106">
        <v>0</v>
      </c>
      <c r="AR11" s="106">
        <v>0</v>
      </c>
      <c r="AS11" s="106">
        <v>0</v>
      </c>
      <c r="AT11" s="106">
        <v>0</v>
      </c>
      <c r="AU11" s="106">
        <v>0</v>
      </c>
      <c r="AV11" s="106">
        <v>0</v>
      </c>
      <c r="AW11" s="106">
        <v>0</v>
      </c>
      <c r="AX11" s="106">
        <v>0</v>
      </c>
      <c r="AY11" s="106">
        <v>0</v>
      </c>
      <c r="AZ11" s="106">
        <v>0</v>
      </c>
      <c r="BA11" s="106">
        <v>0</v>
      </c>
      <c r="BB11" s="106">
        <v>0</v>
      </c>
      <c r="BC11" s="106">
        <v>0</v>
      </c>
      <c r="BD11" s="106">
        <v>0</v>
      </c>
      <c r="BK11" s="120" t="s">
        <v>121</v>
      </c>
      <c r="BL11" s="120" t="s">
        <v>746</v>
      </c>
      <c r="BM11" s="120" t="s">
        <v>1949</v>
      </c>
    </row>
    <row r="12" spans="1:65" s="120" customFormat="1" ht="12.75" customHeight="1">
      <c r="A12" s="748" t="s">
        <v>538</v>
      </c>
      <c r="B12" s="748" t="s">
        <v>282</v>
      </c>
      <c r="C12" s="748" t="s">
        <v>615</v>
      </c>
      <c r="D12" s="748" t="s">
        <v>583</v>
      </c>
      <c r="E12" s="106">
        <v>0</v>
      </c>
      <c r="F12" s="106">
        <v>0</v>
      </c>
      <c r="G12" s="106">
        <v>0</v>
      </c>
      <c r="H12" s="106">
        <v>0</v>
      </c>
      <c r="I12" s="106">
        <v>0</v>
      </c>
      <c r="J12" s="106">
        <v>0</v>
      </c>
      <c r="K12" s="106">
        <v>0</v>
      </c>
      <c r="L12" s="106">
        <v>0</v>
      </c>
      <c r="M12" s="106">
        <v>0</v>
      </c>
      <c r="N12" s="106">
        <v>0</v>
      </c>
      <c r="O12" s="106">
        <v>0</v>
      </c>
      <c r="P12" s="106">
        <v>0</v>
      </c>
      <c r="Q12" s="106">
        <v>0</v>
      </c>
      <c r="R12" s="106">
        <v>0</v>
      </c>
      <c r="S12" s="106">
        <v>0</v>
      </c>
      <c r="T12" s="106">
        <v>0</v>
      </c>
      <c r="U12" s="106">
        <v>0</v>
      </c>
      <c r="V12" s="106">
        <v>0</v>
      </c>
      <c r="W12" s="106">
        <v>0</v>
      </c>
      <c r="X12" s="106">
        <v>0</v>
      </c>
      <c r="Y12" s="106">
        <v>0</v>
      </c>
      <c r="Z12" s="106">
        <v>0</v>
      </c>
      <c r="AA12" s="106">
        <v>0</v>
      </c>
      <c r="AB12" s="106">
        <v>0</v>
      </c>
      <c r="AC12" s="1056" t="s">
        <v>2165</v>
      </c>
      <c r="AD12"/>
      <c r="AE12"/>
      <c r="AF12" s="824" t="s">
        <v>122</v>
      </c>
      <c r="AG12" s="106">
        <v>0</v>
      </c>
      <c r="AH12" s="106">
        <v>0</v>
      </c>
      <c r="AI12" s="106">
        <v>0</v>
      </c>
      <c r="AJ12" s="106">
        <v>0</v>
      </c>
      <c r="AK12" s="106">
        <v>0</v>
      </c>
      <c r="AL12" s="106">
        <v>0</v>
      </c>
      <c r="AM12" s="106">
        <v>0</v>
      </c>
      <c r="AN12" s="106">
        <v>0</v>
      </c>
      <c r="AO12" s="106">
        <v>0</v>
      </c>
      <c r="AP12" s="106">
        <v>0</v>
      </c>
      <c r="AQ12" s="106">
        <v>0</v>
      </c>
      <c r="AR12" s="106">
        <v>0</v>
      </c>
      <c r="AS12" s="106">
        <v>0</v>
      </c>
      <c r="AT12" s="106">
        <v>0</v>
      </c>
      <c r="AU12" s="106">
        <v>0</v>
      </c>
      <c r="AV12" s="106">
        <v>0</v>
      </c>
      <c r="AW12" s="106">
        <v>0</v>
      </c>
      <c r="AX12" s="106">
        <v>0</v>
      </c>
      <c r="AY12" s="106">
        <v>0</v>
      </c>
      <c r="AZ12" s="106">
        <v>0</v>
      </c>
      <c r="BA12" s="106">
        <v>0</v>
      </c>
      <c r="BB12" s="106">
        <v>0</v>
      </c>
      <c r="BC12" s="106">
        <v>0</v>
      </c>
      <c r="BD12" s="106">
        <v>0</v>
      </c>
      <c r="BK12" s="120" t="s">
        <v>122</v>
      </c>
      <c r="BL12" s="120" t="s">
        <v>747</v>
      </c>
      <c r="BM12" s="120" t="s">
        <v>1950</v>
      </c>
    </row>
    <row r="13" spans="1:65" s="120" customFormat="1" ht="12.75" customHeight="1">
      <c r="A13" s="748" t="s">
        <v>538</v>
      </c>
      <c r="B13" s="748" t="s">
        <v>283</v>
      </c>
      <c r="C13" s="748" t="s">
        <v>615</v>
      </c>
      <c r="D13" s="748" t="s">
        <v>583</v>
      </c>
      <c r="E13" s="106">
        <v>0</v>
      </c>
      <c r="F13" s="106">
        <v>0</v>
      </c>
      <c r="G13" s="106">
        <v>0</v>
      </c>
      <c r="H13" s="106">
        <v>0</v>
      </c>
      <c r="I13" s="106">
        <v>0</v>
      </c>
      <c r="J13" s="106">
        <v>0</v>
      </c>
      <c r="K13" s="106">
        <v>0</v>
      </c>
      <c r="L13" s="106">
        <v>0</v>
      </c>
      <c r="M13" s="106">
        <v>0</v>
      </c>
      <c r="N13" s="106">
        <v>0</v>
      </c>
      <c r="O13" s="107">
        <v>0</v>
      </c>
      <c r="P13" s="106">
        <v>0</v>
      </c>
      <c r="Q13" s="106">
        <v>0</v>
      </c>
      <c r="R13" s="106">
        <v>0</v>
      </c>
      <c r="S13" s="106">
        <v>0</v>
      </c>
      <c r="T13" s="106">
        <v>0</v>
      </c>
      <c r="U13" s="106">
        <v>0</v>
      </c>
      <c r="V13" s="106">
        <v>0</v>
      </c>
      <c r="W13" s="106">
        <v>0</v>
      </c>
      <c r="X13" s="106">
        <v>0</v>
      </c>
      <c r="Y13" s="107">
        <v>0</v>
      </c>
      <c r="Z13" s="107">
        <v>0</v>
      </c>
      <c r="AA13" s="106">
        <v>0</v>
      </c>
      <c r="AB13" s="107">
        <v>0</v>
      </c>
      <c r="AC13" s="1056" t="s">
        <v>2166</v>
      </c>
      <c r="AD13"/>
      <c r="AE13"/>
      <c r="AF13" s="824" t="s">
        <v>123</v>
      </c>
      <c r="AG13" s="106">
        <v>0</v>
      </c>
      <c r="AH13" s="106">
        <v>0</v>
      </c>
      <c r="AI13" s="106">
        <v>0</v>
      </c>
      <c r="AJ13" s="106">
        <v>0</v>
      </c>
      <c r="AK13" s="106">
        <v>0</v>
      </c>
      <c r="AL13" s="106">
        <v>0</v>
      </c>
      <c r="AM13" s="106">
        <v>0</v>
      </c>
      <c r="AN13" s="106">
        <v>0</v>
      </c>
      <c r="AO13" s="106">
        <v>0</v>
      </c>
      <c r="AP13" s="106">
        <v>0</v>
      </c>
      <c r="AQ13" s="106">
        <v>0</v>
      </c>
      <c r="AR13" s="106">
        <v>0</v>
      </c>
      <c r="AS13" s="106">
        <v>0</v>
      </c>
      <c r="AT13" s="106">
        <v>0</v>
      </c>
      <c r="AU13" s="106">
        <v>0</v>
      </c>
      <c r="AV13" s="106">
        <v>0</v>
      </c>
      <c r="AW13" s="106">
        <v>0</v>
      </c>
      <c r="AX13" s="106">
        <v>0</v>
      </c>
      <c r="AY13" s="106">
        <v>0</v>
      </c>
      <c r="AZ13" s="106">
        <v>0</v>
      </c>
      <c r="BA13" s="106">
        <v>0</v>
      </c>
      <c r="BB13" s="106">
        <v>0</v>
      </c>
      <c r="BC13" s="106">
        <v>0</v>
      </c>
      <c r="BD13" s="106">
        <v>0</v>
      </c>
      <c r="BK13" s="120" t="s">
        <v>123</v>
      </c>
      <c r="BL13" s="120" t="s">
        <v>748</v>
      </c>
      <c r="BM13" s="120" t="s">
        <v>1951</v>
      </c>
    </row>
    <row r="14" spans="1:65" s="120" customFormat="1" ht="13.5" customHeight="1">
      <c r="A14" s="748" t="s">
        <v>538</v>
      </c>
      <c r="B14" s="748" t="s">
        <v>284</v>
      </c>
      <c r="C14" s="748" t="s">
        <v>615</v>
      </c>
      <c r="D14" s="748" t="s">
        <v>583</v>
      </c>
      <c r="E14" s="711">
        <f>SUM(E8:E9)-SUM(E10:E13)</f>
        <v>0</v>
      </c>
      <c r="F14" s="711">
        <f t="shared" ref="F14:AB14" si="3">SUM(F8:F9)-SUM(F10:F13)</f>
        <v>0</v>
      </c>
      <c r="G14" s="711">
        <f t="shared" si="3"/>
        <v>0</v>
      </c>
      <c r="H14" s="711">
        <f t="shared" si="3"/>
        <v>0</v>
      </c>
      <c r="I14" s="711">
        <f t="shared" si="3"/>
        <v>0</v>
      </c>
      <c r="J14" s="711">
        <f t="shared" si="3"/>
        <v>0</v>
      </c>
      <c r="K14" s="711">
        <f t="shared" si="3"/>
        <v>0</v>
      </c>
      <c r="L14" s="711">
        <f t="shared" si="3"/>
        <v>0</v>
      </c>
      <c r="M14" s="711">
        <f t="shared" si="3"/>
        <v>0</v>
      </c>
      <c r="N14" s="711">
        <f t="shared" si="3"/>
        <v>0</v>
      </c>
      <c r="O14" s="711">
        <f t="shared" si="3"/>
        <v>0</v>
      </c>
      <c r="P14" s="711">
        <f t="shared" si="3"/>
        <v>0</v>
      </c>
      <c r="Q14" s="711">
        <f t="shared" si="3"/>
        <v>0</v>
      </c>
      <c r="R14" s="711">
        <f t="shared" si="3"/>
        <v>0</v>
      </c>
      <c r="S14" s="711">
        <f t="shared" si="3"/>
        <v>0</v>
      </c>
      <c r="T14" s="711">
        <f t="shared" si="3"/>
        <v>0</v>
      </c>
      <c r="U14" s="711">
        <f t="shared" si="3"/>
        <v>0</v>
      </c>
      <c r="V14" s="711">
        <f t="shared" si="3"/>
        <v>0</v>
      </c>
      <c r="W14" s="711">
        <f>SUM(W8:W9)-SUM(W10:W13)</f>
        <v>0</v>
      </c>
      <c r="X14" s="711">
        <f>SUM(X8:X9)-SUM(X10:X13)</f>
        <v>0</v>
      </c>
      <c r="Y14" s="711">
        <f>SUM(Y8:Y9)-SUM(Y10:Y13)</f>
        <v>0</v>
      </c>
      <c r="Z14" s="711">
        <f>SUM(Z8:Z9)-SUM(Z10:Z13)</f>
        <v>0</v>
      </c>
      <c r="AA14" s="711">
        <f>SUM(AA8:AA9)-SUM(AA10:AA13)</f>
        <v>0</v>
      </c>
      <c r="AB14" s="711">
        <f t="shared" si="3"/>
        <v>0</v>
      </c>
      <c r="AC14" s="1057" t="s">
        <v>2167</v>
      </c>
      <c r="AD14"/>
      <c r="AE14"/>
      <c r="AF14" s="824" t="s">
        <v>204</v>
      </c>
      <c r="AG14" s="401">
        <f t="shared" ref="AG14:BD14" si="4">SUM(AG8:AG9)-SUM(AG10:AG13)</f>
        <v>0</v>
      </c>
      <c r="AH14" s="401">
        <f t="shared" si="4"/>
        <v>0</v>
      </c>
      <c r="AI14" s="401">
        <f t="shared" si="4"/>
        <v>0</v>
      </c>
      <c r="AJ14" s="401">
        <f t="shared" si="4"/>
        <v>0</v>
      </c>
      <c r="AK14" s="401">
        <f t="shared" si="4"/>
        <v>0</v>
      </c>
      <c r="AL14" s="401">
        <f t="shared" si="4"/>
        <v>0</v>
      </c>
      <c r="AM14" s="401">
        <f t="shared" si="4"/>
        <v>0</v>
      </c>
      <c r="AN14" s="401">
        <f t="shared" si="4"/>
        <v>0</v>
      </c>
      <c r="AO14" s="401">
        <f t="shared" si="4"/>
        <v>0</v>
      </c>
      <c r="AP14" s="401">
        <f t="shared" si="4"/>
        <v>0</v>
      </c>
      <c r="AQ14" s="401">
        <f t="shared" si="4"/>
        <v>0</v>
      </c>
      <c r="AR14" s="401">
        <f t="shared" si="4"/>
        <v>0</v>
      </c>
      <c r="AS14" s="401">
        <f t="shared" si="4"/>
        <v>0</v>
      </c>
      <c r="AT14" s="401">
        <f t="shared" si="4"/>
        <v>0</v>
      </c>
      <c r="AU14" s="401">
        <f t="shared" si="4"/>
        <v>0</v>
      </c>
      <c r="AV14" s="401">
        <f t="shared" si="4"/>
        <v>0</v>
      </c>
      <c r="AW14" s="401">
        <f t="shared" si="4"/>
        <v>0</v>
      </c>
      <c r="AX14" s="401">
        <f t="shared" si="4"/>
        <v>0</v>
      </c>
      <c r="AY14" s="401">
        <f t="shared" si="4"/>
        <v>0</v>
      </c>
      <c r="AZ14" s="401">
        <f>SUM(AZ8:AZ9)-SUM(AZ10:AZ13)</f>
        <v>0</v>
      </c>
      <c r="BA14" s="401">
        <f>SUM(BA8:BA9)-SUM(BA10:BA13)</f>
        <v>0</v>
      </c>
      <c r="BB14" s="401">
        <f>SUM(BB8:BB9)-SUM(BB10:BB13)</f>
        <v>0</v>
      </c>
      <c r="BC14" s="401">
        <f>SUM(BC8:BC9)-SUM(BC10:BC13)</f>
        <v>0</v>
      </c>
      <c r="BD14" s="401">
        <f t="shared" si="4"/>
        <v>0</v>
      </c>
      <c r="BK14" s="120" t="s">
        <v>204</v>
      </c>
      <c r="BL14" s="120" t="s">
        <v>864</v>
      </c>
      <c r="BM14" s="120" t="s">
        <v>1952</v>
      </c>
    </row>
    <row r="15" spans="1:65" s="120" customFormat="1" ht="12.75" customHeight="1">
      <c r="A15" s="748" t="s">
        <v>538</v>
      </c>
      <c r="B15" s="748" t="s">
        <v>285</v>
      </c>
      <c r="C15" s="748" t="s">
        <v>615</v>
      </c>
      <c r="D15" s="748" t="s">
        <v>583</v>
      </c>
      <c r="E15" s="106">
        <v>0</v>
      </c>
      <c r="F15" s="106">
        <v>0</v>
      </c>
      <c r="G15" s="106">
        <v>0</v>
      </c>
      <c r="H15" s="106">
        <v>0</v>
      </c>
      <c r="I15" s="106">
        <v>0</v>
      </c>
      <c r="J15" s="106">
        <v>0</v>
      </c>
      <c r="K15" s="106">
        <v>0</v>
      </c>
      <c r="L15" s="106">
        <v>0</v>
      </c>
      <c r="M15" s="106">
        <v>0</v>
      </c>
      <c r="N15" s="106">
        <v>0</v>
      </c>
      <c r="O15" s="106">
        <v>0</v>
      </c>
      <c r="P15" s="106">
        <v>0</v>
      </c>
      <c r="Q15" s="106">
        <v>0</v>
      </c>
      <c r="R15" s="106">
        <v>0</v>
      </c>
      <c r="S15" s="106">
        <v>0</v>
      </c>
      <c r="T15" s="106">
        <v>0</v>
      </c>
      <c r="U15" s="106">
        <v>0</v>
      </c>
      <c r="V15" s="106">
        <v>0</v>
      </c>
      <c r="W15" s="106">
        <v>0</v>
      </c>
      <c r="X15" s="106">
        <v>0</v>
      </c>
      <c r="Y15" s="106">
        <v>0</v>
      </c>
      <c r="Z15" s="106">
        <v>0</v>
      </c>
      <c r="AA15" s="106">
        <v>0</v>
      </c>
      <c r="AB15" s="106">
        <v>0</v>
      </c>
      <c r="AC15" s="1054" t="s">
        <v>2168</v>
      </c>
      <c r="AD15"/>
      <c r="AE15"/>
      <c r="AF15" s="824" t="s">
        <v>126</v>
      </c>
      <c r="AG15" s="106">
        <v>0</v>
      </c>
      <c r="AH15" s="106">
        <v>0</v>
      </c>
      <c r="AI15" s="106">
        <v>0</v>
      </c>
      <c r="AJ15" s="106">
        <v>0</v>
      </c>
      <c r="AK15" s="106">
        <v>0</v>
      </c>
      <c r="AL15" s="106">
        <v>0</v>
      </c>
      <c r="AM15" s="106">
        <v>0</v>
      </c>
      <c r="AN15" s="106">
        <v>0</v>
      </c>
      <c r="AO15" s="106">
        <v>0</v>
      </c>
      <c r="AP15" s="106">
        <v>0</v>
      </c>
      <c r="AQ15" s="106">
        <v>0</v>
      </c>
      <c r="AR15" s="106">
        <v>0</v>
      </c>
      <c r="AS15" s="106">
        <v>0</v>
      </c>
      <c r="AT15" s="106">
        <v>0</v>
      </c>
      <c r="AU15" s="106">
        <v>0</v>
      </c>
      <c r="AV15" s="106">
        <v>0</v>
      </c>
      <c r="AW15" s="106">
        <v>0</v>
      </c>
      <c r="AX15" s="106">
        <v>0</v>
      </c>
      <c r="AY15" s="106">
        <v>0</v>
      </c>
      <c r="AZ15" s="106">
        <v>0</v>
      </c>
      <c r="BA15" s="106">
        <v>0</v>
      </c>
      <c r="BB15" s="106">
        <v>0</v>
      </c>
      <c r="BC15" s="106">
        <v>0</v>
      </c>
      <c r="BD15" s="106">
        <v>0</v>
      </c>
      <c r="BK15" s="120" t="s">
        <v>126</v>
      </c>
      <c r="BL15" s="120" t="s">
        <v>749</v>
      </c>
      <c r="BM15" s="120" t="s">
        <v>1953</v>
      </c>
    </row>
    <row r="16" spans="1:65" s="120" customFormat="1" ht="13.5" customHeight="1">
      <c r="A16" s="748" t="s">
        <v>538</v>
      </c>
      <c r="B16" s="748" t="s">
        <v>286</v>
      </c>
      <c r="C16" s="748" t="s">
        <v>615</v>
      </c>
      <c r="D16" s="748" t="s">
        <v>583</v>
      </c>
      <c r="E16" s="711">
        <f>E14-E15</f>
        <v>0</v>
      </c>
      <c r="F16" s="711">
        <f t="shared" ref="F16:AB16" si="5">F14-F15</f>
        <v>0</v>
      </c>
      <c r="G16" s="711">
        <f t="shared" si="5"/>
        <v>0</v>
      </c>
      <c r="H16" s="711">
        <f t="shared" si="5"/>
        <v>0</v>
      </c>
      <c r="I16" s="711">
        <f t="shared" si="5"/>
        <v>0</v>
      </c>
      <c r="J16" s="711">
        <f t="shared" si="5"/>
        <v>0</v>
      </c>
      <c r="K16" s="711">
        <f t="shared" si="5"/>
        <v>0</v>
      </c>
      <c r="L16" s="711">
        <f t="shared" si="5"/>
        <v>0</v>
      </c>
      <c r="M16" s="711">
        <f t="shared" si="5"/>
        <v>0</v>
      </c>
      <c r="N16" s="711">
        <f t="shared" si="5"/>
        <v>0</v>
      </c>
      <c r="O16" s="714">
        <f t="shared" si="5"/>
        <v>0</v>
      </c>
      <c r="P16" s="711">
        <f t="shared" si="5"/>
        <v>0</v>
      </c>
      <c r="Q16" s="711">
        <f t="shared" si="5"/>
        <v>0</v>
      </c>
      <c r="R16" s="711">
        <f t="shared" si="5"/>
        <v>0</v>
      </c>
      <c r="S16" s="711">
        <f t="shared" si="5"/>
        <v>0</v>
      </c>
      <c r="T16" s="711">
        <f t="shared" si="5"/>
        <v>0</v>
      </c>
      <c r="U16" s="711">
        <f t="shared" si="5"/>
        <v>0</v>
      </c>
      <c r="V16" s="711">
        <f t="shared" si="5"/>
        <v>0</v>
      </c>
      <c r="W16" s="711">
        <f>W14-W15</f>
        <v>0</v>
      </c>
      <c r="X16" s="711">
        <f>X14-X15</f>
        <v>0</v>
      </c>
      <c r="Y16" s="714">
        <f>Y14-Y15</f>
        <v>0</v>
      </c>
      <c r="Z16" s="714">
        <f>Z14-Z15</f>
        <v>0</v>
      </c>
      <c r="AA16" s="711">
        <f>AA14-AA15</f>
        <v>0</v>
      </c>
      <c r="AB16" s="714">
        <f t="shared" si="5"/>
        <v>0</v>
      </c>
      <c r="AC16" s="1057" t="s">
        <v>2169</v>
      </c>
      <c r="AD16"/>
      <c r="AE16"/>
      <c r="AF16" s="824" t="s">
        <v>205</v>
      </c>
      <c r="AG16" s="401">
        <f t="shared" ref="AG16:BD16" si="6">AG14-AG15</f>
        <v>0</v>
      </c>
      <c r="AH16" s="401">
        <f t="shared" si="6"/>
        <v>0</v>
      </c>
      <c r="AI16" s="401">
        <f t="shared" si="6"/>
        <v>0</v>
      </c>
      <c r="AJ16" s="401">
        <f t="shared" si="6"/>
        <v>0</v>
      </c>
      <c r="AK16" s="401">
        <f t="shared" si="6"/>
        <v>0</v>
      </c>
      <c r="AL16" s="401">
        <f t="shared" si="6"/>
        <v>0</v>
      </c>
      <c r="AM16" s="401">
        <f t="shared" si="6"/>
        <v>0</v>
      </c>
      <c r="AN16" s="401">
        <f t="shared" si="6"/>
        <v>0</v>
      </c>
      <c r="AO16" s="401">
        <f t="shared" si="6"/>
        <v>0</v>
      </c>
      <c r="AP16" s="401">
        <f t="shared" si="6"/>
        <v>0</v>
      </c>
      <c r="AQ16" s="401">
        <f t="shared" si="6"/>
        <v>0</v>
      </c>
      <c r="AR16" s="401">
        <f t="shared" si="6"/>
        <v>0</v>
      </c>
      <c r="AS16" s="401">
        <f t="shared" si="6"/>
        <v>0</v>
      </c>
      <c r="AT16" s="401">
        <f t="shared" si="6"/>
        <v>0</v>
      </c>
      <c r="AU16" s="401">
        <f t="shared" si="6"/>
        <v>0</v>
      </c>
      <c r="AV16" s="401">
        <f t="shared" si="6"/>
        <v>0</v>
      </c>
      <c r="AW16" s="401">
        <f t="shared" si="6"/>
        <v>0</v>
      </c>
      <c r="AX16" s="401">
        <f t="shared" si="6"/>
        <v>0</v>
      </c>
      <c r="AY16" s="401">
        <f t="shared" si="6"/>
        <v>0</v>
      </c>
      <c r="AZ16" s="401">
        <f>AZ14-AZ15</f>
        <v>0</v>
      </c>
      <c r="BA16" s="401">
        <f>BA14-BA15</f>
        <v>0</v>
      </c>
      <c r="BB16" s="401">
        <f>BB14-BB15</f>
        <v>0</v>
      </c>
      <c r="BC16" s="401">
        <f>BC14-BC15</f>
        <v>0</v>
      </c>
      <c r="BD16" s="401">
        <f t="shared" si="6"/>
        <v>0</v>
      </c>
      <c r="BK16" s="120" t="s">
        <v>205</v>
      </c>
      <c r="BL16" s="120" t="s">
        <v>957</v>
      </c>
      <c r="BM16" s="120" t="s">
        <v>1667</v>
      </c>
    </row>
    <row r="17" spans="1:65" s="120" customFormat="1" ht="12.75" customHeight="1">
      <c r="A17" s="748" t="s">
        <v>538</v>
      </c>
      <c r="B17" s="748" t="s">
        <v>1048</v>
      </c>
      <c r="C17" s="748" t="s">
        <v>615</v>
      </c>
      <c r="D17" s="748" t="s">
        <v>583</v>
      </c>
      <c r="E17" s="712">
        <f>E16-E18</f>
        <v>0</v>
      </c>
      <c r="F17" s="712">
        <f t="shared" ref="F17:AB17" si="7">F16-F18</f>
        <v>0</v>
      </c>
      <c r="G17" s="712">
        <f t="shared" si="7"/>
        <v>0</v>
      </c>
      <c r="H17" s="712">
        <f t="shared" si="7"/>
        <v>0</v>
      </c>
      <c r="I17" s="712">
        <f t="shared" si="7"/>
        <v>0</v>
      </c>
      <c r="J17" s="712">
        <f t="shared" si="7"/>
        <v>0</v>
      </c>
      <c r="K17" s="712">
        <f t="shared" si="7"/>
        <v>0</v>
      </c>
      <c r="L17" s="712">
        <f t="shared" si="7"/>
        <v>0</v>
      </c>
      <c r="M17" s="712">
        <f t="shared" si="7"/>
        <v>0</v>
      </c>
      <c r="N17" s="712">
        <f t="shared" si="7"/>
        <v>0</v>
      </c>
      <c r="O17" s="1024">
        <f t="shared" si="7"/>
        <v>0</v>
      </c>
      <c r="P17" s="712">
        <f t="shared" si="7"/>
        <v>0</v>
      </c>
      <c r="Q17" s="712">
        <f t="shared" si="7"/>
        <v>0</v>
      </c>
      <c r="R17" s="712">
        <f t="shared" si="7"/>
        <v>0</v>
      </c>
      <c r="S17" s="712">
        <f t="shared" si="7"/>
        <v>0</v>
      </c>
      <c r="T17" s="712">
        <f t="shared" si="7"/>
        <v>0</v>
      </c>
      <c r="U17" s="712">
        <f t="shared" si="7"/>
        <v>0</v>
      </c>
      <c r="V17" s="712">
        <f t="shared" si="7"/>
        <v>0</v>
      </c>
      <c r="W17" s="712">
        <f>W16-W18</f>
        <v>0</v>
      </c>
      <c r="X17" s="712">
        <f>X16-X18</f>
        <v>0</v>
      </c>
      <c r="Y17" s="1024">
        <f>Y16-Y18</f>
        <v>0</v>
      </c>
      <c r="Z17" s="1024">
        <f>Z16-Z18</f>
        <v>0</v>
      </c>
      <c r="AA17" s="712">
        <f>AA16-AA18</f>
        <v>0</v>
      </c>
      <c r="AB17" s="1024">
        <f t="shared" si="7"/>
        <v>0</v>
      </c>
      <c r="AC17" s="1058" t="s">
        <v>2170</v>
      </c>
      <c r="AD17"/>
      <c r="AE17"/>
      <c r="AF17" s="824" t="s">
        <v>128</v>
      </c>
      <c r="AG17" s="416">
        <f t="shared" ref="AG17:BD17" si="8">AG16-AG18</f>
        <v>0</v>
      </c>
      <c r="AH17" s="416">
        <f t="shared" si="8"/>
        <v>0</v>
      </c>
      <c r="AI17" s="416">
        <f t="shared" si="8"/>
        <v>0</v>
      </c>
      <c r="AJ17" s="416">
        <f t="shared" si="8"/>
        <v>0</v>
      </c>
      <c r="AK17" s="416">
        <f t="shared" si="8"/>
        <v>0</v>
      </c>
      <c r="AL17" s="416">
        <f t="shared" si="8"/>
        <v>0</v>
      </c>
      <c r="AM17" s="416">
        <f t="shared" si="8"/>
        <v>0</v>
      </c>
      <c r="AN17" s="416">
        <f t="shared" si="8"/>
        <v>0</v>
      </c>
      <c r="AO17" s="416">
        <f t="shared" si="8"/>
        <v>0</v>
      </c>
      <c r="AP17" s="416">
        <f t="shared" si="8"/>
        <v>0</v>
      </c>
      <c r="AQ17" s="416">
        <f t="shared" si="8"/>
        <v>0</v>
      </c>
      <c r="AR17" s="416">
        <f t="shared" si="8"/>
        <v>0</v>
      </c>
      <c r="AS17" s="416">
        <f t="shared" si="8"/>
        <v>0</v>
      </c>
      <c r="AT17" s="416">
        <f t="shared" si="8"/>
        <v>0</v>
      </c>
      <c r="AU17" s="416">
        <f t="shared" si="8"/>
        <v>0</v>
      </c>
      <c r="AV17" s="416">
        <f t="shared" si="8"/>
        <v>0</v>
      </c>
      <c r="AW17" s="416">
        <f t="shared" si="8"/>
        <v>0</v>
      </c>
      <c r="AX17" s="416">
        <f t="shared" si="8"/>
        <v>0</v>
      </c>
      <c r="AY17" s="416">
        <f t="shared" si="8"/>
        <v>0</v>
      </c>
      <c r="AZ17" s="416">
        <f>AZ16-AZ18</f>
        <v>0</v>
      </c>
      <c r="BA17" s="416">
        <f>BA16-BA18</f>
        <v>0</v>
      </c>
      <c r="BB17" s="416">
        <f>BB16-BB18</f>
        <v>0</v>
      </c>
      <c r="BC17" s="416">
        <f>BC16-BC18</f>
        <v>0</v>
      </c>
      <c r="BD17" s="416">
        <f t="shared" si="8"/>
        <v>0</v>
      </c>
      <c r="BK17" s="120" t="s">
        <v>128</v>
      </c>
      <c r="BL17" s="120" t="s">
        <v>553</v>
      </c>
      <c r="BM17" s="120" t="s">
        <v>1954</v>
      </c>
    </row>
    <row r="18" spans="1:65" s="120" customFormat="1" ht="13.5" customHeight="1">
      <c r="A18" s="748" t="s">
        <v>538</v>
      </c>
      <c r="B18" s="748" t="s">
        <v>287</v>
      </c>
      <c r="C18" s="748" t="s">
        <v>615</v>
      </c>
      <c r="D18" s="748" t="s">
        <v>583</v>
      </c>
      <c r="E18" s="713">
        <f>SUM(E19,E35,E49,E54:E58)</f>
        <v>0</v>
      </c>
      <c r="F18" s="713">
        <f t="shared" ref="F18:AB18" si="9">SUM(F19,F35,F49,F54:F58)</f>
        <v>0</v>
      </c>
      <c r="G18" s="713">
        <f t="shared" si="9"/>
        <v>0</v>
      </c>
      <c r="H18" s="713">
        <f t="shared" si="9"/>
        <v>0</v>
      </c>
      <c r="I18" s="713">
        <f t="shared" si="9"/>
        <v>0</v>
      </c>
      <c r="J18" s="713">
        <f t="shared" si="9"/>
        <v>0</v>
      </c>
      <c r="K18" s="713">
        <f t="shared" si="9"/>
        <v>0</v>
      </c>
      <c r="L18" s="713">
        <f t="shared" si="9"/>
        <v>0</v>
      </c>
      <c r="M18" s="713">
        <f t="shared" si="9"/>
        <v>0</v>
      </c>
      <c r="N18" s="713">
        <f t="shared" si="9"/>
        <v>0</v>
      </c>
      <c r="O18" s="713">
        <f t="shared" si="9"/>
        <v>0</v>
      </c>
      <c r="P18" s="713">
        <f t="shared" si="9"/>
        <v>0</v>
      </c>
      <c r="Q18" s="713">
        <f t="shared" si="9"/>
        <v>0</v>
      </c>
      <c r="R18" s="713">
        <f t="shared" si="9"/>
        <v>0</v>
      </c>
      <c r="S18" s="713">
        <f t="shared" si="9"/>
        <v>0</v>
      </c>
      <c r="T18" s="713">
        <f t="shared" si="9"/>
        <v>0</v>
      </c>
      <c r="U18" s="713">
        <f t="shared" ref="U18:Z18" si="10">SUM(U19,U35,U49,U54:U58)</f>
        <v>0</v>
      </c>
      <c r="V18" s="713">
        <f t="shared" si="10"/>
        <v>0</v>
      </c>
      <c r="W18" s="713">
        <f t="shared" si="10"/>
        <v>0</v>
      </c>
      <c r="X18" s="713">
        <f t="shared" si="10"/>
        <v>0</v>
      </c>
      <c r="Y18" s="713">
        <f t="shared" si="10"/>
        <v>0</v>
      </c>
      <c r="Z18" s="713">
        <f t="shared" si="10"/>
        <v>0</v>
      </c>
      <c r="AA18" s="713">
        <f>SUM(AA19,AA35,AA49,AA54:AA58)</f>
        <v>0</v>
      </c>
      <c r="AB18" s="713">
        <f t="shared" si="9"/>
        <v>0</v>
      </c>
      <c r="AC18" s="1055" t="s">
        <v>2171</v>
      </c>
      <c r="AD18"/>
      <c r="AE18"/>
      <c r="AF18" s="824" t="s">
        <v>206</v>
      </c>
      <c r="AG18" s="616">
        <f t="shared" ref="AG18:BD18" si="11">SUM(AG19,AG35,AG49,AG54:AG58)</f>
        <v>0</v>
      </c>
      <c r="AH18" s="616">
        <f t="shared" si="11"/>
        <v>0</v>
      </c>
      <c r="AI18" s="616">
        <f t="shared" si="11"/>
        <v>0</v>
      </c>
      <c r="AJ18" s="616">
        <f t="shared" si="11"/>
        <v>0</v>
      </c>
      <c r="AK18" s="616">
        <f t="shared" si="11"/>
        <v>0</v>
      </c>
      <c r="AL18" s="616">
        <f t="shared" si="11"/>
        <v>0</v>
      </c>
      <c r="AM18" s="616">
        <f t="shared" si="11"/>
        <v>0</v>
      </c>
      <c r="AN18" s="616">
        <f t="shared" si="11"/>
        <v>0</v>
      </c>
      <c r="AO18" s="616">
        <f t="shared" si="11"/>
        <v>0</v>
      </c>
      <c r="AP18" s="616">
        <f t="shared" si="11"/>
        <v>0</v>
      </c>
      <c r="AQ18" s="616">
        <f t="shared" si="11"/>
        <v>0</v>
      </c>
      <c r="AR18" s="616">
        <f t="shared" si="11"/>
        <v>0</v>
      </c>
      <c r="AS18" s="616">
        <f t="shared" si="11"/>
        <v>0</v>
      </c>
      <c r="AT18" s="616">
        <f t="shared" si="11"/>
        <v>0</v>
      </c>
      <c r="AU18" s="616">
        <f t="shared" si="11"/>
        <v>0</v>
      </c>
      <c r="AV18" s="616">
        <f t="shared" si="11"/>
        <v>0</v>
      </c>
      <c r="AW18" s="616">
        <f t="shared" si="11"/>
        <v>0</v>
      </c>
      <c r="AX18" s="616">
        <f t="shared" si="11"/>
        <v>0</v>
      </c>
      <c r="AY18" s="616">
        <f t="shared" si="11"/>
        <v>0</v>
      </c>
      <c r="AZ18" s="616">
        <f>SUM(AZ19,AZ35,AZ49,AZ54:AZ58)</f>
        <v>0</v>
      </c>
      <c r="BA18" s="616">
        <f>SUM(BA19,BA35,BA49,BA54:BA58)</f>
        <v>0</v>
      </c>
      <c r="BB18" s="616">
        <f>SUM(BB19,BB35,BB49,BB54:BB58)</f>
        <v>0</v>
      </c>
      <c r="BC18" s="616">
        <f>SUM(BC19,BC35,BC49,BC54:BC58)</f>
        <v>0</v>
      </c>
      <c r="BD18" s="616">
        <f t="shared" si="11"/>
        <v>0</v>
      </c>
      <c r="BK18" s="120" t="s">
        <v>206</v>
      </c>
      <c r="BL18" s="120" t="s">
        <v>750</v>
      </c>
      <c r="BM18" s="120" t="s">
        <v>1669</v>
      </c>
    </row>
    <row r="19" spans="1:65" s="120" customFormat="1" ht="13.5" customHeight="1">
      <c r="A19" s="748" t="s">
        <v>538</v>
      </c>
      <c r="B19" s="748" t="s">
        <v>288</v>
      </c>
      <c r="C19" s="748" t="s">
        <v>615</v>
      </c>
      <c r="D19" s="748" t="s">
        <v>583</v>
      </c>
      <c r="E19" s="711">
        <f>SUM(E20:E34)</f>
        <v>0</v>
      </c>
      <c r="F19" s="711">
        <f t="shared" ref="F19:O19" si="12">SUM(F20:F34)</f>
        <v>0</v>
      </c>
      <c r="G19" s="711">
        <f t="shared" si="12"/>
        <v>0</v>
      </c>
      <c r="H19" s="711">
        <f t="shared" si="12"/>
        <v>0</v>
      </c>
      <c r="I19" s="711">
        <f t="shared" si="12"/>
        <v>0</v>
      </c>
      <c r="J19" s="711">
        <f t="shared" si="12"/>
        <v>0</v>
      </c>
      <c r="K19" s="711">
        <f t="shared" si="12"/>
        <v>0</v>
      </c>
      <c r="L19" s="711">
        <f t="shared" si="12"/>
        <v>0</v>
      </c>
      <c r="M19" s="711">
        <f t="shared" si="12"/>
        <v>0</v>
      </c>
      <c r="N19" s="711">
        <f t="shared" si="12"/>
        <v>0</v>
      </c>
      <c r="O19" s="711">
        <f t="shared" si="12"/>
        <v>0</v>
      </c>
      <c r="P19" s="711">
        <f t="shared" ref="P19:AB19" si="13">SUM(P20:P34)</f>
        <v>0</v>
      </c>
      <c r="Q19" s="711">
        <f t="shared" si="13"/>
        <v>0</v>
      </c>
      <c r="R19" s="711">
        <f t="shared" si="13"/>
        <v>0</v>
      </c>
      <c r="S19" s="711">
        <f t="shared" si="13"/>
        <v>0</v>
      </c>
      <c r="T19" s="711">
        <f t="shared" si="13"/>
        <v>0</v>
      </c>
      <c r="U19" s="711">
        <f t="shared" ref="U19:Z19" si="14">SUM(U20:U34)</f>
        <v>0</v>
      </c>
      <c r="V19" s="711">
        <f t="shared" si="14"/>
        <v>0</v>
      </c>
      <c r="W19" s="711">
        <f t="shared" si="14"/>
        <v>0</v>
      </c>
      <c r="X19" s="711">
        <f t="shared" si="14"/>
        <v>0</v>
      </c>
      <c r="Y19" s="711">
        <f t="shared" si="14"/>
        <v>0</v>
      </c>
      <c r="Z19" s="711">
        <f t="shared" si="14"/>
        <v>0</v>
      </c>
      <c r="AA19" s="711">
        <f>SUM(AA20:AA34)</f>
        <v>0</v>
      </c>
      <c r="AB19" s="711">
        <f t="shared" si="13"/>
        <v>0</v>
      </c>
      <c r="AC19" s="1057" t="s">
        <v>2172</v>
      </c>
      <c r="AD19"/>
      <c r="AE19"/>
      <c r="AF19" s="824" t="s">
        <v>130</v>
      </c>
      <c r="AG19" s="401">
        <f t="shared" ref="AG19:BD19" si="15">SUM(AG20:AG34)</f>
        <v>0</v>
      </c>
      <c r="AH19" s="401">
        <f t="shared" si="15"/>
        <v>0</v>
      </c>
      <c r="AI19" s="401">
        <f t="shared" si="15"/>
        <v>0</v>
      </c>
      <c r="AJ19" s="401">
        <f t="shared" si="15"/>
        <v>0</v>
      </c>
      <c r="AK19" s="401">
        <f t="shared" si="15"/>
        <v>0</v>
      </c>
      <c r="AL19" s="401">
        <f t="shared" si="15"/>
        <v>0</v>
      </c>
      <c r="AM19" s="401">
        <f t="shared" si="15"/>
        <v>0</v>
      </c>
      <c r="AN19" s="401">
        <f t="shared" si="15"/>
        <v>0</v>
      </c>
      <c r="AO19" s="401">
        <f t="shared" si="15"/>
        <v>0</v>
      </c>
      <c r="AP19" s="401">
        <f t="shared" si="15"/>
        <v>0</v>
      </c>
      <c r="AQ19" s="401">
        <f t="shared" si="15"/>
        <v>0</v>
      </c>
      <c r="AR19" s="401">
        <f t="shared" si="15"/>
        <v>0</v>
      </c>
      <c r="AS19" s="401">
        <f t="shared" si="15"/>
        <v>0</v>
      </c>
      <c r="AT19" s="401">
        <f t="shared" si="15"/>
        <v>0</v>
      </c>
      <c r="AU19" s="401">
        <f t="shared" si="15"/>
        <v>0</v>
      </c>
      <c r="AV19" s="401">
        <f t="shared" si="15"/>
        <v>0</v>
      </c>
      <c r="AW19" s="401">
        <f t="shared" si="15"/>
        <v>0</v>
      </c>
      <c r="AX19" s="401">
        <f t="shared" si="15"/>
        <v>0</v>
      </c>
      <c r="AY19" s="401">
        <f t="shared" si="15"/>
        <v>0</v>
      </c>
      <c r="AZ19" s="401">
        <f>SUM(AZ20:AZ34)</f>
        <v>0</v>
      </c>
      <c r="BA19" s="401">
        <f>SUM(BA20:BA34)</f>
        <v>0</v>
      </c>
      <c r="BB19" s="401">
        <f>SUM(BB20:BB34)</f>
        <v>0</v>
      </c>
      <c r="BC19" s="401">
        <f>SUM(BC20:BC34)</f>
        <v>0</v>
      </c>
      <c r="BD19" s="401">
        <f t="shared" si="15"/>
        <v>0</v>
      </c>
      <c r="BK19" s="120" t="s">
        <v>130</v>
      </c>
      <c r="BL19" s="120" t="s">
        <v>1105</v>
      </c>
      <c r="BM19" s="120" t="s">
        <v>1955</v>
      </c>
    </row>
    <row r="20" spans="1:65" s="120" customFormat="1" ht="12.75" customHeight="1">
      <c r="A20" s="748" t="s">
        <v>538</v>
      </c>
      <c r="B20" s="748" t="s">
        <v>1005</v>
      </c>
      <c r="C20" s="748" t="s">
        <v>615</v>
      </c>
      <c r="D20" s="748" t="s">
        <v>583</v>
      </c>
      <c r="E20" s="106">
        <v>0</v>
      </c>
      <c r="F20" s="106">
        <v>0</v>
      </c>
      <c r="G20" s="106">
        <v>0</v>
      </c>
      <c r="H20" s="106">
        <v>0</v>
      </c>
      <c r="I20" s="106">
        <v>0</v>
      </c>
      <c r="J20" s="106">
        <v>0</v>
      </c>
      <c r="K20" s="106">
        <v>0</v>
      </c>
      <c r="L20" s="106">
        <v>0</v>
      </c>
      <c r="M20" s="106">
        <v>0</v>
      </c>
      <c r="N20" s="106">
        <v>0</v>
      </c>
      <c r="O20" s="106">
        <v>0</v>
      </c>
      <c r="P20" s="106">
        <v>0</v>
      </c>
      <c r="Q20" s="106">
        <v>0</v>
      </c>
      <c r="R20" s="106">
        <v>0</v>
      </c>
      <c r="S20" s="106">
        <v>0</v>
      </c>
      <c r="T20" s="106">
        <v>0</v>
      </c>
      <c r="U20" s="106">
        <v>0</v>
      </c>
      <c r="V20" s="106">
        <v>0</v>
      </c>
      <c r="W20" s="106">
        <v>0</v>
      </c>
      <c r="X20" s="106">
        <v>0</v>
      </c>
      <c r="Y20" s="106">
        <v>0</v>
      </c>
      <c r="Z20" s="106">
        <v>0</v>
      </c>
      <c r="AA20" s="106">
        <v>0</v>
      </c>
      <c r="AB20" s="106">
        <v>0</v>
      </c>
      <c r="AC20" s="1056" t="s">
        <v>2173</v>
      </c>
      <c r="AD20"/>
      <c r="AE20"/>
      <c r="AF20" s="824" t="s">
        <v>135</v>
      </c>
      <c r="AG20" s="106">
        <v>0</v>
      </c>
      <c r="AH20" s="106">
        <v>0</v>
      </c>
      <c r="AI20" s="106">
        <v>0</v>
      </c>
      <c r="AJ20" s="106">
        <v>0</v>
      </c>
      <c r="AK20" s="106">
        <v>0</v>
      </c>
      <c r="AL20" s="106">
        <v>0</v>
      </c>
      <c r="AM20" s="106">
        <v>0</v>
      </c>
      <c r="AN20" s="106">
        <v>0</v>
      </c>
      <c r="AO20" s="106">
        <v>0</v>
      </c>
      <c r="AP20" s="106">
        <v>0</v>
      </c>
      <c r="AQ20" s="106">
        <v>0</v>
      </c>
      <c r="AR20" s="106">
        <v>0</v>
      </c>
      <c r="AS20" s="106">
        <v>0</v>
      </c>
      <c r="AT20" s="106">
        <v>0</v>
      </c>
      <c r="AU20" s="106">
        <v>0</v>
      </c>
      <c r="AV20" s="106">
        <v>0</v>
      </c>
      <c r="AW20" s="106">
        <v>0</v>
      </c>
      <c r="AX20" s="106">
        <v>0</v>
      </c>
      <c r="AY20" s="106">
        <v>0</v>
      </c>
      <c r="AZ20" s="106">
        <v>0</v>
      </c>
      <c r="BA20" s="106">
        <v>0</v>
      </c>
      <c r="BB20" s="106">
        <v>0</v>
      </c>
      <c r="BC20" s="106">
        <v>0</v>
      </c>
      <c r="BD20" s="106">
        <v>0</v>
      </c>
      <c r="BK20" s="120" t="s">
        <v>135</v>
      </c>
      <c r="BL20" s="120" t="s">
        <v>806</v>
      </c>
      <c r="BM20" s="120" t="s">
        <v>1688</v>
      </c>
    </row>
    <row r="21" spans="1:65" s="120" customFormat="1" ht="12.75" customHeight="1">
      <c r="A21" s="748" t="s">
        <v>538</v>
      </c>
      <c r="B21" s="748" t="s">
        <v>884</v>
      </c>
      <c r="C21" s="748" t="s">
        <v>615</v>
      </c>
      <c r="D21" s="748" t="s">
        <v>583</v>
      </c>
      <c r="E21" s="106">
        <v>0</v>
      </c>
      <c r="F21" s="106">
        <v>0</v>
      </c>
      <c r="G21" s="106">
        <v>0</v>
      </c>
      <c r="H21" s="106">
        <v>0</v>
      </c>
      <c r="I21" s="106">
        <v>0</v>
      </c>
      <c r="J21" s="106">
        <v>0</v>
      </c>
      <c r="K21" s="106">
        <v>0</v>
      </c>
      <c r="L21" s="106">
        <v>0</v>
      </c>
      <c r="M21" s="106">
        <v>0</v>
      </c>
      <c r="N21" s="106">
        <v>0</v>
      </c>
      <c r="O21" s="106">
        <v>0</v>
      </c>
      <c r="P21" s="106">
        <v>0</v>
      </c>
      <c r="Q21" s="106">
        <v>0</v>
      </c>
      <c r="R21" s="106">
        <v>0</v>
      </c>
      <c r="S21" s="106">
        <v>0</v>
      </c>
      <c r="T21" s="106">
        <v>0</v>
      </c>
      <c r="U21" s="106">
        <v>0</v>
      </c>
      <c r="V21" s="106">
        <v>0</v>
      </c>
      <c r="W21" s="106">
        <v>0</v>
      </c>
      <c r="X21" s="106">
        <v>0</v>
      </c>
      <c r="Y21" s="106">
        <v>0</v>
      </c>
      <c r="Z21" s="106">
        <v>0</v>
      </c>
      <c r="AA21" s="106">
        <v>0</v>
      </c>
      <c r="AB21" s="106">
        <v>0</v>
      </c>
      <c r="AC21" s="1056" t="s">
        <v>2174</v>
      </c>
      <c r="AD21"/>
      <c r="AE21"/>
      <c r="AF21" s="824" t="s">
        <v>136</v>
      </c>
      <c r="AG21" s="106">
        <v>0</v>
      </c>
      <c r="AH21" s="106">
        <v>0</v>
      </c>
      <c r="AI21" s="106">
        <v>0</v>
      </c>
      <c r="AJ21" s="106">
        <v>0</v>
      </c>
      <c r="AK21" s="106">
        <v>0</v>
      </c>
      <c r="AL21" s="106">
        <v>0</v>
      </c>
      <c r="AM21" s="106">
        <v>0</v>
      </c>
      <c r="AN21" s="106">
        <v>0</v>
      </c>
      <c r="AO21" s="106">
        <v>0</v>
      </c>
      <c r="AP21" s="106">
        <v>0</v>
      </c>
      <c r="AQ21" s="106">
        <v>0</v>
      </c>
      <c r="AR21" s="106">
        <v>0</v>
      </c>
      <c r="AS21" s="106">
        <v>0</v>
      </c>
      <c r="AT21" s="106">
        <v>0</v>
      </c>
      <c r="AU21" s="106">
        <v>0</v>
      </c>
      <c r="AV21" s="106">
        <v>0</v>
      </c>
      <c r="AW21" s="106">
        <v>0</v>
      </c>
      <c r="AX21" s="106">
        <v>0</v>
      </c>
      <c r="AY21" s="106">
        <v>0</v>
      </c>
      <c r="AZ21" s="106">
        <v>0</v>
      </c>
      <c r="BA21" s="106">
        <v>0</v>
      </c>
      <c r="BB21" s="106">
        <v>0</v>
      </c>
      <c r="BC21" s="106">
        <v>0</v>
      </c>
      <c r="BD21" s="106">
        <v>0</v>
      </c>
      <c r="BK21" s="120" t="s">
        <v>136</v>
      </c>
      <c r="BL21" s="120" t="s">
        <v>807</v>
      </c>
      <c r="BM21" s="120" t="s">
        <v>1689</v>
      </c>
    </row>
    <row r="22" spans="1:65" s="120" customFormat="1" ht="12.75" customHeight="1">
      <c r="A22" s="748" t="s">
        <v>538</v>
      </c>
      <c r="B22" s="748" t="s">
        <v>298</v>
      </c>
      <c r="C22" s="748" t="s">
        <v>615</v>
      </c>
      <c r="D22" s="748" t="s">
        <v>583</v>
      </c>
      <c r="E22" s="106">
        <v>0</v>
      </c>
      <c r="F22" s="106">
        <v>0</v>
      </c>
      <c r="G22" s="106">
        <v>0</v>
      </c>
      <c r="H22" s="106">
        <v>0</v>
      </c>
      <c r="I22" s="106">
        <v>0</v>
      </c>
      <c r="J22" s="106">
        <v>0</v>
      </c>
      <c r="K22" s="106">
        <v>0</v>
      </c>
      <c r="L22" s="106">
        <v>0</v>
      </c>
      <c r="M22" s="106">
        <v>0</v>
      </c>
      <c r="N22" s="106">
        <v>0</v>
      </c>
      <c r="O22" s="106">
        <v>0</v>
      </c>
      <c r="P22" s="106">
        <v>0</v>
      </c>
      <c r="Q22" s="106">
        <v>0</v>
      </c>
      <c r="R22" s="106">
        <v>0</v>
      </c>
      <c r="S22" s="106">
        <v>0</v>
      </c>
      <c r="T22" s="106">
        <v>0</v>
      </c>
      <c r="U22" s="106">
        <v>0</v>
      </c>
      <c r="V22" s="106">
        <v>0</v>
      </c>
      <c r="W22" s="106">
        <v>0</v>
      </c>
      <c r="X22" s="106">
        <v>0</v>
      </c>
      <c r="Y22" s="106">
        <v>0</v>
      </c>
      <c r="Z22" s="106">
        <v>0</v>
      </c>
      <c r="AA22" s="106">
        <v>0</v>
      </c>
      <c r="AB22" s="106">
        <v>0</v>
      </c>
      <c r="AC22" s="1056" t="s">
        <v>2175</v>
      </c>
      <c r="AD22"/>
      <c r="AE22"/>
      <c r="AF22" s="824" t="s">
        <v>137</v>
      </c>
      <c r="AG22" s="106">
        <v>0</v>
      </c>
      <c r="AH22" s="106">
        <v>0</v>
      </c>
      <c r="AI22" s="106">
        <v>0</v>
      </c>
      <c r="AJ22" s="106">
        <v>0</v>
      </c>
      <c r="AK22" s="106">
        <v>0</v>
      </c>
      <c r="AL22" s="106">
        <v>0</v>
      </c>
      <c r="AM22" s="106">
        <v>0</v>
      </c>
      <c r="AN22" s="106">
        <v>0</v>
      </c>
      <c r="AO22" s="106">
        <v>0</v>
      </c>
      <c r="AP22" s="106">
        <v>0</v>
      </c>
      <c r="AQ22" s="106">
        <v>0</v>
      </c>
      <c r="AR22" s="106">
        <v>0</v>
      </c>
      <c r="AS22" s="106">
        <v>0</v>
      </c>
      <c r="AT22" s="106">
        <v>0</v>
      </c>
      <c r="AU22" s="106">
        <v>0</v>
      </c>
      <c r="AV22" s="106">
        <v>0</v>
      </c>
      <c r="AW22" s="106">
        <v>0</v>
      </c>
      <c r="AX22" s="106">
        <v>0</v>
      </c>
      <c r="AY22" s="106">
        <v>0</v>
      </c>
      <c r="AZ22" s="106">
        <v>0</v>
      </c>
      <c r="BA22" s="106">
        <v>0</v>
      </c>
      <c r="BB22" s="106">
        <v>0</v>
      </c>
      <c r="BC22" s="106">
        <v>0</v>
      </c>
      <c r="BD22" s="106">
        <v>0</v>
      </c>
      <c r="BK22" s="120" t="s">
        <v>137</v>
      </c>
      <c r="BL22" s="120" t="s">
        <v>808</v>
      </c>
      <c r="BM22" s="120" t="s">
        <v>1690</v>
      </c>
    </row>
    <row r="23" spans="1:65" s="120" customFormat="1" ht="12.75" customHeight="1">
      <c r="A23" s="748" t="s">
        <v>538</v>
      </c>
      <c r="B23" s="748" t="s">
        <v>299</v>
      </c>
      <c r="C23" s="748" t="s">
        <v>615</v>
      </c>
      <c r="D23" s="748" t="s">
        <v>583</v>
      </c>
      <c r="E23" s="106">
        <v>0</v>
      </c>
      <c r="F23" s="106">
        <v>0</v>
      </c>
      <c r="G23" s="106">
        <v>0</v>
      </c>
      <c r="H23" s="106">
        <v>0</v>
      </c>
      <c r="I23" s="106">
        <v>0</v>
      </c>
      <c r="J23" s="106">
        <v>0</v>
      </c>
      <c r="K23" s="106">
        <v>0</v>
      </c>
      <c r="L23" s="106">
        <v>0</v>
      </c>
      <c r="M23" s="106">
        <v>0</v>
      </c>
      <c r="N23" s="106">
        <v>0</v>
      </c>
      <c r="O23" s="106">
        <v>0</v>
      </c>
      <c r="P23" s="106">
        <v>0</v>
      </c>
      <c r="Q23" s="106">
        <v>0</v>
      </c>
      <c r="R23" s="106">
        <v>0</v>
      </c>
      <c r="S23" s="106">
        <v>0</v>
      </c>
      <c r="T23" s="106">
        <v>0</v>
      </c>
      <c r="U23" s="106">
        <v>0</v>
      </c>
      <c r="V23" s="106">
        <v>0</v>
      </c>
      <c r="W23" s="106">
        <v>0</v>
      </c>
      <c r="X23" s="106">
        <v>0</v>
      </c>
      <c r="Y23" s="106">
        <v>0</v>
      </c>
      <c r="Z23" s="106">
        <v>0</v>
      </c>
      <c r="AA23" s="106">
        <v>0</v>
      </c>
      <c r="AB23" s="106">
        <v>0</v>
      </c>
      <c r="AC23" s="1056" t="s">
        <v>2176</v>
      </c>
      <c r="AD23"/>
      <c r="AE23"/>
      <c r="AF23" s="824" t="s">
        <v>138</v>
      </c>
      <c r="AG23" s="106">
        <v>0</v>
      </c>
      <c r="AH23" s="106">
        <v>0</v>
      </c>
      <c r="AI23" s="106">
        <v>0</v>
      </c>
      <c r="AJ23" s="106">
        <v>0</v>
      </c>
      <c r="AK23" s="106">
        <v>0</v>
      </c>
      <c r="AL23" s="106">
        <v>0</v>
      </c>
      <c r="AM23" s="106">
        <v>0</v>
      </c>
      <c r="AN23" s="106">
        <v>0</v>
      </c>
      <c r="AO23" s="106">
        <v>0</v>
      </c>
      <c r="AP23" s="106">
        <v>0</v>
      </c>
      <c r="AQ23" s="106">
        <v>0</v>
      </c>
      <c r="AR23" s="106">
        <v>0</v>
      </c>
      <c r="AS23" s="106">
        <v>0</v>
      </c>
      <c r="AT23" s="106">
        <v>0</v>
      </c>
      <c r="AU23" s="106">
        <v>0</v>
      </c>
      <c r="AV23" s="106">
        <v>0</v>
      </c>
      <c r="AW23" s="106">
        <v>0</v>
      </c>
      <c r="AX23" s="106">
        <v>0</v>
      </c>
      <c r="AY23" s="106">
        <v>0</v>
      </c>
      <c r="AZ23" s="106">
        <v>0</v>
      </c>
      <c r="BA23" s="106">
        <v>0</v>
      </c>
      <c r="BB23" s="106">
        <v>0</v>
      </c>
      <c r="BC23" s="106">
        <v>0</v>
      </c>
      <c r="BD23" s="106">
        <v>0</v>
      </c>
      <c r="BK23" s="120" t="s">
        <v>138</v>
      </c>
      <c r="BL23" s="120" t="s">
        <v>959</v>
      </c>
      <c r="BM23" s="120" t="s">
        <v>1691</v>
      </c>
    </row>
    <row r="24" spans="1:65" s="120" customFormat="1" ht="12.75" customHeight="1">
      <c r="A24" s="748" t="s">
        <v>538</v>
      </c>
      <c r="B24" s="748" t="s">
        <v>301</v>
      </c>
      <c r="C24" s="748" t="s">
        <v>615</v>
      </c>
      <c r="D24" s="748" t="s">
        <v>583</v>
      </c>
      <c r="E24" s="106">
        <v>0</v>
      </c>
      <c r="F24" s="106">
        <v>0</v>
      </c>
      <c r="G24" s="106">
        <v>0</v>
      </c>
      <c r="H24" s="106">
        <v>0</v>
      </c>
      <c r="I24" s="106">
        <v>0</v>
      </c>
      <c r="J24" s="106">
        <v>0</v>
      </c>
      <c r="K24" s="106">
        <v>0</v>
      </c>
      <c r="L24" s="106">
        <v>0</v>
      </c>
      <c r="M24" s="106">
        <v>0</v>
      </c>
      <c r="N24" s="106">
        <v>0</v>
      </c>
      <c r="O24" s="106">
        <v>0</v>
      </c>
      <c r="P24" s="106">
        <v>0</v>
      </c>
      <c r="Q24" s="106">
        <v>0</v>
      </c>
      <c r="R24" s="106">
        <v>0</v>
      </c>
      <c r="S24" s="106">
        <v>0</v>
      </c>
      <c r="T24" s="106">
        <v>0</v>
      </c>
      <c r="U24" s="106">
        <v>0</v>
      </c>
      <c r="V24" s="106">
        <v>0</v>
      </c>
      <c r="W24" s="106">
        <v>0</v>
      </c>
      <c r="X24" s="106">
        <v>0</v>
      </c>
      <c r="Y24" s="106">
        <v>0</v>
      </c>
      <c r="Z24" s="106">
        <v>0</v>
      </c>
      <c r="AA24" s="106">
        <v>0</v>
      </c>
      <c r="AB24" s="106">
        <v>0</v>
      </c>
      <c r="AC24" s="1056" t="s">
        <v>2177</v>
      </c>
      <c r="AD24"/>
      <c r="AE24"/>
      <c r="AF24" s="824" t="s">
        <v>139</v>
      </c>
      <c r="AG24" s="106">
        <v>0</v>
      </c>
      <c r="AH24" s="106">
        <v>0</v>
      </c>
      <c r="AI24" s="106">
        <v>0</v>
      </c>
      <c r="AJ24" s="106">
        <v>0</v>
      </c>
      <c r="AK24" s="106">
        <v>0</v>
      </c>
      <c r="AL24" s="106">
        <v>0</v>
      </c>
      <c r="AM24" s="106">
        <v>0</v>
      </c>
      <c r="AN24" s="106">
        <v>0</v>
      </c>
      <c r="AO24" s="106">
        <v>0</v>
      </c>
      <c r="AP24" s="106">
        <v>0</v>
      </c>
      <c r="AQ24" s="106">
        <v>0</v>
      </c>
      <c r="AR24" s="106">
        <v>0</v>
      </c>
      <c r="AS24" s="106">
        <v>0</v>
      </c>
      <c r="AT24" s="106">
        <v>0</v>
      </c>
      <c r="AU24" s="106">
        <v>0</v>
      </c>
      <c r="AV24" s="106">
        <v>0</v>
      </c>
      <c r="AW24" s="106">
        <v>0</v>
      </c>
      <c r="AX24" s="106">
        <v>0</v>
      </c>
      <c r="AY24" s="106">
        <v>0</v>
      </c>
      <c r="AZ24" s="106">
        <v>0</v>
      </c>
      <c r="BA24" s="106">
        <v>0</v>
      </c>
      <c r="BB24" s="106">
        <v>0</v>
      </c>
      <c r="BC24" s="106">
        <v>0</v>
      </c>
      <c r="BD24" s="106">
        <v>0</v>
      </c>
      <c r="BK24" s="120" t="s">
        <v>139</v>
      </c>
      <c r="BL24" s="120" t="s">
        <v>810</v>
      </c>
      <c r="BM24" s="120" t="s">
        <v>1692</v>
      </c>
    </row>
    <row r="25" spans="1:65" s="120" customFormat="1" ht="12.75" customHeight="1">
      <c r="A25" s="748" t="s">
        <v>538</v>
      </c>
      <c r="B25" s="748" t="s">
        <v>300</v>
      </c>
      <c r="C25" s="748" t="s">
        <v>615</v>
      </c>
      <c r="D25" s="748" t="s">
        <v>583</v>
      </c>
      <c r="E25" s="106">
        <v>0</v>
      </c>
      <c r="F25" s="106">
        <v>0</v>
      </c>
      <c r="G25" s="106">
        <v>0</v>
      </c>
      <c r="H25" s="106">
        <v>0</v>
      </c>
      <c r="I25" s="106">
        <v>0</v>
      </c>
      <c r="J25" s="106">
        <v>0</v>
      </c>
      <c r="K25" s="106">
        <v>0</v>
      </c>
      <c r="L25" s="106">
        <v>0</v>
      </c>
      <c r="M25" s="106">
        <v>0</v>
      </c>
      <c r="N25" s="106">
        <v>0</v>
      </c>
      <c r="O25" s="106">
        <v>0</v>
      </c>
      <c r="P25" s="106">
        <v>0</v>
      </c>
      <c r="Q25" s="106">
        <v>0</v>
      </c>
      <c r="R25" s="106">
        <v>0</v>
      </c>
      <c r="S25" s="106">
        <v>0</v>
      </c>
      <c r="T25" s="106">
        <v>0</v>
      </c>
      <c r="U25" s="106">
        <v>0</v>
      </c>
      <c r="V25" s="106">
        <v>0</v>
      </c>
      <c r="W25" s="106">
        <v>0</v>
      </c>
      <c r="X25" s="106">
        <v>0</v>
      </c>
      <c r="Y25" s="106">
        <v>0</v>
      </c>
      <c r="Z25" s="106">
        <v>0</v>
      </c>
      <c r="AA25" s="106">
        <v>0</v>
      </c>
      <c r="AB25" s="106">
        <v>0</v>
      </c>
      <c r="AC25" s="1056" t="s">
        <v>2178</v>
      </c>
      <c r="AD25"/>
      <c r="AE25"/>
      <c r="AF25" s="824" t="s">
        <v>140</v>
      </c>
      <c r="AG25" s="106">
        <v>0</v>
      </c>
      <c r="AH25" s="106">
        <v>0</v>
      </c>
      <c r="AI25" s="106">
        <v>0</v>
      </c>
      <c r="AJ25" s="106">
        <v>0</v>
      </c>
      <c r="AK25" s="106">
        <v>0</v>
      </c>
      <c r="AL25" s="106">
        <v>0</v>
      </c>
      <c r="AM25" s="106">
        <v>0</v>
      </c>
      <c r="AN25" s="106">
        <v>0</v>
      </c>
      <c r="AO25" s="106">
        <v>0</v>
      </c>
      <c r="AP25" s="106">
        <v>0</v>
      </c>
      <c r="AQ25" s="106">
        <v>0</v>
      </c>
      <c r="AR25" s="106">
        <v>0</v>
      </c>
      <c r="AS25" s="106">
        <v>0</v>
      </c>
      <c r="AT25" s="106">
        <v>0</v>
      </c>
      <c r="AU25" s="106">
        <v>0</v>
      </c>
      <c r="AV25" s="106">
        <v>0</v>
      </c>
      <c r="AW25" s="106">
        <v>0</v>
      </c>
      <c r="AX25" s="106">
        <v>0</v>
      </c>
      <c r="AY25" s="106">
        <v>0</v>
      </c>
      <c r="AZ25" s="106">
        <v>0</v>
      </c>
      <c r="BA25" s="106">
        <v>0</v>
      </c>
      <c r="BB25" s="106">
        <v>0</v>
      </c>
      <c r="BC25" s="106">
        <v>0</v>
      </c>
      <c r="BD25" s="106">
        <v>0</v>
      </c>
      <c r="BK25" s="120" t="s">
        <v>140</v>
      </c>
      <c r="BL25" s="120" t="s">
        <v>809</v>
      </c>
      <c r="BM25" s="120" t="s">
        <v>1693</v>
      </c>
    </row>
    <row r="26" spans="1:65" s="120" customFormat="1" ht="12.75" customHeight="1">
      <c r="A26" s="748" t="s">
        <v>538</v>
      </c>
      <c r="B26" s="748" t="s">
        <v>1049</v>
      </c>
      <c r="C26" s="748" t="s">
        <v>615</v>
      </c>
      <c r="D26" s="748" t="s">
        <v>583</v>
      </c>
      <c r="E26" s="106">
        <v>0</v>
      </c>
      <c r="F26" s="106">
        <v>0</v>
      </c>
      <c r="G26" s="106">
        <v>0</v>
      </c>
      <c r="H26" s="106">
        <v>0</v>
      </c>
      <c r="I26" s="106">
        <v>0</v>
      </c>
      <c r="J26" s="106">
        <v>0</v>
      </c>
      <c r="K26" s="106">
        <v>0</v>
      </c>
      <c r="L26" s="106">
        <v>0</v>
      </c>
      <c r="M26" s="106">
        <v>0</v>
      </c>
      <c r="N26" s="106">
        <v>0</v>
      </c>
      <c r="O26" s="106">
        <v>0</v>
      </c>
      <c r="P26" s="106">
        <v>0</v>
      </c>
      <c r="Q26" s="106">
        <v>0</v>
      </c>
      <c r="R26" s="106">
        <v>0</v>
      </c>
      <c r="S26" s="106">
        <v>0</v>
      </c>
      <c r="T26" s="106">
        <v>0</v>
      </c>
      <c r="U26" s="106">
        <v>0</v>
      </c>
      <c r="V26" s="106">
        <v>0</v>
      </c>
      <c r="W26" s="106">
        <v>0</v>
      </c>
      <c r="X26" s="106">
        <v>0</v>
      </c>
      <c r="Y26" s="106">
        <v>0</v>
      </c>
      <c r="Z26" s="106">
        <v>0</v>
      </c>
      <c r="AA26" s="106">
        <v>0</v>
      </c>
      <c r="AB26" s="106">
        <v>0</v>
      </c>
      <c r="AC26" s="1056" t="s">
        <v>2179</v>
      </c>
      <c r="AD26"/>
      <c r="AE26"/>
      <c r="AF26" s="824" t="s">
        <v>141</v>
      </c>
      <c r="AG26" s="106">
        <v>0</v>
      </c>
      <c r="AH26" s="106">
        <v>0</v>
      </c>
      <c r="AI26" s="106">
        <v>0</v>
      </c>
      <c r="AJ26" s="106">
        <v>0</v>
      </c>
      <c r="AK26" s="106">
        <v>0</v>
      </c>
      <c r="AL26" s="106">
        <v>0</v>
      </c>
      <c r="AM26" s="106">
        <v>0</v>
      </c>
      <c r="AN26" s="106">
        <v>0</v>
      </c>
      <c r="AO26" s="106">
        <v>0</v>
      </c>
      <c r="AP26" s="106">
        <v>0</v>
      </c>
      <c r="AQ26" s="106">
        <v>0</v>
      </c>
      <c r="AR26" s="106">
        <v>0</v>
      </c>
      <c r="AS26" s="106">
        <v>0</v>
      </c>
      <c r="AT26" s="106">
        <v>0</v>
      </c>
      <c r="AU26" s="106">
        <v>0</v>
      </c>
      <c r="AV26" s="106">
        <v>0</v>
      </c>
      <c r="AW26" s="106">
        <v>0</v>
      </c>
      <c r="AX26" s="106">
        <v>0</v>
      </c>
      <c r="AY26" s="106">
        <v>0</v>
      </c>
      <c r="AZ26" s="106">
        <v>0</v>
      </c>
      <c r="BA26" s="106">
        <v>0</v>
      </c>
      <c r="BB26" s="106">
        <v>0</v>
      </c>
      <c r="BC26" s="106">
        <v>0</v>
      </c>
      <c r="BD26" s="106">
        <v>0</v>
      </c>
      <c r="BK26" s="120" t="s">
        <v>141</v>
      </c>
      <c r="BL26" s="120" t="s">
        <v>1146</v>
      </c>
      <c r="BM26" s="120" t="s">
        <v>1694</v>
      </c>
    </row>
    <row r="27" spans="1:65" s="120" customFormat="1" ht="12.75" customHeight="1">
      <c r="A27" s="748" t="s">
        <v>538</v>
      </c>
      <c r="B27" s="748" t="s">
        <v>302</v>
      </c>
      <c r="C27" s="748" t="s">
        <v>615</v>
      </c>
      <c r="D27" s="748" t="s">
        <v>583</v>
      </c>
      <c r="E27" s="106">
        <v>0</v>
      </c>
      <c r="F27" s="106">
        <v>0</v>
      </c>
      <c r="G27" s="106">
        <v>0</v>
      </c>
      <c r="H27" s="106">
        <v>0</v>
      </c>
      <c r="I27" s="106">
        <v>0</v>
      </c>
      <c r="J27" s="106">
        <v>0</v>
      </c>
      <c r="K27" s="106">
        <v>0</v>
      </c>
      <c r="L27" s="106">
        <v>0</v>
      </c>
      <c r="M27" s="106">
        <v>0</v>
      </c>
      <c r="N27" s="106">
        <v>0</v>
      </c>
      <c r="O27" s="106">
        <v>0</v>
      </c>
      <c r="P27" s="106">
        <v>0</v>
      </c>
      <c r="Q27" s="106">
        <v>0</v>
      </c>
      <c r="R27" s="106">
        <v>0</v>
      </c>
      <c r="S27" s="106">
        <v>0</v>
      </c>
      <c r="T27" s="106">
        <v>0</v>
      </c>
      <c r="U27" s="106">
        <v>0</v>
      </c>
      <c r="V27" s="106">
        <v>0</v>
      </c>
      <c r="W27" s="106">
        <v>0</v>
      </c>
      <c r="X27" s="106">
        <v>0</v>
      </c>
      <c r="Y27" s="106">
        <v>0</v>
      </c>
      <c r="Z27" s="106">
        <v>0</v>
      </c>
      <c r="AA27" s="106">
        <v>0</v>
      </c>
      <c r="AB27" s="106">
        <v>0</v>
      </c>
      <c r="AC27" s="1056" t="s">
        <v>2180</v>
      </c>
      <c r="AD27"/>
      <c r="AE27"/>
      <c r="AF27" s="824" t="s">
        <v>142</v>
      </c>
      <c r="AG27" s="106">
        <v>0</v>
      </c>
      <c r="AH27" s="106">
        <v>0</v>
      </c>
      <c r="AI27" s="106">
        <v>0</v>
      </c>
      <c r="AJ27" s="106">
        <v>0</v>
      </c>
      <c r="AK27" s="106">
        <v>0</v>
      </c>
      <c r="AL27" s="106">
        <v>0</v>
      </c>
      <c r="AM27" s="106">
        <v>0</v>
      </c>
      <c r="AN27" s="106">
        <v>0</v>
      </c>
      <c r="AO27" s="106">
        <v>0</v>
      </c>
      <c r="AP27" s="106">
        <v>0</v>
      </c>
      <c r="AQ27" s="106">
        <v>0</v>
      </c>
      <c r="AR27" s="106">
        <v>0</v>
      </c>
      <c r="AS27" s="106">
        <v>0</v>
      </c>
      <c r="AT27" s="106">
        <v>0</v>
      </c>
      <c r="AU27" s="106">
        <v>0</v>
      </c>
      <c r="AV27" s="106">
        <v>0</v>
      </c>
      <c r="AW27" s="106">
        <v>0</v>
      </c>
      <c r="AX27" s="106">
        <v>0</v>
      </c>
      <c r="AY27" s="106">
        <v>0</v>
      </c>
      <c r="AZ27" s="106">
        <v>0</v>
      </c>
      <c r="BA27" s="106">
        <v>0</v>
      </c>
      <c r="BB27" s="106">
        <v>0</v>
      </c>
      <c r="BC27" s="106">
        <v>0</v>
      </c>
      <c r="BD27" s="106">
        <v>0</v>
      </c>
      <c r="BK27" s="120" t="s">
        <v>142</v>
      </c>
      <c r="BL27" s="120" t="s">
        <v>811</v>
      </c>
      <c r="BM27" s="120" t="s">
        <v>1956</v>
      </c>
    </row>
    <row r="28" spans="1:65" s="378" customFormat="1" ht="12.75" customHeight="1">
      <c r="A28" s="748" t="s">
        <v>538</v>
      </c>
      <c r="B28" s="748" t="s">
        <v>303</v>
      </c>
      <c r="C28" s="748" t="s">
        <v>615</v>
      </c>
      <c r="D28" s="748" t="s">
        <v>583</v>
      </c>
      <c r="E28" s="106">
        <v>0</v>
      </c>
      <c r="F28" s="106">
        <v>0</v>
      </c>
      <c r="G28" s="106">
        <v>0</v>
      </c>
      <c r="H28" s="106">
        <v>0</v>
      </c>
      <c r="I28" s="106">
        <v>0</v>
      </c>
      <c r="J28" s="106">
        <v>0</v>
      </c>
      <c r="K28" s="106">
        <v>0</v>
      </c>
      <c r="L28" s="106">
        <v>0</v>
      </c>
      <c r="M28" s="106">
        <v>0</v>
      </c>
      <c r="N28" s="106">
        <v>0</v>
      </c>
      <c r="O28" s="106">
        <v>0</v>
      </c>
      <c r="P28" s="106">
        <v>0</v>
      </c>
      <c r="Q28" s="106">
        <v>0</v>
      </c>
      <c r="R28" s="106">
        <v>0</v>
      </c>
      <c r="S28" s="106">
        <v>0</v>
      </c>
      <c r="T28" s="106">
        <v>0</v>
      </c>
      <c r="U28" s="106">
        <v>0</v>
      </c>
      <c r="V28" s="106">
        <v>0</v>
      </c>
      <c r="W28" s="106">
        <v>0</v>
      </c>
      <c r="X28" s="106">
        <v>0</v>
      </c>
      <c r="Y28" s="106">
        <v>0</v>
      </c>
      <c r="Z28" s="106">
        <v>0</v>
      </c>
      <c r="AA28" s="106">
        <v>0</v>
      </c>
      <c r="AB28" s="106">
        <v>0</v>
      </c>
      <c r="AC28" s="1056" t="s">
        <v>2181</v>
      </c>
      <c r="AD28"/>
      <c r="AE28"/>
      <c r="AF28" s="824" t="s">
        <v>143</v>
      </c>
      <c r="AG28" s="106">
        <v>0</v>
      </c>
      <c r="AH28" s="106">
        <v>0</v>
      </c>
      <c r="AI28" s="106">
        <v>0</v>
      </c>
      <c r="AJ28" s="106">
        <v>0</v>
      </c>
      <c r="AK28" s="106">
        <v>0</v>
      </c>
      <c r="AL28" s="106">
        <v>0</v>
      </c>
      <c r="AM28" s="106">
        <v>0</v>
      </c>
      <c r="AN28" s="106">
        <v>0</v>
      </c>
      <c r="AO28" s="106">
        <v>0</v>
      </c>
      <c r="AP28" s="106">
        <v>0</v>
      </c>
      <c r="AQ28" s="106">
        <v>0</v>
      </c>
      <c r="AR28" s="106">
        <v>0</v>
      </c>
      <c r="AS28" s="106">
        <v>0</v>
      </c>
      <c r="AT28" s="106">
        <v>0</v>
      </c>
      <c r="AU28" s="106">
        <v>0</v>
      </c>
      <c r="AV28" s="106">
        <v>0</v>
      </c>
      <c r="AW28" s="106">
        <v>0</v>
      </c>
      <c r="AX28" s="106">
        <v>0</v>
      </c>
      <c r="AY28" s="106">
        <v>0</v>
      </c>
      <c r="AZ28" s="106">
        <v>0</v>
      </c>
      <c r="BA28" s="106">
        <v>0</v>
      </c>
      <c r="BB28" s="106">
        <v>0</v>
      </c>
      <c r="BC28" s="106">
        <v>0</v>
      </c>
      <c r="BD28" s="106">
        <v>0</v>
      </c>
      <c r="BK28" s="120" t="s">
        <v>143</v>
      </c>
      <c r="BL28" s="120" t="s">
        <v>812</v>
      </c>
      <c r="BM28" s="120" t="s">
        <v>1957</v>
      </c>
    </row>
    <row r="29" spans="1:65" s="378" customFormat="1" ht="12.75" customHeight="1">
      <c r="A29" s="748" t="s">
        <v>538</v>
      </c>
      <c r="B29" s="748" t="s">
        <v>1050</v>
      </c>
      <c r="C29" s="748" t="s">
        <v>615</v>
      </c>
      <c r="D29" s="748" t="s">
        <v>583</v>
      </c>
      <c r="E29" s="106">
        <v>0</v>
      </c>
      <c r="F29" s="106">
        <v>0</v>
      </c>
      <c r="G29" s="106">
        <v>0</v>
      </c>
      <c r="H29" s="106">
        <v>0</v>
      </c>
      <c r="I29" s="106">
        <v>0</v>
      </c>
      <c r="J29" s="106">
        <v>0</v>
      </c>
      <c r="K29" s="106">
        <v>0</v>
      </c>
      <c r="L29" s="106">
        <v>0</v>
      </c>
      <c r="M29" s="106">
        <v>0</v>
      </c>
      <c r="N29" s="106">
        <v>0</v>
      </c>
      <c r="O29" s="106">
        <v>0</v>
      </c>
      <c r="P29" s="106">
        <v>0</v>
      </c>
      <c r="Q29" s="106">
        <v>0</v>
      </c>
      <c r="R29" s="106">
        <v>0</v>
      </c>
      <c r="S29" s="106">
        <v>0</v>
      </c>
      <c r="T29" s="106">
        <v>0</v>
      </c>
      <c r="U29" s="106">
        <v>0</v>
      </c>
      <c r="V29" s="106">
        <v>0</v>
      </c>
      <c r="W29" s="106">
        <v>0</v>
      </c>
      <c r="X29" s="106">
        <v>0</v>
      </c>
      <c r="Y29" s="106">
        <v>0</v>
      </c>
      <c r="Z29" s="106">
        <v>0</v>
      </c>
      <c r="AA29" s="106">
        <v>0</v>
      </c>
      <c r="AB29" s="106">
        <v>0</v>
      </c>
      <c r="AC29" s="1056" t="s">
        <v>2182</v>
      </c>
      <c r="AD29"/>
      <c r="AE29"/>
      <c r="AF29" s="824" t="s">
        <v>144</v>
      </c>
      <c r="AG29" s="106">
        <v>0</v>
      </c>
      <c r="AH29" s="106">
        <v>0</v>
      </c>
      <c r="AI29" s="106">
        <v>0</v>
      </c>
      <c r="AJ29" s="106">
        <v>0</v>
      </c>
      <c r="AK29" s="106">
        <v>0</v>
      </c>
      <c r="AL29" s="106">
        <v>0</v>
      </c>
      <c r="AM29" s="106">
        <v>0</v>
      </c>
      <c r="AN29" s="106">
        <v>0</v>
      </c>
      <c r="AO29" s="106">
        <v>0</v>
      </c>
      <c r="AP29" s="106">
        <v>0</v>
      </c>
      <c r="AQ29" s="106">
        <v>0</v>
      </c>
      <c r="AR29" s="106">
        <v>0</v>
      </c>
      <c r="AS29" s="106">
        <v>0</v>
      </c>
      <c r="AT29" s="106">
        <v>0</v>
      </c>
      <c r="AU29" s="106">
        <v>0</v>
      </c>
      <c r="AV29" s="106">
        <v>0</v>
      </c>
      <c r="AW29" s="106">
        <v>0</v>
      </c>
      <c r="AX29" s="106">
        <v>0</v>
      </c>
      <c r="AY29" s="106">
        <v>0</v>
      </c>
      <c r="AZ29" s="106">
        <v>0</v>
      </c>
      <c r="BA29" s="106">
        <v>0</v>
      </c>
      <c r="BB29" s="106">
        <v>0</v>
      </c>
      <c r="BC29" s="106">
        <v>0</v>
      </c>
      <c r="BD29" s="106">
        <v>0</v>
      </c>
      <c r="BK29" s="120" t="s">
        <v>144</v>
      </c>
      <c r="BL29" s="120" t="s">
        <v>1147</v>
      </c>
      <c r="BM29" s="120" t="s">
        <v>1958</v>
      </c>
    </row>
    <row r="30" spans="1:65" s="378" customFormat="1" ht="12.75" customHeight="1">
      <c r="A30" s="748" t="s">
        <v>538</v>
      </c>
      <c r="B30" s="748" t="s">
        <v>1051</v>
      </c>
      <c r="C30" s="748" t="s">
        <v>615</v>
      </c>
      <c r="D30" s="748" t="s">
        <v>583</v>
      </c>
      <c r="E30" s="106">
        <v>0</v>
      </c>
      <c r="F30" s="106">
        <v>0</v>
      </c>
      <c r="G30" s="106">
        <v>0</v>
      </c>
      <c r="H30" s="106">
        <v>0</v>
      </c>
      <c r="I30" s="106">
        <v>0</v>
      </c>
      <c r="J30" s="106">
        <v>0</v>
      </c>
      <c r="K30" s="106">
        <v>0</v>
      </c>
      <c r="L30" s="106">
        <v>0</v>
      </c>
      <c r="M30" s="106">
        <v>0</v>
      </c>
      <c r="N30" s="106">
        <v>0</v>
      </c>
      <c r="O30" s="106">
        <v>0</v>
      </c>
      <c r="P30" s="106">
        <v>0</v>
      </c>
      <c r="Q30" s="106">
        <v>0</v>
      </c>
      <c r="R30" s="106">
        <v>0</v>
      </c>
      <c r="S30" s="106">
        <v>0</v>
      </c>
      <c r="T30" s="106">
        <v>0</v>
      </c>
      <c r="U30" s="106">
        <v>0</v>
      </c>
      <c r="V30" s="106">
        <v>0</v>
      </c>
      <c r="W30" s="106">
        <v>0</v>
      </c>
      <c r="X30" s="106">
        <v>0</v>
      </c>
      <c r="Y30" s="106">
        <v>0</v>
      </c>
      <c r="Z30" s="106">
        <v>0</v>
      </c>
      <c r="AA30" s="106">
        <v>0</v>
      </c>
      <c r="AB30" s="106">
        <v>0</v>
      </c>
      <c r="AC30" s="1056" t="s">
        <v>2183</v>
      </c>
      <c r="AD30"/>
      <c r="AE30"/>
      <c r="AF30" s="824" t="s">
        <v>145</v>
      </c>
      <c r="AG30" s="106">
        <v>0</v>
      </c>
      <c r="AH30" s="106">
        <v>0</v>
      </c>
      <c r="AI30" s="106">
        <v>0</v>
      </c>
      <c r="AJ30" s="106">
        <v>0</v>
      </c>
      <c r="AK30" s="106">
        <v>0</v>
      </c>
      <c r="AL30" s="106">
        <v>0</v>
      </c>
      <c r="AM30" s="106">
        <v>0</v>
      </c>
      <c r="AN30" s="106">
        <v>0</v>
      </c>
      <c r="AO30" s="106">
        <v>0</v>
      </c>
      <c r="AP30" s="106">
        <v>0</v>
      </c>
      <c r="AQ30" s="106">
        <v>0</v>
      </c>
      <c r="AR30" s="106">
        <v>0</v>
      </c>
      <c r="AS30" s="106">
        <v>0</v>
      </c>
      <c r="AT30" s="106">
        <v>0</v>
      </c>
      <c r="AU30" s="106">
        <v>0</v>
      </c>
      <c r="AV30" s="106">
        <v>0</v>
      </c>
      <c r="AW30" s="106">
        <v>0</v>
      </c>
      <c r="AX30" s="106">
        <v>0</v>
      </c>
      <c r="AY30" s="106">
        <v>0</v>
      </c>
      <c r="AZ30" s="106">
        <v>0</v>
      </c>
      <c r="BA30" s="106">
        <v>0</v>
      </c>
      <c r="BB30" s="106">
        <v>0</v>
      </c>
      <c r="BC30" s="106">
        <v>0</v>
      </c>
      <c r="BD30" s="106">
        <v>0</v>
      </c>
      <c r="BK30" s="120" t="s">
        <v>145</v>
      </c>
      <c r="BL30" s="120" t="s">
        <v>1135</v>
      </c>
      <c r="BM30" s="120" t="s">
        <v>1698</v>
      </c>
    </row>
    <row r="31" spans="1:65" s="378" customFormat="1" ht="12.75" customHeight="1">
      <c r="A31" s="748" t="s">
        <v>538</v>
      </c>
      <c r="B31" s="748" t="s">
        <v>1052</v>
      </c>
      <c r="C31" s="748" t="s">
        <v>615</v>
      </c>
      <c r="D31" s="748" t="s">
        <v>583</v>
      </c>
      <c r="E31" s="106">
        <v>0</v>
      </c>
      <c r="F31" s="106">
        <v>0</v>
      </c>
      <c r="G31" s="106">
        <v>0</v>
      </c>
      <c r="H31" s="106">
        <v>0</v>
      </c>
      <c r="I31" s="106">
        <v>0</v>
      </c>
      <c r="J31" s="106">
        <v>0</v>
      </c>
      <c r="K31" s="106">
        <v>0</v>
      </c>
      <c r="L31" s="106">
        <v>0</v>
      </c>
      <c r="M31" s="106">
        <v>0</v>
      </c>
      <c r="N31" s="106">
        <v>0</v>
      </c>
      <c r="O31" s="106">
        <v>0</v>
      </c>
      <c r="P31" s="106">
        <v>0</v>
      </c>
      <c r="Q31" s="106">
        <v>0</v>
      </c>
      <c r="R31" s="106">
        <v>0</v>
      </c>
      <c r="S31" s="106">
        <v>0</v>
      </c>
      <c r="T31" s="106">
        <v>0</v>
      </c>
      <c r="U31" s="106">
        <v>0</v>
      </c>
      <c r="V31" s="106">
        <v>0</v>
      </c>
      <c r="W31" s="106">
        <v>0</v>
      </c>
      <c r="X31" s="106">
        <v>0</v>
      </c>
      <c r="Y31" s="106">
        <v>0</v>
      </c>
      <c r="Z31" s="106">
        <v>0</v>
      </c>
      <c r="AA31" s="106">
        <v>0</v>
      </c>
      <c r="AB31" s="106">
        <v>0</v>
      </c>
      <c r="AC31" s="1056" t="s">
        <v>2184</v>
      </c>
      <c r="AD31"/>
      <c r="AE31"/>
      <c r="AF31" s="824" t="s">
        <v>146</v>
      </c>
      <c r="AG31" s="106">
        <v>0</v>
      </c>
      <c r="AH31" s="106">
        <v>0</v>
      </c>
      <c r="AI31" s="106">
        <v>0</v>
      </c>
      <c r="AJ31" s="106">
        <v>0</v>
      </c>
      <c r="AK31" s="106">
        <v>0</v>
      </c>
      <c r="AL31" s="106">
        <v>0</v>
      </c>
      <c r="AM31" s="106">
        <v>0</v>
      </c>
      <c r="AN31" s="106">
        <v>0</v>
      </c>
      <c r="AO31" s="106">
        <v>0</v>
      </c>
      <c r="AP31" s="106">
        <v>0</v>
      </c>
      <c r="AQ31" s="106">
        <v>0</v>
      </c>
      <c r="AR31" s="106">
        <v>0</v>
      </c>
      <c r="AS31" s="106">
        <v>0</v>
      </c>
      <c r="AT31" s="106">
        <v>0</v>
      </c>
      <c r="AU31" s="106">
        <v>0</v>
      </c>
      <c r="AV31" s="106">
        <v>0</v>
      </c>
      <c r="AW31" s="106">
        <v>0</v>
      </c>
      <c r="AX31" s="106">
        <v>0</v>
      </c>
      <c r="AY31" s="106">
        <v>0</v>
      </c>
      <c r="AZ31" s="106">
        <v>0</v>
      </c>
      <c r="BA31" s="106">
        <v>0</v>
      </c>
      <c r="BB31" s="106">
        <v>0</v>
      </c>
      <c r="BC31" s="106">
        <v>0</v>
      </c>
      <c r="BD31" s="106">
        <v>0</v>
      </c>
      <c r="BK31" s="120" t="s">
        <v>146</v>
      </c>
      <c r="BL31" s="120" t="s">
        <v>865</v>
      </c>
      <c r="BM31" s="120" t="s">
        <v>1699</v>
      </c>
    </row>
    <row r="32" spans="1:65" s="378" customFormat="1" ht="12.75" customHeight="1">
      <c r="A32" s="748" t="s">
        <v>538</v>
      </c>
      <c r="B32" s="748" t="s">
        <v>885</v>
      </c>
      <c r="C32" s="748" t="s">
        <v>615</v>
      </c>
      <c r="D32" s="748" t="s">
        <v>583</v>
      </c>
      <c r="E32" s="106">
        <v>0</v>
      </c>
      <c r="F32" s="106">
        <v>0</v>
      </c>
      <c r="G32" s="106">
        <v>0</v>
      </c>
      <c r="H32" s="106">
        <v>0</v>
      </c>
      <c r="I32" s="106">
        <v>0</v>
      </c>
      <c r="J32" s="106">
        <v>0</v>
      </c>
      <c r="K32" s="106">
        <v>0</v>
      </c>
      <c r="L32" s="106">
        <v>0</v>
      </c>
      <c r="M32" s="106">
        <v>0</v>
      </c>
      <c r="N32" s="106">
        <v>0</v>
      </c>
      <c r="O32" s="106">
        <v>0</v>
      </c>
      <c r="P32" s="106">
        <v>0</v>
      </c>
      <c r="Q32" s="106">
        <v>0</v>
      </c>
      <c r="R32" s="106">
        <v>0</v>
      </c>
      <c r="S32" s="106">
        <v>0</v>
      </c>
      <c r="T32" s="106">
        <v>0</v>
      </c>
      <c r="U32" s="106">
        <v>0</v>
      </c>
      <c r="V32" s="106">
        <v>0</v>
      </c>
      <c r="W32" s="106">
        <v>0</v>
      </c>
      <c r="X32" s="106">
        <v>0</v>
      </c>
      <c r="Y32" s="106">
        <v>0</v>
      </c>
      <c r="Z32" s="106">
        <v>0</v>
      </c>
      <c r="AA32" s="106">
        <v>0</v>
      </c>
      <c r="AB32" s="106">
        <v>0</v>
      </c>
      <c r="AC32" s="753" t="s">
        <v>2185</v>
      </c>
      <c r="AD32"/>
      <c r="AE32"/>
      <c r="AF32" s="824" t="s">
        <v>207</v>
      </c>
      <c r="AG32" s="106">
        <v>0</v>
      </c>
      <c r="AH32" s="106">
        <v>0</v>
      </c>
      <c r="AI32" s="106">
        <v>0</v>
      </c>
      <c r="AJ32" s="106">
        <v>0</v>
      </c>
      <c r="AK32" s="106">
        <v>0</v>
      </c>
      <c r="AL32" s="106">
        <v>0</v>
      </c>
      <c r="AM32" s="106">
        <v>0</v>
      </c>
      <c r="AN32" s="106">
        <v>0</v>
      </c>
      <c r="AO32" s="106">
        <v>0</v>
      </c>
      <c r="AP32" s="106">
        <v>0</v>
      </c>
      <c r="AQ32" s="106">
        <v>0</v>
      </c>
      <c r="AR32" s="106">
        <v>0</v>
      </c>
      <c r="AS32" s="106">
        <v>0</v>
      </c>
      <c r="AT32" s="106">
        <v>0</v>
      </c>
      <c r="AU32" s="106">
        <v>0</v>
      </c>
      <c r="AV32" s="106">
        <v>0</v>
      </c>
      <c r="AW32" s="106">
        <v>0</v>
      </c>
      <c r="AX32" s="106">
        <v>0</v>
      </c>
      <c r="AY32" s="106">
        <v>0</v>
      </c>
      <c r="AZ32" s="106">
        <v>0</v>
      </c>
      <c r="BA32" s="106">
        <v>0</v>
      </c>
      <c r="BB32" s="106">
        <v>0</v>
      </c>
      <c r="BC32" s="106">
        <v>0</v>
      </c>
      <c r="BD32" s="106">
        <v>0</v>
      </c>
      <c r="BK32" s="120" t="s">
        <v>207</v>
      </c>
      <c r="BL32" s="120" t="s">
        <v>873</v>
      </c>
      <c r="BM32" s="120" t="s">
        <v>1959</v>
      </c>
    </row>
    <row r="33" spans="1:65" s="378" customFormat="1" ht="12.75" customHeight="1">
      <c r="A33" s="748" t="s">
        <v>538</v>
      </c>
      <c r="B33" s="748" t="s">
        <v>333</v>
      </c>
      <c r="C33" s="748" t="s">
        <v>615</v>
      </c>
      <c r="D33" s="748" t="s">
        <v>583</v>
      </c>
      <c r="E33" s="106">
        <v>0</v>
      </c>
      <c r="F33" s="106">
        <v>0</v>
      </c>
      <c r="G33" s="106">
        <v>0</v>
      </c>
      <c r="H33" s="106">
        <v>0</v>
      </c>
      <c r="I33" s="106">
        <v>0</v>
      </c>
      <c r="J33" s="106">
        <v>0</v>
      </c>
      <c r="K33" s="106">
        <v>0</v>
      </c>
      <c r="L33" s="106">
        <v>0</v>
      </c>
      <c r="M33" s="106">
        <v>0</v>
      </c>
      <c r="N33" s="106">
        <v>0</v>
      </c>
      <c r="O33" s="106">
        <v>0</v>
      </c>
      <c r="P33" s="106">
        <v>0</v>
      </c>
      <c r="Q33" s="106">
        <v>0</v>
      </c>
      <c r="R33" s="106">
        <v>0</v>
      </c>
      <c r="S33" s="106">
        <v>0</v>
      </c>
      <c r="T33" s="106">
        <v>0</v>
      </c>
      <c r="U33" s="106">
        <v>0</v>
      </c>
      <c r="V33" s="106">
        <v>0</v>
      </c>
      <c r="W33" s="106">
        <v>0</v>
      </c>
      <c r="X33" s="106">
        <v>0</v>
      </c>
      <c r="Y33" s="106">
        <v>0</v>
      </c>
      <c r="Z33" s="106">
        <v>0</v>
      </c>
      <c r="AA33" s="106">
        <v>0</v>
      </c>
      <c r="AB33" s="106">
        <v>0</v>
      </c>
      <c r="AC33" s="1056" t="s">
        <v>2186</v>
      </c>
      <c r="AD33"/>
      <c r="AE33"/>
      <c r="AF33" s="824" t="s">
        <v>148</v>
      </c>
      <c r="AG33" s="106">
        <v>0</v>
      </c>
      <c r="AH33" s="106">
        <v>0</v>
      </c>
      <c r="AI33" s="106">
        <v>0</v>
      </c>
      <c r="AJ33" s="106">
        <v>0</v>
      </c>
      <c r="AK33" s="106">
        <v>0</v>
      </c>
      <c r="AL33" s="106">
        <v>0</v>
      </c>
      <c r="AM33" s="106">
        <v>0</v>
      </c>
      <c r="AN33" s="106">
        <v>0</v>
      </c>
      <c r="AO33" s="106">
        <v>0</v>
      </c>
      <c r="AP33" s="106">
        <v>0</v>
      </c>
      <c r="AQ33" s="106">
        <v>0</v>
      </c>
      <c r="AR33" s="106">
        <v>0</v>
      </c>
      <c r="AS33" s="106">
        <v>0</v>
      </c>
      <c r="AT33" s="106">
        <v>0</v>
      </c>
      <c r="AU33" s="106">
        <v>0</v>
      </c>
      <c r="AV33" s="106">
        <v>0</v>
      </c>
      <c r="AW33" s="106">
        <v>0</v>
      </c>
      <c r="AX33" s="106">
        <v>0</v>
      </c>
      <c r="AY33" s="106">
        <v>0</v>
      </c>
      <c r="AZ33" s="106">
        <v>0</v>
      </c>
      <c r="BA33" s="106">
        <v>0</v>
      </c>
      <c r="BB33" s="106">
        <v>0</v>
      </c>
      <c r="BC33" s="106">
        <v>0</v>
      </c>
      <c r="BD33" s="106">
        <v>0</v>
      </c>
      <c r="BK33" s="120" t="s">
        <v>148</v>
      </c>
      <c r="BL33" s="120" t="s">
        <v>874</v>
      </c>
      <c r="BM33" s="120" t="s">
        <v>1960</v>
      </c>
    </row>
    <row r="34" spans="1:65" s="120" customFormat="1" ht="12.75" customHeight="1">
      <c r="A34" s="748" t="s">
        <v>538</v>
      </c>
      <c r="B34" s="748" t="s">
        <v>1267</v>
      </c>
      <c r="C34" s="748" t="s">
        <v>615</v>
      </c>
      <c r="D34" s="748" t="s">
        <v>583</v>
      </c>
      <c r="E34" s="106">
        <v>0</v>
      </c>
      <c r="F34" s="106">
        <v>0</v>
      </c>
      <c r="G34" s="106">
        <v>0</v>
      </c>
      <c r="H34" s="106">
        <v>0</v>
      </c>
      <c r="I34" s="106">
        <v>0</v>
      </c>
      <c r="J34" s="106">
        <v>0</v>
      </c>
      <c r="K34" s="106">
        <v>0</v>
      </c>
      <c r="L34" s="106">
        <v>0</v>
      </c>
      <c r="M34" s="106">
        <v>0</v>
      </c>
      <c r="N34" s="106">
        <v>0</v>
      </c>
      <c r="O34" s="106">
        <v>0</v>
      </c>
      <c r="P34" s="106">
        <v>0</v>
      </c>
      <c r="Q34" s="106">
        <v>0</v>
      </c>
      <c r="R34" s="106">
        <v>0</v>
      </c>
      <c r="S34" s="106">
        <v>0</v>
      </c>
      <c r="T34" s="106">
        <v>0</v>
      </c>
      <c r="U34" s="106">
        <v>0</v>
      </c>
      <c r="V34" s="106">
        <v>0</v>
      </c>
      <c r="W34" s="106">
        <v>0</v>
      </c>
      <c r="X34" s="106">
        <v>0</v>
      </c>
      <c r="Y34" s="106">
        <v>0</v>
      </c>
      <c r="Z34" s="106">
        <v>0</v>
      </c>
      <c r="AA34" s="106">
        <v>0</v>
      </c>
      <c r="AB34" s="106">
        <v>0</v>
      </c>
      <c r="AC34" s="1056" t="s">
        <v>2187</v>
      </c>
      <c r="AD34"/>
      <c r="AE34"/>
      <c r="AF34" s="824" t="s">
        <v>1182</v>
      </c>
      <c r="AG34" s="106">
        <v>0</v>
      </c>
      <c r="AH34" s="106">
        <v>0</v>
      </c>
      <c r="AI34" s="106">
        <v>0</v>
      </c>
      <c r="AJ34" s="106">
        <v>0</v>
      </c>
      <c r="AK34" s="106">
        <v>0</v>
      </c>
      <c r="AL34" s="106">
        <v>0</v>
      </c>
      <c r="AM34" s="106">
        <v>0</v>
      </c>
      <c r="AN34" s="106">
        <v>0</v>
      </c>
      <c r="AO34" s="106">
        <v>0</v>
      </c>
      <c r="AP34" s="106">
        <v>0</v>
      </c>
      <c r="AQ34" s="106">
        <v>0</v>
      </c>
      <c r="AR34" s="106">
        <v>0</v>
      </c>
      <c r="AS34" s="106">
        <v>0</v>
      </c>
      <c r="AT34" s="106">
        <v>0</v>
      </c>
      <c r="AU34" s="106">
        <v>0</v>
      </c>
      <c r="AV34" s="106">
        <v>0</v>
      </c>
      <c r="AW34" s="106">
        <v>0</v>
      </c>
      <c r="AX34" s="106">
        <v>0</v>
      </c>
      <c r="AY34" s="106">
        <v>0</v>
      </c>
      <c r="AZ34" s="106">
        <v>0</v>
      </c>
      <c r="BA34" s="106">
        <v>0</v>
      </c>
      <c r="BB34" s="106">
        <v>0</v>
      </c>
      <c r="BC34" s="106">
        <v>0</v>
      </c>
      <c r="BD34" s="106">
        <v>0</v>
      </c>
      <c r="BK34" s="120" t="s">
        <v>1182</v>
      </c>
      <c r="BL34" s="120" t="s">
        <v>813</v>
      </c>
      <c r="BM34" s="120" t="s">
        <v>1961</v>
      </c>
    </row>
    <row r="35" spans="1:65" s="120" customFormat="1" ht="13.5" customHeight="1">
      <c r="A35" s="748" t="s">
        <v>538</v>
      </c>
      <c r="B35" s="748" t="s">
        <v>289</v>
      </c>
      <c r="C35" s="748" t="s">
        <v>615</v>
      </c>
      <c r="D35" s="748" t="s">
        <v>583</v>
      </c>
      <c r="E35" s="711">
        <f>SUM(E36:E48)</f>
        <v>0</v>
      </c>
      <c r="F35" s="711">
        <f t="shared" ref="F35:O35" si="16">SUM(F36:F48)</f>
        <v>0</v>
      </c>
      <c r="G35" s="711">
        <f t="shared" si="16"/>
        <v>0</v>
      </c>
      <c r="H35" s="711">
        <f t="shared" si="16"/>
        <v>0</v>
      </c>
      <c r="I35" s="711">
        <f t="shared" si="16"/>
        <v>0</v>
      </c>
      <c r="J35" s="711">
        <f t="shared" si="16"/>
        <v>0</v>
      </c>
      <c r="K35" s="711">
        <f t="shared" si="16"/>
        <v>0</v>
      </c>
      <c r="L35" s="711">
        <f t="shared" si="16"/>
        <v>0</v>
      </c>
      <c r="M35" s="711">
        <f t="shared" si="16"/>
        <v>0</v>
      </c>
      <c r="N35" s="711">
        <f t="shared" si="16"/>
        <v>0</v>
      </c>
      <c r="O35" s="711">
        <f t="shared" si="16"/>
        <v>0</v>
      </c>
      <c r="P35" s="711">
        <f t="shared" ref="P35:AB35" si="17">SUM(P36:P48)</f>
        <v>0</v>
      </c>
      <c r="Q35" s="711">
        <f t="shared" si="17"/>
        <v>0</v>
      </c>
      <c r="R35" s="711">
        <f t="shared" si="17"/>
        <v>0</v>
      </c>
      <c r="S35" s="711">
        <f t="shared" si="17"/>
        <v>0</v>
      </c>
      <c r="T35" s="711">
        <f t="shared" si="17"/>
        <v>0</v>
      </c>
      <c r="U35" s="711">
        <f t="shared" ref="U35:Z35" si="18">SUM(U36:U48)</f>
        <v>0</v>
      </c>
      <c r="V35" s="711">
        <f t="shared" si="18"/>
        <v>0</v>
      </c>
      <c r="W35" s="711">
        <f t="shared" si="18"/>
        <v>0</v>
      </c>
      <c r="X35" s="711">
        <f t="shared" si="18"/>
        <v>0</v>
      </c>
      <c r="Y35" s="711">
        <f t="shared" si="18"/>
        <v>0</v>
      </c>
      <c r="Z35" s="711">
        <f t="shared" si="18"/>
        <v>0</v>
      </c>
      <c r="AA35" s="711">
        <f>SUM(AA36:AA48)</f>
        <v>0</v>
      </c>
      <c r="AB35" s="711">
        <f t="shared" si="17"/>
        <v>0</v>
      </c>
      <c r="AC35" s="1057" t="s">
        <v>2188</v>
      </c>
      <c r="AD35"/>
      <c r="AE35"/>
      <c r="AF35" s="824" t="s">
        <v>131</v>
      </c>
      <c r="AG35" s="401">
        <f t="shared" ref="AG35:BD35" si="19">SUM(AG36:AG48)</f>
        <v>0</v>
      </c>
      <c r="AH35" s="401">
        <f t="shared" si="19"/>
        <v>0</v>
      </c>
      <c r="AI35" s="401">
        <f t="shared" si="19"/>
        <v>0</v>
      </c>
      <c r="AJ35" s="401">
        <f t="shared" si="19"/>
        <v>0</v>
      </c>
      <c r="AK35" s="401">
        <f t="shared" si="19"/>
        <v>0</v>
      </c>
      <c r="AL35" s="401">
        <f t="shared" si="19"/>
        <v>0</v>
      </c>
      <c r="AM35" s="401">
        <f t="shared" si="19"/>
        <v>0</v>
      </c>
      <c r="AN35" s="401">
        <f t="shared" si="19"/>
        <v>0</v>
      </c>
      <c r="AO35" s="401">
        <f t="shared" si="19"/>
        <v>0</v>
      </c>
      <c r="AP35" s="401">
        <f t="shared" si="19"/>
        <v>0</v>
      </c>
      <c r="AQ35" s="401">
        <f t="shared" si="19"/>
        <v>0</v>
      </c>
      <c r="AR35" s="401">
        <f t="shared" si="19"/>
        <v>0</v>
      </c>
      <c r="AS35" s="401">
        <f t="shared" si="19"/>
        <v>0</v>
      </c>
      <c r="AT35" s="401">
        <f t="shared" si="19"/>
        <v>0</v>
      </c>
      <c r="AU35" s="401">
        <f t="shared" si="19"/>
        <v>0</v>
      </c>
      <c r="AV35" s="401">
        <f t="shared" si="19"/>
        <v>0</v>
      </c>
      <c r="AW35" s="401">
        <f t="shared" si="19"/>
        <v>0</v>
      </c>
      <c r="AX35" s="401">
        <f t="shared" si="19"/>
        <v>0</v>
      </c>
      <c r="AY35" s="401">
        <f t="shared" si="19"/>
        <v>0</v>
      </c>
      <c r="AZ35" s="401">
        <f>SUM(AZ36:AZ48)</f>
        <v>0</v>
      </c>
      <c r="BA35" s="401">
        <f>SUM(BA36:BA48)</f>
        <v>0</v>
      </c>
      <c r="BB35" s="401">
        <f>SUM(BB36:BB48)</f>
        <v>0</v>
      </c>
      <c r="BC35" s="401">
        <f>SUM(BC36:BC48)</f>
        <v>0</v>
      </c>
      <c r="BD35" s="401">
        <f t="shared" si="19"/>
        <v>0</v>
      </c>
      <c r="BK35" s="120" t="s">
        <v>131</v>
      </c>
      <c r="BL35" s="120" t="s">
        <v>814</v>
      </c>
      <c r="BM35" s="120" t="s">
        <v>1962</v>
      </c>
    </row>
    <row r="36" spans="1:65" s="120" customFormat="1" ht="12.75" customHeight="1">
      <c r="A36" s="748" t="s">
        <v>538</v>
      </c>
      <c r="B36" s="748" t="s">
        <v>1268</v>
      </c>
      <c r="C36" s="748" t="s">
        <v>615</v>
      </c>
      <c r="D36" s="748" t="s">
        <v>583</v>
      </c>
      <c r="E36" s="106">
        <v>0</v>
      </c>
      <c r="F36" s="106">
        <v>0</v>
      </c>
      <c r="G36" s="106">
        <v>0</v>
      </c>
      <c r="H36" s="106">
        <v>0</v>
      </c>
      <c r="I36" s="106">
        <v>0</v>
      </c>
      <c r="J36" s="106">
        <v>0</v>
      </c>
      <c r="K36" s="106">
        <v>0</v>
      </c>
      <c r="L36" s="106">
        <v>0</v>
      </c>
      <c r="M36" s="106">
        <v>0</v>
      </c>
      <c r="N36" s="106">
        <v>0</v>
      </c>
      <c r="O36" s="106">
        <v>0</v>
      </c>
      <c r="P36" s="106">
        <v>0</v>
      </c>
      <c r="Q36" s="106">
        <v>0</v>
      </c>
      <c r="R36" s="106">
        <v>0</v>
      </c>
      <c r="S36" s="106">
        <v>0</v>
      </c>
      <c r="T36" s="106">
        <v>0</v>
      </c>
      <c r="U36" s="106">
        <v>0</v>
      </c>
      <c r="V36" s="106">
        <v>0</v>
      </c>
      <c r="W36" s="106">
        <v>0</v>
      </c>
      <c r="X36" s="106">
        <v>0</v>
      </c>
      <c r="Y36" s="106">
        <v>0</v>
      </c>
      <c r="Z36" s="106">
        <v>0</v>
      </c>
      <c r="AA36" s="106">
        <v>0</v>
      </c>
      <c r="AB36" s="106">
        <v>0</v>
      </c>
      <c r="AC36" s="1056" t="s">
        <v>2189</v>
      </c>
      <c r="AD36"/>
      <c r="AE36"/>
      <c r="AF36" s="824" t="s">
        <v>158</v>
      </c>
      <c r="AG36" s="106">
        <v>0</v>
      </c>
      <c r="AH36" s="106">
        <v>0</v>
      </c>
      <c r="AI36" s="106">
        <v>0</v>
      </c>
      <c r="AJ36" s="106">
        <v>0</v>
      </c>
      <c r="AK36" s="106">
        <v>0</v>
      </c>
      <c r="AL36" s="106">
        <v>0</v>
      </c>
      <c r="AM36" s="106">
        <v>0</v>
      </c>
      <c r="AN36" s="106">
        <v>0</v>
      </c>
      <c r="AO36" s="106">
        <v>0</v>
      </c>
      <c r="AP36" s="106">
        <v>0</v>
      </c>
      <c r="AQ36" s="106">
        <v>0</v>
      </c>
      <c r="AR36" s="106">
        <v>0</v>
      </c>
      <c r="AS36" s="106">
        <v>0</v>
      </c>
      <c r="AT36" s="106">
        <v>0</v>
      </c>
      <c r="AU36" s="106">
        <v>0</v>
      </c>
      <c r="AV36" s="106">
        <v>0</v>
      </c>
      <c r="AW36" s="106">
        <v>0</v>
      </c>
      <c r="AX36" s="106">
        <v>0</v>
      </c>
      <c r="AY36" s="106">
        <v>0</v>
      </c>
      <c r="AZ36" s="106">
        <v>0</v>
      </c>
      <c r="BA36" s="106">
        <v>0</v>
      </c>
      <c r="BB36" s="106">
        <v>0</v>
      </c>
      <c r="BC36" s="106">
        <v>0</v>
      </c>
      <c r="BD36" s="106">
        <v>0</v>
      </c>
      <c r="BK36" s="120" t="s">
        <v>158</v>
      </c>
      <c r="BL36" s="120" t="s">
        <v>815</v>
      </c>
      <c r="BM36" s="120" t="s">
        <v>1703</v>
      </c>
    </row>
    <row r="37" spans="1:65" s="120" customFormat="1" ht="12.75" customHeight="1">
      <c r="A37" s="748" t="s">
        <v>538</v>
      </c>
      <c r="B37" s="748" t="s">
        <v>1269</v>
      </c>
      <c r="C37" s="748" t="s">
        <v>615</v>
      </c>
      <c r="D37" s="748" t="s">
        <v>583</v>
      </c>
      <c r="E37" s="106">
        <v>0</v>
      </c>
      <c r="F37" s="106">
        <v>0</v>
      </c>
      <c r="G37" s="106">
        <v>0</v>
      </c>
      <c r="H37" s="106">
        <v>0</v>
      </c>
      <c r="I37" s="106">
        <v>0</v>
      </c>
      <c r="J37" s="106">
        <v>0</v>
      </c>
      <c r="K37" s="106">
        <v>0</v>
      </c>
      <c r="L37" s="106">
        <v>0</v>
      </c>
      <c r="M37" s="106">
        <v>0</v>
      </c>
      <c r="N37" s="106">
        <v>0</v>
      </c>
      <c r="O37" s="106">
        <v>0</v>
      </c>
      <c r="P37" s="106">
        <v>0</v>
      </c>
      <c r="Q37" s="106">
        <v>0</v>
      </c>
      <c r="R37" s="106">
        <v>0</v>
      </c>
      <c r="S37" s="106">
        <v>0</v>
      </c>
      <c r="T37" s="106">
        <v>0</v>
      </c>
      <c r="U37" s="106">
        <v>0</v>
      </c>
      <c r="V37" s="106">
        <v>0</v>
      </c>
      <c r="W37" s="106">
        <v>0</v>
      </c>
      <c r="X37" s="106">
        <v>0</v>
      </c>
      <c r="Y37" s="106">
        <v>0</v>
      </c>
      <c r="Z37" s="106">
        <v>0</v>
      </c>
      <c r="AA37" s="106">
        <v>0</v>
      </c>
      <c r="AB37" s="106">
        <v>0</v>
      </c>
      <c r="AC37" s="1054" t="s">
        <v>2190</v>
      </c>
      <c r="AD37"/>
      <c r="AE37"/>
      <c r="AF37" s="824" t="s">
        <v>222</v>
      </c>
      <c r="AG37" s="106">
        <v>0</v>
      </c>
      <c r="AH37" s="106">
        <v>0</v>
      </c>
      <c r="AI37" s="106">
        <v>0</v>
      </c>
      <c r="AJ37" s="106">
        <v>0</v>
      </c>
      <c r="AK37" s="106">
        <v>0</v>
      </c>
      <c r="AL37" s="106">
        <v>0</v>
      </c>
      <c r="AM37" s="106">
        <v>0</v>
      </c>
      <c r="AN37" s="106">
        <v>0</v>
      </c>
      <c r="AO37" s="106">
        <v>0</v>
      </c>
      <c r="AP37" s="106">
        <v>0</v>
      </c>
      <c r="AQ37" s="106">
        <v>0</v>
      </c>
      <c r="AR37" s="106">
        <v>0</v>
      </c>
      <c r="AS37" s="106">
        <v>0</v>
      </c>
      <c r="AT37" s="106">
        <v>0</v>
      </c>
      <c r="AU37" s="106">
        <v>0</v>
      </c>
      <c r="AV37" s="106">
        <v>0</v>
      </c>
      <c r="AW37" s="106">
        <v>0</v>
      </c>
      <c r="AX37" s="106">
        <v>0</v>
      </c>
      <c r="AY37" s="106">
        <v>0</v>
      </c>
      <c r="AZ37" s="106">
        <v>0</v>
      </c>
      <c r="BA37" s="106">
        <v>0</v>
      </c>
      <c r="BB37" s="106">
        <v>0</v>
      </c>
      <c r="BC37" s="106">
        <v>0</v>
      </c>
      <c r="BD37" s="106">
        <v>0</v>
      </c>
      <c r="BK37" s="120" t="s">
        <v>222</v>
      </c>
      <c r="BL37" s="120" t="s">
        <v>816</v>
      </c>
      <c r="BM37" s="120" t="s">
        <v>1704</v>
      </c>
    </row>
    <row r="38" spans="1:65" s="120" customFormat="1" ht="12.75" customHeight="1">
      <c r="A38" s="748" t="s">
        <v>538</v>
      </c>
      <c r="B38" s="748" t="s">
        <v>1270</v>
      </c>
      <c r="C38" s="748" t="s">
        <v>615</v>
      </c>
      <c r="D38" s="748" t="s">
        <v>583</v>
      </c>
      <c r="E38" s="106">
        <v>0</v>
      </c>
      <c r="F38" s="106">
        <v>0</v>
      </c>
      <c r="G38" s="106">
        <v>0</v>
      </c>
      <c r="H38" s="106">
        <v>0</v>
      </c>
      <c r="I38" s="106">
        <v>0</v>
      </c>
      <c r="J38" s="106">
        <v>0</v>
      </c>
      <c r="K38" s="106">
        <v>0</v>
      </c>
      <c r="L38" s="106">
        <v>0</v>
      </c>
      <c r="M38" s="106">
        <v>0</v>
      </c>
      <c r="N38" s="106">
        <v>0</v>
      </c>
      <c r="O38" s="106">
        <v>0</v>
      </c>
      <c r="P38" s="106">
        <v>0</v>
      </c>
      <c r="Q38" s="106">
        <v>0</v>
      </c>
      <c r="R38" s="106">
        <v>0</v>
      </c>
      <c r="S38" s="106">
        <v>0</v>
      </c>
      <c r="T38" s="106">
        <v>0</v>
      </c>
      <c r="U38" s="106">
        <v>0</v>
      </c>
      <c r="V38" s="106">
        <v>0</v>
      </c>
      <c r="W38" s="106">
        <v>0</v>
      </c>
      <c r="X38" s="106">
        <v>0</v>
      </c>
      <c r="Y38" s="106">
        <v>0</v>
      </c>
      <c r="Z38" s="106">
        <v>0</v>
      </c>
      <c r="AA38" s="106">
        <v>0</v>
      </c>
      <c r="AB38" s="106">
        <v>0</v>
      </c>
      <c r="AC38" s="1056" t="s">
        <v>2191</v>
      </c>
      <c r="AD38"/>
      <c r="AE38"/>
      <c r="AF38" s="824" t="s">
        <v>149</v>
      </c>
      <c r="AG38" s="106">
        <v>0</v>
      </c>
      <c r="AH38" s="106">
        <v>0</v>
      </c>
      <c r="AI38" s="106">
        <v>0</v>
      </c>
      <c r="AJ38" s="106">
        <v>0</v>
      </c>
      <c r="AK38" s="106">
        <v>0</v>
      </c>
      <c r="AL38" s="106">
        <v>0</v>
      </c>
      <c r="AM38" s="106">
        <v>0</v>
      </c>
      <c r="AN38" s="106">
        <v>0</v>
      </c>
      <c r="AO38" s="106">
        <v>0</v>
      </c>
      <c r="AP38" s="106">
        <v>0</v>
      </c>
      <c r="AQ38" s="106">
        <v>0</v>
      </c>
      <c r="AR38" s="106">
        <v>0</v>
      </c>
      <c r="AS38" s="106">
        <v>0</v>
      </c>
      <c r="AT38" s="106">
        <v>0</v>
      </c>
      <c r="AU38" s="106">
        <v>0</v>
      </c>
      <c r="AV38" s="106">
        <v>0</v>
      </c>
      <c r="AW38" s="106">
        <v>0</v>
      </c>
      <c r="AX38" s="106">
        <v>0</v>
      </c>
      <c r="AY38" s="106">
        <v>0</v>
      </c>
      <c r="AZ38" s="106">
        <v>0</v>
      </c>
      <c r="BA38" s="106">
        <v>0</v>
      </c>
      <c r="BB38" s="106">
        <v>0</v>
      </c>
      <c r="BC38" s="106">
        <v>0</v>
      </c>
      <c r="BD38" s="106">
        <v>0</v>
      </c>
      <c r="BK38" s="120" t="s">
        <v>149</v>
      </c>
      <c r="BL38" s="120" t="s">
        <v>817</v>
      </c>
      <c r="BM38" s="120" t="s">
        <v>1705</v>
      </c>
    </row>
    <row r="39" spans="1:65" s="120" customFormat="1" ht="12.75" customHeight="1">
      <c r="A39" s="748" t="s">
        <v>538</v>
      </c>
      <c r="B39" s="748" t="s">
        <v>1271</v>
      </c>
      <c r="C39" s="748" t="s">
        <v>615</v>
      </c>
      <c r="D39" s="748" t="s">
        <v>583</v>
      </c>
      <c r="E39" s="106">
        <v>0</v>
      </c>
      <c r="F39" s="106">
        <v>0</v>
      </c>
      <c r="G39" s="106">
        <v>0</v>
      </c>
      <c r="H39" s="106">
        <v>0</v>
      </c>
      <c r="I39" s="106">
        <v>0</v>
      </c>
      <c r="J39" s="106">
        <v>0</v>
      </c>
      <c r="K39" s="106">
        <v>0</v>
      </c>
      <c r="L39" s="106">
        <v>0</v>
      </c>
      <c r="M39" s="106">
        <v>0</v>
      </c>
      <c r="N39" s="106">
        <v>0</v>
      </c>
      <c r="O39" s="106">
        <v>0</v>
      </c>
      <c r="P39" s="106">
        <v>0</v>
      </c>
      <c r="Q39" s="106">
        <v>0</v>
      </c>
      <c r="R39" s="106">
        <v>0</v>
      </c>
      <c r="S39" s="106">
        <v>0</v>
      </c>
      <c r="T39" s="106">
        <v>0</v>
      </c>
      <c r="U39" s="106">
        <v>0</v>
      </c>
      <c r="V39" s="106">
        <v>0</v>
      </c>
      <c r="W39" s="106">
        <v>0</v>
      </c>
      <c r="X39" s="106">
        <v>0</v>
      </c>
      <c r="Y39" s="106">
        <v>0</v>
      </c>
      <c r="Z39" s="106">
        <v>0</v>
      </c>
      <c r="AA39" s="106">
        <v>0</v>
      </c>
      <c r="AB39" s="106">
        <v>0</v>
      </c>
      <c r="AC39" s="1056" t="s">
        <v>2192</v>
      </c>
      <c r="AD39"/>
      <c r="AE39"/>
      <c r="AF39" s="824" t="s">
        <v>150</v>
      </c>
      <c r="AG39" s="106">
        <v>0</v>
      </c>
      <c r="AH39" s="106">
        <v>0</v>
      </c>
      <c r="AI39" s="106">
        <v>0</v>
      </c>
      <c r="AJ39" s="106">
        <v>0</v>
      </c>
      <c r="AK39" s="106">
        <v>0</v>
      </c>
      <c r="AL39" s="106">
        <v>0</v>
      </c>
      <c r="AM39" s="106">
        <v>0</v>
      </c>
      <c r="AN39" s="106">
        <v>0</v>
      </c>
      <c r="AO39" s="106">
        <v>0</v>
      </c>
      <c r="AP39" s="106">
        <v>0</v>
      </c>
      <c r="AQ39" s="106">
        <v>0</v>
      </c>
      <c r="AR39" s="106">
        <v>0</v>
      </c>
      <c r="AS39" s="106">
        <v>0</v>
      </c>
      <c r="AT39" s="106">
        <v>0</v>
      </c>
      <c r="AU39" s="106">
        <v>0</v>
      </c>
      <c r="AV39" s="106">
        <v>0</v>
      </c>
      <c r="AW39" s="106">
        <v>0</v>
      </c>
      <c r="AX39" s="106">
        <v>0</v>
      </c>
      <c r="AY39" s="106">
        <v>0</v>
      </c>
      <c r="AZ39" s="106">
        <v>0</v>
      </c>
      <c r="BA39" s="106">
        <v>0</v>
      </c>
      <c r="BB39" s="106">
        <v>0</v>
      </c>
      <c r="BC39" s="106">
        <v>0</v>
      </c>
      <c r="BD39" s="106">
        <v>0</v>
      </c>
      <c r="BK39" s="120" t="s">
        <v>150</v>
      </c>
      <c r="BL39" s="120" t="s">
        <v>1045</v>
      </c>
      <c r="BM39" s="120" t="s">
        <v>1706</v>
      </c>
    </row>
    <row r="40" spans="1:65" s="378" customFormat="1" ht="12.75" customHeight="1">
      <c r="A40" s="748" t="s">
        <v>538</v>
      </c>
      <c r="B40" s="748" t="s">
        <v>1272</v>
      </c>
      <c r="C40" s="748" t="s">
        <v>615</v>
      </c>
      <c r="D40" s="748" t="s">
        <v>583</v>
      </c>
      <c r="E40" s="106">
        <v>0</v>
      </c>
      <c r="F40" s="106">
        <v>0</v>
      </c>
      <c r="G40" s="106">
        <v>0</v>
      </c>
      <c r="H40" s="106">
        <v>0</v>
      </c>
      <c r="I40" s="106">
        <v>0</v>
      </c>
      <c r="J40" s="106">
        <v>0</v>
      </c>
      <c r="K40" s="106">
        <v>0</v>
      </c>
      <c r="L40" s="106">
        <v>0</v>
      </c>
      <c r="M40" s="106">
        <v>0</v>
      </c>
      <c r="N40" s="106">
        <v>0</v>
      </c>
      <c r="O40" s="106">
        <v>0</v>
      </c>
      <c r="P40" s="106">
        <v>0</v>
      </c>
      <c r="Q40" s="106">
        <v>0</v>
      </c>
      <c r="R40" s="106">
        <v>0</v>
      </c>
      <c r="S40" s="106">
        <v>0</v>
      </c>
      <c r="T40" s="106">
        <v>0</v>
      </c>
      <c r="U40" s="106">
        <v>0</v>
      </c>
      <c r="V40" s="106">
        <v>0</v>
      </c>
      <c r="W40" s="106">
        <v>0</v>
      </c>
      <c r="X40" s="106">
        <v>0</v>
      </c>
      <c r="Y40" s="106">
        <v>0</v>
      </c>
      <c r="Z40" s="106">
        <v>0</v>
      </c>
      <c r="AA40" s="106">
        <v>0</v>
      </c>
      <c r="AB40" s="106">
        <v>0</v>
      </c>
      <c r="AC40" s="1056" t="s">
        <v>2193</v>
      </c>
      <c r="AD40"/>
      <c r="AE40"/>
      <c r="AF40" s="824" t="s">
        <v>151</v>
      </c>
      <c r="AG40" s="106">
        <v>0</v>
      </c>
      <c r="AH40" s="106">
        <v>0</v>
      </c>
      <c r="AI40" s="106">
        <v>0</v>
      </c>
      <c r="AJ40" s="106">
        <v>0</v>
      </c>
      <c r="AK40" s="106">
        <v>0</v>
      </c>
      <c r="AL40" s="106">
        <v>0</v>
      </c>
      <c r="AM40" s="106">
        <v>0</v>
      </c>
      <c r="AN40" s="106">
        <v>0</v>
      </c>
      <c r="AO40" s="106">
        <v>0</v>
      </c>
      <c r="AP40" s="106">
        <v>0</v>
      </c>
      <c r="AQ40" s="106">
        <v>0</v>
      </c>
      <c r="AR40" s="106">
        <v>0</v>
      </c>
      <c r="AS40" s="106">
        <v>0</v>
      </c>
      <c r="AT40" s="106">
        <v>0</v>
      </c>
      <c r="AU40" s="106">
        <v>0</v>
      </c>
      <c r="AV40" s="106">
        <v>0</v>
      </c>
      <c r="AW40" s="106">
        <v>0</v>
      </c>
      <c r="AX40" s="106">
        <v>0</v>
      </c>
      <c r="AY40" s="106">
        <v>0</v>
      </c>
      <c r="AZ40" s="106">
        <v>0</v>
      </c>
      <c r="BA40" s="106">
        <v>0</v>
      </c>
      <c r="BB40" s="106">
        <v>0</v>
      </c>
      <c r="BC40" s="106">
        <v>0</v>
      </c>
      <c r="BD40" s="106">
        <v>0</v>
      </c>
      <c r="BK40" s="120" t="s">
        <v>151</v>
      </c>
      <c r="BL40" s="120" t="s">
        <v>1046</v>
      </c>
      <c r="BM40" s="120" t="s">
        <v>1707</v>
      </c>
    </row>
    <row r="41" spans="1:65" s="378" customFormat="1" ht="12.75" customHeight="1">
      <c r="A41" s="748" t="s">
        <v>538</v>
      </c>
      <c r="B41" s="748" t="s">
        <v>1273</v>
      </c>
      <c r="C41" s="748" t="s">
        <v>615</v>
      </c>
      <c r="D41" s="748" t="s">
        <v>583</v>
      </c>
      <c r="E41" s="106">
        <v>0</v>
      </c>
      <c r="F41" s="106">
        <v>0</v>
      </c>
      <c r="G41" s="106">
        <v>0</v>
      </c>
      <c r="H41" s="106">
        <v>0</v>
      </c>
      <c r="I41" s="106">
        <v>0</v>
      </c>
      <c r="J41" s="106">
        <v>0</v>
      </c>
      <c r="K41" s="106">
        <v>0</v>
      </c>
      <c r="L41" s="106">
        <v>0</v>
      </c>
      <c r="M41" s="106">
        <v>0</v>
      </c>
      <c r="N41" s="106">
        <v>0</v>
      </c>
      <c r="O41" s="106">
        <v>0</v>
      </c>
      <c r="P41" s="106">
        <v>0</v>
      </c>
      <c r="Q41" s="106">
        <v>0</v>
      </c>
      <c r="R41" s="106">
        <v>0</v>
      </c>
      <c r="S41" s="106">
        <v>0</v>
      </c>
      <c r="T41" s="106">
        <v>0</v>
      </c>
      <c r="U41" s="106">
        <v>0</v>
      </c>
      <c r="V41" s="106">
        <v>0</v>
      </c>
      <c r="W41" s="106">
        <v>0</v>
      </c>
      <c r="X41" s="106">
        <v>0</v>
      </c>
      <c r="Y41" s="106">
        <v>0</v>
      </c>
      <c r="Z41" s="106">
        <v>0</v>
      </c>
      <c r="AA41" s="106">
        <v>0</v>
      </c>
      <c r="AB41" s="106">
        <v>0</v>
      </c>
      <c r="AC41" s="1054" t="s">
        <v>2194</v>
      </c>
      <c r="AD41"/>
      <c r="AE41"/>
      <c r="AF41" s="824" t="s">
        <v>804</v>
      </c>
      <c r="AG41" s="106">
        <v>0</v>
      </c>
      <c r="AH41" s="106">
        <v>0</v>
      </c>
      <c r="AI41" s="106">
        <v>0</v>
      </c>
      <c r="AJ41" s="106">
        <v>0</v>
      </c>
      <c r="AK41" s="106">
        <v>0</v>
      </c>
      <c r="AL41" s="106">
        <v>0</v>
      </c>
      <c r="AM41" s="106">
        <v>0</v>
      </c>
      <c r="AN41" s="106">
        <v>0</v>
      </c>
      <c r="AO41" s="106">
        <v>0</v>
      </c>
      <c r="AP41" s="106">
        <v>0</v>
      </c>
      <c r="AQ41" s="106">
        <v>0</v>
      </c>
      <c r="AR41" s="106">
        <v>0</v>
      </c>
      <c r="AS41" s="106">
        <v>0</v>
      </c>
      <c r="AT41" s="106">
        <v>0</v>
      </c>
      <c r="AU41" s="106">
        <v>0</v>
      </c>
      <c r="AV41" s="106">
        <v>0</v>
      </c>
      <c r="AW41" s="106">
        <v>0</v>
      </c>
      <c r="AX41" s="106">
        <v>0</v>
      </c>
      <c r="AY41" s="106">
        <v>0</v>
      </c>
      <c r="AZ41" s="106">
        <v>0</v>
      </c>
      <c r="BA41" s="106">
        <v>0</v>
      </c>
      <c r="BB41" s="106">
        <v>0</v>
      </c>
      <c r="BC41" s="106">
        <v>0</v>
      </c>
      <c r="BD41" s="106">
        <v>0</v>
      </c>
      <c r="BK41" s="120" t="s">
        <v>804</v>
      </c>
      <c r="BL41" s="120" t="s">
        <v>1047</v>
      </c>
      <c r="BM41" s="120" t="s">
        <v>1708</v>
      </c>
    </row>
    <row r="42" spans="1:65" s="120" customFormat="1" ht="12.75" customHeight="1">
      <c r="A42" s="748" t="s">
        <v>538</v>
      </c>
      <c r="B42" s="748" t="s">
        <v>1274</v>
      </c>
      <c r="C42" s="748" t="s">
        <v>615</v>
      </c>
      <c r="D42" s="748" t="s">
        <v>583</v>
      </c>
      <c r="E42" s="106">
        <v>0</v>
      </c>
      <c r="F42" s="106">
        <v>0</v>
      </c>
      <c r="G42" s="106">
        <v>0</v>
      </c>
      <c r="H42" s="106">
        <v>0</v>
      </c>
      <c r="I42" s="106">
        <v>0</v>
      </c>
      <c r="J42" s="106">
        <v>0</v>
      </c>
      <c r="K42" s="106">
        <v>0</v>
      </c>
      <c r="L42" s="106">
        <v>0</v>
      </c>
      <c r="M42" s="106">
        <v>0</v>
      </c>
      <c r="N42" s="106">
        <v>0</v>
      </c>
      <c r="O42" s="106">
        <v>0</v>
      </c>
      <c r="P42" s="106">
        <v>0</v>
      </c>
      <c r="Q42" s="106">
        <v>0</v>
      </c>
      <c r="R42" s="106">
        <v>0</v>
      </c>
      <c r="S42" s="106">
        <v>0</v>
      </c>
      <c r="T42" s="106">
        <v>0</v>
      </c>
      <c r="U42" s="106">
        <v>0</v>
      </c>
      <c r="V42" s="106">
        <v>0</v>
      </c>
      <c r="W42" s="106">
        <v>0</v>
      </c>
      <c r="X42" s="106">
        <v>0</v>
      </c>
      <c r="Y42" s="106">
        <v>0</v>
      </c>
      <c r="Z42" s="106">
        <v>0</v>
      </c>
      <c r="AA42" s="106">
        <v>0</v>
      </c>
      <c r="AB42" s="106">
        <v>0</v>
      </c>
      <c r="AC42" s="1060" t="s">
        <v>2195</v>
      </c>
      <c r="AD42"/>
      <c r="AE42"/>
      <c r="AF42" s="827" t="s">
        <v>152</v>
      </c>
      <c r="AG42" s="106">
        <v>0</v>
      </c>
      <c r="AH42" s="106">
        <v>0</v>
      </c>
      <c r="AI42" s="106">
        <v>0</v>
      </c>
      <c r="AJ42" s="106">
        <v>0</v>
      </c>
      <c r="AK42" s="106">
        <v>0</v>
      </c>
      <c r="AL42" s="106">
        <v>0</v>
      </c>
      <c r="AM42" s="106">
        <v>0</v>
      </c>
      <c r="AN42" s="106">
        <v>0</v>
      </c>
      <c r="AO42" s="106">
        <v>0</v>
      </c>
      <c r="AP42" s="106">
        <v>0</v>
      </c>
      <c r="AQ42" s="106">
        <v>0</v>
      </c>
      <c r="AR42" s="106">
        <v>0</v>
      </c>
      <c r="AS42" s="106">
        <v>0</v>
      </c>
      <c r="AT42" s="106">
        <v>0</v>
      </c>
      <c r="AU42" s="106">
        <v>0</v>
      </c>
      <c r="AV42" s="106">
        <v>0</v>
      </c>
      <c r="AW42" s="106">
        <v>0</v>
      </c>
      <c r="AX42" s="106">
        <v>0</v>
      </c>
      <c r="AY42" s="106">
        <v>0</v>
      </c>
      <c r="AZ42" s="106">
        <v>0</v>
      </c>
      <c r="BA42" s="106">
        <v>0</v>
      </c>
      <c r="BB42" s="106">
        <v>0</v>
      </c>
      <c r="BC42" s="106">
        <v>0</v>
      </c>
      <c r="BD42" s="106">
        <v>0</v>
      </c>
      <c r="BK42" s="120" t="s">
        <v>152</v>
      </c>
      <c r="BL42" s="120" t="s">
        <v>607</v>
      </c>
      <c r="BM42" s="120" t="s">
        <v>1963</v>
      </c>
    </row>
    <row r="43" spans="1:65" s="120" customFormat="1" ht="12.75" customHeight="1">
      <c r="A43" s="748" t="s">
        <v>538</v>
      </c>
      <c r="B43" s="748" t="s">
        <v>1275</v>
      </c>
      <c r="C43" s="748" t="s">
        <v>615</v>
      </c>
      <c r="D43" s="748" t="s">
        <v>583</v>
      </c>
      <c r="E43" s="106">
        <v>0</v>
      </c>
      <c r="F43" s="106">
        <v>0</v>
      </c>
      <c r="G43" s="106">
        <v>0</v>
      </c>
      <c r="H43" s="106">
        <v>0</v>
      </c>
      <c r="I43" s="106">
        <v>0</v>
      </c>
      <c r="J43" s="106">
        <v>0</v>
      </c>
      <c r="K43" s="106">
        <v>0</v>
      </c>
      <c r="L43" s="106">
        <v>0</v>
      </c>
      <c r="M43" s="106">
        <v>0</v>
      </c>
      <c r="N43" s="106">
        <v>0</v>
      </c>
      <c r="O43" s="106">
        <v>0</v>
      </c>
      <c r="P43" s="106">
        <v>0</v>
      </c>
      <c r="Q43" s="106">
        <v>0</v>
      </c>
      <c r="R43" s="106">
        <v>0</v>
      </c>
      <c r="S43" s="106">
        <v>0</v>
      </c>
      <c r="T43" s="106">
        <v>0</v>
      </c>
      <c r="U43" s="106">
        <v>0</v>
      </c>
      <c r="V43" s="106">
        <v>0</v>
      </c>
      <c r="W43" s="106">
        <v>0</v>
      </c>
      <c r="X43" s="106">
        <v>0</v>
      </c>
      <c r="Y43" s="106">
        <v>0</v>
      </c>
      <c r="Z43" s="106">
        <v>0</v>
      </c>
      <c r="AA43" s="106">
        <v>0</v>
      </c>
      <c r="AB43" s="106">
        <v>0</v>
      </c>
      <c r="AC43" s="1054" t="s">
        <v>2196</v>
      </c>
      <c r="AD43"/>
      <c r="AE43"/>
      <c r="AF43" s="824" t="s">
        <v>153</v>
      </c>
      <c r="AG43" s="106">
        <v>0</v>
      </c>
      <c r="AH43" s="106">
        <v>0</v>
      </c>
      <c r="AI43" s="106">
        <v>0</v>
      </c>
      <c r="AJ43" s="106">
        <v>0</v>
      </c>
      <c r="AK43" s="106">
        <v>0</v>
      </c>
      <c r="AL43" s="106">
        <v>0</v>
      </c>
      <c r="AM43" s="106">
        <v>0</v>
      </c>
      <c r="AN43" s="106">
        <v>0</v>
      </c>
      <c r="AO43" s="106">
        <v>0</v>
      </c>
      <c r="AP43" s="106">
        <v>0</v>
      </c>
      <c r="AQ43" s="106">
        <v>0</v>
      </c>
      <c r="AR43" s="106">
        <v>0</v>
      </c>
      <c r="AS43" s="106">
        <v>0</v>
      </c>
      <c r="AT43" s="106">
        <v>0</v>
      </c>
      <c r="AU43" s="106">
        <v>0</v>
      </c>
      <c r="AV43" s="106">
        <v>0</v>
      </c>
      <c r="AW43" s="106">
        <v>0</v>
      </c>
      <c r="AX43" s="106">
        <v>0</v>
      </c>
      <c r="AY43" s="106">
        <v>0</v>
      </c>
      <c r="AZ43" s="106">
        <v>0</v>
      </c>
      <c r="BA43" s="106">
        <v>0</v>
      </c>
      <c r="BB43" s="106">
        <v>0</v>
      </c>
      <c r="BC43" s="106">
        <v>0</v>
      </c>
      <c r="BD43" s="106">
        <v>0</v>
      </c>
      <c r="BK43" s="120" t="s">
        <v>153</v>
      </c>
      <c r="BL43" s="120" t="s">
        <v>608</v>
      </c>
      <c r="BM43" s="120" t="s">
        <v>1710</v>
      </c>
    </row>
    <row r="44" spans="1:65" s="120" customFormat="1" ht="12.75" customHeight="1">
      <c r="A44" s="748" t="s">
        <v>538</v>
      </c>
      <c r="B44" s="748" t="s">
        <v>1276</v>
      </c>
      <c r="C44" s="748" t="s">
        <v>615</v>
      </c>
      <c r="D44" s="748" t="s">
        <v>583</v>
      </c>
      <c r="E44" s="106">
        <v>0</v>
      </c>
      <c r="F44" s="106">
        <v>0</v>
      </c>
      <c r="G44" s="106">
        <v>0</v>
      </c>
      <c r="H44" s="106">
        <v>0</v>
      </c>
      <c r="I44" s="106">
        <v>0</v>
      </c>
      <c r="J44" s="106">
        <v>0</v>
      </c>
      <c r="K44" s="106">
        <v>0</v>
      </c>
      <c r="L44" s="106">
        <v>0</v>
      </c>
      <c r="M44" s="106">
        <v>0</v>
      </c>
      <c r="N44" s="106">
        <v>0</v>
      </c>
      <c r="O44" s="106">
        <v>0</v>
      </c>
      <c r="P44" s="106">
        <v>0</v>
      </c>
      <c r="Q44" s="106">
        <v>0</v>
      </c>
      <c r="R44" s="106">
        <v>0</v>
      </c>
      <c r="S44" s="106">
        <v>0</v>
      </c>
      <c r="T44" s="106">
        <v>0</v>
      </c>
      <c r="U44" s="106">
        <v>0</v>
      </c>
      <c r="V44" s="106">
        <v>0</v>
      </c>
      <c r="W44" s="106">
        <v>0</v>
      </c>
      <c r="X44" s="106">
        <v>0</v>
      </c>
      <c r="Y44" s="106">
        <v>0</v>
      </c>
      <c r="Z44" s="106">
        <v>0</v>
      </c>
      <c r="AA44" s="106">
        <v>0</v>
      </c>
      <c r="AB44" s="106">
        <v>0</v>
      </c>
      <c r="AC44" s="1056" t="s">
        <v>2197</v>
      </c>
      <c r="AD44"/>
      <c r="AE44"/>
      <c r="AF44" s="824" t="s">
        <v>154</v>
      </c>
      <c r="AG44" s="106">
        <v>0</v>
      </c>
      <c r="AH44" s="106">
        <v>0</v>
      </c>
      <c r="AI44" s="106">
        <v>0</v>
      </c>
      <c r="AJ44" s="106">
        <v>0</v>
      </c>
      <c r="AK44" s="106">
        <v>0</v>
      </c>
      <c r="AL44" s="106">
        <v>0</v>
      </c>
      <c r="AM44" s="106">
        <v>0</v>
      </c>
      <c r="AN44" s="106">
        <v>0</v>
      </c>
      <c r="AO44" s="106">
        <v>0</v>
      </c>
      <c r="AP44" s="106">
        <v>0</v>
      </c>
      <c r="AQ44" s="106">
        <v>0</v>
      </c>
      <c r="AR44" s="106">
        <v>0</v>
      </c>
      <c r="AS44" s="106">
        <v>0</v>
      </c>
      <c r="AT44" s="106">
        <v>0</v>
      </c>
      <c r="AU44" s="106">
        <v>0</v>
      </c>
      <c r="AV44" s="106">
        <v>0</v>
      </c>
      <c r="AW44" s="106">
        <v>0</v>
      </c>
      <c r="AX44" s="106">
        <v>0</v>
      </c>
      <c r="AY44" s="106">
        <v>0</v>
      </c>
      <c r="AZ44" s="106">
        <v>0</v>
      </c>
      <c r="BA44" s="106">
        <v>0</v>
      </c>
      <c r="BB44" s="106">
        <v>0</v>
      </c>
      <c r="BC44" s="106">
        <v>0</v>
      </c>
      <c r="BD44" s="106">
        <v>0</v>
      </c>
      <c r="BK44" s="120" t="s">
        <v>154</v>
      </c>
      <c r="BL44" s="120" t="s">
        <v>609</v>
      </c>
      <c r="BM44" s="120" t="s">
        <v>1711</v>
      </c>
    </row>
    <row r="45" spans="1:65" s="120" customFormat="1" ht="12.75" customHeight="1">
      <c r="A45" s="748" t="s">
        <v>538</v>
      </c>
      <c r="B45" s="748" t="s">
        <v>1277</v>
      </c>
      <c r="C45" s="748" t="s">
        <v>615</v>
      </c>
      <c r="D45" s="748" t="s">
        <v>583</v>
      </c>
      <c r="E45" s="106">
        <v>0</v>
      </c>
      <c r="F45" s="106">
        <v>0</v>
      </c>
      <c r="G45" s="106">
        <v>0</v>
      </c>
      <c r="H45" s="106">
        <v>0</v>
      </c>
      <c r="I45" s="106">
        <v>0</v>
      </c>
      <c r="J45" s="106">
        <v>0</v>
      </c>
      <c r="K45" s="106">
        <v>0</v>
      </c>
      <c r="L45" s="106">
        <v>0</v>
      </c>
      <c r="M45" s="106">
        <v>0</v>
      </c>
      <c r="N45" s="106">
        <v>0</v>
      </c>
      <c r="O45" s="106">
        <v>0</v>
      </c>
      <c r="P45" s="106">
        <v>0</v>
      </c>
      <c r="Q45" s="106">
        <v>0</v>
      </c>
      <c r="R45" s="106">
        <v>0</v>
      </c>
      <c r="S45" s="106">
        <v>0</v>
      </c>
      <c r="T45" s="106">
        <v>0</v>
      </c>
      <c r="U45" s="106">
        <v>0</v>
      </c>
      <c r="V45" s="106">
        <v>0</v>
      </c>
      <c r="W45" s="106">
        <v>0</v>
      </c>
      <c r="X45" s="106">
        <v>0</v>
      </c>
      <c r="Y45" s="106">
        <v>0</v>
      </c>
      <c r="Z45" s="106">
        <v>0</v>
      </c>
      <c r="AA45" s="106">
        <v>0</v>
      </c>
      <c r="AB45" s="106">
        <v>0</v>
      </c>
      <c r="AC45" s="1056" t="s">
        <v>2198</v>
      </c>
      <c r="AD45"/>
      <c r="AE45"/>
      <c r="AF45" s="824" t="s">
        <v>155</v>
      </c>
      <c r="AG45" s="106">
        <v>0</v>
      </c>
      <c r="AH45" s="106">
        <v>0</v>
      </c>
      <c r="AI45" s="106">
        <v>0</v>
      </c>
      <c r="AJ45" s="106">
        <v>0</v>
      </c>
      <c r="AK45" s="106">
        <v>0</v>
      </c>
      <c r="AL45" s="106">
        <v>0</v>
      </c>
      <c r="AM45" s="106">
        <v>0</v>
      </c>
      <c r="AN45" s="106">
        <v>0</v>
      </c>
      <c r="AO45" s="106">
        <v>0</v>
      </c>
      <c r="AP45" s="106">
        <v>0</v>
      </c>
      <c r="AQ45" s="106">
        <v>0</v>
      </c>
      <c r="AR45" s="106">
        <v>0</v>
      </c>
      <c r="AS45" s="106">
        <v>0</v>
      </c>
      <c r="AT45" s="106">
        <v>0</v>
      </c>
      <c r="AU45" s="106">
        <v>0</v>
      </c>
      <c r="AV45" s="106">
        <v>0</v>
      </c>
      <c r="AW45" s="106">
        <v>0</v>
      </c>
      <c r="AX45" s="106">
        <v>0</v>
      </c>
      <c r="AY45" s="106">
        <v>0</v>
      </c>
      <c r="AZ45" s="106">
        <v>0</v>
      </c>
      <c r="BA45" s="106">
        <v>0</v>
      </c>
      <c r="BB45" s="106">
        <v>0</v>
      </c>
      <c r="BC45" s="106">
        <v>0</v>
      </c>
      <c r="BD45" s="106">
        <v>0</v>
      </c>
      <c r="BK45" s="120" t="s">
        <v>155</v>
      </c>
      <c r="BL45" s="120" t="s">
        <v>610</v>
      </c>
      <c r="BM45" s="120" t="s">
        <v>1712</v>
      </c>
    </row>
    <row r="46" spans="1:65" s="120" customFormat="1" ht="12.75" customHeight="1">
      <c r="A46" s="748" t="s">
        <v>538</v>
      </c>
      <c r="B46" s="748" t="s">
        <v>1278</v>
      </c>
      <c r="C46" s="748" t="s">
        <v>615</v>
      </c>
      <c r="D46" s="748" t="s">
        <v>583</v>
      </c>
      <c r="E46" s="106">
        <v>0</v>
      </c>
      <c r="F46" s="106">
        <v>0</v>
      </c>
      <c r="G46" s="106">
        <v>0</v>
      </c>
      <c r="H46" s="106">
        <v>0</v>
      </c>
      <c r="I46" s="106">
        <v>0</v>
      </c>
      <c r="J46" s="106">
        <v>0</v>
      </c>
      <c r="K46" s="106">
        <v>0</v>
      </c>
      <c r="L46" s="106">
        <v>0</v>
      </c>
      <c r="M46" s="106">
        <v>0</v>
      </c>
      <c r="N46" s="106">
        <v>0</v>
      </c>
      <c r="O46" s="106">
        <v>0</v>
      </c>
      <c r="P46" s="106">
        <v>0</v>
      </c>
      <c r="Q46" s="106">
        <v>0</v>
      </c>
      <c r="R46" s="106">
        <v>0</v>
      </c>
      <c r="S46" s="106">
        <v>0</v>
      </c>
      <c r="T46" s="106">
        <v>0</v>
      </c>
      <c r="U46" s="106">
        <v>0</v>
      </c>
      <c r="V46" s="106">
        <v>0</v>
      </c>
      <c r="W46" s="106">
        <v>0</v>
      </c>
      <c r="X46" s="106">
        <v>0</v>
      </c>
      <c r="Y46" s="106">
        <v>0</v>
      </c>
      <c r="Z46" s="106">
        <v>0</v>
      </c>
      <c r="AA46" s="106">
        <v>0</v>
      </c>
      <c r="AB46" s="106">
        <v>0</v>
      </c>
      <c r="AC46" s="1056" t="s">
        <v>2199</v>
      </c>
      <c r="AD46"/>
      <c r="AE46"/>
      <c r="AF46" s="824" t="s">
        <v>805</v>
      </c>
      <c r="AG46" s="106">
        <v>0</v>
      </c>
      <c r="AH46" s="106">
        <v>0</v>
      </c>
      <c r="AI46" s="106">
        <v>0</v>
      </c>
      <c r="AJ46" s="106">
        <v>0</v>
      </c>
      <c r="AK46" s="106">
        <v>0</v>
      </c>
      <c r="AL46" s="106">
        <v>0</v>
      </c>
      <c r="AM46" s="106">
        <v>0</v>
      </c>
      <c r="AN46" s="106">
        <v>0</v>
      </c>
      <c r="AO46" s="106">
        <v>0</v>
      </c>
      <c r="AP46" s="106">
        <v>0</v>
      </c>
      <c r="AQ46" s="106">
        <v>0</v>
      </c>
      <c r="AR46" s="106">
        <v>0</v>
      </c>
      <c r="AS46" s="106">
        <v>0</v>
      </c>
      <c r="AT46" s="106">
        <v>0</v>
      </c>
      <c r="AU46" s="106">
        <v>0</v>
      </c>
      <c r="AV46" s="106">
        <v>0</v>
      </c>
      <c r="AW46" s="106">
        <v>0</v>
      </c>
      <c r="AX46" s="106">
        <v>0</v>
      </c>
      <c r="AY46" s="106">
        <v>0</v>
      </c>
      <c r="AZ46" s="106">
        <v>0</v>
      </c>
      <c r="BA46" s="106">
        <v>0</v>
      </c>
      <c r="BB46" s="106">
        <v>0</v>
      </c>
      <c r="BC46" s="106">
        <v>0</v>
      </c>
      <c r="BD46" s="106">
        <v>0</v>
      </c>
      <c r="BK46" s="120" t="s">
        <v>805</v>
      </c>
      <c r="BL46" s="120" t="s">
        <v>805</v>
      </c>
      <c r="BM46" s="120" t="s">
        <v>1713</v>
      </c>
    </row>
    <row r="47" spans="1:65" s="120" customFormat="1" ht="12.75" customHeight="1">
      <c r="A47" s="748" t="s">
        <v>538</v>
      </c>
      <c r="B47" s="748" t="s">
        <v>1279</v>
      </c>
      <c r="C47" s="748" t="s">
        <v>615</v>
      </c>
      <c r="D47" s="748" t="s">
        <v>583</v>
      </c>
      <c r="E47" s="106">
        <v>0</v>
      </c>
      <c r="F47" s="106">
        <v>0</v>
      </c>
      <c r="G47" s="106">
        <v>0</v>
      </c>
      <c r="H47" s="106">
        <v>0</v>
      </c>
      <c r="I47" s="106">
        <v>0</v>
      </c>
      <c r="J47" s="106">
        <v>0</v>
      </c>
      <c r="K47" s="106">
        <v>0</v>
      </c>
      <c r="L47" s="106">
        <v>0</v>
      </c>
      <c r="M47" s="106">
        <v>0</v>
      </c>
      <c r="N47" s="106">
        <v>0</v>
      </c>
      <c r="O47" s="106">
        <v>0</v>
      </c>
      <c r="P47" s="106">
        <v>0</v>
      </c>
      <c r="Q47" s="106">
        <v>0</v>
      </c>
      <c r="R47" s="106">
        <v>0</v>
      </c>
      <c r="S47" s="106">
        <v>0</v>
      </c>
      <c r="T47" s="106">
        <v>0</v>
      </c>
      <c r="U47" s="106">
        <v>0</v>
      </c>
      <c r="V47" s="106">
        <v>0</v>
      </c>
      <c r="W47" s="106">
        <v>0</v>
      </c>
      <c r="X47" s="106">
        <v>0</v>
      </c>
      <c r="Y47" s="106">
        <v>0</v>
      </c>
      <c r="Z47" s="106">
        <v>0</v>
      </c>
      <c r="AA47" s="106">
        <v>0</v>
      </c>
      <c r="AB47" s="106">
        <v>0</v>
      </c>
      <c r="AC47" s="1056" t="s">
        <v>2200</v>
      </c>
      <c r="AD47"/>
      <c r="AE47"/>
      <c r="AF47" s="824" t="s">
        <v>156</v>
      </c>
      <c r="AG47" s="106">
        <v>0</v>
      </c>
      <c r="AH47" s="106">
        <v>0</v>
      </c>
      <c r="AI47" s="106">
        <v>0</v>
      </c>
      <c r="AJ47" s="106">
        <v>0</v>
      </c>
      <c r="AK47" s="106">
        <v>0</v>
      </c>
      <c r="AL47" s="106">
        <v>0</v>
      </c>
      <c r="AM47" s="106">
        <v>0</v>
      </c>
      <c r="AN47" s="106">
        <v>0</v>
      </c>
      <c r="AO47" s="106">
        <v>0</v>
      </c>
      <c r="AP47" s="106">
        <v>0</v>
      </c>
      <c r="AQ47" s="106">
        <v>0</v>
      </c>
      <c r="AR47" s="106">
        <v>0</v>
      </c>
      <c r="AS47" s="106">
        <v>0</v>
      </c>
      <c r="AT47" s="106">
        <v>0</v>
      </c>
      <c r="AU47" s="106">
        <v>0</v>
      </c>
      <c r="AV47" s="106">
        <v>0</v>
      </c>
      <c r="AW47" s="106">
        <v>0</v>
      </c>
      <c r="AX47" s="106">
        <v>0</v>
      </c>
      <c r="AY47" s="106">
        <v>0</v>
      </c>
      <c r="AZ47" s="106">
        <v>0</v>
      </c>
      <c r="BA47" s="106">
        <v>0</v>
      </c>
      <c r="BB47" s="106">
        <v>0</v>
      </c>
      <c r="BC47" s="106">
        <v>0</v>
      </c>
      <c r="BD47" s="106">
        <v>0</v>
      </c>
      <c r="BK47" s="120" t="s">
        <v>156</v>
      </c>
      <c r="BL47" s="120" t="s">
        <v>611</v>
      </c>
      <c r="BM47" s="120" t="s">
        <v>1714</v>
      </c>
    </row>
    <row r="48" spans="1:65" s="120" customFormat="1" ht="12.75" customHeight="1">
      <c r="A48" s="748" t="s">
        <v>538</v>
      </c>
      <c r="B48" s="748" t="s">
        <v>1280</v>
      </c>
      <c r="C48" s="748" t="s">
        <v>615</v>
      </c>
      <c r="D48" s="748" t="s">
        <v>583</v>
      </c>
      <c r="E48" s="106">
        <v>0</v>
      </c>
      <c r="F48" s="106">
        <v>0</v>
      </c>
      <c r="G48" s="106">
        <v>0</v>
      </c>
      <c r="H48" s="106">
        <v>0</v>
      </c>
      <c r="I48" s="106">
        <v>0</v>
      </c>
      <c r="J48" s="106">
        <v>0</v>
      </c>
      <c r="K48" s="106">
        <v>0</v>
      </c>
      <c r="L48" s="106">
        <v>0</v>
      </c>
      <c r="M48" s="106">
        <v>0</v>
      </c>
      <c r="N48" s="106">
        <v>0</v>
      </c>
      <c r="O48" s="106">
        <v>0</v>
      </c>
      <c r="P48" s="106">
        <v>0</v>
      </c>
      <c r="Q48" s="106">
        <v>0</v>
      </c>
      <c r="R48" s="106">
        <v>0</v>
      </c>
      <c r="S48" s="106">
        <v>0</v>
      </c>
      <c r="T48" s="106">
        <v>0</v>
      </c>
      <c r="U48" s="106">
        <v>0</v>
      </c>
      <c r="V48" s="106">
        <v>0</v>
      </c>
      <c r="W48" s="106">
        <v>0</v>
      </c>
      <c r="X48" s="106">
        <v>0</v>
      </c>
      <c r="Y48" s="106">
        <v>0</v>
      </c>
      <c r="Z48" s="106">
        <v>0</v>
      </c>
      <c r="AA48" s="106">
        <v>0</v>
      </c>
      <c r="AB48" s="106">
        <v>0</v>
      </c>
      <c r="AC48" s="1056" t="s">
        <v>2201</v>
      </c>
      <c r="AD48"/>
      <c r="AE48"/>
      <c r="AF48" s="796" t="s">
        <v>1094</v>
      </c>
      <c r="AG48" s="106">
        <v>0</v>
      </c>
      <c r="AH48" s="106">
        <v>0</v>
      </c>
      <c r="AI48" s="106">
        <v>0</v>
      </c>
      <c r="AJ48" s="106">
        <v>0</v>
      </c>
      <c r="AK48" s="106">
        <v>0</v>
      </c>
      <c r="AL48" s="106">
        <v>0</v>
      </c>
      <c r="AM48" s="106">
        <v>0</v>
      </c>
      <c r="AN48" s="106">
        <v>0</v>
      </c>
      <c r="AO48" s="106">
        <v>0</v>
      </c>
      <c r="AP48" s="106">
        <v>0</v>
      </c>
      <c r="AQ48" s="106">
        <v>0</v>
      </c>
      <c r="AR48" s="106">
        <v>0</v>
      </c>
      <c r="AS48" s="106">
        <v>0</v>
      </c>
      <c r="AT48" s="106">
        <v>0</v>
      </c>
      <c r="AU48" s="106">
        <v>0</v>
      </c>
      <c r="AV48" s="106">
        <v>0</v>
      </c>
      <c r="AW48" s="106">
        <v>0</v>
      </c>
      <c r="AX48" s="106">
        <v>0</v>
      </c>
      <c r="AY48" s="106">
        <v>0</v>
      </c>
      <c r="AZ48" s="106">
        <v>0</v>
      </c>
      <c r="BA48" s="106">
        <v>0</v>
      </c>
      <c r="BB48" s="106">
        <v>0</v>
      </c>
      <c r="BC48" s="106">
        <v>0</v>
      </c>
      <c r="BD48" s="106">
        <v>0</v>
      </c>
      <c r="BK48" s="120" t="s">
        <v>1094</v>
      </c>
      <c r="BL48" s="120" t="s">
        <v>612</v>
      </c>
      <c r="BM48" s="120" t="s">
        <v>1721</v>
      </c>
    </row>
    <row r="49" spans="1:65" s="120" customFormat="1" ht="13.5" customHeight="1">
      <c r="A49" s="748" t="s">
        <v>538</v>
      </c>
      <c r="B49" s="748" t="s">
        <v>290</v>
      </c>
      <c r="C49" s="748" t="s">
        <v>615</v>
      </c>
      <c r="D49" s="748" t="s">
        <v>583</v>
      </c>
      <c r="E49" s="711">
        <f>SUM(E50:E53)</f>
        <v>0</v>
      </c>
      <c r="F49" s="711">
        <f t="shared" ref="F49:O49" si="20">SUM(F50:F53)</f>
        <v>0</v>
      </c>
      <c r="G49" s="711">
        <f t="shared" si="20"/>
        <v>0</v>
      </c>
      <c r="H49" s="711">
        <f t="shared" si="20"/>
        <v>0</v>
      </c>
      <c r="I49" s="711">
        <f t="shared" si="20"/>
        <v>0</v>
      </c>
      <c r="J49" s="711">
        <f t="shared" si="20"/>
        <v>0</v>
      </c>
      <c r="K49" s="711">
        <f t="shared" si="20"/>
        <v>0</v>
      </c>
      <c r="L49" s="711">
        <f t="shared" si="20"/>
        <v>0</v>
      </c>
      <c r="M49" s="711">
        <f t="shared" si="20"/>
        <v>0</v>
      </c>
      <c r="N49" s="711">
        <f t="shared" si="20"/>
        <v>0</v>
      </c>
      <c r="O49" s="711">
        <f t="shared" si="20"/>
        <v>0</v>
      </c>
      <c r="P49" s="711">
        <f t="shared" ref="P49:AB49" si="21">SUM(P50:P53)</f>
        <v>0</v>
      </c>
      <c r="Q49" s="711">
        <f t="shared" si="21"/>
        <v>0</v>
      </c>
      <c r="R49" s="711">
        <f t="shared" si="21"/>
        <v>0</v>
      </c>
      <c r="S49" s="711">
        <f t="shared" si="21"/>
        <v>0</v>
      </c>
      <c r="T49" s="711">
        <f t="shared" si="21"/>
        <v>0</v>
      </c>
      <c r="U49" s="711">
        <f t="shared" ref="U49:Z49" si="22">SUM(U50:U53)</f>
        <v>0</v>
      </c>
      <c r="V49" s="711">
        <f t="shared" si="22"/>
        <v>0</v>
      </c>
      <c r="W49" s="711">
        <f t="shared" si="22"/>
        <v>0</v>
      </c>
      <c r="X49" s="711">
        <f t="shared" si="22"/>
        <v>0</v>
      </c>
      <c r="Y49" s="711">
        <f t="shared" si="22"/>
        <v>0</v>
      </c>
      <c r="Z49" s="711">
        <f t="shared" si="22"/>
        <v>0</v>
      </c>
      <c r="AA49" s="711">
        <f>SUM(AA50:AA53)</f>
        <v>0</v>
      </c>
      <c r="AB49" s="711">
        <f t="shared" si="21"/>
        <v>0</v>
      </c>
      <c r="AC49" s="1057" t="s">
        <v>2202</v>
      </c>
      <c r="AD49"/>
      <c r="AE49"/>
      <c r="AF49" s="824" t="s">
        <v>132</v>
      </c>
      <c r="AG49" s="401">
        <f t="shared" ref="AG49:BD49" si="23">SUM(AG50:AG53)</f>
        <v>0</v>
      </c>
      <c r="AH49" s="401">
        <f t="shared" si="23"/>
        <v>0</v>
      </c>
      <c r="AI49" s="401">
        <f t="shared" si="23"/>
        <v>0</v>
      </c>
      <c r="AJ49" s="401">
        <f t="shared" si="23"/>
        <v>0</v>
      </c>
      <c r="AK49" s="401">
        <f t="shared" si="23"/>
        <v>0</v>
      </c>
      <c r="AL49" s="401">
        <f t="shared" si="23"/>
        <v>0</v>
      </c>
      <c r="AM49" s="401">
        <f t="shared" si="23"/>
        <v>0</v>
      </c>
      <c r="AN49" s="401">
        <f t="shared" si="23"/>
        <v>0</v>
      </c>
      <c r="AO49" s="401">
        <f t="shared" si="23"/>
        <v>0</v>
      </c>
      <c r="AP49" s="401">
        <f t="shared" si="23"/>
        <v>0</v>
      </c>
      <c r="AQ49" s="401">
        <f t="shared" si="23"/>
        <v>0</v>
      </c>
      <c r="AR49" s="401">
        <f t="shared" si="23"/>
        <v>0</v>
      </c>
      <c r="AS49" s="401">
        <f t="shared" si="23"/>
        <v>0</v>
      </c>
      <c r="AT49" s="401">
        <f t="shared" si="23"/>
        <v>0</v>
      </c>
      <c r="AU49" s="401">
        <f t="shared" si="23"/>
        <v>0</v>
      </c>
      <c r="AV49" s="401">
        <f t="shared" si="23"/>
        <v>0</v>
      </c>
      <c r="AW49" s="401">
        <f t="shared" si="23"/>
        <v>0</v>
      </c>
      <c r="AX49" s="401">
        <f t="shared" si="23"/>
        <v>0</v>
      </c>
      <c r="AY49" s="401">
        <f t="shared" si="23"/>
        <v>0</v>
      </c>
      <c r="AZ49" s="401">
        <f>SUM(AZ50:AZ53)</f>
        <v>0</v>
      </c>
      <c r="BA49" s="401">
        <f>SUM(BA50:BA53)</f>
        <v>0</v>
      </c>
      <c r="BB49" s="401">
        <f>SUM(BB50:BB53)</f>
        <v>0</v>
      </c>
      <c r="BC49" s="401">
        <f>SUM(BC50:BC53)</f>
        <v>0</v>
      </c>
      <c r="BD49" s="401">
        <f t="shared" si="23"/>
        <v>0</v>
      </c>
      <c r="BK49" s="120" t="s">
        <v>132</v>
      </c>
      <c r="BL49" s="120" t="s">
        <v>798</v>
      </c>
      <c r="BM49" s="120" t="s">
        <v>1964</v>
      </c>
    </row>
    <row r="50" spans="1:65" s="120" customFormat="1" ht="12.75" customHeight="1">
      <c r="A50" s="748" t="s">
        <v>538</v>
      </c>
      <c r="B50" s="748" t="s">
        <v>291</v>
      </c>
      <c r="C50" s="748" t="s">
        <v>615</v>
      </c>
      <c r="D50" s="748" t="s">
        <v>583</v>
      </c>
      <c r="E50" s="106">
        <v>0</v>
      </c>
      <c r="F50" s="106">
        <v>0</v>
      </c>
      <c r="G50" s="106">
        <v>0</v>
      </c>
      <c r="H50" s="106">
        <v>0</v>
      </c>
      <c r="I50" s="106">
        <v>0</v>
      </c>
      <c r="J50" s="106">
        <v>0</v>
      </c>
      <c r="K50" s="106">
        <v>0</v>
      </c>
      <c r="L50" s="106">
        <v>0</v>
      </c>
      <c r="M50" s="106">
        <v>0</v>
      </c>
      <c r="N50" s="106">
        <v>0</v>
      </c>
      <c r="O50" s="106">
        <v>0</v>
      </c>
      <c r="P50" s="106">
        <v>0</v>
      </c>
      <c r="Q50" s="106">
        <v>0</v>
      </c>
      <c r="R50" s="106">
        <v>0</v>
      </c>
      <c r="S50" s="106">
        <v>0</v>
      </c>
      <c r="T50" s="106">
        <v>0</v>
      </c>
      <c r="U50" s="106">
        <v>0</v>
      </c>
      <c r="V50" s="106">
        <v>0</v>
      </c>
      <c r="W50" s="106">
        <v>0</v>
      </c>
      <c r="X50" s="106">
        <v>0</v>
      </c>
      <c r="Y50" s="106">
        <v>0</v>
      </c>
      <c r="Z50" s="106">
        <v>0</v>
      </c>
      <c r="AA50" s="106">
        <v>0</v>
      </c>
      <c r="AB50" s="106">
        <v>0</v>
      </c>
      <c r="AC50" s="1054" t="s">
        <v>2203</v>
      </c>
      <c r="AD50"/>
      <c r="AE50"/>
      <c r="AF50" s="824" t="s">
        <v>969</v>
      </c>
      <c r="AG50" s="106">
        <v>0</v>
      </c>
      <c r="AH50" s="106">
        <v>0</v>
      </c>
      <c r="AI50" s="106">
        <v>0</v>
      </c>
      <c r="AJ50" s="106">
        <v>0</v>
      </c>
      <c r="AK50" s="106">
        <v>0</v>
      </c>
      <c r="AL50" s="106">
        <v>0</v>
      </c>
      <c r="AM50" s="106">
        <v>0</v>
      </c>
      <c r="AN50" s="106">
        <v>0</v>
      </c>
      <c r="AO50" s="106">
        <v>0</v>
      </c>
      <c r="AP50" s="106">
        <v>0</v>
      </c>
      <c r="AQ50" s="106">
        <v>0</v>
      </c>
      <c r="AR50" s="106">
        <v>0</v>
      </c>
      <c r="AS50" s="106">
        <v>0</v>
      </c>
      <c r="AT50" s="106">
        <v>0</v>
      </c>
      <c r="AU50" s="106">
        <v>0</v>
      </c>
      <c r="AV50" s="106">
        <v>0</v>
      </c>
      <c r="AW50" s="106">
        <v>0</v>
      </c>
      <c r="AX50" s="106">
        <v>0</v>
      </c>
      <c r="AY50" s="106">
        <v>0</v>
      </c>
      <c r="AZ50" s="106">
        <v>0</v>
      </c>
      <c r="BA50" s="106">
        <v>0</v>
      </c>
      <c r="BB50" s="106">
        <v>0</v>
      </c>
      <c r="BC50" s="106">
        <v>0</v>
      </c>
      <c r="BD50" s="106">
        <v>0</v>
      </c>
      <c r="BK50" s="120" t="s">
        <v>969</v>
      </c>
      <c r="BL50" s="120" t="s">
        <v>751</v>
      </c>
      <c r="BM50" s="120" t="s">
        <v>1723</v>
      </c>
    </row>
    <row r="51" spans="1:65" s="120" customFormat="1" ht="12.75" customHeight="1">
      <c r="A51" s="748" t="s">
        <v>538</v>
      </c>
      <c r="B51" s="748" t="s">
        <v>292</v>
      </c>
      <c r="C51" s="748" t="s">
        <v>615</v>
      </c>
      <c r="D51" s="748" t="s">
        <v>583</v>
      </c>
      <c r="E51" s="106">
        <v>0</v>
      </c>
      <c r="F51" s="106">
        <v>0</v>
      </c>
      <c r="G51" s="106">
        <v>0</v>
      </c>
      <c r="H51" s="106">
        <v>0</v>
      </c>
      <c r="I51" s="106">
        <v>0</v>
      </c>
      <c r="J51" s="106">
        <v>0</v>
      </c>
      <c r="K51" s="106">
        <v>0</v>
      </c>
      <c r="L51" s="106">
        <v>0</v>
      </c>
      <c r="M51" s="106">
        <v>0</v>
      </c>
      <c r="N51" s="106">
        <v>0</v>
      </c>
      <c r="O51" s="106">
        <v>0</v>
      </c>
      <c r="P51" s="106">
        <v>0</v>
      </c>
      <c r="Q51" s="106">
        <v>0</v>
      </c>
      <c r="R51" s="106">
        <v>0</v>
      </c>
      <c r="S51" s="106">
        <v>0</v>
      </c>
      <c r="T51" s="106">
        <v>0</v>
      </c>
      <c r="U51" s="106">
        <v>0</v>
      </c>
      <c r="V51" s="106">
        <v>0</v>
      </c>
      <c r="W51" s="106">
        <v>0</v>
      </c>
      <c r="X51" s="106">
        <v>0</v>
      </c>
      <c r="Y51" s="106">
        <v>0</v>
      </c>
      <c r="Z51" s="106">
        <v>0</v>
      </c>
      <c r="AA51" s="106">
        <v>0</v>
      </c>
      <c r="AB51" s="106">
        <v>0</v>
      </c>
      <c r="AC51" s="1056" t="s">
        <v>2204</v>
      </c>
      <c r="AD51"/>
      <c r="AE51"/>
      <c r="AF51" s="824" t="s">
        <v>133</v>
      </c>
      <c r="AG51" s="106">
        <v>0</v>
      </c>
      <c r="AH51" s="106">
        <v>0</v>
      </c>
      <c r="AI51" s="106">
        <v>0</v>
      </c>
      <c r="AJ51" s="106">
        <v>0</v>
      </c>
      <c r="AK51" s="106">
        <v>0</v>
      </c>
      <c r="AL51" s="106">
        <v>0</v>
      </c>
      <c r="AM51" s="106">
        <v>0</v>
      </c>
      <c r="AN51" s="106">
        <v>0</v>
      </c>
      <c r="AO51" s="106">
        <v>0</v>
      </c>
      <c r="AP51" s="106">
        <v>0</v>
      </c>
      <c r="AQ51" s="106">
        <v>0</v>
      </c>
      <c r="AR51" s="106">
        <v>0</v>
      </c>
      <c r="AS51" s="106">
        <v>0</v>
      </c>
      <c r="AT51" s="106">
        <v>0</v>
      </c>
      <c r="AU51" s="106">
        <v>0</v>
      </c>
      <c r="AV51" s="106">
        <v>0</v>
      </c>
      <c r="AW51" s="106">
        <v>0</v>
      </c>
      <c r="AX51" s="106">
        <v>0</v>
      </c>
      <c r="AY51" s="106">
        <v>0</v>
      </c>
      <c r="AZ51" s="106">
        <v>0</v>
      </c>
      <c r="BA51" s="106">
        <v>0</v>
      </c>
      <c r="BB51" s="106">
        <v>0</v>
      </c>
      <c r="BC51" s="106">
        <v>0</v>
      </c>
      <c r="BD51" s="106">
        <v>0</v>
      </c>
      <c r="BK51" s="120" t="s">
        <v>133</v>
      </c>
      <c r="BL51" s="120" t="s">
        <v>752</v>
      </c>
      <c r="BM51" s="120" t="s">
        <v>1724</v>
      </c>
    </row>
    <row r="52" spans="1:65" s="120" customFormat="1" ht="12.75" customHeight="1">
      <c r="A52" s="748" t="s">
        <v>538</v>
      </c>
      <c r="B52" s="748" t="s">
        <v>1069</v>
      </c>
      <c r="C52" s="748" t="s">
        <v>615</v>
      </c>
      <c r="D52" s="748" t="s">
        <v>583</v>
      </c>
      <c r="E52" s="106">
        <v>0</v>
      </c>
      <c r="F52" s="106">
        <v>0</v>
      </c>
      <c r="G52" s="106">
        <v>0</v>
      </c>
      <c r="H52" s="106">
        <v>0</v>
      </c>
      <c r="I52" s="106">
        <v>0</v>
      </c>
      <c r="J52" s="106">
        <v>0</v>
      </c>
      <c r="K52" s="106">
        <v>0</v>
      </c>
      <c r="L52" s="106">
        <v>0</v>
      </c>
      <c r="M52" s="106">
        <v>0</v>
      </c>
      <c r="N52" s="106">
        <v>0</v>
      </c>
      <c r="O52" s="106">
        <v>0</v>
      </c>
      <c r="P52" s="106">
        <v>0</v>
      </c>
      <c r="Q52" s="106">
        <v>0</v>
      </c>
      <c r="R52" s="106">
        <v>0</v>
      </c>
      <c r="S52" s="106">
        <v>0</v>
      </c>
      <c r="T52" s="106">
        <v>0</v>
      </c>
      <c r="U52" s="106">
        <v>0</v>
      </c>
      <c r="V52" s="106">
        <v>0</v>
      </c>
      <c r="W52" s="106">
        <v>0</v>
      </c>
      <c r="X52" s="106">
        <v>0</v>
      </c>
      <c r="Y52" s="106">
        <v>0</v>
      </c>
      <c r="Z52" s="106">
        <v>0</v>
      </c>
      <c r="AA52" s="106">
        <v>0</v>
      </c>
      <c r="AB52" s="106">
        <v>0</v>
      </c>
      <c r="AC52" s="1056" t="s">
        <v>2205</v>
      </c>
      <c r="AD52"/>
      <c r="AE52"/>
      <c r="AF52" s="824" t="s">
        <v>1070</v>
      </c>
      <c r="AG52" s="106">
        <v>0</v>
      </c>
      <c r="AH52" s="106">
        <v>0</v>
      </c>
      <c r="AI52" s="106">
        <v>0</v>
      </c>
      <c r="AJ52" s="106">
        <v>0</v>
      </c>
      <c r="AK52" s="106">
        <v>0</v>
      </c>
      <c r="AL52" s="106">
        <v>0</v>
      </c>
      <c r="AM52" s="106">
        <v>0</v>
      </c>
      <c r="AN52" s="106">
        <v>0</v>
      </c>
      <c r="AO52" s="106">
        <v>0</v>
      </c>
      <c r="AP52" s="106">
        <v>0</v>
      </c>
      <c r="AQ52" s="106">
        <v>0</v>
      </c>
      <c r="AR52" s="106">
        <v>0</v>
      </c>
      <c r="AS52" s="106">
        <v>0</v>
      </c>
      <c r="AT52" s="106">
        <v>0</v>
      </c>
      <c r="AU52" s="106">
        <v>0</v>
      </c>
      <c r="AV52" s="106">
        <v>0</v>
      </c>
      <c r="AW52" s="106">
        <v>0</v>
      </c>
      <c r="AX52" s="106">
        <v>0</v>
      </c>
      <c r="AY52" s="106">
        <v>0</v>
      </c>
      <c r="AZ52" s="106">
        <v>0</v>
      </c>
      <c r="BA52" s="106">
        <v>0</v>
      </c>
      <c r="BB52" s="106">
        <v>0</v>
      </c>
      <c r="BC52" s="106">
        <v>0</v>
      </c>
      <c r="BD52" s="106">
        <v>0</v>
      </c>
      <c r="BK52" s="120" t="s">
        <v>1070</v>
      </c>
      <c r="BL52" s="120" t="s">
        <v>1072</v>
      </c>
      <c r="BM52" s="120" t="s">
        <v>1965</v>
      </c>
    </row>
    <row r="53" spans="1:65" s="120" customFormat="1" ht="12.75" customHeight="1">
      <c r="A53" s="748" t="s">
        <v>538</v>
      </c>
      <c r="B53" s="748" t="s">
        <v>293</v>
      </c>
      <c r="C53" s="748" t="s">
        <v>615</v>
      </c>
      <c r="D53" s="748" t="s">
        <v>583</v>
      </c>
      <c r="E53" s="106">
        <v>0</v>
      </c>
      <c r="F53" s="106">
        <v>0</v>
      </c>
      <c r="G53" s="106">
        <v>0</v>
      </c>
      <c r="H53" s="106">
        <v>0</v>
      </c>
      <c r="I53" s="106">
        <v>0</v>
      </c>
      <c r="J53" s="106">
        <v>0</v>
      </c>
      <c r="K53" s="106">
        <v>0</v>
      </c>
      <c r="L53" s="106">
        <v>0</v>
      </c>
      <c r="M53" s="106">
        <v>0</v>
      </c>
      <c r="N53" s="106">
        <v>0</v>
      </c>
      <c r="O53" s="106">
        <v>0</v>
      </c>
      <c r="P53" s="106">
        <v>0</v>
      </c>
      <c r="Q53" s="106">
        <v>0</v>
      </c>
      <c r="R53" s="106">
        <v>0</v>
      </c>
      <c r="S53" s="106">
        <v>0</v>
      </c>
      <c r="T53" s="106">
        <v>0</v>
      </c>
      <c r="U53" s="106">
        <v>0</v>
      </c>
      <c r="V53" s="106">
        <v>0</v>
      </c>
      <c r="W53" s="106">
        <v>0</v>
      </c>
      <c r="X53" s="106">
        <v>0</v>
      </c>
      <c r="Y53" s="106">
        <v>0</v>
      </c>
      <c r="Z53" s="106">
        <v>0</v>
      </c>
      <c r="AA53" s="106">
        <v>0</v>
      </c>
      <c r="AB53" s="106">
        <v>0</v>
      </c>
      <c r="AC53" s="1056" t="s">
        <v>2206</v>
      </c>
      <c r="AD53"/>
      <c r="AE53"/>
      <c r="AF53" s="796" t="s">
        <v>1092</v>
      </c>
      <c r="AG53" s="106">
        <v>0</v>
      </c>
      <c r="AH53" s="106">
        <v>0</v>
      </c>
      <c r="AI53" s="106">
        <v>0</v>
      </c>
      <c r="AJ53" s="106">
        <v>0</v>
      </c>
      <c r="AK53" s="106">
        <v>0</v>
      </c>
      <c r="AL53" s="106">
        <v>0</v>
      </c>
      <c r="AM53" s="106">
        <v>0</v>
      </c>
      <c r="AN53" s="106">
        <v>0</v>
      </c>
      <c r="AO53" s="106">
        <v>0</v>
      </c>
      <c r="AP53" s="106">
        <v>0</v>
      </c>
      <c r="AQ53" s="106">
        <v>0</v>
      </c>
      <c r="AR53" s="106">
        <v>0</v>
      </c>
      <c r="AS53" s="106">
        <v>0</v>
      </c>
      <c r="AT53" s="106">
        <v>0</v>
      </c>
      <c r="AU53" s="106">
        <v>0</v>
      </c>
      <c r="AV53" s="106">
        <v>0</v>
      </c>
      <c r="AW53" s="106">
        <v>0</v>
      </c>
      <c r="AX53" s="106">
        <v>0</v>
      </c>
      <c r="AY53" s="106">
        <v>0</v>
      </c>
      <c r="AZ53" s="106">
        <v>0</v>
      </c>
      <c r="BA53" s="106">
        <v>0</v>
      </c>
      <c r="BB53" s="106">
        <v>0</v>
      </c>
      <c r="BC53" s="106">
        <v>0</v>
      </c>
      <c r="BD53" s="106">
        <v>0</v>
      </c>
      <c r="BK53" s="120" t="s">
        <v>1092</v>
      </c>
      <c r="BL53" s="120" t="s">
        <v>753</v>
      </c>
      <c r="BM53" s="120" t="s">
        <v>1724</v>
      </c>
    </row>
    <row r="54" spans="1:65" s="120" customFormat="1" ht="12.75" customHeight="1">
      <c r="A54" s="748" t="s">
        <v>538</v>
      </c>
      <c r="B54" s="748" t="s">
        <v>294</v>
      </c>
      <c r="C54" s="748" t="s">
        <v>615</v>
      </c>
      <c r="D54" s="748" t="s">
        <v>583</v>
      </c>
      <c r="E54" s="107">
        <v>0</v>
      </c>
      <c r="F54" s="107">
        <v>0</v>
      </c>
      <c r="G54" s="106">
        <v>0</v>
      </c>
      <c r="H54" s="107">
        <v>0</v>
      </c>
      <c r="I54" s="107">
        <v>0</v>
      </c>
      <c r="J54" s="107">
        <v>0</v>
      </c>
      <c r="K54" s="107">
        <v>0</v>
      </c>
      <c r="L54" s="107">
        <v>0</v>
      </c>
      <c r="M54" s="107">
        <v>0</v>
      </c>
      <c r="N54" s="107">
        <v>0</v>
      </c>
      <c r="O54" s="107">
        <v>0</v>
      </c>
      <c r="P54" s="107">
        <v>0</v>
      </c>
      <c r="Q54" s="107">
        <v>0</v>
      </c>
      <c r="R54" s="107">
        <v>0</v>
      </c>
      <c r="S54" s="107">
        <v>0</v>
      </c>
      <c r="T54" s="107">
        <v>0</v>
      </c>
      <c r="U54" s="107">
        <v>0</v>
      </c>
      <c r="V54" s="107">
        <v>0</v>
      </c>
      <c r="W54" s="107">
        <v>0</v>
      </c>
      <c r="X54" s="107">
        <v>0</v>
      </c>
      <c r="Y54" s="107">
        <v>0</v>
      </c>
      <c r="Z54" s="107">
        <v>0</v>
      </c>
      <c r="AA54" s="107">
        <v>0</v>
      </c>
      <c r="AB54" s="107">
        <v>0</v>
      </c>
      <c r="AC54" s="1055" t="s">
        <v>2207</v>
      </c>
      <c r="AD54"/>
      <c r="AE54"/>
      <c r="AF54" s="824" t="s">
        <v>970</v>
      </c>
      <c r="AG54" s="107">
        <v>0</v>
      </c>
      <c r="AH54" s="107">
        <v>0</v>
      </c>
      <c r="AI54" s="107">
        <v>0</v>
      </c>
      <c r="AJ54" s="107">
        <v>0</v>
      </c>
      <c r="AK54" s="107">
        <v>0</v>
      </c>
      <c r="AL54" s="107">
        <v>0</v>
      </c>
      <c r="AM54" s="107">
        <v>0</v>
      </c>
      <c r="AN54" s="107">
        <v>0</v>
      </c>
      <c r="AO54" s="107">
        <v>0</v>
      </c>
      <c r="AP54" s="107">
        <v>0</v>
      </c>
      <c r="AQ54" s="107">
        <v>0</v>
      </c>
      <c r="AR54" s="107">
        <v>0</v>
      </c>
      <c r="AS54" s="107">
        <v>0</v>
      </c>
      <c r="AT54" s="107">
        <v>0</v>
      </c>
      <c r="AU54" s="107">
        <v>0</v>
      </c>
      <c r="AV54" s="107">
        <v>0</v>
      </c>
      <c r="AW54" s="107">
        <v>0</v>
      </c>
      <c r="AX54" s="107">
        <v>0</v>
      </c>
      <c r="AY54" s="107">
        <v>0</v>
      </c>
      <c r="AZ54" s="107">
        <v>0</v>
      </c>
      <c r="BA54" s="107">
        <v>0</v>
      </c>
      <c r="BB54" s="107">
        <v>0</v>
      </c>
      <c r="BC54" s="107">
        <v>0</v>
      </c>
      <c r="BD54" s="107">
        <v>0</v>
      </c>
      <c r="BK54" s="120" t="s">
        <v>970</v>
      </c>
      <c r="BL54" s="120" t="s">
        <v>801</v>
      </c>
      <c r="BM54" s="120" t="s">
        <v>1681</v>
      </c>
    </row>
    <row r="55" spans="1:65" s="120" customFormat="1" ht="12.75" customHeight="1">
      <c r="A55" s="748" t="s">
        <v>538</v>
      </c>
      <c r="B55" s="748" t="s">
        <v>295</v>
      </c>
      <c r="C55" s="748" t="s">
        <v>615</v>
      </c>
      <c r="D55" s="748" t="s">
        <v>583</v>
      </c>
      <c r="E55" s="107">
        <v>0</v>
      </c>
      <c r="F55" s="107">
        <v>0</v>
      </c>
      <c r="G55" s="106">
        <v>0</v>
      </c>
      <c r="H55" s="107">
        <v>0</v>
      </c>
      <c r="I55" s="107">
        <v>0</v>
      </c>
      <c r="J55" s="107">
        <v>0</v>
      </c>
      <c r="K55" s="107">
        <v>0</v>
      </c>
      <c r="L55" s="107">
        <v>0</v>
      </c>
      <c r="M55" s="107">
        <v>0</v>
      </c>
      <c r="N55" s="107">
        <v>0</v>
      </c>
      <c r="O55" s="107">
        <v>0</v>
      </c>
      <c r="P55" s="107">
        <v>0</v>
      </c>
      <c r="Q55" s="107">
        <v>0</v>
      </c>
      <c r="R55" s="107">
        <v>0</v>
      </c>
      <c r="S55" s="107">
        <v>0</v>
      </c>
      <c r="T55" s="107">
        <v>0</v>
      </c>
      <c r="U55" s="107">
        <v>0</v>
      </c>
      <c r="V55" s="107">
        <v>0</v>
      </c>
      <c r="W55" s="107">
        <v>0</v>
      </c>
      <c r="X55" s="107">
        <v>0</v>
      </c>
      <c r="Y55" s="107">
        <v>0</v>
      </c>
      <c r="Z55" s="107">
        <v>0</v>
      </c>
      <c r="AA55" s="107">
        <v>0</v>
      </c>
      <c r="AB55" s="107">
        <v>0</v>
      </c>
      <c r="AC55" s="1055" t="s">
        <v>2208</v>
      </c>
      <c r="AD55"/>
      <c r="AE55"/>
      <c r="AF55" s="824" t="s">
        <v>134</v>
      </c>
      <c r="AG55" s="107">
        <v>0</v>
      </c>
      <c r="AH55" s="107">
        <v>0</v>
      </c>
      <c r="AI55" s="107">
        <v>0</v>
      </c>
      <c r="AJ55" s="107">
        <v>0</v>
      </c>
      <c r="AK55" s="107">
        <v>0</v>
      </c>
      <c r="AL55" s="107">
        <v>0</v>
      </c>
      <c r="AM55" s="107">
        <v>0</v>
      </c>
      <c r="AN55" s="107">
        <v>0</v>
      </c>
      <c r="AO55" s="107">
        <v>0</v>
      </c>
      <c r="AP55" s="107">
        <v>0</v>
      </c>
      <c r="AQ55" s="107">
        <v>0</v>
      </c>
      <c r="AR55" s="107">
        <v>0</v>
      </c>
      <c r="AS55" s="107">
        <v>0</v>
      </c>
      <c r="AT55" s="107">
        <v>0</v>
      </c>
      <c r="AU55" s="107">
        <v>0</v>
      </c>
      <c r="AV55" s="107">
        <v>0</v>
      </c>
      <c r="AW55" s="107">
        <v>0</v>
      </c>
      <c r="AX55" s="107">
        <v>0</v>
      </c>
      <c r="AY55" s="107">
        <v>0</v>
      </c>
      <c r="AZ55" s="107">
        <v>0</v>
      </c>
      <c r="BA55" s="107">
        <v>0</v>
      </c>
      <c r="BB55" s="107">
        <v>0</v>
      </c>
      <c r="BC55" s="107">
        <v>0</v>
      </c>
      <c r="BD55" s="107">
        <v>0</v>
      </c>
      <c r="BK55" s="120" t="s">
        <v>134</v>
      </c>
      <c r="BL55" s="120" t="s">
        <v>802</v>
      </c>
      <c r="BM55" s="120" t="s">
        <v>1966</v>
      </c>
    </row>
    <row r="56" spans="1:65" s="120" customFormat="1" ht="12.75" customHeight="1">
      <c r="A56" s="748" t="s">
        <v>538</v>
      </c>
      <c r="B56" s="748" t="s">
        <v>296</v>
      </c>
      <c r="C56" s="748" t="s">
        <v>615</v>
      </c>
      <c r="D56" s="748" t="s">
        <v>583</v>
      </c>
      <c r="E56" s="107">
        <v>0</v>
      </c>
      <c r="F56" s="107">
        <v>0</v>
      </c>
      <c r="G56" s="106">
        <v>0</v>
      </c>
      <c r="H56" s="107">
        <v>0</v>
      </c>
      <c r="I56" s="107">
        <v>0</v>
      </c>
      <c r="J56" s="107">
        <v>0</v>
      </c>
      <c r="K56" s="107">
        <v>0</v>
      </c>
      <c r="L56" s="107">
        <v>0</v>
      </c>
      <c r="M56" s="107">
        <v>0</v>
      </c>
      <c r="N56" s="107">
        <v>0</v>
      </c>
      <c r="O56" s="107">
        <v>0</v>
      </c>
      <c r="P56" s="107">
        <v>0</v>
      </c>
      <c r="Q56" s="107">
        <v>0</v>
      </c>
      <c r="R56" s="107">
        <v>0</v>
      </c>
      <c r="S56" s="107">
        <v>0</v>
      </c>
      <c r="T56" s="107">
        <v>0</v>
      </c>
      <c r="U56" s="107">
        <v>0</v>
      </c>
      <c r="V56" s="107">
        <v>0</v>
      </c>
      <c r="W56" s="107">
        <v>0</v>
      </c>
      <c r="X56" s="107">
        <v>0</v>
      </c>
      <c r="Y56" s="107">
        <v>0</v>
      </c>
      <c r="Z56" s="107">
        <v>0</v>
      </c>
      <c r="AA56" s="107">
        <v>0</v>
      </c>
      <c r="AB56" s="107">
        <v>0</v>
      </c>
      <c r="AC56" s="1055" t="s">
        <v>2209</v>
      </c>
      <c r="AD56"/>
      <c r="AE56"/>
      <c r="AF56" s="824" t="s">
        <v>371</v>
      </c>
      <c r="AG56" s="107">
        <v>0</v>
      </c>
      <c r="AH56" s="107">
        <v>0</v>
      </c>
      <c r="AI56" s="107">
        <v>0</v>
      </c>
      <c r="AJ56" s="107">
        <v>0</v>
      </c>
      <c r="AK56" s="107">
        <v>0</v>
      </c>
      <c r="AL56" s="107">
        <v>0</v>
      </c>
      <c r="AM56" s="107">
        <v>0</v>
      </c>
      <c r="AN56" s="107">
        <v>0</v>
      </c>
      <c r="AO56" s="107">
        <v>0</v>
      </c>
      <c r="AP56" s="107">
        <v>0</v>
      </c>
      <c r="AQ56" s="107">
        <v>0</v>
      </c>
      <c r="AR56" s="107">
        <v>0</v>
      </c>
      <c r="AS56" s="107">
        <v>0</v>
      </c>
      <c r="AT56" s="107">
        <v>0</v>
      </c>
      <c r="AU56" s="107">
        <v>0</v>
      </c>
      <c r="AV56" s="107">
        <v>0</v>
      </c>
      <c r="AW56" s="107">
        <v>0</v>
      </c>
      <c r="AX56" s="107">
        <v>0</v>
      </c>
      <c r="AY56" s="107">
        <v>0</v>
      </c>
      <c r="AZ56" s="107">
        <v>0</v>
      </c>
      <c r="BA56" s="107">
        <v>0</v>
      </c>
      <c r="BB56" s="107">
        <v>0</v>
      </c>
      <c r="BC56" s="107">
        <v>0</v>
      </c>
      <c r="BD56" s="107">
        <v>0</v>
      </c>
      <c r="BK56" s="120" t="s">
        <v>371</v>
      </c>
      <c r="BL56" s="120" t="s">
        <v>1144</v>
      </c>
      <c r="BM56" s="120" t="s">
        <v>1679</v>
      </c>
    </row>
    <row r="57" spans="1:65" s="120" customFormat="1" ht="12.75" customHeight="1">
      <c r="A57" s="748" t="s">
        <v>538</v>
      </c>
      <c r="B57" s="748" t="s">
        <v>87</v>
      </c>
      <c r="C57" s="748" t="s">
        <v>615</v>
      </c>
      <c r="D57" s="748" t="s">
        <v>583</v>
      </c>
      <c r="E57" s="107">
        <v>0</v>
      </c>
      <c r="F57" s="107">
        <v>0</v>
      </c>
      <c r="G57" s="106">
        <v>0</v>
      </c>
      <c r="H57" s="107">
        <v>0</v>
      </c>
      <c r="I57" s="107">
        <v>0</v>
      </c>
      <c r="J57" s="107">
        <v>0</v>
      </c>
      <c r="K57" s="107">
        <v>0</v>
      </c>
      <c r="L57" s="107">
        <v>0</v>
      </c>
      <c r="M57" s="107">
        <v>0</v>
      </c>
      <c r="N57" s="107">
        <v>0</v>
      </c>
      <c r="O57" s="107">
        <v>0</v>
      </c>
      <c r="P57" s="107">
        <v>0</v>
      </c>
      <c r="Q57" s="107">
        <v>0</v>
      </c>
      <c r="R57" s="107">
        <v>0</v>
      </c>
      <c r="S57" s="107">
        <v>0</v>
      </c>
      <c r="T57" s="107">
        <v>0</v>
      </c>
      <c r="U57" s="107">
        <v>0</v>
      </c>
      <c r="V57" s="107">
        <v>0</v>
      </c>
      <c r="W57" s="107">
        <v>0</v>
      </c>
      <c r="X57" s="107">
        <v>0</v>
      </c>
      <c r="Y57" s="107">
        <v>0</v>
      </c>
      <c r="Z57" s="107">
        <v>0</v>
      </c>
      <c r="AA57" s="107">
        <v>0</v>
      </c>
      <c r="AB57" s="107">
        <v>0</v>
      </c>
      <c r="AC57" s="1055" t="s">
        <v>2210</v>
      </c>
      <c r="AD57"/>
      <c r="AE57"/>
      <c r="AF57" s="824" t="s">
        <v>372</v>
      </c>
      <c r="AG57" s="107">
        <v>0</v>
      </c>
      <c r="AH57" s="107">
        <v>0</v>
      </c>
      <c r="AI57" s="107">
        <v>0</v>
      </c>
      <c r="AJ57" s="107">
        <v>0</v>
      </c>
      <c r="AK57" s="107">
        <v>0</v>
      </c>
      <c r="AL57" s="107">
        <v>0</v>
      </c>
      <c r="AM57" s="107">
        <v>0</v>
      </c>
      <c r="AN57" s="107">
        <v>0</v>
      </c>
      <c r="AO57" s="107">
        <v>0</v>
      </c>
      <c r="AP57" s="107">
        <v>0</v>
      </c>
      <c r="AQ57" s="107">
        <v>0</v>
      </c>
      <c r="AR57" s="107">
        <v>0</v>
      </c>
      <c r="AS57" s="107">
        <v>0</v>
      </c>
      <c r="AT57" s="107">
        <v>0</v>
      </c>
      <c r="AU57" s="107">
        <v>0</v>
      </c>
      <c r="AV57" s="107">
        <v>0</v>
      </c>
      <c r="AW57" s="107">
        <v>0</v>
      </c>
      <c r="AX57" s="107">
        <v>0</v>
      </c>
      <c r="AY57" s="107">
        <v>0</v>
      </c>
      <c r="AZ57" s="107">
        <v>0</v>
      </c>
      <c r="BA57" s="107">
        <v>0</v>
      </c>
      <c r="BB57" s="107">
        <v>0</v>
      </c>
      <c r="BC57" s="107">
        <v>0</v>
      </c>
      <c r="BD57" s="107">
        <v>0</v>
      </c>
      <c r="BK57" s="120" t="s">
        <v>372</v>
      </c>
      <c r="BL57" s="120" t="s">
        <v>1145</v>
      </c>
      <c r="BM57" s="120" t="s">
        <v>1680</v>
      </c>
    </row>
    <row r="58" spans="1:65" s="120" customFormat="1" ht="12.75" customHeight="1">
      <c r="A58" s="748" t="s">
        <v>538</v>
      </c>
      <c r="B58" s="748" t="s">
        <v>297</v>
      </c>
      <c r="C58" s="748" t="s">
        <v>615</v>
      </c>
      <c r="D58" s="748" t="s">
        <v>583</v>
      </c>
      <c r="E58" s="108">
        <v>0</v>
      </c>
      <c r="F58" s="108">
        <v>0</v>
      </c>
      <c r="G58" s="111">
        <v>0</v>
      </c>
      <c r="H58" s="108">
        <v>0</v>
      </c>
      <c r="I58" s="108">
        <v>0</v>
      </c>
      <c r="J58" s="108">
        <v>0</v>
      </c>
      <c r="K58" s="108">
        <v>0</v>
      </c>
      <c r="L58" s="108">
        <v>0</v>
      </c>
      <c r="M58" s="108">
        <v>0</v>
      </c>
      <c r="N58" s="108">
        <v>0</v>
      </c>
      <c r="O58" s="108">
        <v>0</v>
      </c>
      <c r="P58" s="108">
        <v>0</v>
      </c>
      <c r="Q58" s="108">
        <v>0</v>
      </c>
      <c r="R58" s="108">
        <v>0</v>
      </c>
      <c r="S58" s="108">
        <v>0</v>
      </c>
      <c r="T58" s="108">
        <v>0</v>
      </c>
      <c r="U58" s="108">
        <v>0</v>
      </c>
      <c r="V58" s="108">
        <v>0</v>
      </c>
      <c r="W58" s="108">
        <v>0</v>
      </c>
      <c r="X58" s="108">
        <v>0</v>
      </c>
      <c r="Y58" s="108">
        <v>0</v>
      </c>
      <c r="Z58" s="108">
        <v>0</v>
      </c>
      <c r="AA58" s="108">
        <v>0</v>
      </c>
      <c r="AB58" s="108">
        <v>0</v>
      </c>
      <c r="AC58" s="1059" t="s">
        <v>2211</v>
      </c>
      <c r="AD58"/>
      <c r="AE58"/>
      <c r="AF58" s="797" t="s">
        <v>1476</v>
      </c>
      <c r="AG58" s="108">
        <v>0</v>
      </c>
      <c r="AH58" s="108">
        <v>0</v>
      </c>
      <c r="AI58" s="108">
        <v>0</v>
      </c>
      <c r="AJ58" s="108">
        <v>0</v>
      </c>
      <c r="AK58" s="108">
        <v>0</v>
      </c>
      <c r="AL58" s="108">
        <v>0</v>
      </c>
      <c r="AM58" s="108">
        <v>0</v>
      </c>
      <c r="AN58" s="108">
        <v>0</v>
      </c>
      <c r="AO58" s="108">
        <v>0</v>
      </c>
      <c r="AP58" s="108">
        <v>0</v>
      </c>
      <c r="AQ58" s="108">
        <v>0</v>
      </c>
      <c r="AR58" s="108">
        <v>0</v>
      </c>
      <c r="AS58" s="108">
        <v>0</v>
      </c>
      <c r="AT58" s="108">
        <v>0</v>
      </c>
      <c r="AU58" s="108">
        <v>0</v>
      </c>
      <c r="AV58" s="108">
        <v>0</v>
      </c>
      <c r="AW58" s="108">
        <v>0</v>
      </c>
      <c r="AX58" s="108">
        <v>0</v>
      </c>
      <c r="AY58" s="108">
        <v>0</v>
      </c>
      <c r="AZ58" s="108">
        <v>0</v>
      </c>
      <c r="BA58" s="108">
        <v>0</v>
      </c>
      <c r="BB58" s="108">
        <v>0</v>
      </c>
      <c r="BC58" s="108">
        <v>0</v>
      </c>
      <c r="BD58" s="108">
        <v>0</v>
      </c>
      <c r="BK58" s="120" t="s">
        <v>1476</v>
      </c>
      <c r="BL58" s="120" t="s">
        <v>754</v>
      </c>
      <c r="BM58" s="120" t="s">
        <v>1967</v>
      </c>
    </row>
    <row r="59" spans="1:65">
      <c r="N59" s="158"/>
      <c r="O59" s="158"/>
      <c r="P59" s="136"/>
    </row>
  </sheetData>
  <phoneticPr fontId="11" type="noConversion"/>
  <conditionalFormatting sqref="E6:Z58">
    <cfRule type="expression" dxfId="255" priority="2" stopIfTrue="1">
      <formula>E6&lt;&gt;AG6</formula>
    </cfRule>
  </conditionalFormatting>
  <conditionalFormatting sqref="AB6:AB58">
    <cfRule type="expression" dxfId="254" priority="29" stopIfTrue="1">
      <formula>AB6&lt;&gt;BD6</formula>
    </cfRule>
  </conditionalFormatting>
  <conditionalFormatting sqref="AA6:AA58">
    <cfRule type="expression" dxfId="253" priority="1" stopIfTrue="1">
      <formula>AA6&lt;&gt;BC6</formula>
    </cfRule>
  </conditionalFormatting>
  <dataValidations count="1">
    <dataValidation type="whole" operator="greaterThanOrEqual" allowBlank="1" showInputMessage="1" showErrorMessage="1" error="Positive whole numbers only / Nombres entiers positifs uniquement" sqref="AG50:BD58 E50:AB58 E6:AB6 E36:AB48 E8:AB13 E15:AB15 E20:AB34 AG20:BD34 AG15:BD15 AG8:BD13 AG36:BD48 AG6:BD6">
      <formula1>0</formula1>
    </dataValidation>
  </dataValidations>
  <pageMargins left="0.25" right="0.25" top="0.25" bottom="0.3" header="0.5" footer="0.5"/>
  <pageSetup paperSize="9" scale="59" orientation="landscape" r:id="rId1"/>
  <headerFooter alignWithMargins="0"/>
  <legacyDrawing r:id="rId2"/>
</worksheet>
</file>

<file path=xl/worksheets/sheet21.xml><?xml version="1.0" encoding="utf-8"?>
<worksheet xmlns="http://schemas.openxmlformats.org/spreadsheetml/2006/main" xmlns:r="http://schemas.openxmlformats.org/officeDocument/2006/relationships">
  <sheetPr codeName="Sheet_TS06">
    <pageSetUpPr fitToPage="1"/>
  </sheetPr>
  <dimension ref="A1:BP52"/>
  <sheetViews>
    <sheetView showGridLines="0" zoomScaleNormal="100" workbookViewId="0">
      <pane xSplit="4" ySplit="5" topLeftCell="R6" activePane="bottomRight" state="frozen"/>
      <selection activeCell="P11" sqref="P11"/>
      <selection pane="topRight" activeCell="P11" sqref="P11"/>
      <selection pane="bottomLeft" activeCell="P11" sqref="P11"/>
      <selection pane="bottomRight" activeCell="AB5" sqref="E5:AB5"/>
    </sheetView>
  </sheetViews>
  <sheetFormatPr defaultRowHeight="12.75"/>
  <cols>
    <col min="1" max="1" width="8.5703125" style="756" hidden="1" customWidth="1"/>
    <col min="2" max="2" width="10.140625" style="756" hidden="1" customWidth="1"/>
    <col min="3" max="3" width="9.42578125" style="756" hidden="1" customWidth="1"/>
    <col min="4" max="4" width="9.85546875" style="756" hidden="1" customWidth="1"/>
    <col min="5" max="28" width="8.7109375" style="96" customWidth="1"/>
    <col min="29" max="29" width="30.7109375" style="756" customWidth="1"/>
    <col min="30" max="30" width="9.140625" hidden="1" customWidth="1"/>
    <col min="31" max="31" width="57" style="756" hidden="1" customWidth="1"/>
    <col min="32" max="68" width="9.140625" style="96" hidden="1" customWidth="1"/>
    <col min="69" max="80" width="9.140625" style="96" customWidth="1"/>
    <col min="81" max="16384" width="9.140625" style="96"/>
  </cols>
  <sheetData>
    <row r="1" spans="1:64" s="120" customFormat="1" ht="15.75">
      <c r="A1" s="757"/>
      <c r="B1" s="757"/>
      <c r="C1" s="757"/>
      <c r="D1" s="757"/>
      <c r="F1" s="1049" t="s">
        <v>2214</v>
      </c>
      <c r="N1" s="1049" t="s">
        <v>2214</v>
      </c>
      <c r="O1" s="121"/>
      <c r="R1" s="121"/>
      <c r="S1" s="121"/>
      <c r="T1" s="121"/>
      <c r="U1" s="121"/>
      <c r="V1" s="121"/>
      <c r="W1" s="121"/>
      <c r="X1" s="121"/>
      <c r="Y1" s="121"/>
      <c r="Z1" s="121"/>
      <c r="AA1" s="121"/>
      <c r="AC1" s="1040">
        <f ca="1">NOW()</f>
        <v>41912.572466666665</v>
      </c>
      <c r="AD1"/>
      <c r="AE1" s="756" t="s">
        <v>208</v>
      </c>
      <c r="BJ1" s="120" t="s">
        <v>208</v>
      </c>
      <c r="BK1" s="120" t="s">
        <v>792</v>
      </c>
      <c r="BL1" s="120" t="s">
        <v>1968</v>
      </c>
    </row>
    <row r="2" spans="1:64" s="122" customFormat="1">
      <c r="A2" s="758"/>
      <c r="B2" s="758"/>
      <c r="C2" s="758"/>
      <c r="D2" s="750"/>
      <c r="E2" s="123"/>
      <c r="G2" s="123"/>
      <c r="H2" s="123"/>
      <c r="I2" s="123"/>
      <c r="J2" s="123"/>
      <c r="K2" s="123"/>
      <c r="L2" s="123"/>
      <c r="M2" s="123"/>
      <c r="N2" s="123"/>
      <c r="O2" s="123"/>
      <c r="P2" s="123"/>
      <c r="Q2" s="123"/>
      <c r="R2" s="123"/>
      <c r="S2" s="123"/>
      <c r="T2" s="123"/>
      <c r="U2" s="123"/>
      <c r="V2" s="123"/>
      <c r="W2" s="123"/>
      <c r="X2" s="123"/>
      <c r="Y2" s="123"/>
      <c r="Z2" s="123"/>
      <c r="AA2" s="123"/>
      <c r="AC2" s="1041" t="s">
        <v>2129</v>
      </c>
      <c r="AD2"/>
      <c r="AE2" s="758"/>
    </row>
    <row r="3" spans="1:64" s="122" customFormat="1" ht="12" customHeight="1">
      <c r="A3" s="759"/>
      <c r="B3" s="759"/>
      <c r="C3" s="759"/>
      <c r="D3" s="750"/>
      <c r="E3" s="123"/>
      <c r="F3" s="123"/>
      <c r="G3" s="123"/>
      <c r="H3" s="123"/>
      <c r="I3" s="123"/>
      <c r="J3" s="123"/>
      <c r="K3" s="123"/>
      <c r="L3" s="123"/>
      <c r="M3" s="123"/>
      <c r="N3" s="123"/>
      <c r="O3" s="123"/>
      <c r="AC3" s="123"/>
      <c r="AD3"/>
      <c r="AE3" s="758"/>
    </row>
    <row r="4" spans="1:64" s="124" customFormat="1" ht="12" customHeight="1">
      <c r="A4" s="759" t="s">
        <v>1304</v>
      </c>
      <c r="B4" s="759" t="s">
        <v>1302</v>
      </c>
      <c r="C4" s="759" t="s">
        <v>1303</v>
      </c>
      <c r="D4" s="760" t="s">
        <v>1305</v>
      </c>
      <c r="E4" s="123"/>
      <c r="F4" s="123"/>
      <c r="G4" s="123"/>
      <c r="H4" s="123"/>
      <c r="I4" s="123"/>
      <c r="J4" s="123"/>
      <c r="K4" s="123"/>
      <c r="L4" s="123"/>
      <c r="AC4" s="123"/>
      <c r="AD4"/>
      <c r="AE4" s="759"/>
    </row>
    <row r="5" spans="1:64" s="124" customFormat="1" ht="12.75" customHeight="1" thickBot="1">
      <c r="A5" s="761"/>
      <c r="B5" s="761" t="s">
        <v>538</v>
      </c>
      <c r="C5" s="761" t="s">
        <v>539</v>
      </c>
      <c r="D5" s="761"/>
      <c r="E5" s="385">
        <v>2013</v>
      </c>
      <c r="F5" s="385">
        <v>2012</v>
      </c>
      <c r="G5" s="385">
        <v>2011</v>
      </c>
      <c r="H5" s="385">
        <v>2010</v>
      </c>
      <c r="I5" s="385">
        <v>2009</v>
      </c>
      <c r="J5" s="385">
        <v>2008</v>
      </c>
      <c r="K5" s="385">
        <v>2007</v>
      </c>
      <c r="L5" s="385">
        <v>2006</v>
      </c>
      <c r="M5" s="385">
        <v>2005</v>
      </c>
      <c r="N5" s="385">
        <v>2004</v>
      </c>
      <c r="O5" s="385">
        <v>2003</v>
      </c>
      <c r="P5" s="385">
        <v>2002</v>
      </c>
      <c r="Q5" s="385">
        <v>2001</v>
      </c>
      <c r="R5" s="385">
        <v>2000</v>
      </c>
      <c r="S5" s="385">
        <v>1999</v>
      </c>
      <c r="T5" s="385">
        <v>1998</v>
      </c>
      <c r="U5" s="385">
        <v>1997</v>
      </c>
      <c r="V5" s="385">
        <v>1996</v>
      </c>
      <c r="W5" s="385">
        <v>1995</v>
      </c>
      <c r="X5" s="385">
        <v>1994</v>
      </c>
      <c r="Y5" s="385">
        <v>1993</v>
      </c>
      <c r="Z5" s="385">
        <v>1992</v>
      </c>
      <c r="AA5" s="385">
        <v>1991</v>
      </c>
      <c r="AB5" s="385">
        <v>1990</v>
      </c>
      <c r="AC5" s="751"/>
      <c r="AD5"/>
      <c r="AE5" s="786"/>
      <c r="AF5" s="823">
        <v>1990</v>
      </c>
      <c r="AG5" s="233">
        <v>1991</v>
      </c>
      <c r="AH5" s="233">
        <v>1992</v>
      </c>
      <c r="AI5" s="233">
        <v>1993</v>
      </c>
      <c r="AJ5" s="233">
        <v>1994</v>
      </c>
      <c r="AK5" s="233">
        <v>1995</v>
      </c>
      <c r="AL5" s="233">
        <v>1996</v>
      </c>
      <c r="AM5" s="233">
        <v>1997</v>
      </c>
      <c r="AN5" s="233">
        <v>1998</v>
      </c>
      <c r="AO5" s="233">
        <v>1999</v>
      </c>
      <c r="AP5" s="233">
        <v>2000</v>
      </c>
      <c r="AQ5" s="233">
        <v>2001</v>
      </c>
      <c r="AR5" s="233">
        <v>2002</v>
      </c>
      <c r="AS5" s="233">
        <v>2003</v>
      </c>
      <c r="AT5" s="233">
        <v>2004</v>
      </c>
      <c r="AU5" s="233">
        <v>2005</v>
      </c>
      <c r="AV5" s="233">
        <v>2006</v>
      </c>
      <c r="AW5" s="233">
        <v>2007</v>
      </c>
      <c r="AX5" s="233">
        <v>2008</v>
      </c>
      <c r="AY5" s="233">
        <v>2009</v>
      </c>
      <c r="AZ5" s="233">
        <v>2010</v>
      </c>
      <c r="BA5" s="233">
        <v>2011</v>
      </c>
      <c r="BB5" s="233">
        <v>2012</v>
      </c>
      <c r="BC5" s="233">
        <v>2013</v>
      </c>
    </row>
    <row r="6" spans="1:64" s="124" customFormat="1" ht="13.5" customHeight="1" thickBot="1">
      <c r="A6" s="748" t="s">
        <v>538</v>
      </c>
      <c r="B6" s="748" t="s">
        <v>276</v>
      </c>
      <c r="C6" s="748" t="s">
        <v>615</v>
      </c>
      <c r="D6" s="748" t="s">
        <v>1222</v>
      </c>
      <c r="E6" s="176">
        <v>0</v>
      </c>
      <c r="F6" s="176">
        <v>0</v>
      </c>
      <c r="G6" s="176">
        <v>0</v>
      </c>
      <c r="H6" s="176">
        <v>0</v>
      </c>
      <c r="I6" s="176">
        <v>0</v>
      </c>
      <c r="J6" s="176">
        <v>0</v>
      </c>
      <c r="K6" s="176">
        <v>0</v>
      </c>
      <c r="L6" s="176">
        <v>0</v>
      </c>
      <c r="M6" s="176">
        <v>0</v>
      </c>
      <c r="N6" s="176">
        <v>0</v>
      </c>
      <c r="O6" s="1021">
        <v>0</v>
      </c>
      <c r="P6" s="176">
        <v>0</v>
      </c>
      <c r="Q6" s="176">
        <v>0</v>
      </c>
      <c r="R6" s="176">
        <v>0</v>
      </c>
      <c r="S6" s="176">
        <v>0</v>
      </c>
      <c r="T6" s="176">
        <v>0</v>
      </c>
      <c r="U6" s="176">
        <v>0</v>
      </c>
      <c r="V6" s="176">
        <v>0</v>
      </c>
      <c r="W6" s="176">
        <v>0</v>
      </c>
      <c r="X6" s="176">
        <v>0</v>
      </c>
      <c r="Y6" s="1021">
        <v>0</v>
      </c>
      <c r="Z6" s="1021">
        <v>0</v>
      </c>
      <c r="AA6" s="176">
        <v>0</v>
      </c>
      <c r="AB6" s="1021">
        <v>0</v>
      </c>
      <c r="AC6" s="1053" t="s">
        <v>2159</v>
      </c>
      <c r="AD6"/>
      <c r="AE6" s="826" t="s">
        <v>116</v>
      </c>
      <c r="AF6" s="820">
        <v>0</v>
      </c>
      <c r="AG6" s="176">
        <v>0</v>
      </c>
      <c r="AH6" s="176">
        <v>0</v>
      </c>
      <c r="AI6" s="176">
        <v>0</v>
      </c>
      <c r="AJ6" s="176">
        <v>0</v>
      </c>
      <c r="AK6" s="176">
        <v>0</v>
      </c>
      <c r="AL6" s="176">
        <v>0</v>
      </c>
      <c r="AM6" s="176">
        <v>0</v>
      </c>
      <c r="AN6" s="176">
        <v>0</v>
      </c>
      <c r="AO6" s="176">
        <v>0</v>
      </c>
      <c r="AP6" s="176">
        <v>0</v>
      </c>
      <c r="AQ6" s="176">
        <v>0</v>
      </c>
      <c r="AR6" s="176">
        <v>0</v>
      </c>
      <c r="AS6" s="176">
        <v>0</v>
      </c>
      <c r="AT6" s="176">
        <v>0</v>
      </c>
      <c r="AU6" s="176">
        <v>0</v>
      </c>
      <c r="AV6" s="176">
        <v>0</v>
      </c>
      <c r="AW6" s="176">
        <v>0</v>
      </c>
      <c r="AX6" s="176">
        <v>0</v>
      </c>
      <c r="AY6" s="176">
        <v>0</v>
      </c>
      <c r="AZ6" s="176">
        <v>0</v>
      </c>
      <c r="BA6" s="176">
        <v>0</v>
      </c>
      <c r="BB6" s="176">
        <v>0</v>
      </c>
      <c r="BC6" s="176">
        <v>0</v>
      </c>
      <c r="BJ6" s="124" t="s">
        <v>116</v>
      </c>
      <c r="BK6" s="124" t="s">
        <v>1133</v>
      </c>
      <c r="BL6" s="124" t="s">
        <v>1658</v>
      </c>
    </row>
    <row r="7" spans="1:64">
      <c r="A7" s="748" t="s">
        <v>538</v>
      </c>
      <c r="B7" s="748" t="s">
        <v>277</v>
      </c>
      <c r="C7" s="748" t="s">
        <v>615</v>
      </c>
      <c r="D7" s="748" t="s">
        <v>1222</v>
      </c>
      <c r="E7" s="709">
        <f>E6-E8</f>
        <v>0</v>
      </c>
      <c r="F7" s="709">
        <f t="shared" ref="F7:N7" si="0">F6-F8</f>
        <v>0</v>
      </c>
      <c r="G7" s="710">
        <f>G6-G8</f>
        <v>0</v>
      </c>
      <c r="H7" s="709">
        <f t="shared" si="0"/>
        <v>0</v>
      </c>
      <c r="I7" s="709">
        <f t="shared" si="0"/>
        <v>0</v>
      </c>
      <c r="J7" s="709">
        <f t="shared" si="0"/>
        <v>0</v>
      </c>
      <c r="K7" s="709">
        <f t="shared" si="0"/>
        <v>0</v>
      </c>
      <c r="L7" s="709">
        <f t="shared" si="0"/>
        <v>0</v>
      </c>
      <c r="M7" s="709">
        <f t="shared" si="0"/>
        <v>0</v>
      </c>
      <c r="N7" s="709">
        <f t="shared" si="0"/>
        <v>0</v>
      </c>
      <c r="O7" s="709">
        <f t="shared" ref="O7:AB7" si="1">O6-O8</f>
        <v>0</v>
      </c>
      <c r="P7" s="709">
        <f t="shared" si="1"/>
        <v>0</v>
      </c>
      <c r="Q7" s="709">
        <f t="shared" si="1"/>
        <v>0</v>
      </c>
      <c r="R7" s="709">
        <f t="shared" si="1"/>
        <v>0</v>
      </c>
      <c r="S7" s="709">
        <f t="shared" si="1"/>
        <v>0</v>
      </c>
      <c r="T7" s="709">
        <f t="shared" si="1"/>
        <v>0</v>
      </c>
      <c r="U7" s="709">
        <f t="shared" si="1"/>
        <v>0</v>
      </c>
      <c r="V7" s="709">
        <f t="shared" si="1"/>
        <v>0</v>
      </c>
      <c r="W7" s="709">
        <f>W6-W8</f>
        <v>0</v>
      </c>
      <c r="X7" s="709">
        <f>X6-X8</f>
        <v>0</v>
      </c>
      <c r="Y7" s="709">
        <f>Y6-Y8</f>
        <v>0</v>
      </c>
      <c r="Z7" s="709">
        <f>Z6-Z8</f>
        <v>0</v>
      </c>
      <c r="AA7" s="709">
        <f>AA6-AA8</f>
        <v>0</v>
      </c>
      <c r="AB7" s="709">
        <f t="shared" si="1"/>
        <v>0</v>
      </c>
      <c r="AC7" s="1054" t="s">
        <v>2160</v>
      </c>
      <c r="AE7" s="824" t="s">
        <v>117</v>
      </c>
      <c r="AF7" s="105">
        <f t="shared" ref="AF7:BC7" si="2">AF6-AF8</f>
        <v>0</v>
      </c>
      <c r="AG7" s="105">
        <f t="shared" si="2"/>
        <v>0</v>
      </c>
      <c r="AH7" s="105">
        <f t="shared" si="2"/>
        <v>0</v>
      </c>
      <c r="AI7" s="105">
        <f t="shared" si="2"/>
        <v>0</v>
      </c>
      <c r="AJ7" s="105">
        <f t="shared" si="2"/>
        <v>0</v>
      </c>
      <c r="AK7" s="105">
        <f t="shared" si="2"/>
        <v>0</v>
      </c>
      <c r="AL7" s="105">
        <f t="shared" si="2"/>
        <v>0</v>
      </c>
      <c r="AM7" s="105">
        <f t="shared" si="2"/>
        <v>0</v>
      </c>
      <c r="AN7" s="105">
        <f t="shared" si="2"/>
        <v>0</v>
      </c>
      <c r="AO7" s="105">
        <f t="shared" si="2"/>
        <v>0</v>
      </c>
      <c r="AP7" s="105">
        <f t="shared" si="2"/>
        <v>0</v>
      </c>
      <c r="AQ7" s="105">
        <f t="shared" si="2"/>
        <v>0</v>
      </c>
      <c r="AR7" s="105">
        <f t="shared" si="2"/>
        <v>0</v>
      </c>
      <c r="AS7" s="105">
        <f t="shared" si="2"/>
        <v>0</v>
      </c>
      <c r="AT7" s="105">
        <f t="shared" si="2"/>
        <v>0</v>
      </c>
      <c r="AU7" s="105">
        <f t="shared" si="2"/>
        <v>0</v>
      </c>
      <c r="AV7" s="105">
        <f t="shared" si="2"/>
        <v>0</v>
      </c>
      <c r="AW7" s="105">
        <f t="shared" si="2"/>
        <v>0</v>
      </c>
      <c r="AX7" s="105">
        <f t="shared" si="2"/>
        <v>0</v>
      </c>
      <c r="AY7" s="105">
        <f>AY6-AY8</f>
        <v>0</v>
      </c>
      <c r="AZ7" s="105">
        <f>AZ6-AZ8</f>
        <v>0</v>
      </c>
      <c r="BA7" s="105">
        <f>BA6-BA8</f>
        <v>0</v>
      </c>
      <c r="BB7" s="105">
        <f>BB6-BB8</f>
        <v>0</v>
      </c>
      <c r="BC7" s="105">
        <f t="shared" si="2"/>
        <v>0</v>
      </c>
      <c r="BJ7" s="96" t="s">
        <v>117</v>
      </c>
      <c r="BK7" s="96" t="s">
        <v>824</v>
      </c>
      <c r="BL7" s="96" t="s">
        <v>1969</v>
      </c>
    </row>
    <row r="8" spans="1:64" ht="13.5" customHeight="1">
      <c r="A8" s="748" t="s">
        <v>538</v>
      </c>
      <c r="B8" s="748" t="s">
        <v>278</v>
      </c>
      <c r="C8" s="748" t="s">
        <v>615</v>
      </c>
      <c r="D8" s="748" t="s">
        <v>1222</v>
      </c>
      <c r="E8" s="176">
        <v>0</v>
      </c>
      <c r="F8" s="176">
        <v>0</v>
      </c>
      <c r="G8" s="176">
        <v>0</v>
      </c>
      <c r="H8" s="176">
        <v>0</v>
      </c>
      <c r="I8" s="176">
        <v>0</v>
      </c>
      <c r="J8" s="176">
        <v>0</v>
      </c>
      <c r="K8" s="176">
        <v>0</v>
      </c>
      <c r="L8" s="176">
        <v>0</v>
      </c>
      <c r="M8" s="176">
        <v>0</v>
      </c>
      <c r="N8" s="176">
        <v>0</v>
      </c>
      <c r="O8" s="1021">
        <v>0</v>
      </c>
      <c r="P8" s="176">
        <v>0</v>
      </c>
      <c r="Q8" s="176">
        <v>0</v>
      </c>
      <c r="R8" s="176">
        <v>0</v>
      </c>
      <c r="S8" s="176">
        <v>0</v>
      </c>
      <c r="T8" s="176">
        <v>0</v>
      </c>
      <c r="U8" s="176">
        <v>0</v>
      </c>
      <c r="V8" s="176">
        <v>0</v>
      </c>
      <c r="W8" s="176">
        <v>0</v>
      </c>
      <c r="X8" s="176">
        <v>0</v>
      </c>
      <c r="Y8" s="1021">
        <v>0</v>
      </c>
      <c r="Z8" s="1021">
        <v>0</v>
      </c>
      <c r="AA8" s="176">
        <v>0</v>
      </c>
      <c r="AB8" s="1021">
        <v>0</v>
      </c>
      <c r="AC8" s="1055" t="s">
        <v>2161</v>
      </c>
      <c r="AE8" s="824" t="s">
        <v>118</v>
      </c>
      <c r="AF8" s="176">
        <v>0</v>
      </c>
      <c r="AG8" s="176">
        <v>0</v>
      </c>
      <c r="AH8" s="176">
        <v>0</v>
      </c>
      <c r="AI8" s="176">
        <v>0</v>
      </c>
      <c r="AJ8" s="176">
        <v>0</v>
      </c>
      <c r="AK8" s="176">
        <v>0</v>
      </c>
      <c r="AL8" s="176">
        <v>0</v>
      </c>
      <c r="AM8" s="176">
        <v>0</v>
      </c>
      <c r="AN8" s="176">
        <v>0</v>
      </c>
      <c r="AO8" s="176">
        <v>0</v>
      </c>
      <c r="AP8" s="176">
        <v>0</v>
      </c>
      <c r="AQ8" s="176">
        <v>0</v>
      </c>
      <c r="AR8" s="176">
        <v>0</v>
      </c>
      <c r="AS8" s="176">
        <v>0</v>
      </c>
      <c r="AT8" s="176">
        <v>0</v>
      </c>
      <c r="AU8" s="176">
        <v>0</v>
      </c>
      <c r="AV8" s="176">
        <v>0</v>
      </c>
      <c r="AW8" s="176">
        <v>0</v>
      </c>
      <c r="AX8" s="176">
        <v>0</v>
      </c>
      <c r="AY8" s="176">
        <v>0</v>
      </c>
      <c r="AZ8" s="176">
        <v>0</v>
      </c>
      <c r="BA8" s="176">
        <v>0</v>
      </c>
      <c r="BB8" s="176">
        <v>0</v>
      </c>
      <c r="BC8" s="176">
        <v>0</v>
      </c>
      <c r="BJ8" s="96" t="s">
        <v>118</v>
      </c>
      <c r="BK8" s="96" t="s">
        <v>1134</v>
      </c>
      <c r="BL8" s="96" t="s">
        <v>1946</v>
      </c>
    </row>
    <row r="9" spans="1:64" ht="12.75" customHeight="1">
      <c r="A9" s="748" t="s">
        <v>538</v>
      </c>
      <c r="B9" s="748" t="s">
        <v>279</v>
      </c>
      <c r="C9" s="748" t="s">
        <v>615</v>
      </c>
      <c r="D9" s="748" t="s">
        <v>1222</v>
      </c>
      <c r="E9" s="107">
        <v>0</v>
      </c>
      <c r="F9" s="107">
        <v>0</v>
      </c>
      <c r="G9" s="106">
        <v>0</v>
      </c>
      <c r="H9" s="107">
        <v>0</v>
      </c>
      <c r="I9" s="107">
        <v>0</v>
      </c>
      <c r="J9" s="107">
        <v>0</v>
      </c>
      <c r="K9" s="107">
        <v>0</v>
      </c>
      <c r="L9" s="107">
        <v>0</v>
      </c>
      <c r="M9" s="107">
        <v>0</v>
      </c>
      <c r="N9" s="107">
        <v>0</v>
      </c>
      <c r="O9" s="107">
        <v>0</v>
      </c>
      <c r="P9" s="107">
        <v>0</v>
      </c>
      <c r="Q9" s="107">
        <v>0</v>
      </c>
      <c r="R9" s="107">
        <v>0</v>
      </c>
      <c r="S9" s="107">
        <v>0</v>
      </c>
      <c r="T9" s="107">
        <v>0</v>
      </c>
      <c r="U9" s="107">
        <v>0</v>
      </c>
      <c r="V9" s="107">
        <v>0</v>
      </c>
      <c r="W9" s="107">
        <v>0</v>
      </c>
      <c r="X9" s="107">
        <v>0</v>
      </c>
      <c r="Y9" s="107">
        <v>0</v>
      </c>
      <c r="Z9" s="107">
        <v>0</v>
      </c>
      <c r="AA9" s="107">
        <v>0</v>
      </c>
      <c r="AB9" s="107">
        <v>0</v>
      </c>
      <c r="AC9" s="1056" t="s">
        <v>2162</v>
      </c>
      <c r="AE9" s="824" t="s">
        <v>202</v>
      </c>
      <c r="AF9" s="107">
        <v>0</v>
      </c>
      <c r="AG9" s="107">
        <v>0</v>
      </c>
      <c r="AH9" s="107">
        <v>0</v>
      </c>
      <c r="AI9" s="107">
        <v>0</v>
      </c>
      <c r="AJ9" s="107">
        <v>0</v>
      </c>
      <c r="AK9" s="107">
        <v>0</v>
      </c>
      <c r="AL9" s="107">
        <v>0</v>
      </c>
      <c r="AM9" s="107">
        <v>0</v>
      </c>
      <c r="AN9" s="107">
        <v>0</v>
      </c>
      <c r="AO9" s="107">
        <v>0</v>
      </c>
      <c r="AP9" s="107">
        <v>0</v>
      </c>
      <c r="AQ9" s="107">
        <v>0</v>
      </c>
      <c r="AR9" s="107">
        <v>0</v>
      </c>
      <c r="AS9" s="107">
        <v>0</v>
      </c>
      <c r="AT9" s="107">
        <v>0</v>
      </c>
      <c r="AU9" s="107">
        <v>0</v>
      </c>
      <c r="AV9" s="107">
        <v>0</v>
      </c>
      <c r="AW9" s="107">
        <v>0</v>
      </c>
      <c r="AX9" s="107">
        <v>0</v>
      </c>
      <c r="AY9" s="107">
        <v>0</v>
      </c>
      <c r="AZ9" s="107">
        <v>0</v>
      </c>
      <c r="BA9" s="107">
        <v>0</v>
      </c>
      <c r="BB9" s="107">
        <v>0</v>
      </c>
      <c r="BC9" s="107">
        <v>0</v>
      </c>
      <c r="BJ9" s="96" t="s">
        <v>202</v>
      </c>
      <c r="BK9" s="96" t="s">
        <v>825</v>
      </c>
      <c r="BL9" s="96" t="s">
        <v>1947</v>
      </c>
    </row>
    <row r="10" spans="1:64" ht="12.75" customHeight="1">
      <c r="A10" s="748" t="s">
        <v>538</v>
      </c>
      <c r="B10" s="748" t="s">
        <v>280</v>
      </c>
      <c r="C10" s="748" t="s">
        <v>615</v>
      </c>
      <c r="D10" s="748" t="s">
        <v>1222</v>
      </c>
      <c r="E10" s="107">
        <v>0</v>
      </c>
      <c r="F10" s="107">
        <v>0</v>
      </c>
      <c r="G10" s="106">
        <v>0</v>
      </c>
      <c r="H10" s="107">
        <v>0</v>
      </c>
      <c r="I10" s="107">
        <v>0</v>
      </c>
      <c r="J10" s="107">
        <v>0</v>
      </c>
      <c r="K10" s="107">
        <v>0</v>
      </c>
      <c r="L10" s="107">
        <v>0</v>
      </c>
      <c r="M10" s="107">
        <v>0</v>
      </c>
      <c r="N10" s="107">
        <v>0</v>
      </c>
      <c r="O10" s="107">
        <v>0</v>
      </c>
      <c r="P10" s="107">
        <v>0</v>
      </c>
      <c r="Q10" s="107">
        <v>0</v>
      </c>
      <c r="R10" s="107">
        <v>0</v>
      </c>
      <c r="S10" s="107">
        <v>0</v>
      </c>
      <c r="T10" s="107">
        <v>0</v>
      </c>
      <c r="U10" s="107">
        <v>0</v>
      </c>
      <c r="V10" s="107">
        <v>0</v>
      </c>
      <c r="W10" s="107">
        <v>0</v>
      </c>
      <c r="X10" s="107">
        <v>0</v>
      </c>
      <c r="Y10" s="107">
        <v>0</v>
      </c>
      <c r="Z10" s="107">
        <v>0</v>
      </c>
      <c r="AA10" s="107">
        <v>0</v>
      </c>
      <c r="AB10" s="107">
        <v>0</v>
      </c>
      <c r="AC10" s="1056" t="s">
        <v>2163</v>
      </c>
      <c r="AE10" s="824" t="s">
        <v>203</v>
      </c>
      <c r="AF10" s="107">
        <v>0</v>
      </c>
      <c r="AG10" s="107">
        <v>0</v>
      </c>
      <c r="AH10" s="107">
        <v>0</v>
      </c>
      <c r="AI10" s="107">
        <v>0</v>
      </c>
      <c r="AJ10" s="107">
        <v>0</v>
      </c>
      <c r="AK10" s="107">
        <v>0</v>
      </c>
      <c r="AL10" s="107">
        <v>0</v>
      </c>
      <c r="AM10" s="107">
        <v>0</v>
      </c>
      <c r="AN10" s="107">
        <v>0</v>
      </c>
      <c r="AO10" s="107">
        <v>0</v>
      </c>
      <c r="AP10" s="107">
        <v>0</v>
      </c>
      <c r="AQ10" s="107">
        <v>0</v>
      </c>
      <c r="AR10" s="107">
        <v>0</v>
      </c>
      <c r="AS10" s="107">
        <v>0</v>
      </c>
      <c r="AT10" s="107">
        <v>0</v>
      </c>
      <c r="AU10" s="107">
        <v>0</v>
      </c>
      <c r="AV10" s="107">
        <v>0</v>
      </c>
      <c r="AW10" s="107">
        <v>0</v>
      </c>
      <c r="AX10" s="107">
        <v>0</v>
      </c>
      <c r="AY10" s="107">
        <v>0</v>
      </c>
      <c r="AZ10" s="107">
        <v>0</v>
      </c>
      <c r="BA10" s="107">
        <v>0</v>
      </c>
      <c r="BB10" s="107">
        <v>0</v>
      </c>
      <c r="BC10" s="107">
        <v>0</v>
      </c>
      <c r="BJ10" s="96" t="s">
        <v>203</v>
      </c>
      <c r="BK10" s="96" t="s">
        <v>745</v>
      </c>
      <c r="BL10" s="96" t="s">
        <v>1948</v>
      </c>
    </row>
    <row r="11" spans="1:64" ht="12.75" customHeight="1">
      <c r="A11" s="748" t="s">
        <v>538</v>
      </c>
      <c r="B11" s="748" t="s">
        <v>891</v>
      </c>
      <c r="C11" s="748" t="s">
        <v>615</v>
      </c>
      <c r="D11" s="748" t="s">
        <v>1222</v>
      </c>
      <c r="E11" s="107">
        <v>0</v>
      </c>
      <c r="F11" s="107">
        <v>0</v>
      </c>
      <c r="G11" s="106">
        <v>0</v>
      </c>
      <c r="H11" s="107">
        <v>0</v>
      </c>
      <c r="I11" s="107">
        <v>0</v>
      </c>
      <c r="J11" s="107">
        <v>0</v>
      </c>
      <c r="K11" s="107">
        <v>0</v>
      </c>
      <c r="L11" s="107">
        <v>0</v>
      </c>
      <c r="M11" s="107">
        <v>0</v>
      </c>
      <c r="N11" s="107">
        <v>0</v>
      </c>
      <c r="O11" s="107">
        <v>0</v>
      </c>
      <c r="P11" s="107">
        <v>0</v>
      </c>
      <c r="Q11" s="107">
        <v>0</v>
      </c>
      <c r="R11" s="107">
        <v>0</v>
      </c>
      <c r="S11" s="107">
        <v>0</v>
      </c>
      <c r="T11" s="107">
        <v>0</v>
      </c>
      <c r="U11" s="107">
        <v>0</v>
      </c>
      <c r="V11" s="107">
        <v>0</v>
      </c>
      <c r="W11" s="107">
        <v>0</v>
      </c>
      <c r="X11" s="107">
        <v>0</v>
      </c>
      <c r="Y11" s="107">
        <v>0</v>
      </c>
      <c r="Z11" s="107">
        <v>0</v>
      </c>
      <c r="AA11" s="107">
        <v>0</v>
      </c>
      <c r="AB11" s="107">
        <v>0</v>
      </c>
      <c r="AC11" s="753" t="s">
        <v>2213</v>
      </c>
      <c r="AE11" s="815" t="s">
        <v>124</v>
      </c>
      <c r="AF11" s="107">
        <v>0</v>
      </c>
      <c r="AG11" s="107">
        <v>0</v>
      </c>
      <c r="AH11" s="107">
        <v>0</v>
      </c>
      <c r="AI11" s="107">
        <v>0</v>
      </c>
      <c r="AJ11" s="107">
        <v>0</v>
      </c>
      <c r="AK11" s="107">
        <v>0</v>
      </c>
      <c r="AL11" s="107">
        <v>0</v>
      </c>
      <c r="AM11" s="107">
        <v>0</v>
      </c>
      <c r="AN11" s="107">
        <v>0</v>
      </c>
      <c r="AO11" s="107">
        <v>0</v>
      </c>
      <c r="AP11" s="107">
        <v>0</v>
      </c>
      <c r="AQ11" s="107">
        <v>0</v>
      </c>
      <c r="AR11" s="107">
        <v>0</v>
      </c>
      <c r="AS11" s="107">
        <v>0</v>
      </c>
      <c r="AT11" s="107">
        <v>0</v>
      </c>
      <c r="AU11" s="107">
        <v>0</v>
      </c>
      <c r="AV11" s="107">
        <v>0</v>
      </c>
      <c r="AW11" s="107">
        <v>0</v>
      </c>
      <c r="AX11" s="107">
        <v>0</v>
      </c>
      <c r="AY11" s="107">
        <v>0</v>
      </c>
      <c r="AZ11" s="107">
        <v>0</v>
      </c>
      <c r="BA11" s="107">
        <v>0</v>
      </c>
      <c r="BB11" s="107">
        <v>0</v>
      </c>
      <c r="BC11" s="107">
        <v>0</v>
      </c>
      <c r="BJ11" s="96" t="s">
        <v>124</v>
      </c>
      <c r="BK11" s="96" t="s">
        <v>1128</v>
      </c>
      <c r="BL11" s="96" t="s">
        <v>1970</v>
      </c>
    </row>
    <row r="12" spans="1:64" ht="13.5" customHeight="1">
      <c r="A12" s="748" t="s">
        <v>538</v>
      </c>
      <c r="B12" s="748" t="s">
        <v>284</v>
      </c>
      <c r="C12" s="748" t="s">
        <v>615</v>
      </c>
      <c r="D12" s="748" t="s">
        <v>1222</v>
      </c>
      <c r="E12" s="714">
        <f>SUM(E8:E9)-SUM(E10:E11)</f>
        <v>0</v>
      </c>
      <c r="F12" s="714">
        <f t="shared" ref="F12:AB12" si="3">SUM(F8:F9)-SUM(F10:F11)</f>
        <v>0</v>
      </c>
      <c r="G12" s="714">
        <f t="shared" si="3"/>
        <v>0</v>
      </c>
      <c r="H12" s="714">
        <f t="shared" si="3"/>
        <v>0</v>
      </c>
      <c r="I12" s="714">
        <f t="shared" si="3"/>
        <v>0</v>
      </c>
      <c r="J12" s="714">
        <f t="shared" si="3"/>
        <v>0</v>
      </c>
      <c r="K12" s="714">
        <f t="shared" si="3"/>
        <v>0</v>
      </c>
      <c r="L12" s="714">
        <f t="shared" si="3"/>
        <v>0</v>
      </c>
      <c r="M12" s="714">
        <f t="shared" si="3"/>
        <v>0</v>
      </c>
      <c r="N12" s="714">
        <f t="shared" si="3"/>
        <v>0</v>
      </c>
      <c r="O12" s="714">
        <f t="shared" si="3"/>
        <v>0</v>
      </c>
      <c r="P12" s="714">
        <f t="shared" si="3"/>
        <v>0</v>
      </c>
      <c r="Q12" s="714">
        <f t="shared" si="3"/>
        <v>0</v>
      </c>
      <c r="R12" s="714">
        <f t="shared" si="3"/>
        <v>0</v>
      </c>
      <c r="S12" s="714">
        <f t="shared" si="3"/>
        <v>0</v>
      </c>
      <c r="T12" s="714">
        <f t="shared" si="3"/>
        <v>0</v>
      </c>
      <c r="U12" s="714">
        <f t="shared" si="3"/>
        <v>0</v>
      </c>
      <c r="V12" s="714">
        <f t="shared" si="3"/>
        <v>0</v>
      </c>
      <c r="W12" s="714">
        <f>SUM(W8:W9)-SUM(W10:W11)</f>
        <v>0</v>
      </c>
      <c r="X12" s="714">
        <f>SUM(X8:X9)-SUM(X10:X11)</f>
        <v>0</v>
      </c>
      <c r="Y12" s="714">
        <f>SUM(Y8:Y9)-SUM(Y10:Y11)</f>
        <v>0</v>
      </c>
      <c r="Z12" s="714">
        <f>SUM(Z8:Z9)-SUM(Z10:Z11)</f>
        <v>0</v>
      </c>
      <c r="AA12" s="714">
        <f>SUM(AA8:AA9)-SUM(AA10:AA11)</f>
        <v>0</v>
      </c>
      <c r="AB12" s="714">
        <f t="shared" si="3"/>
        <v>0</v>
      </c>
      <c r="AC12" s="1057" t="s">
        <v>2167</v>
      </c>
      <c r="AE12" s="824" t="s">
        <v>204</v>
      </c>
      <c r="AF12" s="161">
        <f t="shared" ref="AF12:BC12" si="4">SUM(AF8:AF9)-SUM(AF10:AF11)</f>
        <v>0</v>
      </c>
      <c r="AG12" s="161">
        <f t="shared" si="4"/>
        <v>0</v>
      </c>
      <c r="AH12" s="161">
        <f t="shared" si="4"/>
        <v>0</v>
      </c>
      <c r="AI12" s="161">
        <f t="shared" si="4"/>
        <v>0</v>
      </c>
      <c r="AJ12" s="161">
        <f t="shared" si="4"/>
        <v>0</v>
      </c>
      <c r="AK12" s="161">
        <f t="shared" si="4"/>
        <v>0</v>
      </c>
      <c r="AL12" s="161">
        <f t="shared" si="4"/>
        <v>0</v>
      </c>
      <c r="AM12" s="161">
        <f t="shared" si="4"/>
        <v>0</v>
      </c>
      <c r="AN12" s="161">
        <f t="shared" si="4"/>
        <v>0</v>
      </c>
      <c r="AO12" s="161">
        <f t="shared" si="4"/>
        <v>0</v>
      </c>
      <c r="AP12" s="161">
        <f t="shared" si="4"/>
        <v>0</v>
      </c>
      <c r="AQ12" s="161">
        <f t="shared" si="4"/>
        <v>0</v>
      </c>
      <c r="AR12" s="161">
        <f t="shared" si="4"/>
        <v>0</v>
      </c>
      <c r="AS12" s="161">
        <f t="shared" si="4"/>
        <v>0</v>
      </c>
      <c r="AT12" s="161">
        <f t="shared" si="4"/>
        <v>0</v>
      </c>
      <c r="AU12" s="161">
        <f t="shared" si="4"/>
        <v>0</v>
      </c>
      <c r="AV12" s="161">
        <f t="shared" si="4"/>
        <v>0</v>
      </c>
      <c r="AW12" s="161">
        <f t="shared" si="4"/>
        <v>0</v>
      </c>
      <c r="AX12" s="161">
        <f t="shared" si="4"/>
        <v>0</v>
      </c>
      <c r="AY12" s="161">
        <f>SUM(AY8:AY9)-SUM(AY10:AY11)</f>
        <v>0</v>
      </c>
      <c r="AZ12" s="161">
        <f>SUM(AZ8:AZ9)-SUM(AZ10:AZ11)</f>
        <v>0</v>
      </c>
      <c r="BA12" s="161">
        <f>SUM(BA8:BA9)-SUM(BA10:BA11)</f>
        <v>0</v>
      </c>
      <c r="BB12" s="161">
        <f>SUM(BB8:BB9)-SUM(BB10:BB11)</f>
        <v>0</v>
      </c>
      <c r="BC12" s="161">
        <f t="shared" si="4"/>
        <v>0</v>
      </c>
      <c r="BJ12" s="96" t="s">
        <v>204</v>
      </c>
      <c r="BK12" s="96" t="s">
        <v>864</v>
      </c>
      <c r="BL12" s="96" t="s">
        <v>1971</v>
      </c>
    </row>
    <row r="13" spans="1:64" ht="12.75" customHeight="1">
      <c r="A13" s="748" t="s">
        <v>538</v>
      </c>
      <c r="B13" s="748" t="s">
        <v>285</v>
      </c>
      <c r="C13" s="748" t="s">
        <v>615</v>
      </c>
      <c r="D13" s="748" t="s">
        <v>1222</v>
      </c>
      <c r="E13" s="107">
        <v>0</v>
      </c>
      <c r="F13" s="107">
        <v>0</v>
      </c>
      <c r="G13" s="106">
        <v>0</v>
      </c>
      <c r="H13" s="107">
        <v>0</v>
      </c>
      <c r="I13" s="107">
        <v>0</v>
      </c>
      <c r="J13" s="107">
        <v>0</v>
      </c>
      <c r="K13" s="107">
        <v>0</v>
      </c>
      <c r="L13" s="107">
        <v>0</v>
      </c>
      <c r="M13" s="107">
        <v>0</v>
      </c>
      <c r="N13" s="107">
        <v>0</v>
      </c>
      <c r="O13" s="107">
        <v>0</v>
      </c>
      <c r="P13" s="107">
        <v>0</v>
      </c>
      <c r="Q13" s="107">
        <v>0</v>
      </c>
      <c r="R13" s="107">
        <v>0</v>
      </c>
      <c r="S13" s="107">
        <v>0</v>
      </c>
      <c r="T13" s="107">
        <v>0</v>
      </c>
      <c r="U13" s="107">
        <v>0</v>
      </c>
      <c r="V13" s="107">
        <v>0</v>
      </c>
      <c r="W13" s="107">
        <v>0</v>
      </c>
      <c r="X13" s="107">
        <v>0</v>
      </c>
      <c r="Y13" s="107">
        <v>0</v>
      </c>
      <c r="Z13" s="107">
        <v>0</v>
      </c>
      <c r="AA13" s="107">
        <v>0</v>
      </c>
      <c r="AB13" s="107">
        <v>0</v>
      </c>
      <c r="AC13" s="1054" t="s">
        <v>2168</v>
      </c>
      <c r="AE13" s="824" t="s">
        <v>126</v>
      </c>
      <c r="AF13" s="107">
        <v>0</v>
      </c>
      <c r="AG13" s="107">
        <v>0</v>
      </c>
      <c r="AH13" s="107">
        <v>0</v>
      </c>
      <c r="AI13" s="107">
        <v>0</v>
      </c>
      <c r="AJ13" s="107">
        <v>0</v>
      </c>
      <c r="AK13" s="107">
        <v>0</v>
      </c>
      <c r="AL13" s="107">
        <v>0</v>
      </c>
      <c r="AM13" s="107">
        <v>0</v>
      </c>
      <c r="AN13" s="107">
        <v>0</v>
      </c>
      <c r="AO13" s="107">
        <v>0</v>
      </c>
      <c r="AP13" s="107">
        <v>0</v>
      </c>
      <c r="AQ13" s="107">
        <v>0</v>
      </c>
      <c r="AR13" s="107">
        <v>0</v>
      </c>
      <c r="AS13" s="107">
        <v>0</v>
      </c>
      <c r="AT13" s="107">
        <v>0</v>
      </c>
      <c r="AU13" s="107">
        <v>0</v>
      </c>
      <c r="AV13" s="107">
        <v>0</v>
      </c>
      <c r="AW13" s="107">
        <v>0</v>
      </c>
      <c r="AX13" s="107">
        <v>0</v>
      </c>
      <c r="AY13" s="107">
        <v>0</v>
      </c>
      <c r="AZ13" s="107">
        <v>0</v>
      </c>
      <c r="BA13" s="107">
        <v>0</v>
      </c>
      <c r="BB13" s="107">
        <v>0</v>
      </c>
      <c r="BC13" s="107">
        <v>0</v>
      </c>
      <c r="BJ13" s="96" t="s">
        <v>126</v>
      </c>
      <c r="BK13" s="96" t="s">
        <v>749</v>
      </c>
      <c r="BL13" s="96" t="s">
        <v>1953</v>
      </c>
    </row>
    <row r="14" spans="1:64" ht="13.5" customHeight="1">
      <c r="A14" s="748" t="s">
        <v>538</v>
      </c>
      <c r="B14" s="748" t="s">
        <v>286</v>
      </c>
      <c r="C14" s="748" t="s">
        <v>615</v>
      </c>
      <c r="D14" s="748" t="s">
        <v>1222</v>
      </c>
      <c r="E14" s="714">
        <f>E12-E13</f>
        <v>0</v>
      </c>
      <c r="F14" s="714">
        <f t="shared" ref="F14:AB14" si="5">F12-F13</f>
        <v>0</v>
      </c>
      <c r="G14" s="711">
        <f t="shared" si="5"/>
        <v>0</v>
      </c>
      <c r="H14" s="714">
        <f t="shared" si="5"/>
        <v>0</v>
      </c>
      <c r="I14" s="714">
        <f t="shared" si="5"/>
        <v>0</v>
      </c>
      <c r="J14" s="714">
        <f t="shared" si="5"/>
        <v>0</v>
      </c>
      <c r="K14" s="714">
        <f t="shared" si="5"/>
        <v>0</v>
      </c>
      <c r="L14" s="714">
        <f t="shared" si="5"/>
        <v>0</v>
      </c>
      <c r="M14" s="714">
        <f t="shared" si="5"/>
        <v>0</v>
      </c>
      <c r="N14" s="714">
        <f t="shared" si="5"/>
        <v>0</v>
      </c>
      <c r="O14" s="714">
        <f t="shared" si="5"/>
        <v>0</v>
      </c>
      <c r="P14" s="714">
        <f t="shared" si="5"/>
        <v>0</v>
      </c>
      <c r="Q14" s="714">
        <f t="shared" si="5"/>
        <v>0</v>
      </c>
      <c r="R14" s="714">
        <f t="shared" si="5"/>
        <v>0</v>
      </c>
      <c r="S14" s="714">
        <f t="shared" si="5"/>
        <v>0</v>
      </c>
      <c r="T14" s="714">
        <f t="shared" si="5"/>
        <v>0</v>
      </c>
      <c r="U14" s="714">
        <f t="shared" si="5"/>
        <v>0</v>
      </c>
      <c r="V14" s="714">
        <f t="shared" si="5"/>
        <v>0</v>
      </c>
      <c r="W14" s="714">
        <f>W12-W13</f>
        <v>0</v>
      </c>
      <c r="X14" s="714">
        <f>X12-X13</f>
        <v>0</v>
      </c>
      <c r="Y14" s="714">
        <f>Y12-Y13</f>
        <v>0</v>
      </c>
      <c r="Z14" s="714">
        <f>Z12-Z13</f>
        <v>0</v>
      </c>
      <c r="AA14" s="714">
        <f>AA12-AA13</f>
        <v>0</v>
      </c>
      <c r="AB14" s="714">
        <f t="shared" si="5"/>
        <v>0</v>
      </c>
      <c r="AC14" s="1057" t="s">
        <v>2169</v>
      </c>
      <c r="AE14" s="824" t="s">
        <v>205</v>
      </c>
      <c r="AF14" s="110">
        <f t="shared" ref="AF14:BC14" si="6">AF12-AF13</f>
        <v>0</v>
      </c>
      <c r="AG14" s="110">
        <f t="shared" si="6"/>
        <v>0</v>
      </c>
      <c r="AH14" s="110">
        <f t="shared" si="6"/>
        <v>0</v>
      </c>
      <c r="AI14" s="110">
        <f t="shared" si="6"/>
        <v>0</v>
      </c>
      <c r="AJ14" s="110">
        <f t="shared" si="6"/>
        <v>0</v>
      </c>
      <c r="AK14" s="110">
        <f t="shared" si="6"/>
        <v>0</v>
      </c>
      <c r="AL14" s="110">
        <f t="shared" si="6"/>
        <v>0</v>
      </c>
      <c r="AM14" s="110">
        <f t="shared" si="6"/>
        <v>0</v>
      </c>
      <c r="AN14" s="110">
        <f t="shared" si="6"/>
        <v>0</v>
      </c>
      <c r="AO14" s="110">
        <f t="shared" si="6"/>
        <v>0</v>
      </c>
      <c r="AP14" s="110">
        <f t="shared" si="6"/>
        <v>0</v>
      </c>
      <c r="AQ14" s="110">
        <f t="shared" si="6"/>
        <v>0</v>
      </c>
      <c r="AR14" s="110">
        <f t="shared" si="6"/>
        <v>0</v>
      </c>
      <c r="AS14" s="110">
        <f t="shared" si="6"/>
        <v>0</v>
      </c>
      <c r="AT14" s="110">
        <f t="shared" si="6"/>
        <v>0</v>
      </c>
      <c r="AU14" s="110">
        <f t="shared" si="6"/>
        <v>0</v>
      </c>
      <c r="AV14" s="110">
        <f t="shared" si="6"/>
        <v>0</v>
      </c>
      <c r="AW14" s="110">
        <f t="shared" si="6"/>
        <v>0</v>
      </c>
      <c r="AX14" s="110">
        <f t="shared" si="6"/>
        <v>0</v>
      </c>
      <c r="AY14" s="110">
        <f>AY12-AY13</f>
        <v>0</v>
      </c>
      <c r="AZ14" s="110">
        <f>AZ12-AZ13</f>
        <v>0</v>
      </c>
      <c r="BA14" s="110">
        <f>BA12-BA13</f>
        <v>0</v>
      </c>
      <c r="BB14" s="110">
        <f>BB12-BB13</f>
        <v>0</v>
      </c>
      <c r="BC14" s="110">
        <f t="shared" si="6"/>
        <v>0</v>
      </c>
      <c r="BJ14" s="96" t="s">
        <v>205</v>
      </c>
      <c r="BK14" s="96" t="s">
        <v>957</v>
      </c>
      <c r="BL14" s="96" t="s">
        <v>1667</v>
      </c>
    </row>
    <row r="15" spans="1:64" ht="12.75" customHeight="1">
      <c r="A15" s="748" t="s">
        <v>538</v>
      </c>
      <c r="B15" s="748" t="s">
        <v>1048</v>
      </c>
      <c r="C15" s="748" t="s">
        <v>615</v>
      </c>
      <c r="D15" s="748" t="s">
        <v>1222</v>
      </c>
      <c r="E15" s="712">
        <f>E14-E16</f>
        <v>0</v>
      </c>
      <c r="F15" s="712">
        <f t="shared" ref="F15:AB15" si="7">F14-F16</f>
        <v>0</v>
      </c>
      <c r="G15" s="712">
        <f t="shared" si="7"/>
        <v>0</v>
      </c>
      <c r="H15" s="712">
        <f t="shared" si="7"/>
        <v>0</v>
      </c>
      <c r="I15" s="712">
        <f t="shared" si="7"/>
        <v>0</v>
      </c>
      <c r="J15" s="712">
        <f t="shared" si="7"/>
        <v>0</v>
      </c>
      <c r="K15" s="712">
        <f t="shared" si="7"/>
        <v>0</v>
      </c>
      <c r="L15" s="712">
        <f t="shared" si="7"/>
        <v>0</v>
      </c>
      <c r="M15" s="712">
        <f t="shared" si="7"/>
        <v>0</v>
      </c>
      <c r="N15" s="712">
        <f t="shared" si="7"/>
        <v>0</v>
      </c>
      <c r="O15" s="1024">
        <f t="shared" si="7"/>
        <v>0</v>
      </c>
      <c r="P15" s="712">
        <f t="shared" si="7"/>
        <v>0</v>
      </c>
      <c r="Q15" s="712">
        <f t="shared" si="7"/>
        <v>0</v>
      </c>
      <c r="R15" s="712">
        <f t="shared" si="7"/>
        <v>0</v>
      </c>
      <c r="S15" s="712">
        <f t="shared" si="7"/>
        <v>0</v>
      </c>
      <c r="T15" s="712">
        <f t="shared" si="7"/>
        <v>0</v>
      </c>
      <c r="U15" s="712">
        <f t="shared" si="7"/>
        <v>0</v>
      </c>
      <c r="V15" s="712">
        <f t="shared" si="7"/>
        <v>0</v>
      </c>
      <c r="W15" s="712">
        <f>W14-W16</f>
        <v>0</v>
      </c>
      <c r="X15" s="712">
        <f>X14-X16</f>
        <v>0</v>
      </c>
      <c r="Y15" s="1024">
        <f>Y14-Y16</f>
        <v>0</v>
      </c>
      <c r="Z15" s="1024">
        <f>Z14-Z16</f>
        <v>0</v>
      </c>
      <c r="AA15" s="712">
        <f>AA14-AA16</f>
        <v>0</v>
      </c>
      <c r="AB15" s="1024">
        <f t="shared" si="7"/>
        <v>0</v>
      </c>
      <c r="AC15" s="1058" t="s">
        <v>2170</v>
      </c>
      <c r="AE15" s="824" t="s">
        <v>128</v>
      </c>
      <c r="AF15" s="416">
        <f t="shared" ref="AF15:BC15" si="8">AF14-AF16</f>
        <v>0</v>
      </c>
      <c r="AG15" s="416">
        <f t="shared" si="8"/>
        <v>0</v>
      </c>
      <c r="AH15" s="416">
        <f t="shared" si="8"/>
        <v>0</v>
      </c>
      <c r="AI15" s="416">
        <f t="shared" si="8"/>
        <v>0</v>
      </c>
      <c r="AJ15" s="416">
        <f t="shared" si="8"/>
        <v>0</v>
      </c>
      <c r="AK15" s="416">
        <f t="shared" si="8"/>
        <v>0</v>
      </c>
      <c r="AL15" s="416">
        <f t="shared" si="8"/>
        <v>0</v>
      </c>
      <c r="AM15" s="416">
        <f t="shared" si="8"/>
        <v>0</v>
      </c>
      <c r="AN15" s="416">
        <f t="shared" si="8"/>
        <v>0</v>
      </c>
      <c r="AO15" s="416">
        <f t="shared" si="8"/>
        <v>0</v>
      </c>
      <c r="AP15" s="416">
        <f t="shared" si="8"/>
        <v>0</v>
      </c>
      <c r="AQ15" s="416">
        <f t="shared" si="8"/>
        <v>0</v>
      </c>
      <c r="AR15" s="416">
        <f t="shared" si="8"/>
        <v>0</v>
      </c>
      <c r="AS15" s="416">
        <f t="shared" si="8"/>
        <v>0</v>
      </c>
      <c r="AT15" s="416">
        <f t="shared" si="8"/>
        <v>0</v>
      </c>
      <c r="AU15" s="416">
        <f t="shared" si="8"/>
        <v>0</v>
      </c>
      <c r="AV15" s="416">
        <f t="shared" si="8"/>
        <v>0</v>
      </c>
      <c r="AW15" s="416">
        <f t="shared" si="8"/>
        <v>0</v>
      </c>
      <c r="AX15" s="416">
        <f t="shared" si="8"/>
        <v>0</v>
      </c>
      <c r="AY15" s="416">
        <f>AY14-AY16</f>
        <v>0</v>
      </c>
      <c r="AZ15" s="416">
        <f>AZ14-AZ16</f>
        <v>0</v>
      </c>
      <c r="BA15" s="416">
        <f>BA14-BA16</f>
        <v>0</v>
      </c>
      <c r="BB15" s="416">
        <f>BB14-BB16</f>
        <v>0</v>
      </c>
      <c r="BC15" s="416">
        <f t="shared" si="8"/>
        <v>0</v>
      </c>
      <c r="BJ15" s="96" t="s">
        <v>128</v>
      </c>
      <c r="BK15" s="96" t="s">
        <v>553</v>
      </c>
      <c r="BL15" s="96" t="s">
        <v>1954</v>
      </c>
    </row>
    <row r="16" spans="1:64" ht="13.5" customHeight="1">
      <c r="A16" s="748" t="s">
        <v>538</v>
      </c>
      <c r="B16" s="748" t="s">
        <v>287</v>
      </c>
      <c r="C16" s="748" t="s">
        <v>615</v>
      </c>
      <c r="D16" s="748" t="s">
        <v>1222</v>
      </c>
      <c r="E16" s="713">
        <f>SUM(E17,E33,E47:E51)</f>
        <v>0</v>
      </c>
      <c r="F16" s="713">
        <f t="shared" ref="F16:AB16" si="9">SUM(F17,F33,F47:F51)</f>
        <v>0</v>
      </c>
      <c r="G16" s="713">
        <f t="shared" si="9"/>
        <v>0</v>
      </c>
      <c r="H16" s="713">
        <f t="shared" si="9"/>
        <v>0</v>
      </c>
      <c r="I16" s="713">
        <f t="shared" si="9"/>
        <v>0</v>
      </c>
      <c r="J16" s="713">
        <f t="shared" si="9"/>
        <v>0</v>
      </c>
      <c r="K16" s="713">
        <f t="shared" si="9"/>
        <v>0</v>
      </c>
      <c r="L16" s="713">
        <f t="shared" si="9"/>
        <v>0</v>
      </c>
      <c r="M16" s="713">
        <f t="shared" si="9"/>
        <v>0</v>
      </c>
      <c r="N16" s="713">
        <f t="shared" si="9"/>
        <v>0</v>
      </c>
      <c r="O16" s="713">
        <f t="shared" si="9"/>
        <v>0</v>
      </c>
      <c r="P16" s="713">
        <f t="shared" si="9"/>
        <v>0</v>
      </c>
      <c r="Q16" s="713">
        <f t="shared" si="9"/>
        <v>0</v>
      </c>
      <c r="R16" s="713">
        <f t="shared" si="9"/>
        <v>0</v>
      </c>
      <c r="S16" s="713">
        <f t="shared" si="9"/>
        <v>0</v>
      </c>
      <c r="T16" s="713">
        <f t="shared" si="9"/>
        <v>0</v>
      </c>
      <c r="U16" s="713">
        <f t="shared" ref="U16:Z16" si="10">SUM(U17,U33,U47:U51)</f>
        <v>0</v>
      </c>
      <c r="V16" s="713">
        <f t="shared" si="10"/>
        <v>0</v>
      </c>
      <c r="W16" s="713">
        <f t="shared" si="10"/>
        <v>0</v>
      </c>
      <c r="X16" s="713">
        <f t="shared" si="10"/>
        <v>0</v>
      </c>
      <c r="Y16" s="713">
        <f t="shared" si="10"/>
        <v>0</v>
      </c>
      <c r="Z16" s="713">
        <f t="shared" si="10"/>
        <v>0</v>
      </c>
      <c r="AA16" s="713">
        <f>SUM(AA17,AA33,AA47:AA51)</f>
        <v>0</v>
      </c>
      <c r="AB16" s="713">
        <f t="shared" si="9"/>
        <v>0</v>
      </c>
      <c r="AC16" s="1055" t="s">
        <v>2171</v>
      </c>
      <c r="AE16" s="824" t="s">
        <v>206</v>
      </c>
      <c r="AF16" s="616">
        <f t="shared" ref="AF16:BC16" si="11">SUM(AF17,AF33,AF47:AF51)</f>
        <v>0</v>
      </c>
      <c r="AG16" s="616">
        <f t="shared" si="11"/>
        <v>0</v>
      </c>
      <c r="AH16" s="616">
        <f t="shared" si="11"/>
        <v>0</v>
      </c>
      <c r="AI16" s="616">
        <f t="shared" si="11"/>
        <v>0</v>
      </c>
      <c r="AJ16" s="616">
        <f t="shared" si="11"/>
        <v>0</v>
      </c>
      <c r="AK16" s="616">
        <f t="shared" si="11"/>
        <v>0</v>
      </c>
      <c r="AL16" s="616">
        <f t="shared" si="11"/>
        <v>0</v>
      </c>
      <c r="AM16" s="616">
        <f t="shared" si="11"/>
        <v>0</v>
      </c>
      <c r="AN16" s="616">
        <f t="shared" si="11"/>
        <v>0</v>
      </c>
      <c r="AO16" s="616">
        <f t="shared" si="11"/>
        <v>0</v>
      </c>
      <c r="AP16" s="616">
        <f t="shared" si="11"/>
        <v>0</v>
      </c>
      <c r="AQ16" s="616">
        <f t="shared" si="11"/>
        <v>0</v>
      </c>
      <c r="AR16" s="616">
        <f t="shared" si="11"/>
        <v>0</v>
      </c>
      <c r="AS16" s="616">
        <f t="shared" si="11"/>
        <v>0</v>
      </c>
      <c r="AT16" s="616">
        <f t="shared" si="11"/>
        <v>0</v>
      </c>
      <c r="AU16" s="616">
        <f t="shared" si="11"/>
        <v>0</v>
      </c>
      <c r="AV16" s="616">
        <f t="shared" si="11"/>
        <v>0</v>
      </c>
      <c r="AW16" s="616">
        <f t="shared" si="11"/>
        <v>0</v>
      </c>
      <c r="AX16" s="616">
        <f t="shared" si="11"/>
        <v>0</v>
      </c>
      <c r="AY16" s="616">
        <f>SUM(AY17,AY33,AY47:AY51)</f>
        <v>0</v>
      </c>
      <c r="AZ16" s="616">
        <f>SUM(AZ17,AZ33,AZ47:AZ51)</f>
        <v>0</v>
      </c>
      <c r="BA16" s="616">
        <f>SUM(BA17,BA33,BA47:BA51)</f>
        <v>0</v>
      </c>
      <c r="BB16" s="616">
        <f>SUM(BB17,BB33,BB47:BB51)</f>
        <v>0</v>
      </c>
      <c r="BC16" s="616">
        <f t="shared" si="11"/>
        <v>0</v>
      </c>
      <c r="BJ16" s="96" t="s">
        <v>206</v>
      </c>
      <c r="BK16" s="96" t="s">
        <v>750</v>
      </c>
      <c r="BL16" s="96" t="s">
        <v>1669</v>
      </c>
    </row>
    <row r="17" spans="1:64" ht="13.5" customHeight="1">
      <c r="A17" s="748" t="s">
        <v>538</v>
      </c>
      <c r="B17" s="748" t="s">
        <v>288</v>
      </c>
      <c r="C17" s="748" t="s">
        <v>615</v>
      </c>
      <c r="D17" s="748" t="s">
        <v>1222</v>
      </c>
      <c r="E17" s="714">
        <f>SUM(E18:E32)</f>
        <v>0</v>
      </c>
      <c r="F17" s="714">
        <f t="shared" ref="F17:O17" si="12">SUM(F18:F32)</f>
        <v>0</v>
      </c>
      <c r="G17" s="711">
        <f t="shared" si="12"/>
        <v>0</v>
      </c>
      <c r="H17" s="714">
        <f t="shared" si="12"/>
        <v>0</v>
      </c>
      <c r="I17" s="714">
        <f t="shared" si="12"/>
        <v>0</v>
      </c>
      <c r="J17" s="714">
        <f t="shared" si="12"/>
        <v>0</v>
      </c>
      <c r="K17" s="714">
        <f t="shared" si="12"/>
        <v>0</v>
      </c>
      <c r="L17" s="714">
        <f t="shared" si="12"/>
        <v>0</v>
      </c>
      <c r="M17" s="714">
        <f t="shared" si="12"/>
        <v>0</v>
      </c>
      <c r="N17" s="714">
        <f t="shared" si="12"/>
        <v>0</v>
      </c>
      <c r="O17" s="714">
        <f t="shared" si="12"/>
        <v>0</v>
      </c>
      <c r="P17" s="714">
        <f t="shared" ref="P17:AB17" si="13">SUM(P18:P32)</f>
        <v>0</v>
      </c>
      <c r="Q17" s="714">
        <f t="shared" si="13"/>
        <v>0</v>
      </c>
      <c r="R17" s="714">
        <f t="shared" si="13"/>
        <v>0</v>
      </c>
      <c r="S17" s="714">
        <f t="shared" si="13"/>
        <v>0</v>
      </c>
      <c r="T17" s="714">
        <f t="shared" si="13"/>
        <v>0</v>
      </c>
      <c r="U17" s="714">
        <f t="shared" ref="U17:Z17" si="14">SUM(U18:U32)</f>
        <v>0</v>
      </c>
      <c r="V17" s="714">
        <f t="shared" si="14"/>
        <v>0</v>
      </c>
      <c r="W17" s="714">
        <f t="shared" si="14"/>
        <v>0</v>
      </c>
      <c r="X17" s="714">
        <f t="shared" si="14"/>
        <v>0</v>
      </c>
      <c r="Y17" s="714">
        <f t="shared" si="14"/>
        <v>0</v>
      </c>
      <c r="Z17" s="714">
        <f t="shared" si="14"/>
        <v>0</v>
      </c>
      <c r="AA17" s="714">
        <f>SUM(AA18:AA32)</f>
        <v>0</v>
      </c>
      <c r="AB17" s="714">
        <f t="shared" si="13"/>
        <v>0</v>
      </c>
      <c r="AC17" s="1057" t="s">
        <v>2172</v>
      </c>
      <c r="AE17" s="824" t="s">
        <v>130</v>
      </c>
      <c r="AF17" s="110">
        <f t="shared" ref="AF17:BC17" si="15">SUM(AF18:AF32)</f>
        <v>0</v>
      </c>
      <c r="AG17" s="110">
        <f t="shared" si="15"/>
        <v>0</v>
      </c>
      <c r="AH17" s="110">
        <f t="shared" si="15"/>
        <v>0</v>
      </c>
      <c r="AI17" s="110">
        <f t="shared" si="15"/>
        <v>0</v>
      </c>
      <c r="AJ17" s="110">
        <f t="shared" si="15"/>
        <v>0</v>
      </c>
      <c r="AK17" s="110">
        <f t="shared" si="15"/>
        <v>0</v>
      </c>
      <c r="AL17" s="110">
        <f t="shared" si="15"/>
        <v>0</v>
      </c>
      <c r="AM17" s="110">
        <f t="shared" si="15"/>
        <v>0</v>
      </c>
      <c r="AN17" s="110">
        <f t="shared" si="15"/>
        <v>0</v>
      </c>
      <c r="AO17" s="110">
        <f t="shared" si="15"/>
        <v>0</v>
      </c>
      <c r="AP17" s="110">
        <f t="shared" si="15"/>
        <v>0</v>
      </c>
      <c r="AQ17" s="110">
        <f t="shared" si="15"/>
        <v>0</v>
      </c>
      <c r="AR17" s="110">
        <f t="shared" si="15"/>
        <v>0</v>
      </c>
      <c r="AS17" s="110">
        <f t="shared" si="15"/>
        <v>0</v>
      </c>
      <c r="AT17" s="110">
        <f t="shared" si="15"/>
        <v>0</v>
      </c>
      <c r="AU17" s="110">
        <f t="shared" si="15"/>
        <v>0</v>
      </c>
      <c r="AV17" s="110">
        <f t="shared" si="15"/>
        <v>0</v>
      </c>
      <c r="AW17" s="110">
        <f t="shared" si="15"/>
        <v>0</v>
      </c>
      <c r="AX17" s="110">
        <f t="shared" si="15"/>
        <v>0</v>
      </c>
      <c r="AY17" s="110">
        <f>SUM(AY18:AY32)</f>
        <v>0</v>
      </c>
      <c r="AZ17" s="110">
        <f>SUM(AZ18:AZ32)</f>
        <v>0</v>
      </c>
      <c r="BA17" s="110">
        <f>SUM(BA18:BA32)</f>
        <v>0</v>
      </c>
      <c r="BB17" s="110">
        <f>SUM(BB18:BB32)</f>
        <v>0</v>
      </c>
      <c r="BC17" s="110">
        <f t="shared" si="15"/>
        <v>0</v>
      </c>
      <c r="BJ17" s="96" t="s">
        <v>130</v>
      </c>
      <c r="BK17" s="96" t="s">
        <v>1105</v>
      </c>
      <c r="BL17" s="96" t="s">
        <v>1955</v>
      </c>
    </row>
    <row r="18" spans="1:64" ht="12.75" customHeight="1">
      <c r="A18" s="748" t="s">
        <v>538</v>
      </c>
      <c r="B18" s="748" t="s">
        <v>1005</v>
      </c>
      <c r="C18" s="748" t="s">
        <v>615</v>
      </c>
      <c r="D18" s="748" t="s">
        <v>1222</v>
      </c>
      <c r="E18" s="107">
        <v>0</v>
      </c>
      <c r="F18" s="107">
        <v>0</v>
      </c>
      <c r="G18" s="106">
        <v>0</v>
      </c>
      <c r="H18" s="107">
        <v>0</v>
      </c>
      <c r="I18" s="107">
        <v>0</v>
      </c>
      <c r="J18" s="107">
        <v>0</v>
      </c>
      <c r="K18" s="107">
        <v>0</v>
      </c>
      <c r="L18" s="107">
        <v>0</v>
      </c>
      <c r="M18" s="107">
        <v>0</v>
      </c>
      <c r="N18" s="107">
        <v>0</v>
      </c>
      <c r="O18" s="107">
        <v>0</v>
      </c>
      <c r="P18" s="107">
        <v>0</v>
      </c>
      <c r="Q18" s="107">
        <v>0</v>
      </c>
      <c r="R18" s="107">
        <v>0</v>
      </c>
      <c r="S18" s="107">
        <v>0</v>
      </c>
      <c r="T18" s="107">
        <v>0</v>
      </c>
      <c r="U18" s="107">
        <v>0</v>
      </c>
      <c r="V18" s="107">
        <v>0</v>
      </c>
      <c r="W18" s="107">
        <v>0</v>
      </c>
      <c r="X18" s="107">
        <v>0</v>
      </c>
      <c r="Y18" s="107">
        <v>0</v>
      </c>
      <c r="Z18" s="107">
        <v>0</v>
      </c>
      <c r="AA18" s="107">
        <v>0</v>
      </c>
      <c r="AB18" s="107">
        <v>0</v>
      </c>
      <c r="AC18" s="1056" t="s">
        <v>2173</v>
      </c>
      <c r="AE18" s="824" t="s">
        <v>135</v>
      </c>
      <c r="AF18" s="107">
        <v>0</v>
      </c>
      <c r="AG18" s="107">
        <v>0</v>
      </c>
      <c r="AH18" s="107">
        <v>0</v>
      </c>
      <c r="AI18" s="107">
        <v>0</v>
      </c>
      <c r="AJ18" s="107">
        <v>0</v>
      </c>
      <c r="AK18" s="107">
        <v>0</v>
      </c>
      <c r="AL18" s="107">
        <v>0</v>
      </c>
      <c r="AM18" s="107">
        <v>0</v>
      </c>
      <c r="AN18" s="107">
        <v>0</v>
      </c>
      <c r="AO18" s="107">
        <v>0</v>
      </c>
      <c r="AP18" s="107">
        <v>0</v>
      </c>
      <c r="AQ18" s="107">
        <v>0</v>
      </c>
      <c r="AR18" s="107">
        <v>0</v>
      </c>
      <c r="AS18" s="107">
        <v>0</v>
      </c>
      <c r="AT18" s="107">
        <v>0</v>
      </c>
      <c r="AU18" s="107">
        <v>0</v>
      </c>
      <c r="AV18" s="107">
        <v>0</v>
      </c>
      <c r="AW18" s="107">
        <v>0</v>
      </c>
      <c r="AX18" s="107">
        <v>0</v>
      </c>
      <c r="AY18" s="107">
        <v>0</v>
      </c>
      <c r="AZ18" s="107">
        <v>0</v>
      </c>
      <c r="BA18" s="107">
        <v>0</v>
      </c>
      <c r="BB18" s="107">
        <v>0</v>
      </c>
      <c r="BC18" s="107">
        <v>0</v>
      </c>
      <c r="BJ18" s="96" t="s">
        <v>135</v>
      </c>
      <c r="BK18" s="96" t="s">
        <v>806</v>
      </c>
      <c r="BL18" s="96" t="s">
        <v>1688</v>
      </c>
    </row>
    <row r="19" spans="1:64" ht="12.75" customHeight="1">
      <c r="A19" s="748" t="s">
        <v>538</v>
      </c>
      <c r="B19" s="748" t="s">
        <v>884</v>
      </c>
      <c r="C19" s="748" t="s">
        <v>615</v>
      </c>
      <c r="D19" s="748" t="s">
        <v>1222</v>
      </c>
      <c r="E19" s="107">
        <v>0</v>
      </c>
      <c r="F19" s="107">
        <v>0</v>
      </c>
      <c r="G19" s="106">
        <v>0</v>
      </c>
      <c r="H19" s="107">
        <v>0</v>
      </c>
      <c r="I19" s="107">
        <v>0</v>
      </c>
      <c r="J19" s="107">
        <v>0</v>
      </c>
      <c r="K19" s="107">
        <v>0</v>
      </c>
      <c r="L19" s="107">
        <v>0</v>
      </c>
      <c r="M19" s="107">
        <v>0</v>
      </c>
      <c r="N19" s="107">
        <v>0</v>
      </c>
      <c r="O19" s="107">
        <v>0</v>
      </c>
      <c r="P19" s="107">
        <v>0</v>
      </c>
      <c r="Q19" s="107">
        <v>0</v>
      </c>
      <c r="R19" s="107">
        <v>0</v>
      </c>
      <c r="S19" s="107">
        <v>0</v>
      </c>
      <c r="T19" s="107">
        <v>0</v>
      </c>
      <c r="U19" s="107">
        <v>0</v>
      </c>
      <c r="V19" s="107">
        <v>0</v>
      </c>
      <c r="W19" s="107">
        <v>0</v>
      </c>
      <c r="X19" s="107">
        <v>0</v>
      </c>
      <c r="Y19" s="107">
        <v>0</v>
      </c>
      <c r="Z19" s="107">
        <v>0</v>
      </c>
      <c r="AA19" s="107">
        <v>0</v>
      </c>
      <c r="AB19" s="107">
        <v>0</v>
      </c>
      <c r="AC19" s="1056" t="s">
        <v>2174</v>
      </c>
      <c r="AE19" s="824" t="s">
        <v>136</v>
      </c>
      <c r="AF19" s="107">
        <v>0</v>
      </c>
      <c r="AG19" s="107">
        <v>0</v>
      </c>
      <c r="AH19" s="107">
        <v>0</v>
      </c>
      <c r="AI19" s="107">
        <v>0</v>
      </c>
      <c r="AJ19" s="107">
        <v>0</v>
      </c>
      <c r="AK19" s="107">
        <v>0</v>
      </c>
      <c r="AL19" s="107">
        <v>0</v>
      </c>
      <c r="AM19" s="107">
        <v>0</v>
      </c>
      <c r="AN19" s="107">
        <v>0</v>
      </c>
      <c r="AO19" s="107">
        <v>0</v>
      </c>
      <c r="AP19" s="107">
        <v>0</v>
      </c>
      <c r="AQ19" s="107">
        <v>0</v>
      </c>
      <c r="AR19" s="107">
        <v>0</v>
      </c>
      <c r="AS19" s="107">
        <v>0</v>
      </c>
      <c r="AT19" s="107">
        <v>0</v>
      </c>
      <c r="AU19" s="107">
        <v>0</v>
      </c>
      <c r="AV19" s="107">
        <v>0</v>
      </c>
      <c r="AW19" s="107">
        <v>0</v>
      </c>
      <c r="AX19" s="107">
        <v>0</v>
      </c>
      <c r="AY19" s="107">
        <v>0</v>
      </c>
      <c r="AZ19" s="107">
        <v>0</v>
      </c>
      <c r="BA19" s="107">
        <v>0</v>
      </c>
      <c r="BB19" s="107">
        <v>0</v>
      </c>
      <c r="BC19" s="107">
        <v>0</v>
      </c>
      <c r="BJ19" s="96" t="s">
        <v>136</v>
      </c>
      <c r="BK19" s="96" t="s">
        <v>807</v>
      </c>
      <c r="BL19" s="96" t="s">
        <v>1689</v>
      </c>
    </row>
    <row r="20" spans="1:64" ht="12.75" customHeight="1">
      <c r="A20" s="748" t="s">
        <v>538</v>
      </c>
      <c r="B20" s="748" t="s">
        <v>298</v>
      </c>
      <c r="C20" s="748" t="s">
        <v>615</v>
      </c>
      <c r="D20" s="748" t="s">
        <v>1222</v>
      </c>
      <c r="E20" s="107">
        <v>0</v>
      </c>
      <c r="F20" s="107">
        <v>0</v>
      </c>
      <c r="G20" s="106">
        <v>0</v>
      </c>
      <c r="H20" s="107">
        <v>0</v>
      </c>
      <c r="I20" s="107">
        <v>0</v>
      </c>
      <c r="J20" s="107">
        <v>0</v>
      </c>
      <c r="K20" s="107">
        <v>0</v>
      </c>
      <c r="L20" s="107">
        <v>0</v>
      </c>
      <c r="M20" s="107">
        <v>0</v>
      </c>
      <c r="N20" s="107">
        <v>0</v>
      </c>
      <c r="O20" s="107">
        <v>0</v>
      </c>
      <c r="P20" s="107">
        <v>0</v>
      </c>
      <c r="Q20" s="107">
        <v>0</v>
      </c>
      <c r="R20" s="107">
        <v>0</v>
      </c>
      <c r="S20" s="107">
        <v>0</v>
      </c>
      <c r="T20" s="107">
        <v>0</v>
      </c>
      <c r="U20" s="107">
        <v>0</v>
      </c>
      <c r="V20" s="107">
        <v>0</v>
      </c>
      <c r="W20" s="107">
        <v>0</v>
      </c>
      <c r="X20" s="107">
        <v>0</v>
      </c>
      <c r="Y20" s="107">
        <v>0</v>
      </c>
      <c r="Z20" s="107">
        <v>0</v>
      </c>
      <c r="AA20" s="107">
        <v>0</v>
      </c>
      <c r="AB20" s="107">
        <v>0</v>
      </c>
      <c r="AC20" s="1056" t="s">
        <v>2175</v>
      </c>
      <c r="AE20" s="824" t="s">
        <v>137</v>
      </c>
      <c r="AF20" s="107">
        <v>0</v>
      </c>
      <c r="AG20" s="107">
        <v>0</v>
      </c>
      <c r="AH20" s="107">
        <v>0</v>
      </c>
      <c r="AI20" s="107">
        <v>0</v>
      </c>
      <c r="AJ20" s="107">
        <v>0</v>
      </c>
      <c r="AK20" s="107">
        <v>0</v>
      </c>
      <c r="AL20" s="107">
        <v>0</v>
      </c>
      <c r="AM20" s="107">
        <v>0</v>
      </c>
      <c r="AN20" s="107">
        <v>0</v>
      </c>
      <c r="AO20" s="107">
        <v>0</v>
      </c>
      <c r="AP20" s="107">
        <v>0</v>
      </c>
      <c r="AQ20" s="107">
        <v>0</v>
      </c>
      <c r="AR20" s="107">
        <v>0</v>
      </c>
      <c r="AS20" s="107">
        <v>0</v>
      </c>
      <c r="AT20" s="107">
        <v>0</v>
      </c>
      <c r="AU20" s="107">
        <v>0</v>
      </c>
      <c r="AV20" s="107">
        <v>0</v>
      </c>
      <c r="AW20" s="107">
        <v>0</v>
      </c>
      <c r="AX20" s="107">
        <v>0</v>
      </c>
      <c r="AY20" s="107">
        <v>0</v>
      </c>
      <c r="AZ20" s="107">
        <v>0</v>
      </c>
      <c r="BA20" s="107">
        <v>0</v>
      </c>
      <c r="BB20" s="107">
        <v>0</v>
      </c>
      <c r="BC20" s="107">
        <v>0</v>
      </c>
      <c r="BJ20" s="96" t="s">
        <v>137</v>
      </c>
      <c r="BK20" s="96" t="s">
        <v>808</v>
      </c>
      <c r="BL20" s="96" t="s">
        <v>1690</v>
      </c>
    </row>
    <row r="21" spans="1:64" ht="12.75" customHeight="1">
      <c r="A21" s="748" t="s">
        <v>538</v>
      </c>
      <c r="B21" s="748" t="s">
        <v>299</v>
      </c>
      <c r="C21" s="748" t="s">
        <v>615</v>
      </c>
      <c r="D21" s="748" t="s">
        <v>1222</v>
      </c>
      <c r="E21" s="107">
        <v>0</v>
      </c>
      <c r="F21" s="107">
        <v>0</v>
      </c>
      <c r="G21" s="106">
        <v>0</v>
      </c>
      <c r="H21" s="107">
        <v>0</v>
      </c>
      <c r="I21" s="107">
        <v>0</v>
      </c>
      <c r="J21" s="107">
        <v>0</v>
      </c>
      <c r="K21" s="107">
        <v>0</v>
      </c>
      <c r="L21" s="107">
        <v>0</v>
      </c>
      <c r="M21" s="107">
        <v>0</v>
      </c>
      <c r="N21" s="107">
        <v>0</v>
      </c>
      <c r="O21" s="107">
        <v>0</v>
      </c>
      <c r="P21" s="107">
        <v>0</v>
      </c>
      <c r="Q21" s="107">
        <v>0</v>
      </c>
      <c r="R21" s="107">
        <v>0</v>
      </c>
      <c r="S21" s="107">
        <v>0</v>
      </c>
      <c r="T21" s="107">
        <v>0</v>
      </c>
      <c r="U21" s="107">
        <v>0</v>
      </c>
      <c r="V21" s="107">
        <v>0</v>
      </c>
      <c r="W21" s="107">
        <v>0</v>
      </c>
      <c r="X21" s="107">
        <v>0</v>
      </c>
      <c r="Y21" s="107">
        <v>0</v>
      </c>
      <c r="Z21" s="107">
        <v>0</v>
      </c>
      <c r="AA21" s="107">
        <v>0</v>
      </c>
      <c r="AB21" s="107">
        <v>0</v>
      </c>
      <c r="AC21" s="1056" t="s">
        <v>2176</v>
      </c>
      <c r="AE21" s="824" t="s">
        <v>138</v>
      </c>
      <c r="AF21" s="107">
        <v>0</v>
      </c>
      <c r="AG21" s="107">
        <v>0</v>
      </c>
      <c r="AH21" s="107">
        <v>0</v>
      </c>
      <c r="AI21" s="107">
        <v>0</v>
      </c>
      <c r="AJ21" s="107">
        <v>0</v>
      </c>
      <c r="AK21" s="107">
        <v>0</v>
      </c>
      <c r="AL21" s="107">
        <v>0</v>
      </c>
      <c r="AM21" s="107">
        <v>0</v>
      </c>
      <c r="AN21" s="107">
        <v>0</v>
      </c>
      <c r="AO21" s="107">
        <v>0</v>
      </c>
      <c r="AP21" s="107">
        <v>0</v>
      </c>
      <c r="AQ21" s="107">
        <v>0</v>
      </c>
      <c r="AR21" s="107">
        <v>0</v>
      </c>
      <c r="AS21" s="107">
        <v>0</v>
      </c>
      <c r="AT21" s="107">
        <v>0</v>
      </c>
      <c r="AU21" s="107">
        <v>0</v>
      </c>
      <c r="AV21" s="107">
        <v>0</v>
      </c>
      <c r="AW21" s="107">
        <v>0</v>
      </c>
      <c r="AX21" s="107">
        <v>0</v>
      </c>
      <c r="AY21" s="107">
        <v>0</v>
      </c>
      <c r="AZ21" s="107">
        <v>0</v>
      </c>
      <c r="BA21" s="107">
        <v>0</v>
      </c>
      <c r="BB21" s="107">
        <v>0</v>
      </c>
      <c r="BC21" s="107">
        <v>0</v>
      </c>
      <c r="BJ21" s="96" t="s">
        <v>138</v>
      </c>
      <c r="BK21" s="96" t="s">
        <v>959</v>
      </c>
      <c r="BL21" s="96" t="s">
        <v>1691</v>
      </c>
    </row>
    <row r="22" spans="1:64" ht="12.75" customHeight="1">
      <c r="A22" s="748" t="s">
        <v>538</v>
      </c>
      <c r="B22" s="748" t="s">
        <v>301</v>
      </c>
      <c r="C22" s="748" t="s">
        <v>615</v>
      </c>
      <c r="D22" s="748" t="s">
        <v>1222</v>
      </c>
      <c r="E22" s="107">
        <v>0</v>
      </c>
      <c r="F22" s="107">
        <v>0</v>
      </c>
      <c r="G22" s="106">
        <v>0</v>
      </c>
      <c r="H22" s="107">
        <v>0</v>
      </c>
      <c r="I22" s="107">
        <v>0</v>
      </c>
      <c r="J22" s="107">
        <v>0</v>
      </c>
      <c r="K22" s="107">
        <v>0</v>
      </c>
      <c r="L22" s="107">
        <v>0</v>
      </c>
      <c r="M22" s="107">
        <v>0</v>
      </c>
      <c r="N22" s="107">
        <v>0</v>
      </c>
      <c r="O22" s="107">
        <v>0</v>
      </c>
      <c r="P22" s="107">
        <v>0</v>
      </c>
      <c r="Q22" s="107">
        <v>0</v>
      </c>
      <c r="R22" s="107">
        <v>0</v>
      </c>
      <c r="S22" s="107">
        <v>0</v>
      </c>
      <c r="T22" s="107">
        <v>0</v>
      </c>
      <c r="U22" s="107">
        <v>0</v>
      </c>
      <c r="V22" s="107">
        <v>0</v>
      </c>
      <c r="W22" s="107">
        <v>0</v>
      </c>
      <c r="X22" s="107">
        <v>0</v>
      </c>
      <c r="Y22" s="107">
        <v>0</v>
      </c>
      <c r="Z22" s="107">
        <v>0</v>
      </c>
      <c r="AA22" s="107">
        <v>0</v>
      </c>
      <c r="AB22" s="107">
        <v>0</v>
      </c>
      <c r="AC22" s="1056" t="s">
        <v>2177</v>
      </c>
      <c r="AE22" s="824" t="s">
        <v>139</v>
      </c>
      <c r="AF22" s="107">
        <v>0</v>
      </c>
      <c r="AG22" s="107">
        <v>0</v>
      </c>
      <c r="AH22" s="107">
        <v>0</v>
      </c>
      <c r="AI22" s="107">
        <v>0</v>
      </c>
      <c r="AJ22" s="107">
        <v>0</v>
      </c>
      <c r="AK22" s="107">
        <v>0</v>
      </c>
      <c r="AL22" s="107">
        <v>0</v>
      </c>
      <c r="AM22" s="107">
        <v>0</v>
      </c>
      <c r="AN22" s="107">
        <v>0</v>
      </c>
      <c r="AO22" s="107">
        <v>0</v>
      </c>
      <c r="AP22" s="107">
        <v>0</v>
      </c>
      <c r="AQ22" s="107">
        <v>0</v>
      </c>
      <c r="AR22" s="107">
        <v>0</v>
      </c>
      <c r="AS22" s="107">
        <v>0</v>
      </c>
      <c r="AT22" s="107">
        <v>0</v>
      </c>
      <c r="AU22" s="107">
        <v>0</v>
      </c>
      <c r="AV22" s="107">
        <v>0</v>
      </c>
      <c r="AW22" s="107">
        <v>0</v>
      </c>
      <c r="AX22" s="107">
        <v>0</v>
      </c>
      <c r="AY22" s="107">
        <v>0</v>
      </c>
      <c r="AZ22" s="107">
        <v>0</v>
      </c>
      <c r="BA22" s="107">
        <v>0</v>
      </c>
      <c r="BB22" s="107">
        <v>0</v>
      </c>
      <c r="BC22" s="107">
        <v>0</v>
      </c>
      <c r="BJ22" s="96" t="s">
        <v>139</v>
      </c>
      <c r="BK22" s="96" t="s">
        <v>810</v>
      </c>
      <c r="BL22" s="96" t="s">
        <v>1692</v>
      </c>
    </row>
    <row r="23" spans="1:64" ht="12.75" customHeight="1">
      <c r="A23" s="748" t="s">
        <v>538</v>
      </c>
      <c r="B23" s="748" t="s">
        <v>300</v>
      </c>
      <c r="C23" s="748" t="s">
        <v>615</v>
      </c>
      <c r="D23" s="748" t="s">
        <v>1222</v>
      </c>
      <c r="E23" s="107">
        <v>0</v>
      </c>
      <c r="F23" s="107">
        <v>0</v>
      </c>
      <c r="G23" s="106">
        <v>0</v>
      </c>
      <c r="H23" s="107">
        <v>0</v>
      </c>
      <c r="I23" s="107">
        <v>0</v>
      </c>
      <c r="J23" s="107">
        <v>0</v>
      </c>
      <c r="K23" s="107">
        <v>0</v>
      </c>
      <c r="L23" s="107">
        <v>0</v>
      </c>
      <c r="M23" s="107">
        <v>0</v>
      </c>
      <c r="N23" s="107">
        <v>0</v>
      </c>
      <c r="O23" s="107">
        <v>0</v>
      </c>
      <c r="P23" s="107">
        <v>0</v>
      </c>
      <c r="Q23" s="107">
        <v>0</v>
      </c>
      <c r="R23" s="107">
        <v>0</v>
      </c>
      <c r="S23" s="107">
        <v>0</v>
      </c>
      <c r="T23" s="107">
        <v>0</v>
      </c>
      <c r="U23" s="107">
        <v>0</v>
      </c>
      <c r="V23" s="107">
        <v>0</v>
      </c>
      <c r="W23" s="107">
        <v>0</v>
      </c>
      <c r="X23" s="107">
        <v>0</v>
      </c>
      <c r="Y23" s="107">
        <v>0</v>
      </c>
      <c r="Z23" s="107">
        <v>0</v>
      </c>
      <c r="AA23" s="107">
        <v>0</v>
      </c>
      <c r="AB23" s="107">
        <v>0</v>
      </c>
      <c r="AC23" s="1056" t="s">
        <v>2178</v>
      </c>
      <c r="AE23" s="824" t="s">
        <v>140</v>
      </c>
      <c r="AF23" s="107">
        <v>0</v>
      </c>
      <c r="AG23" s="107">
        <v>0</v>
      </c>
      <c r="AH23" s="107">
        <v>0</v>
      </c>
      <c r="AI23" s="107">
        <v>0</v>
      </c>
      <c r="AJ23" s="107">
        <v>0</v>
      </c>
      <c r="AK23" s="107">
        <v>0</v>
      </c>
      <c r="AL23" s="107">
        <v>0</v>
      </c>
      <c r="AM23" s="107">
        <v>0</v>
      </c>
      <c r="AN23" s="107">
        <v>0</v>
      </c>
      <c r="AO23" s="107">
        <v>0</v>
      </c>
      <c r="AP23" s="107">
        <v>0</v>
      </c>
      <c r="AQ23" s="107">
        <v>0</v>
      </c>
      <c r="AR23" s="107">
        <v>0</v>
      </c>
      <c r="AS23" s="107">
        <v>0</v>
      </c>
      <c r="AT23" s="107">
        <v>0</v>
      </c>
      <c r="AU23" s="107">
        <v>0</v>
      </c>
      <c r="AV23" s="107">
        <v>0</v>
      </c>
      <c r="AW23" s="107">
        <v>0</v>
      </c>
      <c r="AX23" s="107">
        <v>0</v>
      </c>
      <c r="AY23" s="107">
        <v>0</v>
      </c>
      <c r="AZ23" s="107">
        <v>0</v>
      </c>
      <c r="BA23" s="107">
        <v>0</v>
      </c>
      <c r="BB23" s="107">
        <v>0</v>
      </c>
      <c r="BC23" s="107">
        <v>0</v>
      </c>
      <c r="BJ23" s="96" t="s">
        <v>140</v>
      </c>
      <c r="BK23" s="96" t="s">
        <v>809</v>
      </c>
      <c r="BL23" s="96" t="s">
        <v>1693</v>
      </c>
    </row>
    <row r="24" spans="1:64" s="124" customFormat="1" ht="12.75" customHeight="1">
      <c r="A24" s="748" t="s">
        <v>538</v>
      </c>
      <c r="B24" s="748" t="s">
        <v>1049</v>
      </c>
      <c r="C24" s="748" t="s">
        <v>615</v>
      </c>
      <c r="D24" s="748" t="s">
        <v>1222</v>
      </c>
      <c r="E24" s="107">
        <v>0</v>
      </c>
      <c r="F24" s="107">
        <v>0</v>
      </c>
      <c r="G24" s="106">
        <v>0</v>
      </c>
      <c r="H24" s="107">
        <v>0</v>
      </c>
      <c r="I24" s="107">
        <v>0</v>
      </c>
      <c r="J24" s="107">
        <v>0</v>
      </c>
      <c r="K24" s="107">
        <v>0</v>
      </c>
      <c r="L24" s="107">
        <v>0</v>
      </c>
      <c r="M24" s="107">
        <v>0</v>
      </c>
      <c r="N24" s="107">
        <v>0</v>
      </c>
      <c r="O24" s="107">
        <v>0</v>
      </c>
      <c r="P24" s="107">
        <v>0</v>
      </c>
      <c r="Q24" s="107">
        <v>0</v>
      </c>
      <c r="R24" s="107">
        <v>0</v>
      </c>
      <c r="S24" s="107">
        <v>0</v>
      </c>
      <c r="T24" s="107">
        <v>0</v>
      </c>
      <c r="U24" s="107">
        <v>0</v>
      </c>
      <c r="V24" s="107">
        <v>0</v>
      </c>
      <c r="W24" s="107">
        <v>0</v>
      </c>
      <c r="X24" s="107">
        <v>0</v>
      </c>
      <c r="Y24" s="107">
        <v>0</v>
      </c>
      <c r="Z24" s="107">
        <v>0</v>
      </c>
      <c r="AA24" s="107">
        <v>0</v>
      </c>
      <c r="AB24" s="107">
        <v>0</v>
      </c>
      <c r="AC24" s="1056" t="s">
        <v>2179</v>
      </c>
      <c r="AD24"/>
      <c r="AE24" s="824" t="s">
        <v>141</v>
      </c>
      <c r="AF24" s="107">
        <v>0</v>
      </c>
      <c r="AG24" s="107">
        <v>0</v>
      </c>
      <c r="AH24" s="107">
        <v>0</v>
      </c>
      <c r="AI24" s="107">
        <v>0</v>
      </c>
      <c r="AJ24" s="107">
        <v>0</v>
      </c>
      <c r="AK24" s="107">
        <v>0</v>
      </c>
      <c r="AL24" s="107">
        <v>0</v>
      </c>
      <c r="AM24" s="107">
        <v>0</v>
      </c>
      <c r="AN24" s="107">
        <v>0</v>
      </c>
      <c r="AO24" s="107">
        <v>0</v>
      </c>
      <c r="AP24" s="107">
        <v>0</v>
      </c>
      <c r="AQ24" s="107">
        <v>0</v>
      </c>
      <c r="AR24" s="107">
        <v>0</v>
      </c>
      <c r="AS24" s="107">
        <v>0</v>
      </c>
      <c r="AT24" s="107">
        <v>0</v>
      </c>
      <c r="AU24" s="107">
        <v>0</v>
      </c>
      <c r="AV24" s="107">
        <v>0</v>
      </c>
      <c r="AW24" s="107">
        <v>0</v>
      </c>
      <c r="AX24" s="107">
        <v>0</v>
      </c>
      <c r="AY24" s="107">
        <v>0</v>
      </c>
      <c r="AZ24" s="107">
        <v>0</v>
      </c>
      <c r="BA24" s="107">
        <v>0</v>
      </c>
      <c r="BB24" s="107">
        <v>0</v>
      </c>
      <c r="BC24" s="107">
        <v>0</v>
      </c>
      <c r="BJ24" s="124" t="s">
        <v>141</v>
      </c>
      <c r="BK24" s="124" t="s">
        <v>1146</v>
      </c>
      <c r="BL24" s="124" t="s">
        <v>1694</v>
      </c>
    </row>
    <row r="25" spans="1:64" s="124" customFormat="1" ht="12.75" customHeight="1">
      <c r="A25" s="748" t="s">
        <v>538</v>
      </c>
      <c r="B25" s="748" t="s">
        <v>302</v>
      </c>
      <c r="C25" s="748" t="s">
        <v>615</v>
      </c>
      <c r="D25" s="748" t="s">
        <v>1222</v>
      </c>
      <c r="E25" s="107">
        <v>0</v>
      </c>
      <c r="F25" s="107">
        <v>0</v>
      </c>
      <c r="G25" s="106">
        <v>0</v>
      </c>
      <c r="H25" s="107">
        <v>0</v>
      </c>
      <c r="I25" s="107">
        <v>0</v>
      </c>
      <c r="J25" s="107">
        <v>0</v>
      </c>
      <c r="K25" s="107">
        <v>0</v>
      </c>
      <c r="L25" s="107">
        <v>0</v>
      </c>
      <c r="M25" s="107">
        <v>0</v>
      </c>
      <c r="N25" s="107">
        <v>0</v>
      </c>
      <c r="O25" s="107">
        <v>0</v>
      </c>
      <c r="P25" s="107">
        <v>0</v>
      </c>
      <c r="Q25" s="107">
        <v>0</v>
      </c>
      <c r="R25" s="107">
        <v>0</v>
      </c>
      <c r="S25" s="107">
        <v>0</v>
      </c>
      <c r="T25" s="107">
        <v>0</v>
      </c>
      <c r="U25" s="107">
        <v>0</v>
      </c>
      <c r="V25" s="107">
        <v>0</v>
      </c>
      <c r="W25" s="107">
        <v>0</v>
      </c>
      <c r="X25" s="107">
        <v>0</v>
      </c>
      <c r="Y25" s="107">
        <v>0</v>
      </c>
      <c r="Z25" s="107">
        <v>0</v>
      </c>
      <c r="AA25" s="107">
        <v>0</v>
      </c>
      <c r="AB25" s="107">
        <v>0</v>
      </c>
      <c r="AC25" s="1056" t="s">
        <v>2180</v>
      </c>
      <c r="AD25"/>
      <c r="AE25" s="824" t="s">
        <v>142</v>
      </c>
      <c r="AF25" s="107">
        <v>0</v>
      </c>
      <c r="AG25" s="107">
        <v>0</v>
      </c>
      <c r="AH25" s="107">
        <v>0</v>
      </c>
      <c r="AI25" s="107">
        <v>0</v>
      </c>
      <c r="AJ25" s="107">
        <v>0</v>
      </c>
      <c r="AK25" s="107">
        <v>0</v>
      </c>
      <c r="AL25" s="107">
        <v>0</v>
      </c>
      <c r="AM25" s="107">
        <v>0</v>
      </c>
      <c r="AN25" s="107">
        <v>0</v>
      </c>
      <c r="AO25" s="107">
        <v>0</v>
      </c>
      <c r="AP25" s="107">
        <v>0</v>
      </c>
      <c r="AQ25" s="107">
        <v>0</v>
      </c>
      <c r="AR25" s="107">
        <v>0</v>
      </c>
      <c r="AS25" s="107">
        <v>0</v>
      </c>
      <c r="AT25" s="107">
        <v>0</v>
      </c>
      <c r="AU25" s="107">
        <v>0</v>
      </c>
      <c r="AV25" s="107">
        <v>0</v>
      </c>
      <c r="AW25" s="107">
        <v>0</v>
      </c>
      <c r="AX25" s="107">
        <v>0</v>
      </c>
      <c r="AY25" s="107">
        <v>0</v>
      </c>
      <c r="AZ25" s="107">
        <v>0</v>
      </c>
      <c r="BA25" s="107">
        <v>0</v>
      </c>
      <c r="BB25" s="107">
        <v>0</v>
      </c>
      <c r="BC25" s="107">
        <v>0</v>
      </c>
      <c r="BJ25" s="124" t="s">
        <v>142</v>
      </c>
      <c r="BK25" s="124" t="s">
        <v>811</v>
      </c>
      <c r="BL25" s="124" t="s">
        <v>1695</v>
      </c>
    </row>
    <row r="26" spans="1:64" ht="12.75" customHeight="1">
      <c r="A26" s="748" t="s">
        <v>538</v>
      </c>
      <c r="B26" s="748" t="s">
        <v>303</v>
      </c>
      <c r="C26" s="748" t="s">
        <v>615</v>
      </c>
      <c r="D26" s="748" t="s">
        <v>1222</v>
      </c>
      <c r="E26" s="107">
        <v>0</v>
      </c>
      <c r="F26" s="107">
        <v>0</v>
      </c>
      <c r="G26" s="106">
        <v>0</v>
      </c>
      <c r="H26" s="107">
        <v>0</v>
      </c>
      <c r="I26" s="107">
        <v>0</v>
      </c>
      <c r="J26" s="107">
        <v>0</v>
      </c>
      <c r="K26" s="107">
        <v>0</v>
      </c>
      <c r="L26" s="107">
        <v>0</v>
      </c>
      <c r="M26" s="107">
        <v>0</v>
      </c>
      <c r="N26" s="107">
        <v>0</v>
      </c>
      <c r="O26" s="107">
        <v>0</v>
      </c>
      <c r="P26" s="107">
        <v>0</v>
      </c>
      <c r="Q26" s="107">
        <v>0</v>
      </c>
      <c r="R26" s="107">
        <v>0</v>
      </c>
      <c r="S26" s="107">
        <v>0</v>
      </c>
      <c r="T26" s="107">
        <v>0</v>
      </c>
      <c r="U26" s="107">
        <v>0</v>
      </c>
      <c r="V26" s="107">
        <v>0</v>
      </c>
      <c r="W26" s="107">
        <v>0</v>
      </c>
      <c r="X26" s="107">
        <v>0</v>
      </c>
      <c r="Y26" s="107">
        <v>0</v>
      </c>
      <c r="Z26" s="107">
        <v>0</v>
      </c>
      <c r="AA26" s="107">
        <v>0</v>
      </c>
      <c r="AB26" s="107">
        <v>0</v>
      </c>
      <c r="AC26" s="1056" t="s">
        <v>2181</v>
      </c>
      <c r="AE26" s="824" t="s">
        <v>143</v>
      </c>
      <c r="AF26" s="107">
        <v>0</v>
      </c>
      <c r="AG26" s="107">
        <v>0</v>
      </c>
      <c r="AH26" s="107">
        <v>0</v>
      </c>
      <c r="AI26" s="107">
        <v>0</v>
      </c>
      <c r="AJ26" s="107">
        <v>0</v>
      </c>
      <c r="AK26" s="107">
        <v>0</v>
      </c>
      <c r="AL26" s="107">
        <v>0</v>
      </c>
      <c r="AM26" s="107">
        <v>0</v>
      </c>
      <c r="AN26" s="107">
        <v>0</v>
      </c>
      <c r="AO26" s="107">
        <v>0</v>
      </c>
      <c r="AP26" s="107">
        <v>0</v>
      </c>
      <c r="AQ26" s="107">
        <v>0</v>
      </c>
      <c r="AR26" s="107">
        <v>0</v>
      </c>
      <c r="AS26" s="107">
        <v>0</v>
      </c>
      <c r="AT26" s="107">
        <v>0</v>
      </c>
      <c r="AU26" s="107">
        <v>0</v>
      </c>
      <c r="AV26" s="107">
        <v>0</v>
      </c>
      <c r="AW26" s="107">
        <v>0</v>
      </c>
      <c r="AX26" s="107">
        <v>0</v>
      </c>
      <c r="AY26" s="107">
        <v>0</v>
      </c>
      <c r="AZ26" s="107">
        <v>0</v>
      </c>
      <c r="BA26" s="107">
        <v>0</v>
      </c>
      <c r="BB26" s="107">
        <v>0</v>
      </c>
      <c r="BC26" s="107">
        <v>0</v>
      </c>
      <c r="BJ26" s="96" t="s">
        <v>143</v>
      </c>
      <c r="BK26" s="96" t="s">
        <v>812</v>
      </c>
      <c r="BL26" s="96" t="s">
        <v>1957</v>
      </c>
    </row>
    <row r="27" spans="1:64" ht="12.75" customHeight="1">
      <c r="A27" s="748" t="s">
        <v>538</v>
      </c>
      <c r="B27" s="748" t="s">
        <v>1050</v>
      </c>
      <c r="C27" s="748" t="s">
        <v>615</v>
      </c>
      <c r="D27" s="748" t="s">
        <v>1222</v>
      </c>
      <c r="E27" s="107">
        <v>0</v>
      </c>
      <c r="F27" s="107">
        <v>0</v>
      </c>
      <c r="G27" s="106">
        <v>0</v>
      </c>
      <c r="H27" s="107">
        <v>0</v>
      </c>
      <c r="I27" s="107">
        <v>0</v>
      </c>
      <c r="J27" s="107">
        <v>0</v>
      </c>
      <c r="K27" s="107">
        <v>0</v>
      </c>
      <c r="L27" s="107">
        <v>0</v>
      </c>
      <c r="M27" s="107">
        <v>0</v>
      </c>
      <c r="N27" s="107">
        <v>0</v>
      </c>
      <c r="O27" s="107">
        <v>0</v>
      </c>
      <c r="P27" s="107">
        <v>0</v>
      </c>
      <c r="Q27" s="107">
        <v>0</v>
      </c>
      <c r="R27" s="107">
        <v>0</v>
      </c>
      <c r="S27" s="107">
        <v>0</v>
      </c>
      <c r="T27" s="107">
        <v>0</v>
      </c>
      <c r="U27" s="107">
        <v>0</v>
      </c>
      <c r="V27" s="107">
        <v>0</v>
      </c>
      <c r="W27" s="107">
        <v>0</v>
      </c>
      <c r="X27" s="107">
        <v>0</v>
      </c>
      <c r="Y27" s="107">
        <v>0</v>
      </c>
      <c r="Z27" s="107">
        <v>0</v>
      </c>
      <c r="AA27" s="107">
        <v>0</v>
      </c>
      <c r="AB27" s="107">
        <v>0</v>
      </c>
      <c r="AC27" s="1056" t="s">
        <v>2182</v>
      </c>
      <c r="AE27" s="824" t="s">
        <v>144</v>
      </c>
      <c r="AF27" s="107">
        <v>0</v>
      </c>
      <c r="AG27" s="107">
        <v>0</v>
      </c>
      <c r="AH27" s="107">
        <v>0</v>
      </c>
      <c r="AI27" s="107">
        <v>0</v>
      </c>
      <c r="AJ27" s="107">
        <v>0</v>
      </c>
      <c r="AK27" s="107">
        <v>0</v>
      </c>
      <c r="AL27" s="107">
        <v>0</v>
      </c>
      <c r="AM27" s="107">
        <v>0</v>
      </c>
      <c r="AN27" s="107">
        <v>0</v>
      </c>
      <c r="AO27" s="107">
        <v>0</v>
      </c>
      <c r="AP27" s="107">
        <v>0</v>
      </c>
      <c r="AQ27" s="107">
        <v>0</v>
      </c>
      <c r="AR27" s="107">
        <v>0</v>
      </c>
      <c r="AS27" s="107">
        <v>0</v>
      </c>
      <c r="AT27" s="107">
        <v>0</v>
      </c>
      <c r="AU27" s="107">
        <v>0</v>
      </c>
      <c r="AV27" s="107">
        <v>0</v>
      </c>
      <c r="AW27" s="107">
        <v>0</v>
      </c>
      <c r="AX27" s="107">
        <v>0</v>
      </c>
      <c r="AY27" s="107">
        <v>0</v>
      </c>
      <c r="AZ27" s="107">
        <v>0</v>
      </c>
      <c r="BA27" s="107">
        <v>0</v>
      </c>
      <c r="BB27" s="107">
        <v>0</v>
      </c>
      <c r="BC27" s="107">
        <v>0</v>
      </c>
      <c r="BJ27" s="96" t="s">
        <v>144</v>
      </c>
      <c r="BK27" s="96" t="s">
        <v>1147</v>
      </c>
      <c r="BL27" s="96" t="s">
        <v>1958</v>
      </c>
    </row>
    <row r="28" spans="1:64" ht="12.75" customHeight="1">
      <c r="A28" s="748" t="s">
        <v>538</v>
      </c>
      <c r="B28" s="748" t="s">
        <v>1051</v>
      </c>
      <c r="C28" s="748" t="s">
        <v>615</v>
      </c>
      <c r="D28" s="748" t="s">
        <v>1222</v>
      </c>
      <c r="E28" s="107">
        <v>0</v>
      </c>
      <c r="F28" s="107">
        <v>0</v>
      </c>
      <c r="G28" s="106">
        <v>0</v>
      </c>
      <c r="H28" s="107">
        <v>0</v>
      </c>
      <c r="I28" s="107">
        <v>0</v>
      </c>
      <c r="J28" s="107">
        <v>0</v>
      </c>
      <c r="K28" s="107">
        <v>0</v>
      </c>
      <c r="L28" s="107">
        <v>0</v>
      </c>
      <c r="M28" s="107">
        <v>0</v>
      </c>
      <c r="N28" s="107">
        <v>0</v>
      </c>
      <c r="O28" s="107">
        <v>0</v>
      </c>
      <c r="P28" s="107">
        <v>0</v>
      </c>
      <c r="Q28" s="107">
        <v>0</v>
      </c>
      <c r="R28" s="107">
        <v>0</v>
      </c>
      <c r="S28" s="107">
        <v>0</v>
      </c>
      <c r="T28" s="107">
        <v>0</v>
      </c>
      <c r="U28" s="107">
        <v>0</v>
      </c>
      <c r="V28" s="107">
        <v>0</v>
      </c>
      <c r="W28" s="107">
        <v>0</v>
      </c>
      <c r="X28" s="107">
        <v>0</v>
      </c>
      <c r="Y28" s="107">
        <v>0</v>
      </c>
      <c r="Z28" s="107">
        <v>0</v>
      </c>
      <c r="AA28" s="107">
        <v>0</v>
      </c>
      <c r="AB28" s="107">
        <v>0</v>
      </c>
      <c r="AC28" s="1056" t="s">
        <v>2183</v>
      </c>
      <c r="AE28" s="824" t="s">
        <v>145</v>
      </c>
      <c r="AF28" s="107">
        <v>0</v>
      </c>
      <c r="AG28" s="107">
        <v>0</v>
      </c>
      <c r="AH28" s="107">
        <v>0</v>
      </c>
      <c r="AI28" s="107">
        <v>0</v>
      </c>
      <c r="AJ28" s="107">
        <v>0</v>
      </c>
      <c r="AK28" s="107">
        <v>0</v>
      </c>
      <c r="AL28" s="107">
        <v>0</v>
      </c>
      <c r="AM28" s="107">
        <v>0</v>
      </c>
      <c r="AN28" s="107">
        <v>0</v>
      </c>
      <c r="AO28" s="107">
        <v>0</v>
      </c>
      <c r="AP28" s="107">
        <v>0</v>
      </c>
      <c r="AQ28" s="107">
        <v>0</v>
      </c>
      <c r="AR28" s="107">
        <v>0</v>
      </c>
      <c r="AS28" s="107">
        <v>0</v>
      </c>
      <c r="AT28" s="107">
        <v>0</v>
      </c>
      <c r="AU28" s="107">
        <v>0</v>
      </c>
      <c r="AV28" s="107">
        <v>0</v>
      </c>
      <c r="AW28" s="107">
        <v>0</v>
      </c>
      <c r="AX28" s="107">
        <v>0</v>
      </c>
      <c r="AY28" s="107">
        <v>0</v>
      </c>
      <c r="AZ28" s="107">
        <v>0</v>
      </c>
      <c r="BA28" s="107">
        <v>0</v>
      </c>
      <c r="BB28" s="107">
        <v>0</v>
      </c>
      <c r="BC28" s="107">
        <v>0</v>
      </c>
      <c r="BJ28" s="96" t="s">
        <v>145</v>
      </c>
      <c r="BK28" s="96" t="s">
        <v>1135</v>
      </c>
      <c r="BL28" s="96" t="s">
        <v>1698</v>
      </c>
    </row>
    <row r="29" spans="1:64" ht="12.75" customHeight="1">
      <c r="A29" s="748" t="s">
        <v>538</v>
      </c>
      <c r="B29" s="748" t="s">
        <v>1052</v>
      </c>
      <c r="C29" s="748" t="s">
        <v>615</v>
      </c>
      <c r="D29" s="748" t="s">
        <v>1222</v>
      </c>
      <c r="E29" s="107">
        <v>0</v>
      </c>
      <c r="F29" s="107">
        <v>0</v>
      </c>
      <c r="G29" s="106">
        <v>0</v>
      </c>
      <c r="H29" s="107">
        <v>0</v>
      </c>
      <c r="I29" s="107">
        <v>0</v>
      </c>
      <c r="J29" s="107">
        <v>0</v>
      </c>
      <c r="K29" s="107">
        <v>0</v>
      </c>
      <c r="L29" s="107">
        <v>0</v>
      </c>
      <c r="M29" s="107">
        <v>0</v>
      </c>
      <c r="N29" s="107">
        <v>0</v>
      </c>
      <c r="O29" s="107">
        <v>0</v>
      </c>
      <c r="P29" s="107">
        <v>0</v>
      </c>
      <c r="Q29" s="107">
        <v>0</v>
      </c>
      <c r="R29" s="107">
        <v>0</v>
      </c>
      <c r="S29" s="107">
        <v>0</v>
      </c>
      <c r="T29" s="107">
        <v>0</v>
      </c>
      <c r="U29" s="107">
        <v>0</v>
      </c>
      <c r="V29" s="107">
        <v>0</v>
      </c>
      <c r="W29" s="107">
        <v>0</v>
      </c>
      <c r="X29" s="107">
        <v>0</v>
      </c>
      <c r="Y29" s="107">
        <v>0</v>
      </c>
      <c r="Z29" s="107">
        <v>0</v>
      </c>
      <c r="AA29" s="107">
        <v>0</v>
      </c>
      <c r="AB29" s="107">
        <v>0</v>
      </c>
      <c r="AC29" s="1056" t="s">
        <v>2184</v>
      </c>
      <c r="AE29" s="824" t="s">
        <v>146</v>
      </c>
      <c r="AF29" s="107">
        <v>0</v>
      </c>
      <c r="AG29" s="107">
        <v>0</v>
      </c>
      <c r="AH29" s="107">
        <v>0</v>
      </c>
      <c r="AI29" s="107">
        <v>0</v>
      </c>
      <c r="AJ29" s="107">
        <v>0</v>
      </c>
      <c r="AK29" s="107">
        <v>0</v>
      </c>
      <c r="AL29" s="107">
        <v>0</v>
      </c>
      <c r="AM29" s="107">
        <v>0</v>
      </c>
      <c r="AN29" s="107">
        <v>0</v>
      </c>
      <c r="AO29" s="107">
        <v>0</v>
      </c>
      <c r="AP29" s="107">
        <v>0</v>
      </c>
      <c r="AQ29" s="107">
        <v>0</v>
      </c>
      <c r="AR29" s="107">
        <v>0</v>
      </c>
      <c r="AS29" s="107">
        <v>0</v>
      </c>
      <c r="AT29" s="107">
        <v>0</v>
      </c>
      <c r="AU29" s="107">
        <v>0</v>
      </c>
      <c r="AV29" s="107">
        <v>0</v>
      </c>
      <c r="AW29" s="107">
        <v>0</v>
      </c>
      <c r="AX29" s="107">
        <v>0</v>
      </c>
      <c r="AY29" s="107">
        <v>0</v>
      </c>
      <c r="AZ29" s="107">
        <v>0</v>
      </c>
      <c r="BA29" s="107">
        <v>0</v>
      </c>
      <c r="BB29" s="107">
        <v>0</v>
      </c>
      <c r="BC29" s="107">
        <v>0</v>
      </c>
      <c r="BJ29" s="96" t="s">
        <v>146</v>
      </c>
      <c r="BK29" s="96" t="s">
        <v>865</v>
      </c>
      <c r="BL29" s="96" t="s">
        <v>1699</v>
      </c>
    </row>
    <row r="30" spans="1:64" ht="12.75" customHeight="1">
      <c r="A30" s="748" t="s">
        <v>538</v>
      </c>
      <c r="B30" s="748" t="s">
        <v>885</v>
      </c>
      <c r="C30" s="748" t="s">
        <v>615</v>
      </c>
      <c r="D30" s="748" t="s">
        <v>1222</v>
      </c>
      <c r="E30" s="107">
        <v>0</v>
      </c>
      <c r="F30" s="107">
        <v>0</v>
      </c>
      <c r="G30" s="106">
        <v>0</v>
      </c>
      <c r="H30" s="107">
        <v>0</v>
      </c>
      <c r="I30" s="107">
        <v>0</v>
      </c>
      <c r="J30" s="107">
        <v>0</v>
      </c>
      <c r="K30" s="107">
        <v>0</v>
      </c>
      <c r="L30" s="107">
        <v>0</v>
      </c>
      <c r="M30" s="107">
        <v>0</v>
      </c>
      <c r="N30" s="107">
        <v>0</v>
      </c>
      <c r="O30" s="107">
        <v>0</v>
      </c>
      <c r="P30" s="107">
        <v>0</v>
      </c>
      <c r="Q30" s="107">
        <v>0</v>
      </c>
      <c r="R30" s="107">
        <v>0</v>
      </c>
      <c r="S30" s="107">
        <v>0</v>
      </c>
      <c r="T30" s="107">
        <v>0</v>
      </c>
      <c r="U30" s="107">
        <v>0</v>
      </c>
      <c r="V30" s="107">
        <v>0</v>
      </c>
      <c r="W30" s="107">
        <v>0</v>
      </c>
      <c r="X30" s="107">
        <v>0</v>
      </c>
      <c r="Y30" s="107">
        <v>0</v>
      </c>
      <c r="Z30" s="107">
        <v>0</v>
      </c>
      <c r="AA30" s="107">
        <v>0</v>
      </c>
      <c r="AB30" s="107">
        <v>0</v>
      </c>
      <c r="AC30" s="753" t="s">
        <v>2185</v>
      </c>
      <c r="AE30" s="824" t="s">
        <v>147</v>
      </c>
      <c r="AF30" s="107">
        <v>0</v>
      </c>
      <c r="AG30" s="107">
        <v>0</v>
      </c>
      <c r="AH30" s="107">
        <v>0</v>
      </c>
      <c r="AI30" s="107">
        <v>0</v>
      </c>
      <c r="AJ30" s="107">
        <v>0</v>
      </c>
      <c r="AK30" s="107">
        <v>0</v>
      </c>
      <c r="AL30" s="107">
        <v>0</v>
      </c>
      <c r="AM30" s="107">
        <v>0</v>
      </c>
      <c r="AN30" s="107">
        <v>0</v>
      </c>
      <c r="AO30" s="107">
        <v>0</v>
      </c>
      <c r="AP30" s="107">
        <v>0</v>
      </c>
      <c r="AQ30" s="107">
        <v>0</v>
      </c>
      <c r="AR30" s="107">
        <v>0</v>
      </c>
      <c r="AS30" s="107">
        <v>0</v>
      </c>
      <c r="AT30" s="107">
        <v>0</v>
      </c>
      <c r="AU30" s="107">
        <v>0</v>
      </c>
      <c r="AV30" s="107">
        <v>0</v>
      </c>
      <c r="AW30" s="107">
        <v>0</v>
      </c>
      <c r="AX30" s="107">
        <v>0</v>
      </c>
      <c r="AY30" s="107">
        <v>0</v>
      </c>
      <c r="AZ30" s="107">
        <v>0</v>
      </c>
      <c r="BA30" s="107">
        <v>0</v>
      </c>
      <c r="BB30" s="107">
        <v>0</v>
      </c>
      <c r="BC30" s="107">
        <v>0</v>
      </c>
      <c r="BJ30" s="96" t="s">
        <v>147</v>
      </c>
      <c r="BK30" s="96" t="s">
        <v>873</v>
      </c>
      <c r="BL30" s="96" t="s">
        <v>1959</v>
      </c>
    </row>
    <row r="31" spans="1:64" ht="12.75" customHeight="1">
      <c r="A31" s="748" t="s">
        <v>538</v>
      </c>
      <c r="B31" s="748" t="s">
        <v>333</v>
      </c>
      <c r="C31" s="748" t="s">
        <v>615</v>
      </c>
      <c r="D31" s="748" t="s">
        <v>1222</v>
      </c>
      <c r="E31" s="107">
        <v>0</v>
      </c>
      <c r="F31" s="107">
        <v>0</v>
      </c>
      <c r="G31" s="106">
        <v>0</v>
      </c>
      <c r="H31" s="107">
        <v>0</v>
      </c>
      <c r="I31" s="107">
        <v>0</v>
      </c>
      <c r="J31" s="107">
        <v>0</v>
      </c>
      <c r="K31" s="107">
        <v>0</v>
      </c>
      <c r="L31" s="107">
        <v>0</v>
      </c>
      <c r="M31" s="107">
        <v>0</v>
      </c>
      <c r="N31" s="107">
        <v>0</v>
      </c>
      <c r="O31" s="107">
        <v>0</v>
      </c>
      <c r="P31" s="107">
        <v>0</v>
      </c>
      <c r="Q31" s="107">
        <v>0</v>
      </c>
      <c r="R31" s="107">
        <v>0</v>
      </c>
      <c r="S31" s="107">
        <v>0</v>
      </c>
      <c r="T31" s="107">
        <v>0</v>
      </c>
      <c r="U31" s="107">
        <v>0</v>
      </c>
      <c r="V31" s="107">
        <v>0</v>
      </c>
      <c r="W31" s="107">
        <v>0</v>
      </c>
      <c r="X31" s="107">
        <v>0</v>
      </c>
      <c r="Y31" s="107">
        <v>0</v>
      </c>
      <c r="Z31" s="107">
        <v>0</v>
      </c>
      <c r="AA31" s="107">
        <v>0</v>
      </c>
      <c r="AB31" s="107">
        <v>0</v>
      </c>
      <c r="AC31" s="1056" t="s">
        <v>2186</v>
      </c>
      <c r="AE31" s="824" t="s">
        <v>148</v>
      </c>
      <c r="AF31" s="107">
        <v>0</v>
      </c>
      <c r="AG31" s="107">
        <v>0</v>
      </c>
      <c r="AH31" s="107">
        <v>0</v>
      </c>
      <c r="AI31" s="107">
        <v>0</v>
      </c>
      <c r="AJ31" s="107">
        <v>0</v>
      </c>
      <c r="AK31" s="107">
        <v>0</v>
      </c>
      <c r="AL31" s="107">
        <v>0</v>
      </c>
      <c r="AM31" s="107">
        <v>0</v>
      </c>
      <c r="AN31" s="107">
        <v>0</v>
      </c>
      <c r="AO31" s="107">
        <v>0</v>
      </c>
      <c r="AP31" s="107">
        <v>0</v>
      </c>
      <c r="AQ31" s="107">
        <v>0</v>
      </c>
      <c r="AR31" s="107">
        <v>0</v>
      </c>
      <c r="AS31" s="107">
        <v>0</v>
      </c>
      <c r="AT31" s="107">
        <v>0</v>
      </c>
      <c r="AU31" s="107">
        <v>0</v>
      </c>
      <c r="AV31" s="107">
        <v>0</v>
      </c>
      <c r="AW31" s="107">
        <v>0</v>
      </c>
      <c r="AX31" s="107">
        <v>0</v>
      </c>
      <c r="AY31" s="107">
        <v>0</v>
      </c>
      <c r="AZ31" s="107">
        <v>0</v>
      </c>
      <c r="BA31" s="107">
        <v>0</v>
      </c>
      <c r="BB31" s="107">
        <v>0</v>
      </c>
      <c r="BC31" s="107">
        <v>0</v>
      </c>
      <c r="BJ31" s="96" t="s">
        <v>148</v>
      </c>
      <c r="BK31" s="96" t="s">
        <v>874</v>
      </c>
      <c r="BL31" s="96" t="s">
        <v>1960</v>
      </c>
    </row>
    <row r="32" spans="1:64" ht="12.75" customHeight="1">
      <c r="A32" s="748" t="s">
        <v>538</v>
      </c>
      <c r="B32" s="748" t="s">
        <v>1267</v>
      </c>
      <c r="C32" s="748" t="s">
        <v>615</v>
      </c>
      <c r="D32" s="748" t="s">
        <v>1222</v>
      </c>
      <c r="E32" s="107">
        <v>0</v>
      </c>
      <c r="F32" s="107">
        <v>0</v>
      </c>
      <c r="G32" s="106">
        <v>0</v>
      </c>
      <c r="H32" s="107">
        <v>0</v>
      </c>
      <c r="I32" s="107">
        <v>0</v>
      </c>
      <c r="J32" s="107">
        <v>0</v>
      </c>
      <c r="K32" s="107">
        <v>0</v>
      </c>
      <c r="L32" s="107">
        <v>0</v>
      </c>
      <c r="M32" s="107">
        <v>0</v>
      </c>
      <c r="N32" s="107">
        <v>0</v>
      </c>
      <c r="O32" s="107">
        <v>0</v>
      </c>
      <c r="P32" s="107">
        <v>0</v>
      </c>
      <c r="Q32" s="107">
        <v>0</v>
      </c>
      <c r="R32" s="107">
        <v>0</v>
      </c>
      <c r="S32" s="107">
        <v>0</v>
      </c>
      <c r="T32" s="107">
        <v>0</v>
      </c>
      <c r="U32" s="107">
        <v>0</v>
      </c>
      <c r="V32" s="107">
        <v>0</v>
      </c>
      <c r="W32" s="107">
        <v>0</v>
      </c>
      <c r="X32" s="107">
        <v>0</v>
      </c>
      <c r="Y32" s="107">
        <v>0</v>
      </c>
      <c r="Z32" s="107">
        <v>0</v>
      </c>
      <c r="AA32" s="107">
        <v>0</v>
      </c>
      <c r="AB32" s="107">
        <v>0</v>
      </c>
      <c r="AC32" s="1056" t="s">
        <v>2187</v>
      </c>
      <c r="AE32" s="824" t="s">
        <v>1182</v>
      </c>
      <c r="AF32" s="107">
        <v>0</v>
      </c>
      <c r="AG32" s="107">
        <v>0</v>
      </c>
      <c r="AH32" s="107">
        <v>0</v>
      </c>
      <c r="AI32" s="107">
        <v>0</v>
      </c>
      <c r="AJ32" s="107">
        <v>0</v>
      </c>
      <c r="AK32" s="107">
        <v>0</v>
      </c>
      <c r="AL32" s="107">
        <v>0</v>
      </c>
      <c r="AM32" s="107">
        <v>0</v>
      </c>
      <c r="AN32" s="107">
        <v>0</v>
      </c>
      <c r="AO32" s="107">
        <v>0</v>
      </c>
      <c r="AP32" s="107">
        <v>0</v>
      </c>
      <c r="AQ32" s="107">
        <v>0</v>
      </c>
      <c r="AR32" s="107">
        <v>0</v>
      </c>
      <c r="AS32" s="107">
        <v>0</v>
      </c>
      <c r="AT32" s="107">
        <v>0</v>
      </c>
      <c r="AU32" s="107">
        <v>0</v>
      </c>
      <c r="AV32" s="107">
        <v>0</v>
      </c>
      <c r="AW32" s="107">
        <v>0</v>
      </c>
      <c r="AX32" s="107">
        <v>0</v>
      </c>
      <c r="AY32" s="107">
        <v>0</v>
      </c>
      <c r="AZ32" s="107">
        <v>0</v>
      </c>
      <c r="BA32" s="107">
        <v>0</v>
      </c>
      <c r="BB32" s="107">
        <v>0</v>
      </c>
      <c r="BC32" s="107">
        <v>0</v>
      </c>
      <c r="BJ32" s="96" t="s">
        <v>1182</v>
      </c>
      <c r="BK32" s="96" t="s">
        <v>813</v>
      </c>
      <c r="BL32" s="96" t="s">
        <v>1961</v>
      </c>
    </row>
    <row r="33" spans="1:64" ht="13.5" customHeight="1">
      <c r="A33" s="748" t="s">
        <v>538</v>
      </c>
      <c r="B33" s="748" t="s">
        <v>289</v>
      </c>
      <c r="C33" s="748" t="s">
        <v>615</v>
      </c>
      <c r="D33" s="748" t="s">
        <v>1222</v>
      </c>
      <c r="E33" s="714">
        <f>SUM(E34:E46)</f>
        <v>0</v>
      </c>
      <c r="F33" s="714">
        <f t="shared" ref="F33:O33" si="16">SUM(F34:F46)</f>
        <v>0</v>
      </c>
      <c r="G33" s="711">
        <f t="shared" si="16"/>
        <v>0</v>
      </c>
      <c r="H33" s="714">
        <f t="shared" si="16"/>
        <v>0</v>
      </c>
      <c r="I33" s="714">
        <f t="shared" si="16"/>
        <v>0</v>
      </c>
      <c r="J33" s="714">
        <f t="shared" si="16"/>
        <v>0</v>
      </c>
      <c r="K33" s="714">
        <f t="shared" si="16"/>
        <v>0</v>
      </c>
      <c r="L33" s="714">
        <f t="shared" si="16"/>
        <v>0</v>
      </c>
      <c r="M33" s="714">
        <f t="shared" si="16"/>
        <v>0</v>
      </c>
      <c r="N33" s="714">
        <f t="shared" si="16"/>
        <v>0</v>
      </c>
      <c r="O33" s="714">
        <f t="shared" si="16"/>
        <v>0</v>
      </c>
      <c r="P33" s="714">
        <f t="shared" ref="P33:AB33" si="17">SUM(P34:P46)</f>
        <v>0</v>
      </c>
      <c r="Q33" s="714">
        <f t="shared" si="17"/>
        <v>0</v>
      </c>
      <c r="R33" s="714">
        <f t="shared" si="17"/>
        <v>0</v>
      </c>
      <c r="S33" s="714">
        <f t="shared" si="17"/>
        <v>0</v>
      </c>
      <c r="T33" s="714">
        <f t="shared" si="17"/>
        <v>0</v>
      </c>
      <c r="U33" s="714">
        <f t="shared" ref="U33:Z33" si="18">SUM(U34:U46)</f>
        <v>0</v>
      </c>
      <c r="V33" s="714">
        <f t="shared" si="18"/>
        <v>0</v>
      </c>
      <c r="W33" s="714">
        <f t="shared" si="18"/>
        <v>0</v>
      </c>
      <c r="X33" s="714">
        <f t="shared" si="18"/>
        <v>0</v>
      </c>
      <c r="Y33" s="714">
        <f t="shared" si="18"/>
        <v>0</v>
      </c>
      <c r="Z33" s="714">
        <f t="shared" si="18"/>
        <v>0</v>
      </c>
      <c r="AA33" s="714">
        <f>SUM(AA34:AA46)</f>
        <v>0</v>
      </c>
      <c r="AB33" s="714">
        <f t="shared" si="17"/>
        <v>0</v>
      </c>
      <c r="AC33" s="1057" t="s">
        <v>2188</v>
      </c>
      <c r="AE33" s="824" t="s">
        <v>131</v>
      </c>
      <c r="AF33" s="110">
        <f t="shared" ref="AF33:BC33" si="19">SUM(AF34:AF46)</f>
        <v>0</v>
      </c>
      <c r="AG33" s="110">
        <f t="shared" si="19"/>
        <v>0</v>
      </c>
      <c r="AH33" s="110">
        <f t="shared" si="19"/>
        <v>0</v>
      </c>
      <c r="AI33" s="110">
        <f t="shared" si="19"/>
        <v>0</v>
      </c>
      <c r="AJ33" s="110">
        <f t="shared" si="19"/>
        <v>0</v>
      </c>
      <c r="AK33" s="110">
        <f t="shared" si="19"/>
        <v>0</v>
      </c>
      <c r="AL33" s="110">
        <f t="shared" si="19"/>
        <v>0</v>
      </c>
      <c r="AM33" s="110">
        <f t="shared" si="19"/>
        <v>0</v>
      </c>
      <c r="AN33" s="110">
        <f t="shared" si="19"/>
        <v>0</v>
      </c>
      <c r="AO33" s="110">
        <f t="shared" si="19"/>
        <v>0</v>
      </c>
      <c r="AP33" s="110">
        <f t="shared" si="19"/>
        <v>0</v>
      </c>
      <c r="AQ33" s="110">
        <f t="shared" si="19"/>
        <v>0</v>
      </c>
      <c r="AR33" s="110">
        <f t="shared" si="19"/>
        <v>0</v>
      </c>
      <c r="AS33" s="110">
        <f t="shared" si="19"/>
        <v>0</v>
      </c>
      <c r="AT33" s="110">
        <f t="shared" si="19"/>
        <v>0</v>
      </c>
      <c r="AU33" s="110">
        <f t="shared" si="19"/>
        <v>0</v>
      </c>
      <c r="AV33" s="110">
        <f t="shared" si="19"/>
        <v>0</v>
      </c>
      <c r="AW33" s="110">
        <f t="shared" si="19"/>
        <v>0</v>
      </c>
      <c r="AX33" s="110">
        <f t="shared" si="19"/>
        <v>0</v>
      </c>
      <c r="AY33" s="110">
        <f>SUM(AY34:AY46)</f>
        <v>0</v>
      </c>
      <c r="AZ33" s="110">
        <f>SUM(AZ34:AZ46)</f>
        <v>0</v>
      </c>
      <c r="BA33" s="110">
        <f>SUM(BA34:BA46)</f>
        <v>0</v>
      </c>
      <c r="BB33" s="110">
        <f>SUM(BB34:BB46)</f>
        <v>0</v>
      </c>
      <c r="BC33" s="110">
        <f t="shared" si="19"/>
        <v>0</v>
      </c>
      <c r="BJ33" s="96" t="s">
        <v>131</v>
      </c>
      <c r="BK33" s="96" t="s">
        <v>814</v>
      </c>
      <c r="BL33" s="96" t="s">
        <v>1962</v>
      </c>
    </row>
    <row r="34" spans="1:64" ht="12.75" customHeight="1">
      <c r="A34" s="748" t="s">
        <v>538</v>
      </c>
      <c r="B34" s="748" t="s">
        <v>1268</v>
      </c>
      <c r="C34" s="748" t="s">
        <v>615</v>
      </c>
      <c r="D34" s="748" t="s">
        <v>1222</v>
      </c>
      <c r="E34" s="107">
        <v>0</v>
      </c>
      <c r="F34" s="107">
        <v>0</v>
      </c>
      <c r="G34" s="106">
        <v>0</v>
      </c>
      <c r="H34" s="107">
        <v>0</v>
      </c>
      <c r="I34" s="107">
        <v>0</v>
      </c>
      <c r="J34" s="107">
        <v>0</v>
      </c>
      <c r="K34" s="107">
        <v>0</v>
      </c>
      <c r="L34" s="107">
        <v>0</v>
      </c>
      <c r="M34" s="107">
        <v>0</v>
      </c>
      <c r="N34" s="107">
        <v>0</v>
      </c>
      <c r="O34" s="107">
        <v>0</v>
      </c>
      <c r="P34" s="107">
        <v>0</v>
      </c>
      <c r="Q34" s="107">
        <v>0</v>
      </c>
      <c r="R34" s="107">
        <v>0</v>
      </c>
      <c r="S34" s="107">
        <v>0</v>
      </c>
      <c r="T34" s="107">
        <v>0</v>
      </c>
      <c r="U34" s="107">
        <v>0</v>
      </c>
      <c r="V34" s="107">
        <v>0</v>
      </c>
      <c r="W34" s="107">
        <v>0</v>
      </c>
      <c r="X34" s="107">
        <v>0</v>
      </c>
      <c r="Y34" s="107">
        <v>0</v>
      </c>
      <c r="Z34" s="107">
        <v>0</v>
      </c>
      <c r="AA34" s="107">
        <v>0</v>
      </c>
      <c r="AB34" s="107">
        <v>0</v>
      </c>
      <c r="AC34" s="1056" t="s">
        <v>2189</v>
      </c>
      <c r="AE34" s="824" t="s">
        <v>158</v>
      </c>
      <c r="AF34" s="107">
        <v>0</v>
      </c>
      <c r="AG34" s="107">
        <v>0</v>
      </c>
      <c r="AH34" s="107">
        <v>0</v>
      </c>
      <c r="AI34" s="107">
        <v>0</v>
      </c>
      <c r="AJ34" s="107">
        <v>0</v>
      </c>
      <c r="AK34" s="107">
        <v>0</v>
      </c>
      <c r="AL34" s="107">
        <v>0</v>
      </c>
      <c r="AM34" s="107">
        <v>0</v>
      </c>
      <c r="AN34" s="107">
        <v>0</v>
      </c>
      <c r="AO34" s="107">
        <v>0</v>
      </c>
      <c r="AP34" s="107">
        <v>0</v>
      </c>
      <c r="AQ34" s="107">
        <v>0</v>
      </c>
      <c r="AR34" s="107">
        <v>0</v>
      </c>
      <c r="AS34" s="107">
        <v>0</v>
      </c>
      <c r="AT34" s="107">
        <v>0</v>
      </c>
      <c r="AU34" s="107">
        <v>0</v>
      </c>
      <c r="AV34" s="107">
        <v>0</v>
      </c>
      <c r="AW34" s="107">
        <v>0</v>
      </c>
      <c r="AX34" s="107">
        <v>0</v>
      </c>
      <c r="AY34" s="107">
        <v>0</v>
      </c>
      <c r="AZ34" s="107">
        <v>0</v>
      </c>
      <c r="BA34" s="107">
        <v>0</v>
      </c>
      <c r="BB34" s="107">
        <v>0</v>
      </c>
      <c r="BC34" s="107">
        <v>0</v>
      </c>
      <c r="BJ34" s="96" t="s">
        <v>158</v>
      </c>
      <c r="BK34" s="96" t="s">
        <v>815</v>
      </c>
      <c r="BL34" s="96" t="s">
        <v>1972</v>
      </c>
    </row>
    <row r="35" spans="1:64" ht="12.75" customHeight="1">
      <c r="A35" s="748" t="s">
        <v>538</v>
      </c>
      <c r="B35" s="748" t="s">
        <v>1269</v>
      </c>
      <c r="C35" s="748" t="s">
        <v>615</v>
      </c>
      <c r="D35" s="748" t="s">
        <v>1222</v>
      </c>
      <c r="E35" s="107">
        <v>0</v>
      </c>
      <c r="F35" s="107">
        <v>0</v>
      </c>
      <c r="G35" s="106">
        <v>0</v>
      </c>
      <c r="H35" s="107">
        <v>0</v>
      </c>
      <c r="I35" s="107">
        <v>0</v>
      </c>
      <c r="J35" s="107">
        <v>0</v>
      </c>
      <c r="K35" s="107">
        <v>0</v>
      </c>
      <c r="L35" s="107">
        <v>0</v>
      </c>
      <c r="M35" s="107">
        <v>0</v>
      </c>
      <c r="N35" s="107">
        <v>0</v>
      </c>
      <c r="O35" s="107">
        <v>0</v>
      </c>
      <c r="P35" s="107">
        <v>0</v>
      </c>
      <c r="Q35" s="107">
        <v>0</v>
      </c>
      <c r="R35" s="107">
        <v>0</v>
      </c>
      <c r="S35" s="107">
        <v>0</v>
      </c>
      <c r="T35" s="107">
        <v>0</v>
      </c>
      <c r="U35" s="107">
        <v>0</v>
      </c>
      <c r="V35" s="107">
        <v>0</v>
      </c>
      <c r="W35" s="107">
        <v>0</v>
      </c>
      <c r="X35" s="107">
        <v>0</v>
      </c>
      <c r="Y35" s="107">
        <v>0</v>
      </c>
      <c r="Z35" s="107">
        <v>0</v>
      </c>
      <c r="AA35" s="107">
        <v>0</v>
      </c>
      <c r="AB35" s="107">
        <v>0</v>
      </c>
      <c r="AC35" s="1054" t="s">
        <v>2190</v>
      </c>
      <c r="AE35" s="824" t="s">
        <v>222</v>
      </c>
      <c r="AF35" s="107">
        <v>0</v>
      </c>
      <c r="AG35" s="107">
        <v>0</v>
      </c>
      <c r="AH35" s="107">
        <v>0</v>
      </c>
      <c r="AI35" s="107">
        <v>0</v>
      </c>
      <c r="AJ35" s="107">
        <v>0</v>
      </c>
      <c r="AK35" s="107">
        <v>0</v>
      </c>
      <c r="AL35" s="107">
        <v>0</v>
      </c>
      <c r="AM35" s="107">
        <v>0</v>
      </c>
      <c r="AN35" s="107">
        <v>0</v>
      </c>
      <c r="AO35" s="107">
        <v>0</v>
      </c>
      <c r="AP35" s="107">
        <v>0</v>
      </c>
      <c r="AQ35" s="107">
        <v>0</v>
      </c>
      <c r="AR35" s="107">
        <v>0</v>
      </c>
      <c r="AS35" s="107">
        <v>0</v>
      </c>
      <c r="AT35" s="107">
        <v>0</v>
      </c>
      <c r="AU35" s="107">
        <v>0</v>
      </c>
      <c r="AV35" s="107">
        <v>0</v>
      </c>
      <c r="AW35" s="107">
        <v>0</v>
      </c>
      <c r="AX35" s="107">
        <v>0</v>
      </c>
      <c r="AY35" s="107">
        <v>0</v>
      </c>
      <c r="AZ35" s="107">
        <v>0</v>
      </c>
      <c r="BA35" s="107">
        <v>0</v>
      </c>
      <c r="BB35" s="107">
        <v>0</v>
      </c>
      <c r="BC35" s="107">
        <v>0</v>
      </c>
      <c r="BJ35" s="96" t="s">
        <v>222</v>
      </c>
      <c r="BK35" s="96" t="s">
        <v>816</v>
      </c>
      <c r="BL35" s="96" t="s">
        <v>1704</v>
      </c>
    </row>
    <row r="36" spans="1:64" s="124" customFormat="1" ht="12.75" customHeight="1">
      <c r="A36" s="748" t="s">
        <v>538</v>
      </c>
      <c r="B36" s="748" t="s">
        <v>1270</v>
      </c>
      <c r="C36" s="748" t="s">
        <v>615</v>
      </c>
      <c r="D36" s="748" t="s">
        <v>1222</v>
      </c>
      <c r="E36" s="107">
        <v>0</v>
      </c>
      <c r="F36" s="107">
        <v>0</v>
      </c>
      <c r="G36" s="106">
        <v>0</v>
      </c>
      <c r="H36" s="107">
        <v>0</v>
      </c>
      <c r="I36" s="107">
        <v>0</v>
      </c>
      <c r="J36" s="107">
        <v>0</v>
      </c>
      <c r="K36" s="107">
        <v>0</v>
      </c>
      <c r="L36" s="107">
        <v>0</v>
      </c>
      <c r="M36" s="107">
        <v>0</v>
      </c>
      <c r="N36" s="107">
        <v>0</v>
      </c>
      <c r="O36" s="107">
        <v>0</v>
      </c>
      <c r="P36" s="107">
        <v>0</v>
      </c>
      <c r="Q36" s="107">
        <v>0</v>
      </c>
      <c r="R36" s="107">
        <v>0</v>
      </c>
      <c r="S36" s="107">
        <v>0</v>
      </c>
      <c r="T36" s="107">
        <v>0</v>
      </c>
      <c r="U36" s="107">
        <v>0</v>
      </c>
      <c r="V36" s="107">
        <v>0</v>
      </c>
      <c r="W36" s="107">
        <v>0</v>
      </c>
      <c r="X36" s="107">
        <v>0</v>
      </c>
      <c r="Y36" s="107">
        <v>0</v>
      </c>
      <c r="Z36" s="107">
        <v>0</v>
      </c>
      <c r="AA36" s="107">
        <v>0</v>
      </c>
      <c r="AB36" s="107">
        <v>0</v>
      </c>
      <c r="AC36" s="1056" t="s">
        <v>2191</v>
      </c>
      <c r="AD36"/>
      <c r="AE36" s="824" t="s">
        <v>149</v>
      </c>
      <c r="AF36" s="107">
        <v>0</v>
      </c>
      <c r="AG36" s="107">
        <v>0</v>
      </c>
      <c r="AH36" s="107">
        <v>0</v>
      </c>
      <c r="AI36" s="107">
        <v>0</v>
      </c>
      <c r="AJ36" s="107">
        <v>0</v>
      </c>
      <c r="AK36" s="107">
        <v>0</v>
      </c>
      <c r="AL36" s="107">
        <v>0</v>
      </c>
      <c r="AM36" s="107">
        <v>0</v>
      </c>
      <c r="AN36" s="107">
        <v>0</v>
      </c>
      <c r="AO36" s="107">
        <v>0</v>
      </c>
      <c r="AP36" s="107">
        <v>0</v>
      </c>
      <c r="AQ36" s="107">
        <v>0</v>
      </c>
      <c r="AR36" s="107">
        <v>0</v>
      </c>
      <c r="AS36" s="107">
        <v>0</v>
      </c>
      <c r="AT36" s="107">
        <v>0</v>
      </c>
      <c r="AU36" s="107">
        <v>0</v>
      </c>
      <c r="AV36" s="107">
        <v>0</v>
      </c>
      <c r="AW36" s="107">
        <v>0</v>
      </c>
      <c r="AX36" s="107">
        <v>0</v>
      </c>
      <c r="AY36" s="107">
        <v>0</v>
      </c>
      <c r="AZ36" s="107">
        <v>0</v>
      </c>
      <c r="BA36" s="107">
        <v>0</v>
      </c>
      <c r="BB36" s="107">
        <v>0</v>
      </c>
      <c r="BC36" s="107">
        <v>0</v>
      </c>
      <c r="BJ36" s="124" t="s">
        <v>149</v>
      </c>
      <c r="BK36" s="124" t="s">
        <v>817</v>
      </c>
      <c r="BL36" s="124" t="s">
        <v>1705</v>
      </c>
    </row>
    <row r="37" spans="1:64" s="124" customFormat="1" ht="12.75" customHeight="1">
      <c r="A37" s="748" t="s">
        <v>538</v>
      </c>
      <c r="B37" s="748" t="s">
        <v>1271</v>
      </c>
      <c r="C37" s="748" t="s">
        <v>615</v>
      </c>
      <c r="D37" s="748" t="s">
        <v>1222</v>
      </c>
      <c r="E37" s="107">
        <v>0</v>
      </c>
      <c r="F37" s="107">
        <v>0</v>
      </c>
      <c r="G37" s="106">
        <v>0</v>
      </c>
      <c r="H37" s="107">
        <v>0</v>
      </c>
      <c r="I37" s="107">
        <v>0</v>
      </c>
      <c r="J37" s="107">
        <v>0</v>
      </c>
      <c r="K37" s="107">
        <v>0</v>
      </c>
      <c r="L37" s="107">
        <v>0</v>
      </c>
      <c r="M37" s="107">
        <v>0</v>
      </c>
      <c r="N37" s="107">
        <v>0</v>
      </c>
      <c r="O37" s="107">
        <v>0</v>
      </c>
      <c r="P37" s="107">
        <v>0</v>
      </c>
      <c r="Q37" s="107">
        <v>0</v>
      </c>
      <c r="R37" s="107">
        <v>0</v>
      </c>
      <c r="S37" s="107">
        <v>0</v>
      </c>
      <c r="T37" s="107">
        <v>0</v>
      </c>
      <c r="U37" s="107">
        <v>0</v>
      </c>
      <c r="V37" s="107">
        <v>0</v>
      </c>
      <c r="W37" s="107">
        <v>0</v>
      </c>
      <c r="X37" s="107">
        <v>0</v>
      </c>
      <c r="Y37" s="107">
        <v>0</v>
      </c>
      <c r="Z37" s="107">
        <v>0</v>
      </c>
      <c r="AA37" s="107">
        <v>0</v>
      </c>
      <c r="AB37" s="107">
        <v>0</v>
      </c>
      <c r="AC37" s="1056" t="s">
        <v>2192</v>
      </c>
      <c r="AD37"/>
      <c r="AE37" s="824" t="s">
        <v>150</v>
      </c>
      <c r="AF37" s="107">
        <v>0</v>
      </c>
      <c r="AG37" s="107">
        <v>0</v>
      </c>
      <c r="AH37" s="107">
        <v>0</v>
      </c>
      <c r="AI37" s="107">
        <v>0</v>
      </c>
      <c r="AJ37" s="107">
        <v>0</v>
      </c>
      <c r="AK37" s="107">
        <v>0</v>
      </c>
      <c r="AL37" s="107">
        <v>0</v>
      </c>
      <c r="AM37" s="107">
        <v>0</v>
      </c>
      <c r="AN37" s="107">
        <v>0</v>
      </c>
      <c r="AO37" s="107">
        <v>0</v>
      </c>
      <c r="AP37" s="107">
        <v>0</v>
      </c>
      <c r="AQ37" s="107">
        <v>0</v>
      </c>
      <c r="AR37" s="107">
        <v>0</v>
      </c>
      <c r="AS37" s="107">
        <v>0</v>
      </c>
      <c r="AT37" s="107">
        <v>0</v>
      </c>
      <c r="AU37" s="107">
        <v>0</v>
      </c>
      <c r="AV37" s="107">
        <v>0</v>
      </c>
      <c r="AW37" s="107">
        <v>0</v>
      </c>
      <c r="AX37" s="107">
        <v>0</v>
      </c>
      <c r="AY37" s="107">
        <v>0</v>
      </c>
      <c r="AZ37" s="107">
        <v>0</v>
      </c>
      <c r="BA37" s="107">
        <v>0</v>
      </c>
      <c r="BB37" s="107">
        <v>0</v>
      </c>
      <c r="BC37" s="107">
        <v>0</v>
      </c>
      <c r="BJ37" s="124" t="s">
        <v>150</v>
      </c>
      <c r="BK37" s="124" t="s">
        <v>1045</v>
      </c>
      <c r="BL37" s="124" t="s">
        <v>1706</v>
      </c>
    </row>
    <row r="38" spans="1:64" ht="12.75" customHeight="1">
      <c r="A38" s="748" t="s">
        <v>538</v>
      </c>
      <c r="B38" s="748" t="s">
        <v>1272</v>
      </c>
      <c r="C38" s="748" t="s">
        <v>615</v>
      </c>
      <c r="D38" s="748" t="s">
        <v>1222</v>
      </c>
      <c r="E38" s="107">
        <v>0</v>
      </c>
      <c r="F38" s="107">
        <v>0</v>
      </c>
      <c r="G38" s="106">
        <v>0</v>
      </c>
      <c r="H38" s="107">
        <v>0</v>
      </c>
      <c r="I38" s="107">
        <v>0</v>
      </c>
      <c r="J38" s="107">
        <v>0</v>
      </c>
      <c r="K38" s="107">
        <v>0</v>
      </c>
      <c r="L38" s="107">
        <v>0</v>
      </c>
      <c r="M38" s="107">
        <v>0</v>
      </c>
      <c r="N38" s="107">
        <v>0</v>
      </c>
      <c r="O38" s="107">
        <v>0</v>
      </c>
      <c r="P38" s="107">
        <v>0</v>
      </c>
      <c r="Q38" s="107">
        <v>0</v>
      </c>
      <c r="R38" s="107">
        <v>0</v>
      </c>
      <c r="S38" s="107">
        <v>0</v>
      </c>
      <c r="T38" s="107">
        <v>0</v>
      </c>
      <c r="U38" s="107">
        <v>0</v>
      </c>
      <c r="V38" s="107">
        <v>0</v>
      </c>
      <c r="W38" s="107">
        <v>0</v>
      </c>
      <c r="X38" s="107">
        <v>0</v>
      </c>
      <c r="Y38" s="107">
        <v>0</v>
      </c>
      <c r="Z38" s="107">
        <v>0</v>
      </c>
      <c r="AA38" s="107">
        <v>0</v>
      </c>
      <c r="AB38" s="107">
        <v>0</v>
      </c>
      <c r="AC38" s="1056" t="s">
        <v>2193</v>
      </c>
      <c r="AE38" s="824" t="s">
        <v>151</v>
      </c>
      <c r="AF38" s="107">
        <v>0</v>
      </c>
      <c r="AG38" s="107">
        <v>0</v>
      </c>
      <c r="AH38" s="107">
        <v>0</v>
      </c>
      <c r="AI38" s="107">
        <v>0</v>
      </c>
      <c r="AJ38" s="107">
        <v>0</v>
      </c>
      <c r="AK38" s="107">
        <v>0</v>
      </c>
      <c r="AL38" s="107">
        <v>0</v>
      </c>
      <c r="AM38" s="107">
        <v>0</v>
      </c>
      <c r="AN38" s="107">
        <v>0</v>
      </c>
      <c r="AO38" s="107">
        <v>0</v>
      </c>
      <c r="AP38" s="107">
        <v>0</v>
      </c>
      <c r="AQ38" s="107">
        <v>0</v>
      </c>
      <c r="AR38" s="107">
        <v>0</v>
      </c>
      <c r="AS38" s="107">
        <v>0</v>
      </c>
      <c r="AT38" s="107">
        <v>0</v>
      </c>
      <c r="AU38" s="107">
        <v>0</v>
      </c>
      <c r="AV38" s="107">
        <v>0</v>
      </c>
      <c r="AW38" s="107">
        <v>0</v>
      </c>
      <c r="AX38" s="107">
        <v>0</v>
      </c>
      <c r="AY38" s="107">
        <v>0</v>
      </c>
      <c r="AZ38" s="107">
        <v>0</v>
      </c>
      <c r="BA38" s="107">
        <v>0</v>
      </c>
      <c r="BB38" s="107">
        <v>0</v>
      </c>
      <c r="BC38" s="107">
        <v>0</v>
      </c>
      <c r="BJ38" s="96" t="s">
        <v>151</v>
      </c>
      <c r="BK38" s="96" t="s">
        <v>1046</v>
      </c>
      <c r="BL38" s="96" t="s">
        <v>1707</v>
      </c>
    </row>
    <row r="39" spans="1:64" ht="12.75" customHeight="1">
      <c r="A39" s="748" t="s">
        <v>538</v>
      </c>
      <c r="B39" s="748" t="s">
        <v>1273</v>
      </c>
      <c r="C39" s="748" t="s">
        <v>615</v>
      </c>
      <c r="D39" s="748" t="s">
        <v>1222</v>
      </c>
      <c r="E39" s="107">
        <v>0</v>
      </c>
      <c r="F39" s="107">
        <v>0</v>
      </c>
      <c r="G39" s="106">
        <v>0</v>
      </c>
      <c r="H39" s="107">
        <v>0</v>
      </c>
      <c r="I39" s="107">
        <v>0</v>
      </c>
      <c r="J39" s="107">
        <v>0</v>
      </c>
      <c r="K39" s="107">
        <v>0</v>
      </c>
      <c r="L39" s="107">
        <v>0</v>
      </c>
      <c r="M39" s="107">
        <v>0</v>
      </c>
      <c r="N39" s="107">
        <v>0</v>
      </c>
      <c r="O39" s="107">
        <v>0</v>
      </c>
      <c r="P39" s="107">
        <v>0</v>
      </c>
      <c r="Q39" s="107">
        <v>0</v>
      </c>
      <c r="R39" s="107">
        <v>0</v>
      </c>
      <c r="S39" s="107">
        <v>0</v>
      </c>
      <c r="T39" s="107">
        <v>0</v>
      </c>
      <c r="U39" s="107">
        <v>0</v>
      </c>
      <c r="V39" s="107">
        <v>0</v>
      </c>
      <c r="W39" s="107">
        <v>0</v>
      </c>
      <c r="X39" s="107">
        <v>0</v>
      </c>
      <c r="Y39" s="107">
        <v>0</v>
      </c>
      <c r="Z39" s="107">
        <v>0</v>
      </c>
      <c r="AA39" s="107">
        <v>0</v>
      </c>
      <c r="AB39" s="107">
        <v>0</v>
      </c>
      <c r="AC39" s="1054" t="s">
        <v>2194</v>
      </c>
      <c r="AE39" s="824" t="s">
        <v>804</v>
      </c>
      <c r="AF39" s="107">
        <v>0</v>
      </c>
      <c r="AG39" s="107">
        <v>0</v>
      </c>
      <c r="AH39" s="107">
        <v>0</v>
      </c>
      <c r="AI39" s="107">
        <v>0</v>
      </c>
      <c r="AJ39" s="107">
        <v>0</v>
      </c>
      <c r="AK39" s="107">
        <v>0</v>
      </c>
      <c r="AL39" s="107">
        <v>0</v>
      </c>
      <c r="AM39" s="107">
        <v>0</v>
      </c>
      <c r="AN39" s="107">
        <v>0</v>
      </c>
      <c r="AO39" s="107">
        <v>0</v>
      </c>
      <c r="AP39" s="107">
        <v>0</v>
      </c>
      <c r="AQ39" s="107">
        <v>0</v>
      </c>
      <c r="AR39" s="107">
        <v>0</v>
      </c>
      <c r="AS39" s="107">
        <v>0</v>
      </c>
      <c r="AT39" s="107">
        <v>0</v>
      </c>
      <c r="AU39" s="107">
        <v>0</v>
      </c>
      <c r="AV39" s="107">
        <v>0</v>
      </c>
      <c r="AW39" s="107">
        <v>0</v>
      </c>
      <c r="AX39" s="107">
        <v>0</v>
      </c>
      <c r="AY39" s="107">
        <v>0</v>
      </c>
      <c r="AZ39" s="107">
        <v>0</v>
      </c>
      <c r="BA39" s="107">
        <v>0</v>
      </c>
      <c r="BB39" s="107">
        <v>0</v>
      </c>
      <c r="BC39" s="107">
        <v>0</v>
      </c>
      <c r="BJ39" s="96" t="s">
        <v>804</v>
      </c>
      <c r="BK39" s="96" t="s">
        <v>1047</v>
      </c>
      <c r="BL39" s="96" t="s">
        <v>1708</v>
      </c>
    </row>
    <row r="40" spans="1:64" ht="12.75" customHeight="1">
      <c r="A40" s="748" t="s">
        <v>538</v>
      </c>
      <c r="B40" s="748" t="s">
        <v>1274</v>
      </c>
      <c r="C40" s="748" t="s">
        <v>615</v>
      </c>
      <c r="D40" s="748" t="s">
        <v>1222</v>
      </c>
      <c r="E40" s="107">
        <v>0</v>
      </c>
      <c r="F40" s="107">
        <v>0</v>
      </c>
      <c r="G40" s="106">
        <v>0</v>
      </c>
      <c r="H40" s="107">
        <v>0</v>
      </c>
      <c r="I40" s="107">
        <v>0</v>
      </c>
      <c r="J40" s="107">
        <v>0</v>
      </c>
      <c r="K40" s="107">
        <v>0</v>
      </c>
      <c r="L40" s="107">
        <v>0</v>
      </c>
      <c r="M40" s="107">
        <v>0</v>
      </c>
      <c r="N40" s="107">
        <v>0</v>
      </c>
      <c r="O40" s="107">
        <v>0</v>
      </c>
      <c r="P40" s="107">
        <v>0</v>
      </c>
      <c r="Q40" s="107">
        <v>0</v>
      </c>
      <c r="R40" s="107">
        <v>0</v>
      </c>
      <c r="S40" s="107">
        <v>0</v>
      </c>
      <c r="T40" s="107">
        <v>0</v>
      </c>
      <c r="U40" s="107">
        <v>0</v>
      </c>
      <c r="V40" s="107">
        <v>0</v>
      </c>
      <c r="W40" s="107">
        <v>0</v>
      </c>
      <c r="X40" s="107">
        <v>0</v>
      </c>
      <c r="Y40" s="107">
        <v>0</v>
      </c>
      <c r="Z40" s="107">
        <v>0</v>
      </c>
      <c r="AA40" s="107">
        <v>0</v>
      </c>
      <c r="AB40" s="107">
        <v>0</v>
      </c>
      <c r="AC40" s="1060" t="s">
        <v>2195</v>
      </c>
      <c r="AE40" s="824" t="s">
        <v>152</v>
      </c>
      <c r="AF40" s="107">
        <v>0</v>
      </c>
      <c r="AG40" s="107">
        <v>0</v>
      </c>
      <c r="AH40" s="107">
        <v>0</v>
      </c>
      <c r="AI40" s="107">
        <v>0</v>
      </c>
      <c r="AJ40" s="107">
        <v>0</v>
      </c>
      <c r="AK40" s="107">
        <v>0</v>
      </c>
      <c r="AL40" s="107">
        <v>0</v>
      </c>
      <c r="AM40" s="107">
        <v>0</v>
      </c>
      <c r="AN40" s="107">
        <v>0</v>
      </c>
      <c r="AO40" s="107">
        <v>0</v>
      </c>
      <c r="AP40" s="107">
        <v>0</v>
      </c>
      <c r="AQ40" s="107">
        <v>0</v>
      </c>
      <c r="AR40" s="107">
        <v>0</v>
      </c>
      <c r="AS40" s="107">
        <v>0</v>
      </c>
      <c r="AT40" s="107">
        <v>0</v>
      </c>
      <c r="AU40" s="107">
        <v>0</v>
      </c>
      <c r="AV40" s="107">
        <v>0</v>
      </c>
      <c r="AW40" s="107">
        <v>0</v>
      </c>
      <c r="AX40" s="107">
        <v>0</v>
      </c>
      <c r="AY40" s="107">
        <v>0</v>
      </c>
      <c r="AZ40" s="107">
        <v>0</v>
      </c>
      <c r="BA40" s="107">
        <v>0</v>
      </c>
      <c r="BB40" s="107">
        <v>0</v>
      </c>
      <c r="BC40" s="107">
        <v>0</v>
      </c>
      <c r="BJ40" s="96" t="s">
        <v>152</v>
      </c>
      <c r="BK40" s="96" t="s">
        <v>607</v>
      </c>
      <c r="BL40" s="96" t="s">
        <v>1973</v>
      </c>
    </row>
    <row r="41" spans="1:64" ht="12.75" customHeight="1">
      <c r="A41" s="748" t="s">
        <v>538</v>
      </c>
      <c r="B41" s="748" t="s">
        <v>1275</v>
      </c>
      <c r="C41" s="748" t="s">
        <v>615</v>
      </c>
      <c r="D41" s="748" t="s">
        <v>1222</v>
      </c>
      <c r="E41" s="107">
        <v>0</v>
      </c>
      <c r="F41" s="107">
        <v>0</v>
      </c>
      <c r="G41" s="106">
        <v>0</v>
      </c>
      <c r="H41" s="107">
        <v>0</v>
      </c>
      <c r="I41" s="107">
        <v>0</v>
      </c>
      <c r="J41" s="107">
        <v>0</v>
      </c>
      <c r="K41" s="107">
        <v>0</v>
      </c>
      <c r="L41" s="107">
        <v>0</v>
      </c>
      <c r="M41" s="107">
        <v>0</v>
      </c>
      <c r="N41" s="107">
        <v>0</v>
      </c>
      <c r="O41" s="107">
        <v>0</v>
      </c>
      <c r="P41" s="107">
        <v>0</v>
      </c>
      <c r="Q41" s="107">
        <v>0</v>
      </c>
      <c r="R41" s="107">
        <v>0</v>
      </c>
      <c r="S41" s="107">
        <v>0</v>
      </c>
      <c r="T41" s="107">
        <v>0</v>
      </c>
      <c r="U41" s="107">
        <v>0</v>
      </c>
      <c r="V41" s="107">
        <v>0</v>
      </c>
      <c r="W41" s="107">
        <v>0</v>
      </c>
      <c r="X41" s="107">
        <v>0</v>
      </c>
      <c r="Y41" s="107">
        <v>0</v>
      </c>
      <c r="Z41" s="107">
        <v>0</v>
      </c>
      <c r="AA41" s="107">
        <v>0</v>
      </c>
      <c r="AB41" s="107">
        <v>0</v>
      </c>
      <c r="AC41" s="1054" t="s">
        <v>2196</v>
      </c>
      <c r="AE41" s="824" t="s">
        <v>153</v>
      </c>
      <c r="AF41" s="107">
        <v>0</v>
      </c>
      <c r="AG41" s="107">
        <v>0</v>
      </c>
      <c r="AH41" s="107">
        <v>0</v>
      </c>
      <c r="AI41" s="107">
        <v>0</v>
      </c>
      <c r="AJ41" s="107">
        <v>0</v>
      </c>
      <c r="AK41" s="107">
        <v>0</v>
      </c>
      <c r="AL41" s="107">
        <v>0</v>
      </c>
      <c r="AM41" s="107">
        <v>0</v>
      </c>
      <c r="AN41" s="107">
        <v>0</v>
      </c>
      <c r="AO41" s="107">
        <v>0</v>
      </c>
      <c r="AP41" s="107">
        <v>0</v>
      </c>
      <c r="AQ41" s="107">
        <v>0</v>
      </c>
      <c r="AR41" s="107">
        <v>0</v>
      </c>
      <c r="AS41" s="107">
        <v>0</v>
      </c>
      <c r="AT41" s="107">
        <v>0</v>
      </c>
      <c r="AU41" s="107">
        <v>0</v>
      </c>
      <c r="AV41" s="107">
        <v>0</v>
      </c>
      <c r="AW41" s="107">
        <v>0</v>
      </c>
      <c r="AX41" s="107">
        <v>0</v>
      </c>
      <c r="AY41" s="107">
        <v>0</v>
      </c>
      <c r="AZ41" s="107">
        <v>0</v>
      </c>
      <c r="BA41" s="107">
        <v>0</v>
      </c>
      <c r="BB41" s="107">
        <v>0</v>
      </c>
      <c r="BC41" s="107">
        <v>0</v>
      </c>
      <c r="BJ41" s="96" t="s">
        <v>153</v>
      </c>
      <c r="BK41" s="96" t="s">
        <v>608</v>
      </c>
      <c r="BL41" s="96" t="s">
        <v>1710</v>
      </c>
    </row>
    <row r="42" spans="1:64" ht="12.75" customHeight="1">
      <c r="A42" s="748" t="s">
        <v>538</v>
      </c>
      <c r="B42" s="748" t="s">
        <v>1276</v>
      </c>
      <c r="C42" s="748" t="s">
        <v>615</v>
      </c>
      <c r="D42" s="748" t="s">
        <v>1222</v>
      </c>
      <c r="E42" s="107">
        <v>0</v>
      </c>
      <c r="F42" s="107">
        <v>0</v>
      </c>
      <c r="G42" s="106">
        <v>0</v>
      </c>
      <c r="H42" s="107">
        <v>0</v>
      </c>
      <c r="I42" s="107">
        <v>0</v>
      </c>
      <c r="J42" s="107">
        <v>0</v>
      </c>
      <c r="K42" s="107">
        <v>0</v>
      </c>
      <c r="L42" s="107">
        <v>0</v>
      </c>
      <c r="M42" s="107">
        <v>0</v>
      </c>
      <c r="N42" s="107">
        <v>0</v>
      </c>
      <c r="O42" s="107">
        <v>0</v>
      </c>
      <c r="P42" s="107">
        <v>0</v>
      </c>
      <c r="Q42" s="107">
        <v>0</v>
      </c>
      <c r="R42" s="107">
        <v>0</v>
      </c>
      <c r="S42" s="107">
        <v>0</v>
      </c>
      <c r="T42" s="107">
        <v>0</v>
      </c>
      <c r="U42" s="107">
        <v>0</v>
      </c>
      <c r="V42" s="107">
        <v>0</v>
      </c>
      <c r="W42" s="107">
        <v>0</v>
      </c>
      <c r="X42" s="107">
        <v>0</v>
      </c>
      <c r="Y42" s="107">
        <v>0</v>
      </c>
      <c r="Z42" s="107">
        <v>0</v>
      </c>
      <c r="AA42" s="107">
        <v>0</v>
      </c>
      <c r="AB42" s="107">
        <v>0</v>
      </c>
      <c r="AC42" s="1056" t="s">
        <v>2197</v>
      </c>
      <c r="AE42" s="824" t="s">
        <v>154</v>
      </c>
      <c r="AF42" s="107">
        <v>0</v>
      </c>
      <c r="AG42" s="107">
        <v>0</v>
      </c>
      <c r="AH42" s="107">
        <v>0</v>
      </c>
      <c r="AI42" s="107">
        <v>0</v>
      </c>
      <c r="AJ42" s="107">
        <v>0</v>
      </c>
      <c r="AK42" s="107">
        <v>0</v>
      </c>
      <c r="AL42" s="107">
        <v>0</v>
      </c>
      <c r="AM42" s="107">
        <v>0</v>
      </c>
      <c r="AN42" s="107">
        <v>0</v>
      </c>
      <c r="AO42" s="107">
        <v>0</v>
      </c>
      <c r="AP42" s="107">
        <v>0</v>
      </c>
      <c r="AQ42" s="107">
        <v>0</v>
      </c>
      <c r="AR42" s="107">
        <v>0</v>
      </c>
      <c r="AS42" s="107">
        <v>0</v>
      </c>
      <c r="AT42" s="107">
        <v>0</v>
      </c>
      <c r="AU42" s="107">
        <v>0</v>
      </c>
      <c r="AV42" s="107">
        <v>0</v>
      </c>
      <c r="AW42" s="107">
        <v>0</v>
      </c>
      <c r="AX42" s="107">
        <v>0</v>
      </c>
      <c r="AY42" s="107">
        <v>0</v>
      </c>
      <c r="AZ42" s="107">
        <v>0</v>
      </c>
      <c r="BA42" s="107">
        <v>0</v>
      </c>
      <c r="BB42" s="107">
        <v>0</v>
      </c>
      <c r="BC42" s="107">
        <v>0</v>
      </c>
      <c r="BJ42" s="96" t="s">
        <v>154</v>
      </c>
      <c r="BK42" s="96" t="s">
        <v>609</v>
      </c>
      <c r="BL42" s="96" t="s">
        <v>1711</v>
      </c>
    </row>
    <row r="43" spans="1:64" ht="12.75" customHeight="1">
      <c r="A43" s="748" t="s">
        <v>538</v>
      </c>
      <c r="B43" s="748" t="s">
        <v>1277</v>
      </c>
      <c r="C43" s="748" t="s">
        <v>615</v>
      </c>
      <c r="D43" s="748" t="s">
        <v>1222</v>
      </c>
      <c r="E43" s="107">
        <v>0</v>
      </c>
      <c r="F43" s="107">
        <v>0</v>
      </c>
      <c r="G43" s="106">
        <v>0</v>
      </c>
      <c r="H43" s="107">
        <v>0</v>
      </c>
      <c r="I43" s="107">
        <v>0</v>
      </c>
      <c r="J43" s="107">
        <v>0</v>
      </c>
      <c r="K43" s="107">
        <v>0</v>
      </c>
      <c r="L43" s="107">
        <v>0</v>
      </c>
      <c r="M43" s="107">
        <v>0</v>
      </c>
      <c r="N43" s="107">
        <v>0</v>
      </c>
      <c r="O43" s="107">
        <v>0</v>
      </c>
      <c r="P43" s="107">
        <v>0</v>
      </c>
      <c r="Q43" s="107">
        <v>0</v>
      </c>
      <c r="R43" s="107">
        <v>0</v>
      </c>
      <c r="S43" s="107">
        <v>0</v>
      </c>
      <c r="T43" s="107">
        <v>0</v>
      </c>
      <c r="U43" s="107">
        <v>0</v>
      </c>
      <c r="V43" s="107">
        <v>0</v>
      </c>
      <c r="W43" s="107">
        <v>0</v>
      </c>
      <c r="X43" s="107">
        <v>0</v>
      </c>
      <c r="Y43" s="107">
        <v>0</v>
      </c>
      <c r="Z43" s="107">
        <v>0</v>
      </c>
      <c r="AA43" s="107">
        <v>0</v>
      </c>
      <c r="AB43" s="107">
        <v>0</v>
      </c>
      <c r="AC43" s="1056" t="s">
        <v>2198</v>
      </c>
      <c r="AE43" s="824" t="s">
        <v>155</v>
      </c>
      <c r="AF43" s="107">
        <v>0</v>
      </c>
      <c r="AG43" s="107">
        <v>0</v>
      </c>
      <c r="AH43" s="107">
        <v>0</v>
      </c>
      <c r="AI43" s="107">
        <v>0</v>
      </c>
      <c r="AJ43" s="107">
        <v>0</v>
      </c>
      <c r="AK43" s="107">
        <v>0</v>
      </c>
      <c r="AL43" s="107">
        <v>0</v>
      </c>
      <c r="AM43" s="107">
        <v>0</v>
      </c>
      <c r="AN43" s="107">
        <v>0</v>
      </c>
      <c r="AO43" s="107">
        <v>0</v>
      </c>
      <c r="AP43" s="107">
        <v>0</v>
      </c>
      <c r="AQ43" s="107">
        <v>0</v>
      </c>
      <c r="AR43" s="107">
        <v>0</v>
      </c>
      <c r="AS43" s="107">
        <v>0</v>
      </c>
      <c r="AT43" s="107">
        <v>0</v>
      </c>
      <c r="AU43" s="107">
        <v>0</v>
      </c>
      <c r="AV43" s="107">
        <v>0</v>
      </c>
      <c r="AW43" s="107">
        <v>0</v>
      </c>
      <c r="AX43" s="107">
        <v>0</v>
      </c>
      <c r="AY43" s="107">
        <v>0</v>
      </c>
      <c r="AZ43" s="107">
        <v>0</v>
      </c>
      <c r="BA43" s="107">
        <v>0</v>
      </c>
      <c r="BB43" s="107">
        <v>0</v>
      </c>
      <c r="BC43" s="107">
        <v>0</v>
      </c>
      <c r="BJ43" s="96" t="s">
        <v>155</v>
      </c>
      <c r="BK43" s="96" t="s">
        <v>610</v>
      </c>
      <c r="BL43" s="96" t="s">
        <v>1712</v>
      </c>
    </row>
    <row r="44" spans="1:64" ht="12.75" customHeight="1">
      <c r="A44" s="748" t="s">
        <v>538</v>
      </c>
      <c r="B44" s="748" t="s">
        <v>1278</v>
      </c>
      <c r="C44" s="748" t="s">
        <v>615</v>
      </c>
      <c r="D44" s="748" t="s">
        <v>1222</v>
      </c>
      <c r="E44" s="107">
        <v>0</v>
      </c>
      <c r="F44" s="107">
        <v>0</v>
      </c>
      <c r="G44" s="106">
        <v>0</v>
      </c>
      <c r="H44" s="107">
        <v>0</v>
      </c>
      <c r="I44" s="107">
        <v>0</v>
      </c>
      <c r="J44" s="107">
        <v>0</v>
      </c>
      <c r="K44" s="107">
        <v>0</v>
      </c>
      <c r="L44" s="107">
        <v>0</v>
      </c>
      <c r="M44" s="107">
        <v>0</v>
      </c>
      <c r="N44" s="107">
        <v>0</v>
      </c>
      <c r="O44" s="107">
        <v>0</v>
      </c>
      <c r="P44" s="107">
        <v>0</v>
      </c>
      <c r="Q44" s="107">
        <v>0</v>
      </c>
      <c r="R44" s="107">
        <v>0</v>
      </c>
      <c r="S44" s="107">
        <v>0</v>
      </c>
      <c r="T44" s="107">
        <v>0</v>
      </c>
      <c r="U44" s="107">
        <v>0</v>
      </c>
      <c r="V44" s="107">
        <v>0</v>
      </c>
      <c r="W44" s="107">
        <v>0</v>
      </c>
      <c r="X44" s="107">
        <v>0</v>
      </c>
      <c r="Y44" s="107">
        <v>0</v>
      </c>
      <c r="Z44" s="107">
        <v>0</v>
      </c>
      <c r="AA44" s="107">
        <v>0</v>
      </c>
      <c r="AB44" s="107">
        <v>0</v>
      </c>
      <c r="AC44" s="1056" t="s">
        <v>2199</v>
      </c>
      <c r="AE44" s="824" t="s">
        <v>805</v>
      </c>
      <c r="AF44" s="107">
        <v>0</v>
      </c>
      <c r="AG44" s="107">
        <v>0</v>
      </c>
      <c r="AH44" s="107">
        <v>0</v>
      </c>
      <c r="AI44" s="107">
        <v>0</v>
      </c>
      <c r="AJ44" s="107">
        <v>0</v>
      </c>
      <c r="AK44" s="107">
        <v>0</v>
      </c>
      <c r="AL44" s="107">
        <v>0</v>
      </c>
      <c r="AM44" s="107">
        <v>0</v>
      </c>
      <c r="AN44" s="107">
        <v>0</v>
      </c>
      <c r="AO44" s="107">
        <v>0</v>
      </c>
      <c r="AP44" s="107">
        <v>0</v>
      </c>
      <c r="AQ44" s="107">
        <v>0</v>
      </c>
      <c r="AR44" s="107">
        <v>0</v>
      </c>
      <c r="AS44" s="107">
        <v>0</v>
      </c>
      <c r="AT44" s="107">
        <v>0</v>
      </c>
      <c r="AU44" s="107">
        <v>0</v>
      </c>
      <c r="AV44" s="107">
        <v>0</v>
      </c>
      <c r="AW44" s="107">
        <v>0</v>
      </c>
      <c r="AX44" s="107">
        <v>0</v>
      </c>
      <c r="AY44" s="107">
        <v>0</v>
      </c>
      <c r="AZ44" s="107">
        <v>0</v>
      </c>
      <c r="BA44" s="107">
        <v>0</v>
      </c>
      <c r="BB44" s="107">
        <v>0</v>
      </c>
      <c r="BC44" s="107">
        <v>0</v>
      </c>
      <c r="BJ44" s="96" t="s">
        <v>805</v>
      </c>
      <c r="BK44" s="96" t="s">
        <v>805</v>
      </c>
      <c r="BL44" s="96" t="s">
        <v>1713</v>
      </c>
    </row>
    <row r="45" spans="1:64" ht="12.75" customHeight="1">
      <c r="A45" s="748" t="s">
        <v>538</v>
      </c>
      <c r="B45" s="748" t="s">
        <v>1279</v>
      </c>
      <c r="C45" s="748" t="s">
        <v>615</v>
      </c>
      <c r="D45" s="748" t="s">
        <v>1222</v>
      </c>
      <c r="E45" s="107">
        <v>0</v>
      </c>
      <c r="F45" s="107">
        <v>0</v>
      </c>
      <c r="G45" s="106">
        <v>0</v>
      </c>
      <c r="H45" s="107">
        <v>0</v>
      </c>
      <c r="I45" s="107">
        <v>0</v>
      </c>
      <c r="J45" s="107">
        <v>0</v>
      </c>
      <c r="K45" s="107">
        <v>0</v>
      </c>
      <c r="L45" s="107">
        <v>0</v>
      </c>
      <c r="M45" s="107">
        <v>0</v>
      </c>
      <c r="N45" s="107">
        <v>0</v>
      </c>
      <c r="O45" s="107">
        <v>0</v>
      </c>
      <c r="P45" s="107">
        <v>0</v>
      </c>
      <c r="Q45" s="107">
        <v>0</v>
      </c>
      <c r="R45" s="107">
        <v>0</v>
      </c>
      <c r="S45" s="107">
        <v>0</v>
      </c>
      <c r="T45" s="107">
        <v>0</v>
      </c>
      <c r="U45" s="107">
        <v>0</v>
      </c>
      <c r="V45" s="107">
        <v>0</v>
      </c>
      <c r="W45" s="107">
        <v>0</v>
      </c>
      <c r="X45" s="107">
        <v>0</v>
      </c>
      <c r="Y45" s="107">
        <v>0</v>
      </c>
      <c r="Z45" s="107">
        <v>0</v>
      </c>
      <c r="AA45" s="107">
        <v>0</v>
      </c>
      <c r="AB45" s="107">
        <v>0</v>
      </c>
      <c r="AC45" s="1056" t="s">
        <v>2200</v>
      </c>
      <c r="AE45" s="824" t="s">
        <v>156</v>
      </c>
      <c r="AF45" s="107">
        <v>0</v>
      </c>
      <c r="AG45" s="107">
        <v>0</v>
      </c>
      <c r="AH45" s="107">
        <v>0</v>
      </c>
      <c r="AI45" s="107">
        <v>0</v>
      </c>
      <c r="AJ45" s="107">
        <v>0</v>
      </c>
      <c r="AK45" s="107">
        <v>0</v>
      </c>
      <c r="AL45" s="107">
        <v>0</v>
      </c>
      <c r="AM45" s="107">
        <v>0</v>
      </c>
      <c r="AN45" s="107">
        <v>0</v>
      </c>
      <c r="AO45" s="107">
        <v>0</v>
      </c>
      <c r="AP45" s="107">
        <v>0</v>
      </c>
      <c r="AQ45" s="107">
        <v>0</v>
      </c>
      <c r="AR45" s="107">
        <v>0</v>
      </c>
      <c r="AS45" s="107">
        <v>0</v>
      </c>
      <c r="AT45" s="107">
        <v>0</v>
      </c>
      <c r="AU45" s="107">
        <v>0</v>
      </c>
      <c r="AV45" s="107">
        <v>0</v>
      </c>
      <c r="AW45" s="107">
        <v>0</v>
      </c>
      <c r="AX45" s="107">
        <v>0</v>
      </c>
      <c r="AY45" s="107">
        <v>0</v>
      </c>
      <c r="AZ45" s="107">
        <v>0</v>
      </c>
      <c r="BA45" s="107">
        <v>0</v>
      </c>
      <c r="BB45" s="107">
        <v>0</v>
      </c>
      <c r="BC45" s="107">
        <v>0</v>
      </c>
      <c r="BJ45" s="96" t="s">
        <v>156</v>
      </c>
      <c r="BK45" s="96" t="s">
        <v>611</v>
      </c>
      <c r="BL45" s="96" t="s">
        <v>1714</v>
      </c>
    </row>
    <row r="46" spans="1:64" ht="12.75" customHeight="1">
      <c r="A46" s="748" t="s">
        <v>538</v>
      </c>
      <c r="B46" s="748" t="s">
        <v>1280</v>
      </c>
      <c r="C46" s="748" t="s">
        <v>615</v>
      </c>
      <c r="D46" s="748" t="s">
        <v>1222</v>
      </c>
      <c r="E46" s="107">
        <v>0</v>
      </c>
      <c r="F46" s="107">
        <v>0</v>
      </c>
      <c r="G46" s="106">
        <v>0</v>
      </c>
      <c r="H46" s="107">
        <v>0</v>
      </c>
      <c r="I46" s="107">
        <v>0</v>
      </c>
      <c r="J46" s="107">
        <v>0</v>
      </c>
      <c r="K46" s="107">
        <v>0</v>
      </c>
      <c r="L46" s="107">
        <v>0</v>
      </c>
      <c r="M46" s="107">
        <v>0</v>
      </c>
      <c r="N46" s="107">
        <v>0</v>
      </c>
      <c r="O46" s="107">
        <v>0</v>
      </c>
      <c r="P46" s="107">
        <v>0</v>
      </c>
      <c r="Q46" s="107">
        <v>0</v>
      </c>
      <c r="R46" s="107">
        <v>0</v>
      </c>
      <c r="S46" s="107">
        <v>0</v>
      </c>
      <c r="T46" s="107">
        <v>0</v>
      </c>
      <c r="U46" s="107">
        <v>0</v>
      </c>
      <c r="V46" s="107">
        <v>0</v>
      </c>
      <c r="W46" s="107">
        <v>0</v>
      </c>
      <c r="X46" s="107">
        <v>0</v>
      </c>
      <c r="Y46" s="107">
        <v>0</v>
      </c>
      <c r="Z46" s="107">
        <v>0</v>
      </c>
      <c r="AA46" s="107">
        <v>0</v>
      </c>
      <c r="AB46" s="107">
        <v>0</v>
      </c>
      <c r="AC46" s="1056" t="s">
        <v>2201</v>
      </c>
      <c r="AE46" s="796" t="s">
        <v>1094</v>
      </c>
      <c r="AF46" s="107">
        <v>0</v>
      </c>
      <c r="AG46" s="107">
        <v>0</v>
      </c>
      <c r="AH46" s="107">
        <v>0</v>
      </c>
      <c r="AI46" s="107">
        <v>0</v>
      </c>
      <c r="AJ46" s="107">
        <v>0</v>
      </c>
      <c r="AK46" s="107">
        <v>0</v>
      </c>
      <c r="AL46" s="107">
        <v>0</v>
      </c>
      <c r="AM46" s="107">
        <v>0</v>
      </c>
      <c r="AN46" s="107">
        <v>0</v>
      </c>
      <c r="AO46" s="107">
        <v>0</v>
      </c>
      <c r="AP46" s="107">
        <v>0</v>
      </c>
      <c r="AQ46" s="107">
        <v>0</v>
      </c>
      <c r="AR46" s="107">
        <v>0</v>
      </c>
      <c r="AS46" s="107">
        <v>0</v>
      </c>
      <c r="AT46" s="107">
        <v>0</v>
      </c>
      <c r="AU46" s="107">
        <v>0</v>
      </c>
      <c r="AV46" s="107">
        <v>0</v>
      </c>
      <c r="AW46" s="107">
        <v>0</v>
      </c>
      <c r="AX46" s="107">
        <v>0</v>
      </c>
      <c r="AY46" s="107">
        <v>0</v>
      </c>
      <c r="AZ46" s="107">
        <v>0</v>
      </c>
      <c r="BA46" s="107">
        <v>0</v>
      </c>
      <c r="BB46" s="107">
        <v>0</v>
      </c>
      <c r="BC46" s="107">
        <v>0</v>
      </c>
      <c r="BJ46" s="96" t="s">
        <v>1094</v>
      </c>
      <c r="BK46" s="96" t="s">
        <v>612</v>
      </c>
      <c r="BL46" s="96" t="s">
        <v>1721</v>
      </c>
    </row>
    <row r="47" spans="1:64" ht="13.5" customHeight="1">
      <c r="A47" s="748" t="s">
        <v>538</v>
      </c>
      <c r="B47" s="748" t="s">
        <v>294</v>
      </c>
      <c r="C47" s="748" t="s">
        <v>615</v>
      </c>
      <c r="D47" s="748" t="s">
        <v>1222</v>
      </c>
      <c r="E47" s="106">
        <v>0</v>
      </c>
      <c r="F47" s="106">
        <v>0</v>
      </c>
      <c r="G47" s="106">
        <v>0</v>
      </c>
      <c r="H47" s="106">
        <v>0</v>
      </c>
      <c r="I47" s="106">
        <v>0</v>
      </c>
      <c r="J47" s="106">
        <v>0</v>
      </c>
      <c r="K47" s="106">
        <v>0</v>
      </c>
      <c r="L47" s="106">
        <v>0</v>
      </c>
      <c r="M47" s="106">
        <v>0</v>
      </c>
      <c r="N47" s="106">
        <v>0</v>
      </c>
      <c r="O47" s="106">
        <v>0</v>
      </c>
      <c r="P47" s="106">
        <v>0</v>
      </c>
      <c r="Q47" s="106">
        <v>0</v>
      </c>
      <c r="R47" s="106">
        <v>0</v>
      </c>
      <c r="S47" s="106">
        <v>0</v>
      </c>
      <c r="T47" s="106">
        <v>0</v>
      </c>
      <c r="U47" s="106">
        <v>0</v>
      </c>
      <c r="V47" s="106">
        <v>0</v>
      </c>
      <c r="W47" s="106">
        <v>0</v>
      </c>
      <c r="X47" s="106">
        <v>0</v>
      </c>
      <c r="Y47" s="106">
        <v>0</v>
      </c>
      <c r="Z47" s="106">
        <v>0</v>
      </c>
      <c r="AA47" s="106">
        <v>0</v>
      </c>
      <c r="AB47" s="106">
        <v>0</v>
      </c>
      <c r="AC47" s="1055" t="s">
        <v>2207</v>
      </c>
      <c r="AE47" s="824" t="s">
        <v>970</v>
      </c>
      <c r="AF47" s="106">
        <v>0</v>
      </c>
      <c r="AG47" s="106">
        <v>0</v>
      </c>
      <c r="AH47" s="106">
        <v>0</v>
      </c>
      <c r="AI47" s="106">
        <v>0</v>
      </c>
      <c r="AJ47" s="106">
        <v>0</v>
      </c>
      <c r="AK47" s="106">
        <v>0</v>
      </c>
      <c r="AL47" s="106">
        <v>0</v>
      </c>
      <c r="AM47" s="106">
        <v>0</v>
      </c>
      <c r="AN47" s="106">
        <v>0</v>
      </c>
      <c r="AO47" s="106">
        <v>0</v>
      </c>
      <c r="AP47" s="106">
        <v>0</v>
      </c>
      <c r="AQ47" s="106">
        <v>0</v>
      </c>
      <c r="AR47" s="106">
        <v>0</v>
      </c>
      <c r="AS47" s="106">
        <v>0</v>
      </c>
      <c r="AT47" s="106">
        <v>0</v>
      </c>
      <c r="AU47" s="106">
        <v>0</v>
      </c>
      <c r="AV47" s="106">
        <v>0</v>
      </c>
      <c r="AW47" s="106">
        <v>0</v>
      </c>
      <c r="AX47" s="106">
        <v>0</v>
      </c>
      <c r="AY47" s="106">
        <v>0</v>
      </c>
      <c r="AZ47" s="106">
        <v>0</v>
      </c>
      <c r="BA47" s="106">
        <v>0</v>
      </c>
      <c r="BB47" s="106">
        <v>0</v>
      </c>
      <c r="BC47" s="106">
        <v>0</v>
      </c>
      <c r="BJ47" s="96" t="s">
        <v>970</v>
      </c>
      <c r="BK47" s="96" t="s">
        <v>801</v>
      </c>
      <c r="BL47" s="96" t="s">
        <v>1974</v>
      </c>
    </row>
    <row r="48" spans="1:64" ht="13.5" customHeight="1">
      <c r="A48" s="748" t="s">
        <v>538</v>
      </c>
      <c r="B48" s="748" t="s">
        <v>295</v>
      </c>
      <c r="C48" s="748" t="s">
        <v>615</v>
      </c>
      <c r="D48" s="748" t="s">
        <v>1222</v>
      </c>
      <c r="E48" s="106">
        <v>0</v>
      </c>
      <c r="F48" s="106">
        <v>0</v>
      </c>
      <c r="G48" s="106">
        <v>0</v>
      </c>
      <c r="H48" s="106">
        <v>0</v>
      </c>
      <c r="I48" s="106">
        <v>0</v>
      </c>
      <c r="J48" s="106">
        <v>0</v>
      </c>
      <c r="K48" s="106">
        <v>0</v>
      </c>
      <c r="L48" s="106">
        <v>0</v>
      </c>
      <c r="M48" s="106">
        <v>0</v>
      </c>
      <c r="N48" s="106">
        <v>0</v>
      </c>
      <c r="O48" s="106">
        <v>0</v>
      </c>
      <c r="P48" s="106">
        <v>0</v>
      </c>
      <c r="Q48" s="106">
        <v>0</v>
      </c>
      <c r="R48" s="106">
        <v>0</v>
      </c>
      <c r="S48" s="106">
        <v>0</v>
      </c>
      <c r="T48" s="106">
        <v>0</v>
      </c>
      <c r="U48" s="106">
        <v>0</v>
      </c>
      <c r="V48" s="106">
        <v>0</v>
      </c>
      <c r="W48" s="106">
        <v>0</v>
      </c>
      <c r="X48" s="106">
        <v>0</v>
      </c>
      <c r="Y48" s="106">
        <v>0</v>
      </c>
      <c r="Z48" s="106">
        <v>0</v>
      </c>
      <c r="AA48" s="106">
        <v>0</v>
      </c>
      <c r="AB48" s="106">
        <v>0</v>
      </c>
      <c r="AC48" s="1055" t="s">
        <v>2208</v>
      </c>
      <c r="AE48" s="824" t="s">
        <v>134</v>
      </c>
      <c r="AF48" s="106">
        <v>0</v>
      </c>
      <c r="AG48" s="106">
        <v>0</v>
      </c>
      <c r="AH48" s="106">
        <v>0</v>
      </c>
      <c r="AI48" s="106">
        <v>0</v>
      </c>
      <c r="AJ48" s="106">
        <v>0</v>
      </c>
      <c r="AK48" s="106">
        <v>0</v>
      </c>
      <c r="AL48" s="106">
        <v>0</v>
      </c>
      <c r="AM48" s="106">
        <v>0</v>
      </c>
      <c r="AN48" s="106">
        <v>0</v>
      </c>
      <c r="AO48" s="106">
        <v>0</v>
      </c>
      <c r="AP48" s="106">
        <v>0</v>
      </c>
      <c r="AQ48" s="106">
        <v>0</v>
      </c>
      <c r="AR48" s="106">
        <v>0</v>
      </c>
      <c r="AS48" s="106">
        <v>0</v>
      </c>
      <c r="AT48" s="106">
        <v>0</v>
      </c>
      <c r="AU48" s="106">
        <v>0</v>
      </c>
      <c r="AV48" s="106">
        <v>0</v>
      </c>
      <c r="AW48" s="106">
        <v>0</v>
      </c>
      <c r="AX48" s="106">
        <v>0</v>
      </c>
      <c r="AY48" s="106">
        <v>0</v>
      </c>
      <c r="AZ48" s="106">
        <v>0</v>
      </c>
      <c r="BA48" s="106">
        <v>0</v>
      </c>
      <c r="BB48" s="106">
        <v>0</v>
      </c>
      <c r="BC48" s="106">
        <v>0</v>
      </c>
      <c r="BJ48" s="96" t="s">
        <v>134</v>
      </c>
      <c r="BK48" s="96" t="s">
        <v>802</v>
      </c>
      <c r="BL48" s="96" t="s">
        <v>1975</v>
      </c>
    </row>
    <row r="49" spans="1:64" ht="13.5" customHeight="1">
      <c r="A49" s="748" t="s">
        <v>538</v>
      </c>
      <c r="B49" s="748" t="s">
        <v>296</v>
      </c>
      <c r="C49" s="748" t="s">
        <v>615</v>
      </c>
      <c r="D49" s="748" t="s">
        <v>1222</v>
      </c>
      <c r="E49" s="106">
        <v>0</v>
      </c>
      <c r="F49" s="106">
        <v>0</v>
      </c>
      <c r="G49" s="106">
        <v>0</v>
      </c>
      <c r="H49" s="106">
        <v>0</v>
      </c>
      <c r="I49" s="106">
        <v>0</v>
      </c>
      <c r="J49" s="106">
        <v>0</v>
      </c>
      <c r="K49" s="106">
        <v>0</v>
      </c>
      <c r="L49" s="106">
        <v>0</v>
      </c>
      <c r="M49" s="106">
        <v>0</v>
      </c>
      <c r="N49" s="106">
        <v>0</v>
      </c>
      <c r="O49" s="106">
        <v>0</v>
      </c>
      <c r="P49" s="106">
        <v>0</v>
      </c>
      <c r="Q49" s="106">
        <v>0</v>
      </c>
      <c r="R49" s="106">
        <v>0</v>
      </c>
      <c r="S49" s="106">
        <v>0</v>
      </c>
      <c r="T49" s="106">
        <v>0</v>
      </c>
      <c r="U49" s="106">
        <v>0</v>
      </c>
      <c r="V49" s="106">
        <v>0</v>
      </c>
      <c r="W49" s="106">
        <v>0</v>
      </c>
      <c r="X49" s="106">
        <v>0</v>
      </c>
      <c r="Y49" s="106">
        <v>0</v>
      </c>
      <c r="Z49" s="106">
        <v>0</v>
      </c>
      <c r="AA49" s="106">
        <v>0</v>
      </c>
      <c r="AB49" s="106">
        <v>0</v>
      </c>
      <c r="AC49" s="1055" t="s">
        <v>2209</v>
      </c>
      <c r="AE49" s="824" t="s">
        <v>371</v>
      </c>
      <c r="AF49" s="106">
        <v>0</v>
      </c>
      <c r="AG49" s="106">
        <v>0</v>
      </c>
      <c r="AH49" s="106">
        <v>0</v>
      </c>
      <c r="AI49" s="106">
        <v>0</v>
      </c>
      <c r="AJ49" s="106">
        <v>0</v>
      </c>
      <c r="AK49" s="106">
        <v>0</v>
      </c>
      <c r="AL49" s="106">
        <v>0</v>
      </c>
      <c r="AM49" s="106">
        <v>0</v>
      </c>
      <c r="AN49" s="106">
        <v>0</v>
      </c>
      <c r="AO49" s="106">
        <v>0</v>
      </c>
      <c r="AP49" s="106">
        <v>0</v>
      </c>
      <c r="AQ49" s="106">
        <v>0</v>
      </c>
      <c r="AR49" s="106">
        <v>0</v>
      </c>
      <c r="AS49" s="106">
        <v>0</v>
      </c>
      <c r="AT49" s="106">
        <v>0</v>
      </c>
      <c r="AU49" s="106">
        <v>0</v>
      </c>
      <c r="AV49" s="106">
        <v>0</v>
      </c>
      <c r="AW49" s="106">
        <v>0</v>
      </c>
      <c r="AX49" s="106">
        <v>0</v>
      </c>
      <c r="AY49" s="106">
        <v>0</v>
      </c>
      <c r="AZ49" s="106">
        <v>0</v>
      </c>
      <c r="BA49" s="106">
        <v>0</v>
      </c>
      <c r="BB49" s="106">
        <v>0</v>
      </c>
      <c r="BC49" s="106">
        <v>0</v>
      </c>
      <c r="BJ49" s="96" t="s">
        <v>371</v>
      </c>
      <c r="BK49" s="96" t="s">
        <v>1144</v>
      </c>
      <c r="BL49" s="96" t="s">
        <v>1976</v>
      </c>
    </row>
    <row r="50" spans="1:64" ht="13.5" customHeight="1">
      <c r="A50" s="748" t="s">
        <v>538</v>
      </c>
      <c r="B50" s="748" t="s">
        <v>87</v>
      </c>
      <c r="C50" s="748" t="s">
        <v>615</v>
      </c>
      <c r="D50" s="748" t="s">
        <v>1222</v>
      </c>
      <c r="E50" s="106">
        <v>0</v>
      </c>
      <c r="F50" s="106">
        <v>0</v>
      </c>
      <c r="G50" s="106">
        <v>0</v>
      </c>
      <c r="H50" s="106">
        <v>0</v>
      </c>
      <c r="I50" s="106">
        <v>0</v>
      </c>
      <c r="J50" s="106">
        <v>0</v>
      </c>
      <c r="K50" s="106">
        <v>0</v>
      </c>
      <c r="L50" s="106">
        <v>0</v>
      </c>
      <c r="M50" s="106">
        <v>0</v>
      </c>
      <c r="N50" s="106">
        <v>0</v>
      </c>
      <c r="O50" s="106">
        <v>0</v>
      </c>
      <c r="P50" s="106">
        <v>0</v>
      </c>
      <c r="Q50" s="106">
        <v>0</v>
      </c>
      <c r="R50" s="106">
        <v>0</v>
      </c>
      <c r="S50" s="106">
        <v>0</v>
      </c>
      <c r="T50" s="106">
        <v>0</v>
      </c>
      <c r="U50" s="106">
        <v>0</v>
      </c>
      <c r="V50" s="106">
        <v>0</v>
      </c>
      <c r="W50" s="106">
        <v>0</v>
      </c>
      <c r="X50" s="106">
        <v>0</v>
      </c>
      <c r="Y50" s="106">
        <v>0</v>
      </c>
      <c r="Z50" s="106">
        <v>0</v>
      </c>
      <c r="AA50" s="106">
        <v>0</v>
      </c>
      <c r="AB50" s="106">
        <v>0</v>
      </c>
      <c r="AC50" s="1055" t="s">
        <v>2210</v>
      </c>
      <c r="AE50" s="824" t="s">
        <v>372</v>
      </c>
      <c r="AF50" s="106">
        <v>0</v>
      </c>
      <c r="AG50" s="106">
        <v>0</v>
      </c>
      <c r="AH50" s="106">
        <v>0</v>
      </c>
      <c r="AI50" s="106">
        <v>0</v>
      </c>
      <c r="AJ50" s="106">
        <v>0</v>
      </c>
      <c r="AK50" s="106">
        <v>0</v>
      </c>
      <c r="AL50" s="106">
        <v>0</v>
      </c>
      <c r="AM50" s="106">
        <v>0</v>
      </c>
      <c r="AN50" s="106">
        <v>0</v>
      </c>
      <c r="AO50" s="106">
        <v>0</v>
      </c>
      <c r="AP50" s="106">
        <v>0</v>
      </c>
      <c r="AQ50" s="106">
        <v>0</v>
      </c>
      <c r="AR50" s="106">
        <v>0</v>
      </c>
      <c r="AS50" s="106">
        <v>0</v>
      </c>
      <c r="AT50" s="106">
        <v>0</v>
      </c>
      <c r="AU50" s="106">
        <v>0</v>
      </c>
      <c r="AV50" s="106">
        <v>0</v>
      </c>
      <c r="AW50" s="106">
        <v>0</v>
      </c>
      <c r="AX50" s="106">
        <v>0</v>
      </c>
      <c r="AY50" s="106">
        <v>0</v>
      </c>
      <c r="AZ50" s="106">
        <v>0</v>
      </c>
      <c r="BA50" s="106">
        <v>0</v>
      </c>
      <c r="BB50" s="106">
        <v>0</v>
      </c>
      <c r="BC50" s="106">
        <v>0</v>
      </c>
      <c r="BJ50" s="96" t="s">
        <v>372</v>
      </c>
      <c r="BK50" s="96" t="s">
        <v>1145</v>
      </c>
      <c r="BL50" s="96" t="s">
        <v>1977</v>
      </c>
    </row>
    <row r="51" spans="1:64" ht="13.5" customHeight="1">
      <c r="A51" s="748" t="s">
        <v>538</v>
      </c>
      <c r="B51" s="748" t="s">
        <v>297</v>
      </c>
      <c r="C51" s="748" t="s">
        <v>615</v>
      </c>
      <c r="D51" s="748" t="s">
        <v>1222</v>
      </c>
      <c r="E51" s="111">
        <v>0</v>
      </c>
      <c r="F51" s="111">
        <v>0</v>
      </c>
      <c r="G51" s="111">
        <v>0</v>
      </c>
      <c r="H51" s="111">
        <v>0</v>
      </c>
      <c r="I51" s="111">
        <v>0</v>
      </c>
      <c r="J51" s="111">
        <v>0</v>
      </c>
      <c r="K51" s="111">
        <v>0</v>
      </c>
      <c r="L51" s="111">
        <v>0</v>
      </c>
      <c r="M51" s="111">
        <v>0</v>
      </c>
      <c r="N51" s="111">
        <v>0</v>
      </c>
      <c r="O51" s="111">
        <v>0</v>
      </c>
      <c r="P51" s="111">
        <v>0</v>
      </c>
      <c r="Q51" s="111">
        <v>0</v>
      </c>
      <c r="R51" s="111">
        <v>0</v>
      </c>
      <c r="S51" s="111">
        <v>0</v>
      </c>
      <c r="T51" s="111">
        <v>0</v>
      </c>
      <c r="U51" s="111">
        <v>0</v>
      </c>
      <c r="V51" s="111">
        <v>0</v>
      </c>
      <c r="W51" s="111">
        <v>0</v>
      </c>
      <c r="X51" s="111">
        <v>0</v>
      </c>
      <c r="Y51" s="111">
        <v>0</v>
      </c>
      <c r="Z51" s="111">
        <v>0</v>
      </c>
      <c r="AA51" s="111">
        <v>0</v>
      </c>
      <c r="AB51" s="111">
        <v>0</v>
      </c>
      <c r="AC51" s="1059" t="s">
        <v>2211</v>
      </c>
      <c r="AE51" s="797" t="s">
        <v>1476</v>
      </c>
      <c r="AF51" s="111">
        <v>0</v>
      </c>
      <c r="AG51" s="111">
        <v>0</v>
      </c>
      <c r="AH51" s="111">
        <v>0</v>
      </c>
      <c r="AI51" s="111">
        <v>0</v>
      </c>
      <c r="AJ51" s="111">
        <v>0</v>
      </c>
      <c r="AK51" s="111">
        <v>0</v>
      </c>
      <c r="AL51" s="111">
        <v>0</v>
      </c>
      <c r="AM51" s="111">
        <v>0</v>
      </c>
      <c r="AN51" s="111">
        <v>0</v>
      </c>
      <c r="AO51" s="111">
        <v>0</v>
      </c>
      <c r="AP51" s="111">
        <v>0</v>
      </c>
      <c r="AQ51" s="111">
        <v>0</v>
      </c>
      <c r="AR51" s="111">
        <v>0</v>
      </c>
      <c r="AS51" s="111">
        <v>0</v>
      </c>
      <c r="AT51" s="111">
        <v>0</v>
      </c>
      <c r="AU51" s="111">
        <v>0</v>
      </c>
      <c r="AV51" s="111">
        <v>0</v>
      </c>
      <c r="AW51" s="111">
        <v>0</v>
      </c>
      <c r="AX51" s="111">
        <v>0</v>
      </c>
      <c r="AY51" s="111">
        <v>0</v>
      </c>
      <c r="AZ51" s="111">
        <v>0</v>
      </c>
      <c r="BA51" s="111">
        <v>0</v>
      </c>
      <c r="BB51" s="111">
        <v>0</v>
      </c>
      <c r="BC51" s="111">
        <v>0</v>
      </c>
      <c r="BJ51" s="96" t="s">
        <v>1476</v>
      </c>
      <c r="BK51" s="96" t="s">
        <v>754</v>
      </c>
      <c r="BL51" s="96" t="s">
        <v>1978</v>
      </c>
    </row>
    <row r="52" spans="1:64">
      <c r="M52" s="136"/>
      <c r="N52" s="136"/>
      <c r="O52" s="136"/>
      <c r="P52" s="136"/>
    </row>
  </sheetData>
  <phoneticPr fontId="11" type="noConversion"/>
  <conditionalFormatting sqref="E6:Z51">
    <cfRule type="expression" dxfId="252" priority="2" stopIfTrue="1">
      <formula>E6&lt;&gt;AF6</formula>
    </cfRule>
  </conditionalFormatting>
  <conditionalFormatting sqref="AB6:AB51">
    <cfRule type="expression" dxfId="251" priority="32" stopIfTrue="1">
      <formula>AB6&lt;&gt;BC6</formula>
    </cfRule>
  </conditionalFormatting>
  <conditionalFormatting sqref="AA6:AA51">
    <cfRule type="expression" dxfId="250" priority="1" stopIfTrue="1">
      <formula>AA6&lt;&gt;BB6</formula>
    </cfRule>
  </conditionalFormatting>
  <dataValidations count="1">
    <dataValidation type="whole" operator="greaterThanOrEqual" allowBlank="1" showInputMessage="1" showErrorMessage="1" error="Positive whole numbers only / Nombres entiers positifs uniquement" sqref="AF34:BC51 AF13:BC13 AF8:BC11 AF18:BC32 AF6:BC6 E34:AB51 E13:AB13 E8:AB11 E18:AB32 E6:AB6">
      <formula1>0</formula1>
    </dataValidation>
  </dataValidations>
  <pageMargins left="0.25" right="0.25" top="0.5" bottom="0.5" header="0.5" footer="0.5"/>
  <pageSetup paperSize="9" scale="59" orientation="landscape" r:id="rId1"/>
  <headerFooter alignWithMargins="0"/>
  <legacyDrawing r:id="rId2"/>
</worksheet>
</file>

<file path=xl/worksheets/sheet22.xml><?xml version="1.0" encoding="utf-8"?>
<worksheet xmlns="http://schemas.openxmlformats.org/spreadsheetml/2006/main" xmlns:r="http://schemas.openxmlformats.org/officeDocument/2006/relationships">
  <sheetPr codeName="Sheet_TS07">
    <pageSetUpPr fitToPage="1"/>
  </sheetPr>
  <dimension ref="A1:BP46"/>
  <sheetViews>
    <sheetView showGridLines="0" zoomScaleNormal="100" workbookViewId="0">
      <pane xSplit="4" ySplit="5" topLeftCell="N6" activePane="bottomRight" state="frozen"/>
      <selection activeCell="F6" sqref="F6"/>
      <selection pane="topRight" activeCell="F6" sqref="F6"/>
      <selection pane="bottomLeft" activeCell="F6" sqref="F6"/>
      <selection pane="bottomRight" activeCell="AC6" sqref="AC6"/>
    </sheetView>
  </sheetViews>
  <sheetFormatPr defaultRowHeight="12"/>
  <cols>
    <col min="1" max="1" width="8.5703125" style="756" hidden="1" customWidth="1"/>
    <col min="2" max="2" width="10.140625" style="756" hidden="1" customWidth="1"/>
    <col min="3" max="3" width="8.7109375" style="756" hidden="1" customWidth="1"/>
    <col min="4" max="4" width="7.42578125" style="756" hidden="1" customWidth="1"/>
    <col min="5" max="28" width="8.7109375" style="96" customWidth="1"/>
    <col min="29" max="29" width="30.7109375" style="756" customWidth="1"/>
    <col min="30" max="30" width="9.140625" style="96" hidden="1" customWidth="1"/>
    <col min="31" max="31" width="35.42578125" style="756" hidden="1" customWidth="1"/>
    <col min="32" max="68" width="9.140625" style="96" hidden="1" customWidth="1"/>
    <col min="69" max="79" width="9.140625" style="96" customWidth="1"/>
    <col min="80" max="16384" width="9.140625" style="96"/>
  </cols>
  <sheetData>
    <row r="1" spans="1:66" s="120" customFormat="1" ht="15.75">
      <c r="A1" s="757"/>
      <c r="B1" s="757"/>
      <c r="C1" s="757"/>
      <c r="D1" s="757"/>
      <c r="F1" s="1049" t="s">
        <v>2217</v>
      </c>
      <c r="N1" s="1049" t="s">
        <v>2217</v>
      </c>
      <c r="O1" s="121"/>
      <c r="R1" s="121"/>
      <c r="S1" s="121"/>
      <c r="T1" s="121"/>
      <c r="U1" s="121"/>
      <c r="V1" s="121"/>
      <c r="W1" s="121"/>
      <c r="X1" s="121"/>
      <c r="Y1" s="121"/>
      <c r="Z1" s="121"/>
      <c r="AA1" s="121"/>
      <c r="AB1" s="121"/>
      <c r="AC1" s="1040">
        <f ca="1">NOW()</f>
        <v>41912.572466666665</v>
      </c>
      <c r="AE1" s="756" t="s">
        <v>992</v>
      </c>
      <c r="BK1" s="96" t="s">
        <v>992</v>
      </c>
      <c r="BL1" s="96" t="s">
        <v>56</v>
      </c>
      <c r="BM1" s="96" t="s">
        <v>1979</v>
      </c>
      <c r="BN1" s="96"/>
    </row>
    <row r="2" spans="1:66" s="122" customFormat="1" ht="12.75">
      <c r="A2" s="758"/>
      <c r="B2" s="758"/>
      <c r="C2" s="758"/>
      <c r="D2" s="758"/>
      <c r="E2" s="123"/>
      <c r="G2" s="123"/>
      <c r="H2" s="123"/>
      <c r="I2" s="123"/>
      <c r="J2" s="123"/>
      <c r="K2" s="123"/>
      <c r="L2" s="123"/>
      <c r="M2" s="123"/>
      <c r="N2" s="123"/>
      <c r="O2" s="123"/>
      <c r="P2" s="123"/>
      <c r="Q2" s="123"/>
      <c r="R2" s="123"/>
      <c r="S2" s="123"/>
      <c r="T2" s="123"/>
      <c r="U2" s="123"/>
      <c r="V2" s="123"/>
      <c r="W2" s="123"/>
      <c r="X2" s="123"/>
      <c r="Y2" s="123"/>
      <c r="Z2" s="123"/>
      <c r="AA2" s="123"/>
      <c r="AB2" s="123"/>
      <c r="AC2" s="1041" t="s">
        <v>2129</v>
      </c>
      <c r="AE2" s="758"/>
      <c r="BK2" s="96" t="s">
        <v>993</v>
      </c>
      <c r="BL2" s="96" t="s">
        <v>59</v>
      </c>
      <c r="BM2" s="96" t="s">
        <v>1992</v>
      </c>
      <c r="BN2" s="96"/>
    </row>
    <row r="3" spans="1:66" s="124" customFormat="1" ht="12" customHeight="1">
      <c r="A3" s="759"/>
      <c r="B3" s="759"/>
      <c r="C3" s="759"/>
      <c r="D3" s="759"/>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E3" s="759"/>
      <c r="BK3" s="96" t="s">
        <v>199</v>
      </c>
      <c r="BL3" s="96" t="s">
        <v>823</v>
      </c>
      <c r="BM3" s="96" t="s">
        <v>1993</v>
      </c>
      <c r="BN3" s="96"/>
    </row>
    <row r="4" spans="1:66" s="124" customFormat="1" ht="12" customHeight="1">
      <c r="A4" s="759" t="s">
        <v>1304</v>
      </c>
      <c r="B4" s="759" t="s">
        <v>1302</v>
      </c>
      <c r="C4" s="759" t="s">
        <v>1303</v>
      </c>
      <c r="D4" s="760" t="s">
        <v>1305</v>
      </c>
      <c r="E4" s="123"/>
      <c r="F4" s="123"/>
      <c r="G4" s="123"/>
      <c r="H4" s="123"/>
      <c r="I4" s="123"/>
      <c r="AC4" s="123"/>
      <c r="AE4" s="759"/>
      <c r="BK4" s="96" t="s">
        <v>703</v>
      </c>
      <c r="BL4" s="96" t="s">
        <v>820</v>
      </c>
      <c r="BM4" s="96" t="s">
        <v>1994</v>
      </c>
      <c r="BN4" s="96"/>
    </row>
    <row r="5" spans="1:66" s="124" customFormat="1" ht="12.75" customHeight="1" thickBot="1">
      <c r="A5" s="761"/>
      <c r="B5" s="761" t="s">
        <v>967</v>
      </c>
      <c r="C5" s="761" t="s">
        <v>539</v>
      </c>
      <c r="D5" s="761"/>
      <c r="E5" s="385">
        <v>2013</v>
      </c>
      <c r="F5" s="385">
        <v>2012</v>
      </c>
      <c r="G5" s="385">
        <v>2011</v>
      </c>
      <c r="H5" s="385">
        <v>2010</v>
      </c>
      <c r="I5" s="385">
        <v>2009</v>
      </c>
      <c r="J5" s="385">
        <v>2008</v>
      </c>
      <c r="K5" s="385">
        <v>2007</v>
      </c>
      <c r="L5" s="385">
        <v>2006</v>
      </c>
      <c r="M5" s="385">
        <v>2005</v>
      </c>
      <c r="N5" s="385">
        <v>2004</v>
      </c>
      <c r="O5" s="385">
        <v>2003</v>
      </c>
      <c r="P5" s="385">
        <v>2002</v>
      </c>
      <c r="Q5" s="385">
        <v>2001</v>
      </c>
      <c r="R5" s="385">
        <v>2000</v>
      </c>
      <c r="S5" s="385">
        <v>1999</v>
      </c>
      <c r="T5" s="385">
        <v>1998</v>
      </c>
      <c r="U5" s="385">
        <v>1997</v>
      </c>
      <c r="V5" s="385">
        <v>1996</v>
      </c>
      <c r="W5" s="385">
        <v>1995</v>
      </c>
      <c r="X5" s="385">
        <v>1994</v>
      </c>
      <c r="Y5" s="385">
        <v>1993</v>
      </c>
      <c r="Z5" s="385">
        <v>1992</v>
      </c>
      <c r="AA5" s="385">
        <v>1991</v>
      </c>
      <c r="AB5" s="385">
        <v>1990</v>
      </c>
      <c r="AC5" s="761"/>
      <c r="AE5" s="785"/>
      <c r="AF5" s="233">
        <v>1990</v>
      </c>
      <c r="AG5" s="234">
        <v>1991</v>
      </c>
      <c r="AH5" s="234">
        <v>1992</v>
      </c>
      <c r="AI5" s="234">
        <v>1993</v>
      </c>
      <c r="AJ5" s="234">
        <v>1994</v>
      </c>
      <c r="AK5" s="234">
        <v>1995</v>
      </c>
      <c r="AL5" s="234">
        <v>1996</v>
      </c>
      <c r="AM5" s="234">
        <v>1997</v>
      </c>
      <c r="AN5" s="234">
        <v>1998</v>
      </c>
      <c r="AO5" s="234">
        <v>1999</v>
      </c>
      <c r="AP5" s="234">
        <v>2000</v>
      </c>
      <c r="AQ5" s="234">
        <v>2001</v>
      </c>
      <c r="AR5" s="234">
        <v>2002</v>
      </c>
      <c r="AS5" s="234">
        <v>2003</v>
      </c>
      <c r="AT5" s="234">
        <v>2004</v>
      </c>
      <c r="AU5" s="234">
        <v>2005</v>
      </c>
      <c r="AV5" s="234">
        <v>2006</v>
      </c>
      <c r="AW5" s="234">
        <v>2007</v>
      </c>
      <c r="AX5" s="234">
        <v>2008</v>
      </c>
      <c r="AY5" s="234">
        <v>2009</v>
      </c>
      <c r="AZ5" s="234">
        <v>2010</v>
      </c>
      <c r="BA5" s="234">
        <v>2011</v>
      </c>
      <c r="BB5" s="234">
        <v>2012</v>
      </c>
      <c r="BC5" s="234">
        <v>2013</v>
      </c>
      <c r="BK5" s="96" t="s">
        <v>192</v>
      </c>
      <c r="BL5" s="96" t="s">
        <v>339</v>
      </c>
      <c r="BM5" s="96" t="s">
        <v>1933</v>
      </c>
      <c r="BN5" s="96"/>
    </row>
    <row r="6" spans="1:66" s="124" customFormat="1" ht="13.7" customHeight="1" thickBot="1">
      <c r="A6" s="759"/>
      <c r="B6" s="759"/>
      <c r="C6" s="759"/>
      <c r="D6" s="759"/>
      <c r="E6" s="659"/>
      <c r="F6" s="659"/>
      <c r="G6" s="659"/>
      <c r="H6" s="659"/>
      <c r="I6" s="659"/>
      <c r="J6" s="659"/>
      <c r="K6" s="659"/>
      <c r="L6" s="659"/>
      <c r="M6" s="659"/>
      <c r="N6" s="659"/>
      <c r="O6" s="659"/>
      <c r="P6" s="659"/>
      <c r="Q6" s="659"/>
      <c r="R6" s="659"/>
      <c r="S6" s="659"/>
      <c r="T6" s="659"/>
      <c r="U6" s="659"/>
      <c r="V6" s="659"/>
      <c r="W6" s="659"/>
      <c r="X6" s="659"/>
      <c r="Y6" s="659"/>
      <c r="Z6" s="659"/>
      <c r="AA6" s="659"/>
      <c r="AB6" s="659"/>
      <c r="AC6" s="1061" t="s">
        <v>2144</v>
      </c>
      <c r="AE6" s="783" t="s">
        <v>191</v>
      </c>
      <c r="AF6" s="249"/>
      <c r="AG6" s="659"/>
      <c r="AH6" s="659"/>
      <c r="AI6" s="659"/>
      <c r="AJ6" s="659"/>
      <c r="AK6" s="659"/>
      <c r="AL6" s="659"/>
      <c r="AM6" s="659"/>
      <c r="AN6" s="659"/>
      <c r="AO6" s="659"/>
      <c r="AP6" s="659"/>
      <c r="AQ6" s="659"/>
      <c r="AR6" s="659"/>
      <c r="AS6" s="659"/>
      <c r="AT6" s="659"/>
      <c r="AU6" s="659"/>
      <c r="AV6" s="659"/>
      <c r="AW6" s="659"/>
      <c r="AX6" s="659"/>
      <c r="AY6" s="659"/>
      <c r="AZ6" s="659"/>
      <c r="BA6" s="659"/>
      <c r="BB6" s="659"/>
      <c r="BC6" s="659"/>
      <c r="BK6" s="96" t="s">
        <v>191</v>
      </c>
      <c r="BL6" s="96" t="s">
        <v>338</v>
      </c>
      <c r="BM6" s="96" t="s">
        <v>1980</v>
      </c>
    </row>
    <row r="7" spans="1:66" s="664" customFormat="1" ht="13.5" customHeight="1">
      <c r="A7" s="766" t="s">
        <v>541</v>
      </c>
      <c r="B7" s="766" t="s">
        <v>278</v>
      </c>
      <c r="C7" s="766" t="s">
        <v>245</v>
      </c>
      <c r="D7" s="766" t="s">
        <v>583</v>
      </c>
      <c r="E7" s="715">
        <f>SUM(E8,E23,E37,E41)</f>
        <v>0</v>
      </c>
      <c r="F7" s="715">
        <f t="shared" ref="F7:P7" si="0">SUM(F8,F23,F37,F41)</f>
        <v>0</v>
      </c>
      <c r="G7" s="715">
        <f t="shared" si="0"/>
        <v>0</v>
      </c>
      <c r="H7" s="715">
        <f t="shared" si="0"/>
        <v>0</v>
      </c>
      <c r="I7" s="715">
        <f t="shared" si="0"/>
        <v>0</v>
      </c>
      <c r="J7" s="715">
        <f t="shared" si="0"/>
        <v>0</v>
      </c>
      <c r="K7" s="715">
        <f t="shared" si="0"/>
        <v>0</v>
      </c>
      <c r="L7" s="715">
        <f t="shared" si="0"/>
        <v>0</v>
      </c>
      <c r="M7" s="715">
        <f t="shared" si="0"/>
        <v>0</v>
      </c>
      <c r="N7" s="715">
        <f t="shared" si="0"/>
        <v>0</v>
      </c>
      <c r="O7" s="1028">
        <f t="shared" si="0"/>
        <v>0</v>
      </c>
      <c r="P7" s="715">
        <f t="shared" si="0"/>
        <v>0</v>
      </c>
      <c r="Q7" s="715">
        <f t="shared" ref="Q7:AB7" si="1">SUM(Q8,Q23,Q37,Q41)</f>
        <v>0</v>
      </c>
      <c r="R7" s="715">
        <f t="shared" si="1"/>
        <v>0</v>
      </c>
      <c r="S7" s="715">
        <f t="shared" si="1"/>
        <v>0</v>
      </c>
      <c r="T7" s="715">
        <f t="shared" si="1"/>
        <v>0</v>
      </c>
      <c r="U7" s="715">
        <f t="shared" si="1"/>
        <v>0</v>
      </c>
      <c r="V7" s="715">
        <f t="shared" si="1"/>
        <v>0</v>
      </c>
      <c r="W7" s="715">
        <f t="shared" si="1"/>
        <v>0</v>
      </c>
      <c r="X7" s="715">
        <f>SUM(X8,X23,X37,X41)</f>
        <v>0</v>
      </c>
      <c r="Y7" s="1028">
        <f>SUM(Y8,Y23,Y37,Y41)</f>
        <v>0</v>
      </c>
      <c r="Z7" s="1028">
        <f>SUM(Z8,Z23,Z37,Z41)</f>
        <v>0</v>
      </c>
      <c r="AA7" s="715">
        <f>SUM(AA8,AA23,AA37,AA41)</f>
        <v>0</v>
      </c>
      <c r="AB7" s="1028">
        <f t="shared" si="1"/>
        <v>0</v>
      </c>
      <c r="AC7" s="1055" t="s">
        <v>2161</v>
      </c>
      <c r="AE7" s="783" t="s">
        <v>118</v>
      </c>
      <c r="AF7" s="663">
        <f t="shared" ref="AF7:BC7" si="2">SUM(AF8,AF23,AF37,AF41)</f>
        <v>0</v>
      </c>
      <c r="AG7" s="663">
        <f t="shared" si="2"/>
        <v>0</v>
      </c>
      <c r="AH7" s="663">
        <f t="shared" si="2"/>
        <v>0</v>
      </c>
      <c r="AI7" s="663">
        <f t="shared" si="2"/>
        <v>0</v>
      </c>
      <c r="AJ7" s="663">
        <f t="shared" si="2"/>
        <v>0</v>
      </c>
      <c r="AK7" s="663">
        <f t="shared" si="2"/>
        <v>0</v>
      </c>
      <c r="AL7" s="663">
        <f t="shared" si="2"/>
        <v>0</v>
      </c>
      <c r="AM7" s="663">
        <f t="shared" si="2"/>
        <v>0</v>
      </c>
      <c r="AN7" s="663">
        <f t="shared" si="2"/>
        <v>0</v>
      </c>
      <c r="AO7" s="663">
        <f t="shared" si="2"/>
        <v>0</v>
      </c>
      <c r="AP7" s="663">
        <f t="shared" si="2"/>
        <v>0</v>
      </c>
      <c r="AQ7" s="663">
        <f t="shared" si="2"/>
        <v>0</v>
      </c>
      <c r="AR7" s="663">
        <f t="shared" si="2"/>
        <v>0</v>
      </c>
      <c r="AS7" s="663">
        <f t="shared" si="2"/>
        <v>0</v>
      </c>
      <c r="AT7" s="663">
        <f t="shared" si="2"/>
        <v>0</v>
      </c>
      <c r="AU7" s="663">
        <f t="shared" si="2"/>
        <v>0</v>
      </c>
      <c r="AV7" s="663">
        <f t="shared" si="2"/>
        <v>0</v>
      </c>
      <c r="AW7" s="663">
        <f t="shared" si="2"/>
        <v>0</v>
      </c>
      <c r="AX7" s="663">
        <f t="shared" si="2"/>
        <v>0</v>
      </c>
      <c r="AY7" s="663">
        <f>SUM(AY8,AY23,AY37,AY41)</f>
        <v>0</v>
      </c>
      <c r="AZ7" s="663">
        <f>SUM(AZ8,AZ23,AZ37,AZ41)</f>
        <v>0</v>
      </c>
      <c r="BA7" s="663">
        <f>SUM(BA8,BA23,BA37,BA41)</f>
        <v>0</v>
      </c>
      <c r="BB7" s="663">
        <f>SUM(BB8,BB23,BB37,BB41)</f>
        <v>0</v>
      </c>
      <c r="BC7" s="663">
        <f t="shared" si="2"/>
        <v>0</v>
      </c>
      <c r="BK7" s="96" t="s">
        <v>118</v>
      </c>
      <c r="BL7" s="96" t="s">
        <v>57</v>
      </c>
      <c r="BM7" s="96" t="s">
        <v>1981</v>
      </c>
    </row>
    <row r="8" spans="1:66" s="664" customFormat="1" ht="13.5" customHeight="1">
      <c r="A8" s="766" t="s">
        <v>541</v>
      </c>
      <c r="B8" s="766" t="s">
        <v>288</v>
      </c>
      <c r="C8" s="766" t="s">
        <v>245</v>
      </c>
      <c r="D8" s="766" t="s">
        <v>583</v>
      </c>
      <c r="E8" s="715">
        <f>SUM(E9:E22)</f>
        <v>0</v>
      </c>
      <c r="F8" s="715">
        <f t="shared" ref="F8:O8" si="3">SUM(F9:F22)</f>
        <v>0</v>
      </c>
      <c r="G8" s="715">
        <f t="shared" si="3"/>
        <v>0</v>
      </c>
      <c r="H8" s="715">
        <f t="shared" si="3"/>
        <v>0</v>
      </c>
      <c r="I8" s="715">
        <f t="shared" si="3"/>
        <v>0</v>
      </c>
      <c r="J8" s="715">
        <f t="shared" si="3"/>
        <v>0</v>
      </c>
      <c r="K8" s="715">
        <f t="shared" si="3"/>
        <v>0</v>
      </c>
      <c r="L8" s="715">
        <f t="shared" si="3"/>
        <v>0</v>
      </c>
      <c r="M8" s="715">
        <f t="shared" si="3"/>
        <v>0</v>
      </c>
      <c r="N8" s="715">
        <f t="shared" si="3"/>
        <v>0</v>
      </c>
      <c r="O8" s="715">
        <f t="shared" si="3"/>
        <v>0</v>
      </c>
      <c r="P8" s="715">
        <f>SUM(P9:P22)</f>
        <v>0</v>
      </c>
      <c r="Q8" s="715">
        <f>SUM(Q9:Q22)</f>
        <v>0</v>
      </c>
      <c r="R8" s="715">
        <f>SUM(R9:R22)</f>
        <v>0</v>
      </c>
      <c r="S8" s="715">
        <f>SUM(S9:S22)</f>
        <v>0</v>
      </c>
      <c r="T8" s="715">
        <f>SUM(T9:T22)</f>
        <v>0</v>
      </c>
      <c r="U8" s="715">
        <f t="shared" ref="U8:AB8" si="4">SUM(U9:U22)</f>
        <v>0</v>
      </c>
      <c r="V8" s="715">
        <f t="shared" si="4"/>
        <v>0</v>
      </c>
      <c r="W8" s="715">
        <f t="shared" si="4"/>
        <v>0</v>
      </c>
      <c r="X8" s="715">
        <f>SUM(X9:X22)</f>
        <v>0</v>
      </c>
      <c r="Y8" s="715">
        <f>SUM(Y9:Y22)</f>
        <v>0</v>
      </c>
      <c r="Z8" s="715">
        <f>SUM(Z9:Z22)</f>
        <v>0</v>
      </c>
      <c r="AA8" s="715">
        <f>SUM(AA9:AA22)</f>
        <v>0</v>
      </c>
      <c r="AB8" s="715">
        <f t="shared" si="4"/>
        <v>0</v>
      </c>
      <c r="AC8" s="1057" t="s">
        <v>2172</v>
      </c>
      <c r="AE8" s="779" t="s">
        <v>130</v>
      </c>
      <c r="AF8" s="663">
        <f t="shared" ref="AF8:BC8" si="5">SUM(AF9:AF22)</f>
        <v>0</v>
      </c>
      <c r="AG8" s="663">
        <f t="shared" si="5"/>
        <v>0</v>
      </c>
      <c r="AH8" s="663">
        <f t="shared" si="5"/>
        <v>0</v>
      </c>
      <c r="AI8" s="663">
        <f t="shared" si="5"/>
        <v>0</v>
      </c>
      <c r="AJ8" s="663">
        <f t="shared" si="5"/>
        <v>0</v>
      </c>
      <c r="AK8" s="663">
        <f t="shared" si="5"/>
        <v>0</v>
      </c>
      <c r="AL8" s="663">
        <f t="shared" si="5"/>
        <v>0</v>
      </c>
      <c r="AM8" s="663">
        <f t="shared" si="5"/>
        <v>0</v>
      </c>
      <c r="AN8" s="663">
        <f t="shared" si="5"/>
        <v>0</v>
      </c>
      <c r="AO8" s="663">
        <f t="shared" si="5"/>
        <v>0</v>
      </c>
      <c r="AP8" s="663">
        <f t="shared" si="5"/>
        <v>0</v>
      </c>
      <c r="AQ8" s="663">
        <f t="shared" si="5"/>
        <v>0</v>
      </c>
      <c r="AR8" s="663">
        <f t="shared" si="5"/>
        <v>0</v>
      </c>
      <c r="AS8" s="663">
        <f t="shared" si="5"/>
        <v>0</v>
      </c>
      <c r="AT8" s="663">
        <f t="shared" si="5"/>
        <v>0</v>
      </c>
      <c r="AU8" s="663">
        <f t="shared" si="5"/>
        <v>0</v>
      </c>
      <c r="AV8" s="663">
        <f t="shared" si="5"/>
        <v>0</v>
      </c>
      <c r="AW8" s="663">
        <f t="shared" si="5"/>
        <v>0</v>
      </c>
      <c r="AX8" s="663">
        <f t="shared" si="5"/>
        <v>0</v>
      </c>
      <c r="AY8" s="663">
        <f>SUM(AY9:AY22)</f>
        <v>0</v>
      </c>
      <c r="AZ8" s="663">
        <f>SUM(AZ9:AZ22)</f>
        <v>0</v>
      </c>
      <c r="BA8" s="663">
        <f>SUM(BA9:BA22)</f>
        <v>0</v>
      </c>
      <c r="BB8" s="663">
        <f>SUM(BB9:BB22)</f>
        <v>0</v>
      </c>
      <c r="BC8" s="663">
        <f t="shared" si="5"/>
        <v>0</v>
      </c>
      <c r="BK8" s="96" t="s">
        <v>130</v>
      </c>
      <c r="BL8" s="96" t="s">
        <v>1105</v>
      </c>
      <c r="BM8" s="96" t="s">
        <v>1955</v>
      </c>
    </row>
    <row r="9" spans="1:66" ht="12.75" customHeight="1">
      <c r="A9" s="748" t="s">
        <v>541</v>
      </c>
      <c r="B9" s="749" t="s">
        <v>1005</v>
      </c>
      <c r="C9" s="748" t="s">
        <v>245</v>
      </c>
      <c r="D9" s="748" t="s">
        <v>583</v>
      </c>
      <c r="E9" s="665">
        <v>0</v>
      </c>
      <c r="F9" s="665">
        <v>0</v>
      </c>
      <c r="G9" s="620">
        <v>0</v>
      </c>
      <c r="H9" s="665">
        <v>0</v>
      </c>
      <c r="I9" s="665">
        <v>0</v>
      </c>
      <c r="J9" s="665">
        <v>0</v>
      </c>
      <c r="K9" s="665">
        <v>0</v>
      </c>
      <c r="L9" s="665">
        <v>0</v>
      </c>
      <c r="M9" s="665">
        <v>0</v>
      </c>
      <c r="N9" s="665">
        <v>0</v>
      </c>
      <c r="O9" s="665">
        <v>0</v>
      </c>
      <c r="P9" s="665">
        <v>0</v>
      </c>
      <c r="Q9" s="665">
        <v>0</v>
      </c>
      <c r="R9" s="665">
        <v>0</v>
      </c>
      <c r="S9" s="665">
        <v>0</v>
      </c>
      <c r="T9" s="665">
        <v>0</v>
      </c>
      <c r="U9" s="665">
        <v>0</v>
      </c>
      <c r="V9" s="665">
        <v>0</v>
      </c>
      <c r="W9" s="665">
        <v>0</v>
      </c>
      <c r="X9" s="665">
        <v>0</v>
      </c>
      <c r="Y9" s="665">
        <v>0</v>
      </c>
      <c r="Z9" s="665">
        <v>0</v>
      </c>
      <c r="AA9" s="665">
        <v>0</v>
      </c>
      <c r="AB9" s="665">
        <v>0</v>
      </c>
      <c r="AC9" s="1056" t="s">
        <v>2173</v>
      </c>
      <c r="AE9" s="779" t="s">
        <v>135</v>
      </c>
      <c r="AF9" s="665">
        <v>0</v>
      </c>
      <c r="AG9" s="665">
        <v>0</v>
      </c>
      <c r="AH9" s="665">
        <v>0</v>
      </c>
      <c r="AI9" s="665">
        <v>0</v>
      </c>
      <c r="AJ9" s="665">
        <v>0</v>
      </c>
      <c r="AK9" s="665">
        <v>0</v>
      </c>
      <c r="AL9" s="665">
        <v>0</v>
      </c>
      <c r="AM9" s="665">
        <v>0</v>
      </c>
      <c r="AN9" s="665">
        <v>0</v>
      </c>
      <c r="AO9" s="665">
        <v>0</v>
      </c>
      <c r="AP9" s="665">
        <v>0</v>
      </c>
      <c r="AQ9" s="665">
        <v>0</v>
      </c>
      <c r="AR9" s="665">
        <v>0</v>
      </c>
      <c r="AS9" s="665">
        <v>0</v>
      </c>
      <c r="AT9" s="665">
        <v>0</v>
      </c>
      <c r="AU9" s="665">
        <v>0</v>
      </c>
      <c r="AV9" s="665">
        <v>0</v>
      </c>
      <c r="AW9" s="665">
        <v>0</v>
      </c>
      <c r="AX9" s="665">
        <v>0</v>
      </c>
      <c r="AY9" s="665">
        <v>0</v>
      </c>
      <c r="AZ9" s="665">
        <v>0</v>
      </c>
      <c r="BA9" s="665">
        <v>0</v>
      </c>
      <c r="BB9" s="665">
        <v>0</v>
      </c>
      <c r="BC9" s="665">
        <v>0</v>
      </c>
      <c r="BK9" s="96" t="s">
        <v>135</v>
      </c>
      <c r="BL9" s="96" t="s">
        <v>806</v>
      </c>
      <c r="BM9" s="96" t="s">
        <v>1688</v>
      </c>
    </row>
    <row r="10" spans="1:66" ht="12.75" customHeight="1">
      <c r="A10" s="748" t="s">
        <v>541</v>
      </c>
      <c r="B10" s="749" t="s">
        <v>884</v>
      </c>
      <c r="C10" s="748" t="s">
        <v>245</v>
      </c>
      <c r="D10" s="748" t="s">
        <v>583</v>
      </c>
      <c r="E10" s="665">
        <v>0</v>
      </c>
      <c r="F10" s="665">
        <v>0</v>
      </c>
      <c r="G10" s="620">
        <v>0</v>
      </c>
      <c r="H10" s="665">
        <v>0</v>
      </c>
      <c r="I10" s="665">
        <v>0</v>
      </c>
      <c r="J10" s="665">
        <v>0</v>
      </c>
      <c r="K10" s="665">
        <v>0</v>
      </c>
      <c r="L10" s="665">
        <v>0</v>
      </c>
      <c r="M10" s="665">
        <v>0</v>
      </c>
      <c r="N10" s="665">
        <v>0</v>
      </c>
      <c r="O10" s="665">
        <v>0</v>
      </c>
      <c r="P10" s="665">
        <v>0</v>
      </c>
      <c r="Q10" s="665">
        <v>0</v>
      </c>
      <c r="R10" s="665">
        <v>0</v>
      </c>
      <c r="S10" s="665">
        <v>0</v>
      </c>
      <c r="T10" s="665">
        <v>0</v>
      </c>
      <c r="U10" s="665">
        <v>0</v>
      </c>
      <c r="V10" s="665">
        <v>0</v>
      </c>
      <c r="W10" s="665">
        <v>0</v>
      </c>
      <c r="X10" s="665">
        <v>0</v>
      </c>
      <c r="Y10" s="665">
        <v>0</v>
      </c>
      <c r="Z10" s="665">
        <v>0</v>
      </c>
      <c r="AA10" s="665">
        <v>0</v>
      </c>
      <c r="AB10" s="665">
        <v>0</v>
      </c>
      <c r="AC10" s="1056" t="s">
        <v>2174</v>
      </c>
      <c r="AE10" s="779" t="s">
        <v>136</v>
      </c>
      <c r="AF10" s="665">
        <v>0</v>
      </c>
      <c r="AG10" s="665">
        <v>0</v>
      </c>
      <c r="AH10" s="665">
        <v>0</v>
      </c>
      <c r="AI10" s="665">
        <v>0</v>
      </c>
      <c r="AJ10" s="665">
        <v>0</v>
      </c>
      <c r="AK10" s="665">
        <v>0</v>
      </c>
      <c r="AL10" s="665">
        <v>0</v>
      </c>
      <c r="AM10" s="665">
        <v>0</v>
      </c>
      <c r="AN10" s="665">
        <v>0</v>
      </c>
      <c r="AO10" s="665">
        <v>0</v>
      </c>
      <c r="AP10" s="665">
        <v>0</v>
      </c>
      <c r="AQ10" s="665">
        <v>0</v>
      </c>
      <c r="AR10" s="665">
        <v>0</v>
      </c>
      <c r="AS10" s="665">
        <v>0</v>
      </c>
      <c r="AT10" s="665">
        <v>0</v>
      </c>
      <c r="AU10" s="665">
        <v>0</v>
      </c>
      <c r="AV10" s="665">
        <v>0</v>
      </c>
      <c r="AW10" s="665">
        <v>0</v>
      </c>
      <c r="AX10" s="665">
        <v>0</v>
      </c>
      <c r="AY10" s="665">
        <v>0</v>
      </c>
      <c r="AZ10" s="665">
        <v>0</v>
      </c>
      <c r="BA10" s="665">
        <v>0</v>
      </c>
      <c r="BB10" s="665">
        <v>0</v>
      </c>
      <c r="BC10" s="665">
        <v>0</v>
      </c>
      <c r="BK10" s="96" t="s">
        <v>136</v>
      </c>
      <c r="BL10" s="96" t="s">
        <v>807</v>
      </c>
      <c r="BM10" s="96" t="s">
        <v>1689</v>
      </c>
    </row>
    <row r="11" spans="1:66" ht="12.75" customHeight="1">
      <c r="A11" s="748" t="s">
        <v>541</v>
      </c>
      <c r="B11" s="749" t="s">
        <v>298</v>
      </c>
      <c r="C11" s="748" t="s">
        <v>245</v>
      </c>
      <c r="D11" s="748" t="s">
        <v>583</v>
      </c>
      <c r="E11" s="665">
        <v>0</v>
      </c>
      <c r="F11" s="665">
        <v>0</v>
      </c>
      <c r="G11" s="620">
        <v>0</v>
      </c>
      <c r="H11" s="665">
        <v>0</v>
      </c>
      <c r="I11" s="665">
        <v>0</v>
      </c>
      <c r="J11" s="665">
        <v>0</v>
      </c>
      <c r="K11" s="665">
        <v>0</v>
      </c>
      <c r="L11" s="665">
        <v>0</v>
      </c>
      <c r="M11" s="665">
        <v>0</v>
      </c>
      <c r="N11" s="665">
        <v>0</v>
      </c>
      <c r="O11" s="665">
        <v>0</v>
      </c>
      <c r="P11" s="665">
        <v>0</v>
      </c>
      <c r="Q11" s="665">
        <v>0</v>
      </c>
      <c r="R11" s="665">
        <v>0</v>
      </c>
      <c r="S11" s="665">
        <v>0</v>
      </c>
      <c r="T11" s="665">
        <v>0</v>
      </c>
      <c r="U11" s="665">
        <v>0</v>
      </c>
      <c r="V11" s="665">
        <v>0</v>
      </c>
      <c r="W11" s="665">
        <v>0</v>
      </c>
      <c r="X11" s="665">
        <v>0</v>
      </c>
      <c r="Y11" s="665">
        <v>0</v>
      </c>
      <c r="Z11" s="665">
        <v>0</v>
      </c>
      <c r="AA11" s="665">
        <v>0</v>
      </c>
      <c r="AB11" s="665">
        <v>0</v>
      </c>
      <c r="AC11" s="1056" t="s">
        <v>2175</v>
      </c>
      <c r="AE11" s="779" t="s">
        <v>137</v>
      </c>
      <c r="AF11" s="665">
        <v>0</v>
      </c>
      <c r="AG11" s="665">
        <v>0</v>
      </c>
      <c r="AH11" s="665">
        <v>0</v>
      </c>
      <c r="AI11" s="665">
        <v>0</v>
      </c>
      <c r="AJ11" s="665">
        <v>0</v>
      </c>
      <c r="AK11" s="665">
        <v>0</v>
      </c>
      <c r="AL11" s="665">
        <v>0</v>
      </c>
      <c r="AM11" s="665">
        <v>0</v>
      </c>
      <c r="AN11" s="665">
        <v>0</v>
      </c>
      <c r="AO11" s="665">
        <v>0</v>
      </c>
      <c r="AP11" s="665">
        <v>0</v>
      </c>
      <c r="AQ11" s="665">
        <v>0</v>
      </c>
      <c r="AR11" s="665">
        <v>0</v>
      </c>
      <c r="AS11" s="665">
        <v>0</v>
      </c>
      <c r="AT11" s="665">
        <v>0</v>
      </c>
      <c r="AU11" s="665">
        <v>0</v>
      </c>
      <c r="AV11" s="665">
        <v>0</v>
      </c>
      <c r="AW11" s="665">
        <v>0</v>
      </c>
      <c r="AX11" s="665">
        <v>0</v>
      </c>
      <c r="AY11" s="665">
        <v>0</v>
      </c>
      <c r="AZ11" s="665">
        <v>0</v>
      </c>
      <c r="BA11" s="665">
        <v>0</v>
      </c>
      <c r="BB11" s="665">
        <v>0</v>
      </c>
      <c r="BC11" s="665">
        <v>0</v>
      </c>
      <c r="BK11" s="96" t="s">
        <v>137</v>
      </c>
      <c r="BL11" s="96" t="s">
        <v>808</v>
      </c>
      <c r="BM11" s="96" t="s">
        <v>1690</v>
      </c>
    </row>
    <row r="12" spans="1:66" ht="12.75" customHeight="1">
      <c r="A12" s="748" t="s">
        <v>541</v>
      </c>
      <c r="B12" s="749" t="s">
        <v>299</v>
      </c>
      <c r="C12" s="748" t="s">
        <v>245</v>
      </c>
      <c r="D12" s="748" t="s">
        <v>583</v>
      </c>
      <c r="E12" s="665">
        <v>0</v>
      </c>
      <c r="F12" s="665">
        <v>0</v>
      </c>
      <c r="G12" s="620">
        <v>0</v>
      </c>
      <c r="H12" s="665">
        <v>0</v>
      </c>
      <c r="I12" s="665">
        <v>0</v>
      </c>
      <c r="J12" s="665">
        <v>0</v>
      </c>
      <c r="K12" s="665">
        <v>0</v>
      </c>
      <c r="L12" s="665">
        <v>0</v>
      </c>
      <c r="M12" s="665">
        <v>0</v>
      </c>
      <c r="N12" s="665">
        <v>0</v>
      </c>
      <c r="O12" s="665">
        <v>0</v>
      </c>
      <c r="P12" s="665">
        <v>0</v>
      </c>
      <c r="Q12" s="665">
        <v>0</v>
      </c>
      <c r="R12" s="665">
        <v>0</v>
      </c>
      <c r="S12" s="665">
        <v>0</v>
      </c>
      <c r="T12" s="665">
        <v>0</v>
      </c>
      <c r="U12" s="665">
        <v>0</v>
      </c>
      <c r="V12" s="665">
        <v>0</v>
      </c>
      <c r="W12" s="665">
        <v>0</v>
      </c>
      <c r="X12" s="665">
        <v>0</v>
      </c>
      <c r="Y12" s="665">
        <v>0</v>
      </c>
      <c r="Z12" s="665">
        <v>0</v>
      </c>
      <c r="AA12" s="665">
        <v>0</v>
      </c>
      <c r="AB12" s="665">
        <v>0</v>
      </c>
      <c r="AC12" s="1056" t="s">
        <v>2176</v>
      </c>
      <c r="AE12" s="779" t="s">
        <v>138</v>
      </c>
      <c r="AF12" s="665">
        <v>0</v>
      </c>
      <c r="AG12" s="665">
        <v>0</v>
      </c>
      <c r="AH12" s="665">
        <v>0</v>
      </c>
      <c r="AI12" s="665">
        <v>0</v>
      </c>
      <c r="AJ12" s="665">
        <v>0</v>
      </c>
      <c r="AK12" s="665">
        <v>0</v>
      </c>
      <c r="AL12" s="665">
        <v>0</v>
      </c>
      <c r="AM12" s="665">
        <v>0</v>
      </c>
      <c r="AN12" s="665">
        <v>0</v>
      </c>
      <c r="AO12" s="665">
        <v>0</v>
      </c>
      <c r="AP12" s="665">
        <v>0</v>
      </c>
      <c r="AQ12" s="665">
        <v>0</v>
      </c>
      <c r="AR12" s="665">
        <v>0</v>
      </c>
      <c r="AS12" s="665">
        <v>0</v>
      </c>
      <c r="AT12" s="665">
        <v>0</v>
      </c>
      <c r="AU12" s="665">
        <v>0</v>
      </c>
      <c r="AV12" s="665">
        <v>0</v>
      </c>
      <c r="AW12" s="665">
        <v>0</v>
      </c>
      <c r="AX12" s="665">
        <v>0</v>
      </c>
      <c r="AY12" s="665">
        <v>0</v>
      </c>
      <c r="AZ12" s="665">
        <v>0</v>
      </c>
      <c r="BA12" s="665">
        <v>0</v>
      </c>
      <c r="BB12" s="665">
        <v>0</v>
      </c>
      <c r="BC12" s="665">
        <v>0</v>
      </c>
      <c r="BK12" s="96" t="s">
        <v>138</v>
      </c>
      <c r="BL12" s="96" t="s">
        <v>959</v>
      </c>
      <c r="BM12" s="96" t="s">
        <v>1691</v>
      </c>
    </row>
    <row r="13" spans="1:66" ht="12.75" customHeight="1">
      <c r="A13" s="748" t="s">
        <v>541</v>
      </c>
      <c r="B13" s="749" t="s">
        <v>301</v>
      </c>
      <c r="C13" s="748" t="s">
        <v>245</v>
      </c>
      <c r="D13" s="748" t="s">
        <v>583</v>
      </c>
      <c r="E13" s="665">
        <v>0</v>
      </c>
      <c r="F13" s="665">
        <v>0</v>
      </c>
      <c r="G13" s="620">
        <v>0</v>
      </c>
      <c r="H13" s="665">
        <v>0</v>
      </c>
      <c r="I13" s="665">
        <v>0</v>
      </c>
      <c r="J13" s="665">
        <v>0</v>
      </c>
      <c r="K13" s="665">
        <v>0</v>
      </c>
      <c r="L13" s="665">
        <v>0</v>
      </c>
      <c r="M13" s="665">
        <v>0</v>
      </c>
      <c r="N13" s="665">
        <v>0</v>
      </c>
      <c r="O13" s="665">
        <v>0</v>
      </c>
      <c r="P13" s="665">
        <v>0</v>
      </c>
      <c r="Q13" s="665">
        <v>0</v>
      </c>
      <c r="R13" s="665">
        <v>0</v>
      </c>
      <c r="S13" s="665">
        <v>0</v>
      </c>
      <c r="T13" s="665">
        <v>0</v>
      </c>
      <c r="U13" s="665">
        <v>0</v>
      </c>
      <c r="V13" s="665">
        <v>0</v>
      </c>
      <c r="W13" s="665">
        <v>0</v>
      </c>
      <c r="X13" s="665">
        <v>0</v>
      </c>
      <c r="Y13" s="665">
        <v>0</v>
      </c>
      <c r="Z13" s="665">
        <v>0</v>
      </c>
      <c r="AA13" s="665">
        <v>0</v>
      </c>
      <c r="AB13" s="665">
        <v>0</v>
      </c>
      <c r="AC13" s="1056" t="s">
        <v>2177</v>
      </c>
      <c r="AE13" s="780" t="s">
        <v>139</v>
      </c>
      <c r="AF13" s="665">
        <v>0</v>
      </c>
      <c r="AG13" s="665">
        <v>0</v>
      </c>
      <c r="AH13" s="665">
        <v>0</v>
      </c>
      <c r="AI13" s="665">
        <v>0</v>
      </c>
      <c r="AJ13" s="665">
        <v>0</v>
      </c>
      <c r="AK13" s="665">
        <v>0</v>
      </c>
      <c r="AL13" s="665">
        <v>0</v>
      </c>
      <c r="AM13" s="665">
        <v>0</v>
      </c>
      <c r="AN13" s="665">
        <v>0</v>
      </c>
      <c r="AO13" s="665">
        <v>0</v>
      </c>
      <c r="AP13" s="665">
        <v>0</v>
      </c>
      <c r="AQ13" s="665">
        <v>0</v>
      </c>
      <c r="AR13" s="665">
        <v>0</v>
      </c>
      <c r="AS13" s="665">
        <v>0</v>
      </c>
      <c r="AT13" s="665">
        <v>0</v>
      </c>
      <c r="AU13" s="665">
        <v>0</v>
      </c>
      <c r="AV13" s="665">
        <v>0</v>
      </c>
      <c r="AW13" s="665">
        <v>0</v>
      </c>
      <c r="AX13" s="665">
        <v>0</v>
      </c>
      <c r="AY13" s="665">
        <v>0</v>
      </c>
      <c r="AZ13" s="665">
        <v>0</v>
      </c>
      <c r="BA13" s="665">
        <v>0</v>
      </c>
      <c r="BB13" s="665">
        <v>0</v>
      </c>
      <c r="BC13" s="665">
        <v>0</v>
      </c>
      <c r="BK13" s="96" t="s">
        <v>139</v>
      </c>
      <c r="BL13" s="96" t="s">
        <v>810</v>
      </c>
      <c r="BM13" s="96" t="s">
        <v>1692</v>
      </c>
    </row>
    <row r="14" spans="1:66" ht="12.75" customHeight="1">
      <c r="A14" s="748" t="s">
        <v>541</v>
      </c>
      <c r="B14" s="749" t="s">
        <v>300</v>
      </c>
      <c r="C14" s="748" t="s">
        <v>245</v>
      </c>
      <c r="D14" s="748" t="s">
        <v>583</v>
      </c>
      <c r="E14" s="665">
        <v>0</v>
      </c>
      <c r="F14" s="665">
        <v>0</v>
      </c>
      <c r="G14" s="620">
        <v>0</v>
      </c>
      <c r="H14" s="665">
        <v>0</v>
      </c>
      <c r="I14" s="665">
        <v>0</v>
      </c>
      <c r="J14" s="665">
        <v>0</v>
      </c>
      <c r="K14" s="665">
        <v>0</v>
      </c>
      <c r="L14" s="665">
        <v>0</v>
      </c>
      <c r="M14" s="665">
        <v>0</v>
      </c>
      <c r="N14" s="665">
        <v>0</v>
      </c>
      <c r="O14" s="665">
        <v>0</v>
      </c>
      <c r="P14" s="665">
        <v>0</v>
      </c>
      <c r="Q14" s="665">
        <v>0</v>
      </c>
      <c r="R14" s="665">
        <v>0</v>
      </c>
      <c r="S14" s="665">
        <v>0</v>
      </c>
      <c r="T14" s="665">
        <v>0</v>
      </c>
      <c r="U14" s="665">
        <v>0</v>
      </c>
      <c r="V14" s="665">
        <v>0</v>
      </c>
      <c r="W14" s="665">
        <v>0</v>
      </c>
      <c r="X14" s="665">
        <v>0</v>
      </c>
      <c r="Y14" s="665">
        <v>0</v>
      </c>
      <c r="Z14" s="665">
        <v>0</v>
      </c>
      <c r="AA14" s="665">
        <v>0</v>
      </c>
      <c r="AB14" s="665">
        <v>0</v>
      </c>
      <c r="AC14" s="1056" t="s">
        <v>2178</v>
      </c>
      <c r="AE14" s="780" t="s">
        <v>140</v>
      </c>
      <c r="AF14" s="665">
        <v>0</v>
      </c>
      <c r="AG14" s="665">
        <v>0</v>
      </c>
      <c r="AH14" s="665">
        <v>0</v>
      </c>
      <c r="AI14" s="665">
        <v>0</v>
      </c>
      <c r="AJ14" s="665">
        <v>0</v>
      </c>
      <c r="AK14" s="665">
        <v>0</v>
      </c>
      <c r="AL14" s="665">
        <v>0</v>
      </c>
      <c r="AM14" s="665">
        <v>0</v>
      </c>
      <c r="AN14" s="665">
        <v>0</v>
      </c>
      <c r="AO14" s="665">
        <v>0</v>
      </c>
      <c r="AP14" s="665">
        <v>0</v>
      </c>
      <c r="AQ14" s="665">
        <v>0</v>
      </c>
      <c r="AR14" s="665">
        <v>0</v>
      </c>
      <c r="AS14" s="665">
        <v>0</v>
      </c>
      <c r="AT14" s="665">
        <v>0</v>
      </c>
      <c r="AU14" s="665">
        <v>0</v>
      </c>
      <c r="AV14" s="665">
        <v>0</v>
      </c>
      <c r="AW14" s="665">
        <v>0</v>
      </c>
      <c r="AX14" s="665">
        <v>0</v>
      </c>
      <c r="AY14" s="665">
        <v>0</v>
      </c>
      <c r="AZ14" s="665">
        <v>0</v>
      </c>
      <c r="BA14" s="665">
        <v>0</v>
      </c>
      <c r="BB14" s="665">
        <v>0</v>
      </c>
      <c r="BC14" s="665">
        <v>0</v>
      </c>
      <c r="BK14" s="96" t="s">
        <v>140</v>
      </c>
      <c r="BL14" s="96" t="s">
        <v>809</v>
      </c>
      <c r="BM14" s="96" t="s">
        <v>1693</v>
      </c>
    </row>
    <row r="15" spans="1:66" ht="12.75" customHeight="1">
      <c r="A15" s="748" t="s">
        <v>541</v>
      </c>
      <c r="B15" s="749" t="s">
        <v>1049</v>
      </c>
      <c r="C15" s="748" t="s">
        <v>245</v>
      </c>
      <c r="D15" s="748" t="s">
        <v>583</v>
      </c>
      <c r="E15" s="665">
        <v>0</v>
      </c>
      <c r="F15" s="665">
        <v>0</v>
      </c>
      <c r="G15" s="620">
        <v>0</v>
      </c>
      <c r="H15" s="665">
        <v>0</v>
      </c>
      <c r="I15" s="665">
        <v>0</v>
      </c>
      <c r="J15" s="665">
        <v>0</v>
      </c>
      <c r="K15" s="665">
        <v>0</v>
      </c>
      <c r="L15" s="665">
        <v>0</v>
      </c>
      <c r="M15" s="665">
        <v>0</v>
      </c>
      <c r="N15" s="665">
        <v>0</v>
      </c>
      <c r="O15" s="665">
        <v>0</v>
      </c>
      <c r="P15" s="665">
        <v>0</v>
      </c>
      <c r="Q15" s="665">
        <v>0</v>
      </c>
      <c r="R15" s="665">
        <v>0</v>
      </c>
      <c r="S15" s="665">
        <v>0</v>
      </c>
      <c r="T15" s="665">
        <v>0</v>
      </c>
      <c r="U15" s="665">
        <v>0</v>
      </c>
      <c r="V15" s="665">
        <v>0</v>
      </c>
      <c r="W15" s="665">
        <v>0</v>
      </c>
      <c r="X15" s="665">
        <v>0</v>
      </c>
      <c r="Y15" s="665">
        <v>0</v>
      </c>
      <c r="Z15" s="665">
        <v>0</v>
      </c>
      <c r="AA15" s="665">
        <v>0</v>
      </c>
      <c r="AB15" s="665">
        <v>0</v>
      </c>
      <c r="AC15" s="1056" t="s">
        <v>2179</v>
      </c>
      <c r="AE15" s="780" t="s">
        <v>141</v>
      </c>
      <c r="AF15" s="665">
        <v>0</v>
      </c>
      <c r="AG15" s="665">
        <v>0</v>
      </c>
      <c r="AH15" s="665">
        <v>0</v>
      </c>
      <c r="AI15" s="665">
        <v>0</v>
      </c>
      <c r="AJ15" s="665">
        <v>0</v>
      </c>
      <c r="AK15" s="665">
        <v>0</v>
      </c>
      <c r="AL15" s="665">
        <v>0</v>
      </c>
      <c r="AM15" s="665">
        <v>0</v>
      </c>
      <c r="AN15" s="665">
        <v>0</v>
      </c>
      <c r="AO15" s="665">
        <v>0</v>
      </c>
      <c r="AP15" s="665">
        <v>0</v>
      </c>
      <c r="AQ15" s="665">
        <v>0</v>
      </c>
      <c r="AR15" s="665">
        <v>0</v>
      </c>
      <c r="AS15" s="665">
        <v>0</v>
      </c>
      <c r="AT15" s="665">
        <v>0</v>
      </c>
      <c r="AU15" s="665">
        <v>0</v>
      </c>
      <c r="AV15" s="665">
        <v>0</v>
      </c>
      <c r="AW15" s="665">
        <v>0</v>
      </c>
      <c r="AX15" s="665">
        <v>0</v>
      </c>
      <c r="AY15" s="665">
        <v>0</v>
      </c>
      <c r="AZ15" s="665">
        <v>0</v>
      </c>
      <c r="BA15" s="665">
        <v>0</v>
      </c>
      <c r="BB15" s="665">
        <v>0</v>
      </c>
      <c r="BC15" s="665">
        <v>0</v>
      </c>
      <c r="BK15" s="96" t="s">
        <v>141</v>
      </c>
      <c r="BL15" s="96" t="s">
        <v>1146</v>
      </c>
      <c r="BM15" s="96" t="s">
        <v>1694</v>
      </c>
    </row>
    <row r="16" spans="1:66" ht="12.75" customHeight="1">
      <c r="A16" s="748" t="s">
        <v>541</v>
      </c>
      <c r="B16" s="749" t="s">
        <v>302</v>
      </c>
      <c r="C16" s="748" t="s">
        <v>245</v>
      </c>
      <c r="D16" s="748" t="s">
        <v>583</v>
      </c>
      <c r="E16" s="665">
        <v>0</v>
      </c>
      <c r="F16" s="665">
        <v>0</v>
      </c>
      <c r="G16" s="620">
        <v>0</v>
      </c>
      <c r="H16" s="665">
        <v>0</v>
      </c>
      <c r="I16" s="665">
        <v>0</v>
      </c>
      <c r="J16" s="665">
        <v>0</v>
      </c>
      <c r="K16" s="665">
        <v>0</v>
      </c>
      <c r="L16" s="665">
        <v>0</v>
      </c>
      <c r="M16" s="665">
        <v>0</v>
      </c>
      <c r="N16" s="665">
        <v>0</v>
      </c>
      <c r="O16" s="665">
        <v>0</v>
      </c>
      <c r="P16" s="665">
        <v>0</v>
      </c>
      <c r="Q16" s="665">
        <v>0</v>
      </c>
      <c r="R16" s="665">
        <v>0</v>
      </c>
      <c r="S16" s="665">
        <v>0</v>
      </c>
      <c r="T16" s="665">
        <v>0</v>
      </c>
      <c r="U16" s="665">
        <v>0</v>
      </c>
      <c r="V16" s="665">
        <v>0</v>
      </c>
      <c r="W16" s="665">
        <v>0</v>
      </c>
      <c r="X16" s="665">
        <v>0</v>
      </c>
      <c r="Y16" s="665">
        <v>0</v>
      </c>
      <c r="Z16" s="665">
        <v>0</v>
      </c>
      <c r="AA16" s="665">
        <v>0</v>
      </c>
      <c r="AB16" s="665">
        <v>0</v>
      </c>
      <c r="AC16" s="1056" t="s">
        <v>2180</v>
      </c>
      <c r="AE16" s="780" t="s">
        <v>142</v>
      </c>
      <c r="AF16" s="665">
        <v>0</v>
      </c>
      <c r="AG16" s="665">
        <v>0</v>
      </c>
      <c r="AH16" s="665">
        <v>0</v>
      </c>
      <c r="AI16" s="665">
        <v>0</v>
      </c>
      <c r="AJ16" s="665">
        <v>0</v>
      </c>
      <c r="AK16" s="665">
        <v>0</v>
      </c>
      <c r="AL16" s="665">
        <v>0</v>
      </c>
      <c r="AM16" s="665">
        <v>0</v>
      </c>
      <c r="AN16" s="665">
        <v>0</v>
      </c>
      <c r="AO16" s="665">
        <v>0</v>
      </c>
      <c r="AP16" s="665">
        <v>0</v>
      </c>
      <c r="AQ16" s="665">
        <v>0</v>
      </c>
      <c r="AR16" s="665">
        <v>0</v>
      </c>
      <c r="AS16" s="665">
        <v>0</v>
      </c>
      <c r="AT16" s="665">
        <v>0</v>
      </c>
      <c r="AU16" s="665">
        <v>0</v>
      </c>
      <c r="AV16" s="665">
        <v>0</v>
      </c>
      <c r="AW16" s="665">
        <v>0</v>
      </c>
      <c r="AX16" s="665">
        <v>0</v>
      </c>
      <c r="AY16" s="665">
        <v>0</v>
      </c>
      <c r="AZ16" s="665">
        <v>0</v>
      </c>
      <c r="BA16" s="665">
        <v>0</v>
      </c>
      <c r="BB16" s="665">
        <v>0</v>
      </c>
      <c r="BC16" s="665">
        <v>0</v>
      </c>
      <c r="BK16" s="96" t="s">
        <v>142</v>
      </c>
      <c r="BL16" s="96" t="s">
        <v>811</v>
      </c>
      <c r="BM16" s="96" t="s">
        <v>1695</v>
      </c>
    </row>
    <row r="17" spans="1:65" ht="12.75" customHeight="1">
      <c r="A17" s="748" t="s">
        <v>541</v>
      </c>
      <c r="B17" s="749" t="s">
        <v>1050</v>
      </c>
      <c r="C17" s="748" t="s">
        <v>245</v>
      </c>
      <c r="D17" s="748" t="s">
        <v>583</v>
      </c>
      <c r="E17" s="665">
        <v>0</v>
      </c>
      <c r="F17" s="665">
        <v>0</v>
      </c>
      <c r="G17" s="620">
        <v>0</v>
      </c>
      <c r="H17" s="665">
        <v>0</v>
      </c>
      <c r="I17" s="665">
        <v>0</v>
      </c>
      <c r="J17" s="665">
        <v>0</v>
      </c>
      <c r="K17" s="665">
        <v>0</v>
      </c>
      <c r="L17" s="665">
        <v>0</v>
      </c>
      <c r="M17" s="665">
        <v>0</v>
      </c>
      <c r="N17" s="665">
        <v>0</v>
      </c>
      <c r="O17" s="665">
        <v>0</v>
      </c>
      <c r="P17" s="665">
        <v>0</v>
      </c>
      <c r="Q17" s="665">
        <v>0</v>
      </c>
      <c r="R17" s="665">
        <v>0</v>
      </c>
      <c r="S17" s="665">
        <v>0</v>
      </c>
      <c r="T17" s="665">
        <v>0</v>
      </c>
      <c r="U17" s="665">
        <v>0</v>
      </c>
      <c r="V17" s="665">
        <v>0</v>
      </c>
      <c r="W17" s="665">
        <v>0</v>
      </c>
      <c r="X17" s="665">
        <v>0</v>
      </c>
      <c r="Y17" s="665">
        <v>0</v>
      </c>
      <c r="Z17" s="665">
        <v>0</v>
      </c>
      <c r="AA17" s="665">
        <v>0</v>
      </c>
      <c r="AB17" s="665">
        <v>0</v>
      </c>
      <c r="AC17" s="1056" t="s">
        <v>2182</v>
      </c>
      <c r="AE17" s="780" t="s">
        <v>144</v>
      </c>
      <c r="AF17" s="665">
        <v>0</v>
      </c>
      <c r="AG17" s="665">
        <v>0</v>
      </c>
      <c r="AH17" s="665">
        <v>0</v>
      </c>
      <c r="AI17" s="665">
        <v>0</v>
      </c>
      <c r="AJ17" s="665">
        <v>0</v>
      </c>
      <c r="AK17" s="665">
        <v>0</v>
      </c>
      <c r="AL17" s="665">
        <v>0</v>
      </c>
      <c r="AM17" s="665">
        <v>0</v>
      </c>
      <c r="AN17" s="665">
        <v>0</v>
      </c>
      <c r="AO17" s="665">
        <v>0</v>
      </c>
      <c r="AP17" s="665">
        <v>0</v>
      </c>
      <c r="AQ17" s="665">
        <v>0</v>
      </c>
      <c r="AR17" s="665">
        <v>0</v>
      </c>
      <c r="AS17" s="665">
        <v>0</v>
      </c>
      <c r="AT17" s="665">
        <v>0</v>
      </c>
      <c r="AU17" s="665">
        <v>0</v>
      </c>
      <c r="AV17" s="665">
        <v>0</v>
      </c>
      <c r="AW17" s="665">
        <v>0</v>
      </c>
      <c r="AX17" s="665">
        <v>0</v>
      </c>
      <c r="AY17" s="665">
        <v>0</v>
      </c>
      <c r="AZ17" s="665">
        <v>0</v>
      </c>
      <c r="BA17" s="665">
        <v>0</v>
      </c>
      <c r="BB17" s="665">
        <v>0</v>
      </c>
      <c r="BC17" s="665">
        <v>0</v>
      </c>
      <c r="BK17" s="96" t="s">
        <v>144</v>
      </c>
      <c r="BL17" s="96" t="s">
        <v>1147</v>
      </c>
      <c r="BM17" s="96" t="s">
        <v>1958</v>
      </c>
    </row>
    <row r="18" spans="1:65" ht="12.75" customHeight="1">
      <c r="A18" s="748" t="s">
        <v>541</v>
      </c>
      <c r="B18" s="749" t="s">
        <v>1051</v>
      </c>
      <c r="C18" s="748" t="s">
        <v>245</v>
      </c>
      <c r="D18" s="748" t="s">
        <v>583</v>
      </c>
      <c r="E18" s="665">
        <v>0</v>
      </c>
      <c r="F18" s="665">
        <v>0</v>
      </c>
      <c r="G18" s="620">
        <v>0</v>
      </c>
      <c r="H18" s="665">
        <v>0</v>
      </c>
      <c r="I18" s="665">
        <v>0</v>
      </c>
      <c r="J18" s="665">
        <v>0</v>
      </c>
      <c r="K18" s="665">
        <v>0</v>
      </c>
      <c r="L18" s="665">
        <v>0</v>
      </c>
      <c r="M18" s="665">
        <v>0</v>
      </c>
      <c r="N18" s="665">
        <v>0</v>
      </c>
      <c r="O18" s="665">
        <v>0</v>
      </c>
      <c r="P18" s="665">
        <v>0</v>
      </c>
      <c r="Q18" s="665">
        <v>0</v>
      </c>
      <c r="R18" s="665">
        <v>0</v>
      </c>
      <c r="S18" s="665">
        <v>0</v>
      </c>
      <c r="T18" s="665">
        <v>0</v>
      </c>
      <c r="U18" s="665">
        <v>0</v>
      </c>
      <c r="V18" s="665">
        <v>0</v>
      </c>
      <c r="W18" s="665">
        <v>0</v>
      </c>
      <c r="X18" s="665">
        <v>0</v>
      </c>
      <c r="Y18" s="665">
        <v>0</v>
      </c>
      <c r="Z18" s="665">
        <v>0</v>
      </c>
      <c r="AA18" s="665">
        <v>0</v>
      </c>
      <c r="AB18" s="665">
        <v>0</v>
      </c>
      <c r="AC18" s="1056" t="s">
        <v>2183</v>
      </c>
      <c r="AE18" s="780" t="s">
        <v>145</v>
      </c>
      <c r="AF18" s="665">
        <v>0</v>
      </c>
      <c r="AG18" s="665">
        <v>0</v>
      </c>
      <c r="AH18" s="665">
        <v>0</v>
      </c>
      <c r="AI18" s="665">
        <v>0</v>
      </c>
      <c r="AJ18" s="665">
        <v>0</v>
      </c>
      <c r="AK18" s="665">
        <v>0</v>
      </c>
      <c r="AL18" s="665">
        <v>0</v>
      </c>
      <c r="AM18" s="665">
        <v>0</v>
      </c>
      <c r="AN18" s="665">
        <v>0</v>
      </c>
      <c r="AO18" s="665">
        <v>0</v>
      </c>
      <c r="AP18" s="665">
        <v>0</v>
      </c>
      <c r="AQ18" s="665">
        <v>0</v>
      </c>
      <c r="AR18" s="665">
        <v>0</v>
      </c>
      <c r="AS18" s="665">
        <v>0</v>
      </c>
      <c r="AT18" s="665">
        <v>0</v>
      </c>
      <c r="AU18" s="665">
        <v>0</v>
      </c>
      <c r="AV18" s="665">
        <v>0</v>
      </c>
      <c r="AW18" s="665">
        <v>0</v>
      </c>
      <c r="AX18" s="665">
        <v>0</v>
      </c>
      <c r="AY18" s="665">
        <v>0</v>
      </c>
      <c r="AZ18" s="665">
        <v>0</v>
      </c>
      <c r="BA18" s="665">
        <v>0</v>
      </c>
      <c r="BB18" s="665">
        <v>0</v>
      </c>
      <c r="BC18" s="665">
        <v>0</v>
      </c>
      <c r="BK18" s="96" t="s">
        <v>145</v>
      </c>
      <c r="BL18" s="96" t="s">
        <v>1135</v>
      </c>
      <c r="BM18" s="96" t="s">
        <v>1698</v>
      </c>
    </row>
    <row r="19" spans="1:65" ht="12.75" customHeight="1">
      <c r="A19" s="748" t="s">
        <v>541</v>
      </c>
      <c r="B19" s="749" t="s">
        <v>1052</v>
      </c>
      <c r="C19" s="748" t="s">
        <v>245</v>
      </c>
      <c r="D19" s="748" t="s">
        <v>583</v>
      </c>
      <c r="E19" s="665">
        <v>0</v>
      </c>
      <c r="F19" s="665">
        <v>0</v>
      </c>
      <c r="G19" s="620">
        <v>0</v>
      </c>
      <c r="H19" s="665">
        <v>0</v>
      </c>
      <c r="I19" s="665">
        <v>0</v>
      </c>
      <c r="J19" s="665">
        <v>0</v>
      </c>
      <c r="K19" s="665">
        <v>0</v>
      </c>
      <c r="L19" s="665">
        <v>0</v>
      </c>
      <c r="M19" s="665">
        <v>0</v>
      </c>
      <c r="N19" s="665">
        <v>0</v>
      </c>
      <c r="O19" s="665">
        <v>0</v>
      </c>
      <c r="P19" s="665">
        <v>0</v>
      </c>
      <c r="Q19" s="665">
        <v>0</v>
      </c>
      <c r="R19" s="665">
        <v>0</v>
      </c>
      <c r="S19" s="665">
        <v>0</v>
      </c>
      <c r="T19" s="665">
        <v>0</v>
      </c>
      <c r="U19" s="665">
        <v>0</v>
      </c>
      <c r="V19" s="665">
        <v>0</v>
      </c>
      <c r="W19" s="665">
        <v>0</v>
      </c>
      <c r="X19" s="665">
        <v>0</v>
      </c>
      <c r="Y19" s="665">
        <v>0</v>
      </c>
      <c r="Z19" s="665">
        <v>0</v>
      </c>
      <c r="AA19" s="665">
        <v>0</v>
      </c>
      <c r="AB19" s="665">
        <v>0</v>
      </c>
      <c r="AC19" s="1056" t="s">
        <v>2184</v>
      </c>
      <c r="AE19" s="780" t="s">
        <v>146</v>
      </c>
      <c r="AF19" s="665">
        <v>0</v>
      </c>
      <c r="AG19" s="665">
        <v>0</v>
      </c>
      <c r="AH19" s="665">
        <v>0</v>
      </c>
      <c r="AI19" s="665">
        <v>0</v>
      </c>
      <c r="AJ19" s="665">
        <v>0</v>
      </c>
      <c r="AK19" s="665">
        <v>0</v>
      </c>
      <c r="AL19" s="665">
        <v>0</v>
      </c>
      <c r="AM19" s="665">
        <v>0</v>
      </c>
      <c r="AN19" s="665">
        <v>0</v>
      </c>
      <c r="AO19" s="665">
        <v>0</v>
      </c>
      <c r="AP19" s="665">
        <v>0</v>
      </c>
      <c r="AQ19" s="665">
        <v>0</v>
      </c>
      <c r="AR19" s="665">
        <v>0</v>
      </c>
      <c r="AS19" s="665">
        <v>0</v>
      </c>
      <c r="AT19" s="665">
        <v>0</v>
      </c>
      <c r="AU19" s="665">
        <v>0</v>
      </c>
      <c r="AV19" s="665">
        <v>0</v>
      </c>
      <c r="AW19" s="665">
        <v>0</v>
      </c>
      <c r="AX19" s="665">
        <v>0</v>
      </c>
      <c r="AY19" s="665">
        <v>0</v>
      </c>
      <c r="AZ19" s="665">
        <v>0</v>
      </c>
      <c r="BA19" s="665">
        <v>0</v>
      </c>
      <c r="BB19" s="665">
        <v>0</v>
      </c>
      <c r="BC19" s="665">
        <v>0</v>
      </c>
      <c r="BK19" s="96" t="s">
        <v>146</v>
      </c>
      <c r="BL19" s="96" t="s">
        <v>865</v>
      </c>
      <c r="BM19" s="96" t="s">
        <v>1699</v>
      </c>
    </row>
    <row r="20" spans="1:65" ht="12.75" customHeight="1">
      <c r="A20" s="748" t="s">
        <v>541</v>
      </c>
      <c r="B20" s="749" t="s">
        <v>885</v>
      </c>
      <c r="C20" s="748" t="s">
        <v>245</v>
      </c>
      <c r="D20" s="748" t="s">
        <v>583</v>
      </c>
      <c r="E20" s="665">
        <v>0</v>
      </c>
      <c r="F20" s="665">
        <v>0</v>
      </c>
      <c r="G20" s="620">
        <v>0</v>
      </c>
      <c r="H20" s="665">
        <v>0</v>
      </c>
      <c r="I20" s="665">
        <v>0</v>
      </c>
      <c r="J20" s="665">
        <v>0</v>
      </c>
      <c r="K20" s="665">
        <v>0</v>
      </c>
      <c r="L20" s="665">
        <v>0</v>
      </c>
      <c r="M20" s="665">
        <v>0</v>
      </c>
      <c r="N20" s="665">
        <v>0</v>
      </c>
      <c r="O20" s="665">
        <v>0</v>
      </c>
      <c r="P20" s="665">
        <v>0</v>
      </c>
      <c r="Q20" s="665">
        <v>0</v>
      </c>
      <c r="R20" s="665">
        <v>0</v>
      </c>
      <c r="S20" s="665">
        <v>0</v>
      </c>
      <c r="T20" s="665">
        <v>0</v>
      </c>
      <c r="U20" s="665">
        <v>0</v>
      </c>
      <c r="V20" s="665">
        <v>0</v>
      </c>
      <c r="W20" s="665">
        <v>0</v>
      </c>
      <c r="X20" s="665">
        <v>0</v>
      </c>
      <c r="Y20" s="665">
        <v>0</v>
      </c>
      <c r="Z20" s="665">
        <v>0</v>
      </c>
      <c r="AA20" s="665">
        <v>0</v>
      </c>
      <c r="AB20" s="665">
        <v>0</v>
      </c>
      <c r="AC20" s="753" t="s">
        <v>2185</v>
      </c>
      <c r="AE20" s="780" t="s">
        <v>147</v>
      </c>
      <c r="AF20" s="665">
        <v>0</v>
      </c>
      <c r="AG20" s="665">
        <v>0</v>
      </c>
      <c r="AH20" s="665">
        <v>0</v>
      </c>
      <c r="AI20" s="665">
        <v>0</v>
      </c>
      <c r="AJ20" s="665">
        <v>0</v>
      </c>
      <c r="AK20" s="665">
        <v>0</v>
      </c>
      <c r="AL20" s="665">
        <v>0</v>
      </c>
      <c r="AM20" s="665">
        <v>0</v>
      </c>
      <c r="AN20" s="665">
        <v>0</v>
      </c>
      <c r="AO20" s="665">
        <v>0</v>
      </c>
      <c r="AP20" s="665">
        <v>0</v>
      </c>
      <c r="AQ20" s="665">
        <v>0</v>
      </c>
      <c r="AR20" s="665">
        <v>0</v>
      </c>
      <c r="AS20" s="665">
        <v>0</v>
      </c>
      <c r="AT20" s="665">
        <v>0</v>
      </c>
      <c r="AU20" s="665">
        <v>0</v>
      </c>
      <c r="AV20" s="665">
        <v>0</v>
      </c>
      <c r="AW20" s="665">
        <v>0</v>
      </c>
      <c r="AX20" s="665">
        <v>0</v>
      </c>
      <c r="AY20" s="665">
        <v>0</v>
      </c>
      <c r="AZ20" s="665">
        <v>0</v>
      </c>
      <c r="BA20" s="665">
        <v>0</v>
      </c>
      <c r="BB20" s="665">
        <v>0</v>
      </c>
      <c r="BC20" s="665">
        <v>0</v>
      </c>
      <c r="BK20" s="96" t="s">
        <v>147</v>
      </c>
      <c r="BL20" s="96" t="s">
        <v>873</v>
      </c>
      <c r="BM20" s="96" t="s">
        <v>1959</v>
      </c>
    </row>
    <row r="21" spans="1:65" ht="12.75" customHeight="1">
      <c r="A21" s="748" t="s">
        <v>541</v>
      </c>
      <c r="B21" s="749" t="s">
        <v>333</v>
      </c>
      <c r="C21" s="748" t="s">
        <v>245</v>
      </c>
      <c r="D21" s="748" t="s">
        <v>583</v>
      </c>
      <c r="E21" s="665">
        <v>0</v>
      </c>
      <c r="F21" s="665">
        <v>0</v>
      </c>
      <c r="G21" s="620">
        <v>0</v>
      </c>
      <c r="H21" s="665">
        <v>0</v>
      </c>
      <c r="I21" s="665">
        <v>0</v>
      </c>
      <c r="J21" s="665">
        <v>0</v>
      </c>
      <c r="K21" s="665">
        <v>0</v>
      </c>
      <c r="L21" s="665">
        <v>0</v>
      </c>
      <c r="M21" s="665">
        <v>0</v>
      </c>
      <c r="N21" s="665">
        <v>0</v>
      </c>
      <c r="O21" s="665">
        <v>0</v>
      </c>
      <c r="P21" s="665">
        <v>0</v>
      </c>
      <c r="Q21" s="665">
        <v>0</v>
      </c>
      <c r="R21" s="665">
        <v>0</v>
      </c>
      <c r="S21" s="665">
        <v>0</v>
      </c>
      <c r="T21" s="665">
        <v>0</v>
      </c>
      <c r="U21" s="665">
        <v>0</v>
      </c>
      <c r="V21" s="665">
        <v>0</v>
      </c>
      <c r="W21" s="665">
        <v>0</v>
      </c>
      <c r="X21" s="665">
        <v>0</v>
      </c>
      <c r="Y21" s="665">
        <v>0</v>
      </c>
      <c r="Z21" s="665">
        <v>0</v>
      </c>
      <c r="AA21" s="665">
        <v>0</v>
      </c>
      <c r="AB21" s="665">
        <v>0</v>
      </c>
      <c r="AC21" s="1056" t="s">
        <v>2186</v>
      </c>
      <c r="AE21" s="780" t="s">
        <v>148</v>
      </c>
      <c r="AF21" s="665">
        <v>0</v>
      </c>
      <c r="AG21" s="665">
        <v>0</v>
      </c>
      <c r="AH21" s="665">
        <v>0</v>
      </c>
      <c r="AI21" s="665">
        <v>0</v>
      </c>
      <c r="AJ21" s="665">
        <v>0</v>
      </c>
      <c r="AK21" s="665">
        <v>0</v>
      </c>
      <c r="AL21" s="665">
        <v>0</v>
      </c>
      <c r="AM21" s="665">
        <v>0</v>
      </c>
      <c r="AN21" s="665">
        <v>0</v>
      </c>
      <c r="AO21" s="665">
        <v>0</v>
      </c>
      <c r="AP21" s="665">
        <v>0</v>
      </c>
      <c r="AQ21" s="665">
        <v>0</v>
      </c>
      <c r="AR21" s="665">
        <v>0</v>
      </c>
      <c r="AS21" s="665">
        <v>0</v>
      </c>
      <c r="AT21" s="665">
        <v>0</v>
      </c>
      <c r="AU21" s="665">
        <v>0</v>
      </c>
      <c r="AV21" s="665">
        <v>0</v>
      </c>
      <c r="AW21" s="665">
        <v>0</v>
      </c>
      <c r="AX21" s="665">
        <v>0</v>
      </c>
      <c r="AY21" s="665">
        <v>0</v>
      </c>
      <c r="AZ21" s="665">
        <v>0</v>
      </c>
      <c r="BA21" s="665">
        <v>0</v>
      </c>
      <c r="BB21" s="665">
        <v>0</v>
      </c>
      <c r="BC21" s="665">
        <v>0</v>
      </c>
      <c r="BK21" s="96" t="s">
        <v>148</v>
      </c>
      <c r="BL21" s="96" t="s">
        <v>874</v>
      </c>
      <c r="BM21" s="96" t="s">
        <v>1960</v>
      </c>
    </row>
    <row r="22" spans="1:65" ht="12.75" customHeight="1">
      <c r="A22" s="748" t="s">
        <v>541</v>
      </c>
      <c r="B22" s="749" t="s">
        <v>1267</v>
      </c>
      <c r="C22" s="748" t="s">
        <v>245</v>
      </c>
      <c r="D22" s="748" t="s">
        <v>583</v>
      </c>
      <c r="E22" s="665">
        <v>0</v>
      </c>
      <c r="F22" s="665">
        <v>0</v>
      </c>
      <c r="G22" s="620">
        <v>0</v>
      </c>
      <c r="H22" s="665">
        <v>0</v>
      </c>
      <c r="I22" s="665">
        <v>0</v>
      </c>
      <c r="J22" s="665">
        <v>0</v>
      </c>
      <c r="K22" s="665">
        <v>0</v>
      </c>
      <c r="L22" s="665">
        <v>0</v>
      </c>
      <c r="M22" s="665">
        <v>0</v>
      </c>
      <c r="N22" s="665">
        <v>0</v>
      </c>
      <c r="O22" s="665">
        <v>0</v>
      </c>
      <c r="P22" s="665">
        <v>0</v>
      </c>
      <c r="Q22" s="665">
        <v>0</v>
      </c>
      <c r="R22" s="665">
        <v>0</v>
      </c>
      <c r="S22" s="665">
        <v>0</v>
      </c>
      <c r="T22" s="665">
        <v>0</v>
      </c>
      <c r="U22" s="665">
        <v>0</v>
      </c>
      <c r="V22" s="665">
        <v>0</v>
      </c>
      <c r="W22" s="665">
        <v>0</v>
      </c>
      <c r="X22" s="665">
        <v>0</v>
      </c>
      <c r="Y22" s="665">
        <v>0</v>
      </c>
      <c r="Z22" s="665">
        <v>0</v>
      </c>
      <c r="AA22" s="665">
        <v>0</v>
      </c>
      <c r="AB22" s="665">
        <v>0</v>
      </c>
      <c r="AC22" s="1056" t="s">
        <v>2187</v>
      </c>
      <c r="AE22" s="780" t="s">
        <v>1182</v>
      </c>
      <c r="AF22" s="665">
        <v>0</v>
      </c>
      <c r="AG22" s="665">
        <v>0</v>
      </c>
      <c r="AH22" s="665">
        <v>0</v>
      </c>
      <c r="AI22" s="665">
        <v>0</v>
      </c>
      <c r="AJ22" s="665">
        <v>0</v>
      </c>
      <c r="AK22" s="665">
        <v>0</v>
      </c>
      <c r="AL22" s="665">
        <v>0</v>
      </c>
      <c r="AM22" s="665">
        <v>0</v>
      </c>
      <c r="AN22" s="665">
        <v>0</v>
      </c>
      <c r="AO22" s="665">
        <v>0</v>
      </c>
      <c r="AP22" s="665">
        <v>0</v>
      </c>
      <c r="AQ22" s="665">
        <v>0</v>
      </c>
      <c r="AR22" s="665">
        <v>0</v>
      </c>
      <c r="AS22" s="665">
        <v>0</v>
      </c>
      <c r="AT22" s="665">
        <v>0</v>
      </c>
      <c r="AU22" s="665">
        <v>0</v>
      </c>
      <c r="AV22" s="665">
        <v>0</v>
      </c>
      <c r="AW22" s="665">
        <v>0</v>
      </c>
      <c r="AX22" s="665">
        <v>0</v>
      </c>
      <c r="AY22" s="665">
        <v>0</v>
      </c>
      <c r="AZ22" s="665">
        <v>0</v>
      </c>
      <c r="BA22" s="665">
        <v>0</v>
      </c>
      <c r="BB22" s="665">
        <v>0</v>
      </c>
      <c r="BC22" s="665">
        <v>0</v>
      </c>
      <c r="BK22" s="96" t="s">
        <v>1182</v>
      </c>
      <c r="BL22" s="96" t="s">
        <v>813</v>
      </c>
      <c r="BM22" s="96" t="s">
        <v>1961</v>
      </c>
    </row>
    <row r="23" spans="1:65" s="664" customFormat="1" ht="13.7" customHeight="1">
      <c r="A23" s="766" t="s">
        <v>541</v>
      </c>
      <c r="B23" s="766" t="s">
        <v>289</v>
      </c>
      <c r="C23" s="766" t="s">
        <v>245</v>
      </c>
      <c r="D23" s="766" t="s">
        <v>583</v>
      </c>
      <c r="E23" s="715">
        <f>SUM(E24:E36)</f>
        <v>0</v>
      </c>
      <c r="F23" s="715">
        <f>SUM(F24:F36)</f>
        <v>0</v>
      </c>
      <c r="G23" s="715">
        <f>SUM(G24:G36)</f>
        <v>0</v>
      </c>
      <c r="H23" s="715">
        <f t="shared" ref="H23:O23" si="6">SUM(H24:H36)</f>
        <v>0</v>
      </c>
      <c r="I23" s="715">
        <f t="shared" si="6"/>
        <v>0</v>
      </c>
      <c r="J23" s="715">
        <f t="shared" si="6"/>
        <v>0</v>
      </c>
      <c r="K23" s="715">
        <f t="shared" si="6"/>
        <v>0</v>
      </c>
      <c r="L23" s="715">
        <f t="shared" si="6"/>
        <v>0</v>
      </c>
      <c r="M23" s="715">
        <f t="shared" si="6"/>
        <v>0</v>
      </c>
      <c r="N23" s="715">
        <f t="shared" si="6"/>
        <v>0</v>
      </c>
      <c r="O23" s="715">
        <f t="shared" si="6"/>
        <v>0</v>
      </c>
      <c r="P23" s="715">
        <f>SUM(P24:P36)</f>
        <v>0</v>
      </c>
      <c r="Q23" s="715">
        <f>SUM(Q24:Q36)</f>
        <v>0</v>
      </c>
      <c r="R23" s="715">
        <f>SUM(R24:R36)</f>
        <v>0</v>
      </c>
      <c r="S23" s="715">
        <f>SUM(S24:S36)</f>
        <v>0</v>
      </c>
      <c r="T23" s="715">
        <f>SUM(T24:T36)</f>
        <v>0</v>
      </c>
      <c r="U23" s="715">
        <f t="shared" ref="U23:AB23" si="7">SUM(U24:U36)</f>
        <v>0</v>
      </c>
      <c r="V23" s="715">
        <f t="shared" si="7"/>
        <v>0</v>
      </c>
      <c r="W23" s="715">
        <f t="shared" si="7"/>
        <v>0</v>
      </c>
      <c r="X23" s="715">
        <f>SUM(X24:X36)</f>
        <v>0</v>
      </c>
      <c r="Y23" s="715">
        <f>SUM(Y24:Y36)</f>
        <v>0</v>
      </c>
      <c r="Z23" s="715">
        <f>SUM(Z24:Z36)</f>
        <v>0</v>
      </c>
      <c r="AA23" s="715">
        <f>SUM(AA24:AA36)</f>
        <v>0</v>
      </c>
      <c r="AB23" s="715">
        <f t="shared" si="7"/>
        <v>0</v>
      </c>
      <c r="AC23" s="1057" t="s">
        <v>2188</v>
      </c>
      <c r="AE23" s="780" t="s">
        <v>131</v>
      </c>
      <c r="AF23" s="663">
        <f t="shared" ref="AF23:BC23" si="8">SUM(AF24:AF36)</f>
        <v>0</v>
      </c>
      <c r="AG23" s="663">
        <f t="shared" si="8"/>
        <v>0</v>
      </c>
      <c r="AH23" s="663">
        <f t="shared" si="8"/>
        <v>0</v>
      </c>
      <c r="AI23" s="663">
        <f t="shared" si="8"/>
        <v>0</v>
      </c>
      <c r="AJ23" s="663">
        <f t="shared" si="8"/>
        <v>0</v>
      </c>
      <c r="AK23" s="663">
        <f t="shared" si="8"/>
        <v>0</v>
      </c>
      <c r="AL23" s="663">
        <f t="shared" si="8"/>
        <v>0</v>
      </c>
      <c r="AM23" s="663">
        <f t="shared" si="8"/>
        <v>0</v>
      </c>
      <c r="AN23" s="663">
        <f t="shared" si="8"/>
        <v>0</v>
      </c>
      <c r="AO23" s="663">
        <f t="shared" si="8"/>
        <v>0</v>
      </c>
      <c r="AP23" s="663">
        <f t="shared" si="8"/>
        <v>0</v>
      </c>
      <c r="AQ23" s="663">
        <f t="shared" si="8"/>
        <v>0</v>
      </c>
      <c r="AR23" s="663">
        <f t="shared" si="8"/>
        <v>0</v>
      </c>
      <c r="AS23" s="663">
        <f t="shared" si="8"/>
        <v>0</v>
      </c>
      <c r="AT23" s="663">
        <f t="shared" si="8"/>
        <v>0</v>
      </c>
      <c r="AU23" s="663">
        <f t="shared" si="8"/>
        <v>0</v>
      </c>
      <c r="AV23" s="663">
        <f t="shared" si="8"/>
        <v>0</v>
      </c>
      <c r="AW23" s="663">
        <f t="shared" si="8"/>
        <v>0</v>
      </c>
      <c r="AX23" s="663">
        <f t="shared" si="8"/>
        <v>0</v>
      </c>
      <c r="AY23" s="663">
        <f>SUM(AY24:AY36)</f>
        <v>0</v>
      </c>
      <c r="AZ23" s="663">
        <f>SUM(AZ24:AZ36)</f>
        <v>0</v>
      </c>
      <c r="BA23" s="663">
        <f>SUM(BA24:BA36)</f>
        <v>0</v>
      </c>
      <c r="BB23" s="663">
        <f>SUM(BB24:BB36)</f>
        <v>0</v>
      </c>
      <c r="BC23" s="663">
        <f t="shared" si="8"/>
        <v>0</v>
      </c>
      <c r="BK23" s="96" t="s">
        <v>131</v>
      </c>
      <c r="BL23" s="96" t="s">
        <v>814</v>
      </c>
      <c r="BM23" s="96" t="s">
        <v>1962</v>
      </c>
    </row>
    <row r="24" spans="1:65" ht="12.75" customHeight="1">
      <c r="A24" s="748" t="s">
        <v>541</v>
      </c>
      <c r="B24" s="748" t="s">
        <v>1268</v>
      </c>
      <c r="C24" s="748" t="s">
        <v>245</v>
      </c>
      <c r="D24" s="748" t="s">
        <v>583</v>
      </c>
      <c r="E24" s="116">
        <v>0</v>
      </c>
      <c r="F24" s="116">
        <v>0</v>
      </c>
      <c r="G24" s="117">
        <v>0</v>
      </c>
      <c r="H24" s="116">
        <v>0</v>
      </c>
      <c r="I24" s="116">
        <v>0</v>
      </c>
      <c r="J24" s="116">
        <v>0</v>
      </c>
      <c r="K24" s="116">
        <v>0</v>
      </c>
      <c r="L24" s="116">
        <v>0</v>
      </c>
      <c r="M24" s="116">
        <v>0</v>
      </c>
      <c r="N24" s="116">
        <v>0</v>
      </c>
      <c r="O24" s="116">
        <v>0</v>
      </c>
      <c r="P24" s="116">
        <v>0</v>
      </c>
      <c r="Q24" s="116">
        <v>0</v>
      </c>
      <c r="R24" s="116">
        <v>0</v>
      </c>
      <c r="S24" s="116">
        <v>0</v>
      </c>
      <c r="T24" s="116">
        <v>0</v>
      </c>
      <c r="U24" s="116">
        <v>0</v>
      </c>
      <c r="V24" s="116">
        <v>0</v>
      </c>
      <c r="W24" s="116">
        <v>0</v>
      </c>
      <c r="X24" s="116">
        <v>0</v>
      </c>
      <c r="Y24" s="116">
        <v>0</v>
      </c>
      <c r="Z24" s="116">
        <v>0</v>
      </c>
      <c r="AA24" s="116">
        <v>0</v>
      </c>
      <c r="AB24" s="116">
        <v>0</v>
      </c>
      <c r="AC24" s="1056" t="s">
        <v>2189</v>
      </c>
      <c r="AE24" s="780" t="s">
        <v>158</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c r="AX24" s="116">
        <v>0</v>
      </c>
      <c r="AY24" s="116">
        <v>0</v>
      </c>
      <c r="AZ24" s="116">
        <v>0</v>
      </c>
      <c r="BA24" s="116">
        <v>0</v>
      </c>
      <c r="BB24" s="116">
        <v>0</v>
      </c>
      <c r="BC24" s="116">
        <v>0</v>
      </c>
      <c r="BK24" s="96" t="s">
        <v>158</v>
      </c>
      <c r="BL24" s="96" t="s">
        <v>815</v>
      </c>
      <c r="BM24" s="96" t="s">
        <v>1972</v>
      </c>
    </row>
    <row r="25" spans="1:65" ht="12.75" customHeight="1">
      <c r="A25" s="748" t="s">
        <v>541</v>
      </c>
      <c r="B25" s="748" t="s">
        <v>1269</v>
      </c>
      <c r="C25" s="748" t="s">
        <v>245</v>
      </c>
      <c r="D25" s="748" t="s">
        <v>583</v>
      </c>
      <c r="E25" s="116">
        <v>0</v>
      </c>
      <c r="F25" s="116">
        <v>0</v>
      </c>
      <c r="G25" s="117">
        <v>0</v>
      </c>
      <c r="H25" s="116">
        <v>0</v>
      </c>
      <c r="I25" s="116">
        <v>0</v>
      </c>
      <c r="J25" s="116">
        <v>0</v>
      </c>
      <c r="K25" s="116">
        <v>0</v>
      </c>
      <c r="L25" s="116">
        <v>0</v>
      </c>
      <c r="M25" s="116">
        <v>0</v>
      </c>
      <c r="N25" s="116">
        <v>0</v>
      </c>
      <c r="O25" s="116">
        <v>0</v>
      </c>
      <c r="P25" s="116">
        <v>0</v>
      </c>
      <c r="Q25" s="116">
        <v>0</v>
      </c>
      <c r="R25" s="116">
        <v>0</v>
      </c>
      <c r="S25" s="116">
        <v>0</v>
      </c>
      <c r="T25" s="116">
        <v>0</v>
      </c>
      <c r="U25" s="116">
        <v>0</v>
      </c>
      <c r="V25" s="116">
        <v>0</v>
      </c>
      <c r="W25" s="116">
        <v>0</v>
      </c>
      <c r="X25" s="116">
        <v>0</v>
      </c>
      <c r="Y25" s="116">
        <v>0</v>
      </c>
      <c r="Z25" s="116">
        <v>0</v>
      </c>
      <c r="AA25" s="116">
        <v>0</v>
      </c>
      <c r="AB25" s="116">
        <v>0</v>
      </c>
      <c r="AC25" s="1054" t="s">
        <v>2190</v>
      </c>
      <c r="AE25" s="780" t="s">
        <v>45</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c r="AX25" s="116">
        <v>0</v>
      </c>
      <c r="AY25" s="116">
        <v>0</v>
      </c>
      <c r="AZ25" s="116">
        <v>0</v>
      </c>
      <c r="BA25" s="116">
        <v>0</v>
      </c>
      <c r="BB25" s="116">
        <v>0</v>
      </c>
      <c r="BC25" s="116">
        <v>0</v>
      </c>
      <c r="BK25" s="96" t="s">
        <v>45</v>
      </c>
      <c r="BL25" s="96" t="s">
        <v>816</v>
      </c>
      <c r="BM25" s="96" t="s">
        <v>1704</v>
      </c>
    </row>
    <row r="26" spans="1:65" ht="12.75" customHeight="1">
      <c r="A26" s="748" t="s">
        <v>541</v>
      </c>
      <c r="B26" s="748" t="s">
        <v>1270</v>
      </c>
      <c r="C26" s="748" t="s">
        <v>245</v>
      </c>
      <c r="D26" s="748" t="s">
        <v>583</v>
      </c>
      <c r="E26" s="116">
        <v>0</v>
      </c>
      <c r="F26" s="116">
        <v>0</v>
      </c>
      <c r="G26" s="117">
        <v>0</v>
      </c>
      <c r="H26" s="116">
        <v>0</v>
      </c>
      <c r="I26" s="116">
        <v>0</v>
      </c>
      <c r="J26" s="116">
        <v>0</v>
      </c>
      <c r="K26" s="116">
        <v>0</v>
      </c>
      <c r="L26" s="116">
        <v>0</v>
      </c>
      <c r="M26" s="116">
        <v>0</v>
      </c>
      <c r="N26" s="116">
        <v>0</v>
      </c>
      <c r="O26" s="116">
        <v>0</v>
      </c>
      <c r="P26" s="116">
        <v>0</v>
      </c>
      <c r="Q26" s="116">
        <v>0</v>
      </c>
      <c r="R26" s="116">
        <v>0</v>
      </c>
      <c r="S26" s="116">
        <v>0</v>
      </c>
      <c r="T26" s="116">
        <v>0</v>
      </c>
      <c r="U26" s="116">
        <v>0</v>
      </c>
      <c r="V26" s="116">
        <v>0</v>
      </c>
      <c r="W26" s="116">
        <v>0</v>
      </c>
      <c r="X26" s="116">
        <v>0</v>
      </c>
      <c r="Y26" s="116">
        <v>0</v>
      </c>
      <c r="Z26" s="116">
        <v>0</v>
      </c>
      <c r="AA26" s="116">
        <v>0</v>
      </c>
      <c r="AB26" s="116">
        <v>0</v>
      </c>
      <c r="AC26" s="1056" t="s">
        <v>2191</v>
      </c>
      <c r="AE26" s="780" t="s">
        <v>149</v>
      </c>
      <c r="AF26" s="116">
        <v>0</v>
      </c>
      <c r="AG26" s="116">
        <v>0</v>
      </c>
      <c r="AH26" s="116">
        <v>0</v>
      </c>
      <c r="AI26" s="116">
        <v>0</v>
      </c>
      <c r="AJ26" s="116">
        <v>0</v>
      </c>
      <c r="AK26" s="116">
        <v>0</v>
      </c>
      <c r="AL26" s="116">
        <v>0</v>
      </c>
      <c r="AM26" s="116">
        <v>0</v>
      </c>
      <c r="AN26" s="116">
        <v>0</v>
      </c>
      <c r="AO26" s="116">
        <v>0</v>
      </c>
      <c r="AP26" s="116">
        <v>0</v>
      </c>
      <c r="AQ26" s="116">
        <v>0</v>
      </c>
      <c r="AR26" s="116">
        <v>0</v>
      </c>
      <c r="AS26" s="116">
        <v>0</v>
      </c>
      <c r="AT26" s="116">
        <v>0</v>
      </c>
      <c r="AU26" s="116">
        <v>0</v>
      </c>
      <c r="AV26" s="116">
        <v>0</v>
      </c>
      <c r="AW26" s="116">
        <v>0</v>
      </c>
      <c r="AX26" s="116">
        <v>0</v>
      </c>
      <c r="AY26" s="116">
        <v>0</v>
      </c>
      <c r="AZ26" s="116">
        <v>0</v>
      </c>
      <c r="BA26" s="116">
        <v>0</v>
      </c>
      <c r="BB26" s="116">
        <v>0</v>
      </c>
      <c r="BC26" s="116">
        <v>0</v>
      </c>
      <c r="BK26" s="96" t="s">
        <v>149</v>
      </c>
      <c r="BL26" s="96" t="s">
        <v>817</v>
      </c>
      <c r="BM26" s="96" t="s">
        <v>1705</v>
      </c>
    </row>
    <row r="27" spans="1:65" ht="12.75" customHeight="1">
      <c r="A27" s="748" t="s">
        <v>541</v>
      </c>
      <c r="B27" s="748" t="s">
        <v>1271</v>
      </c>
      <c r="C27" s="748" t="s">
        <v>245</v>
      </c>
      <c r="D27" s="748" t="s">
        <v>583</v>
      </c>
      <c r="E27" s="116">
        <v>0</v>
      </c>
      <c r="F27" s="116">
        <v>0</v>
      </c>
      <c r="G27" s="117">
        <v>0</v>
      </c>
      <c r="H27" s="116">
        <v>0</v>
      </c>
      <c r="I27" s="116">
        <v>0</v>
      </c>
      <c r="J27" s="116">
        <v>0</v>
      </c>
      <c r="K27" s="116">
        <v>0</v>
      </c>
      <c r="L27" s="116">
        <v>0</v>
      </c>
      <c r="M27" s="116">
        <v>0</v>
      </c>
      <c r="N27" s="116">
        <v>0</v>
      </c>
      <c r="O27" s="116">
        <v>0</v>
      </c>
      <c r="P27" s="116">
        <v>0</v>
      </c>
      <c r="Q27" s="116">
        <v>0</v>
      </c>
      <c r="R27" s="116">
        <v>0</v>
      </c>
      <c r="S27" s="116">
        <v>0</v>
      </c>
      <c r="T27" s="116">
        <v>0</v>
      </c>
      <c r="U27" s="116">
        <v>0</v>
      </c>
      <c r="V27" s="116">
        <v>0</v>
      </c>
      <c r="W27" s="116">
        <v>0</v>
      </c>
      <c r="X27" s="116">
        <v>0</v>
      </c>
      <c r="Y27" s="116">
        <v>0</v>
      </c>
      <c r="Z27" s="116">
        <v>0</v>
      </c>
      <c r="AA27" s="116">
        <v>0</v>
      </c>
      <c r="AB27" s="116">
        <v>0</v>
      </c>
      <c r="AC27" s="1056" t="s">
        <v>2192</v>
      </c>
      <c r="AE27" s="780" t="s">
        <v>150</v>
      </c>
      <c r="AF27" s="116">
        <v>0</v>
      </c>
      <c r="AG27" s="116">
        <v>0</v>
      </c>
      <c r="AH27" s="116">
        <v>0</v>
      </c>
      <c r="AI27" s="116">
        <v>0</v>
      </c>
      <c r="AJ27" s="116">
        <v>0</v>
      </c>
      <c r="AK27" s="116">
        <v>0</v>
      </c>
      <c r="AL27" s="116">
        <v>0</v>
      </c>
      <c r="AM27" s="116">
        <v>0</v>
      </c>
      <c r="AN27" s="116">
        <v>0</v>
      </c>
      <c r="AO27" s="116">
        <v>0</v>
      </c>
      <c r="AP27" s="116">
        <v>0</v>
      </c>
      <c r="AQ27" s="116">
        <v>0</v>
      </c>
      <c r="AR27" s="116">
        <v>0</v>
      </c>
      <c r="AS27" s="116">
        <v>0</v>
      </c>
      <c r="AT27" s="116">
        <v>0</v>
      </c>
      <c r="AU27" s="116">
        <v>0</v>
      </c>
      <c r="AV27" s="116">
        <v>0</v>
      </c>
      <c r="AW27" s="116">
        <v>0</v>
      </c>
      <c r="AX27" s="116">
        <v>0</v>
      </c>
      <c r="AY27" s="116">
        <v>0</v>
      </c>
      <c r="AZ27" s="116">
        <v>0</v>
      </c>
      <c r="BA27" s="116">
        <v>0</v>
      </c>
      <c r="BB27" s="116">
        <v>0</v>
      </c>
      <c r="BC27" s="116">
        <v>0</v>
      </c>
      <c r="BK27" s="96" t="s">
        <v>150</v>
      </c>
      <c r="BL27" s="96" t="s">
        <v>1045</v>
      </c>
      <c r="BM27" s="96" t="s">
        <v>1706</v>
      </c>
    </row>
    <row r="28" spans="1:65" s="124" customFormat="1" ht="12.75" customHeight="1">
      <c r="A28" s="748" t="s">
        <v>541</v>
      </c>
      <c r="B28" s="748" t="s">
        <v>1272</v>
      </c>
      <c r="C28" s="748" t="s">
        <v>245</v>
      </c>
      <c r="D28" s="748" t="s">
        <v>583</v>
      </c>
      <c r="E28" s="116">
        <v>0</v>
      </c>
      <c r="F28" s="116">
        <v>0</v>
      </c>
      <c r="G28" s="117">
        <v>0</v>
      </c>
      <c r="H28" s="116">
        <v>0</v>
      </c>
      <c r="I28" s="116">
        <v>0</v>
      </c>
      <c r="J28" s="116">
        <v>0</v>
      </c>
      <c r="K28" s="116">
        <v>0</v>
      </c>
      <c r="L28" s="116">
        <v>0</v>
      </c>
      <c r="M28" s="116">
        <v>0</v>
      </c>
      <c r="N28" s="116">
        <v>0</v>
      </c>
      <c r="O28" s="116">
        <v>0</v>
      </c>
      <c r="P28" s="116">
        <v>0</v>
      </c>
      <c r="Q28" s="116">
        <v>0</v>
      </c>
      <c r="R28" s="116">
        <v>0</v>
      </c>
      <c r="S28" s="116">
        <v>0</v>
      </c>
      <c r="T28" s="116">
        <v>0</v>
      </c>
      <c r="U28" s="116">
        <v>0</v>
      </c>
      <c r="V28" s="116">
        <v>0</v>
      </c>
      <c r="W28" s="116">
        <v>0</v>
      </c>
      <c r="X28" s="116">
        <v>0</v>
      </c>
      <c r="Y28" s="116">
        <v>0</v>
      </c>
      <c r="Z28" s="116">
        <v>0</v>
      </c>
      <c r="AA28" s="116">
        <v>0</v>
      </c>
      <c r="AB28" s="116">
        <v>0</v>
      </c>
      <c r="AC28" s="1056" t="s">
        <v>2193</v>
      </c>
      <c r="AE28" s="780" t="s">
        <v>151</v>
      </c>
      <c r="AF28" s="116">
        <v>0</v>
      </c>
      <c r="AG28" s="116">
        <v>0</v>
      </c>
      <c r="AH28" s="116">
        <v>0</v>
      </c>
      <c r="AI28" s="116">
        <v>0</v>
      </c>
      <c r="AJ28" s="116">
        <v>0</v>
      </c>
      <c r="AK28" s="116">
        <v>0</v>
      </c>
      <c r="AL28" s="116">
        <v>0</v>
      </c>
      <c r="AM28" s="116">
        <v>0</v>
      </c>
      <c r="AN28" s="116">
        <v>0</v>
      </c>
      <c r="AO28" s="116">
        <v>0</v>
      </c>
      <c r="AP28" s="116">
        <v>0</v>
      </c>
      <c r="AQ28" s="116">
        <v>0</v>
      </c>
      <c r="AR28" s="116">
        <v>0</v>
      </c>
      <c r="AS28" s="116">
        <v>0</v>
      </c>
      <c r="AT28" s="116">
        <v>0</v>
      </c>
      <c r="AU28" s="116">
        <v>0</v>
      </c>
      <c r="AV28" s="116">
        <v>0</v>
      </c>
      <c r="AW28" s="116">
        <v>0</v>
      </c>
      <c r="AX28" s="116">
        <v>0</v>
      </c>
      <c r="AY28" s="116">
        <v>0</v>
      </c>
      <c r="AZ28" s="116">
        <v>0</v>
      </c>
      <c r="BA28" s="116">
        <v>0</v>
      </c>
      <c r="BB28" s="116">
        <v>0</v>
      </c>
      <c r="BC28" s="116">
        <v>0</v>
      </c>
      <c r="BK28" s="96" t="s">
        <v>151</v>
      </c>
      <c r="BL28" s="96" t="s">
        <v>1046</v>
      </c>
      <c r="BM28" s="96" t="s">
        <v>1707</v>
      </c>
    </row>
    <row r="29" spans="1:65" s="124" customFormat="1" ht="12.75" customHeight="1">
      <c r="A29" s="748" t="s">
        <v>541</v>
      </c>
      <c r="B29" s="748" t="s">
        <v>1273</v>
      </c>
      <c r="C29" s="748" t="s">
        <v>245</v>
      </c>
      <c r="D29" s="748" t="s">
        <v>583</v>
      </c>
      <c r="E29" s="116">
        <v>0</v>
      </c>
      <c r="F29" s="116">
        <v>0</v>
      </c>
      <c r="G29" s="117">
        <v>0</v>
      </c>
      <c r="H29" s="116">
        <v>0</v>
      </c>
      <c r="I29" s="116">
        <v>0</v>
      </c>
      <c r="J29" s="116">
        <v>0</v>
      </c>
      <c r="K29" s="116">
        <v>0</v>
      </c>
      <c r="L29" s="116">
        <v>0</v>
      </c>
      <c r="M29" s="116">
        <v>0</v>
      </c>
      <c r="N29" s="116">
        <v>0</v>
      </c>
      <c r="O29" s="116">
        <v>0</v>
      </c>
      <c r="P29" s="116">
        <v>0</v>
      </c>
      <c r="Q29" s="116">
        <v>0</v>
      </c>
      <c r="R29" s="116">
        <v>0</v>
      </c>
      <c r="S29" s="116">
        <v>0</v>
      </c>
      <c r="T29" s="116">
        <v>0</v>
      </c>
      <c r="U29" s="116">
        <v>0</v>
      </c>
      <c r="V29" s="116">
        <v>0</v>
      </c>
      <c r="W29" s="116">
        <v>0</v>
      </c>
      <c r="X29" s="116">
        <v>0</v>
      </c>
      <c r="Y29" s="116">
        <v>0</v>
      </c>
      <c r="Z29" s="116">
        <v>0</v>
      </c>
      <c r="AA29" s="116">
        <v>0</v>
      </c>
      <c r="AB29" s="116">
        <v>0</v>
      </c>
      <c r="AC29" s="1054" t="s">
        <v>2194</v>
      </c>
      <c r="AE29" s="780" t="s">
        <v>804</v>
      </c>
      <c r="AF29" s="116">
        <v>0</v>
      </c>
      <c r="AG29" s="116">
        <v>0</v>
      </c>
      <c r="AH29" s="116">
        <v>0</v>
      </c>
      <c r="AI29" s="116">
        <v>0</v>
      </c>
      <c r="AJ29" s="116">
        <v>0</v>
      </c>
      <c r="AK29" s="116">
        <v>0</v>
      </c>
      <c r="AL29" s="116">
        <v>0</v>
      </c>
      <c r="AM29" s="116">
        <v>0</v>
      </c>
      <c r="AN29" s="116">
        <v>0</v>
      </c>
      <c r="AO29" s="116">
        <v>0</v>
      </c>
      <c r="AP29" s="116">
        <v>0</v>
      </c>
      <c r="AQ29" s="116">
        <v>0</v>
      </c>
      <c r="AR29" s="116">
        <v>0</v>
      </c>
      <c r="AS29" s="116">
        <v>0</v>
      </c>
      <c r="AT29" s="116">
        <v>0</v>
      </c>
      <c r="AU29" s="116">
        <v>0</v>
      </c>
      <c r="AV29" s="116">
        <v>0</v>
      </c>
      <c r="AW29" s="116">
        <v>0</v>
      </c>
      <c r="AX29" s="116">
        <v>0</v>
      </c>
      <c r="AY29" s="116">
        <v>0</v>
      </c>
      <c r="AZ29" s="116">
        <v>0</v>
      </c>
      <c r="BA29" s="116">
        <v>0</v>
      </c>
      <c r="BB29" s="116">
        <v>0</v>
      </c>
      <c r="BC29" s="116">
        <v>0</v>
      </c>
      <c r="BK29" s="96" t="s">
        <v>804</v>
      </c>
      <c r="BL29" s="96" t="s">
        <v>1047</v>
      </c>
      <c r="BM29" s="96" t="s">
        <v>1708</v>
      </c>
    </row>
    <row r="30" spans="1:65" ht="12.75" customHeight="1">
      <c r="A30" s="748" t="s">
        <v>541</v>
      </c>
      <c r="B30" s="748" t="s">
        <v>1274</v>
      </c>
      <c r="C30" s="748" t="s">
        <v>245</v>
      </c>
      <c r="D30" s="748" t="s">
        <v>583</v>
      </c>
      <c r="E30" s="116">
        <v>0</v>
      </c>
      <c r="F30" s="116">
        <v>0</v>
      </c>
      <c r="G30" s="117">
        <v>0</v>
      </c>
      <c r="H30" s="116">
        <v>0</v>
      </c>
      <c r="I30" s="116">
        <v>0</v>
      </c>
      <c r="J30" s="116">
        <v>0</v>
      </c>
      <c r="K30" s="116">
        <v>0</v>
      </c>
      <c r="L30" s="116">
        <v>0</v>
      </c>
      <c r="M30" s="116">
        <v>0</v>
      </c>
      <c r="N30" s="116">
        <v>0</v>
      </c>
      <c r="O30" s="116">
        <v>0</v>
      </c>
      <c r="P30" s="116">
        <v>0</v>
      </c>
      <c r="Q30" s="116">
        <v>0</v>
      </c>
      <c r="R30" s="116">
        <v>0</v>
      </c>
      <c r="S30" s="116">
        <v>0</v>
      </c>
      <c r="T30" s="116">
        <v>0</v>
      </c>
      <c r="U30" s="116">
        <v>0</v>
      </c>
      <c r="V30" s="116">
        <v>0</v>
      </c>
      <c r="W30" s="116">
        <v>0</v>
      </c>
      <c r="X30" s="116">
        <v>0</v>
      </c>
      <c r="Y30" s="116">
        <v>0</v>
      </c>
      <c r="Z30" s="116">
        <v>0</v>
      </c>
      <c r="AA30" s="116">
        <v>0</v>
      </c>
      <c r="AB30" s="116">
        <v>0</v>
      </c>
      <c r="AC30" s="1060" t="s">
        <v>2195</v>
      </c>
      <c r="AE30" s="780" t="s">
        <v>152</v>
      </c>
      <c r="AF30" s="116">
        <v>0</v>
      </c>
      <c r="AG30" s="116">
        <v>0</v>
      </c>
      <c r="AH30" s="116">
        <v>0</v>
      </c>
      <c r="AI30" s="116">
        <v>0</v>
      </c>
      <c r="AJ30" s="116">
        <v>0</v>
      </c>
      <c r="AK30" s="116">
        <v>0</v>
      </c>
      <c r="AL30" s="116">
        <v>0</v>
      </c>
      <c r="AM30" s="116">
        <v>0</v>
      </c>
      <c r="AN30" s="116">
        <v>0</v>
      </c>
      <c r="AO30" s="116">
        <v>0</v>
      </c>
      <c r="AP30" s="116">
        <v>0</v>
      </c>
      <c r="AQ30" s="116">
        <v>0</v>
      </c>
      <c r="AR30" s="116">
        <v>0</v>
      </c>
      <c r="AS30" s="116">
        <v>0</v>
      </c>
      <c r="AT30" s="116">
        <v>0</v>
      </c>
      <c r="AU30" s="116">
        <v>0</v>
      </c>
      <c r="AV30" s="116">
        <v>0</v>
      </c>
      <c r="AW30" s="116">
        <v>0</v>
      </c>
      <c r="AX30" s="116">
        <v>0</v>
      </c>
      <c r="AY30" s="116">
        <v>0</v>
      </c>
      <c r="AZ30" s="116">
        <v>0</v>
      </c>
      <c r="BA30" s="116">
        <v>0</v>
      </c>
      <c r="BB30" s="116">
        <v>0</v>
      </c>
      <c r="BC30" s="116">
        <v>0</v>
      </c>
      <c r="BK30" s="96" t="s">
        <v>152</v>
      </c>
      <c r="BL30" s="96" t="s">
        <v>607</v>
      </c>
      <c r="BM30" s="96" t="s">
        <v>1982</v>
      </c>
    </row>
    <row r="31" spans="1:65" ht="12.75" customHeight="1">
      <c r="A31" s="748" t="s">
        <v>541</v>
      </c>
      <c r="B31" s="748" t="s">
        <v>1275</v>
      </c>
      <c r="C31" s="748" t="s">
        <v>245</v>
      </c>
      <c r="D31" s="748" t="s">
        <v>583</v>
      </c>
      <c r="E31" s="116">
        <v>0</v>
      </c>
      <c r="F31" s="116">
        <v>0</v>
      </c>
      <c r="G31" s="117">
        <v>0</v>
      </c>
      <c r="H31" s="116">
        <v>0</v>
      </c>
      <c r="I31" s="116">
        <v>0</v>
      </c>
      <c r="J31" s="116">
        <v>0</v>
      </c>
      <c r="K31" s="116">
        <v>0</v>
      </c>
      <c r="L31" s="116">
        <v>0</v>
      </c>
      <c r="M31" s="116">
        <v>0</v>
      </c>
      <c r="N31" s="116">
        <v>0</v>
      </c>
      <c r="O31" s="116">
        <v>0</v>
      </c>
      <c r="P31" s="116">
        <v>0</v>
      </c>
      <c r="Q31" s="116">
        <v>0</v>
      </c>
      <c r="R31" s="116">
        <v>0</v>
      </c>
      <c r="S31" s="116">
        <v>0</v>
      </c>
      <c r="T31" s="116">
        <v>0</v>
      </c>
      <c r="U31" s="116">
        <v>0</v>
      </c>
      <c r="V31" s="116">
        <v>0</v>
      </c>
      <c r="W31" s="116">
        <v>0</v>
      </c>
      <c r="X31" s="116">
        <v>0</v>
      </c>
      <c r="Y31" s="116">
        <v>0</v>
      </c>
      <c r="Z31" s="116">
        <v>0</v>
      </c>
      <c r="AA31" s="116">
        <v>0</v>
      </c>
      <c r="AB31" s="116">
        <v>0</v>
      </c>
      <c r="AC31" s="1054" t="s">
        <v>2196</v>
      </c>
      <c r="AE31" s="780" t="s">
        <v>153</v>
      </c>
      <c r="AF31" s="116">
        <v>0</v>
      </c>
      <c r="AG31" s="116">
        <v>0</v>
      </c>
      <c r="AH31" s="116">
        <v>0</v>
      </c>
      <c r="AI31" s="116">
        <v>0</v>
      </c>
      <c r="AJ31" s="116">
        <v>0</v>
      </c>
      <c r="AK31" s="116">
        <v>0</v>
      </c>
      <c r="AL31" s="116">
        <v>0</v>
      </c>
      <c r="AM31" s="116">
        <v>0</v>
      </c>
      <c r="AN31" s="116">
        <v>0</v>
      </c>
      <c r="AO31" s="116">
        <v>0</v>
      </c>
      <c r="AP31" s="116">
        <v>0</v>
      </c>
      <c r="AQ31" s="116">
        <v>0</v>
      </c>
      <c r="AR31" s="116">
        <v>0</v>
      </c>
      <c r="AS31" s="116">
        <v>0</v>
      </c>
      <c r="AT31" s="116">
        <v>0</v>
      </c>
      <c r="AU31" s="116">
        <v>0</v>
      </c>
      <c r="AV31" s="116">
        <v>0</v>
      </c>
      <c r="AW31" s="116">
        <v>0</v>
      </c>
      <c r="AX31" s="116">
        <v>0</v>
      </c>
      <c r="AY31" s="116">
        <v>0</v>
      </c>
      <c r="AZ31" s="116">
        <v>0</v>
      </c>
      <c r="BA31" s="116">
        <v>0</v>
      </c>
      <c r="BB31" s="116">
        <v>0</v>
      </c>
      <c r="BC31" s="116">
        <v>0</v>
      </c>
      <c r="BK31" s="96" t="s">
        <v>153</v>
      </c>
      <c r="BL31" s="96" t="s">
        <v>608</v>
      </c>
      <c r="BM31" s="96" t="s">
        <v>1983</v>
      </c>
    </row>
    <row r="32" spans="1:65" ht="12.75" customHeight="1">
      <c r="A32" s="748" t="s">
        <v>541</v>
      </c>
      <c r="B32" s="748" t="s">
        <v>1276</v>
      </c>
      <c r="C32" s="748" t="s">
        <v>245</v>
      </c>
      <c r="D32" s="748" t="s">
        <v>583</v>
      </c>
      <c r="E32" s="116">
        <v>0</v>
      </c>
      <c r="F32" s="116">
        <v>0</v>
      </c>
      <c r="G32" s="117">
        <v>0</v>
      </c>
      <c r="H32" s="116">
        <v>0</v>
      </c>
      <c r="I32" s="116">
        <v>0</v>
      </c>
      <c r="J32" s="116">
        <v>0</v>
      </c>
      <c r="K32" s="116">
        <v>0</v>
      </c>
      <c r="L32" s="116">
        <v>0</v>
      </c>
      <c r="M32" s="116">
        <v>0</v>
      </c>
      <c r="N32" s="116">
        <v>0</v>
      </c>
      <c r="O32" s="116">
        <v>0</v>
      </c>
      <c r="P32" s="116">
        <v>0</v>
      </c>
      <c r="Q32" s="116">
        <v>0</v>
      </c>
      <c r="R32" s="116">
        <v>0</v>
      </c>
      <c r="S32" s="116">
        <v>0</v>
      </c>
      <c r="T32" s="116">
        <v>0</v>
      </c>
      <c r="U32" s="116">
        <v>0</v>
      </c>
      <c r="V32" s="116">
        <v>0</v>
      </c>
      <c r="W32" s="116">
        <v>0</v>
      </c>
      <c r="X32" s="116">
        <v>0</v>
      </c>
      <c r="Y32" s="116">
        <v>0</v>
      </c>
      <c r="Z32" s="116">
        <v>0</v>
      </c>
      <c r="AA32" s="116">
        <v>0</v>
      </c>
      <c r="AB32" s="116">
        <v>0</v>
      </c>
      <c r="AC32" s="1056" t="s">
        <v>2197</v>
      </c>
      <c r="AE32" s="780" t="s">
        <v>154</v>
      </c>
      <c r="AF32" s="116">
        <v>0</v>
      </c>
      <c r="AG32" s="116">
        <v>0</v>
      </c>
      <c r="AH32" s="116">
        <v>0</v>
      </c>
      <c r="AI32" s="116">
        <v>0</v>
      </c>
      <c r="AJ32" s="116">
        <v>0</v>
      </c>
      <c r="AK32" s="116">
        <v>0</v>
      </c>
      <c r="AL32" s="116">
        <v>0</v>
      </c>
      <c r="AM32" s="116">
        <v>0</v>
      </c>
      <c r="AN32" s="116">
        <v>0</v>
      </c>
      <c r="AO32" s="116">
        <v>0</v>
      </c>
      <c r="AP32" s="116">
        <v>0</v>
      </c>
      <c r="AQ32" s="116">
        <v>0</v>
      </c>
      <c r="AR32" s="116">
        <v>0</v>
      </c>
      <c r="AS32" s="116">
        <v>0</v>
      </c>
      <c r="AT32" s="116">
        <v>0</v>
      </c>
      <c r="AU32" s="116">
        <v>0</v>
      </c>
      <c r="AV32" s="116">
        <v>0</v>
      </c>
      <c r="AW32" s="116">
        <v>0</v>
      </c>
      <c r="AX32" s="116">
        <v>0</v>
      </c>
      <c r="AY32" s="116">
        <v>0</v>
      </c>
      <c r="AZ32" s="116">
        <v>0</v>
      </c>
      <c r="BA32" s="116">
        <v>0</v>
      </c>
      <c r="BB32" s="116">
        <v>0</v>
      </c>
      <c r="BC32" s="116">
        <v>0</v>
      </c>
      <c r="BK32" s="96" t="s">
        <v>154</v>
      </c>
      <c r="BL32" s="96" t="s">
        <v>609</v>
      </c>
      <c r="BM32" s="96" t="s">
        <v>1711</v>
      </c>
    </row>
    <row r="33" spans="1:65" ht="12.75" customHeight="1">
      <c r="A33" s="748" t="s">
        <v>541</v>
      </c>
      <c r="B33" s="748" t="s">
        <v>1277</v>
      </c>
      <c r="C33" s="748" t="s">
        <v>245</v>
      </c>
      <c r="D33" s="748" t="s">
        <v>583</v>
      </c>
      <c r="E33" s="116">
        <v>0</v>
      </c>
      <c r="F33" s="116">
        <v>0</v>
      </c>
      <c r="G33" s="117">
        <v>0</v>
      </c>
      <c r="H33" s="116">
        <v>0</v>
      </c>
      <c r="I33" s="116">
        <v>0</v>
      </c>
      <c r="J33" s="116">
        <v>0</v>
      </c>
      <c r="K33" s="116">
        <v>0</v>
      </c>
      <c r="L33" s="116">
        <v>0</v>
      </c>
      <c r="M33" s="116">
        <v>0</v>
      </c>
      <c r="N33" s="116">
        <v>0</v>
      </c>
      <c r="O33" s="116">
        <v>0</v>
      </c>
      <c r="P33" s="116">
        <v>0</v>
      </c>
      <c r="Q33" s="116">
        <v>0</v>
      </c>
      <c r="R33" s="116">
        <v>0</v>
      </c>
      <c r="S33" s="116">
        <v>0</v>
      </c>
      <c r="T33" s="116">
        <v>0</v>
      </c>
      <c r="U33" s="116">
        <v>0</v>
      </c>
      <c r="V33" s="116">
        <v>0</v>
      </c>
      <c r="W33" s="116">
        <v>0</v>
      </c>
      <c r="X33" s="116">
        <v>0</v>
      </c>
      <c r="Y33" s="116">
        <v>0</v>
      </c>
      <c r="Z33" s="116">
        <v>0</v>
      </c>
      <c r="AA33" s="116">
        <v>0</v>
      </c>
      <c r="AB33" s="116">
        <v>0</v>
      </c>
      <c r="AC33" s="1056" t="s">
        <v>2198</v>
      </c>
      <c r="AE33" s="780" t="s">
        <v>155</v>
      </c>
      <c r="AF33" s="116">
        <v>0</v>
      </c>
      <c r="AG33" s="116">
        <v>0</v>
      </c>
      <c r="AH33" s="116">
        <v>0</v>
      </c>
      <c r="AI33" s="116">
        <v>0</v>
      </c>
      <c r="AJ33" s="116">
        <v>0</v>
      </c>
      <c r="AK33" s="116">
        <v>0</v>
      </c>
      <c r="AL33" s="116">
        <v>0</v>
      </c>
      <c r="AM33" s="116">
        <v>0</v>
      </c>
      <c r="AN33" s="116">
        <v>0</v>
      </c>
      <c r="AO33" s="116">
        <v>0</v>
      </c>
      <c r="AP33" s="116">
        <v>0</v>
      </c>
      <c r="AQ33" s="116">
        <v>0</v>
      </c>
      <c r="AR33" s="116">
        <v>0</v>
      </c>
      <c r="AS33" s="116">
        <v>0</v>
      </c>
      <c r="AT33" s="116">
        <v>0</v>
      </c>
      <c r="AU33" s="116">
        <v>0</v>
      </c>
      <c r="AV33" s="116">
        <v>0</v>
      </c>
      <c r="AW33" s="116">
        <v>0</v>
      </c>
      <c r="AX33" s="116">
        <v>0</v>
      </c>
      <c r="AY33" s="116">
        <v>0</v>
      </c>
      <c r="AZ33" s="116">
        <v>0</v>
      </c>
      <c r="BA33" s="116">
        <v>0</v>
      </c>
      <c r="BB33" s="116">
        <v>0</v>
      </c>
      <c r="BC33" s="116">
        <v>0</v>
      </c>
      <c r="BK33" s="96" t="s">
        <v>155</v>
      </c>
      <c r="BL33" s="96" t="s">
        <v>610</v>
      </c>
      <c r="BM33" s="96" t="s">
        <v>1712</v>
      </c>
    </row>
    <row r="34" spans="1:65" ht="12.75" customHeight="1">
      <c r="A34" s="748" t="s">
        <v>541</v>
      </c>
      <c r="B34" s="748" t="s">
        <v>1278</v>
      </c>
      <c r="C34" s="748" t="s">
        <v>245</v>
      </c>
      <c r="D34" s="748" t="s">
        <v>583</v>
      </c>
      <c r="E34" s="116">
        <v>0</v>
      </c>
      <c r="F34" s="116">
        <v>0</v>
      </c>
      <c r="G34" s="117">
        <v>0</v>
      </c>
      <c r="H34" s="116">
        <v>0</v>
      </c>
      <c r="I34" s="116">
        <v>0</v>
      </c>
      <c r="J34" s="116">
        <v>0</v>
      </c>
      <c r="K34" s="116">
        <v>0</v>
      </c>
      <c r="L34" s="116">
        <v>0</v>
      </c>
      <c r="M34" s="116">
        <v>0</v>
      </c>
      <c r="N34" s="116">
        <v>0</v>
      </c>
      <c r="O34" s="116">
        <v>0</v>
      </c>
      <c r="P34" s="116">
        <v>0</v>
      </c>
      <c r="Q34" s="116">
        <v>0</v>
      </c>
      <c r="R34" s="116">
        <v>0</v>
      </c>
      <c r="S34" s="116">
        <v>0</v>
      </c>
      <c r="T34" s="116">
        <v>0</v>
      </c>
      <c r="U34" s="116">
        <v>0</v>
      </c>
      <c r="V34" s="116">
        <v>0</v>
      </c>
      <c r="W34" s="116">
        <v>0</v>
      </c>
      <c r="X34" s="116">
        <v>0</v>
      </c>
      <c r="Y34" s="116">
        <v>0</v>
      </c>
      <c r="Z34" s="116">
        <v>0</v>
      </c>
      <c r="AA34" s="116">
        <v>0</v>
      </c>
      <c r="AB34" s="116">
        <v>0</v>
      </c>
      <c r="AC34" s="1056" t="s">
        <v>2199</v>
      </c>
      <c r="AE34" s="780" t="s">
        <v>805</v>
      </c>
      <c r="AF34" s="116">
        <v>0</v>
      </c>
      <c r="AG34" s="116">
        <v>0</v>
      </c>
      <c r="AH34" s="116">
        <v>0</v>
      </c>
      <c r="AI34" s="116">
        <v>0</v>
      </c>
      <c r="AJ34" s="116">
        <v>0</v>
      </c>
      <c r="AK34" s="116">
        <v>0</v>
      </c>
      <c r="AL34" s="116">
        <v>0</v>
      </c>
      <c r="AM34" s="116">
        <v>0</v>
      </c>
      <c r="AN34" s="116">
        <v>0</v>
      </c>
      <c r="AO34" s="116">
        <v>0</v>
      </c>
      <c r="AP34" s="116">
        <v>0</v>
      </c>
      <c r="AQ34" s="116">
        <v>0</v>
      </c>
      <c r="AR34" s="116">
        <v>0</v>
      </c>
      <c r="AS34" s="116">
        <v>0</v>
      </c>
      <c r="AT34" s="116">
        <v>0</v>
      </c>
      <c r="AU34" s="116">
        <v>0</v>
      </c>
      <c r="AV34" s="116">
        <v>0</v>
      </c>
      <c r="AW34" s="116">
        <v>0</v>
      </c>
      <c r="AX34" s="116">
        <v>0</v>
      </c>
      <c r="AY34" s="116">
        <v>0</v>
      </c>
      <c r="AZ34" s="116">
        <v>0</v>
      </c>
      <c r="BA34" s="116">
        <v>0</v>
      </c>
      <c r="BB34" s="116">
        <v>0</v>
      </c>
      <c r="BC34" s="116">
        <v>0</v>
      </c>
      <c r="BK34" s="96" t="s">
        <v>805</v>
      </c>
      <c r="BL34" s="96" t="s">
        <v>805</v>
      </c>
      <c r="BM34" s="96" t="s">
        <v>1713</v>
      </c>
    </row>
    <row r="35" spans="1:65" ht="12.75" customHeight="1">
      <c r="A35" s="748" t="s">
        <v>541</v>
      </c>
      <c r="B35" s="748" t="s">
        <v>1279</v>
      </c>
      <c r="C35" s="748" t="s">
        <v>245</v>
      </c>
      <c r="D35" s="748" t="s">
        <v>583</v>
      </c>
      <c r="E35" s="116">
        <v>0</v>
      </c>
      <c r="F35" s="116">
        <v>0</v>
      </c>
      <c r="G35" s="117">
        <v>0</v>
      </c>
      <c r="H35" s="116">
        <v>0</v>
      </c>
      <c r="I35" s="116">
        <v>0</v>
      </c>
      <c r="J35" s="116">
        <v>0</v>
      </c>
      <c r="K35" s="116">
        <v>0</v>
      </c>
      <c r="L35" s="116">
        <v>0</v>
      </c>
      <c r="M35" s="116">
        <v>0</v>
      </c>
      <c r="N35" s="116">
        <v>0</v>
      </c>
      <c r="O35" s="116">
        <v>0</v>
      </c>
      <c r="P35" s="116">
        <v>0</v>
      </c>
      <c r="Q35" s="116">
        <v>0</v>
      </c>
      <c r="R35" s="116">
        <v>0</v>
      </c>
      <c r="S35" s="116">
        <v>0</v>
      </c>
      <c r="T35" s="116">
        <v>0</v>
      </c>
      <c r="U35" s="116">
        <v>0</v>
      </c>
      <c r="V35" s="116">
        <v>0</v>
      </c>
      <c r="W35" s="116">
        <v>0</v>
      </c>
      <c r="X35" s="116">
        <v>0</v>
      </c>
      <c r="Y35" s="116">
        <v>0</v>
      </c>
      <c r="Z35" s="116">
        <v>0</v>
      </c>
      <c r="AA35" s="116">
        <v>0</v>
      </c>
      <c r="AB35" s="116">
        <v>0</v>
      </c>
      <c r="AC35" s="1056" t="s">
        <v>2200</v>
      </c>
      <c r="AE35" s="780" t="s">
        <v>156</v>
      </c>
      <c r="AF35" s="116">
        <v>0</v>
      </c>
      <c r="AG35" s="116">
        <v>0</v>
      </c>
      <c r="AH35" s="116">
        <v>0</v>
      </c>
      <c r="AI35" s="116">
        <v>0</v>
      </c>
      <c r="AJ35" s="116">
        <v>0</v>
      </c>
      <c r="AK35" s="116">
        <v>0</v>
      </c>
      <c r="AL35" s="116">
        <v>0</v>
      </c>
      <c r="AM35" s="116">
        <v>0</v>
      </c>
      <c r="AN35" s="116">
        <v>0</v>
      </c>
      <c r="AO35" s="116">
        <v>0</v>
      </c>
      <c r="AP35" s="116">
        <v>0</v>
      </c>
      <c r="AQ35" s="116">
        <v>0</v>
      </c>
      <c r="AR35" s="116">
        <v>0</v>
      </c>
      <c r="AS35" s="116">
        <v>0</v>
      </c>
      <c r="AT35" s="116">
        <v>0</v>
      </c>
      <c r="AU35" s="116">
        <v>0</v>
      </c>
      <c r="AV35" s="116">
        <v>0</v>
      </c>
      <c r="AW35" s="116">
        <v>0</v>
      </c>
      <c r="AX35" s="116">
        <v>0</v>
      </c>
      <c r="AY35" s="116">
        <v>0</v>
      </c>
      <c r="AZ35" s="116">
        <v>0</v>
      </c>
      <c r="BA35" s="116">
        <v>0</v>
      </c>
      <c r="BB35" s="116">
        <v>0</v>
      </c>
      <c r="BC35" s="116">
        <v>0</v>
      </c>
      <c r="BK35" s="96" t="s">
        <v>156</v>
      </c>
      <c r="BL35" s="96" t="s">
        <v>611</v>
      </c>
      <c r="BM35" s="96" t="s">
        <v>1714</v>
      </c>
    </row>
    <row r="36" spans="1:65" ht="12.75" customHeight="1">
      <c r="A36" s="748" t="s">
        <v>541</v>
      </c>
      <c r="B36" s="748" t="s">
        <v>1280</v>
      </c>
      <c r="C36" s="748" t="s">
        <v>245</v>
      </c>
      <c r="D36" s="748" t="s">
        <v>583</v>
      </c>
      <c r="E36" s="116">
        <v>0</v>
      </c>
      <c r="F36" s="116">
        <v>0</v>
      </c>
      <c r="G36" s="117">
        <v>0</v>
      </c>
      <c r="H36" s="116">
        <v>0</v>
      </c>
      <c r="I36" s="116">
        <v>0</v>
      </c>
      <c r="J36" s="116">
        <v>0</v>
      </c>
      <c r="K36" s="116">
        <v>0</v>
      </c>
      <c r="L36" s="116">
        <v>0</v>
      </c>
      <c r="M36" s="116">
        <v>0</v>
      </c>
      <c r="N36" s="116">
        <v>0</v>
      </c>
      <c r="O36" s="116">
        <v>0</v>
      </c>
      <c r="P36" s="116">
        <v>0</v>
      </c>
      <c r="Q36" s="116">
        <v>0</v>
      </c>
      <c r="R36" s="116">
        <v>0</v>
      </c>
      <c r="S36" s="116">
        <v>0</v>
      </c>
      <c r="T36" s="116">
        <v>0</v>
      </c>
      <c r="U36" s="116">
        <v>0</v>
      </c>
      <c r="V36" s="116">
        <v>0</v>
      </c>
      <c r="W36" s="116">
        <v>0</v>
      </c>
      <c r="X36" s="116">
        <v>0</v>
      </c>
      <c r="Y36" s="116">
        <v>0</v>
      </c>
      <c r="Z36" s="116">
        <v>0</v>
      </c>
      <c r="AA36" s="116">
        <v>0</v>
      </c>
      <c r="AB36" s="116">
        <v>0</v>
      </c>
      <c r="AC36" s="1056" t="s">
        <v>2201</v>
      </c>
      <c r="AE36" s="780" t="s">
        <v>1094</v>
      </c>
      <c r="AF36" s="116">
        <v>0</v>
      </c>
      <c r="AG36" s="116">
        <v>0</v>
      </c>
      <c r="AH36" s="116">
        <v>0</v>
      </c>
      <c r="AI36" s="116">
        <v>0</v>
      </c>
      <c r="AJ36" s="116">
        <v>0</v>
      </c>
      <c r="AK36" s="116">
        <v>0</v>
      </c>
      <c r="AL36" s="116">
        <v>0</v>
      </c>
      <c r="AM36" s="116">
        <v>0</v>
      </c>
      <c r="AN36" s="116">
        <v>0</v>
      </c>
      <c r="AO36" s="116">
        <v>0</v>
      </c>
      <c r="AP36" s="116">
        <v>0</v>
      </c>
      <c r="AQ36" s="116">
        <v>0</v>
      </c>
      <c r="AR36" s="116">
        <v>0</v>
      </c>
      <c r="AS36" s="116">
        <v>0</v>
      </c>
      <c r="AT36" s="116">
        <v>0</v>
      </c>
      <c r="AU36" s="116">
        <v>0</v>
      </c>
      <c r="AV36" s="116">
        <v>0</v>
      </c>
      <c r="AW36" s="116">
        <v>0</v>
      </c>
      <c r="AX36" s="116">
        <v>0</v>
      </c>
      <c r="AY36" s="116">
        <v>0</v>
      </c>
      <c r="AZ36" s="116">
        <v>0</v>
      </c>
      <c r="BA36" s="116">
        <v>0</v>
      </c>
      <c r="BB36" s="116">
        <v>0</v>
      </c>
      <c r="BC36" s="116">
        <v>0</v>
      </c>
      <c r="BK36" s="96" t="s">
        <v>1094</v>
      </c>
      <c r="BL36" s="96" t="s">
        <v>612</v>
      </c>
      <c r="BM36" s="96" t="s">
        <v>1721</v>
      </c>
    </row>
    <row r="37" spans="1:65" s="664" customFormat="1" ht="13.7" customHeight="1">
      <c r="A37" s="766" t="s">
        <v>541</v>
      </c>
      <c r="B37" s="766" t="s">
        <v>290</v>
      </c>
      <c r="C37" s="766" t="s">
        <v>245</v>
      </c>
      <c r="D37" s="766" t="s">
        <v>583</v>
      </c>
      <c r="E37" s="715">
        <f>SUM(E38:E40)</f>
        <v>0</v>
      </c>
      <c r="F37" s="715">
        <f t="shared" ref="F37:R37" si="9">SUM(F38:F40)</f>
        <v>0</v>
      </c>
      <c r="G37" s="715">
        <f t="shared" si="9"/>
        <v>0</v>
      </c>
      <c r="H37" s="715">
        <f t="shared" si="9"/>
        <v>0</v>
      </c>
      <c r="I37" s="715">
        <f t="shared" si="9"/>
        <v>0</v>
      </c>
      <c r="J37" s="715">
        <f t="shared" si="9"/>
        <v>0</v>
      </c>
      <c r="K37" s="715">
        <f t="shared" si="9"/>
        <v>0</v>
      </c>
      <c r="L37" s="715">
        <f t="shared" si="9"/>
        <v>0</v>
      </c>
      <c r="M37" s="715">
        <f t="shared" si="9"/>
        <v>0</v>
      </c>
      <c r="N37" s="715">
        <f t="shared" si="9"/>
        <v>0</v>
      </c>
      <c r="O37" s="715">
        <f t="shared" si="9"/>
        <v>0</v>
      </c>
      <c r="P37" s="715">
        <f t="shared" si="9"/>
        <v>0</v>
      </c>
      <c r="Q37" s="715">
        <f t="shared" si="9"/>
        <v>0</v>
      </c>
      <c r="R37" s="715">
        <f t="shared" si="9"/>
        <v>0</v>
      </c>
      <c r="S37" s="715">
        <f t="shared" ref="S37:AB37" si="10">SUM(S38:S40)</f>
        <v>0</v>
      </c>
      <c r="T37" s="715">
        <f t="shared" si="10"/>
        <v>0</v>
      </c>
      <c r="U37" s="715">
        <f t="shared" si="10"/>
        <v>0</v>
      </c>
      <c r="V37" s="715">
        <f t="shared" si="10"/>
        <v>0</v>
      </c>
      <c r="W37" s="715">
        <f t="shared" si="10"/>
        <v>0</v>
      </c>
      <c r="X37" s="715">
        <f>SUM(X38:X40)</f>
        <v>0</v>
      </c>
      <c r="Y37" s="715">
        <f>SUM(Y38:Y40)</f>
        <v>0</v>
      </c>
      <c r="Z37" s="715">
        <f>SUM(Z38:Z40)</f>
        <v>0</v>
      </c>
      <c r="AA37" s="715">
        <f>SUM(AA38:AA40)</f>
        <v>0</v>
      </c>
      <c r="AB37" s="715">
        <f t="shared" si="10"/>
        <v>0</v>
      </c>
      <c r="AC37" s="1057" t="s">
        <v>2202</v>
      </c>
      <c r="AE37" s="780" t="s">
        <v>132</v>
      </c>
      <c r="AF37" s="663">
        <f t="shared" ref="AF37:BC37" si="11">SUM(AF38:AF40)</f>
        <v>0</v>
      </c>
      <c r="AG37" s="663">
        <f t="shared" si="11"/>
        <v>0</v>
      </c>
      <c r="AH37" s="663">
        <f t="shared" si="11"/>
        <v>0</v>
      </c>
      <c r="AI37" s="663">
        <f t="shared" si="11"/>
        <v>0</v>
      </c>
      <c r="AJ37" s="663">
        <f t="shared" si="11"/>
        <v>0</v>
      </c>
      <c r="AK37" s="663">
        <f t="shared" si="11"/>
        <v>0</v>
      </c>
      <c r="AL37" s="663">
        <f t="shared" si="11"/>
        <v>0</v>
      </c>
      <c r="AM37" s="663">
        <f t="shared" si="11"/>
        <v>0</v>
      </c>
      <c r="AN37" s="663">
        <f t="shared" si="11"/>
        <v>0</v>
      </c>
      <c r="AO37" s="663">
        <f t="shared" si="11"/>
        <v>0</v>
      </c>
      <c r="AP37" s="663">
        <f t="shared" si="11"/>
        <v>0</v>
      </c>
      <c r="AQ37" s="663">
        <f t="shared" si="11"/>
        <v>0</v>
      </c>
      <c r="AR37" s="663">
        <f t="shared" si="11"/>
        <v>0</v>
      </c>
      <c r="AS37" s="663">
        <f t="shared" si="11"/>
        <v>0</v>
      </c>
      <c r="AT37" s="663">
        <f t="shared" si="11"/>
        <v>0</v>
      </c>
      <c r="AU37" s="663">
        <f t="shared" si="11"/>
        <v>0</v>
      </c>
      <c r="AV37" s="663">
        <f t="shared" si="11"/>
        <v>0</v>
      </c>
      <c r="AW37" s="663">
        <f t="shared" si="11"/>
        <v>0</v>
      </c>
      <c r="AX37" s="663">
        <f t="shared" si="11"/>
        <v>0</v>
      </c>
      <c r="AY37" s="663">
        <f>SUM(AY38:AY40)</f>
        <v>0</v>
      </c>
      <c r="AZ37" s="663">
        <f>SUM(AZ38:AZ40)</f>
        <v>0</v>
      </c>
      <c r="BA37" s="663">
        <f>SUM(BA38:BA40)</f>
        <v>0</v>
      </c>
      <c r="BB37" s="663">
        <f>SUM(BB38:BB40)</f>
        <v>0</v>
      </c>
      <c r="BC37" s="663">
        <f t="shared" si="11"/>
        <v>0</v>
      </c>
      <c r="BK37" s="96" t="s">
        <v>132</v>
      </c>
      <c r="BL37" s="96" t="s">
        <v>798</v>
      </c>
      <c r="BM37" s="96" t="s">
        <v>1964</v>
      </c>
    </row>
    <row r="38" spans="1:65" s="664" customFormat="1" ht="12.75" customHeight="1">
      <c r="A38" s="766" t="s">
        <v>541</v>
      </c>
      <c r="B38" s="766" t="s">
        <v>291</v>
      </c>
      <c r="C38" s="766" t="s">
        <v>245</v>
      </c>
      <c r="D38" s="766" t="s">
        <v>583</v>
      </c>
      <c r="E38" s="116">
        <v>0</v>
      </c>
      <c r="F38" s="116">
        <v>0</v>
      </c>
      <c r="G38" s="117">
        <v>0</v>
      </c>
      <c r="H38" s="116">
        <v>0</v>
      </c>
      <c r="I38" s="116">
        <v>0</v>
      </c>
      <c r="J38" s="116">
        <v>0</v>
      </c>
      <c r="K38" s="116">
        <v>0</v>
      </c>
      <c r="L38" s="116">
        <v>0</v>
      </c>
      <c r="M38" s="116">
        <v>0</v>
      </c>
      <c r="N38" s="116">
        <v>0</v>
      </c>
      <c r="O38" s="116">
        <v>0</v>
      </c>
      <c r="P38" s="116">
        <v>0</v>
      </c>
      <c r="Q38" s="116">
        <v>0</v>
      </c>
      <c r="R38" s="116">
        <v>0</v>
      </c>
      <c r="S38" s="116">
        <v>0</v>
      </c>
      <c r="T38" s="116">
        <v>0</v>
      </c>
      <c r="U38" s="116">
        <v>0</v>
      </c>
      <c r="V38" s="116">
        <v>0</v>
      </c>
      <c r="W38" s="116">
        <v>0</v>
      </c>
      <c r="X38" s="116">
        <v>0</v>
      </c>
      <c r="Y38" s="116">
        <v>0</v>
      </c>
      <c r="Z38" s="116">
        <v>0</v>
      </c>
      <c r="AA38" s="116">
        <v>0</v>
      </c>
      <c r="AB38" s="116">
        <v>0</v>
      </c>
      <c r="AC38" s="1054" t="s">
        <v>2203</v>
      </c>
      <c r="AE38" s="780" t="s">
        <v>969</v>
      </c>
      <c r="AF38" s="116">
        <v>0</v>
      </c>
      <c r="AG38" s="116">
        <v>0</v>
      </c>
      <c r="AH38" s="116">
        <v>0</v>
      </c>
      <c r="AI38" s="116">
        <v>0</v>
      </c>
      <c r="AJ38" s="116">
        <v>0</v>
      </c>
      <c r="AK38" s="116">
        <v>0</v>
      </c>
      <c r="AL38" s="116">
        <v>0</v>
      </c>
      <c r="AM38" s="116">
        <v>0</v>
      </c>
      <c r="AN38" s="116">
        <v>0</v>
      </c>
      <c r="AO38" s="116">
        <v>0</v>
      </c>
      <c r="AP38" s="116">
        <v>0</v>
      </c>
      <c r="AQ38" s="116">
        <v>0</v>
      </c>
      <c r="AR38" s="116">
        <v>0</v>
      </c>
      <c r="AS38" s="116">
        <v>0</v>
      </c>
      <c r="AT38" s="116">
        <v>0</v>
      </c>
      <c r="AU38" s="116">
        <v>0</v>
      </c>
      <c r="AV38" s="116">
        <v>0</v>
      </c>
      <c r="AW38" s="116">
        <v>0</v>
      </c>
      <c r="AX38" s="116">
        <v>0</v>
      </c>
      <c r="AY38" s="116">
        <v>0</v>
      </c>
      <c r="AZ38" s="116">
        <v>0</v>
      </c>
      <c r="BA38" s="116">
        <v>0</v>
      </c>
      <c r="BB38" s="116">
        <v>0</v>
      </c>
      <c r="BC38" s="116">
        <v>0</v>
      </c>
      <c r="BK38" s="96" t="s">
        <v>969</v>
      </c>
      <c r="BL38" s="96" t="s">
        <v>751</v>
      </c>
      <c r="BM38" s="96" t="s">
        <v>1984</v>
      </c>
    </row>
    <row r="39" spans="1:65" ht="12.75" customHeight="1">
      <c r="A39" s="748" t="s">
        <v>541</v>
      </c>
      <c r="B39" s="749" t="s">
        <v>292</v>
      </c>
      <c r="C39" s="748" t="s">
        <v>245</v>
      </c>
      <c r="D39" s="748" t="s">
        <v>583</v>
      </c>
      <c r="E39" s="116">
        <v>0</v>
      </c>
      <c r="F39" s="116">
        <v>0</v>
      </c>
      <c r="G39" s="117">
        <v>0</v>
      </c>
      <c r="H39" s="116">
        <v>0</v>
      </c>
      <c r="I39" s="116">
        <v>0</v>
      </c>
      <c r="J39" s="116">
        <v>0</v>
      </c>
      <c r="K39" s="116">
        <v>0</v>
      </c>
      <c r="L39" s="116">
        <v>0</v>
      </c>
      <c r="M39" s="116">
        <v>0</v>
      </c>
      <c r="N39" s="116">
        <v>0</v>
      </c>
      <c r="O39" s="116">
        <v>0</v>
      </c>
      <c r="P39" s="116">
        <v>0</v>
      </c>
      <c r="Q39" s="116">
        <v>0</v>
      </c>
      <c r="R39" s="116">
        <v>0</v>
      </c>
      <c r="S39" s="116">
        <v>0</v>
      </c>
      <c r="T39" s="116">
        <v>0</v>
      </c>
      <c r="U39" s="116">
        <v>0</v>
      </c>
      <c r="V39" s="116">
        <v>0</v>
      </c>
      <c r="W39" s="116">
        <v>0</v>
      </c>
      <c r="X39" s="116">
        <v>0</v>
      </c>
      <c r="Y39" s="116">
        <v>0</v>
      </c>
      <c r="Z39" s="116">
        <v>0</v>
      </c>
      <c r="AA39" s="116">
        <v>0</v>
      </c>
      <c r="AB39" s="116">
        <v>0</v>
      </c>
      <c r="AC39" s="1056" t="s">
        <v>2204</v>
      </c>
      <c r="AE39" s="780" t="s">
        <v>133</v>
      </c>
      <c r="AF39" s="116">
        <v>0</v>
      </c>
      <c r="AG39" s="116">
        <v>0</v>
      </c>
      <c r="AH39" s="116">
        <v>0</v>
      </c>
      <c r="AI39" s="116">
        <v>0</v>
      </c>
      <c r="AJ39" s="116">
        <v>0</v>
      </c>
      <c r="AK39" s="116">
        <v>0</v>
      </c>
      <c r="AL39" s="116">
        <v>0</v>
      </c>
      <c r="AM39" s="116">
        <v>0</v>
      </c>
      <c r="AN39" s="116">
        <v>0</v>
      </c>
      <c r="AO39" s="116">
        <v>0</v>
      </c>
      <c r="AP39" s="116">
        <v>0</v>
      </c>
      <c r="AQ39" s="116">
        <v>0</v>
      </c>
      <c r="AR39" s="116">
        <v>0</v>
      </c>
      <c r="AS39" s="116">
        <v>0</v>
      </c>
      <c r="AT39" s="116">
        <v>0</v>
      </c>
      <c r="AU39" s="116">
        <v>0</v>
      </c>
      <c r="AV39" s="116">
        <v>0</v>
      </c>
      <c r="AW39" s="116">
        <v>0</v>
      </c>
      <c r="AX39" s="116">
        <v>0</v>
      </c>
      <c r="AY39" s="116">
        <v>0</v>
      </c>
      <c r="AZ39" s="116">
        <v>0</v>
      </c>
      <c r="BA39" s="116">
        <v>0</v>
      </c>
      <c r="BB39" s="116">
        <v>0</v>
      </c>
      <c r="BC39" s="116">
        <v>0</v>
      </c>
      <c r="BK39" s="96" t="s">
        <v>133</v>
      </c>
      <c r="BL39" s="96" t="s">
        <v>752</v>
      </c>
      <c r="BM39" s="96" t="s">
        <v>1985</v>
      </c>
    </row>
    <row r="40" spans="1:65" ht="12.75" customHeight="1">
      <c r="A40" s="748" t="s">
        <v>541</v>
      </c>
      <c r="B40" s="749" t="s">
        <v>293</v>
      </c>
      <c r="C40" s="748" t="s">
        <v>245</v>
      </c>
      <c r="D40" s="748" t="s">
        <v>583</v>
      </c>
      <c r="E40" s="116">
        <v>0</v>
      </c>
      <c r="F40" s="116">
        <v>0</v>
      </c>
      <c r="G40" s="117">
        <v>0</v>
      </c>
      <c r="H40" s="116">
        <v>0</v>
      </c>
      <c r="I40" s="116">
        <v>0</v>
      </c>
      <c r="J40" s="116">
        <v>0</v>
      </c>
      <c r="K40" s="116">
        <v>0</v>
      </c>
      <c r="L40" s="116">
        <v>0</v>
      </c>
      <c r="M40" s="116">
        <v>0</v>
      </c>
      <c r="N40" s="116">
        <v>0</v>
      </c>
      <c r="O40" s="116">
        <v>0</v>
      </c>
      <c r="P40" s="116">
        <v>0</v>
      </c>
      <c r="Q40" s="116">
        <v>0</v>
      </c>
      <c r="R40" s="116">
        <v>0</v>
      </c>
      <c r="S40" s="116">
        <v>0</v>
      </c>
      <c r="T40" s="116">
        <v>0</v>
      </c>
      <c r="U40" s="116">
        <v>0</v>
      </c>
      <c r="V40" s="116">
        <v>0</v>
      </c>
      <c r="W40" s="116">
        <v>0</v>
      </c>
      <c r="X40" s="116">
        <v>0</v>
      </c>
      <c r="Y40" s="116">
        <v>0</v>
      </c>
      <c r="Z40" s="116">
        <v>0</v>
      </c>
      <c r="AA40" s="116">
        <v>0</v>
      </c>
      <c r="AB40" s="116">
        <v>0</v>
      </c>
      <c r="AC40" s="1056" t="s">
        <v>2206</v>
      </c>
      <c r="AE40" s="780" t="s">
        <v>1092</v>
      </c>
      <c r="AF40" s="116">
        <v>0</v>
      </c>
      <c r="AG40" s="116">
        <v>0</v>
      </c>
      <c r="AH40" s="116">
        <v>0</v>
      </c>
      <c r="AI40" s="116">
        <v>0</v>
      </c>
      <c r="AJ40" s="116">
        <v>0</v>
      </c>
      <c r="AK40" s="116">
        <v>0</v>
      </c>
      <c r="AL40" s="116">
        <v>0</v>
      </c>
      <c r="AM40" s="116">
        <v>0</v>
      </c>
      <c r="AN40" s="116">
        <v>0</v>
      </c>
      <c r="AO40" s="116">
        <v>0</v>
      </c>
      <c r="AP40" s="116">
        <v>0</v>
      </c>
      <c r="AQ40" s="116">
        <v>0</v>
      </c>
      <c r="AR40" s="116">
        <v>0</v>
      </c>
      <c r="AS40" s="116">
        <v>0</v>
      </c>
      <c r="AT40" s="116">
        <v>0</v>
      </c>
      <c r="AU40" s="116">
        <v>0</v>
      </c>
      <c r="AV40" s="116">
        <v>0</v>
      </c>
      <c r="AW40" s="116">
        <v>0</v>
      </c>
      <c r="AX40" s="116">
        <v>0</v>
      </c>
      <c r="AY40" s="116">
        <v>0</v>
      </c>
      <c r="AZ40" s="116">
        <v>0</v>
      </c>
      <c r="BA40" s="116">
        <v>0</v>
      </c>
      <c r="BB40" s="116">
        <v>0</v>
      </c>
      <c r="BC40" s="116">
        <v>0</v>
      </c>
      <c r="BK40" s="96" t="s">
        <v>1092</v>
      </c>
      <c r="BL40" s="96" t="s">
        <v>753</v>
      </c>
      <c r="BM40" s="96" t="s">
        <v>1986</v>
      </c>
    </row>
    <row r="41" spans="1:65" s="664" customFormat="1" ht="13.7" customHeight="1">
      <c r="A41" s="766" t="s">
        <v>541</v>
      </c>
      <c r="B41" s="766" t="s">
        <v>544</v>
      </c>
      <c r="C41" s="766" t="s">
        <v>245</v>
      </c>
      <c r="D41" s="766" t="s">
        <v>583</v>
      </c>
      <c r="E41" s="715">
        <f>SUM(E42:E46)</f>
        <v>0</v>
      </c>
      <c r="F41" s="715">
        <f t="shared" ref="F41:O41" si="12">SUM(F42:F46)</f>
        <v>0</v>
      </c>
      <c r="G41" s="715">
        <f t="shared" si="12"/>
        <v>0</v>
      </c>
      <c r="H41" s="715">
        <f t="shared" si="12"/>
        <v>0</v>
      </c>
      <c r="I41" s="715">
        <f t="shared" si="12"/>
        <v>0</v>
      </c>
      <c r="J41" s="715">
        <f t="shared" si="12"/>
        <v>0</v>
      </c>
      <c r="K41" s="715">
        <f t="shared" si="12"/>
        <v>0</v>
      </c>
      <c r="L41" s="715">
        <f t="shared" si="12"/>
        <v>0</v>
      </c>
      <c r="M41" s="715">
        <f t="shared" si="12"/>
        <v>0</v>
      </c>
      <c r="N41" s="715">
        <f t="shared" si="12"/>
        <v>0</v>
      </c>
      <c r="O41" s="715">
        <f t="shared" si="12"/>
        <v>0</v>
      </c>
      <c r="P41" s="715">
        <f>SUM(P42:P46)</f>
        <v>0</v>
      </c>
      <c r="Q41" s="715">
        <f>SUM(Q42:Q46)</f>
        <v>0</v>
      </c>
      <c r="R41" s="715">
        <f>SUM(R42:R46)</f>
        <v>0</v>
      </c>
      <c r="S41" s="715">
        <f>SUM(S42:S46)</f>
        <v>0</v>
      </c>
      <c r="T41" s="715">
        <f>SUM(T42:T46)</f>
        <v>0</v>
      </c>
      <c r="U41" s="715">
        <f t="shared" ref="U41:AB41" si="13">SUM(U42:U46)</f>
        <v>0</v>
      </c>
      <c r="V41" s="715">
        <f t="shared" si="13"/>
        <v>0</v>
      </c>
      <c r="W41" s="715">
        <f t="shared" si="13"/>
        <v>0</v>
      </c>
      <c r="X41" s="715">
        <f>SUM(X42:X46)</f>
        <v>0</v>
      </c>
      <c r="Y41" s="715">
        <f>SUM(Y42:Y46)</f>
        <v>0</v>
      </c>
      <c r="Z41" s="715">
        <f>SUM(Z42:Z46)</f>
        <v>0</v>
      </c>
      <c r="AA41" s="715">
        <f>SUM(AA42:AA46)</f>
        <v>0</v>
      </c>
      <c r="AB41" s="715">
        <f t="shared" si="13"/>
        <v>0</v>
      </c>
      <c r="AC41" s="1062" t="s">
        <v>2216</v>
      </c>
      <c r="AE41" s="780" t="s">
        <v>159</v>
      </c>
      <c r="AF41" s="663">
        <f t="shared" ref="AF41:BC41" si="14">SUM(AF42:AF46)</f>
        <v>0</v>
      </c>
      <c r="AG41" s="663">
        <f t="shared" si="14"/>
        <v>0</v>
      </c>
      <c r="AH41" s="663">
        <f t="shared" si="14"/>
        <v>0</v>
      </c>
      <c r="AI41" s="663">
        <f t="shared" si="14"/>
        <v>0</v>
      </c>
      <c r="AJ41" s="663">
        <f t="shared" si="14"/>
        <v>0</v>
      </c>
      <c r="AK41" s="663">
        <f t="shared" si="14"/>
        <v>0</v>
      </c>
      <c r="AL41" s="663">
        <f t="shared" si="14"/>
        <v>0</v>
      </c>
      <c r="AM41" s="663">
        <f t="shared" si="14"/>
        <v>0</v>
      </c>
      <c r="AN41" s="663">
        <f t="shared" si="14"/>
        <v>0</v>
      </c>
      <c r="AO41" s="663">
        <f t="shared" si="14"/>
        <v>0</v>
      </c>
      <c r="AP41" s="663">
        <f t="shared" si="14"/>
        <v>0</v>
      </c>
      <c r="AQ41" s="663">
        <f t="shared" si="14"/>
        <v>0</v>
      </c>
      <c r="AR41" s="663">
        <f t="shared" si="14"/>
        <v>0</v>
      </c>
      <c r="AS41" s="663">
        <f t="shared" si="14"/>
        <v>0</v>
      </c>
      <c r="AT41" s="663">
        <f t="shared" si="14"/>
        <v>0</v>
      </c>
      <c r="AU41" s="663">
        <f t="shared" si="14"/>
        <v>0</v>
      </c>
      <c r="AV41" s="663">
        <f t="shared" si="14"/>
        <v>0</v>
      </c>
      <c r="AW41" s="663">
        <f t="shared" si="14"/>
        <v>0</v>
      </c>
      <c r="AX41" s="663">
        <f t="shared" si="14"/>
        <v>0</v>
      </c>
      <c r="AY41" s="663">
        <f>SUM(AY42:AY46)</f>
        <v>0</v>
      </c>
      <c r="AZ41" s="663">
        <f>SUM(AZ42:AZ46)</f>
        <v>0</v>
      </c>
      <c r="BA41" s="663">
        <f>SUM(BA42:BA46)</f>
        <v>0</v>
      </c>
      <c r="BB41" s="663">
        <f>SUM(BB42:BB46)</f>
        <v>0</v>
      </c>
      <c r="BC41" s="663">
        <f t="shared" si="14"/>
        <v>0</v>
      </c>
      <c r="BK41" s="96" t="s">
        <v>159</v>
      </c>
      <c r="BL41" s="96" t="s">
        <v>58</v>
      </c>
      <c r="BM41" s="96" t="s">
        <v>1987</v>
      </c>
    </row>
    <row r="42" spans="1:65" ht="12.75" customHeight="1">
      <c r="A42" s="748" t="s">
        <v>541</v>
      </c>
      <c r="B42" s="735" t="s">
        <v>294</v>
      </c>
      <c r="C42" s="748" t="s">
        <v>245</v>
      </c>
      <c r="D42" s="748" t="s">
        <v>583</v>
      </c>
      <c r="E42" s="117">
        <v>0</v>
      </c>
      <c r="F42" s="117">
        <v>0</v>
      </c>
      <c r="G42" s="117">
        <v>0</v>
      </c>
      <c r="H42" s="117">
        <v>0</v>
      </c>
      <c r="I42" s="117">
        <v>0</v>
      </c>
      <c r="J42" s="117">
        <v>0</v>
      </c>
      <c r="K42" s="117">
        <v>0</v>
      </c>
      <c r="L42" s="117">
        <v>0</v>
      </c>
      <c r="M42" s="117">
        <v>0</v>
      </c>
      <c r="N42" s="117">
        <v>0</v>
      </c>
      <c r="O42" s="117">
        <v>0</v>
      </c>
      <c r="P42" s="117">
        <v>0</v>
      </c>
      <c r="Q42" s="117">
        <v>0</v>
      </c>
      <c r="R42" s="117">
        <v>0</v>
      </c>
      <c r="S42" s="117">
        <v>0</v>
      </c>
      <c r="T42" s="117">
        <v>0</v>
      </c>
      <c r="U42" s="117">
        <v>0</v>
      </c>
      <c r="V42" s="117">
        <v>0</v>
      </c>
      <c r="W42" s="117">
        <v>0</v>
      </c>
      <c r="X42" s="117">
        <v>0</v>
      </c>
      <c r="Y42" s="117">
        <v>0</v>
      </c>
      <c r="Z42" s="117">
        <v>0</v>
      </c>
      <c r="AA42" s="117">
        <v>0</v>
      </c>
      <c r="AB42" s="117">
        <v>0</v>
      </c>
      <c r="AC42" s="1055" t="s">
        <v>2207</v>
      </c>
      <c r="AE42" s="780" t="s">
        <v>970</v>
      </c>
      <c r="AF42" s="117">
        <v>0</v>
      </c>
      <c r="AG42" s="117">
        <v>0</v>
      </c>
      <c r="AH42" s="117">
        <v>0</v>
      </c>
      <c r="AI42" s="117">
        <v>0</v>
      </c>
      <c r="AJ42" s="117">
        <v>0</v>
      </c>
      <c r="AK42" s="117">
        <v>0</v>
      </c>
      <c r="AL42" s="117">
        <v>0</v>
      </c>
      <c r="AM42" s="117">
        <v>0</v>
      </c>
      <c r="AN42" s="117">
        <v>0</v>
      </c>
      <c r="AO42" s="117">
        <v>0</v>
      </c>
      <c r="AP42" s="117">
        <v>0</v>
      </c>
      <c r="AQ42" s="117">
        <v>0</v>
      </c>
      <c r="AR42" s="117">
        <v>0</v>
      </c>
      <c r="AS42" s="117">
        <v>0</v>
      </c>
      <c r="AT42" s="117">
        <v>0</v>
      </c>
      <c r="AU42" s="117">
        <v>0</v>
      </c>
      <c r="AV42" s="117">
        <v>0</v>
      </c>
      <c r="AW42" s="117">
        <v>0</v>
      </c>
      <c r="AX42" s="117">
        <v>0</v>
      </c>
      <c r="AY42" s="117">
        <v>0</v>
      </c>
      <c r="AZ42" s="117">
        <v>0</v>
      </c>
      <c r="BA42" s="117">
        <v>0</v>
      </c>
      <c r="BB42" s="117">
        <v>0</v>
      </c>
      <c r="BC42" s="117">
        <v>0</v>
      </c>
      <c r="BK42" s="96" t="s">
        <v>970</v>
      </c>
      <c r="BL42" s="96" t="s">
        <v>801</v>
      </c>
      <c r="BM42" s="96" t="s">
        <v>1988</v>
      </c>
    </row>
    <row r="43" spans="1:65" ht="12.75" customHeight="1">
      <c r="A43" s="748" t="s">
        <v>541</v>
      </c>
      <c r="B43" s="735" t="s">
        <v>295</v>
      </c>
      <c r="C43" s="748" t="s">
        <v>245</v>
      </c>
      <c r="D43" s="748" t="s">
        <v>583</v>
      </c>
      <c r="E43" s="116">
        <v>0</v>
      </c>
      <c r="F43" s="116">
        <v>0</v>
      </c>
      <c r="G43" s="117">
        <v>0</v>
      </c>
      <c r="H43" s="116">
        <v>0</v>
      </c>
      <c r="I43" s="116">
        <v>0</v>
      </c>
      <c r="J43" s="116">
        <v>0</v>
      </c>
      <c r="K43" s="116">
        <v>0</v>
      </c>
      <c r="L43" s="116">
        <v>0</v>
      </c>
      <c r="M43" s="116">
        <v>0</v>
      </c>
      <c r="N43" s="116">
        <v>0</v>
      </c>
      <c r="O43" s="116">
        <v>0</v>
      </c>
      <c r="P43" s="116">
        <v>0</v>
      </c>
      <c r="Q43" s="116">
        <v>0</v>
      </c>
      <c r="R43" s="116">
        <v>0</v>
      </c>
      <c r="S43" s="116">
        <v>0</v>
      </c>
      <c r="T43" s="116">
        <v>0</v>
      </c>
      <c r="U43" s="116">
        <v>0</v>
      </c>
      <c r="V43" s="116">
        <v>0</v>
      </c>
      <c r="W43" s="116">
        <v>0</v>
      </c>
      <c r="X43" s="116">
        <v>0</v>
      </c>
      <c r="Y43" s="116">
        <v>0</v>
      </c>
      <c r="Z43" s="116">
        <v>0</v>
      </c>
      <c r="AA43" s="116">
        <v>0</v>
      </c>
      <c r="AB43" s="116">
        <v>0</v>
      </c>
      <c r="AC43" s="1055" t="s">
        <v>2208</v>
      </c>
      <c r="AE43" s="780" t="s">
        <v>134</v>
      </c>
      <c r="AF43" s="116">
        <v>0</v>
      </c>
      <c r="AG43" s="116">
        <v>0</v>
      </c>
      <c r="AH43" s="116">
        <v>0</v>
      </c>
      <c r="AI43" s="116">
        <v>0</v>
      </c>
      <c r="AJ43" s="116">
        <v>0</v>
      </c>
      <c r="AK43" s="116">
        <v>0</v>
      </c>
      <c r="AL43" s="116">
        <v>0</v>
      </c>
      <c r="AM43" s="116">
        <v>0</v>
      </c>
      <c r="AN43" s="116">
        <v>0</v>
      </c>
      <c r="AO43" s="116">
        <v>0</v>
      </c>
      <c r="AP43" s="116">
        <v>0</v>
      </c>
      <c r="AQ43" s="116">
        <v>0</v>
      </c>
      <c r="AR43" s="116">
        <v>0</v>
      </c>
      <c r="AS43" s="116">
        <v>0</v>
      </c>
      <c r="AT43" s="116">
        <v>0</v>
      </c>
      <c r="AU43" s="116">
        <v>0</v>
      </c>
      <c r="AV43" s="116">
        <v>0</v>
      </c>
      <c r="AW43" s="116">
        <v>0</v>
      </c>
      <c r="AX43" s="116">
        <v>0</v>
      </c>
      <c r="AY43" s="116">
        <v>0</v>
      </c>
      <c r="AZ43" s="116">
        <v>0</v>
      </c>
      <c r="BA43" s="116">
        <v>0</v>
      </c>
      <c r="BB43" s="116">
        <v>0</v>
      </c>
      <c r="BC43" s="116">
        <v>0</v>
      </c>
      <c r="BK43" s="96" t="s">
        <v>134</v>
      </c>
      <c r="BL43" s="96" t="s">
        <v>802</v>
      </c>
      <c r="BM43" s="96" t="s">
        <v>1989</v>
      </c>
    </row>
    <row r="44" spans="1:65" ht="12.75" customHeight="1">
      <c r="A44" s="748" t="s">
        <v>541</v>
      </c>
      <c r="B44" s="735" t="s">
        <v>296</v>
      </c>
      <c r="C44" s="748" t="s">
        <v>245</v>
      </c>
      <c r="D44" s="748" t="s">
        <v>583</v>
      </c>
      <c r="E44" s="116">
        <v>0</v>
      </c>
      <c r="F44" s="116">
        <v>0</v>
      </c>
      <c r="G44" s="117">
        <v>0</v>
      </c>
      <c r="H44" s="116">
        <v>0</v>
      </c>
      <c r="I44" s="116">
        <v>0</v>
      </c>
      <c r="J44" s="116">
        <v>0</v>
      </c>
      <c r="K44" s="116">
        <v>0</v>
      </c>
      <c r="L44" s="116">
        <v>0</v>
      </c>
      <c r="M44" s="116">
        <v>0</v>
      </c>
      <c r="N44" s="116">
        <v>0</v>
      </c>
      <c r="O44" s="116">
        <v>0</v>
      </c>
      <c r="P44" s="116">
        <v>0</v>
      </c>
      <c r="Q44" s="116">
        <v>0</v>
      </c>
      <c r="R44" s="116">
        <v>0</v>
      </c>
      <c r="S44" s="116">
        <v>0</v>
      </c>
      <c r="T44" s="116">
        <v>0</v>
      </c>
      <c r="U44" s="116">
        <v>0</v>
      </c>
      <c r="V44" s="116">
        <v>0</v>
      </c>
      <c r="W44" s="116">
        <v>0</v>
      </c>
      <c r="X44" s="116">
        <v>0</v>
      </c>
      <c r="Y44" s="116">
        <v>0</v>
      </c>
      <c r="Z44" s="116">
        <v>0</v>
      </c>
      <c r="AA44" s="116">
        <v>0</v>
      </c>
      <c r="AB44" s="116">
        <v>0</v>
      </c>
      <c r="AC44" s="1055" t="s">
        <v>2209</v>
      </c>
      <c r="AE44" s="780" t="s">
        <v>371</v>
      </c>
      <c r="AF44" s="116">
        <v>0</v>
      </c>
      <c r="AG44" s="116">
        <v>0</v>
      </c>
      <c r="AH44" s="116">
        <v>0</v>
      </c>
      <c r="AI44" s="116">
        <v>0</v>
      </c>
      <c r="AJ44" s="116">
        <v>0</v>
      </c>
      <c r="AK44" s="116">
        <v>0</v>
      </c>
      <c r="AL44" s="116">
        <v>0</v>
      </c>
      <c r="AM44" s="116">
        <v>0</v>
      </c>
      <c r="AN44" s="116">
        <v>0</v>
      </c>
      <c r="AO44" s="116">
        <v>0</v>
      </c>
      <c r="AP44" s="116">
        <v>0</v>
      </c>
      <c r="AQ44" s="116">
        <v>0</v>
      </c>
      <c r="AR44" s="116">
        <v>0</v>
      </c>
      <c r="AS44" s="116">
        <v>0</v>
      </c>
      <c r="AT44" s="116">
        <v>0</v>
      </c>
      <c r="AU44" s="116">
        <v>0</v>
      </c>
      <c r="AV44" s="116">
        <v>0</v>
      </c>
      <c r="AW44" s="116">
        <v>0</v>
      </c>
      <c r="AX44" s="116">
        <v>0</v>
      </c>
      <c r="AY44" s="116">
        <v>0</v>
      </c>
      <c r="AZ44" s="116">
        <v>0</v>
      </c>
      <c r="BA44" s="116">
        <v>0</v>
      </c>
      <c r="BB44" s="116">
        <v>0</v>
      </c>
      <c r="BC44" s="116">
        <v>0</v>
      </c>
      <c r="BK44" s="96" t="s">
        <v>371</v>
      </c>
      <c r="BL44" s="96" t="s">
        <v>1144</v>
      </c>
      <c r="BM44" s="96" t="s">
        <v>1990</v>
      </c>
    </row>
    <row r="45" spans="1:65" ht="12.75" customHeight="1">
      <c r="A45" s="748" t="s">
        <v>541</v>
      </c>
      <c r="B45" s="735" t="s">
        <v>87</v>
      </c>
      <c r="C45" s="748" t="s">
        <v>245</v>
      </c>
      <c r="D45" s="748" t="s">
        <v>583</v>
      </c>
      <c r="E45" s="116">
        <v>0</v>
      </c>
      <c r="F45" s="116">
        <v>0</v>
      </c>
      <c r="G45" s="117">
        <v>0</v>
      </c>
      <c r="H45" s="116">
        <v>0</v>
      </c>
      <c r="I45" s="116">
        <v>0</v>
      </c>
      <c r="J45" s="116">
        <v>0</v>
      </c>
      <c r="K45" s="116">
        <v>0</v>
      </c>
      <c r="L45" s="116">
        <v>0</v>
      </c>
      <c r="M45" s="116">
        <v>0</v>
      </c>
      <c r="N45" s="116">
        <v>0</v>
      </c>
      <c r="O45" s="116">
        <v>0</v>
      </c>
      <c r="P45" s="116">
        <v>0</v>
      </c>
      <c r="Q45" s="116">
        <v>0</v>
      </c>
      <c r="R45" s="116">
        <v>0</v>
      </c>
      <c r="S45" s="116">
        <v>0</v>
      </c>
      <c r="T45" s="116">
        <v>0</v>
      </c>
      <c r="U45" s="116">
        <v>0</v>
      </c>
      <c r="V45" s="116">
        <v>0</v>
      </c>
      <c r="W45" s="116">
        <v>0</v>
      </c>
      <c r="X45" s="116">
        <v>0</v>
      </c>
      <c r="Y45" s="116">
        <v>0</v>
      </c>
      <c r="Z45" s="116">
        <v>0</v>
      </c>
      <c r="AA45" s="116">
        <v>0</v>
      </c>
      <c r="AB45" s="116">
        <v>0</v>
      </c>
      <c r="AC45" s="1055" t="s">
        <v>2210</v>
      </c>
      <c r="AE45" s="780" t="s">
        <v>372</v>
      </c>
      <c r="AF45" s="116">
        <v>0</v>
      </c>
      <c r="AG45" s="116">
        <v>0</v>
      </c>
      <c r="AH45" s="116">
        <v>0</v>
      </c>
      <c r="AI45" s="116">
        <v>0</v>
      </c>
      <c r="AJ45" s="116">
        <v>0</v>
      </c>
      <c r="AK45" s="116">
        <v>0</v>
      </c>
      <c r="AL45" s="116">
        <v>0</v>
      </c>
      <c r="AM45" s="116">
        <v>0</v>
      </c>
      <c r="AN45" s="116">
        <v>0</v>
      </c>
      <c r="AO45" s="116">
        <v>0</v>
      </c>
      <c r="AP45" s="116">
        <v>0</v>
      </c>
      <c r="AQ45" s="116">
        <v>0</v>
      </c>
      <c r="AR45" s="116">
        <v>0</v>
      </c>
      <c r="AS45" s="116">
        <v>0</v>
      </c>
      <c r="AT45" s="116">
        <v>0</v>
      </c>
      <c r="AU45" s="116">
        <v>0</v>
      </c>
      <c r="AV45" s="116">
        <v>0</v>
      </c>
      <c r="AW45" s="116">
        <v>0</v>
      </c>
      <c r="AX45" s="116">
        <v>0</v>
      </c>
      <c r="AY45" s="116">
        <v>0</v>
      </c>
      <c r="AZ45" s="116">
        <v>0</v>
      </c>
      <c r="BA45" s="116">
        <v>0</v>
      </c>
      <c r="BB45" s="116">
        <v>0</v>
      </c>
      <c r="BC45" s="116">
        <v>0</v>
      </c>
      <c r="BK45" s="96" t="s">
        <v>372</v>
      </c>
      <c r="BL45" s="96" t="s">
        <v>1145</v>
      </c>
      <c r="BM45" s="96" t="s">
        <v>1991</v>
      </c>
    </row>
    <row r="46" spans="1:65" ht="12.75" customHeight="1">
      <c r="A46" s="748" t="s">
        <v>541</v>
      </c>
      <c r="B46" s="748" t="s">
        <v>297</v>
      </c>
      <c r="C46" s="748" t="s">
        <v>245</v>
      </c>
      <c r="D46" s="748" t="s">
        <v>583</v>
      </c>
      <c r="E46" s="666">
        <v>0</v>
      </c>
      <c r="F46" s="666">
        <v>0</v>
      </c>
      <c r="G46" s="666">
        <v>0</v>
      </c>
      <c r="H46" s="666">
        <v>0</v>
      </c>
      <c r="I46" s="666">
        <v>0</v>
      </c>
      <c r="J46" s="666">
        <v>0</v>
      </c>
      <c r="K46" s="666">
        <v>0</v>
      </c>
      <c r="L46" s="666">
        <v>0</v>
      </c>
      <c r="M46" s="666">
        <v>0</v>
      </c>
      <c r="N46" s="666">
        <v>0</v>
      </c>
      <c r="O46" s="666">
        <v>0</v>
      </c>
      <c r="P46" s="666">
        <v>0</v>
      </c>
      <c r="Q46" s="666">
        <v>0</v>
      </c>
      <c r="R46" s="666">
        <v>0</v>
      </c>
      <c r="S46" s="666">
        <v>0</v>
      </c>
      <c r="T46" s="666">
        <v>0</v>
      </c>
      <c r="U46" s="666">
        <v>0</v>
      </c>
      <c r="V46" s="666">
        <v>0</v>
      </c>
      <c r="W46" s="666">
        <v>0</v>
      </c>
      <c r="X46" s="666">
        <v>0</v>
      </c>
      <c r="Y46" s="666">
        <v>0</v>
      </c>
      <c r="Z46" s="666">
        <v>0</v>
      </c>
      <c r="AA46" s="666">
        <v>0</v>
      </c>
      <c r="AB46" s="666">
        <v>0</v>
      </c>
      <c r="AC46" s="1059" t="s">
        <v>2211</v>
      </c>
      <c r="AE46" s="781" t="s">
        <v>1093</v>
      </c>
      <c r="AF46" s="666">
        <v>0</v>
      </c>
      <c r="AG46" s="666">
        <v>0</v>
      </c>
      <c r="AH46" s="666">
        <v>0</v>
      </c>
      <c r="AI46" s="666">
        <v>0</v>
      </c>
      <c r="AJ46" s="666">
        <v>0</v>
      </c>
      <c r="AK46" s="666">
        <v>0</v>
      </c>
      <c r="AL46" s="666">
        <v>0</v>
      </c>
      <c r="AM46" s="666">
        <v>0</v>
      </c>
      <c r="AN46" s="666">
        <v>0</v>
      </c>
      <c r="AO46" s="666">
        <v>0</v>
      </c>
      <c r="AP46" s="666">
        <v>0</v>
      </c>
      <c r="AQ46" s="666">
        <v>0</v>
      </c>
      <c r="AR46" s="666">
        <v>0</v>
      </c>
      <c r="AS46" s="666">
        <v>0</v>
      </c>
      <c r="AT46" s="666">
        <v>0</v>
      </c>
      <c r="AU46" s="666">
        <v>0</v>
      </c>
      <c r="AV46" s="666">
        <v>0</v>
      </c>
      <c r="AW46" s="666">
        <v>0</v>
      </c>
      <c r="AX46" s="666">
        <v>0</v>
      </c>
      <c r="AY46" s="666">
        <v>0</v>
      </c>
      <c r="AZ46" s="666">
        <v>0</v>
      </c>
      <c r="BA46" s="666">
        <v>0</v>
      </c>
      <c r="BB46" s="666">
        <v>0</v>
      </c>
      <c r="BC46" s="666">
        <v>0</v>
      </c>
      <c r="BK46" s="96" t="s">
        <v>1093</v>
      </c>
      <c r="BL46" s="96" t="s">
        <v>754</v>
      </c>
      <c r="BM46" s="96" t="s">
        <v>1986</v>
      </c>
    </row>
  </sheetData>
  <phoneticPr fontId="3" type="noConversion"/>
  <conditionalFormatting sqref="E6:Z46">
    <cfRule type="expression" dxfId="249" priority="2" stopIfTrue="1">
      <formula>E6&lt;&gt;AF6</formula>
    </cfRule>
  </conditionalFormatting>
  <conditionalFormatting sqref="AB6:AB46">
    <cfRule type="expression" dxfId="248" priority="35" stopIfTrue="1">
      <formula>AB6&lt;&gt;BC6</formula>
    </cfRule>
  </conditionalFormatting>
  <conditionalFormatting sqref="AA6:AA46">
    <cfRule type="expression" dxfId="247" priority="1" stopIfTrue="1">
      <formula>AA6&lt;&gt;BB6</formula>
    </cfRule>
  </conditionalFormatting>
  <dataValidations count="1">
    <dataValidation type="whole" operator="greaterThanOrEqual" allowBlank="1" showInputMessage="1" showErrorMessage="1" error="Positive whole numbers only / Nombres entiers positifs uniquement" sqref="AF9:BC22 AF42:BC46 AF38:BC40 AF24:BC36 E38:AB40 E42:AB46 E9:AB22 E24:AB36">
      <formula1>0</formula1>
    </dataValidation>
  </dataValidations>
  <pageMargins left="0.25" right="0.25" top="0.5" bottom="0.5" header="0.5" footer="0.5"/>
  <pageSetup paperSize="9" scale="59" orientation="landscape" r:id="rId1"/>
  <headerFooter alignWithMargins="0"/>
  <legacyDrawing r:id="rId2"/>
</worksheet>
</file>

<file path=xl/worksheets/sheet23.xml><?xml version="1.0" encoding="utf-8"?>
<worksheet xmlns="http://schemas.openxmlformats.org/spreadsheetml/2006/main" xmlns:r="http://schemas.openxmlformats.org/officeDocument/2006/relationships">
  <sheetPr codeName="Sheet_TS08">
    <pageSetUpPr fitToPage="1"/>
  </sheetPr>
  <dimension ref="A1:BP47"/>
  <sheetViews>
    <sheetView showGridLines="0" zoomScaleNormal="100" workbookViewId="0">
      <pane xSplit="4" ySplit="5" topLeftCell="N6" activePane="bottomRight" state="frozen"/>
      <selection activeCell="F6" sqref="F6"/>
      <selection pane="topRight" activeCell="F6" sqref="F6"/>
      <selection pane="bottomLeft" activeCell="F6" sqref="F6"/>
      <selection pane="bottomRight" activeCell="AC6" sqref="AC6"/>
    </sheetView>
  </sheetViews>
  <sheetFormatPr defaultRowHeight="12.75"/>
  <cols>
    <col min="1" max="1" width="8.5703125" style="777" hidden="1" customWidth="1"/>
    <col min="2" max="2" width="10.140625" style="777" hidden="1" customWidth="1"/>
    <col min="3" max="3" width="8" style="777" hidden="1" customWidth="1"/>
    <col min="4" max="4" width="7.42578125" style="777" hidden="1" customWidth="1"/>
    <col min="5" max="28" width="8.7109375" style="95" customWidth="1"/>
    <col min="29" max="29" width="30.7109375" style="777" customWidth="1"/>
    <col min="30" max="30" width="9.140625" hidden="1" customWidth="1"/>
    <col min="31" max="31" width="34.5703125" style="777" hidden="1" customWidth="1"/>
    <col min="32" max="68" width="9.140625" style="95" hidden="1" customWidth="1"/>
    <col min="69" max="78" width="9.140625" style="95" customWidth="1"/>
    <col min="79" max="16384" width="9.140625" style="95"/>
  </cols>
  <sheetData>
    <row r="1" spans="1:55" s="104" customFormat="1" ht="15.75">
      <c r="A1" s="769"/>
      <c r="B1" s="769"/>
      <c r="C1" s="769"/>
      <c r="D1" s="769"/>
      <c r="F1" s="1049" t="s">
        <v>2217</v>
      </c>
      <c r="N1" s="1049" t="s">
        <v>2217</v>
      </c>
      <c r="O1" s="109"/>
      <c r="R1" s="109"/>
      <c r="S1" s="109"/>
      <c r="T1" s="109"/>
      <c r="U1" s="109"/>
      <c r="V1" s="109"/>
      <c r="W1" s="109"/>
      <c r="X1" s="109"/>
      <c r="Y1" s="109"/>
      <c r="Z1" s="109"/>
      <c r="AA1" s="109"/>
      <c r="AB1" s="109"/>
      <c r="AC1" s="1040">
        <f ca="1">NOW()</f>
        <v>41912.572466666665</v>
      </c>
      <c r="AD1"/>
      <c r="AE1" s="777" t="s">
        <v>992</v>
      </c>
    </row>
    <row r="2" spans="1:55" s="97" customFormat="1">
      <c r="A2" s="770"/>
      <c r="B2" s="770"/>
      <c r="C2" s="770"/>
      <c r="D2" s="771"/>
      <c r="E2" s="98"/>
      <c r="F2" s="98"/>
      <c r="G2" s="98"/>
      <c r="H2" s="98"/>
      <c r="I2" s="98"/>
      <c r="J2" s="98"/>
      <c r="K2" s="98"/>
      <c r="L2" s="98"/>
      <c r="M2" s="98"/>
      <c r="N2" s="98"/>
      <c r="O2" s="98"/>
      <c r="P2" s="98"/>
      <c r="Q2" s="98"/>
      <c r="R2" s="98"/>
      <c r="S2" s="98"/>
      <c r="T2" s="98"/>
      <c r="U2" s="98"/>
      <c r="V2" s="98"/>
      <c r="W2" s="98"/>
      <c r="X2" s="98"/>
      <c r="Y2" s="98"/>
      <c r="Z2" s="98"/>
      <c r="AA2" s="98"/>
      <c r="AB2" s="98"/>
      <c r="AC2" s="1041" t="s">
        <v>2129</v>
      </c>
      <c r="AD2"/>
      <c r="AE2" s="770"/>
    </row>
    <row r="3" spans="1:55" s="99" customFormat="1" ht="12" customHeight="1">
      <c r="A3" s="772"/>
      <c r="B3" s="772"/>
      <c r="C3" s="772"/>
      <c r="D3" s="771"/>
      <c r="E3" s="98"/>
      <c r="F3" s="98"/>
      <c r="G3" s="98"/>
      <c r="I3" s="98"/>
      <c r="J3" s="98"/>
      <c r="K3" s="98"/>
      <c r="L3" s="98"/>
      <c r="M3" s="98"/>
      <c r="N3" s="98"/>
      <c r="O3" s="98"/>
      <c r="P3" s="98"/>
      <c r="Q3" s="98"/>
      <c r="R3" s="98"/>
      <c r="S3" s="98"/>
      <c r="T3" s="98"/>
      <c r="U3" s="98"/>
      <c r="V3" s="98"/>
      <c r="W3" s="98"/>
      <c r="X3" s="98"/>
      <c r="Y3" s="98"/>
      <c r="Z3" s="98"/>
      <c r="AA3" s="98"/>
      <c r="AB3" s="98"/>
      <c r="AC3" s="772"/>
      <c r="AD3"/>
      <c r="AE3" s="772"/>
    </row>
    <row r="4" spans="1:55" s="99" customFormat="1" ht="12" customHeight="1">
      <c r="A4" s="759" t="s">
        <v>1304</v>
      </c>
      <c r="B4" s="759" t="s">
        <v>1302</v>
      </c>
      <c r="C4" s="759" t="s">
        <v>1303</v>
      </c>
      <c r="D4" s="760" t="s">
        <v>1305</v>
      </c>
      <c r="E4" s="98"/>
      <c r="F4" s="98"/>
      <c r="G4" s="98"/>
      <c r="H4" s="98"/>
      <c r="I4" s="98"/>
      <c r="AC4" s="771"/>
      <c r="AD4"/>
      <c r="AE4" s="772"/>
    </row>
    <row r="5" spans="1:55" s="99" customFormat="1" ht="12.75" customHeight="1" thickBot="1">
      <c r="A5" s="761"/>
      <c r="B5" s="761" t="s">
        <v>967</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D5"/>
      <c r="AE5" s="778"/>
      <c r="AF5" s="828">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99" customFormat="1" ht="24" customHeight="1" thickBot="1">
      <c r="A6" s="772"/>
      <c r="B6" s="772"/>
      <c r="C6" s="772"/>
      <c r="D6" s="759"/>
      <c r="E6" s="667"/>
      <c r="F6" s="667"/>
      <c r="G6" s="667"/>
      <c r="H6" s="667"/>
      <c r="I6" s="667"/>
      <c r="J6" s="667"/>
      <c r="K6" s="667"/>
      <c r="L6" s="667"/>
      <c r="M6" s="667"/>
      <c r="N6" s="667"/>
      <c r="O6" s="667"/>
      <c r="P6" s="667"/>
      <c r="Q6" s="667"/>
      <c r="R6" s="667"/>
      <c r="S6" s="667"/>
      <c r="T6" s="667"/>
      <c r="U6" s="667"/>
      <c r="V6" s="667"/>
      <c r="W6" s="667"/>
      <c r="X6" s="667"/>
      <c r="Y6" s="667"/>
      <c r="Z6" s="667"/>
      <c r="AA6" s="667"/>
      <c r="AB6" s="667"/>
      <c r="AC6" s="1063" t="s">
        <v>2143</v>
      </c>
      <c r="AD6"/>
      <c r="AE6" s="796" t="s">
        <v>192</v>
      </c>
      <c r="AF6" s="820"/>
      <c r="AG6" s="667"/>
      <c r="AH6" s="667"/>
      <c r="AI6" s="667"/>
      <c r="AJ6" s="667"/>
      <c r="AK6" s="667"/>
      <c r="AL6" s="667"/>
      <c r="AM6" s="667"/>
      <c r="AN6" s="667"/>
      <c r="AO6" s="667"/>
      <c r="AP6" s="667"/>
      <c r="AQ6" s="667"/>
      <c r="AR6" s="667"/>
      <c r="AS6" s="667"/>
      <c r="AT6" s="667"/>
      <c r="AU6" s="667"/>
      <c r="AV6" s="667"/>
      <c r="AW6" s="667"/>
      <c r="AX6" s="667"/>
      <c r="AY6" s="667"/>
      <c r="AZ6" s="667"/>
      <c r="BA6" s="667"/>
      <c r="BB6" s="667"/>
      <c r="BC6" s="667"/>
    </row>
    <row r="7" spans="1:55" s="668" customFormat="1" ht="13.5" customHeight="1">
      <c r="A7" s="774" t="s">
        <v>541</v>
      </c>
      <c r="B7" s="774" t="s">
        <v>278</v>
      </c>
      <c r="C7" s="774" t="s">
        <v>246</v>
      </c>
      <c r="D7" s="774" t="s">
        <v>583</v>
      </c>
      <c r="E7" s="715">
        <f>SUM(E8,E23,E37,E41)</f>
        <v>0</v>
      </c>
      <c r="F7" s="715">
        <f t="shared" ref="F7:P7" si="0">SUM(F8,F23,F37,F41)</f>
        <v>0</v>
      </c>
      <c r="G7" s="715">
        <f t="shared" si="0"/>
        <v>0</v>
      </c>
      <c r="H7" s="715">
        <f t="shared" si="0"/>
        <v>0</v>
      </c>
      <c r="I7" s="715">
        <f t="shared" si="0"/>
        <v>0</v>
      </c>
      <c r="J7" s="715">
        <f t="shared" si="0"/>
        <v>0</v>
      </c>
      <c r="K7" s="715">
        <f t="shared" si="0"/>
        <v>0</v>
      </c>
      <c r="L7" s="715">
        <f t="shared" si="0"/>
        <v>0</v>
      </c>
      <c r="M7" s="715">
        <f t="shared" si="0"/>
        <v>0</v>
      </c>
      <c r="N7" s="715">
        <f t="shared" si="0"/>
        <v>0</v>
      </c>
      <c r="O7" s="1028">
        <f t="shared" si="0"/>
        <v>0</v>
      </c>
      <c r="P7" s="715">
        <f t="shared" si="0"/>
        <v>0</v>
      </c>
      <c r="Q7" s="715">
        <f t="shared" ref="Q7:AB7" si="1">SUM(Q8,Q23,Q37,Q41)</f>
        <v>0</v>
      </c>
      <c r="R7" s="715">
        <f t="shared" si="1"/>
        <v>0</v>
      </c>
      <c r="S7" s="715">
        <f t="shared" si="1"/>
        <v>0</v>
      </c>
      <c r="T7" s="715">
        <f t="shared" si="1"/>
        <v>0</v>
      </c>
      <c r="U7" s="715">
        <f t="shared" si="1"/>
        <v>0</v>
      </c>
      <c r="V7" s="715">
        <f t="shared" si="1"/>
        <v>0</v>
      </c>
      <c r="W7" s="715">
        <f t="shared" si="1"/>
        <v>0</v>
      </c>
      <c r="X7" s="715">
        <f>SUM(X8,X23,X37,X41)</f>
        <v>0</v>
      </c>
      <c r="Y7" s="1028">
        <f>SUM(Y8,Y23,Y37,Y41)</f>
        <v>0</v>
      </c>
      <c r="Z7" s="1028">
        <f>SUM(Z8,Z23,Z37,Z41)</f>
        <v>0</v>
      </c>
      <c r="AA7" s="715">
        <f>SUM(AA8,AA23,AA37,AA41)</f>
        <v>0</v>
      </c>
      <c r="AB7" s="1028">
        <f t="shared" si="1"/>
        <v>0</v>
      </c>
      <c r="AC7" s="1055" t="s">
        <v>2161</v>
      </c>
      <c r="AD7"/>
      <c r="AE7" s="779" t="s">
        <v>118</v>
      </c>
      <c r="AF7" s="662">
        <f t="shared" ref="AF7:BC7" si="2">SUM(AF8,AF23,AF37,AF41)</f>
        <v>0</v>
      </c>
      <c r="AG7" s="662">
        <f t="shared" si="2"/>
        <v>0</v>
      </c>
      <c r="AH7" s="662">
        <f t="shared" si="2"/>
        <v>0</v>
      </c>
      <c r="AI7" s="662">
        <f t="shared" si="2"/>
        <v>0</v>
      </c>
      <c r="AJ7" s="662">
        <f t="shared" si="2"/>
        <v>0</v>
      </c>
      <c r="AK7" s="662">
        <f t="shared" si="2"/>
        <v>0</v>
      </c>
      <c r="AL7" s="662">
        <f t="shared" si="2"/>
        <v>0</v>
      </c>
      <c r="AM7" s="662">
        <f t="shared" si="2"/>
        <v>0</v>
      </c>
      <c r="AN7" s="662">
        <f t="shared" si="2"/>
        <v>0</v>
      </c>
      <c r="AO7" s="662">
        <f t="shared" si="2"/>
        <v>0</v>
      </c>
      <c r="AP7" s="662">
        <f t="shared" si="2"/>
        <v>0</v>
      </c>
      <c r="AQ7" s="662">
        <f t="shared" si="2"/>
        <v>0</v>
      </c>
      <c r="AR7" s="662">
        <f t="shared" si="2"/>
        <v>0</v>
      </c>
      <c r="AS7" s="662">
        <f t="shared" si="2"/>
        <v>0</v>
      </c>
      <c r="AT7" s="662">
        <f t="shared" si="2"/>
        <v>0</v>
      </c>
      <c r="AU7" s="662">
        <f t="shared" si="2"/>
        <v>0</v>
      </c>
      <c r="AV7" s="662">
        <f t="shared" si="2"/>
        <v>0</v>
      </c>
      <c r="AW7" s="662">
        <f t="shared" si="2"/>
        <v>0</v>
      </c>
      <c r="AX7" s="662">
        <f t="shared" si="2"/>
        <v>0</v>
      </c>
      <c r="AY7" s="662">
        <f>SUM(AY8,AY23,AY37,AY41)</f>
        <v>0</v>
      </c>
      <c r="AZ7" s="662">
        <f>SUM(AZ8,AZ23,AZ37,AZ41)</f>
        <v>0</v>
      </c>
      <c r="BA7" s="662">
        <f>SUM(BA8,BA23,BA37,BA41)</f>
        <v>0</v>
      </c>
      <c r="BB7" s="662">
        <f>SUM(BB8,BB23,BB37,BB41)</f>
        <v>0</v>
      </c>
      <c r="BC7" s="662">
        <f t="shared" si="2"/>
        <v>0</v>
      </c>
    </row>
    <row r="8" spans="1:55" s="668" customFormat="1" ht="13.5" customHeight="1">
      <c r="A8" s="774" t="s">
        <v>541</v>
      </c>
      <c r="B8" s="774" t="s">
        <v>288</v>
      </c>
      <c r="C8" s="774" t="s">
        <v>246</v>
      </c>
      <c r="D8" s="774" t="s">
        <v>583</v>
      </c>
      <c r="E8" s="715">
        <f>SUM(E9:E22)</f>
        <v>0</v>
      </c>
      <c r="F8" s="715">
        <f t="shared" ref="F8:O8" si="3">SUM(F9:F22)</f>
        <v>0</v>
      </c>
      <c r="G8" s="715">
        <f t="shared" si="3"/>
        <v>0</v>
      </c>
      <c r="H8" s="715">
        <f t="shared" si="3"/>
        <v>0</v>
      </c>
      <c r="I8" s="715">
        <f t="shared" si="3"/>
        <v>0</v>
      </c>
      <c r="J8" s="715">
        <f t="shared" si="3"/>
        <v>0</v>
      </c>
      <c r="K8" s="715">
        <f t="shared" si="3"/>
        <v>0</v>
      </c>
      <c r="L8" s="715">
        <f t="shared" si="3"/>
        <v>0</v>
      </c>
      <c r="M8" s="715">
        <f t="shared" si="3"/>
        <v>0</v>
      </c>
      <c r="N8" s="715">
        <f t="shared" si="3"/>
        <v>0</v>
      </c>
      <c r="O8" s="715">
        <f t="shared" si="3"/>
        <v>0</v>
      </c>
      <c r="P8" s="715">
        <f>SUM(P9:P22)</f>
        <v>0</v>
      </c>
      <c r="Q8" s="715">
        <f>SUM(Q9:Q22)</f>
        <v>0</v>
      </c>
      <c r="R8" s="715">
        <f>SUM(R9:R22)</f>
        <v>0</v>
      </c>
      <c r="S8" s="715">
        <f>SUM(S9:S22)</f>
        <v>0</v>
      </c>
      <c r="T8" s="715">
        <f>SUM(T9:T22)</f>
        <v>0</v>
      </c>
      <c r="U8" s="715">
        <f t="shared" ref="U8:AB8" si="4">SUM(U9:U22)</f>
        <v>0</v>
      </c>
      <c r="V8" s="715">
        <f t="shared" si="4"/>
        <v>0</v>
      </c>
      <c r="W8" s="715">
        <f t="shared" si="4"/>
        <v>0</v>
      </c>
      <c r="X8" s="715">
        <f>SUM(X9:X22)</f>
        <v>0</v>
      </c>
      <c r="Y8" s="715">
        <f>SUM(Y9:Y22)</f>
        <v>0</v>
      </c>
      <c r="Z8" s="715">
        <f>SUM(Z9:Z22)</f>
        <v>0</v>
      </c>
      <c r="AA8" s="715">
        <f>SUM(AA9:AA22)</f>
        <v>0</v>
      </c>
      <c r="AB8" s="715">
        <f t="shared" si="4"/>
        <v>0</v>
      </c>
      <c r="AC8" s="1057" t="s">
        <v>2172</v>
      </c>
      <c r="AD8"/>
      <c r="AE8" s="779" t="s">
        <v>130</v>
      </c>
      <c r="AF8" s="663">
        <f t="shared" ref="AF8:BC8" si="5">SUM(AF9:AF22)</f>
        <v>0</v>
      </c>
      <c r="AG8" s="663">
        <f t="shared" si="5"/>
        <v>0</v>
      </c>
      <c r="AH8" s="663">
        <f t="shared" si="5"/>
        <v>0</v>
      </c>
      <c r="AI8" s="663">
        <f t="shared" si="5"/>
        <v>0</v>
      </c>
      <c r="AJ8" s="663">
        <f t="shared" si="5"/>
        <v>0</v>
      </c>
      <c r="AK8" s="663">
        <f t="shared" si="5"/>
        <v>0</v>
      </c>
      <c r="AL8" s="663">
        <f t="shared" si="5"/>
        <v>0</v>
      </c>
      <c r="AM8" s="663">
        <f t="shared" si="5"/>
        <v>0</v>
      </c>
      <c r="AN8" s="663">
        <f t="shared" si="5"/>
        <v>0</v>
      </c>
      <c r="AO8" s="663">
        <f t="shared" si="5"/>
        <v>0</v>
      </c>
      <c r="AP8" s="663">
        <f t="shared" si="5"/>
        <v>0</v>
      </c>
      <c r="AQ8" s="663">
        <f t="shared" si="5"/>
        <v>0</v>
      </c>
      <c r="AR8" s="663">
        <f t="shared" si="5"/>
        <v>0</v>
      </c>
      <c r="AS8" s="663">
        <f t="shared" si="5"/>
        <v>0</v>
      </c>
      <c r="AT8" s="663">
        <f t="shared" si="5"/>
        <v>0</v>
      </c>
      <c r="AU8" s="663">
        <f t="shared" si="5"/>
        <v>0</v>
      </c>
      <c r="AV8" s="663">
        <f t="shared" si="5"/>
        <v>0</v>
      </c>
      <c r="AW8" s="663">
        <f t="shared" si="5"/>
        <v>0</v>
      </c>
      <c r="AX8" s="663">
        <f t="shared" si="5"/>
        <v>0</v>
      </c>
      <c r="AY8" s="663">
        <f>SUM(AY9:AY22)</f>
        <v>0</v>
      </c>
      <c r="AZ8" s="663">
        <f>SUM(AZ9:AZ22)</f>
        <v>0</v>
      </c>
      <c r="BA8" s="663">
        <f>SUM(BA9:BA22)</f>
        <v>0</v>
      </c>
      <c r="BB8" s="663">
        <f>SUM(BB9:BB22)</f>
        <v>0</v>
      </c>
      <c r="BC8" s="663">
        <f t="shared" si="5"/>
        <v>0</v>
      </c>
    </row>
    <row r="9" spans="1:55" ht="12.75" customHeight="1">
      <c r="A9" s="775" t="s">
        <v>541</v>
      </c>
      <c r="B9" s="749" t="s">
        <v>1005</v>
      </c>
      <c r="C9" s="775" t="s">
        <v>246</v>
      </c>
      <c r="D9" s="775" t="s">
        <v>583</v>
      </c>
      <c r="E9" s="665">
        <v>0</v>
      </c>
      <c r="F9" s="665">
        <v>0</v>
      </c>
      <c r="G9" s="665">
        <v>0</v>
      </c>
      <c r="H9" s="665">
        <v>0</v>
      </c>
      <c r="I9" s="665">
        <v>0</v>
      </c>
      <c r="J9" s="665">
        <v>0</v>
      </c>
      <c r="K9" s="665">
        <v>0</v>
      </c>
      <c r="L9" s="665">
        <v>0</v>
      </c>
      <c r="M9" s="665">
        <v>0</v>
      </c>
      <c r="N9" s="665">
        <v>0</v>
      </c>
      <c r="O9" s="665">
        <v>0</v>
      </c>
      <c r="P9" s="665">
        <v>0</v>
      </c>
      <c r="Q9" s="665">
        <v>0</v>
      </c>
      <c r="R9" s="665">
        <v>0</v>
      </c>
      <c r="S9" s="665">
        <v>0</v>
      </c>
      <c r="T9" s="665">
        <v>0</v>
      </c>
      <c r="U9" s="665">
        <v>0</v>
      </c>
      <c r="V9" s="665">
        <v>0</v>
      </c>
      <c r="W9" s="665">
        <v>0</v>
      </c>
      <c r="X9" s="665">
        <v>0</v>
      </c>
      <c r="Y9" s="665">
        <v>0</v>
      </c>
      <c r="Z9" s="665">
        <v>0</v>
      </c>
      <c r="AA9" s="665">
        <v>0</v>
      </c>
      <c r="AB9" s="665">
        <v>0</v>
      </c>
      <c r="AC9" s="1056" t="s">
        <v>2173</v>
      </c>
      <c r="AE9" s="779" t="s">
        <v>135</v>
      </c>
      <c r="AF9" s="665">
        <v>0</v>
      </c>
      <c r="AG9" s="665">
        <v>0</v>
      </c>
      <c r="AH9" s="665">
        <v>0</v>
      </c>
      <c r="AI9" s="665">
        <v>0</v>
      </c>
      <c r="AJ9" s="665">
        <v>0</v>
      </c>
      <c r="AK9" s="665">
        <v>0</v>
      </c>
      <c r="AL9" s="665">
        <v>0</v>
      </c>
      <c r="AM9" s="665">
        <v>0</v>
      </c>
      <c r="AN9" s="665">
        <v>0</v>
      </c>
      <c r="AO9" s="665">
        <v>0</v>
      </c>
      <c r="AP9" s="665">
        <v>0</v>
      </c>
      <c r="AQ9" s="665">
        <v>0</v>
      </c>
      <c r="AR9" s="665">
        <v>0</v>
      </c>
      <c r="AS9" s="665">
        <v>0</v>
      </c>
      <c r="AT9" s="665">
        <v>0</v>
      </c>
      <c r="AU9" s="665">
        <v>0</v>
      </c>
      <c r="AV9" s="665">
        <v>0</v>
      </c>
      <c r="AW9" s="665">
        <v>0</v>
      </c>
      <c r="AX9" s="665">
        <v>0</v>
      </c>
      <c r="AY9" s="665">
        <v>0</v>
      </c>
      <c r="AZ9" s="665">
        <v>0</v>
      </c>
      <c r="BA9" s="665">
        <v>0</v>
      </c>
      <c r="BB9" s="665">
        <v>0</v>
      </c>
      <c r="BC9" s="665">
        <v>0</v>
      </c>
    </row>
    <row r="10" spans="1:55" ht="12.75" customHeight="1">
      <c r="A10" s="775" t="s">
        <v>541</v>
      </c>
      <c r="B10" s="749" t="s">
        <v>884</v>
      </c>
      <c r="C10" s="775" t="s">
        <v>246</v>
      </c>
      <c r="D10" s="775" t="s">
        <v>583</v>
      </c>
      <c r="E10" s="665">
        <v>0</v>
      </c>
      <c r="F10" s="665">
        <v>0</v>
      </c>
      <c r="G10" s="665">
        <v>0</v>
      </c>
      <c r="H10" s="665">
        <v>0</v>
      </c>
      <c r="I10" s="665">
        <v>0</v>
      </c>
      <c r="J10" s="665">
        <v>0</v>
      </c>
      <c r="K10" s="665">
        <v>0</v>
      </c>
      <c r="L10" s="665">
        <v>0</v>
      </c>
      <c r="M10" s="665">
        <v>0</v>
      </c>
      <c r="N10" s="665">
        <v>0</v>
      </c>
      <c r="O10" s="665">
        <v>0</v>
      </c>
      <c r="P10" s="665">
        <v>0</v>
      </c>
      <c r="Q10" s="665">
        <v>0</v>
      </c>
      <c r="R10" s="665">
        <v>0</v>
      </c>
      <c r="S10" s="665">
        <v>0</v>
      </c>
      <c r="T10" s="665">
        <v>0</v>
      </c>
      <c r="U10" s="665">
        <v>0</v>
      </c>
      <c r="V10" s="665">
        <v>0</v>
      </c>
      <c r="W10" s="665">
        <v>0</v>
      </c>
      <c r="X10" s="665">
        <v>0</v>
      </c>
      <c r="Y10" s="665">
        <v>0</v>
      </c>
      <c r="Z10" s="665">
        <v>0</v>
      </c>
      <c r="AA10" s="665">
        <v>0</v>
      </c>
      <c r="AB10" s="665">
        <v>0</v>
      </c>
      <c r="AC10" s="1056" t="s">
        <v>2174</v>
      </c>
      <c r="AE10" s="779" t="s">
        <v>136</v>
      </c>
      <c r="AF10" s="665">
        <v>0</v>
      </c>
      <c r="AG10" s="665">
        <v>0</v>
      </c>
      <c r="AH10" s="665">
        <v>0</v>
      </c>
      <c r="AI10" s="665">
        <v>0</v>
      </c>
      <c r="AJ10" s="665">
        <v>0</v>
      </c>
      <c r="AK10" s="665">
        <v>0</v>
      </c>
      <c r="AL10" s="665">
        <v>0</v>
      </c>
      <c r="AM10" s="665">
        <v>0</v>
      </c>
      <c r="AN10" s="665">
        <v>0</v>
      </c>
      <c r="AO10" s="665">
        <v>0</v>
      </c>
      <c r="AP10" s="665">
        <v>0</v>
      </c>
      <c r="AQ10" s="665">
        <v>0</v>
      </c>
      <c r="AR10" s="665">
        <v>0</v>
      </c>
      <c r="AS10" s="665">
        <v>0</v>
      </c>
      <c r="AT10" s="665">
        <v>0</v>
      </c>
      <c r="AU10" s="665">
        <v>0</v>
      </c>
      <c r="AV10" s="665">
        <v>0</v>
      </c>
      <c r="AW10" s="665">
        <v>0</v>
      </c>
      <c r="AX10" s="665">
        <v>0</v>
      </c>
      <c r="AY10" s="665">
        <v>0</v>
      </c>
      <c r="AZ10" s="665">
        <v>0</v>
      </c>
      <c r="BA10" s="665">
        <v>0</v>
      </c>
      <c r="BB10" s="665">
        <v>0</v>
      </c>
      <c r="BC10" s="665">
        <v>0</v>
      </c>
    </row>
    <row r="11" spans="1:55" ht="12.75" customHeight="1">
      <c r="A11" s="775" t="s">
        <v>541</v>
      </c>
      <c r="B11" s="749" t="s">
        <v>298</v>
      </c>
      <c r="C11" s="775" t="s">
        <v>246</v>
      </c>
      <c r="D11" s="775" t="s">
        <v>583</v>
      </c>
      <c r="E11" s="665">
        <v>0</v>
      </c>
      <c r="F11" s="665">
        <v>0</v>
      </c>
      <c r="G11" s="665">
        <v>0</v>
      </c>
      <c r="H11" s="665">
        <v>0</v>
      </c>
      <c r="I11" s="665">
        <v>0</v>
      </c>
      <c r="J11" s="665">
        <v>0</v>
      </c>
      <c r="K11" s="665">
        <v>0</v>
      </c>
      <c r="L11" s="665">
        <v>0</v>
      </c>
      <c r="M11" s="665">
        <v>0</v>
      </c>
      <c r="N11" s="665">
        <v>0</v>
      </c>
      <c r="O11" s="665">
        <v>0</v>
      </c>
      <c r="P11" s="665">
        <v>0</v>
      </c>
      <c r="Q11" s="665">
        <v>0</v>
      </c>
      <c r="R11" s="665">
        <v>0</v>
      </c>
      <c r="S11" s="665">
        <v>0</v>
      </c>
      <c r="T11" s="665">
        <v>0</v>
      </c>
      <c r="U11" s="665">
        <v>0</v>
      </c>
      <c r="V11" s="665">
        <v>0</v>
      </c>
      <c r="W11" s="665">
        <v>0</v>
      </c>
      <c r="X11" s="665">
        <v>0</v>
      </c>
      <c r="Y11" s="665">
        <v>0</v>
      </c>
      <c r="Z11" s="665">
        <v>0</v>
      </c>
      <c r="AA11" s="665">
        <v>0</v>
      </c>
      <c r="AB11" s="665">
        <v>0</v>
      </c>
      <c r="AC11" s="1056" t="s">
        <v>2175</v>
      </c>
      <c r="AE11" s="779" t="s">
        <v>137</v>
      </c>
      <c r="AF11" s="665">
        <v>0</v>
      </c>
      <c r="AG11" s="665">
        <v>0</v>
      </c>
      <c r="AH11" s="665">
        <v>0</v>
      </c>
      <c r="AI11" s="665">
        <v>0</v>
      </c>
      <c r="AJ11" s="665">
        <v>0</v>
      </c>
      <c r="AK11" s="665">
        <v>0</v>
      </c>
      <c r="AL11" s="665">
        <v>0</v>
      </c>
      <c r="AM11" s="665">
        <v>0</v>
      </c>
      <c r="AN11" s="665">
        <v>0</v>
      </c>
      <c r="AO11" s="665">
        <v>0</v>
      </c>
      <c r="AP11" s="665">
        <v>0</v>
      </c>
      <c r="AQ11" s="665">
        <v>0</v>
      </c>
      <c r="AR11" s="665">
        <v>0</v>
      </c>
      <c r="AS11" s="665">
        <v>0</v>
      </c>
      <c r="AT11" s="665">
        <v>0</v>
      </c>
      <c r="AU11" s="665">
        <v>0</v>
      </c>
      <c r="AV11" s="665">
        <v>0</v>
      </c>
      <c r="AW11" s="665">
        <v>0</v>
      </c>
      <c r="AX11" s="665">
        <v>0</v>
      </c>
      <c r="AY11" s="665">
        <v>0</v>
      </c>
      <c r="AZ11" s="665">
        <v>0</v>
      </c>
      <c r="BA11" s="665">
        <v>0</v>
      </c>
      <c r="BB11" s="665">
        <v>0</v>
      </c>
      <c r="BC11" s="665">
        <v>0</v>
      </c>
    </row>
    <row r="12" spans="1:55" ht="12.75" customHeight="1">
      <c r="A12" s="775" t="s">
        <v>541</v>
      </c>
      <c r="B12" s="749" t="s">
        <v>299</v>
      </c>
      <c r="C12" s="775" t="s">
        <v>246</v>
      </c>
      <c r="D12" s="775" t="s">
        <v>583</v>
      </c>
      <c r="E12" s="665">
        <v>0</v>
      </c>
      <c r="F12" s="665">
        <v>0</v>
      </c>
      <c r="G12" s="665">
        <v>0</v>
      </c>
      <c r="H12" s="665">
        <v>0</v>
      </c>
      <c r="I12" s="665">
        <v>0</v>
      </c>
      <c r="J12" s="665">
        <v>0</v>
      </c>
      <c r="K12" s="665">
        <v>0</v>
      </c>
      <c r="L12" s="665">
        <v>0</v>
      </c>
      <c r="M12" s="665">
        <v>0</v>
      </c>
      <c r="N12" s="665">
        <v>0</v>
      </c>
      <c r="O12" s="665">
        <v>0</v>
      </c>
      <c r="P12" s="665">
        <v>0</v>
      </c>
      <c r="Q12" s="665">
        <v>0</v>
      </c>
      <c r="R12" s="665">
        <v>0</v>
      </c>
      <c r="S12" s="665">
        <v>0</v>
      </c>
      <c r="T12" s="665">
        <v>0</v>
      </c>
      <c r="U12" s="665">
        <v>0</v>
      </c>
      <c r="V12" s="665">
        <v>0</v>
      </c>
      <c r="W12" s="665">
        <v>0</v>
      </c>
      <c r="X12" s="665">
        <v>0</v>
      </c>
      <c r="Y12" s="665">
        <v>0</v>
      </c>
      <c r="Z12" s="665">
        <v>0</v>
      </c>
      <c r="AA12" s="665">
        <v>0</v>
      </c>
      <c r="AB12" s="665">
        <v>0</v>
      </c>
      <c r="AC12" s="1056" t="s">
        <v>2176</v>
      </c>
      <c r="AE12" s="779" t="s">
        <v>138</v>
      </c>
      <c r="AF12" s="665">
        <v>0</v>
      </c>
      <c r="AG12" s="665">
        <v>0</v>
      </c>
      <c r="AH12" s="665">
        <v>0</v>
      </c>
      <c r="AI12" s="665">
        <v>0</v>
      </c>
      <c r="AJ12" s="665">
        <v>0</v>
      </c>
      <c r="AK12" s="665">
        <v>0</v>
      </c>
      <c r="AL12" s="665">
        <v>0</v>
      </c>
      <c r="AM12" s="665">
        <v>0</v>
      </c>
      <c r="AN12" s="665">
        <v>0</v>
      </c>
      <c r="AO12" s="665">
        <v>0</v>
      </c>
      <c r="AP12" s="665">
        <v>0</v>
      </c>
      <c r="AQ12" s="665">
        <v>0</v>
      </c>
      <c r="AR12" s="665">
        <v>0</v>
      </c>
      <c r="AS12" s="665">
        <v>0</v>
      </c>
      <c r="AT12" s="665">
        <v>0</v>
      </c>
      <c r="AU12" s="665">
        <v>0</v>
      </c>
      <c r="AV12" s="665">
        <v>0</v>
      </c>
      <c r="AW12" s="665">
        <v>0</v>
      </c>
      <c r="AX12" s="665">
        <v>0</v>
      </c>
      <c r="AY12" s="665">
        <v>0</v>
      </c>
      <c r="AZ12" s="665">
        <v>0</v>
      </c>
      <c r="BA12" s="665">
        <v>0</v>
      </c>
      <c r="BB12" s="665">
        <v>0</v>
      </c>
      <c r="BC12" s="665">
        <v>0</v>
      </c>
    </row>
    <row r="13" spans="1:55" ht="12.75" customHeight="1">
      <c r="A13" s="775" t="s">
        <v>541</v>
      </c>
      <c r="B13" s="749" t="s">
        <v>301</v>
      </c>
      <c r="C13" s="775" t="s">
        <v>246</v>
      </c>
      <c r="D13" s="775" t="s">
        <v>583</v>
      </c>
      <c r="E13" s="665">
        <v>0</v>
      </c>
      <c r="F13" s="665">
        <v>0</v>
      </c>
      <c r="G13" s="665">
        <v>0</v>
      </c>
      <c r="H13" s="665">
        <v>0</v>
      </c>
      <c r="I13" s="665">
        <v>0</v>
      </c>
      <c r="J13" s="665">
        <v>0</v>
      </c>
      <c r="K13" s="665">
        <v>0</v>
      </c>
      <c r="L13" s="665">
        <v>0</v>
      </c>
      <c r="M13" s="665">
        <v>0</v>
      </c>
      <c r="N13" s="665">
        <v>0</v>
      </c>
      <c r="O13" s="665">
        <v>0</v>
      </c>
      <c r="P13" s="665">
        <v>0</v>
      </c>
      <c r="Q13" s="665">
        <v>0</v>
      </c>
      <c r="R13" s="665">
        <v>0</v>
      </c>
      <c r="S13" s="665">
        <v>0</v>
      </c>
      <c r="T13" s="665">
        <v>0</v>
      </c>
      <c r="U13" s="665">
        <v>0</v>
      </c>
      <c r="V13" s="665">
        <v>0</v>
      </c>
      <c r="W13" s="665">
        <v>0</v>
      </c>
      <c r="X13" s="665">
        <v>0</v>
      </c>
      <c r="Y13" s="665">
        <v>0</v>
      </c>
      <c r="Z13" s="665">
        <v>0</v>
      </c>
      <c r="AA13" s="665">
        <v>0</v>
      </c>
      <c r="AB13" s="665">
        <v>0</v>
      </c>
      <c r="AC13" s="1056" t="s">
        <v>2177</v>
      </c>
      <c r="AE13" s="780" t="s">
        <v>157</v>
      </c>
      <c r="AF13" s="665">
        <v>0</v>
      </c>
      <c r="AG13" s="665">
        <v>0</v>
      </c>
      <c r="AH13" s="665">
        <v>0</v>
      </c>
      <c r="AI13" s="665">
        <v>0</v>
      </c>
      <c r="AJ13" s="665">
        <v>0</v>
      </c>
      <c r="AK13" s="665">
        <v>0</v>
      </c>
      <c r="AL13" s="665">
        <v>0</v>
      </c>
      <c r="AM13" s="665">
        <v>0</v>
      </c>
      <c r="AN13" s="665">
        <v>0</v>
      </c>
      <c r="AO13" s="665">
        <v>0</v>
      </c>
      <c r="AP13" s="665">
        <v>0</v>
      </c>
      <c r="AQ13" s="665">
        <v>0</v>
      </c>
      <c r="AR13" s="665">
        <v>0</v>
      </c>
      <c r="AS13" s="665">
        <v>0</v>
      </c>
      <c r="AT13" s="665">
        <v>0</v>
      </c>
      <c r="AU13" s="665">
        <v>0</v>
      </c>
      <c r="AV13" s="665">
        <v>0</v>
      </c>
      <c r="AW13" s="665">
        <v>0</v>
      </c>
      <c r="AX13" s="665">
        <v>0</v>
      </c>
      <c r="AY13" s="665">
        <v>0</v>
      </c>
      <c r="AZ13" s="665">
        <v>0</v>
      </c>
      <c r="BA13" s="665">
        <v>0</v>
      </c>
      <c r="BB13" s="665">
        <v>0</v>
      </c>
      <c r="BC13" s="665">
        <v>0</v>
      </c>
    </row>
    <row r="14" spans="1:55" ht="12.75" customHeight="1">
      <c r="A14" s="775" t="s">
        <v>541</v>
      </c>
      <c r="B14" s="749" t="s">
        <v>300</v>
      </c>
      <c r="C14" s="775" t="s">
        <v>246</v>
      </c>
      <c r="D14" s="775" t="s">
        <v>583</v>
      </c>
      <c r="E14" s="665">
        <v>0</v>
      </c>
      <c r="F14" s="665">
        <v>0</v>
      </c>
      <c r="G14" s="665">
        <v>0</v>
      </c>
      <c r="H14" s="665">
        <v>0</v>
      </c>
      <c r="I14" s="665">
        <v>0</v>
      </c>
      <c r="J14" s="665">
        <v>0</v>
      </c>
      <c r="K14" s="665">
        <v>0</v>
      </c>
      <c r="L14" s="665">
        <v>0</v>
      </c>
      <c r="M14" s="665">
        <v>0</v>
      </c>
      <c r="N14" s="665">
        <v>0</v>
      </c>
      <c r="O14" s="665">
        <v>0</v>
      </c>
      <c r="P14" s="665">
        <v>0</v>
      </c>
      <c r="Q14" s="665">
        <v>0</v>
      </c>
      <c r="R14" s="665">
        <v>0</v>
      </c>
      <c r="S14" s="665">
        <v>0</v>
      </c>
      <c r="T14" s="665">
        <v>0</v>
      </c>
      <c r="U14" s="665">
        <v>0</v>
      </c>
      <c r="V14" s="665">
        <v>0</v>
      </c>
      <c r="W14" s="665">
        <v>0</v>
      </c>
      <c r="X14" s="665">
        <v>0</v>
      </c>
      <c r="Y14" s="665">
        <v>0</v>
      </c>
      <c r="Z14" s="665">
        <v>0</v>
      </c>
      <c r="AA14" s="665">
        <v>0</v>
      </c>
      <c r="AB14" s="665">
        <v>0</v>
      </c>
      <c r="AC14" s="1056" t="s">
        <v>2178</v>
      </c>
      <c r="AE14" s="780" t="s">
        <v>140</v>
      </c>
      <c r="AF14" s="665">
        <v>0</v>
      </c>
      <c r="AG14" s="665">
        <v>0</v>
      </c>
      <c r="AH14" s="665">
        <v>0</v>
      </c>
      <c r="AI14" s="665">
        <v>0</v>
      </c>
      <c r="AJ14" s="665">
        <v>0</v>
      </c>
      <c r="AK14" s="665">
        <v>0</v>
      </c>
      <c r="AL14" s="665">
        <v>0</v>
      </c>
      <c r="AM14" s="665">
        <v>0</v>
      </c>
      <c r="AN14" s="665">
        <v>0</v>
      </c>
      <c r="AO14" s="665">
        <v>0</v>
      </c>
      <c r="AP14" s="665">
        <v>0</v>
      </c>
      <c r="AQ14" s="665">
        <v>0</v>
      </c>
      <c r="AR14" s="665">
        <v>0</v>
      </c>
      <c r="AS14" s="665">
        <v>0</v>
      </c>
      <c r="AT14" s="665">
        <v>0</v>
      </c>
      <c r="AU14" s="665">
        <v>0</v>
      </c>
      <c r="AV14" s="665">
        <v>0</v>
      </c>
      <c r="AW14" s="665">
        <v>0</v>
      </c>
      <c r="AX14" s="665">
        <v>0</v>
      </c>
      <c r="AY14" s="665">
        <v>0</v>
      </c>
      <c r="AZ14" s="665">
        <v>0</v>
      </c>
      <c r="BA14" s="665">
        <v>0</v>
      </c>
      <c r="BB14" s="665">
        <v>0</v>
      </c>
      <c r="BC14" s="665">
        <v>0</v>
      </c>
    </row>
    <row r="15" spans="1:55" ht="12.75" customHeight="1">
      <c r="A15" s="775" t="s">
        <v>541</v>
      </c>
      <c r="B15" s="749" t="s">
        <v>1049</v>
      </c>
      <c r="C15" s="775" t="s">
        <v>246</v>
      </c>
      <c r="D15" s="775" t="s">
        <v>583</v>
      </c>
      <c r="E15" s="665">
        <v>0</v>
      </c>
      <c r="F15" s="665">
        <v>0</v>
      </c>
      <c r="G15" s="665">
        <v>0</v>
      </c>
      <c r="H15" s="665">
        <v>0</v>
      </c>
      <c r="I15" s="665">
        <v>0</v>
      </c>
      <c r="J15" s="665">
        <v>0</v>
      </c>
      <c r="K15" s="665">
        <v>0</v>
      </c>
      <c r="L15" s="665">
        <v>0</v>
      </c>
      <c r="M15" s="665">
        <v>0</v>
      </c>
      <c r="N15" s="665">
        <v>0</v>
      </c>
      <c r="O15" s="665">
        <v>0</v>
      </c>
      <c r="P15" s="665">
        <v>0</v>
      </c>
      <c r="Q15" s="665">
        <v>0</v>
      </c>
      <c r="R15" s="665">
        <v>0</v>
      </c>
      <c r="S15" s="665">
        <v>0</v>
      </c>
      <c r="T15" s="665">
        <v>0</v>
      </c>
      <c r="U15" s="665">
        <v>0</v>
      </c>
      <c r="V15" s="665">
        <v>0</v>
      </c>
      <c r="W15" s="665">
        <v>0</v>
      </c>
      <c r="X15" s="665">
        <v>0</v>
      </c>
      <c r="Y15" s="665">
        <v>0</v>
      </c>
      <c r="Z15" s="665">
        <v>0</v>
      </c>
      <c r="AA15" s="665">
        <v>0</v>
      </c>
      <c r="AB15" s="665">
        <v>0</v>
      </c>
      <c r="AC15" s="1056" t="s">
        <v>2179</v>
      </c>
      <c r="AE15" s="780" t="s">
        <v>141</v>
      </c>
      <c r="AF15" s="665">
        <v>0</v>
      </c>
      <c r="AG15" s="665">
        <v>0</v>
      </c>
      <c r="AH15" s="665">
        <v>0</v>
      </c>
      <c r="AI15" s="665">
        <v>0</v>
      </c>
      <c r="AJ15" s="665">
        <v>0</v>
      </c>
      <c r="AK15" s="665">
        <v>0</v>
      </c>
      <c r="AL15" s="665">
        <v>0</v>
      </c>
      <c r="AM15" s="665">
        <v>0</v>
      </c>
      <c r="AN15" s="665">
        <v>0</v>
      </c>
      <c r="AO15" s="665">
        <v>0</v>
      </c>
      <c r="AP15" s="665">
        <v>0</v>
      </c>
      <c r="AQ15" s="665">
        <v>0</v>
      </c>
      <c r="AR15" s="665">
        <v>0</v>
      </c>
      <c r="AS15" s="665">
        <v>0</v>
      </c>
      <c r="AT15" s="665">
        <v>0</v>
      </c>
      <c r="AU15" s="665">
        <v>0</v>
      </c>
      <c r="AV15" s="665">
        <v>0</v>
      </c>
      <c r="AW15" s="665">
        <v>0</v>
      </c>
      <c r="AX15" s="665">
        <v>0</v>
      </c>
      <c r="AY15" s="665">
        <v>0</v>
      </c>
      <c r="AZ15" s="665">
        <v>0</v>
      </c>
      <c r="BA15" s="665">
        <v>0</v>
      </c>
      <c r="BB15" s="665">
        <v>0</v>
      </c>
      <c r="BC15" s="665">
        <v>0</v>
      </c>
    </row>
    <row r="16" spans="1:55" ht="12.75" customHeight="1">
      <c r="A16" s="775" t="s">
        <v>541</v>
      </c>
      <c r="B16" s="749" t="s">
        <v>302</v>
      </c>
      <c r="C16" s="775" t="s">
        <v>246</v>
      </c>
      <c r="D16" s="775" t="s">
        <v>583</v>
      </c>
      <c r="E16" s="665">
        <v>0</v>
      </c>
      <c r="F16" s="665">
        <v>0</v>
      </c>
      <c r="G16" s="665">
        <v>0</v>
      </c>
      <c r="H16" s="665">
        <v>0</v>
      </c>
      <c r="I16" s="665">
        <v>0</v>
      </c>
      <c r="J16" s="665">
        <v>0</v>
      </c>
      <c r="K16" s="665">
        <v>0</v>
      </c>
      <c r="L16" s="665">
        <v>0</v>
      </c>
      <c r="M16" s="665">
        <v>0</v>
      </c>
      <c r="N16" s="665">
        <v>0</v>
      </c>
      <c r="O16" s="665">
        <v>0</v>
      </c>
      <c r="P16" s="665">
        <v>0</v>
      </c>
      <c r="Q16" s="665">
        <v>0</v>
      </c>
      <c r="R16" s="665">
        <v>0</v>
      </c>
      <c r="S16" s="665">
        <v>0</v>
      </c>
      <c r="T16" s="665">
        <v>0</v>
      </c>
      <c r="U16" s="665">
        <v>0</v>
      </c>
      <c r="V16" s="665">
        <v>0</v>
      </c>
      <c r="W16" s="665">
        <v>0</v>
      </c>
      <c r="X16" s="665">
        <v>0</v>
      </c>
      <c r="Y16" s="665">
        <v>0</v>
      </c>
      <c r="Z16" s="665">
        <v>0</v>
      </c>
      <c r="AA16" s="665">
        <v>0</v>
      </c>
      <c r="AB16" s="665">
        <v>0</v>
      </c>
      <c r="AC16" s="1056" t="s">
        <v>2180</v>
      </c>
      <c r="AE16" s="780" t="s">
        <v>142</v>
      </c>
      <c r="AF16" s="665">
        <v>0</v>
      </c>
      <c r="AG16" s="665">
        <v>0</v>
      </c>
      <c r="AH16" s="665">
        <v>0</v>
      </c>
      <c r="AI16" s="665">
        <v>0</v>
      </c>
      <c r="AJ16" s="665">
        <v>0</v>
      </c>
      <c r="AK16" s="665">
        <v>0</v>
      </c>
      <c r="AL16" s="665">
        <v>0</v>
      </c>
      <c r="AM16" s="665">
        <v>0</v>
      </c>
      <c r="AN16" s="665">
        <v>0</v>
      </c>
      <c r="AO16" s="665">
        <v>0</v>
      </c>
      <c r="AP16" s="665">
        <v>0</v>
      </c>
      <c r="AQ16" s="665">
        <v>0</v>
      </c>
      <c r="AR16" s="665">
        <v>0</v>
      </c>
      <c r="AS16" s="665">
        <v>0</v>
      </c>
      <c r="AT16" s="665">
        <v>0</v>
      </c>
      <c r="AU16" s="665">
        <v>0</v>
      </c>
      <c r="AV16" s="665">
        <v>0</v>
      </c>
      <c r="AW16" s="665">
        <v>0</v>
      </c>
      <c r="AX16" s="665">
        <v>0</v>
      </c>
      <c r="AY16" s="665">
        <v>0</v>
      </c>
      <c r="AZ16" s="665">
        <v>0</v>
      </c>
      <c r="BA16" s="665">
        <v>0</v>
      </c>
      <c r="BB16" s="665">
        <v>0</v>
      </c>
      <c r="BC16" s="665">
        <v>0</v>
      </c>
    </row>
    <row r="17" spans="1:55" ht="12.75" customHeight="1">
      <c r="A17" s="775" t="s">
        <v>541</v>
      </c>
      <c r="B17" s="749" t="s">
        <v>1050</v>
      </c>
      <c r="C17" s="775" t="s">
        <v>246</v>
      </c>
      <c r="D17" s="775" t="s">
        <v>583</v>
      </c>
      <c r="E17" s="665">
        <v>0</v>
      </c>
      <c r="F17" s="665">
        <v>0</v>
      </c>
      <c r="G17" s="665">
        <v>0</v>
      </c>
      <c r="H17" s="665">
        <v>0</v>
      </c>
      <c r="I17" s="665">
        <v>0</v>
      </c>
      <c r="J17" s="665">
        <v>0</v>
      </c>
      <c r="K17" s="665">
        <v>0</v>
      </c>
      <c r="L17" s="665">
        <v>0</v>
      </c>
      <c r="M17" s="665">
        <v>0</v>
      </c>
      <c r="N17" s="665">
        <v>0</v>
      </c>
      <c r="O17" s="665">
        <v>0</v>
      </c>
      <c r="P17" s="665">
        <v>0</v>
      </c>
      <c r="Q17" s="665">
        <v>0</v>
      </c>
      <c r="R17" s="665">
        <v>0</v>
      </c>
      <c r="S17" s="665">
        <v>0</v>
      </c>
      <c r="T17" s="665">
        <v>0</v>
      </c>
      <c r="U17" s="665">
        <v>0</v>
      </c>
      <c r="V17" s="665">
        <v>0</v>
      </c>
      <c r="W17" s="665">
        <v>0</v>
      </c>
      <c r="X17" s="665">
        <v>0</v>
      </c>
      <c r="Y17" s="665">
        <v>0</v>
      </c>
      <c r="Z17" s="665">
        <v>0</v>
      </c>
      <c r="AA17" s="665">
        <v>0</v>
      </c>
      <c r="AB17" s="665">
        <v>0</v>
      </c>
      <c r="AC17" s="1056" t="s">
        <v>2182</v>
      </c>
      <c r="AE17" s="780" t="s">
        <v>144</v>
      </c>
      <c r="AF17" s="665">
        <v>0</v>
      </c>
      <c r="AG17" s="665">
        <v>0</v>
      </c>
      <c r="AH17" s="665">
        <v>0</v>
      </c>
      <c r="AI17" s="665">
        <v>0</v>
      </c>
      <c r="AJ17" s="665">
        <v>0</v>
      </c>
      <c r="AK17" s="665">
        <v>0</v>
      </c>
      <c r="AL17" s="665">
        <v>0</v>
      </c>
      <c r="AM17" s="665">
        <v>0</v>
      </c>
      <c r="AN17" s="665">
        <v>0</v>
      </c>
      <c r="AO17" s="665">
        <v>0</v>
      </c>
      <c r="AP17" s="665">
        <v>0</v>
      </c>
      <c r="AQ17" s="665">
        <v>0</v>
      </c>
      <c r="AR17" s="665">
        <v>0</v>
      </c>
      <c r="AS17" s="665">
        <v>0</v>
      </c>
      <c r="AT17" s="665">
        <v>0</v>
      </c>
      <c r="AU17" s="665">
        <v>0</v>
      </c>
      <c r="AV17" s="665">
        <v>0</v>
      </c>
      <c r="AW17" s="665">
        <v>0</v>
      </c>
      <c r="AX17" s="665">
        <v>0</v>
      </c>
      <c r="AY17" s="665">
        <v>0</v>
      </c>
      <c r="AZ17" s="665">
        <v>0</v>
      </c>
      <c r="BA17" s="665">
        <v>0</v>
      </c>
      <c r="BB17" s="665">
        <v>0</v>
      </c>
      <c r="BC17" s="665">
        <v>0</v>
      </c>
    </row>
    <row r="18" spans="1:55" ht="12.75" customHeight="1">
      <c r="A18" s="775" t="s">
        <v>541</v>
      </c>
      <c r="B18" s="749" t="s">
        <v>1051</v>
      </c>
      <c r="C18" s="775" t="s">
        <v>246</v>
      </c>
      <c r="D18" s="775" t="s">
        <v>583</v>
      </c>
      <c r="E18" s="665">
        <v>0</v>
      </c>
      <c r="F18" s="665">
        <v>0</v>
      </c>
      <c r="G18" s="665">
        <v>0</v>
      </c>
      <c r="H18" s="665">
        <v>0</v>
      </c>
      <c r="I18" s="665">
        <v>0</v>
      </c>
      <c r="J18" s="665">
        <v>0</v>
      </c>
      <c r="K18" s="665">
        <v>0</v>
      </c>
      <c r="L18" s="665">
        <v>0</v>
      </c>
      <c r="M18" s="665">
        <v>0</v>
      </c>
      <c r="N18" s="665">
        <v>0</v>
      </c>
      <c r="O18" s="665">
        <v>0</v>
      </c>
      <c r="P18" s="665">
        <v>0</v>
      </c>
      <c r="Q18" s="665">
        <v>0</v>
      </c>
      <c r="R18" s="665">
        <v>0</v>
      </c>
      <c r="S18" s="665">
        <v>0</v>
      </c>
      <c r="T18" s="665">
        <v>0</v>
      </c>
      <c r="U18" s="665">
        <v>0</v>
      </c>
      <c r="V18" s="665">
        <v>0</v>
      </c>
      <c r="W18" s="665">
        <v>0</v>
      </c>
      <c r="X18" s="665">
        <v>0</v>
      </c>
      <c r="Y18" s="665">
        <v>0</v>
      </c>
      <c r="Z18" s="665">
        <v>0</v>
      </c>
      <c r="AA18" s="665">
        <v>0</v>
      </c>
      <c r="AB18" s="665">
        <v>0</v>
      </c>
      <c r="AC18" s="1056" t="s">
        <v>2183</v>
      </c>
      <c r="AE18" s="780" t="s">
        <v>145</v>
      </c>
      <c r="AF18" s="665">
        <v>0</v>
      </c>
      <c r="AG18" s="665">
        <v>0</v>
      </c>
      <c r="AH18" s="665">
        <v>0</v>
      </c>
      <c r="AI18" s="665">
        <v>0</v>
      </c>
      <c r="AJ18" s="665">
        <v>0</v>
      </c>
      <c r="AK18" s="665">
        <v>0</v>
      </c>
      <c r="AL18" s="665">
        <v>0</v>
      </c>
      <c r="AM18" s="665">
        <v>0</v>
      </c>
      <c r="AN18" s="665">
        <v>0</v>
      </c>
      <c r="AO18" s="665">
        <v>0</v>
      </c>
      <c r="AP18" s="665">
        <v>0</v>
      </c>
      <c r="AQ18" s="665">
        <v>0</v>
      </c>
      <c r="AR18" s="665">
        <v>0</v>
      </c>
      <c r="AS18" s="665">
        <v>0</v>
      </c>
      <c r="AT18" s="665">
        <v>0</v>
      </c>
      <c r="AU18" s="665">
        <v>0</v>
      </c>
      <c r="AV18" s="665">
        <v>0</v>
      </c>
      <c r="AW18" s="665">
        <v>0</v>
      </c>
      <c r="AX18" s="665">
        <v>0</v>
      </c>
      <c r="AY18" s="665">
        <v>0</v>
      </c>
      <c r="AZ18" s="665">
        <v>0</v>
      </c>
      <c r="BA18" s="665">
        <v>0</v>
      </c>
      <c r="BB18" s="665">
        <v>0</v>
      </c>
      <c r="BC18" s="665">
        <v>0</v>
      </c>
    </row>
    <row r="19" spans="1:55" ht="12.75" customHeight="1">
      <c r="A19" s="775" t="s">
        <v>541</v>
      </c>
      <c r="B19" s="749" t="s">
        <v>1052</v>
      </c>
      <c r="C19" s="775" t="s">
        <v>246</v>
      </c>
      <c r="D19" s="775" t="s">
        <v>583</v>
      </c>
      <c r="E19" s="665">
        <v>0</v>
      </c>
      <c r="F19" s="665">
        <v>0</v>
      </c>
      <c r="G19" s="665">
        <v>0</v>
      </c>
      <c r="H19" s="665">
        <v>0</v>
      </c>
      <c r="I19" s="665">
        <v>0</v>
      </c>
      <c r="J19" s="665">
        <v>0</v>
      </c>
      <c r="K19" s="665">
        <v>0</v>
      </c>
      <c r="L19" s="665">
        <v>0</v>
      </c>
      <c r="M19" s="665">
        <v>0</v>
      </c>
      <c r="N19" s="665">
        <v>0</v>
      </c>
      <c r="O19" s="665">
        <v>0</v>
      </c>
      <c r="P19" s="665">
        <v>0</v>
      </c>
      <c r="Q19" s="665">
        <v>0</v>
      </c>
      <c r="R19" s="665">
        <v>0</v>
      </c>
      <c r="S19" s="665">
        <v>0</v>
      </c>
      <c r="T19" s="665">
        <v>0</v>
      </c>
      <c r="U19" s="665">
        <v>0</v>
      </c>
      <c r="V19" s="665">
        <v>0</v>
      </c>
      <c r="W19" s="665">
        <v>0</v>
      </c>
      <c r="X19" s="665">
        <v>0</v>
      </c>
      <c r="Y19" s="665">
        <v>0</v>
      </c>
      <c r="Z19" s="665">
        <v>0</v>
      </c>
      <c r="AA19" s="665">
        <v>0</v>
      </c>
      <c r="AB19" s="665">
        <v>0</v>
      </c>
      <c r="AC19" s="1056" t="s">
        <v>2184</v>
      </c>
      <c r="AE19" s="780" t="s">
        <v>146</v>
      </c>
      <c r="AF19" s="665">
        <v>0</v>
      </c>
      <c r="AG19" s="665">
        <v>0</v>
      </c>
      <c r="AH19" s="665">
        <v>0</v>
      </c>
      <c r="AI19" s="665">
        <v>0</v>
      </c>
      <c r="AJ19" s="665">
        <v>0</v>
      </c>
      <c r="AK19" s="665">
        <v>0</v>
      </c>
      <c r="AL19" s="665">
        <v>0</v>
      </c>
      <c r="AM19" s="665">
        <v>0</v>
      </c>
      <c r="AN19" s="665">
        <v>0</v>
      </c>
      <c r="AO19" s="665">
        <v>0</v>
      </c>
      <c r="AP19" s="665">
        <v>0</v>
      </c>
      <c r="AQ19" s="665">
        <v>0</v>
      </c>
      <c r="AR19" s="665">
        <v>0</v>
      </c>
      <c r="AS19" s="665">
        <v>0</v>
      </c>
      <c r="AT19" s="665">
        <v>0</v>
      </c>
      <c r="AU19" s="665">
        <v>0</v>
      </c>
      <c r="AV19" s="665">
        <v>0</v>
      </c>
      <c r="AW19" s="665">
        <v>0</v>
      </c>
      <c r="AX19" s="665">
        <v>0</v>
      </c>
      <c r="AY19" s="665">
        <v>0</v>
      </c>
      <c r="AZ19" s="665">
        <v>0</v>
      </c>
      <c r="BA19" s="665">
        <v>0</v>
      </c>
      <c r="BB19" s="665">
        <v>0</v>
      </c>
      <c r="BC19" s="665">
        <v>0</v>
      </c>
    </row>
    <row r="20" spans="1:55" ht="12.75" customHeight="1">
      <c r="A20" s="775" t="s">
        <v>541</v>
      </c>
      <c r="B20" s="749" t="s">
        <v>885</v>
      </c>
      <c r="C20" s="775" t="s">
        <v>246</v>
      </c>
      <c r="D20" s="775" t="s">
        <v>583</v>
      </c>
      <c r="E20" s="665">
        <v>0</v>
      </c>
      <c r="F20" s="665">
        <v>0</v>
      </c>
      <c r="G20" s="665">
        <v>0</v>
      </c>
      <c r="H20" s="665">
        <v>0</v>
      </c>
      <c r="I20" s="665">
        <v>0</v>
      </c>
      <c r="J20" s="665">
        <v>0</v>
      </c>
      <c r="K20" s="665">
        <v>0</v>
      </c>
      <c r="L20" s="665">
        <v>0</v>
      </c>
      <c r="M20" s="665">
        <v>0</v>
      </c>
      <c r="N20" s="665">
        <v>0</v>
      </c>
      <c r="O20" s="665">
        <v>0</v>
      </c>
      <c r="P20" s="665">
        <v>0</v>
      </c>
      <c r="Q20" s="665">
        <v>0</v>
      </c>
      <c r="R20" s="665">
        <v>0</v>
      </c>
      <c r="S20" s="665">
        <v>0</v>
      </c>
      <c r="T20" s="665">
        <v>0</v>
      </c>
      <c r="U20" s="665">
        <v>0</v>
      </c>
      <c r="V20" s="665">
        <v>0</v>
      </c>
      <c r="W20" s="665">
        <v>0</v>
      </c>
      <c r="X20" s="665">
        <v>0</v>
      </c>
      <c r="Y20" s="665">
        <v>0</v>
      </c>
      <c r="Z20" s="665">
        <v>0</v>
      </c>
      <c r="AA20" s="665">
        <v>0</v>
      </c>
      <c r="AB20" s="665">
        <v>0</v>
      </c>
      <c r="AC20" s="753" t="s">
        <v>2185</v>
      </c>
      <c r="AE20" s="780" t="s">
        <v>147</v>
      </c>
      <c r="AF20" s="665">
        <v>0</v>
      </c>
      <c r="AG20" s="665">
        <v>0</v>
      </c>
      <c r="AH20" s="665">
        <v>0</v>
      </c>
      <c r="AI20" s="665">
        <v>0</v>
      </c>
      <c r="AJ20" s="665">
        <v>0</v>
      </c>
      <c r="AK20" s="665">
        <v>0</v>
      </c>
      <c r="AL20" s="665">
        <v>0</v>
      </c>
      <c r="AM20" s="665">
        <v>0</v>
      </c>
      <c r="AN20" s="665">
        <v>0</v>
      </c>
      <c r="AO20" s="665">
        <v>0</v>
      </c>
      <c r="AP20" s="665">
        <v>0</v>
      </c>
      <c r="AQ20" s="665">
        <v>0</v>
      </c>
      <c r="AR20" s="665">
        <v>0</v>
      </c>
      <c r="AS20" s="665">
        <v>0</v>
      </c>
      <c r="AT20" s="665">
        <v>0</v>
      </c>
      <c r="AU20" s="665">
        <v>0</v>
      </c>
      <c r="AV20" s="665">
        <v>0</v>
      </c>
      <c r="AW20" s="665">
        <v>0</v>
      </c>
      <c r="AX20" s="665">
        <v>0</v>
      </c>
      <c r="AY20" s="665">
        <v>0</v>
      </c>
      <c r="AZ20" s="665">
        <v>0</v>
      </c>
      <c r="BA20" s="665">
        <v>0</v>
      </c>
      <c r="BB20" s="665">
        <v>0</v>
      </c>
      <c r="BC20" s="665">
        <v>0</v>
      </c>
    </row>
    <row r="21" spans="1:55" ht="12.75" customHeight="1">
      <c r="A21" s="775" t="s">
        <v>541</v>
      </c>
      <c r="B21" s="749" t="s">
        <v>333</v>
      </c>
      <c r="C21" s="775" t="s">
        <v>246</v>
      </c>
      <c r="D21" s="775" t="s">
        <v>583</v>
      </c>
      <c r="E21" s="665">
        <v>0</v>
      </c>
      <c r="F21" s="665">
        <v>0</v>
      </c>
      <c r="G21" s="665">
        <v>0</v>
      </c>
      <c r="H21" s="665">
        <v>0</v>
      </c>
      <c r="I21" s="665">
        <v>0</v>
      </c>
      <c r="J21" s="665">
        <v>0</v>
      </c>
      <c r="K21" s="665">
        <v>0</v>
      </c>
      <c r="L21" s="665">
        <v>0</v>
      </c>
      <c r="M21" s="665">
        <v>0</v>
      </c>
      <c r="N21" s="665">
        <v>0</v>
      </c>
      <c r="O21" s="665">
        <v>0</v>
      </c>
      <c r="P21" s="665">
        <v>0</v>
      </c>
      <c r="Q21" s="665">
        <v>0</v>
      </c>
      <c r="R21" s="665">
        <v>0</v>
      </c>
      <c r="S21" s="665">
        <v>0</v>
      </c>
      <c r="T21" s="665">
        <v>0</v>
      </c>
      <c r="U21" s="665">
        <v>0</v>
      </c>
      <c r="V21" s="665">
        <v>0</v>
      </c>
      <c r="W21" s="665">
        <v>0</v>
      </c>
      <c r="X21" s="665">
        <v>0</v>
      </c>
      <c r="Y21" s="665">
        <v>0</v>
      </c>
      <c r="Z21" s="665">
        <v>0</v>
      </c>
      <c r="AA21" s="665">
        <v>0</v>
      </c>
      <c r="AB21" s="665">
        <v>0</v>
      </c>
      <c r="AC21" s="1056" t="s">
        <v>2186</v>
      </c>
      <c r="AE21" s="780" t="s">
        <v>145</v>
      </c>
      <c r="AF21" s="665">
        <v>0</v>
      </c>
      <c r="AG21" s="665">
        <v>0</v>
      </c>
      <c r="AH21" s="665">
        <v>0</v>
      </c>
      <c r="AI21" s="665">
        <v>0</v>
      </c>
      <c r="AJ21" s="665">
        <v>0</v>
      </c>
      <c r="AK21" s="665">
        <v>0</v>
      </c>
      <c r="AL21" s="665">
        <v>0</v>
      </c>
      <c r="AM21" s="665">
        <v>0</v>
      </c>
      <c r="AN21" s="665">
        <v>0</v>
      </c>
      <c r="AO21" s="665">
        <v>0</v>
      </c>
      <c r="AP21" s="665">
        <v>0</v>
      </c>
      <c r="AQ21" s="665">
        <v>0</v>
      </c>
      <c r="AR21" s="665">
        <v>0</v>
      </c>
      <c r="AS21" s="665">
        <v>0</v>
      </c>
      <c r="AT21" s="665">
        <v>0</v>
      </c>
      <c r="AU21" s="665">
        <v>0</v>
      </c>
      <c r="AV21" s="665">
        <v>0</v>
      </c>
      <c r="AW21" s="665">
        <v>0</v>
      </c>
      <c r="AX21" s="665">
        <v>0</v>
      </c>
      <c r="AY21" s="665">
        <v>0</v>
      </c>
      <c r="AZ21" s="665">
        <v>0</v>
      </c>
      <c r="BA21" s="665">
        <v>0</v>
      </c>
      <c r="BB21" s="665">
        <v>0</v>
      </c>
      <c r="BC21" s="665">
        <v>0</v>
      </c>
    </row>
    <row r="22" spans="1:55" ht="12.75" customHeight="1">
      <c r="A22" s="775" t="s">
        <v>541</v>
      </c>
      <c r="B22" s="749" t="s">
        <v>1267</v>
      </c>
      <c r="C22" s="775" t="s">
        <v>246</v>
      </c>
      <c r="D22" s="775" t="s">
        <v>583</v>
      </c>
      <c r="E22" s="665">
        <v>0</v>
      </c>
      <c r="F22" s="665">
        <v>0</v>
      </c>
      <c r="G22" s="665">
        <v>0</v>
      </c>
      <c r="H22" s="665">
        <v>0</v>
      </c>
      <c r="I22" s="665">
        <v>0</v>
      </c>
      <c r="J22" s="665">
        <v>0</v>
      </c>
      <c r="K22" s="665">
        <v>0</v>
      </c>
      <c r="L22" s="665">
        <v>0</v>
      </c>
      <c r="M22" s="665">
        <v>0</v>
      </c>
      <c r="N22" s="665">
        <v>0</v>
      </c>
      <c r="O22" s="665">
        <v>0</v>
      </c>
      <c r="P22" s="665">
        <v>0</v>
      </c>
      <c r="Q22" s="665">
        <v>0</v>
      </c>
      <c r="R22" s="665">
        <v>0</v>
      </c>
      <c r="S22" s="665">
        <v>0</v>
      </c>
      <c r="T22" s="665">
        <v>0</v>
      </c>
      <c r="U22" s="665">
        <v>0</v>
      </c>
      <c r="V22" s="665">
        <v>0</v>
      </c>
      <c r="W22" s="665">
        <v>0</v>
      </c>
      <c r="X22" s="665">
        <v>0</v>
      </c>
      <c r="Y22" s="665">
        <v>0</v>
      </c>
      <c r="Z22" s="665">
        <v>0</v>
      </c>
      <c r="AA22" s="665">
        <v>0</v>
      </c>
      <c r="AB22" s="665">
        <v>0</v>
      </c>
      <c r="AC22" s="1056" t="s">
        <v>2187</v>
      </c>
      <c r="AE22" s="780" t="s">
        <v>1182</v>
      </c>
      <c r="AF22" s="665">
        <v>0</v>
      </c>
      <c r="AG22" s="665">
        <v>0</v>
      </c>
      <c r="AH22" s="665">
        <v>0</v>
      </c>
      <c r="AI22" s="665">
        <v>0</v>
      </c>
      <c r="AJ22" s="665">
        <v>0</v>
      </c>
      <c r="AK22" s="665">
        <v>0</v>
      </c>
      <c r="AL22" s="665">
        <v>0</v>
      </c>
      <c r="AM22" s="665">
        <v>0</v>
      </c>
      <c r="AN22" s="665">
        <v>0</v>
      </c>
      <c r="AO22" s="665">
        <v>0</v>
      </c>
      <c r="AP22" s="665">
        <v>0</v>
      </c>
      <c r="AQ22" s="665">
        <v>0</v>
      </c>
      <c r="AR22" s="665">
        <v>0</v>
      </c>
      <c r="AS22" s="665">
        <v>0</v>
      </c>
      <c r="AT22" s="665">
        <v>0</v>
      </c>
      <c r="AU22" s="665">
        <v>0</v>
      </c>
      <c r="AV22" s="665">
        <v>0</v>
      </c>
      <c r="AW22" s="665">
        <v>0</v>
      </c>
      <c r="AX22" s="665">
        <v>0</v>
      </c>
      <c r="AY22" s="665">
        <v>0</v>
      </c>
      <c r="AZ22" s="665">
        <v>0</v>
      </c>
      <c r="BA22" s="665">
        <v>0</v>
      </c>
      <c r="BB22" s="665">
        <v>0</v>
      </c>
      <c r="BC22" s="665">
        <v>0</v>
      </c>
    </row>
    <row r="23" spans="1:55" s="668" customFormat="1" ht="13.5" customHeight="1">
      <c r="A23" s="774" t="s">
        <v>541</v>
      </c>
      <c r="B23" s="774" t="s">
        <v>289</v>
      </c>
      <c r="C23" s="774" t="s">
        <v>246</v>
      </c>
      <c r="D23" s="774" t="s">
        <v>583</v>
      </c>
      <c r="E23" s="716">
        <f>SUM(E24:E36)</f>
        <v>0</v>
      </c>
      <c r="F23" s="716">
        <f t="shared" ref="F23:O23" si="6">SUM(F24:F36)</f>
        <v>0</v>
      </c>
      <c r="G23" s="716">
        <f t="shared" si="6"/>
        <v>0</v>
      </c>
      <c r="H23" s="716">
        <f t="shared" si="6"/>
        <v>0</v>
      </c>
      <c r="I23" s="716">
        <f t="shared" si="6"/>
        <v>0</v>
      </c>
      <c r="J23" s="716">
        <f t="shared" si="6"/>
        <v>0</v>
      </c>
      <c r="K23" s="716">
        <f t="shared" si="6"/>
        <v>0</v>
      </c>
      <c r="L23" s="716">
        <f t="shared" si="6"/>
        <v>0</v>
      </c>
      <c r="M23" s="716">
        <f t="shared" si="6"/>
        <v>0</v>
      </c>
      <c r="N23" s="716">
        <f t="shared" si="6"/>
        <v>0</v>
      </c>
      <c r="O23" s="716">
        <f t="shared" si="6"/>
        <v>0</v>
      </c>
      <c r="P23" s="716">
        <f>SUM(P24:P36)</f>
        <v>0</v>
      </c>
      <c r="Q23" s="716">
        <f>SUM(Q24:Q36)</f>
        <v>0</v>
      </c>
      <c r="R23" s="716">
        <f>SUM(R24:R36)</f>
        <v>0</v>
      </c>
      <c r="S23" s="716">
        <f>SUM(S24:S36)</f>
        <v>0</v>
      </c>
      <c r="T23" s="716">
        <f>SUM(T24:T36)</f>
        <v>0</v>
      </c>
      <c r="U23" s="716">
        <f t="shared" ref="U23:AB23" si="7">SUM(U24:U36)</f>
        <v>0</v>
      </c>
      <c r="V23" s="716">
        <f t="shared" si="7"/>
        <v>0</v>
      </c>
      <c r="W23" s="716">
        <f t="shared" si="7"/>
        <v>0</v>
      </c>
      <c r="X23" s="716">
        <f>SUM(X24:X36)</f>
        <v>0</v>
      </c>
      <c r="Y23" s="716">
        <f>SUM(Y24:Y36)</f>
        <v>0</v>
      </c>
      <c r="Z23" s="716">
        <f>SUM(Z24:Z36)</f>
        <v>0</v>
      </c>
      <c r="AA23" s="716">
        <f>SUM(AA24:AA36)</f>
        <v>0</v>
      </c>
      <c r="AB23" s="716">
        <f t="shared" si="7"/>
        <v>0</v>
      </c>
      <c r="AC23" s="1057" t="s">
        <v>2188</v>
      </c>
      <c r="AD23"/>
      <c r="AE23" s="780" t="s">
        <v>131</v>
      </c>
      <c r="AF23" s="672">
        <f t="shared" ref="AF23:BC23" si="8">SUM(AF24:AF36)</f>
        <v>0</v>
      </c>
      <c r="AG23" s="672">
        <f t="shared" si="8"/>
        <v>0</v>
      </c>
      <c r="AH23" s="672">
        <f t="shared" si="8"/>
        <v>0</v>
      </c>
      <c r="AI23" s="672">
        <f t="shared" si="8"/>
        <v>0</v>
      </c>
      <c r="AJ23" s="672">
        <f t="shared" si="8"/>
        <v>0</v>
      </c>
      <c r="AK23" s="672">
        <f t="shared" si="8"/>
        <v>0</v>
      </c>
      <c r="AL23" s="672">
        <f t="shared" si="8"/>
        <v>0</v>
      </c>
      <c r="AM23" s="672">
        <f t="shared" si="8"/>
        <v>0</v>
      </c>
      <c r="AN23" s="672">
        <f t="shared" si="8"/>
        <v>0</v>
      </c>
      <c r="AO23" s="672">
        <f t="shared" si="8"/>
        <v>0</v>
      </c>
      <c r="AP23" s="672">
        <f t="shared" si="8"/>
        <v>0</v>
      </c>
      <c r="AQ23" s="672">
        <f t="shared" si="8"/>
        <v>0</v>
      </c>
      <c r="AR23" s="672">
        <f t="shared" si="8"/>
        <v>0</v>
      </c>
      <c r="AS23" s="672">
        <f t="shared" si="8"/>
        <v>0</v>
      </c>
      <c r="AT23" s="672">
        <f t="shared" si="8"/>
        <v>0</v>
      </c>
      <c r="AU23" s="672">
        <f t="shared" si="8"/>
        <v>0</v>
      </c>
      <c r="AV23" s="672">
        <f t="shared" si="8"/>
        <v>0</v>
      </c>
      <c r="AW23" s="672">
        <f t="shared" si="8"/>
        <v>0</v>
      </c>
      <c r="AX23" s="672">
        <f t="shared" si="8"/>
        <v>0</v>
      </c>
      <c r="AY23" s="672">
        <f>SUM(AY24:AY36)</f>
        <v>0</v>
      </c>
      <c r="AZ23" s="672">
        <f>SUM(AZ24:AZ36)</f>
        <v>0</v>
      </c>
      <c r="BA23" s="672">
        <f>SUM(BA24:BA36)</f>
        <v>0</v>
      </c>
      <c r="BB23" s="672">
        <f>SUM(BB24:BB36)</f>
        <v>0</v>
      </c>
      <c r="BC23" s="672">
        <f t="shared" si="8"/>
        <v>0</v>
      </c>
    </row>
    <row r="24" spans="1:55" ht="12.75" customHeight="1">
      <c r="A24" s="775" t="s">
        <v>541</v>
      </c>
      <c r="B24" s="775" t="s">
        <v>1268</v>
      </c>
      <c r="C24" s="775" t="s">
        <v>246</v>
      </c>
      <c r="D24" s="775" t="s">
        <v>583</v>
      </c>
      <c r="E24" s="665">
        <v>0</v>
      </c>
      <c r="F24" s="665">
        <v>0</v>
      </c>
      <c r="G24" s="665">
        <v>0</v>
      </c>
      <c r="H24" s="665">
        <v>0</v>
      </c>
      <c r="I24" s="665">
        <v>0</v>
      </c>
      <c r="J24" s="665">
        <v>0</v>
      </c>
      <c r="K24" s="665">
        <v>0</v>
      </c>
      <c r="L24" s="665">
        <v>0</v>
      </c>
      <c r="M24" s="665">
        <v>0</v>
      </c>
      <c r="N24" s="665">
        <v>0</v>
      </c>
      <c r="O24" s="665">
        <v>0</v>
      </c>
      <c r="P24" s="665">
        <v>0</v>
      </c>
      <c r="Q24" s="665">
        <v>0</v>
      </c>
      <c r="R24" s="665">
        <v>0</v>
      </c>
      <c r="S24" s="665">
        <v>0</v>
      </c>
      <c r="T24" s="665">
        <v>0</v>
      </c>
      <c r="U24" s="665">
        <v>0</v>
      </c>
      <c r="V24" s="665">
        <v>0</v>
      </c>
      <c r="W24" s="665">
        <v>0</v>
      </c>
      <c r="X24" s="665">
        <v>0</v>
      </c>
      <c r="Y24" s="665">
        <v>0</v>
      </c>
      <c r="Z24" s="665">
        <v>0</v>
      </c>
      <c r="AA24" s="665">
        <v>0</v>
      </c>
      <c r="AB24" s="665">
        <v>0</v>
      </c>
      <c r="AC24" s="1056" t="s">
        <v>2189</v>
      </c>
      <c r="AE24" s="780" t="s">
        <v>158</v>
      </c>
      <c r="AF24" s="665">
        <v>0</v>
      </c>
      <c r="AG24" s="665">
        <v>0</v>
      </c>
      <c r="AH24" s="665">
        <v>0</v>
      </c>
      <c r="AI24" s="665">
        <v>0</v>
      </c>
      <c r="AJ24" s="665">
        <v>0</v>
      </c>
      <c r="AK24" s="665">
        <v>0</v>
      </c>
      <c r="AL24" s="665">
        <v>0</v>
      </c>
      <c r="AM24" s="665">
        <v>0</v>
      </c>
      <c r="AN24" s="665">
        <v>0</v>
      </c>
      <c r="AO24" s="665">
        <v>0</v>
      </c>
      <c r="AP24" s="665">
        <v>0</v>
      </c>
      <c r="AQ24" s="665">
        <v>0</v>
      </c>
      <c r="AR24" s="665">
        <v>0</v>
      </c>
      <c r="AS24" s="665">
        <v>0</v>
      </c>
      <c r="AT24" s="665">
        <v>0</v>
      </c>
      <c r="AU24" s="665">
        <v>0</v>
      </c>
      <c r="AV24" s="665">
        <v>0</v>
      </c>
      <c r="AW24" s="665">
        <v>0</v>
      </c>
      <c r="AX24" s="665">
        <v>0</v>
      </c>
      <c r="AY24" s="665">
        <v>0</v>
      </c>
      <c r="AZ24" s="665">
        <v>0</v>
      </c>
      <c r="BA24" s="665">
        <v>0</v>
      </c>
      <c r="BB24" s="665">
        <v>0</v>
      </c>
      <c r="BC24" s="665">
        <v>0</v>
      </c>
    </row>
    <row r="25" spans="1:55" ht="12.75" customHeight="1">
      <c r="A25" s="775" t="s">
        <v>541</v>
      </c>
      <c r="B25" s="775" t="s">
        <v>1269</v>
      </c>
      <c r="C25" s="775" t="s">
        <v>246</v>
      </c>
      <c r="D25" s="775" t="s">
        <v>583</v>
      </c>
      <c r="E25" s="665">
        <v>0</v>
      </c>
      <c r="F25" s="665">
        <v>0</v>
      </c>
      <c r="G25" s="665">
        <v>0</v>
      </c>
      <c r="H25" s="665">
        <v>0</v>
      </c>
      <c r="I25" s="665">
        <v>0</v>
      </c>
      <c r="J25" s="665">
        <v>0</v>
      </c>
      <c r="K25" s="665">
        <v>0</v>
      </c>
      <c r="L25" s="665">
        <v>0</v>
      </c>
      <c r="M25" s="665">
        <v>0</v>
      </c>
      <c r="N25" s="665">
        <v>0</v>
      </c>
      <c r="O25" s="665">
        <v>0</v>
      </c>
      <c r="P25" s="665">
        <v>0</v>
      </c>
      <c r="Q25" s="665">
        <v>0</v>
      </c>
      <c r="R25" s="665">
        <v>0</v>
      </c>
      <c r="S25" s="665">
        <v>0</v>
      </c>
      <c r="T25" s="665">
        <v>0</v>
      </c>
      <c r="U25" s="665">
        <v>0</v>
      </c>
      <c r="V25" s="665">
        <v>0</v>
      </c>
      <c r="W25" s="665">
        <v>0</v>
      </c>
      <c r="X25" s="665">
        <v>0</v>
      </c>
      <c r="Y25" s="665">
        <v>0</v>
      </c>
      <c r="Z25" s="665">
        <v>0</v>
      </c>
      <c r="AA25" s="665">
        <v>0</v>
      </c>
      <c r="AB25" s="665">
        <v>0</v>
      </c>
      <c r="AC25" s="1054" t="s">
        <v>2190</v>
      </c>
      <c r="AE25" s="780" t="s">
        <v>45</v>
      </c>
      <c r="AF25" s="665">
        <v>0</v>
      </c>
      <c r="AG25" s="665">
        <v>0</v>
      </c>
      <c r="AH25" s="665">
        <v>0</v>
      </c>
      <c r="AI25" s="665">
        <v>0</v>
      </c>
      <c r="AJ25" s="665">
        <v>0</v>
      </c>
      <c r="AK25" s="665">
        <v>0</v>
      </c>
      <c r="AL25" s="665">
        <v>0</v>
      </c>
      <c r="AM25" s="665">
        <v>0</v>
      </c>
      <c r="AN25" s="665">
        <v>0</v>
      </c>
      <c r="AO25" s="665">
        <v>0</v>
      </c>
      <c r="AP25" s="665">
        <v>0</v>
      </c>
      <c r="AQ25" s="665">
        <v>0</v>
      </c>
      <c r="AR25" s="665">
        <v>0</v>
      </c>
      <c r="AS25" s="665">
        <v>0</v>
      </c>
      <c r="AT25" s="665">
        <v>0</v>
      </c>
      <c r="AU25" s="665">
        <v>0</v>
      </c>
      <c r="AV25" s="665">
        <v>0</v>
      </c>
      <c r="AW25" s="665">
        <v>0</v>
      </c>
      <c r="AX25" s="665">
        <v>0</v>
      </c>
      <c r="AY25" s="665">
        <v>0</v>
      </c>
      <c r="AZ25" s="665">
        <v>0</v>
      </c>
      <c r="BA25" s="665">
        <v>0</v>
      </c>
      <c r="BB25" s="665">
        <v>0</v>
      </c>
      <c r="BC25" s="665">
        <v>0</v>
      </c>
    </row>
    <row r="26" spans="1:55" ht="12.75" customHeight="1">
      <c r="A26" s="775" t="s">
        <v>541</v>
      </c>
      <c r="B26" s="775" t="s">
        <v>1270</v>
      </c>
      <c r="C26" s="775" t="s">
        <v>246</v>
      </c>
      <c r="D26" s="775" t="s">
        <v>583</v>
      </c>
      <c r="E26" s="665">
        <v>0</v>
      </c>
      <c r="F26" s="665">
        <v>0</v>
      </c>
      <c r="G26" s="665">
        <v>0</v>
      </c>
      <c r="H26" s="665">
        <v>0</v>
      </c>
      <c r="I26" s="665">
        <v>0</v>
      </c>
      <c r="J26" s="665">
        <v>0</v>
      </c>
      <c r="K26" s="665">
        <v>0</v>
      </c>
      <c r="L26" s="665">
        <v>0</v>
      </c>
      <c r="M26" s="665">
        <v>0</v>
      </c>
      <c r="N26" s="665">
        <v>0</v>
      </c>
      <c r="O26" s="665">
        <v>0</v>
      </c>
      <c r="P26" s="665">
        <v>0</v>
      </c>
      <c r="Q26" s="665">
        <v>0</v>
      </c>
      <c r="R26" s="665">
        <v>0</v>
      </c>
      <c r="S26" s="665">
        <v>0</v>
      </c>
      <c r="T26" s="665">
        <v>0</v>
      </c>
      <c r="U26" s="665">
        <v>0</v>
      </c>
      <c r="V26" s="665">
        <v>0</v>
      </c>
      <c r="W26" s="665">
        <v>0</v>
      </c>
      <c r="X26" s="665">
        <v>0</v>
      </c>
      <c r="Y26" s="665">
        <v>0</v>
      </c>
      <c r="Z26" s="665">
        <v>0</v>
      </c>
      <c r="AA26" s="665">
        <v>0</v>
      </c>
      <c r="AB26" s="665">
        <v>0</v>
      </c>
      <c r="AC26" s="1056" t="s">
        <v>2191</v>
      </c>
      <c r="AE26" s="780" t="s">
        <v>149</v>
      </c>
      <c r="AF26" s="665">
        <v>0</v>
      </c>
      <c r="AG26" s="665">
        <v>0</v>
      </c>
      <c r="AH26" s="665">
        <v>0</v>
      </c>
      <c r="AI26" s="665">
        <v>0</v>
      </c>
      <c r="AJ26" s="665">
        <v>0</v>
      </c>
      <c r="AK26" s="665">
        <v>0</v>
      </c>
      <c r="AL26" s="665">
        <v>0</v>
      </c>
      <c r="AM26" s="665">
        <v>0</v>
      </c>
      <c r="AN26" s="665">
        <v>0</v>
      </c>
      <c r="AO26" s="665">
        <v>0</v>
      </c>
      <c r="AP26" s="665">
        <v>0</v>
      </c>
      <c r="AQ26" s="665">
        <v>0</v>
      </c>
      <c r="AR26" s="665">
        <v>0</v>
      </c>
      <c r="AS26" s="665">
        <v>0</v>
      </c>
      <c r="AT26" s="665">
        <v>0</v>
      </c>
      <c r="AU26" s="665">
        <v>0</v>
      </c>
      <c r="AV26" s="665">
        <v>0</v>
      </c>
      <c r="AW26" s="665">
        <v>0</v>
      </c>
      <c r="AX26" s="665">
        <v>0</v>
      </c>
      <c r="AY26" s="665">
        <v>0</v>
      </c>
      <c r="AZ26" s="665">
        <v>0</v>
      </c>
      <c r="BA26" s="665">
        <v>0</v>
      </c>
      <c r="BB26" s="665">
        <v>0</v>
      </c>
      <c r="BC26" s="665">
        <v>0</v>
      </c>
    </row>
    <row r="27" spans="1:55" ht="12.75" customHeight="1">
      <c r="A27" s="775" t="s">
        <v>541</v>
      </c>
      <c r="B27" s="775" t="s">
        <v>1271</v>
      </c>
      <c r="C27" s="775" t="s">
        <v>246</v>
      </c>
      <c r="D27" s="775" t="s">
        <v>583</v>
      </c>
      <c r="E27" s="665">
        <v>0</v>
      </c>
      <c r="F27" s="665">
        <v>0</v>
      </c>
      <c r="G27" s="665">
        <v>0</v>
      </c>
      <c r="H27" s="665">
        <v>0</v>
      </c>
      <c r="I27" s="665">
        <v>0</v>
      </c>
      <c r="J27" s="665">
        <v>0</v>
      </c>
      <c r="K27" s="665">
        <v>0</v>
      </c>
      <c r="L27" s="665">
        <v>0</v>
      </c>
      <c r="M27" s="665">
        <v>0</v>
      </c>
      <c r="N27" s="665">
        <v>0</v>
      </c>
      <c r="O27" s="665">
        <v>0</v>
      </c>
      <c r="P27" s="665">
        <v>0</v>
      </c>
      <c r="Q27" s="665">
        <v>0</v>
      </c>
      <c r="R27" s="665">
        <v>0</v>
      </c>
      <c r="S27" s="665">
        <v>0</v>
      </c>
      <c r="T27" s="665">
        <v>0</v>
      </c>
      <c r="U27" s="665">
        <v>0</v>
      </c>
      <c r="V27" s="665">
        <v>0</v>
      </c>
      <c r="W27" s="665">
        <v>0</v>
      </c>
      <c r="X27" s="665">
        <v>0</v>
      </c>
      <c r="Y27" s="665">
        <v>0</v>
      </c>
      <c r="Z27" s="665">
        <v>0</v>
      </c>
      <c r="AA27" s="665">
        <v>0</v>
      </c>
      <c r="AB27" s="665">
        <v>0</v>
      </c>
      <c r="AC27" s="1056" t="s">
        <v>2192</v>
      </c>
      <c r="AE27" s="780" t="s">
        <v>150</v>
      </c>
      <c r="AF27" s="665">
        <v>0</v>
      </c>
      <c r="AG27" s="665">
        <v>0</v>
      </c>
      <c r="AH27" s="665">
        <v>0</v>
      </c>
      <c r="AI27" s="665">
        <v>0</v>
      </c>
      <c r="AJ27" s="665">
        <v>0</v>
      </c>
      <c r="AK27" s="665">
        <v>0</v>
      </c>
      <c r="AL27" s="665">
        <v>0</v>
      </c>
      <c r="AM27" s="665">
        <v>0</v>
      </c>
      <c r="AN27" s="665">
        <v>0</v>
      </c>
      <c r="AO27" s="665">
        <v>0</v>
      </c>
      <c r="AP27" s="665">
        <v>0</v>
      </c>
      <c r="AQ27" s="665">
        <v>0</v>
      </c>
      <c r="AR27" s="665">
        <v>0</v>
      </c>
      <c r="AS27" s="665">
        <v>0</v>
      </c>
      <c r="AT27" s="665">
        <v>0</v>
      </c>
      <c r="AU27" s="665">
        <v>0</v>
      </c>
      <c r="AV27" s="665">
        <v>0</v>
      </c>
      <c r="AW27" s="665">
        <v>0</v>
      </c>
      <c r="AX27" s="665">
        <v>0</v>
      </c>
      <c r="AY27" s="665">
        <v>0</v>
      </c>
      <c r="AZ27" s="665">
        <v>0</v>
      </c>
      <c r="BA27" s="665">
        <v>0</v>
      </c>
      <c r="BB27" s="665">
        <v>0</v>
      </c>
      <c r="BC27" s="665">
        <v>0</v>
      </c>
    </row>
    <row r="28" spans="1:55" s="99" customFormat="1" ht="12.75" customHeight="1">
      <c r="A28" s="775" t="s">
        <v>541</v>
      </c>
      <c r="B28" s="775" t="s">
        <v>1272</v>
      </c>
      <c r="C28" s="775" t="s">
        <v>246</v>
      </c>
      <c r="D28" s="775" t="s">
        <v>583</v>
      </c>
      <c r="E28" s="665">
        <v>0</v>
      </c>
      <c r="F28" s="665">
        <v>0</v>
      </c>
      <c r="G28" s="665">
        <v>0</v>
      </c>
      <c r="H28" s="665">
        <v>0</v>
      </c>
      <c r="I28" s="665">
        <v>0</v>
      </c>
      <c r="J28" s="665">
        <v>0</v>
      </c>
      <c r="K28" s="665">
        <v>0</v>
      </c>
      <c r="L28" s="665">
        <v>0</v>
      </c>
      <c r="M28" s="665">
        <v>0</v>
      </c>
      <c r="N28" s="665">
        <v>0</v>
      </c>
      <c r="O28" s="665">
        <v>0</v>
      </c>
      <c r="P28" s="665">
        <v>0</v>
      </c>
      <c r="Q28" s="665">
        <v>0</v>
      </c>
      <c r="R28" s="665">
        <v>0</v>
      </c>
      <c r="S28" s="665">
        <v>0</v>
      </c>
      <c r="T28" s="665">
        <v>0</v>
      </c>
      <c r="U28" s="665">
        <v>0</v>
      </c>
      <c r="V28" s="665">
        <v>0</v>
      </c>
      <c r="W28" s="665">
        <v>0</v>
      </c>
      <c r="X28" s="665">
        <v>0</v>
      </c>
      <c r="Y28" s="665">
        <v>0</v>
      </c>
      <c r="Z28" s="665">
        <v>0</v>
      </c>
      <c r="AA28" s="665">
        <v>0</v>
      </c>
      <c r="AB28" s="665">
        <v>0</v>
      </c>
      <c r="AC28" s="1056" t="s">
        <v>2193</v>
      </c>
      <c r="AD28"/>
      <c r="AE28" s="780" t="s">
        <v>151</v>
      </c>
      <c r="AF28" s="665">
        <v>0</v>
      </c>
      <c r="AG28" s="665">
        <v>0</v>
      </c>
      <c r="AH28" s="665">
        <v>0</v>
      </c>
      <c r="AI28" s="665">
        <v>0</v>
      </c>
      <c r="AJ28" s="665">
        <v>0</v>
      </c>
      <c r="AK28" s="665">
        <v>0</v>
      </c>
      <c r="AL28" s="665">
        <v>0</v>
      </c>
      <c r="AM28" s="665">
        <v>0</v>
      </c>
      <c r="AN28" s="665">
        <v>0</v>
      </c>
      <c r="AO28" s="665">
        <v>0</v>
      </c>
      <c r="AP28" s="665">
        <v>0</v>
      </c>
      <c r="AQ28" s="665">
        <v>0</v>
      </c>
      <c r="AR28" s="665">
        <v>0</v>
      </c>
      <c r="AS28" s="665">
        <v>0</v>
      </c>
      <c r="AT28" s="665">
        <v>0</v>
      </c>
      <c r="AU28" s="665">
        <v>0</v>
      </c>
      <c r="AV28" s="665">
        <v>0</v>
      </c>
      <c r="AW28" s="665">
        <v>0</v>
      </c>
      <c r="AX28" s="665">
        <v>0</v>
      </c>
      <c r="AY28" s="665">
        <v>0</v>
      </c>
      <c r="AZ28" s="665">
        <v>0</v>
      </c>
      <c r="BA28" s="665">
        <v>0</v>
      </c>
      <c r="BB28" s="665">
        <v>0</v>
      </c>
      <c r="BC28" s="665">
        <v>0</v>
      </c>
    </row>
    <row r="29" spans="1:55" s="99" customFormat="1" ht="12.75" customHeight="1">
      <c r="A29" s="775" t="s">
        <v>541</v>
      </c>
      <c r="B29" s="775" t="s">
        <v>1273</v>
      </c>
      <c r="C29" s="775" t="s">
        <v>246</v>
      </c>
      <c r="D29" s="775" t="s">
        <v>583</v>
      </c>
      <c r="E29" s="665">
        <v>0</v>
      </c>
      <c r="F29" s="665">
        <v>0</v>
      </c>
      <c r="G29" s="665">
        <v>0</v>
      </c>
      <c r="H29" s="665">
        <v>0</v>
      </c>
      <c r="I29" s="665">
        <v>0</v>
      </c>
      <c r="J29" s="665">
        <v>0</v>
      </c>
      <c r="K29" s="665">
        <v>0</v>
      </c>
      <c r="L29" s="665">
        <v>0</v>
      </c>
      <c r="M29" s="665">
        <v>0</v>
      </c>
      <c r="N29" s="665">
        <v>0</v>
      </c>
      <c r="O29" s="665">
        <v>0</v>
      </c>
      <c r="P29" s="665">
        <v>0</v>
      </c>
      <c r="Q29" s="665">
        <v>0</v>
      </c>
      <c r="R29" s="665">
        <v>0</v>
      </c>
      <c r="S29" s="665">
        <v>0</v>
      </c>
      <c r="T29" s="665">
        <v>0</v>
      </c>
      <c r="U29" s="665">
        <v>0</v>
      </c>
      <c r="V29" s="665">
        <v>0</v>
      </c>
      <c r="W29" s="665">
        <v>0</v>
      </c>
      <c r="X29" s="665">
        <v>0</v>
      </c>
      <c r="Y29" s="665">
        <v>0</v>
      </c>
      <c r="Z29" s="665">
        <v>0</v>
      </c>
      <c r="AA29" s="665">
        <v>0</v>
      </c>
      <c r="AB29" s="665">
        <v>0</v>
      </c>
      <c r="AC29" s="1054" t="s">
        <v>2194</v>
      </c>
      <c r="AD29"/>
      <c r="AE29" s="780" t="s">
        <v>804</v>
      </c>
      <c r="AF29" s="665">
        <v>0</v>
      </c>
      <c r="AG29" s="665">
        <v>0</v>
      </c>
      <c r="AH29" s="665">
        <v>0</v>
      </c>
      <c r="AI29" s="665">
        <v>0</v>
      </c>
      <c r="AJ29" s="665">
        <v>0</v>
      </c>
      <c r="AK29" s="665">
        <v>0</v>
      </c>
      <c r="AL29" s="665">
        <v>0</v>
      </c>
      <c r="AM29" s="665">
        <v>0</v>
      </c>
      <c r="AN29" s="665">
        <v>0</v>
      </c>
      <c r="AO29" s="665">
        <v>0</v>
      </c>
      <c r="AP29" s="665">
        <v>0</v>
      </c>
      <c r="AQ29" s="665">
        <v>0</v>
      </c>
      <c r="AR29" s="665">
        <v>0</v>
      </c>
      <c r="AS29" s="665">
        <v>0</v>
      </c>
      <c r="AT29" s="665">
        <v>0</v>
      </c>
      <c r="AU29" s="665">
        <v>0</v>
      </c>
      <c r="AV29" s="665">
        <v>0</v>
      </c>
      <c r="AW29" s="665">
        <v>0</v>
      </c>
      <c r="AX29" s="665">
        <v>0</v>
      </c>
      <c r="AY29" s="665">
        <v>0</v>
      </c>
      <c r="AZ29" s="665">
        <v>0</v>
      </c>
      <c r="BA29" s="665">
        <v>0</v>
      </c>
      <c r="BB29" s="665">
        <v>0</v>
      </c>
      <c r="BC29" s="665">
        <v>0</v>
      </c>
    </row>
    <row r="30" spans="1:55" ht="12.75" customHeight="1">
      <c r="A30" s="775" t="s">
        <v>541</v>
      </c>
      <c r="B30" s="775" t="s">
        <v>1274</v>
      </c>
      <c r="C30" s="775" t="s">
        <v>246</v>
      </c>
      <c r="D30" s="775" t="s">
        <v>583</v>
      </c>
      <c r="E30" s="665">
        <v>0</v>
      </c>
      <c r="F30" s="665">
        <v>0</v>
      </c>
      <c r="G30" s="665">
        <v>0</v>
      </c>
      <c r="H30" s="665">
        <v>0</v>
      </c>
      <c r="I30" s="665">
        <v>0</v>
      </c>
      <c r="J30" s="665">
        <v>0</v>
      </c>
      <c r="K30" s="665">
        <v>0</v>
      </c>
      <c r="L30" s="665">
        <v>0</v>
      </c>
      <c r="M30" s="665">
        <v>0</v>
      </c>
      <c r="N30" s="665">
        <v>0</v>
      </c>
      <c r="O30" s="665">
        <v>0</v>
      </c>
      <c r="P30" s="665">
        <v>0</v>
      </c>
      <c r="Q30" s="665">
        <v>0</v>
      </c>
      <c r="R30" s="665">
        <v>0</v>
      </c>
      <c r="S30" s="665">
        <v>0</v>
      </c>
      <c r="T30" s="665">
        <v>0</v>
      </c>
      <c r="U30" s="665">
        <v>0</v>
      </c>
      <c r="V30" s="665">
        <v>0</v>
      </c>
      <c r="W30" s="665">
        <v>0</v>
      </c>
      <c r="X30" s="665">
        <v>0</v>
      </c>
      <c r="Y30" s="665">
        <v>0</v>
      </c>
      <c r="Z30" s="665">
        <v>0</v>
      </c>
      <c r="AA30" s="665">
        <v>0</v>
      </c>
      <c r="AB30" s="665">
        <v>0</v>
      </c>
      <c r="AC30" s="1060" t="s">
        <v>2195</v>
      </c>
      <c r="AE30" s="780" t="s">
        <v>152</v>
      </c>
      <c r="AF30" s="665">
        <v>0</v>
      </c>
      <c r="AG30" s="665">
        <v>0</v>
      </c>
      <c r="AH30" s="665">
        <v>0</v>
      </c>
      <c r="AI30" s="665">
        <v>0</v>
      </c>
      <c r="AJ30" s="665">
        <v>0</v>
      </c>
      <c r="AK30" s="665">
        <v>0</v>
      </c>
      <c r="AL30" s="665">
        <v>0</v>
      </c>
      <c r="AM30" s="665">
        <v>0</v>
      </c>
      <c r="AN30" s="665">
        <v>0</v>
      </c>
      <c r="AO30" s="665">
        <v>0</v>
      </c>
      <c r="AP30" s="665">
        <v>0</v>
      </c>
      <c r="AQ30" s="665">
        <v>0</v>
      </c>
      <c r="AR30" s="665">
        <v>0</v>
      </c>
      <c r="AS30" s="665">
        <v>0</v>
      </c>
      <c r="AT30" s="665">
        <v>0</v>
      </c>
      <c r="AU30" s="665">
        <v>0</v>
      </c>
      <c r="AV30" s="665">
        <v>0</v>
      </c>
      <c r="AW30" s="665">
        <v>0</v>
      </c>
      <c r="AX30" s="665">
        <v>0</v>
      </c>
      <c r="AY30" s="665">
        <v>0</v>
      </c>
      <c r="AZ30" s="665">
        <v>0</v>
      </c>
      <c r="BA30" s="665">
        <v>0</v>
      </c>
      <c r="BB30" s="665">
        <v>0</v>
      </c>
      <c r="BC30" s="665">
        <v>0</v>
      </c>
    </row>
    <row r="31" spans="1:55" ht="12.75" customHeight="1">
      <c r="A31" s="775" t="s">
        <v>541</v>
      </c>
      <c r="B31" s="775" t="s">
        <v>1275</v>
      </c>
      <c r="C31" s="775" t="s">
        <v>246</v>
      </c>
      <c r="D31" s="775" t="s">
        <v>583</v>
      </c>
      <c r="E31" s="665">
        <v>0</v>
      </c>
      <c r="F31" s="665">
        <v>0</v>
      </c>
      <c r="G31" s="665">
        <v>0</v>
      </c>
      <c r="H31" s="665">
        <v>0</v>
      </c>
      <c r="I31" s="665">
        <v>0</v>
      </c>
      <c r="J31" s="665">
        <v>0</v>
      </c>
      <c r="K31" s="665">
        <v>0</v>
      </c>
      <c r="L31" s="665">
        <v>0</v>
      </c>
      <c r="M31" s="665">
        <v>0</v>
      </c>
      <c r="N31" s="665">
        <v>0</v>
      </c>
      <c r="O31" s="665">
        <v>0</v>
      </c>
      <c r="P31" s="665">
        <v>0</v>
      </c>
      <c r="Q31" s="665">
        <v>0</v>
      </c>
      <c r="R31" s="665">
        <v>0</v>
      </c>
      <c r="S31" s="665">
        <v>0</v>
      </c>
      <c r="T31" s="665">
        <v>0</v>
      </c>
      <c r="U31" s="665">
        <v>0</v>
      </c>
      <c r="V31" s="665">
        <v>0</v>
      </c>
      <c r="W31" s="665">
        <v>0</v>
      </c>
      <c r="X31" s="665">
        <v>0</v>
      </c>
      <c r="Y31" s="665">
        <v>0</v>
      </c>
      <c r="Z31" s="665">
        <v>0</v>
      </c>
      <c r="AA31" s="665">
        <v>0</v>
      </c>
      <c r="AB31" s="665">
        <v>0</v>
      </c>
      <c r="AC31" s="1054" t="s">
        <v>2196</v>
      </c>
      <c r="AE31" s="780" t="s">
        <v>153</v>
      </c>
      <c r="AF31" s="665">
        <v>0</v>
      </c>
      <c r="AG31" s="665">
        <v>0</v>
      </c>
      <c r="AH31" s="665">
        <v>0</v>
      </c>
      <c r="AI31" s="665">
        <v>0</v>
      </c>
      <c r="AJ31" s="665">
        <v>0</v>
      </c>
      <c r="AK31" s="665">
        <v>0</v>
      </c>
      <c r="AL31" s="665">
        <v>0</v>
      </c>
      <c r="AM31" s="665">
        <v>0</v>
      </c>
      <c r="AN31" s="665">
        <v>0</v>
      </c>
      <c r="AO31" s="665">
        <v>0</v>
      </c>
      <c r="AP31" s="665">
        <v>0</v>
      </c>
      <c r="AQ31" s="665">
        <v>0</v>
      </c>
      <c r="AR31" s="665">
        <v>0</v>
      </c>
      <c r="AS31" s="665">
        <v>0</v>
      </c>
      <c r="AT31" s="665">
        <v>0</v>
      </c>
      <c r="AU31" s="665">
        <v>0</v>
      </c>
      <c r="AV31" s="665">
        <v>0</v>
      </c>
      <c r="AW31" s="665">
        <v>0</v>
      </c>
      <c r="AX31" s="665">
        <v>0</v>
      </c>
      <c r="AY31" s="665">
        <v>0</v>
      </c>
      <c r="AZ31" s="665">
        <v>0</v>
      </c>
      <c r="BA31" s="665">
        <v>0</v>
      </c>
      <c r="BB31" s="665">
        <v>0</v>
      </c>
      <c r="BC31" s="665">
        <v>0</v>
      </c>
    </row>
    <row r="32" spans="1:55" ht="12.75" customHeight="1">
      <c r="A32" s="775" t="s">
        <v>541</v>
      </c>
      <c r="B32" s="775" t="s">
        <v>1276</v>
      </c>
      <c r="C32" s="775" t="s">
        <v>246</v>
      </c>
      <c r="D32" s="775" t="s">
        <v>583</v>
      </c>
      <c r="E32" s="665">
        <v>0</v>
      </c>
      <c r="F32" s="665">
        <v>0</v>
      </c>
      <c r="G32" s="665">
        <v>0</v>
      </c>
      <c r="H32" s="665">
        <v>0</v>
      </c>
      <c r="I32" s="665">
        <v>0</v>
      </c>
      <c r="J32" s="665">
        <v>0</v>
      </c>
      <c r="K32" s="665">
        <v>0</v>
      </c>
      <c r="L32" s="665">
        <v>0</v>
      </c>
      <c r="M32" s="665">
        <v>0</v>
      </c>
      <c r="N32" s="665">
        <v>0</v>
      </c>
      <c r="O32" s="665">
        <v>0</v>
      </c>
      <c r="P32" s="665">
        <v>0</v>
      </c>
      <c r="Q32" s="665">
        <v>0</v>
      </c>
      <c r="R32" s="665">
        <v>0</v>
      </c>
      <c r="S32" s="665">
        <v>0</v>
      </c>
      <c r="T32" s="665">
        <v>0</v>
      </c>
      <c r="U32" s="665">
        <v>0</v>
      </c>
      <c r="V32" s="665">
        <v>0</v>
      </c>
      <c r="W32" s="665">
        <v>0</v>
      </c>
      <c r="X32" s="665">
        <v>0</v>
      </c>
      <c r="Y32" s="665">
        <v>0</v>
      </c>
      <c r="Z32" s="665">
        <v>0</v>
      </c>
      <c r="AA32" s="665">
        <v>0</v>
      </c>
      <c r="AB32" s="665">
        <v>0</v>
      </c>
      <c r="AC32" s="1056" t="s">
        <v>2197</v>
      </c>
      <c r="AE32" s="780" t="s">
        <v>154</v>
      </c>
      <c r="AF32" s="665">
        <v>0</v>
      </c>
      <c r="AG32" s="665">
        <v>0</v>
      </c>
      <c r="AH32" s="665">
        <v>0</v>
      </c>
      <c r="AI32" s="665">
        <v>0</v>
      </c>
      <c r="AJ32" s="665">
        <v>0</v>
      </c>
      <c r="AK32" s="665">
        <v>0</v>
      </c>
      <c r="AL32" s="665">
        <v>0</v>
      </c>
      <c r="AM32" s="665">
        <v>0</v>
      </c>
      <c r="AN32" s="665">
        <v>0</v>
      </c>
      <c r="AO32" s="665">
        <v>0</v>
      </c>
      <c r="AP32" s="665">
        <v>0</v>
      </c>
      <c r="AQ32" s="665">
        <v>0</v>
      </c>
      <c r="AR32" s="665">
        <v>0</v>
      </c>
      <c r="AS32" s="665">
        <v>0</v>
      </c>
      <c r="AT32" s="665">
        <v>0</v>
      </c>
      <c r="AU32" s="665">
        <v>0</v>
      </c>
      <c r="AV32" s="665">
        <v>0</v>
      </c>
      <c r="AW32" s="665">
        <v>0</v>
      </c>
      <c r="AX32" s="665">
        <v>0</v>
      </c>
      <c r="AY32" s="665">
        <v>0</v>
      </c>
      <c r="AZ32" s="665">
        <v>0</v>
      </c>
      <c r="BA32" s="665">
        <v>0</v>
      </c>
      <c r="BB32" s="665">
        <v>0</v>
      </c>
      <c r="BC32" s="665">
        <v>0</v>
      </c>
    </row>
    <row r="33" spans="1:55" ht="12.75" customHeight="1">
      <c r="A33" s="775" t="s">
        <v>541</v>
      </c>
      <c r="B33" s="775" t="s">
        <v>1277</v>
      </c>
      <c r="C33" s="775" t="s">
        <v>246</v>
      </c>
      <c r="D33" s="775" t="s">
        <v>583</v>
      </c>
      <c r="E33" s="665">
        <v>0</v>
      </c>
      <c r="F33" s="665">
        <v>0</v>
      </c>
      <c r="G33" s="665">
        <v>0</v>
      </c>
      <c r="H33" s="665">
        <v>0</v>
      </c>
      <c r="I33" s="665">
        <v>0</v>
      </c>
      <c r="J33" s="665">
        <v>0</v>
      </c>
      <c r="K33" s="665">
        <v>0</v>
      </c>
      <c r="L33" s="665">
        <v>0</v>
      </c>
      <c r="M33" s="665">
        <v>0</v>
      </c>
      <c r="N33" s="665">
        <v>0</v>
      </c>
      <c r="O33" s="665">
        <v>0</v>
      </c>
      <c r="P33" s="665">
        <v>0</v>
      </c>
      <c r="Q33" s="665">
        <v>0</v>
      </c>
      <c r="R33" s="665">
        <v>0</v>
      </c>
      <c r="S33" s="665">
        <v>0</v>
      </c>
      <c r="T33" s="665">
        <v>0</v>
      </c>
      <c r="U33" s="665">
        <v>0</v>
      </c>
      <c r="V33" s="665">
        <v>0</v>
      </c>
      <c r="W33" s="665">
        <v>0</v>
      </c>
      <c r="X33" s="665">
        <v>0</v>
      </c>
      <c r="Y33" s="665">
        <v>0</v>
      </c>
      <c r="Z33" s="665">
        <v>0</v>
      </c>
      <c r="AA33" s="665">
        <v>0</v>
      </c>
      <c r="AB33" s="665">
        <v>0</v>
      </c>
      <c r="AC33" s="1056" t="s">
        <v>2198</v>
      </c>
      <c r="AE33" s="780" t="s">
        <v>155</v>
      </c>
      <c r="AF33" s="665">
        <v>0</v>
      </c>
      <c r="AG33" s="665">
        <v>0</v>
      </c>
      <c r="AH33" s="665">
        <v>0</v>
      </c>
      <c r="AI33" s="665">
        <v>0</v>
      </c>
      <c r="AJ33" s="665">
        <v>0</v>
      </c>
      <c r="AK33" s="665">
        <v>0</v>
      </c>
      <c r="AL33" s="665">
        <v>0</v>
      </c>
      <c r="AM33" s="665">
        <v>0</v>
      </c>
      <c r="AN33" s="665">
        <v>0</v>
      </c>
      <c r="AO33" s="665">
        <v>0</v>
      </c>
      <c r="AP33" s="665">
        <v>0</v>
      </c>
      <c r="AQ33" s="665">
        <v>0</v>
      </c>
      <c r="AR33" s="665">
        <v>0</v>
      </c>
      <c r="AS33" s="665">
        <v>0</v>
      </c>
      <c r="AT33" s="665">
        <v>0</v>
      </c>
      <c r="AU33" s="665">
        <v>0</v>
      </c>
      <c r="AV33" s="665">
        <v>0</v>
      </c>
      <c r="AW33" s="665">
        <v>0</v>
      </c>
      <c r="AX33" s="665">
        <v>0</v>
      </c>
      <c r="AY33" s="665">
        <v>0</v>
      </c>
      <c r="AZ33" s="665">
        <v>0</v>
      </c>
      <c r="BA33" s="665">
        <v>0</v>
      </c>
      <c r="BB33" s="665">
        <v>0</v>
      </c>
      <c r="BC33" s="665">
        <v>0</v>
      </c>
    </row>
    <row r="34" spans="1:55" ht="12.75" customHeight="1">
      <c r="A34" s="775" t="s">
        <v>541</v>
      </c>
      <c r="B34" s="775" t="s">
        <v>1278</v>
      </c>
      <c r="C34" s="775" t="s">
        <v>246</v>
      </c>
      <c r="D34" s="775" t="s">
        <v>583</v>
      </c>
      <c r="E34" s="665">
        <v>0</v>
      </c>
      <c r="F34" s="665">
        <v>0</v>
      </c>
      <c r="G34" s="665">
        <v>0</v>
      </c>
      <c r="H34" s="665">
        <v>0</v>
      </c>
      <c r="I34" s="665">
        <v>0</v>
      </c>
      <c r="J34" s="665">
        <v>0</v>
      </c>
      <c r="K34" s="665">
        <v>0</v>
      </c>
      <c r="L34" s="665">
        <v>0</v>
      </c>
      <c r="M34" s="665">
        <v>0</v>
      </c>
      <c r="N34" s="665">
        <v>0</v>
      </c>
      <c r="O34" s="665">
        <v>0</v>
      </c>
      <c r="P34" s="665">
        <v>0</v>
      </c>
      <c r="Q34" s="665">
        <v>0</v>
      </c>
      <c r="R34" s="665">
        <v>0</v>
      </c>
      <c r="S34" s="665">
        <v>0</v>
      </c>
      <c r="T34" s="665">
        <v>0</v>
      </c>
      <c r="U34" s="665">
        <v>0</v>
      </c>
      <c r="V34" s="665">
        <v>0</v>
      </c>
      <c r="W34" s="665">
        <v>0</v>
      </c>
      <c r="X34" s="665">
        <v>0</v>
      </c>
      <c r="Y34" s="665">
        <v>0</v>
      </c>
      <c r="Z34" s="665">
        <v>0</v>
      </c>
      <c r="AA34" s="665">
        <v>0</v>
      </c>
      <c r="AB34" s="665">
        <v>0</v>
      </c>
      <c r="AC34" s="1056" t="s">
        <v>2199</v>
      </c>
      <c r="AE34" s="780" t="s">
        <v>805</v>
      </c>
      <c r="AF34" s="665">
        <v>0</v>
      </c>
      <c r="AG34" s="665">
        <v>0</v>
      </c>
      <c r="AH34" s="665">
        <v>0</v>
      </c>
      <c r="AI34" s="665">
        <v>0</v>
      </c>
      <c r="AJ34" s="665">
        <v>0</v>
      </c>
      <c r="AK34" s="665">
        <v>0</v>
      </c>
      <c r="AL34" s="665">
        <v>0</v>
      </c>
      <c r="AM34" s="665">
        <v>0</v>
      </c>
      <c r="AN34" s="665">
        <v>0</v>
      </c>
      <c r="AO34" s="665">
        <v>0</v>
      </c>
      <c r="AP34" s="665">
        <v>0</v>
      </c>
      <c r="AQ34" s="665">
        <v>0</v>
      </c>
      <c r="AR34" s="665">
        <v>0</v>
      </c>
      <c r="AS34" s="665">
        <v>0</v>
      </c>
      <c r="AT34" s="665">
        <v>0</v>
      </c>
      <c r="AU34" s="665">
        <v>0</v>
      </c>
      <c r="AV34" s="665">
        <v>0</v>
      </c>
      <c r="AW34" s="665">
        <v>0</v>
      </c>
      <c r="AX34" s="665">
        <v>0</v>
      </c>
      <c r="AY34" s="665">
        <v>0</v>
      </c>
      <c r="AZ34" s="665">
        <v>0</v>
      </c>
      <c r="BA34" s="665">
        <v>0</v>
      </c>
      <c r="BB34" s="665">
        <v>0</v>
      </c>
      <c r="BC34" s="665">
        <v>0</v>
      </c>
    </row>
    <row r="35" spans="1:55" ht="12.75" customHeight="1">
      <c r="A35" s="775" t="s">
        <v>541</v>
      </c>
      <c r="B35" s="775" t="s">
        <v>1279</v>
      </c>
      <c r="C35" s="775" t="s">
        <v>246</v>
      </c>
      <c r="D35" s="775" t="s">
        <v>583</v>
      </c>
      <c r="E35" s="665">
        <v>0</v>
      </c>
      <c r="F35" s="665">
        <v>0</v>
      </c>
      <c r="G35" s="665">
        <v>0</v>
      </c>
      <c r="H35" s="665">
        <v>0</v>
      </c>
      <c r="I35" s="665">
        <v>0</v>
      </c>
      <c r="J35" s="665">
        <v>0</v>
      </c>
      <c r="K35" s="665">
        <v>0</v>
      </c>
      <c r="L35" s="665">
        <v>0</v>
      </c>
      <c r="M35" s="665">
        <v>0</v>
      </c>
      <c r="N35" s="665">
        <v>0</v>
      </c>
      <c r="O35" s="665">
        <v>0</v>
      </c>
      <c r="P35" s="665">
        <v>0</v>
      </c>
      <c r="Q35" s="665">
        <v>0</v>
      </c>
      <c r="R35" s="665">
        <v>0</v>
      </c>
      <c r="S35" s="665">
        <v>0</v>
      </c>
      <c r="T35" s="665">
        <v>0</v>
      </c>
      <c r="U35" s="665">
        <v>0</v>
      </c>
      <c r="V35" s="665">
        <v>0</v>
      </c>
      <c r="W35" s="665">
        <v>0</v>
      </c>
      <c r="X35" s="665">
        <v>0</v>
      </c>
      <c r="Y35" s="665">
        <v>0</v>
      </c>
      <c r="Z35" s="665">
        <v>0</v>
      </c>
      <c r="AA35" s="665">
        <v>0</v>
      </c>
      <c r="AB35" s="665">
        <v>0</v>
      </c>
      <c r="AC35" s="1056" t="s">
        <v>2200</v>
      </c>
      <c r="AE35" s="780" t="s">
        <v>156</v>
      </c>
      <c r="AF35" s="665">
        <v>0</v>
      </c>
      <c r="AG35" s="665">
        <v>0</v>
      </c>
      <c r="AH35" s="665">
        <v>0</v>
      </c>
      <c r="AI35" s="665">
        <v>0</v>
      </c>
      <c r="AJ35" s="665">
        <v>0</v>
      </c>
      <c r="AK35" s="665">
        <v>0</v>
      </c>
      <c r="AL35" s="665">
        <v>0</v>
      </c>
      <c r="AM35" s="665">
        <v>0</v>
      </c>
      <c r="AN35" s="665">
        <v>0</v>
      </c>
      <c r="AO35" s="665">
        <v>0</v>
      </c>
      <c r="AP35" s="665">
        <v>0</v>
      </c>
      <c r="AQ35" s="665">
        <v>0</v>
      </c>
      <c r="AR35" s="665">
        <v>0</v>
      </c>
      <c r="AS35" s="665">
        <v>0</v>
      </c>
      <c r="AT35" s="665">
        <v>0</v>
      </c>
      <c r="AU35" s="665">
        <v>0</v>
      </c>
      <c r="AV35" s="665">
        <v>0</v>
      </c>
      <c r="AW35" s="665">
        <v>0</v>
      </c>
      <c r="AX35" s="665">
        <v>0</v>
      </c>
      <c r="AY35" s="665">
        <v>0</v>
      </c>
      <c r="AZ35" s="665">
        <v>0</v>
      </c>
      <c r="BA35" s="665">
        <v>0</v>
      </c>
      <c r="BB35" s="665">
        <v>0</v>
      </c>
      <c r="BC35" s="665">
        <v>0</v>
      </c>
    </row>
    <row r="36" spans="1:55" ht="12.75" customHeight="1">
      <c r="A36" s="775" t="s">
        <v>541</v>
      </c>
      <c r="B36" s="775" t="s">
        <v>1280</v>
      </c>
      <c r="C36" s="775" t="s">
        <v>246</v>
      </c>
      <c r="D36" s="775" t="s">
        <v>583</v>
      </c>
      <c r="E36" s="665">
        <v>0</v>
      </c>
      <c r="F36" s="665">
        <v>0</v>
      </c>
      <c r="G36" s="665">
        <v>0</v>
      </c>
      <c r="H36" s="665">
        <v>0</v>
      </c>
      <c r="I36" s="665">
        <v>0</v>
      </c>
      <c r="J36" s="665">
        <v>0</v>
      </c>
      <c r="K36" s="665">
        <v>0</v>
      </c>
      <c r="L36" s="665">
        <v>0</v>
      </c>
      <c r="M36" s="665">
        <v>0</v>
      </c>
      <c r="N36" s="665">
        <v>0</v>
      </c>
      <c r="O36" s="665">
        <v>0</v>
      </c>
      <c r="P36" s="665">
        <v>0</v>
      </c>
      <c r="Q36" s="665">
        <v>0</v>
      </c>
      <c r="R36" s="665">
        <v>0</v>
      </c>
      <c r="S36" s="665">
        <v>0</v>
      </c>
      <c r="T36" s="665">
        <v>0</v>
      </c>
      <c r="U36" s="665">
        <v>0</v>
      </c>
      <c r="V36" s="665">
        <v>0</v>
      </c>
      <c r="W36" s="665">
        <v>0</v>
      </c>
      <c r="X36" s="665">
        <v>0</v>
      </c>
      <c r="Y36" s="665">
        <v>0</v>
      </c>
      <c r="Z36" s="665">
        <v>0</v>
      </c>
      <c r="AA36" s="665">
        <v>0</v>
      </c>
      <c r="AB36" s="665">
        <v>0</v>
      </c>
      <c r="AC36" s="1056" t="s">
        <v>2201</v>
      </c>
      <c r="AE36" s="780" t="s">
        <v>1094</v>
      </c>
      <c r="AF36" s="665">
        <v>0</v>
      </c>
      <c r="AG36" s="665">
        <v>0</v>
      </c>
      <c r="AH36" s="665">
        <v>0</v>
      </c>
      <c r="AI36" s="665">
        <v>0</v>
      </c>
      <c r="AJ36" s="665">
        <v>0</v>
      </c>
      <c r="AK36" s="665">
        <v>0</v>
      </c>
      <c r="AL36" s="665">
        <v>0</v>
      </c>
      <c r="AM36" s="665">
        <v>0</v>
      </c>
      <c r="AN36" s="665">
        <v>0</v>
      </c>
      <c r="AO36" s="665">
        <v>0</v>
      </c>
      <c r="AP36" s="665">
        <v>0</v>
      </c>
      <c r="AQ36" s="665">
        <v>0</v>
      </c>
      <c r="AR36" s="665">
        <v>0</v>
      </c>
      <c r="AS36" s="665">
        <v>0</v>
      </c>
      <c r="AT36" s="665">
        <v>0</v>
      </c>
      <c r="AU36" s="665">
        <v>0</v>
      </c>
      <c r="AV36" s="665">
        <v>0</v>
      </c>
      <c r="AW36" s="665">
        <v>0</v>
      </c>
      <c r="AX36" s="665">
        <v>0</v>
      </c>
      <c r="AY36" s="665">
        <v>0</v>
      </c>
      <c r="AZ36" s="665">
        <v>0</v>
      </c>
      <c r="BA36" s="665">
        <v>0</v>
      </c>
      <c r="BB36" s="665">
        <v>0</v>
      </c>
      <c r="BC36" s="665">
        <v>0</v>
      </c>
    </row>
    <row r="37" spans="1:55" s="668" customFormat="1" ht="13.5" customHeight="1">
      <c r="A37" s="774" t="s">
        <v>541</v>
      </c>
      <c r="B37" s="774" t="s">
        <v>290</v>
      </c>
      <c r="C37" s="774" t="s">
        <v>246</v>
      </c>
      <c r="D37" s="774" t="s">
        <v>583</v>
      </c>
      <c r="E37" s="717">
        <f>SUM(E38:E40)</f>
        <v>0</v>
      </c>
      <c r="F37" s="717">
        <f t="shared" ref="F37:R37" si="9">SUM(F38:F40)</f>
        <v>0</v>
      </c>
      <c r="G37" s="717">
        <f t="shared" si="9"/>
        <v>0</v>
      </c>
      <c r="H37" s="717">
        <f t="shared" si="9"/>
        <v>0</v>
      </c>
      <c r="I37" s="717">
        <f t="shared" si="9"/>
        <v>0</v>
      </c>
      <c r="J37" s="717">
        <f t="shared" si="9"/>
        <v>0</v>
      </c>
      <c r="K37" s="717">
        <f t="shared" si="9"/>
        <v>0</v>
      </c>
      <c r="L37" s="717">
        <f t="shared" si="9"/>
        <v>0</v>
      </c>
      <c r="M37" s="717">
        <f t="shared" si="9"/>
        <v>0</v>
      </c>
      <c r="N37" s="717">
        <f t="shared" si="9"/>
        <v>0</v>
      </c>
      <c r="O37" s="717">
        <f t="shared" si="9"/>
        <v>0</v>
      </c>
      <c r="P37" s="717">
        <f t="shared" si="9"/>
        <v>0</v>
      </c>
      <c r="Q37" s="717">
        <f t="shared" si="9"/>
        <v>0</v>
      </c>
      <c r="R37" s="717">
        <f t="shared" si="9"/>
        <v>0</v>
      </c>
      <c r="S37" s="717">
        <f t="shared" ref="S37:AB37" si="10">SUM(S38:S40)</f>
        <v>0</v>
      </c>
      <c r="T37" s="717">
        <f t="shared" si="10"/>
        <v>0</v>
      </c>
      <c r="U37" s="717">
        <f t="shared" si="10"/>
        <v>0</v>
      </c>
      <c r="V37" s="717">
        <f t="shared" si="10"/>
        <v>0</v>
      </c>
      <c r="W37" s="717">
        <f t="shared" si="10"/>
        <v>0</v>
      </c>
      <c r="X37" s="717">
        <f>SUM(X38:X40)</f>
        <v>0</v>
      </c>
      <c r="Y37" s="717">
        <f>SUM(Y38:Y40)</f>
        <v>0</v>
      </c>
      <c r="Z37" s="717">
        <f>SUM(Z38:Z40)</f>
        <v>0</v>
      </c>
      <c r="AA37" s="717">
        <f>SUM(AA38:AA40)</f>
        <v>0</v>
      </c>
      <c r="AB37" s="717">
        <f t="shared" si="10"/>
        <v>0</v>
      </c>
      <c r="AC37" s="1057" t="s">
        <v>2202</v>
      </c>
      <c r="AD37"/>
      <c r="AE37" s="780" t="s">
        <v>132</v>
      </c>
      <c r="AF37" s="673">
        <f t="shared" ref="AF37:BC37" si="11">SUM(AF38:AF40)</f>
        <v>0</v>
      </c>
      <c r="AG37" s="673">
        <f t="shared" si="11"/>
        <v>0</v>
      </c>
      <c r="AH37" s="673">
        <f t="shared" si="11"/>
        <v>0</v>
      </c>
      <c r="AI37" s="673">
        <f t="shared" si="11"/>
        <v>0</v>
      </c>
      <c r="AJ37" s="673">
        <f t="shared" si="11"/>
        <v>0</v>
      </c>
      <c r="AK37" s="673">
        <f t="shared" si="11"/>
        <v>0</v>
      </c>
      <c r="AL37" s="673">
        <f t="shared" si="11"/>
        <v>0</v>
      </c>
      <c r="AM37" s="673">
        <f t="shared" si="11"/>
        <v>0</v>
      </c>
      <c r="AN37" s="673">
        <f t="shared" si="11"/>
        <v>0</v>
      </c>
      <c r="AO37" s="673">
        <f t="shared" si="11"/>
        <v>0</v>
      </c>
      <c r="AP37" s="673">
        <f t="shared" si="11"/>
        <v>0</v>
      </c>
      <c r="AQ37" s="673">
        <f t="shared" si="11"/>
        <v>0</v>
      </c>
      <c r="AR37" s="673">
        <f t="shared" si="11"/>
        <v>0</v>
      </c>
      <c r="AS37" s="673">
        <f t="shared" si="11"/>
        <v>0</v>
      </c>
      <c r="AT37" s="673">
        <f t="shared" si="11"/>
        <v>0</v>
      </c>
      <c r="AU37" s="673">
        <f t="shared" si="11"/>
        <v>0</v>
      </c>
      <c r="AV37" s="673">
        <f t="shared" si="11"/>
        <v>0</v>
      </c>
      <c r="AW37" s="673">
        <f t="shared" si="11"/>
        <v>0</v>
      </c>
      <c r="AX37" s="673">
        <f t="shared" si="11"/>
        <v>0</v>
      </c>
      <c r="AY37" s="673">
        <f>SUM(AY38:AY40)</f>
        <v>0</v>
      </c>
      <c r="AZ37" s="673">
        <f>SUM(AZ38:AZ40)</f>
        <v>0</v>
      </c>
      <c r="BA37" s="673">
        <f>SUM(BA38:BA40)</f>
        <v>0</v>
      </c>
      <c r="BB37" s="673">
        <f>SUM(BB38:BB40)</f>
        <v>0</v>
      </c>
      <c r="BC37" s="673">
        <f t="shared" si="11"/>
        <v>0</v>
      </c>
    </row>
    <row r="38" spans="1:55" s="668" customFormat="1" ht="12.75" customHeight="1">
      <c r="A38" s="774" t="s">
        <v>541</v>
      </c>
      <c r="B38" s="774" t="s">
        <v>291</v>
      </c>
      <c r="C38" s="774" t="s">
        <v>246</v>
      </c>
      <c r="D38" s="774" t="s">
        <v>583</v>
      </c>
      <c r="E38" s="665">
        <v>0</v>
      </c>
      <c r="F38" s="665">
        <v>0</v>
      </c>
      <c r="G38" s="665">
        <v>0</v>
      </c>
      <c r="H38" s="665">
        <v>0</v>
      </c>
      <c r="I38" s="665">
        <v>0</v>
      </c>
      <c r="J38" s="665">
        <v>0</v>
      </c>
      <c r="K38" s="665">
        <v>0</v>
      </c>
      <c r="L38" s="665">
        <v>0</v>
      </c>
      <c r="M38" s="665">
        <v>0</v>
      </c>
      <c r="N38" s="665">
        <v>0</v>
      </c>
      <c r="O38" s="665">
        <v>0</v>
      </c>
      <c r="P38" s="665">
        <v>0</v>
      </c>
      <c r="Q38" s="665">
        <v>0</v>
      </c>
      <c r="R38" s="665">
        <v>0</v>
      </c>
      <c r="S38" s="665">
        <v>0</v>
      </c>
      <c r="T38" s="665">
        <v>0</v>
      </c>
      <c r="U38" s="665">
        <v>0</v>
      </c>
      <c r="V38" s="665">
        <v>0</v>
      </c>
      <c r="W38" s="665">
        <v>0</v>
      </c>
      <c r="X38" s="665">
        <v>0</v>
      </c>
      <c r="Y38" s="665">
        <v>0</v>
      </c>
      <c r="Z38" s="665">
        <v>0</v>
      </c>
      <c r="AA38" s="665">
        <v>0</v>
      </c>
      <c r="AB38" s="665">
        <v>0</v>
      </c>
      <c r="AC38" s="1054" t="s">
        <v>2203</v>
      </c>
      <c r="AD38"/>
      <c r="AE38" s="780" t="s">
        <v>969</v>
      </c>
      <c r="AF38" s="665">
        <v>0</v>
      </c>
      <c r="AG38" s="665">
        <v>0</v>
      </c>
      <c r="AH38" s="665">
        <v>0</v>
      </c>
      <c r="AI38" s="665">
        <v>0</v>
      </c>
      <c r="AJ38" s="665">
        <v>0</v>
      </c>
      <c r="AK38" s="665">
        <v>0</v>
      </c>
      <c r="AL38" s="665">
        <v>0</v>
      </c>
      <c r="AM38" s="665">
        <v>0</v>
      </c>
      <c r="AN38" s="665">
        <v>0</v>
      </c>
      <c r="AO38" s="665">
        <v>0</v>
      </c>
      <c r="AP38" s="665">
        <v>0</v>
      </c>
      <c r="AQ38" s="665">
        <v>0</v>
      </c>
      <c r="AR38" s="665">
        <v>0</v>
      </c>
      <c r="AS38" s="665">
        <v>0</v>
      </c>
      <c r="AT38" s="665">
        <v>0</v>
      </c>
      <c r="AU38" s="665">
        <v>0</v>
      </c>
      <c r="AV38" s="665">
        <v>0</v>
      </c>
      <c r="AW38" s="665">
        <v>0</v>
      </c>
      <c r="AX38" s="665">
        <v>0</v>
      </c>
      <c r="AY38" s="665">
        <v>0</v>
      </c>
      <c r="AZ38" s="665">
        <v>0</v>
      </c>
      <c r="BA38" s="665">
        <v>0</v>
      </c>
      <c r="BB38" s="665">
        <v>0</v>
      </c>
      <c r="BC38" s="665">
        <v>0</v>
      </c>
    </row>
    <row r="39" spans="1:55" ht="12.75" customHeight="1">
      <c r="A39" s="775" t="s">
        <v>541</v>
      </c>
      <c r="B39" s="749" t="s">
        <v>292</v>
      </c>
      <c r="C39" s="775" t="s">
        <v>246</v>
      </c>
      <c r="D39" s="775" t="s">
        <v>583</v>
      </c>
      <c r="E39" s="665">
        <v>0</v>
      </c>
      <c r="F39" s="665">
        <v>0</v>
      </c>
      <c r="G39" s="665">
        <v>0</v>
      </c>
      <c r="H39" s="665">
        <v>0</v>
      </c>
      <c r="I39" s="665">
        <v>0</v>
      </c>
      <c r="J39" s="665">
        <v>0</v>
      </c>
      <c r="K39" s="665">
        <v>0</v>
      </c>
      <c r="L39" s="665">
        <v>0</v>
      </c>
      <c r="M39" s="665">
        <v>0</v>
      </c>
      <c r="N39" s="665">
        <v>0</v>
      </c>
      <c r="O39" s="665">
        <v>0</v>
      </c>
      <c r="P39" s="665">
        <v>0</v>
      </c>
      <c r="Q39" s="665">
        <v>0</v>
      </c>
      <c r="R39" s="665">
        <v>0</v>
      </c>
      <c r="S39" s="665">
        <v>0</v>
      </c>
      <c r="T39" s="665">
        <v>0</v>
      </c>
      <c r="U39" s="665">
        <v>0</v>
      </c>
      <c r="V39" s="665">
        <v>0</v>
      </c>
      <c r="W39" s="665">
        <v>0</v>
      </c>
      <c r="X39" s="665">
        <v>0</v>
      </c>
      <c r="Y39" s="665">
        <v>0</v>
      </c>
      <c r="Z39" s="665">
        <v>0</v>
      </c>
      <c r="AA39" s="665">
        <v>0</v>
      </c>
      <c r="AB39" s="665">
        <v>0</v>
      </c>
      <c r="AC39" s="1056" t="s">
        <v>2204</v>
      </c>
      <c r="AE39" s="780" t="s">
        <v>133</v>
      </c>
      <c r="AF39" s="665">
        <v>0</v>
      </c>
      <c r="AG39" s="665">
        <v>0</v>
      </c>
      <c r="AH39" s="665">
        <v>0</v>
      </c>
      <c r="AI39" s="665">
        <v>0</v>
      </c>
      <c r="AJ39" s="665">
        <v>0</v>
      </c>
      <c r="AK39" s="665">
        <v>0</v>
      </c>
      <c r="AL39" s="665">
        <v>0</v>
      </c>
      <c r="AM39" s="665">
        <v>0</v>
      </c>
      <c r="AN39" s="665">
        <v>0</v>
      </c>
      <c r="AO39" s="665">
        <v>0</v>
      </c>
      <c r="AP39" s="665">
        <v>0</v>
      </c>
      <c r="AQ39" s="665">
        <v>0</v>
      </c>
      <c r="AR39" s="665">
        <v>0</v>
      </c>
      <c r="AS39" s="665">
        <v>0</v>
      </c>
      <c r="AT39" s="665">
        <v>0</v>
      </c>
      <c r="AU39" s="665">
        <v>0</v>
      </c>
      <c r="AV39" s="665">
        <v>0</v>
      </c>
      <c r="AW39" s="665">
        <v>0</v>
      </c>
      <c r="AX39" s="665">
        <v>0</v>
      </c>
      <c r="AY39" s="665">
        <v>0</v>
      </c>
      <c r="AZ39" s="665">
        <v>0</v>
      </c>
      <c r="BA39" s="665">
        <v>0</v>
      </c>
      <c r="BB39" s="665">
        <v>0</v>
      </c>
      <c r="BC39" s="665">
        <v>0</v>
      </c>
    </row>
    <row r="40" spans="1:55" ht="12.75" customHeight="1">
      <c r="A40" s="775" t="s">
        <v>541</v>
      </c>
      <c r="B40" s="749" t="s">
        <v>293</v>
      </c>
      <c r="C40" s="775" t="s">
        <v>246</v>
      </c>
      <c r="D40" s="775" t="s">
        <v>583</v>
      </c>
      <c r="E40" s="665">
        <v>0</v>
      </c>
      <c r="F40" s="665">
        <v>0</v>
      </c>
      <c r="G40" s="665">
        <v>0</v>
      </c>
      <c r="H40" s="665">
        <v>0</v>
      </c>
      <c r="I40" s="665">
        <v>0</v>
      </c>
      <c r="J40" s="665">
        <v>0</v>
      </c>
      <c r="K40" s="665">
        <v>0</v>
      </c>
      <c r="L40" s="665">
        <v>0</v>
      </c>
      <c r="M40" s="665">
        <v>0</v>
      </c>
      <c r="N40" s="665">
        <v>0</v>
      </c>
      <c r="O40" s="665">
        <v>0</v>
      </c>
      <c r="P40" s="665">
        <v>0</v>
      </c>
      <c r="Q40" s="665">
        <v>0</v>
      </c>
      <c r="R40" s="665">
        <v>0</v>
      </c>
      <c r="S40" s="665">
        <v>0</v>
      </c>
      <c r="T40" s="665">
        <v>0</v>
      </c>
      <c r="U40" s="665">
        <v>0</v>
      </c>
      <c r="V40" s="665">
        <v>0</v>
      </c>
      <c r="W40" s="665">
        <v>0</v>
      </c>
      <c r="X40" s="665">
        <v>0</v>
      </c>
      <c r="Y40" s="665">
        <v>0</v>
      </c>
      <c r="Z40" s="665">
        <v>0</v>
      </c>
      <c r="AA40" s="665">
        <v>0</v>
      </c>
      <c r="AB40" s="665">
        <v>0</v>
      </c>
      <c r="AC40" s="1056" t="s">
        <v>2206</v>
      </c>
      <c r="AE40" s="780" t="s">
        <v>602</v>
      </c>
      <c r="AF40" s="665">
        <v>0</v>
      </c>
      <c r="AG40" s="665">
        <v>0</v>
      </c>
      <c r="AH40" s="665">
        <v>0</v>
      </c>
      <c r="AI40" s="665">
        <v>0</v>
      </c>
      <c r="AJ40" s="665">
        <v>0</v>
      </c>
      <c r="AK40" s="665">
        <v>0</v>
      </c>
      <c r="AL40" s="665">
        <v>0</v>
      </c>
      <c r="AM40" s="665">
        <v>0</v>
      </c>
      <c r="AN40" s="665">
        <v>0</v>
      </c>
      <c r="AO40" s="665">
        <v>0</v>
      </c>
      <c r="AP40" s="665">
        <v>0</v>
      </c>
      <c r="AQ40" s="665">
        <v>0</v>
      </c>
      <c r="AR40" s="665">
        <v>0</v>
      </c>
      <c r="AS40" s="665">
        <v>0</v>
      </c>
      <c r="AT40" s="665">
        <v>0</v>
      </c>
      <c r="AU40" s="665">
        <v>0</v>
      </c>
      <c r="AV40" s="665">
        <v>0</v>
      </c>
      <c r="AW40" s="665">
        <v>0</v>
      </c>
      <c r="AX40" s="665">
        <v>0</v>
      </c>
      <c r="AY40" s="665">
        <v>0</v>
      </c>
      <c r="AZ40" s="665">
        <v>0</v>
      </c>
      <c r="BA40" s="665">
        <v>0</v>
      </c>
      <c r="BB40" s="665">
        <v>0</v>
      </c>
      <c r="BC40" s="665">
        <v>0</v>
      </c>
    </row>
    <row r="41" spans="1:55" s="668" customFormat="1" ht="13.5" customHeight="1">
      <c r="A41" s="774" t="s">
        <v>541</v>
      </c>
      <c r="B41" s="774" t="s">
        <v>544</v>
      </c>
      <c r="C41" s="774" t="s">
        <v>246</v>
      </c>
      <c r="D41" s="774" t="s">
        <v>583</v>
      </c>
      <c r="E41" s="715">
        <f>SUM(E42:E46)</f>
        <v>0</v>
      </c>
      <c r="F41" s="715">
        <f t="shared" ref="F41:O41" si="12">SUM(F42:F46)</f>
        <v>0</v>
      </c>
      <c r="G41" s="715">
        <f t="shared" si="12"/>
        <v>0</v>
      </c>
      <c r="H41" s="715">
        <f t="shared" si="12"/>
        <v>0</v>
      </c>
      <c r="I41" s="715">
        <f t="shared" si="12"/>
        <v>0</v>
      </c>
      <c r="J41" s="715">
        <f t="shared" si="12"/>
        <v>0</v>
      </c>
      <c r="K41" s="715">
        <f t="shared" si="12"/>
        <v>0</v>
      </c>
      <c r="L41" s="715">
        <f t="shared" si="12"/>
        <v>0</v>
      </c>
      <c r="M41" s="715">
        <f t="shared" si="12"/>
        <v>0</v>
      </c>
      <c r="N41" s="715">
        <f t="shared" si="12"/>
        <v>0</v>
      </c>
      <c r="O41" s="715">
        <f t="shared" si="12"/>
        <v>0</v>
      </c>
      <c r="P41" s="715">
        <f>SUM(P42:P46)</f>
        <v>0</v>
      </c>
      <c r="Q41" s="715">
        <f>SUM(Q42:Q46)</f>
        <v>0</v>
      </c>
      <c r="R41" s="715">
        <f>SUM(R42:R46)</f>
        <v>0</v>
      </c>
      <c r="S41" s="715">
        <f>SUM(S42:S46)</f>
        <v>0</v>
      </c>
      <c r="T41" s="715">
        <f>SUM(T42:T46)</f>
        <v>0</v>
      </c>
      <c r="U41" s="715">
        <f t="shared" ref="U41:AB41" si="13">SUM(U42:U46)</f>
        <v>0</v>
      </c>
      <c r="V41" s="715">
        <f t="shared" si="13"/>
        <v>0</v>
      </c>
      <c r="W41" s="715">
        <f t="shared" si="13"/>
        <v>0</v>
      </c>
      <c r="X41" s="715">
        <f>SUM(X42:X46)</f>
        <v>0</v>
      </c>
      <c r="Y41" s="715">
        <f>SUM(Y42:Y46)</f>
        <v>0</v>
      </c>
      <c r="Z41" s="715">
        <f>SUM(Z42:Z46)</f>
        <v>0</v>
      </c>
      <c r="AA41" s="715">
        <f>SUM(AA42:AA46)</f>
        <v>0</v>
      </c>
      <c r="AB41" s="715">
        <f t="shared" si="13"/>
        <v>0</v>
      </c>
      <c r="AC41" s="1062" t="s">
        <v>2216</v>
      </c>
      <c r="AD41"/>
      <c r="AE41" s="780" t="s">
        <v>159</v>
      </c>
      <c r="AF41" s="663">
        <f t="shared" ref="AF41:BC41" si="14">SUM(AF42:AF46)</f>
        <v>0</v>
      </c>
      <c r="AG41" s="663">
        <f t="shared" si="14"/>
        <v>0</v>
      </c>
      <c r="AH41" s="663">
        <f t="shared" si="14"/>
        <v>0</v>
      </c>
      <c r="AI41" s="663">
        <f t="shared" si="14"/>
        <v>0</v>
      </c>
      <c r="AJ41" s="663">
        <f t="shared" si="14"/>
        <v>0</v>
      </c>
      <c r="AK41" s="663">
        <f t="shared" si="14"/>
        <v>0</v>
      </c>
      <c r="AL41" s="663">
        <f t="shared" si="14"/>
        <v>0</v>
      </c>
      <c r="AM41" s="663">
        <f t="shared" si="14"/>
        <v>0</v>
      </c>
      <c r="AN41" s="663">
        <f t="shared" si="14"/>
        <v>0</v>
      </c>
      <c r="AO41" s="663">
        <f t="shared" si="14"/>
        <v>0</v>
      </c>
      <c r="AP41" s="663">
        <f t="shared" si="14"/>
        <v>0</v>
      </c>
      <c r="AQ41" s="663">
        <f t="shared" si="14"/>
        <v>0</v>
      </c>
      <c r="AR41" s="663">
        <f t="shared" si="14"/>
        <v>0</v>
      </c>
      <c r="AS41" s="663">
        <f t="shared" si="14"/>
        <v>0</v>
      </c>
      <c r="AT41" s="663">
        <f t="shared" si="14"/>
        <v>0</v>
      </c>
      <c r="AU41" s="663">
        <f t="shared" si="14"/>
        <v>0</v>
      </c>
      <c r="AV41" s="663">
        <f t="shared" si="14"/>
        <v>0</v>
      </c>
      <c r="AW41" s="663">
        <f t="shared" si="14"/>
        <v>0</v>
      </c>
      <c r="AX41" s="663">
        <f t="shared" si="14"/>
        <v>0</v>
      </c>
      <c r="AY41" s="663">
        <f>SUM(AY42:AY46)</f>
        <v>0</v>
      </c>
      <c r="AZ41" s="663">
        <f>SUM(AZ42:AZ46)</f>
        <v>0</v>
      </c>
      <c r="BA41" s="663">
        <f>SUM(BA42:BA46)</f>
        <v>0</v>
      </c>
      <c r="BB41" s="663">
        <f>SUM(BB42:BB46)</f>
        <v>0</v>
      </c>
      <c r="BC41" s="663">
        <f t="shared" si="14"/>
        <v>0</v>
      </c>
    </row>
    <row r="42" spans="1:55" ht="12.75" customHeight="1">
      <c r="A42" s="775" t="s">
        <v>541</v>
      </c>
      <c r="B42" s="735" t="s">
        <v>294</v>
      </c>
      <c r="C42" s="775" t="s">
        <v>246</v>
      </c>
      <c r="D42" s="775" t="s">
        <v>583</v>
      </c>
      <c r="E42" s="665">
        <v>0</v>
      </c>
      <c r="F42" s="665">
        <v>0</v>
      </c>
      <c r="G42" s="665">
        <v>0</v>
      </c>
      <c r="H42" s="665">
        <v>0</v>
      </c>
      <c r="I42" s="665">
        <v>0</v>
      </c>
      <c r="J42" s="665">
        <v>0</v>
      </c>
      <c r="K42" s="665">
        <v>0</v>
      </c>
      <c r="L42" s="665">
        <v>0</v>
      </c>
      <c r="M42" s="665">
        <v>0</v>
      </c>
      <c r="N42" s="665">
        <v>0</v>
      </c>
      <c r="O42" s="665">
        <v>0</v>
      </c>
      <c r="P42" s="665">
        <v>0</v>
      </c>
      <c r="Q42" s="665">
        <v>0</v>
      </c>
      <c r="R42" s="665">
        <v>0</v>
      </c>
      <c r="S42" s="665">
        <v>0</v>
      </c>
      <c r="T42" s="665">
        <v>0</v>
      </c>
      <c r="U42" s="665">
        <v>0</v>
      </c>
      <c r="V42" s="665">
        <v>0</v>
      </c>
      <c r="W42" s="665">
        <v>0</v>
      </c>
      <c r="X42" s="665">
        <v>0</v>
      </c>
      <c r="Y42" s="665">
        <v>0</v>
      </c>
      <c r="Z42" s="665">
        <v>0</v>
      </c>
      <c r="AA42" s="665">
        <v>0</v>
      </c>
      <c r="AB42" s="665">
        <v>0</v>
      </c>
      <c r="AC42" s="1055" t="s">
        <v>2207</v>
      </c>
      <c r="AE42" s="780" t="s">
        <v>970</v>
      </c>
      <c r="AF42" s="665">
        <v>0</v>
      </c>
      <c r="AG42" s="665">
        <v>0</v>
      </c>
      <c r="AH42" s="665">
        <v>0</v>
      </c>
      <c r="AI42" s="665">
        <v>0</v>
      </c>
      <c r="AJ42" s="665">
        <v>0</v>
      </c>
      <c r="AK42" s="665">
        <v>0</v>
      </c>
      <c r="AL42" s="665">
        <v>0</v>
      </c>
      <c r="AM42" s="665">
        <v>0</v>
      </c>
      <c r="AN42" s="665">
        <v>0</v>
      </c>
      <c r="AO42" s="665">
        <v>0</v>
      </c>
      <c r="AP42" s="665">
        <v>0</v>
      </c>
      <c r="AQ42" s="665">
        <v>0</v>
      </c>
      <c r="AR42" s="665">
        <v>0</v>
      </c>
      <c r="AS42" s="665">
        <v>0</v>
      </c>
      <c r="AT42" s="665">
        <v>0</v>
      </c>
      <c r="AU42" s="665">
        <v>0</v>
      </c>
      <c r="AV42" s="665">
        <v>0</v>
      </c>
      <c r="AW42" s="665">
        <v>0</v>
      </c>
      <c r="AX42" s="665">
        <v>0</v>
      </c>
      <c r="AY42" s="665">
        <v>0</v>
      </c>
      <c r="AZ42" s="665">
        <v>0</v>
      </c>
      <c r="BA42" s="665">
        <v>0</v>
      </c>
      <c r="BB42" s="665">
        <v>0</v>
      </c>
      <c r="BC42" s="665">
        <v>0</v>
      </c>
    </row>
    <row r="43" spans="1:55" ht="12.75" customHeight="1">
      <c r="A43" s="775" t="s">
        <v>541</v>
      </c>
      <c r="B43" s="735" t="s">
        <v>295</v>
      </c>
      <c r="C43" s="775" t="s">
        <v>246</v>
      </c>
      <c r="D43" s="775" t="s">
        <v>583</v>
      </c>
      <c r="E43" s="665">
        <v>0</v>
      </c>
      <c r="F43" s="665">
        <v>0</v>
      </c>
      <c r="G43" s="665">
        <v>0</v>
      </c>
      <c r="H43" s="665">
        <v>0</v>
      </c>
      <c r="I43" s="665">
        <v>0</v>
      </c>
      <c r="J43" s="665">
        <v>0</v>
      </c>
      <c r="K43" s="665">
        <v>0</v>
      </c>
      <c r="L43" s="665">
        <v>0</v>
      </c>
      <c r="M43" s="665">
        <v>0</v>
      </c>
      <c r="N43" s="665">
        <v>0</v>
      </c>
      <c r="O43" s="665">
        <v>0</v>
      </c>
      <c r="P43" s="665">
        <v>0</v>
      </c>
      <c r="Q43" s="665">
        <v>0</v>
      </c>
      <c r="R43" s="665">
        <v>0</v>
      </c>
      <c r="S43" s="665">
        <v>0</v>
      </c>
      <c r="T43" s="665">
        <v>0</v>
      </c>
      <c r="U43" s="665">
        <v>0</v>
      </c>
      <c r="V43" s="665">
        <v>0</v>
      </c>
      <c r="W43" s="665">
        <v>0</v>
      </c>
      <c r="X43" s="665">
        <v>0</v>
      </c>
      <c r="Y43" s="665">
        <v>0</v>
      </c>
      <c r="Z43" s="665">
        <v>0</v>
      </c>
      <c r="AA43" s="665">
        <v>0</v>
      </c>
      <c r="AB43" s="665">
        <v>0</v>
      </c>
      <c r="AC43" s="1055" t="s">
        <v>2208</v>
      </c>
      <c r="AE43" s="780" t="s">
        <v>134</v>
      </c>
      <c r="AF43" s="665">
        <v>0</v>
      </c>
      <c r="AG43" s="665">
        <v>0</v>
      </c>
      <c r="AH43" s="665">
        <v>0</v>
      </c>
      <c r="AI43" s="665">
        <v>0</v>
      </c>
      <c r="AJ43" s="665">
        <v>0</v>
      </c>
      <c r="AK43" s="665">
        <v>0</v>
      </c>
      <c r="AL43" s="665">
        <v>0</v>
      </c>
      <c r="AM43" s="665">
        <v>0</v>
      </c>
      <c r="AN43" s="665">
        <v>0</v>
      </c>
      <c r="AO43" s="665">
        <v>0</v>
      </c>
      <c r="AP43" s="665">
        <v>0</v>
      </c>
      <c r="AQ43" s="665">
        <v>0</v>
      </c>
      <c r="AR43" s="665">
        <v>0</v>
      </c>
      <c r="AS43" s="665">
        <v>0</v>
      </c>
      <c r="AT43" s="665">
        <v>0</v>
      </c>
      <c r="AU43" s="665">
        <v>0</v>
      </c>
      <c r="AV43" s="665">
        <v>0</v>
      </c>
      <c r="AW43" s="665">
        <v>0</v>
      </c>
      <c r="AX43" s="665">
        <v>0</v>
      </c>
      <c r="AY43" s="665">
        <v>0</v>
      </c>
      <c r="AZ43" s="665">
        <v>0</v>
      </c>
      <c r="BA43" s="665">
        <v>0</v>
      </c>
      <c r="BB43" s="665">
        <v>0</v>
      </c>
      <c r="BC43" s="665">
        <v>0</v>
      </c>
    </row>
    <row r="44" spans="1:55" ht="12.75" customHeight="1">
      <c r="A44" s="775" t="s">
        <v>541</v>
      </c>
      <c r="B44" s="735" t="s">
        <v>296</v>
      </c>
      <c r="C44" s="775" t="s">
        <v>246</v>
      </c>
      <c r="D44" s="775" t="s">
        <v>583</v>
      </c>
      <c r="E44" s="665">
        <v>0</v>
      </c>
      <c r="F44" s="665">
        <v>0</v>
      </c>
      <c r="G44" s="665">
        <v>0</v>
      </c>
      <c r="H44" s="665">
        <v>0</v>
      </c>
      <c r="I44" s="665">
        <v>0</v>
      </c>
      <c r="J44" s="665">
        <v>0</v>
      </c>
      <c r="K44" s="665">
        <v>0</v>
      </c>
      <c r="L44" s="665">
        <v>0</v>
      </c>
      <c r="M44" s="665">
        <v>0</v>
      </c>
      <c r="N44" s="665">
        <v>0</v>
      </c>
      <c r="O44" s="665">
        <v>0</v>
      </c>
      <c r="P44" s="665">
        <v>0</v>
      </c>
      <c r="Q44" s="665">
        <v>0</v>
      </c>
      <c r="R44" s="665">
        <v>0</v>
      </c>
      <c r="S44" s="665">
        <v>0</v>
      </c>
      <c r="T44" s="665">
        <v>0</v>
      </c>
      <c r="U44" s="665">
        <v>0</v>
      </c>
      <c r="V44" s="665">
        <v>0</v>
      </c>
      <c r="W44" s="665">
        <v>0</v>
      </c>
      <c r="X44" s="665">
        <v>0</v>
      </c>
      <c r="Y44" s="665">
        <v>0</v>
      </c>
      <c r="Z44" s="665">
        <v>0</v>
      </c>
      <c r="AA44" s="665">
        <v>0</v>
      </c>
      <c r="AB44" s="665">
        <v>0</v>
      </c>
      <c r="AC44" s="1055" t="s">
        <v>2209</v>
      </c>
      <c r="AE44" s="780" t="s">
        <v>371</v>
      </c>
      <c r="AF44" s="665">
        <v>0</v>
      </c>
      <c r="AG44" s="665">
        <v>0</v>
      </c>
      <c r="AH44" s="665">
        <v>0</v>
      </c>
      <c r="AI44" s="665">
        <v>0</v>
      </c>
      <c r="AJ44" s="665">
        <v>0</v>
      </c>
      <c r="AK44" s="665">
        <v>0</v>
      </c>
      <c r="AL44" s="665">
        <v>0</v>
      </c>
      <c r="AM44" s="665">
        <v>0</v>
      </c>
      <c r="AN44" s="665">
        <v>0</v>
      </c>
      <c r="AO44" s="665">
        <v>0</v>
      </c>
      <c r="AP44" s="665">
        <v>0</v>
      </c>
      <c r="AQ44" s="665">
        <v>0</v>
      </c>
      <c r="AR44" s="665">
        <v>0</v>
      </c>
      <c r="AS44" s="665">
        <v>0</v>
      </c>
      <c r="AT44" s="665">
        <v>0</v>
      </c>
      <c r="AU44" s="665">
        <v>0</v>
      </c>
      <c r="AV44" s="665">
        <v>0</v>
      </c>
      <c r="AW44" s="665">
        <v>0</v>
      </c>
      <c r="AX44" s="665">
        <v>0</v>
      </c>
      <c r="AY44" s="665">
        <v>0</v>
      </c>
      <c r="AZ44" s="665">
        <v>0</v>
      </c>
      <c r="BA44" s="665">
        <v>0</v>
      </c>
      <c r="BB44" s="665">
        <v>0</v>
      </c>
      <c r="BC44" s="665">
        <v>0</v>
      </c>
    </row>
    <row r="45" spans="1:55" ht="12.75" customHeight="1">
      <c r="A45" s="775" t="s">
        <v>541</v>
      </c>
      <c r="B45" s="735" t="s">
        <v>87</v>
      </c>
      <c r="C45" s="775" t="s">
        <v>246</v>
      </c>
      <c r="D45" s="775" t="s">
        <v>583</v>
      </c>
      <c r="E45" s="665">
        <v>0</v>
      </c>
      <c r="F45" s="665">
        <v>0</v>
      </c>
      <c r="G45" s="665">
        <v>0</v>
      </c>
      <c r="H45" s="665">
        <v>0</v>
      </c>
      <c r="I45" s="665">
        <v>0</v>
      </c>
      <c r="J45" s="665">
        <v>0</v>
      </c>
      <c r="K45" s="665">
        <v>0</v>
      </c>
      <c r="L45" s="665">
        <v>0</v>
      </c>
      <c r="M45" s="665">
        <v>0</v>
      </c>
      <c r="N45" s="665">
        <v>0</v>
      </c>
      <c r="O45" s="665">
        <v>0</v>
      </c>
      <c r="P45" s="665">
        <v>0</v>
      </c>
      <c r="Q45" s="665">
        <v>0</v>
      </c>
      <c r="R45" s="665">
        <v>0</v>
      </c>
      <c r="S45" s="665">
        <v>0</v>
      </c>
      <c r="T45" s="665">
        <v>0</v>
      </c>
      <c r="U45" s="665">
        <v>0</v>
      </c>
      <c r="V45" s="665">
        <v>0</v>
      </c>
      <c r="W45" s="665">
        <v>0</v>
      </c>
      <c r="X45" s="665">
        <v>0</v>
      </c>
      <c r="Y45" s="665">
        <v>0</v>
      </c>
      <c r="Z45" s="665">
        <v>0</v>
      </c>
      <c r="AA45" s="665">
        <v>0</v>
      </c>
      <c r="AB45" s="665">
        <v>0</v>
      </c>
      <c r="AC45" s="1055" t="s">
        <v>2210</v>
      </c>
      <c r="AE45" s="780" t="s">
        <v>372</v>
      </c>
      <c r="AF45" s="665">
        <v>0</v>
      </c>
      <c r="AG45" s="665">
        <v>0</v>
      </c>
      <c r="AH45" s="665">
        <v>0</v>
      </c>
      <c r="AI45" s="665">
        <v>0</v>
      </c>
      <c r="AJ45" s="665">
        <v>0</v>
      </c>
      <c r="AK45" s="665">
        <v>0</v>
      </c>
      <c r="AL45" s="665">
        <v>0</v>
      </c>
      <c r="AM45" s="665">
        <v>0</v>
      </c>
      <c r="AN45" s="665">
        <v>0</v>
      </c>
      <c r="AO45" s="665">
        <v>0</v>
      </c>
      <c r="AP45" s="665">
        <v>0</v>
      </c>
      <c r="AQ45" s="665">
        <v>0</v>
      </c>
      <c r="AR45" s="665">
        <v>0</v>
      </c>
      <c r="AS45" s="665">
        <v>0</v>
      </c>
      <c r="AT45" s="665">
        <v>0</v>
      </c>
      <c r="AU45" s="665">
        <v>0</v>
      </c>
      <c r="AV45" s="665">
        <v>0</v>
      </c>
      <c r="AW45" s="665">
        <v>0</v>
      </c>
      <c r="AX45" s="665">
        <v>0</v>
      </c>
      <c r="AY45" s="665">
        <v>0</v>
      </c>
      <c r="AZ45" s="665">
        <v>0</v>
      </c>
      <c r="BA45" s="665">
        <v>0</v>
      </c>
      <c r="BB45" s="665">
        <v>0</v>
      </c>
      <c r="BC45" s="665">
        <v>0</v>
      </c>
    </row>
    <row r="46" spans="1:55" ht="12.75" customHeight="1">
      <c r="A46" s="775" t="s">
        <v>541</v>
      </c>
      <c r="B46" s="775" t="s">
        <v>297</v>
      </c>
      <c r="C46" s="775" t="s">
        <v>246</v>
      </c>
      <c r="D46" s="775" t="s">
        <v>583</v>
      </c>
      <c r="E46" s="665">
        <v>0</v>
      </c>
      <c r="F46" s="665">
        <v>0</v>
      </c>
      <c r="G46" s="665">
        <v>0</v>
      </c>
      <c r="H46" s="665">
        <v>0</v>
      </c>
      <c r="I46" s="665">
        <v>0</v>
      </c>
      <c r="J46" s="665">
        <v>0</v>
      </c>
      <c r="K46" s="665">
        <v>0</v>
      </c>
      <c r="L46" s="665">
        <v>0</v>
      </c>
      <c r="M46" s="665">
        <v>0</v>
      </c>
      <c r="N46" s="665">
        <v>0</v>
      </c>
      <c r="O46" s="665">
        <v>0</v>
      </c>
      <c r="P46" s="665">
        <v>0</v>
      </c>
      <c r="Q46" s="665">
        <v>0</v>
      </c>
      <c r="R46" s="665">
        <v>0</v>
      </c>
      <c r="S46" s="665">
        <v>0</v>
      </c>
      <c r="T46" s="665">
        <v>0</v>
      </c>
      <c r="U46" s="665">
        <v>0</v>
      </c>
      <c r="V46" s="665">
        <v>0</v>
      </c>
      <c r="W46" s="665">
        <v>0</v>
      </c>
      <c r="X46" s="665">
        <v>0</v>
      </c>
      <c r="Y46" s="665">
        <v>0</v>
      </c>
      <c r="Z46" s="665">
        <v>0</v>
      </c>
      <c r="AA46" s="665">
        <v>0</v>
      </c>
      <c r="AB46" s="665">
        <v>0</v>
      </c>
      <c r="AC46" s="1059" t="s">
        <v>2211</v>
      </c>
      <c r="AE46" s="781" t="s">
        <v>1093</v>
      </c>
      <c r="AF46" s="665">
        <v>0</v>
      </c>
      <c r="AG46" s="665">
        <v>0</v>
      </c>
      <c r="AH46" s="665">
        <v>0</v>
      </c>
      <c r="AI46" s="665">
        <v>0</v>
      </c>
      <c r="AJ46" s="665">
        <v>0</v>
      </c>
      <c r="AK46" s="665">
        <v>0</v>
      </c>
      <c r="AL46" s="665">
        <v>0</v>
      </c>
      <c r="AM46" s="665">
        <v>0</v>
      </c>
      <c r="AN46" s="665">
        <v>0</v>
      </c>
      <c r="AO46" s="665">
        <v>0</v>
      </c>
      <c r="AP46" s="665">
        <v>0</v>
      </c>
      <c r="AQ46" s="665">
        <v>0</v>
      </c>
      <c r="AR46" s="665">
        <v>0</v>
      </c>
      <c r="AS46" s="665">
        <v>0</v>
      </c>
      <c r="AT46" s="665">
        <v>0</v>
      </c>
      <c r="AU46" s="665">
        <v>0</v>
      </c>
      <c r="AV46" s="665">
        <v>0</v>
      </c>
      <c r="AW46" s="665">
        <v>0</v>
      </c>
      <c r="AX46" s="665">
        <v>0</v>
      </c>
      <c r="AY46" s="665">
        <v>0</v>
      </c>
      <c r="AZ46" s="665">
        <v>0</v>
      </c>
      <c r="BA46" s="665">
        <v>0</v>
      </c>
      <c r="BB46" s="665">
        <v>0</v>
      </c>
      <c r="BC46" s="665">
        <v>0</v>
      </c>
    </row>
    <row r="47" spans="1:55" s="96" customFormat="1">
      <c r="A47" s="756"/>
      <c r="B47" s="756"/>
      <c r="C47" s="756"/>
      <c r="D47" s="756"/>
      <c r="E47" s="674"/>
      <c r="F47" s="674"/>
      <c r="G47" s="674"/>
      <c r="H47" s="674"/>
      <c r="I47" s="674"/>
      <c r="J47" s="674"/>
      <c r="K47" s="674"/>
      <c r="L47" s="674"/>
      <c r="M47" s="675"/>
      <c r="N47" s="675"/>
      <c r="O47" s="675"/>
      <c r="P47" s="675"/>
      <c r="Q47" s="675"/>
      <c r="R47" s="675"/>
      <c r="S47" s="675"/>
      <c r="T47" s="675"/>
      <c r="U47" s="675"/>
      <c r="V47" s="675"/>
      <c r="W47" s="675"/>
      <c r="X47" s="675"/>
      <c r="Y47" s="675"/>
      <c r="Z47" s="675"/>
      <c r="AA47" s="675"/>
      <c r="AB47" s="675"/>
      <c r="AC47" s="776"/>
      <c r="AD47"/>
      <c r="AE47" s="756"/>
    </row>
  </sheetData>
  <phoneticPr fontId="3" type="noConversion"/>
  <conditionalFormatting sqref="E6:Z46">
    <cfRule type="expression" dxfId="246" priority="2" stopIfTrue="1">
      <formula>E6&lt;&gt;AF6</formula>
    </cfRule>
  </conditionalFormatting>
  <conditionalFormatting sqref="AB6:AB46">
    <cfRule type="expression" dxfId="245" priority="38" stopIfTrue="1">
      <formula>AB6&lt;&gt;BC6</formula>
    </cfRule>
  </conditionalFormatting>
  <conditionalFormatting sqref="AA6:AA46">
    <cfRule type="expression" dxfId="244" priority="1" stopIfTrue="1">
      <formula>AA6&lt;&gt;BB6</formula>
    </cfRule>
  </conditionalFormatting>
  <dataValidations count="1">
    <dataValidation type="whole" operator="greaterThanOrEqual" allowBlank="1" showInputMessage="1" showErrorMessage="1" error="Positive whole numbers only / Nombres entiers positifs uniquement" sqref="AF42:BC46 AF9:BC22 AF24:BC36 AF38:BC40 E42:AB46 E38:AB40 E24:AB36 E9:AB22">
      <formula1>0</formula1>
    </dataValidation>
  </dataValidations>
  <pageMargins left="0.25" right="0.25" top="0.5" bottom="0.5" header="0.5" footer="0.5"/>
  <pageSetup paperSize="9" scale="59" orientation="landscape" r:id="rId1"/>
  <headerFooter alignWithMargins="0"/>
  <legacyDrawing r:id="rId2"/>
</worksheet>
</file>

<file path=xl/worksheets/sheet24.xml><?xml version="1.0" encoding="utf-8"?>
<worksheet xmlns="http://schemas.openxmlformats.org/spreadsheetml/2006/main" xmlns:r="http://schemas.openxmlformats.org/officeDocument/2006/relationships">
  <sheetPr codeName="Sheet_TS09">
    <pageSetUpPr fitToPage="1"/>
  </sheetPr>
  <dimension ref="A1:BP46"/>
  <sheetViews>
    <sheetView showGridLines="0" zoomScaleNormal="100" workbookViewId="0">
      <pane xSplit="4" ySplit="5" topLeftCell="M6" activePane="bottomRight" state="frozen"/>
      <selection activeCell="F6" sqref="F6"/>
      <selection pane="topRight" activeCell="F6" sqref="F6"/>
      <selection pane="bottomLeft" activeCell="F6" sqref="F6"/>
      <selection pane="bottomRight" activeCell="N1" sqref="N1"/>
    </sheetView>
  </sheetViews>
  <sheetFormatPr defaultRowHeight="12.75"/>
  <cols>
    <col min="1" max="1" width="8.5703125" style="756" hidden="1" customWidth="1"/>
    <col min="2" max="2" width="10.140625" style="756" hidden="1" customWidth="1"/>
    <col min="3" max="3" width="8" style="756" hidden="1" customWidth="1"/>
    <col min="4" max="4" width="7.42578125" style="756" hidden="1" customWidth="1"/>
    <col min="5" max="28" width="8.7109375" style="96" customWidth="1"/>
    <col min="29" max="29" width="30.7109375" style="756" customWidth="1"/>
    <col min="30" max="30" width="9.140625" hidden="1" customWidth="1"/>
    <col min="31" max="31" width="37.28515625" style="756" hidden="1" customWidth="1"/>
    <col min="32" max="68" width="9.140625" style="96" hidden="1" customWidth="1"/>
    <col min="69" max="78" width="9.140625" style="96" customWidth="1"/>
    <col min="79" max="16384" width="9.140625" style="96"/>
  </cols>
  <sheetData>
    <row r="1" spans="1:55" s="120" customFormat="1" ht="15.75">
      <c r="A1" s="757"/>
      <c r="B1" s="757"/>
      <c r="C1" s="757"/>
      <c r="D1" s="757"/>
      <c r="F1" s="1049" t="s">
        <v>2217</v>
      </c>
      <c r="N1" s="1049" t="s">
        <v>2217</v>
      </c>
      <c r="O1" s="121"/>
      <c r="R1" s="121"/>
      <c r="S1" s="121"/>
      <c r="T1" s="121"/>
      <c r="U1" s="121"/>
      <c r="V1" s="121"/>
      <c r="W1" s="121"/>
      <c r="X1" s="121"/>
      <c r="Y1" s="121"/>
      <c r="Z1" s="121"/>
      <c r="AA1" s="121"/>
      <c r="AB1" s="121"/>
      <c r="AC1" s="1040">
        <f ca="1">NOW()</f>
        <v>41912.572466666665</v>
      </c>
      <c r="AD1"/>
      <c r="AE1" s="756" t="s">
        <v>992</v>
      </c>
    </row>
    <row r="2" spans="1:55" s="122" customFormat="1">
      <c r="A2" s="758"/>
      <c r="B2" s="758"/>
      <c r="C2" s="758"/>
      <c r="D2" s="750"/>
      <c r="E2" s="123"/>
      <c r="F2" s="123"/>
      <c r="G2" s="123"/>
      <c r="H2" s="123"/>
      <c r="I2" s="123"/>
      <c r="J2" s="123"/>
      <c r="K2" s="123"/>
      <c r="L2" s="123"/>
      <c r="M2" s="123"/>
      <c r="N2" s="123"/>
      <c r="O2" s="123"/>
      <c r="P2" s="123"/>
      <c r="Q2" s="123"/>
      <c r="R2" s="123"/>
      <c r="S2" s="123"/>
      <c r="T2" s="123"/>
      <c r="U2" s="123"/>
      <c r="V2" s="123"/>
      <c r="W2" s="123"/>
      <c r="X2" s="123"/>
      <c r="Y2" s="123"/>
      <c r="Z2" s="123"/>
      <c r="AA2" s="123"/>
      <c r="AB2" s="123"/>
      <c r="AC2" s="1041" t="s">
        <v>2129</v>
      </c>
      <c r="AD2"/>
      <c r="AE2" s="758"/>
    </row>
    <row r="3" spans="1:55" s="124" customFormat="1" ht="12" customHeight="1">
      <c r="A3" s="759"/>
      <c r="B3" s="759"/>
      <c r="C3" s="759"/>
      <c r="D3" s="750"/>
      <c r="E3" s="123"/>
      <c r="F3" s="123"/>
      <c r="G3" s="123"/>
      <c r="H3" s="123"/>
      <c r="I3" s="123"/>
      <c r="J3" s="123"/>
      <c r="K3" s="123"/>
      <c r="L3" s="123"/>
      <c r="M3" s="123"/>
      <c r="N3" s="123"/>
      <c r="O3" s="123"/>
      <c r="P3" s="123"/>
      <c r="Q3" s="123"/>
      <c r="R3" s="123"/>
      <c r="S3" s="123"/>
      <c r="T3" s="123"/>
      <c r="U3" s="123"/>
      <c r="V3" s="123"/>
      <c r="W3" s="123"/>
      <c r="X3" s="123"/>
      <c r="Y3" s="123"/>
      <c r="Z3" s="123"/>
      <c r="AA3" s="123"/>
      <c r="AB3" s="123"/>
      <c r="AC3" s="759"/>
      <c r="AD3"/>
      <c r="AE3" s="759"/>
    </row>
    <row r="4" spans="1:55" s="124" customFormat="1" ht="12" customHeight="1">
      <c r="A4" s="759" t="s">
        <v>1304</v>
      </c>
      <c r="B4" s="759" t="s">
        <v>1302</v>
      </c>
      <c r="C4" s="759" t="s">
        <v>1303</v>
      </c>
      <c r="D4" s="760" t="s">
        <v>1305</v>
      </c>
      <c r="E4" s="123"/>
      <c r="F4" s="123"/>
      <c r="G4" s="123"/>
      <c r="H4" s="123"/>
      <c r="I4" s="123"/>
      <c r="AC4" s="750"/>
      <c r="AD4"/>
      <c r="AE4" s="759"/>
    </row>
    <row r="5" spans="1:55" s="124" customFormat="1" ht="12.75" customHeight="1" thickBot="1">
      <c r="A5" s="761"/>
      <c r="B5" s="761" t="s">
        <v>967</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61"/>
      <c r="AD5"/>
      <c r="AE5" s="756"/>
      <c r="AF5" s="233">
        <v>1990</v>
      </c>
      <c r="AG5" s="234">
        <v>1991</v>
      </c>
      <c r="AH5" s="234">
        <v>1992</v>
      </c>
      <c r="AI5" s="234">
        <v>1993</v>
      </c>
      <c r="AJ5" s="234">
        <v>1994</v>
      </c>
      <c r="AK5" s="234">
        <v>1995</v>
      </c>
      <c r="AL5" s="234">
        <v>1996</v>
      </c>
      <c r="AM5" s="234">
        <v>1997</v>
      </c>
      <c r="AN5" s="234">
        <v>1998</v>
      </c>
      <c r="AO5" s="234">
        <v>1999</v>
      </c>
      <c r="AP5" s="234">
        <v>2000</v>
      </c>
      <c r="AQ5" s="234">
        <v>2001</v>
      </c>
      <c r="AR5" s="234">
        <v>2002</v>
      </c>
      <c r="AS5" s="234">
        <v>2003</v>
      </c>
      <c r="AT5" s="234">
        <v>2004</v>
      </c>
      <c r="AU5" s="234">
        <v>2005</v>
      </c>
      <c r="AV5" s="234">
        <v>2006</v>
      </c>
      <c r="AW5" s="234">
        <v>2007</v>
      </c>
      <c r="AX5" s="234">
        <v>2008</v>
      </c>
      <c r="AY5" s="234">
        <v>2009</v>
      </c>
      <c r="AZ5" s="234">
        <v>2010</v>
      </c>
      <c r="BA5" s="234">
        <v>2011</v>
      </c>
      <c r="BB5" s="234">
        <v>2012</v>
      </c>
      <c r="BC5" s="234">
        <v>2013</v>
      </c>
    </row>
    <row r="6" spans="1:55" s="124" customFormat="1" ht="13.5" customHeight="1" thickBot="1">
      <c r="A6" s="759"/>
      <c r="B6" s="759"/>
      <c r="C6" s="759"/>
      <c r="D6" s="759"/>
      <c r="E6" s="676">
        <v>0</v>
      </c>
      <c r="F6" s="676">
        <v>0</v>
      </c>
      <c r="G6" s="676">
        <v>0</v>
      </c>
      <c r="H6" s="676">
        <v>0</v>
      </c>
      <c r="I6" s="676">
        <v>0</v>
      </c>
      <c r="J6" s="677">
        <v>0</v>
      </c>
      <c r="K6" s="677">
        <v>0</v>
      </c>
      <c r="L6" s="677">
        <v>0</v>
      </c>
      <c r="M6" s="677">
        <v>0</v>
      </c>
      <c r="N6" s="677">
        <v>0</v>
      </c>
      <c r="O6" s="677">
        <v>0</v>
      </c>
      <c r="P6" s="677">
        <v>0</v>
      </c>
      <c r="Q6" s="677">
        <v>0</v>
      </c>
      <c r="R6" s="677">
        <v>0</v>
      </c>
      <c r="S6" s="677">
        <v>0</v>
      </c>
      <c r="T6" s="677">
        <v>0</v>
      </c>
      <c r="U6" s="677">
        <v>0</v>
      </c>
      <c r="V6" s="677">
        <v>0</v>
      </c>
      <c r="W6" s="677">
        <v>0</v>
      </c>
      <c r="X6" s="677">
        <v>0</v>
      </c>
      <c r="Y6" s="677">
        <v>0</v>
      </c>
      <c r="Z6" s="677">
        <v>0</v>
      </c>
      <c r="AA6" s="677">
        <v>0</v>
      </c>
      <c r="AB6" s="677">
        <v>0</v>
      </c>
      <c r="AC6" s="1050" t="s">
        <v>2155</v>
      </c>
      <c r="AD6"/>
      <c r="AE6" s="782" t="s">
        <v>703</v>
      </c>
      <c r="AF6" s="249">
        <v>0</v>
      </c>
      <c r="AG6" s="677">
        <v>0</v>
      </c>
      <c r="AH6" s="677">
        <v>0</v>
      </c>
      <c r="AI6" s="677">
        <v>0</v>
      </c>
      <c r="AJ6" s="677">
        <v>0</v>
      </c>
      <c r="AK6" s="677">
        <v>0</v>
      </c>
      <c r="AL6" s="677">
        <v>0</v>
      </c>
      <c r="AM6" s="677">
        <v>0</v>
      </c>
      <c r="AN6" s="677">
        <v>0</v>
      </c>
      <c r="AO6" s="677">
        <v>0</v>
      </c>
      <c r="AP6" s="677">
        <v>0</v>
      </c>
      <c r="AQ6" s="677">
        <v>0</v>
      </c>
      <c r="AR6" s="677">
        <v>0</v>
      </c>
      <c r="AS6" s="677">
        <v>0</v>
      </c>
      <c r="AT6" s="677">
        <v>0</v>
      </c>
      <c r="AU6" s="677">
        <v>0</v>
      </c>
      <c r="AV6" s="677">
        <v>0</v>
      </c>
      <c r="AW6" s="677">
        <v>0</v>
      </c>
      <c r="AX6" s="677">
        <v>0</v>
      </c>
      <c r="AY6" s="677">
        <v>0</v>
      </c>
      <c r="AZ6" s="677">
        <v>0</v>
      </c>
      <c r="BA6" s="677">
        <v>0</v>
      </c>
      <c r="BB6" s="677">
        <v>0</v>
      </c>
      <c r="BC6" s="677">
        <v>0</v>
      </c>
    </row>
    <row r="7" spans="1:55" s="664" customFormat="1" ht="13.5" customHeight="1">
      <c r="A7" s="766" t="s">
        <v>541</v>
      </c>
      <c r="B7" s="766" t="s">
        <v>278</v>
      </c>
      <c r="C7" s="766" t="s">
        <v>248</v>
      </c>
      <c r="D7" s="766" t="s">
        <v>583</v>
      </c>
      <c r="E7" s="662">
        <f t="shared" ref="E7:P7" si="0">SUM(E8,E23,E37,E41)</f>
        <v>0</v>
      </c>
      <c r="F7" s="662">
        <f t="shared" si="0"/>
        <v>0</v>
      </c>
      <c r="G7" s="662">
        <f t="shared" si="0"/>
        <v>0</v>
      </c>
      <c r="H7" s="662">
        <f t="shared" si="0"/>
        <v>0</v>
      </c>
      <c r="I7" s="662">
        <f t="shared" si="0"/>
        <v>0</v>
      </c>
      <c r="J7" s="662">
        <f t="shared" si="0"/>
        <v>0</v>
      </c>
      <c r="K7" s="662">
        <f t="shared" si="0"/>
        <v>0</v>
      </c>
      <c r="L7" s="662">
        <f t="shared" si="0"/>
        <v>0</v>
      </c>
      <c r="M7" s="662">
        <f t="shared" si="0"/>
        <v>0</v>
      </c>
      <c r="N7" s="662">
        <f t="shared" si="0"/>
        <v>0</v>
      </c>
      <c r="O7" s="678">
        <f t="shared" si="0"/>
        <v>0</v>
      </c>
      <c r="P7" s="662">
        <f t="shared" si="0"/>
        <v>0</v>
      </c>
      <c r="Q7" s="662">
        <f t="shared" ref="Q7:AB7" si="1">SUM(Q8,Q23,Q37,Q41)</f>
        <v>0</v>
      </c>
      <c r="R7" s="662">
        <f t="shared" si="1"/>
        <v>0</v>
      </c>
      <c r="S7" s="662">
        <f t="shared" si="1"/>
        <v>0</v>
      </c>
      <c r="T7" s="662">
        <f t="shared" si="1"/>
        <v>0</v>
      </c>
      <c r="U7" s="662">
        <f t="shared" si="1"/>
        <v>0</v>
      </c>
      <c r="V7" s="662">
        <f t="shared" si="1"/>
        <v>0</v>
      </c>
      <c r="W7" s="662">
        <f t="shared" si="1"/>
        <v>0</v>
      </c>
      <c r="X7" s="662">
        <f>SUM(X8,X23,X37,X41)</f>
        <v>0</v>
      </c>
      <c r="Y7" s="678">
        <f>SUM(Y8,Y23,Y37,Y41)</f>
        <v>0</v>
      </c>
      <c r="Z7" s="678">
        <f>SUM(Z8,Z23,Z37,Z41)</f>
        <v>0</v>
      </c>
      <c r="AA7" s="662">
        <f>SUM(AA8,AA23,AA37,AA41)</f>
        <v>0</v>
      </c>
      <c r="AB7" s="678">
        <f t="shared" si="1"/>
        <v>0</v>
      </c>
      <c r="AC7" s="1055" t="s">
        <v>2161</v>
      </c>
      <c r="AD7"/>
      <c r="AE7" s="783" t="s">
        <v>118</v>
      </c>
      <c r="AF7" s="662">
        <f t="shared" ref="AF7:BC7" si="2">SUM(AF8,AF23,AF37,AF41)</f>
        <v>0</v>
      </c>
      <c r="AG7" s="662">
        <f t="shared" si="2"/>
        <v>0</v>
      </c>
      <c r="AH7" s="662">
        <f t="shared" si="2"/>
        <v>0</v>
      </c>
      <c r="AI7" s="662">
        <f t="shared" si="2"/>
        <v>0</v>
      </c>
      <c r="AJ7" s="662">
        <f t="shared" si="2"/>
        <v>0</v>
      </c>
      <c r="AK7" s="662">
        <f t="shared" si="2"/>
        <v>0</v>
      </c>
      <c r="AL7" s="662">
        <f t="shared" si="2"/>
        <v>0</v>
      </c>
      <c r="AM7" s="662">
        <f t="shared" si="2"/>
        <v>0</v>
      </c>
      <c r="AN7" s="662">
        <f t="shared" si="2"/>
        <v>0</v>
      </c>
      <c r="AO7" s="662">
        <f t="shared" si="2"/>
        <v>0</v>
      </c>
      <c r="AP7" s="662">
        <f t="shared" si="2"/>
        <v>0</v>
      </c>
      <c r="AQ7" s="662">
        <f t="shared" si="2"/>
        <v>0</v>
      </c>
      <c r="AR7" s="662">
        <f t="shared" si="2"/>
        <v>0</v>
      </c>
      <c r="AS7" s="662">
        <f t="shared" si="2"/>
        <v>0</v>
      </c>
      <c r="AT7" s="662">
        <f t="shared" si="2"/>
        <v>0</v>
      </c>
      <c r="AU7" s="662">
        <f t="shared" si="2"/>
        <v>0</v>
      </c>
      <c r="AV7" s="662">
        <f t="shared" si="2"/>
        <v>0</v>
      </c>
      <c r="AW7" s="662">
        <f t="shared" si="2"/>
        <v>0</v>
      </c>
      <c r="AX7" s="662">
        <f t="shared" si="2"/>
        <v>0</v>
      </c>
      <c r="AY7" s="662">
        <f>SUM(AY8,AY23,AY37,AY41)</f>
        <v>0</v>
      </c>
      <c r="AZ7" s="662">
        <f>SUM(AZ8,AZ23,AZ37,AZ41)</f>
        <v>0</v>
      </c>
      <c r="BA7" s="662">
        <f>SUM(BA8,BA23,BA37,BA41)</f>
        <v>0</v>
      </c>
      <c r="BB7" s="662">
        <f>SUM(BB8,BB23,BB37,BB41)</f>
        <v>0</v>
      </c>
      <c r="BC7" s="662">
        <f t="shared" si="2"/>
        <v>0</v>
      </c>
    </row>
    <row r="8" spans="1:55" s="664" customFormat="1" ht="13.5" customHeight="1">
      <c r="A8" s="766" t="s">
        <v>541</v>
      </c>
      <c r="B8" s="766" t="s">
        <v>288</v>
      </c>
      <c r="C8" s="766" t="s">
        <v>248</v>
      </c>
      <c r="D8" s="766" t="s">
        <v>583</v>
      </c>
      <c r="E8" s="678">
        <f t="shared" ref="E8:O8" si="3">SUM(E9:E22)</f>
        <v>0</v>
      </c>
      <c r="F8" s="678">
        <f t="shared" si="3"/>
        <v>0</v>
      </c>
      <c r="G8" s="662">
        <f t="shared" si="3"/>
        <v>0</v>
      </c>
      <c r="H8" s="678">
        <f t="shared" si="3"/>
        <v>0</v>
      </c>
      <c r="I8" s="678">
        <f t="shared" si="3"/>
        <v>0</v>
      </c>
      <c r="J8" s="678">
        <f t="shared" si="3"/>
        <v>0</v>
      </c>
      <c r="K8" s="678">
        <f t="shared" si="3"/>
        <v>0</v>
      </c>
      <c r="L8" s="678">
        <f t="shared" si="3"/>
        <v>0</v>
      </c>
      <c r="M8" s="678">
        <f t="shared" si="3"/>
        <v>0</v>
      </c>
      <c r="N8" s="678">
        <f t="shared" si="3"/>
        <v>0</v>
      </c>
      <c r="O8" s="678">
        <f t="shared" si="3"/>
        <v>0</v>
      </c>
      <c r="P8" s="678">
        <f>SUM(P9:P22)</f>
        <v>0</v>
      </c>
      <c r="Q8" s="678">
        <f>SUM(Q9:Q22)</f>
        <v>0</v>
      </c>
      <c r="R8" s="678">
        <f>SUM(R9:R22)</f>
        <v>0</v>
      </c>
      <c r="S8" s="678">
        <f>SUM(S9:S22)</f>
        <v>0</v>
      </c>
      <c r="T8" s="678">
        <f>SUM(T9:T22)</f>
        <v>0</v>
      </c>
      <c r="U8" s="678">
        <f t="shared" ref="U8:AB8" si="4">SUM(U9:U22)</f>
        <v>0</v>
      </c>
      <c r="V8" s="678">
        <f t="shared" si="4"/>
        <v>0</v>
      </c>
      <c r="W8" s="678">
        <f t="shared" si="4"/>
        <v>0</v>
      </c>
      <c r="X8" s="678">
        <f>SUM(X9:X22)</f>
        <v>0</v>
      </c>
      <c r="Y8" s="678">
        <f>SUM(Y9:Y22)</f>
        <v>0</v>
      </c>
      <c r="Z8" s="678">
        <f>SUM(Z9:Z22)</f>
        <v>0</v>
      </c>
      <c r="AA8" s="678">
        <f>SUM(AA9:AA22)</f>
        <v>0</v>
      </c>
      <c r="AB8" s="678">
        <f t="shared" si="4"/>
        <v>0</v>
      </c>
      <c r="AC8" s="1057" t="s">
        <v>2172</v>
      </c>
      <c r="AD8"/>
      <c r="AE8" s="779" t="s">
        <v>130</v>
      </c>
      <c r="AF8" s="678">
        <f t="shared" ref="AF8:BC8" si="5">SUM(AF9:AF22)</f>
        <v>0</v>
      </c>
      <c r="AG8" s="678">
        <f t="shared" si="5"/>
        <v>0</v>
      </c>
      <c r="AH8" s="678">
        <f t="shared" si="5"/>
        <v>0</v>
      </c>
      <c r="AI8" s="678">
        <f t="shared" si="5"/>
        <v>0</v>
      </c>
      <c r="AJ8" s="678">
        <f t="shared" si="5"/>
        <v>0</v>
      </c>
      <c r="AK8" s="678">
        <f t="shared" si="5"/>
        <v>0</v>
      </c>
      <c r="AL8" s="678">
        <f t="shared" si="5"/>
        <v>0</v>
      </c>
      <c r="AM8" s="678">
        <f t="shared" si="5"/>
        <v>0</v>
      </c>
      <c r="AN8" s="678">
        <f t="shared" si="5"/>
        <v>0</v>
      </c>
      <c r="AO8" s="678">
        <f t="shared" si="5"/>
        <v>0</v>
      </c>
      <c r="AP8" s="678">
        <f t="shared" si="5"/>
        <v>0</v>
      </c>
      <c r="AQ8" s="678">
        <f t="shared" si="5"/>
        <v>0</v>
      </c>
      <c r="AR8" s="678">
        <f t="shared" si="5"/>
        <v>0</v>
      </c>
      <c r="AS8" s="678">
        <f t="shared" si="5"/>
        <v>0</v>
      </c>
      <c r="AT8" s="678">
        <f t="shared" si="5"/>
        <v>0</v>
      </c>
      <c r="AU8" s="678">
        <f t="shared" si="5"/>
        <v>0</v>
      </c>
      <c r="AV8" s="678">
        <f t="shared" si="5"/>
        <v>0</v>
      </c>
      <c r="AW8" s="678">
        <f t="shared" si="5"/>
        <v>0</v>
      </c>
      <c r="AX8" s="678">
        <f t="shared" si="5"/>
        <v>0</v>
      </c>
      <c r="AY8" s="678">
        <f>SUM(AY9:AY22)</f>
        <v>0</v>
      </c>
      <c r="AZ8" s="678">
        <f>SUM(AZ9:AZ22)</f>
        <v>0</v>
      </c>
      <c r="BA8" s="678">
        <f>SUM(BA9:BA22)</f>
        <v>0</v>
      </c>
      <c r="BB8" s="678">
        <f>SUM(BB9:BB22)</f>
        <v>0</v>
      </c>
      <c r="BC8" s="678">
        <f t="shared" si="5"/>
        <v>0</v>
      </c>
    </row>
    <row r="9" spans="1:55" ht="12.75" customHeight="1">
      <c r="A9" s="748" t="s">
        <v>541</v>
      </c>
      <c r="B9" s="749" t="s">
        <v>1005</v>
      </c>
      <c r="C9" s="748" t="s">
        <v>248</v>
      </c>
      <c r="D9" s="748" t="s">
        <v>583</v>
      </c>
      <c r="E9" s="679">
        <f>TAB5CHP!E9+TAB5ELE!E9</f>
        <v>0</v>
      </c>
      <c r="F9" s="679">
        <f>TAB5CHP!F9+TAB5ELE!F9</f>
        <v>0</v>
      </c>
      <c r="G9" s="680">
        <f>TAB5CHP!G9+TAB5ELE!G9</f>
        <v>0</v>
      </c>
      <c r="H9" s="679">
        <f>TAB5CHP!H9+TAB5ELE!H9</f>
        <v>0</v>
      </c>
      <c r="I9" s="679">
        <f>TAB5CHP!I9+TAB5ELE!I9</f>
        <v>0</v>
      </c>
      <c r="J9" s="679">
        <f>TAB5CHP!J9+TAB5ELE!J9</f>
        <v>0</v>
      </c>
      <c r="K9" s="679">
        <f>TAB5CHP!K9+TAB5ELE!K9</f>
        <v>0</v>
      </c>
      <c r="L9" s="679">
        <f>TAB5CHP!L9+TAB5ELE!L9</f>
        <v>0</v>
      </c>
      <c r="M9" s="679">
        <f>TAB5CHP!M9+TAB5ELE!M9</f>
        <v>0</v>
      </c>
      <c r="N9" s="679">
        <f>TAB5CHP!N9+TAB5ELE!N9</f>
        <v>0</v>
      </c>
      <c r="O9" s="679">
        <f>TAB5CHP!O9+TAB5ELE!O9</f>
        <v>0</v>
      </c>
      <c r="P9" s="679">
        <f>TAB5CHP!P9+TAB5ELE!P9</f>
        <v>0</v>
      </c>
      <c r="Q9" s="679">
        <f>TAB5CHP!Q9+TAB5ELE!Q9</f>
        <v>0</v>
      </c>
      <c r="R9" s="679">
        <f>TAB5CHP!R9+TAB5ELE!R9</f>
        <v>0</v>
      </c>
      <c r="S9" s="679">
        <f>TAB5CHP!S9+TAB5ELE!S9</f>
        <v>0</v>
      </c>
      <c r="T9" s="679">
        <f>TAB5CHP!T9+TAB5ELE!T9</f>
        <v>0</v>
      </c>
      <c r="U9" s="679">
        <f>TAB5CHP!U9+TAB5ELE!U9</f>
        <v>0</v>
      </c>
      <c r="V9" s="679">
        <f>TAB5CHP!V9+TAB5ELE!V9</f>
        <v>0</v>
      </c>
      <c r="W9" s="679">
        <f>TAB5CHP!W9+TAB5ELE!W9</f>
        <v>0</v>
      </c>
      <c r="X9" s="679">
        <f>TAB5CHP!X9+TAB5ELE!X9</f>
        <v>0</v>
      </c>
      <c r="Y9" s="679">
        <f>TAB5CHP!Y9+TAB5ELE!Y9</f>
        <v>0</v>
      </c>
      <c r="Z9" s="679">
        <f>TAB5CHP!Z9+TAB5ELE!Z9</f>
        <v>0</v>
      </c>
      <c r="AA9" s="679">
        <f>TAB5CHP!AA9+TAB5ELE!AA9</f>
        <v>0</v>
      </c>
      <c r="AB9" s="679">
        <f>TAB5CHP!AB9+TAB5ELE!AB9</f>
        <v>0</v>
      </c>
      <c r="AC9" s="1056" t="s">
        <v>2173</v>
      </c>
      <c r="AE9" s="779" t="s">
        <v>135</v>
      </c>
      <c r="AF9" s="679">
        <f>TAB5CHP!AF9+TAB5ELE!AF9</f>
        <v>0</v>
      </c>
      <c r="AG9" s="679">
        <f>TAB5CHP!AG9+TAB5ELE!AG9</f>
        <v>0</v>
      </c>
      <c r="AH9" s="679">
        <f>TAB5CHP!AH9+TAB5ELE!AH9</f>
        <v>0</v>
      </c>
      <c r="AI9" s="679">
        <f>TAB5CHP!AI9+TAB5ELE!AI9</f>
        <v>0</v>
      </c>
      <c r="AJ9" s="679">
        <f>TAB5CHP!AJ9+TAB5ELE!AJ9</f>
        <v>0</v>
      </c>
      <c r="AK9" s="679">
        <f>TAB5CHP!AK9+TAB5ELE!AK9</f>
        <v>0</v>
      </c>
      <c r="AL9" s="679">
        <f>TAB5CHP!AL9+TAB5ELE!AL9</f>
        <v>0</v>
      </c>
      <c r="AM9" s="679">
        <f>TAB5CHP!AM9+TAB5ELE!AM9</f>
        <v>0</v>
      </c>
      <c r="AN9" s="679">
        <f>TAB5CHP!AN9+TAB5ELE!AN9</f>
        <v>0</v>
      </c>
      <c r="AO9" s="679">
        <f>TAB5CHP!AO9+TAB5ELE!AO9</f>
        <v>0</v>
      </c>
      <c r="AP9" s="679">
        <f>TAB5CHP!AP9+TAB5ELE!AP9</f>
        <v>0</v>
      </c>
      <c r="AQ9" s="679">
        <f>TAB5CHP!AQ9+TAB5ELE!AQ9</f>
        <v>0</v>
      </c>
      <c r="AR9" s="679">
        <f>TAB5CHP!AR9+TAB5ELE!AR9</f>
        <v>0</v>
      </c>
      <c r="AS9" s="679">
        <f>TAB5CHP!AS9+TAB5ELE!AS9</f>
        <v>0</v>
      </c>
      <c r="AT9" s="679">
        <f>TAB5CHP!AT9+TAB5ELE!AT9</f>
        <v>0</v>
      </c>
      <c r="AU9" s="679">
        <f>TAB5CHP!AU9+TAB5ELE!AU9</f>
        <v>0</v>
      </c>
      <c r="AV9" s="679">
        <f>TAB5CHP!AV9+TAB5ELE!AV9</f>
        <v>0</v>
      </c>
      <c r="AW9" s="679">
        <f>TAB5CHP!AW9+TAB5ELE!AW9</f>
        <v>0</v>
      </c>
      <c r="AX9" s="679">
        <f>TAB5CHP!AX9+TAB5ELE!AX9</f>
        <v>0</v>
      </c>
      <c r="AY9" s="679">
        <f>TAB5CHP!AY9+TAB5ELE!AY9</f>
        <v>0</v>
      </c>
      <c r="AZ9" s="679">
        <f>TAB5CHP!AZ9+TAB5ELE!AZ9</f>
        <v>0</v>
      </c>
      <c r="BA9" s="679">
        <f>TAB5CHP!BA9+TAB5ELE!BA9</f>
        <v>0</v>
      </c>
      <c r="BB9" s="679">
        <f>TAB5CHP!BB9+TAB5ELE!BB9</f>
        <v>0</v>
      </c>
      <c r="BC9" s="679">
        <f>TAB5CHP!BC9+TAB5ELE!BC9</f>
        <v>0</v>
      </c>
    </row>
    <row r="10" spans="1:55" ht="12.75" customHeight="1">
      <c r="A10" s="748" t="s">
        <v>541</v>
      </c>
      <c r="B10" s="749" t="s">
        <v>884</v>
      </c>
      <c r="C10" s="748" t="s">
        <v>248</v>
      </c>
      <c r="D10" s="748" t="s">
        <v>583</v>
      </c>
      <c r="E10" s="679">
        <f>TAB5CHP!E10+TAB5ELE!E10</f>
        <v>0</v>
      </c>
      <c r="F10" s="679">
        <f>TAB5CHP!F10+TAB5ELE!F10</f>
        <v>0</v>
      </c>
      <c r="G10" s="680">
        <f>TAB5CHP!G10+TAB5ELE!G10</f>
        <v>0</v>
      </c>
      <c r="H10" s="679">
        <f>TAB5CHP!H10+TAB5ELE!H10</f>
        <v>0</v>
      </c>
      <c r="I10" s="679">
        <f>TAB5CHP!I10+TAB5ELE!I10</f>
        <v>0</v>
      </c>
      <c r="J10" s="679">
        <f>TAB5CHP!J10+TAB5ELE!J10</f>
        <v>0</v>
      </c>
      <c r="K10" s="679">
        <f>TAB5CHP!K10+TAB5ELE!K10</f>
        <v>0</v>
      </c>
      <c r="L10" s="679">
        <f>TAB5CHP!L10+TAB5ELE!L10</f>
        <v>0</v>
      </c>
      <c r="M10" s="679">
        <f>TAB5CHP!M10+TAB5ELE!M10</f>
        <v>0</v>
      </c>
      <c r="N10" s="679">
        <f>TAB5CHP!N10+TAB5ELE!N10</f>
        <v>0</v>
      </c>
      <c r="O10" s="679">
        <f>TAB5CHP!O10+TAB5ELE!O10</f>
        <v>0</v>
      </c>
      <c r="P10" s="679">
        <f>TAB5CHP!P10+TAB5ELE!P10</f>
        <v>0</v>
      </c>
      <c r="Q10" s="679">
        <f>TAB5CHP!Q10+TAB5ELE!Q10</f>
        <v>0</v>
      </c>
      <c r="R10" s="679">
        <f>TAB5CHP!R10+TAB5ELE!R10</f>
        <v>0</v>
      </c>
      <c r="S10" s="679">
        <f>TAB5CHP!S10+TAB5ELE!S10</f>
        <v>0</v>
      </c>
      <c r="T10" s="679">
        <f>TAB5CHP!T10+TAB5ELE!T10</f>
        <v>0</v>
      </c>
      <c r="U10" s="679">
        <f>TAB5CHP!U10+TAB5ELE!U10</f>
        <v>0</v>
      </c>
      <c r="V10" s="679">
        <f>TAB5CHP!V10+TAB5ELE!V10</f>
        <v>0</v>
      </c>
      <c r="W10" s="679">
        <f>TAB5CHP!W10+TAB5ELE!W10</f>
        <v>0</v>
      </c>
      <c r="X10" s="679">
        <f>TAB5CHP!X10+TAB5ELE!X10</f>
        <v>0</v>
      </c>
      <c r="Y10" s="679">
        <f>TAB5CHP!Y10+TAB5ELE!Y10</f>
        <v>0</v>
      </c>
      <c r="Z10" s="679">
        <f>TAB5CHP!Z10+TAB5ELE!Z10</f>
        <v>0</v>
      </c>
      <c r="AA10" s="679">
        <f>TAB5CHP!AA10+TAB5ELE!AA10</f>
        <v>0</v>
      </c>
      <c r="AB10" s="679">
        <f>TAB5CHP!AB10+TAB5ELE!AB10</f>
        <v>0</v>
      </c>
      <c r="AC10" s="1056" t="s">
        <v>2174</v>
      </c>
      <c r="AE10" s="779" t="s">
        <v>136</v>
      </c>
      <c r="AF10" s="679">
        <f>TAB5CHP!AF10+TAB5ELE!AF10</f>
        <v>0</v>
      </c>
      <c r="AG10" s="679">
        <f>TAB5CHP!AG10+TAB5ELE!AG10</f>
        <v>0</v>
      </c>
      <c r="AH10" s="679">
        <f>TAB5CHP!AH10+TAB5ELE!AH10</f>
        <v>0</v>
      </c>
      <c r="AI10" s="679">
        <f>TAB5CHP!AI10+TAB5ELE!AI10</f>
        <v>0</v>
      </c>
      <c r="AJ10" s="679">
        <f>TAB5CHP!AJ10+TAB5ELE!AJ10</f>
        <v>0</v>
      </c>
      <c r="AK10" s="679">
        <f>TAB5CHP!AK10+TAB5ELE!AK10</f>
        <v>0</v>
      </c>
      <c r="AL10" s="679">
        <f>TAB5CHP!AL10+TAB5ELE!AL10</f>
        <v>0</v>
      </c>
      <c r="AM10" s="679">
        <f>TAB5CHP!AM10+TAB5ELE!AM10</f>
        <v>0</v>
      </c>
      <c r="AN10" s="679">
        <f>TAB5CHP!AN10+TAB5ELE!AN10</f>
        <v>0</v>
      </c>
      <c r="AO10" s="679">
        <f>TAB5CHP!AO10+TAB5ELE!AO10</f>
        <v>0</v>
      </c>
      <c r="AP10" s="679">
        <f>TAB5CHP!AP10+TAB5ELE!AP10</f>
        <v>0</v>
      </c>
      <c r="AQ10" s="679">
        <f>TAB5CHP!AQ10+TAB5ELE!AQ10</f>
        <v>0</v>
      </c>
      <c r="AR10" s="679">
        <f>TAB5CHP!AR10+TAB5ELE!AR10</f>
        <v>0</v>
      </c>
      <c r="AS10" s="679">
        <f>TAB5CHP!AS10+TAB5ELE!AS10</f>
        <v>0</v>
      </c>
      <c r="AT10" s="679">
        <f>TAB5CHP!AT10+TAB5ELE!AT10</f>
        <v>0</v>
      </c>
      <c r="AU10" s="679">
        <f>TAB5CHP!AU10+TAB5ELE!AU10</f>
        <v>0</v>
      </c>
      <c r="AV10" s="679">
        <f>TAB5CHP!AV10+TAB5ELE!AV10</f>
        <v>0</v>
      </c>
      <c r="AW10" s="679">
        <f>TAB5CHP!AW10+TAB5ELE!AW10</f>
        <v>0</v>
      </c>
      <c r="AX10" s="679">
        <f>TAB5CHP!AX10+TAB5ELE!AX10</f>
        <v>0</v>
      </c>
      <c r="AY10" s="679">
        <f>TAB5CHP!AY10+TAB5ELE!AY10</f>
        <v>0</v>
      </c>
      <c r="AZ10" s="679">
        <f>TAB5CHP!AZ10+TAB5ELE!AZ10</f>
        <v>0</v>
      </c>
      <c r="BA10" s="679">
        <f>TAB5CHP!BA10+TAB5ELE!BA10</f>
        <v>0</v>
      </c>
      <c r="BB10" s="679">
        <f>TAB5CHP!BB10+TAB5ELE!BB10</f>
        <v>0</v>
      </c>
      <c r="BC10" s="679">
        <f>TAB5CHP!BC10+TAB5ELE!BC10</f>
        <v>0</v>
      </c>
    </row>
    <row r="11" spans="1:55" ht="12.75" customHeight="1">
      <c r="A11" s="748" t="s">
        <v>541</v>
      </c>
      <c r="B11" s="749" t="s">
        <v>298</v>
      </c>
      <c r="C11" s="748" t="s">
        <v>248</v>
      </c>
      <c r="D11" s="748" t="s">
        <v>583</v>
      </c>
      <c r="E11" s="679">
        <f>TAB5CHP!E11+TAB5ELE!E11</f>
        <v>0</v>
      </c>
      <c r="F11" s="679">
        <f>TAB5CHP!F11+TAB5ELE!F11</f>
        <v>0</v>
      </c>
      <c r="G11" s="680">
        <f>TAB5CHP!G11+TAB5ELE!G11</f>
        <v>0</v>
      </c>
      <c r="H11" s="679">
        <f>TAB5CHP!H11+TAB5ELE!H11</f>
        <v>0</v>
      </c>
      <c r="I11" s="679">
        <f>TAB5CHP!I11+TAB5ELE!I11</f>
        <v>0</v>
      </c>
      <c r="J11" s="679">
        <f>TAB5CHP!J11+TAB5ELE!J11</f>
        <v>0</v>
      </c>
      <c r="K11" s="679">
        <f>TAB5CHP!K11+TAB5ELE!K11</f>
        <v>0</v>
      </c>
      <c r="L11" s="679">
        <f>TAB5CHP!L11+TAB5ELE!L11</f>
        <v>0</v>
      </c>
      <c r="M11" s="679">
        <f>TAB5CHP!M11+TAB5ELE!M11</f>
        <v>0</v>
      </c>
      <c r="N11" s="679">
        <f>TAB5CHP!N11+TAB5ELE!N11</f>
        <v>0</v>
      </c>
      <c r="O11" s="679">
        <f>TAB5CHP!O11+TAB5ELE!O11</f>
        <v>0</v>
      </c>
      <c r="P11" s="679">
        <f>TAB5CHP!P11+TAB5ELE!P11</f>
        <v>0</v>
      </c>
      <c r="Q11" s="679">
        <f>TAB5CHP!Q11+TAB5ELE!Q11</f>
        <v>0</v>
      </c>
      <c r="R11" s="679">
        <f>TAB5CHP!R11+TAB5ELE!R11</f>
        <v>0</v>
      </c>
      <c r="S11" s="679">
        <f>TAB5CHP!S11+TAB5ELE!S11</f>
        <v>0</v>
      </c>
      <c r="T11" s="679">
        <f>TAB5CHP!T11+TAB5ELE!T11</f>
        <v>0</v>
      </c>
      <c r="U11" s="679">
        <f>TAB5CHP!U11+TAB5ELE!U11</f>
        <v>0</v>
      </c>
      <c r="V11" s="679">
        <f>TAB5CHP!V11+TAB5ELE!V11</f>
        <v>0</v>
      </c>
      <c r="W11" s="679">
        <f>TAB5CHP!W11+TAB5ELE!W11</f>
        <v>0</v>
      </c>
      <c r="X11" s="679">
        <f>TAB5CHP!X11+TAB5ELE!X11</f>
        <v>0</v>
      </c>
      <c r="Y11" s="679">
        <f>TAB5CHP!Y11+TAB5ELE!Y11</f>
        <v>0</v>
      </c>
      <c r="Z11" s="679">
        <f>TAB5CHP!Z11+TAB5ELE!Z11</f>
        <v>0</v>
      </c>
      <c r="AA11" s="679">
        <f>TAB5CHP!AA11+TAB5ELE!AA11</f>
        <v>0</v>
      </c>
      <c r="AB11" s="679">
        <f>TAB5CHP!AB11+TAB5ELE!AB11</f>
        <v>0</v>
      </c>
      <c r="AC11" s="1056" t="s">
        <v>2175</v>
      </c>
      <c r="AE11" s="779" t="s">
        <v>137</v>
      </c>
      <c r="AF11" s="679">
        <f>TAB5CHP!AF11+TAB5ELE!AF11</f>
        <v>0</v>
      </c>
      <c r="AG11" s="679">
        <f>TAB5CHP!AG11+TAB5ELE!AG11</f>
        <v>0</v>
      </c>
      <c r="AH11" s="679">
        <f>TAB5CHP!AH11+TAB5ELE!AH11</f>
        <v>0</v>
      </c>
      <c r="AI11" s="679">
        <f>TAB5CHP!AI11+TAB5ELE!AI11</f>
        <v>0</v>
      </c>
      <c r="AJ11" s="679">
        <f>TAB5CHP!AJ11+TAB5ELE!AJ11</f>
        <v>0</v>
      </c>
      <c r="AK11" s="679">
        <f>TAB5CHP!AK11+TAB5ELE!AK11</f>
        <v>0</v>
      </c>
      <c r="AL11" s="679">
        <f>TAB5CHP!AL11+TAB5ELE!AL11</f>
        <v>0</v>
      </c>
      <c r="AM11" s="679">
        <f>TAB5CHP!AM11+TAB5ELE!AM11</f>
        <v>0</v>
      </c>
      <c r="AN11" s="679">
        <f>TAB5CHP!AN11+TAB5ELE!AN11</f>
        <v>0</v>
      </c>
      <c r="AO11" s="679">
        <f>TAB5CHP!AO11+TAB5ELE!AO11</f>
        <v>0</v>
      </c>
      <c r="AP11" s="679">
        <f>TAB5CHP!AP11+TAB5ELE!AP11</f>
        <v>0</v>
      </c>
      <c r="AQ11" s="679">
        <f>TAB5CHP!AQ11+TAB5ELE!AQ11</f>
        <v>0</v>
      </c>
      <c r="AR11" s="679">
        <f>TAB5CHP!AR11+TAB5ELE!AR11</f>
        <v>0</v>
      </c>
      <c r="AS11" s="679">
        <f>TAB5CHP!AS11+TAB5ELE!AS11</f>
        <v>0</v>
      </c>
      <c r="AT11" s="679">
        <f>TAB5CHP!AT11+TAB5ELE!AT11</f>
        <v>0</v>
      </c>
      <c r="AU11" s="679">
        <f>TAB5CHP!AU11+TAB5ELE!AU11</f>
        <v>0</v>
      </c>
      <c r="AV11" s="679">
        <f>TAB5CHP!AV11+TAB5ELE!AV11</f>
        <v>0</v>
      </c>
      <c r="AW11" s="679">
        <f>TAB5CHP!AW11+TAB5ELE!AW11</f>
        <v>0</v>
      </c>
      <c r="AX11" s="679">
        <f>TAB5CHP!AX11+TAB5ELE!AX11</f>
        <v>0</v>
      </c>
      <c r="AY11" s="679">
        <f>TAB5CHP!AY11+TAB5ELE!AY11</f>
        <v>0</v>
      </c>
      <c r="AZ11" s="679">
        <f>TAB5CHP!AZ11+TAB5ELE!AZ11</f>
        <v>0</v>
      </c>
      <c r="BA11" s="679">
        <f>TAB5CHP!BA11+TAB5ELE!BA11</f>
        <v>0</v>
      </c>
      <c r="BB11" s="679">
        <f>TAB5CHP!BB11+TAB5ELE!BB11</f>
        <v>0</v>
      </c>
      <c r="BC11" s="679">
        <f>TAB5CHP!BC11+TAB5ELE!BC11</f>
        <v>0</v>
      </c>
    </row>
    <row r="12" spans="1:55" ht="12.75" customHeight="1">
      <c r="A12" s="748" t="s">
        <v>541</v>
      </c>
      <c r="B12" s="749" t="s">
        <v>299</v>
      </c>
      <c r="C12" s="748" t="s">
        <v>248</v>
      </c>
      <c r="D12" s="748" t="s">
        <v>583</v>
      </c>
      <c r="E12" s="679">
        <f>TAB5CHP!E12+TAB5ELE!E12</f>
        <v>0</v>
      </c>
      <c r="F12" s="679">
        <f>TAB5CHP!F12+TAB5ELE!F12</f>
        <v>0</v>
      </c>
      <c r="G12" s="680">
        <f>TAB5CHP!G12+TAB5ELE!G12</f>
        <v>0</v>
      </c>
      <c r="H12" s="679">
        <f>TAB5CHP!H12+TAB5ELE!H12</f>
        <v>0</v>
      </c>
      <c r="I12" s="679">
        <f>TAB5CHP!I12+TAB5ELE!I12</f>
        <v>0</v>
      </c>
      <c r="J12" s="679">
        <f>TAB5CHP!J12+TAB5ELE!J12</f>
        <v>0</v>
      </c>
      <c r="K12" s="679">
        <f>TAB5CHP!K12+TAB5ELE!K12</f>
        <v>0</v>
      </c>
      <c r="L12" s="679">
        <f>TAB5CHP!L12+TAB5ELE!L12</f>
        <v>0</v>
      </c>
      <c r="M12" s="679">
        <f>TAB5CHP!M12+TAB5ELE!M12</f>
        <v>0</v>
      </c>
      <c r="N12" s="679">
        <f>TAB5CHP!N12+TAB5ELE!N12</f>
        <v>0</v>
      </c>
      <c r="O12" s="679">
        <f>TAB5CHP!O12+TAB5ELE!O12</f>
        <v>0</v>
      </c>
      <c r="P12" s="679">
        <f>TAB5CHP!P12+TAB5ELE!P12</f>
        <v>0</v>
      </c>
      <c r="Q12" s="679">
        <f>TAB5CHP!Q12+TAB5ELE!Q12</f>
        <v>0</v>
      </c>
      <c r="R12" s="679">
        <f>TAB5CHP!R12+TAB5ELE!R12</f>
        <v>0</v>
      </c>
      <c r="S12" s="679">
        <f>TAB5CHP!S12+TAB5ELE!S12</f>
        <v>0</v>
      </c>
      <c r="T12" s="679">
        <f>TAB5CHP!T12+TAB5ELE!T12</f>
        <v>0</v>
      </c>
      <c r="U12" s="679">
        <f>TAB5CHP!U12+TAB5ELE!U12</f>
        <v>0</v>
      </c>
      <c r="V12" s="679">
        <f>TAB5CHP!V12+TAB5ELE!V12</f>
        <v>0</v>
      </c>
      <c r="W12" s="679">
        <f>TAB5CHP!W12+TAB5ELE!W12</f>
        <v>0</v>
      </c>
      <c r="X12" s="679">
        <f>TAB5CHP!X12+TAB5ELE!X12</f>
        <v>0</v>
      </c>
      <c r="Y12" s="679">
        <f>TAB5CHP!Y12+TAB5ELE!Y12</f>
        <v>0</v>
      </c>
      <c r="Z12" s="679">
        <f>TAB5CHP!Z12+TAB5ELE!Z12</f>
        <v>0</v>
      </c>
      <c r="AA12" s="679">
        <f>TAB5CHP!AA12+TAB5ELE!AA12</f>
        <v>0</v>
      </c>
      <c r="AB12" s="679">
        <f>TAB5CHP!AB12+TAB5ELE!AB12</f>
        <v>0</v>
      </c>
      <c r="AC12" s="1056" t="s">
        <v>2176</v>
      </c>
      <c r="AE12" s="779" t="s">
        <v>138</v>
      </c>
      <c r="AF12" s="679">
        <f>TAB5CHP!AF12+TAB5ELE!AF12</f>
        <v>0</v>
      </c>
      <c r="AG12" s="679">
        <f>TAB5CHP!AG12+TAB5ELE!AG12</f>
        <v>0</v>
      </c>
      <c r="AH12" s="679">
        <f>TAB5CHP!AH12+TAB5ELE!AH12</f>
        <v>0</v>
      </c>
      <c r="AI12" s="679">
        <f>TAB5CHP!AI12+TAB5ELE!AI12</f>
        <v>0</v>
      </c>
      <c r="AJ12" s="679">
        <f>TAB5CHP!AJ12+TAB5ELE!AJ12</f>
        <v>0</v>
      </c>
      <c r="AK12" s="679">
        <f>TAB5CHP!AK12+TAB5ELE!AK12</f>
        <v>0</v>
      </c>
      <c r="AL12" s="679">
        <f>TAB5CHP!AL12+TAB5ELE!AL12</f>
        <v>0</v>
      </c>
      <c r="AM12" s="679">
        <f>TAB5CHP!AM12+TAB5ELE!AM12</f>
        <v>0</v>
      </c>
      <c r="AN12" s="679">
        <f>TAB5CHP!AN12+TAB5ELE!AN12</f>
        <v>0</v>
      </c>
      <c r="AO12" s="679">
        <f>TAB5CHP!AO12+TAB5ELE!AO12</f>
        <v>0</v>
      </c>
      <c r="AP12" s="679">
        <f>TAB5CHP!AP12+TAB5ELE!AP12</f>
        <v>0</v>
      </c>
      <c r="AQ12" s="679">
        <f>TAB5CHP!AQ12+TAB5ELE!AQ12</f>
        <v>0</v>
      </c>
      <c r="AR12" s="679">
        <f>TAB5CHP!AR12+TAB5ELE!AR12</f>
        <v>0</v>
      </c>
      <c r="AS12" s="679">
        <f>TAB5CHP!AS12+TAB5ELE!AS12</f>
        <v>0</v>
      </c>
      <c r="AT12" s="679">
        <f>TAB5CHP!AT12+TAB5ELE!AT12</f>
        <v>0</v>
      </c>
      <c r="AU12" s="679">
        <f>TAB5CHP!AU12+TAB5ELE!AU12</f>
        <v>0</v>
      </c>
      <c r="AV12" s="679">
        <f>TAB5CHP!AV12+TAB5ELE!AV12</f>
        <v>0</v>
      </c>
      <c r="AW12" s="679">
        <f>TAB5CHP!AW12+TAB5ELE!AW12</f>
        <v>0</v>
      </c>
      <c r="AX12" s="679">
        <f>TAB5CHP!AX12+TAB5ELE!AX12</f>
        <v>0</v>
      </c>
      <c r="AY12" s="679">
        <f>TAB5CHP!AY12+TAB5ELE!AY12</f>
        <v>0</v>
      </c>
      <c r="AZ12" s="679">
        <f>TAB5CHP!AZ12+TAB5ELE!AZ12</f>
        <v>0</v>
      </c>
      <c r="BA12" s="679">
        <f>TAB5CHP!BA12+TAB5ELE!BA12</f>
        <v>0</v>
      </c>
      <c r="BB12" s="679">
        <f>TAB5CHP!BB12+TAB5ELE!BB12</f>
        <v>0</v>
      </c>
      <c r="BC12" s="679">
        <f>TAB5CHP!BC12+TAB5ELE!BC12</f>
        <v>0</v>
      </c>
    </row>
    <row r="13" spans="1:55" ht="12.75" customHeight="1">
      <c r="A13" s="748" t="s">
        <v>541</v>
      </c>
      <c r="B13" s="749" t="s">
        <v>301</v>
      </c>
      <c r="C13" s="748" t="s">
        <v>248</v>
      </c>
      <c r="D13" s="748" t="s">
        <v>583</v>
      </c>
      <c r="E13" s="679">
        <f>TAB5CHP!E13+TAB5ELE!E13</f>
        <v>0</v>
      </c>
      <c r="F13" s="679">
        <f>TAB5CHP!F13+TAB5ELE!F13</f>
        <v>0</v>
      </c>
      <c r="G13" s="680">
        <f>TAB5CHP!G13+TAB5ELE!G13</f>
        <v>0</v>
      </c>
      <c r="H13" s="679">
        <f>TAB5CHP!H13+TAB5ELE!H13</f>
        <v>0</v>
      </c>
      <c r="I13" s="679">
        <f>TAB5CHP!I13+TAB5ELE!I13</f>
        <v>0</v>
      </c>
      <c r="J13" s="679">
        <f>TAB5CHP!J13+TAB5ELE!J13</f>
        <v>0</v>
      </c>
      <c r="K13" s="679">
        <f>TAB5CHP!K13+TAB5ELE!K13</f>
        <v>0</v>
      </c>
      <c r="L13" s="679">
        <f>TAB5CHP!L13+TAB5ELE!L13</f>
        <v>0</v>
      </c>
      <c r="M13" s="679">
        <f>TAB5CHP!M13+TAB5ELE!M13</f>
        <v>0</v>
      </c>
      <c r="N13" s="679">
        <f>TAB5CHP!N13+TAB5ELE!N13</f>
        <v>0</v>
      </c>
      <c r="O13" s="679">
        <f>TAB5CHP!O13+TAB5ELE!O13</f>
        <v>0</v>
      </c>
      <c r="P13" s="679">
        <f>TAB5CHP!P13+TAB5ELE!P13</f>
        <v>0</v>
      </c>
      <c r="Q13" s="679">
        <f>TAB5CHP!Q13+TAB5ELE!Q13</f>
        <v>0</v>
      </c>
      <c r="R13" s="679">
        <f>TAB5CHP!R13+TAB5ELE!R13</f>
        <v>0</v>
      </c>
      <c r="S13" s="679">
        <f>TAB5CHP!S13+TAB5ELE!S13</f>
        <v>0</v>
      </c>
      <c r="T13" s="679">
        <f>TAB5CHP!T13+TAB5ELE!T13</f>
        <v>0</v>
      </c>
      <c r="U13" s="679">
        <f>TAB5CHP!U13+TAB5ELE!U13</f>
        <v>0</v>
      </c>
      <c r="V13" s="679">
        <f>TAB5CHP!V13+TAB5ELE!V13</f>
        <v>0</v>
      </c>
      <c r="W13" s="679">
        <f>TAB5CHP!W13+TAB5ELE!W13</f>
        <v>0</v>
      </c>
      <c r="X13" s="679">
        <f>TAB5CHP!X13+TAB5ELE!X13</f>
        <v>0</v>
      </c>
      <c r="Y13" s="679">
        <f>TAB5CHP!Y13+TAB5ELE!Y13</f>
        <v>0</v>
      </c>
      <c r="Z13" s="679">
        <f>TAB5CHP!Z13+TAB5ELE!Z13</f>
        <v>0</v>
      </c>
      <c r="AA13" s="679">
        <f>TAB5CHP!AA13+TAB5ELE!AA13</f>
        <v>0</v>
      </c>
      <c r="AB13" s="679">
        <f>TAB5CHP!AB13+TAB5ELE!AB13</f>
        <v>0</v>
      </c>
      <c r="AC13" s="1056" t="s">
        <v>2177</v>
      </c>
      <c r="AE13" s="780" t="s">
        <v>157</v>
      </c>
      <c r="AF13" s="679">
        <f>TAB5CHP!AF13+TAB5ELE!AF13</f>
        <v>0</v>
      </c>
      <c r="AG13" s="679">
        <f>TAB5CHP!AG13+TAB5ELE!AG13</f>
        <v>0</v>
      </c>
      <c r="AH13" s="679">
        <f>TAB5CHP!AH13+TAB5ELE!AH13</f>
        <v>0</v>
      </c>
      <c r="AI13" s="679">
        <f>TAB5CHP!AI13+TAB5ELE!AI13</f>
        <v>0</v>
      </c>
      <c r="AJ13" s="679">
        <f>TAB5CHP!AJ13+TAB5ELE!AJ13</f>
        <v>0</v>
      </c>
      <c r="AK13" s="679">
        <f>TAB5CHP!AK13+TAB5ELE!AK13</f>
        <v>0</v>
      </c>
      <c r="AL13" s="679">
        <f>TAB5CHP!AL13+TAB5ELE!AL13</f>
        <v>0</v>
      </c>
      <c r="AM13" s="679">
        <f>TAB5CHP!AM13+TAB5ELE!AM13</f>
        <v>0</v>
      </c>
      <c r="AN13" s="679">
        <f>TAB5CHP!AN13+TAB5ELE!AN13</f>
        <v>0</v>
      </c>
      <c r="AO13" s="679">
        <f>TAB5CHP!AO13+TAB5ELE!AO13</f>
        <v>0</v>
      </c>
      <c r="AP13" s="679">
        <f>TAB5CHP!AP13+TAB5ELE!AP13</f>
        <v>0</v>
      </c>
      <c r="AQ13" s="679">
        <f>TAB5CHP!AQ13+TAB5ELE!AQ13</f>
        <v>0</v>
      </c>
      <c r="AR13" s="679">
        <f>TAB5CHP!AR13+TAB5ELE!AR13</f>
        <v>0</v>
      </c>
      <c r="AS13" s="679">
        <f>TAB5CHP!AS13+TAB5ELE!AS13</f>
        <v>0</v>
      </c>
      <c r="AT13" s="679">
        <f>TAB5CHP!AT13+TAB5ELE!AT13</f>
        <v>0</v>
      </c>
      <c r="AU13" s="679">
        <f>TAB5CHP!AU13+TAB5ELE!AU13</f>
        <v>0</v>
      </c>
      <c r="AV13" s="679">
        <f>TAB5CHP!AV13+TAB5ELE!AV13</f>
        <v>0</v>
      </c>
      <c r="AW13" s="679">
        <f>TAB5CHP!AW13+TAB5ELE!AW13</f>
        <v>0</v>
      </c>
      <c r="AX13" s="679">
        <f>TAB5CHP!AX13+TAB5ELE!AX13</f>
        <v>0</v>
      </c>
      <c r="AY13" s="679">
        <f>TAB5CHP!AY13+TAB5ELE!AY13</f>
        <v>0</v>
      </c>
      <c r="AZ13" s="679">
        <f>TAB5CHP!AZ13+TAB5ELE!AZ13</f>
        <v>0</v>
      </c>
      <c r="BA13" s="679">
        <f>TAB5CHP!BA13+TAB5ELE!BA13</f>
        <v>0</v>
      </c>
      <c r="BB13" s="679">
        <f>TAB5CHP!BB13+TAB5ELE!BB13</f>
        <v>0</v>
      </c>
      <c r="BC13" s="679">
        <f>TAB5CHP!BC13+TAB5ELE!BC13</f>
        <v>0</v>
      </c>
    </row>
    <row r="14" spans="1:55" ht="12.75" customHeight="1">
      <c r="A14" s="748" t="s">
        <v>541</v>
      </c>
      <c r="B14" s="749" t="s">
        <v>300</v>
      </c>
      <c r="C14" s="748" t="s">
        <v>248</v>
      </c>
      <c r="D14" s="748" t="s">
        <v>583</v>
      </c>
      <c r="E14" s="679">
        <f>TAB5CHP!E14+TAB5ELE!E14</f>
        <v>0</v>
      </c>
      <c r="F14" s="679">
        <f>TAB5CHP!F14+TAB5ELE!F14</f>
        <v>0</v>
      </c>
      <c r="G14" s="680">
        <f>TAB5CHP!G14+TAB5ELE!G14</f>
        <v>0</v>
      </c>
      <c r="H14" s="679">
        <f>TAB5CHP!H14+TAB5ELE!H14</f>
        <v>0</v>
      </c>
      <c r="I14" s="679">
        <f>TAB5CHP!I14+TAB5ELE!I14</f>
        <v>0</v>
      </c>
      <c r="J14" s="679">
        <f>TAB5CHP!J14+TAB5ELE!J14</f>
        <v>0</v>
      </c>
      <c r="K14" s="679">
        <f>TAB5CHP!K14+TAB5ELE!K14</f>
        <v>0</v>
      </c>
      <c r="L14" s="679">
        <f>TAB5CHP!L14+TAB5ELE!L14</f>
        <v>0</v>
      </c>
      <c r="M14" s="679">
        <f>TAB5CHP!M14+TAB5ELE!M14</f>
        <v>0</v>
      </c>
      <c r="N14" s="679">
        <f>TAB5CHP!N14+TAB5ELE!N14</f>
        <v>0</v>
      </c>
      <c r="O14" s="679">
        <f>TAB5CHP!O14+TAB5ELE!O14</f>
        <v>0</v>
      </c>
      <c r="P14" s="679">
        <f>TAB5CHP!P14+TAB5ELE!P14</f>
        <v>0</v>
      </c>
      <c r="Q14" s="679">
        <f>TAB5CHP!Q14+TAB5ELE!Q14</f>
        <v>0</v>
      </c>
      <c r="R14" s="679">
        <f>TAB5CHP!R14+TAB5ELE!R14</f>
        <v>0</v>
      </c>
      <c r="S14" s="679">
        <f>TAB5CHP!S14+TAB5ELE!S14</f>
        <v>0</v>
      </c>
      <c r="T14" s="679">
        <f>TAB5CHP!T14+TAB5ELE!T14</f>
        <v>0</v>
      </c>
      <c r="U14" s="679">
        <f>TAB5CHP!U14+TAB5ELE!U14</f>
        <v>0</v>
      </c>
      <c r="V14" s="679">
        <f>TAB5CHP!V14+TAB5ELE!V14</f>
        <v>0</v>
      </c>
      <c r="W14" s="679">
        <f>TAB5CHP!W14+TAB5ELE!W14</f>
        <v>0</v>
      </c>
      <c r="X14" s="679">
        <f>TAB5CHP!X14+TAB5ELE!X14</f>
        <v>0</v>
      </c>
      <c r="Y14" s="679">
        <f>TAB5CHP!Y14+TAB5ELE!Y14</f>
        <v>0</v>
      </c>
      <c r="Z14" s="679">
        <f>TAB5CHP!Z14+TAB5ELE!Z14</f>
        <v>0</v>
      </c>
      <c r="AA14" s="679">
        <f>TAB5CHP!AA14+TAB5ELE!AA14</f>
        <v>0</v>
      </c>
      <c r="AB14" s="679">
        <f>TAB5CHP!AB14+TAB5ELE!AB14</f>
        <v>0</v>
      </c>
      <c r="AC14" s="1056" t="s">
        <v>2178</v>
      </c>
      <c r="AE14" s="780" t="s">
        <v>140</v>
      </c>
      <c r="AF14" s="679">
        <f>TAB5CHP!AF14+TAB5ELE!AF14</f>
        <v>0</v>
      </c>
      <c r="AG14" s="679">
        <f>TAB5CHP!AG14+TAB5ELE!AG14</f>
        <v>0</v>
      </c>
      <c r="AH14" s="679">
        <f>TAB5CHP!AH14+TAB5ELE!AH14</f>
        <v>0</v>
      </c>
      <c r="AI14" s="679">
        <f>TAB5CHP!AI14+TAB5ELE!AI14</f>
        <v>0</v>
      </c>
      <c r="AJ14" s="679">
        <f>TAB5CHP!AJ14+TAB5ELE!AJ14</f>
        <v>0</v>
      </c>
      <c r="AK14" s="679">
        <f>TAB5CHP!AK14+TAB5ELE!AK14</f>
        <v>0</v>
      </c>
      <c r="AL14" s="679">
        <f>TAB5CHP!AL14+TAB5ELE!AL14</f>
        <v>0</v>
      </c>
      <c r="AM14" s="679">
        <f>TAB5CHP!AM14+TAB5ELE!AM14</f>
        <v>0</v>
      </c>
      <c r="AN14" s="679">
        <f>TAB5CHP!AN14+TAB5ELE!AN14</f>
        <v>0</v>
      </c>
      <c r="AO14" s="679">
        <f>TAB5CHP!AO14+TAB5ELE!AO14</f>
        <v>0</v>
      </c>
      <c r="AP14" s="679">
        <f>TAB5CHP!AP14+TAB5ELE!AP14</f>
        <v>0</v>
      </c>
      <c r="AQ14" s="679">
        <f>TAB5CHP!AQ14+TAB5ELE!AQ14</f>
        <v>0</v>
      </c>
      <c r="AR14" s="679">
        <f>TAB5CHP!AR14+TAB5ELE!AR14</f>
        <v>0</v>
      </c>
      <c r="AS14" s="679">
        <f>TAB5CHP!AS14+TAB5ELE!AS14</f>
        <v>0</v>
      </c>
      <c r="AT14" s="679">
        <f>TAB5CHP!AT14+TAB5ELE!AT14</f>
        <v>0</v>
      </c>
      <c r="AU14" s="679">
        <f>TAB5CHP!AU14+TAB5ELE!AU14</f>
        <v>0</v>
      </c>
      <c r="AV14" s="679">
        <f>TAB5CHP!AV14+TAB5ELE!AV14</f>
        <v>0</v>
      </c>
      <c r="AW14" s="679">
        <f>TAB5CHP!AW14+TAB5ELE!AW14</f>
        <v>0</v>
      </c>
      <c r="AX14" s="679">
        <f>TAB5CHP!AX14+TAB5ELE!AX14</f>
        <v>0</v>
      </c>
      <c r="AY14" s="679">
        <f>TAB5CHP!AY14+TAB5ELE!AY14</f>
        <v>0</v>
      </c>
      <c r="AZ14" s="679">
        <f>TAB5CHP!AZ14+TAB5ELE!AZ14</f>
        <v>0</v>
      </c>
      <c r="BA14" s="679">
        <f>TAB5CHP!BA14+TAB5ELE!BA14</f>
        <v>0</v>
      </c>
      <c r="BB14" s="679">
        <f>TAB5CHP!BB14+TAB5ELE!BB14</f>
        <v>0</v>
      </c>
      <c r="BC14" s="679">
        <f>TAB5CHP!BC14+TAB5ELE!BC14</f>
        <v>0</v>
      </c>
    </row>
    <row r="15" spans="1:55" ht="12.75" customHeight="1">
      <c r="A15" s="748" t="s">
        <v>541</v>
      </c>
      <c r="B15" s="749" t="s">
        <v>1049</v>
      </c>
      <c r="C15" s="748" t="s">
        <v>248</v>
      </c>
      <c r="D15" s="748" t="s">
        <v>583</v>
      </c>
      <c r="E15" s="679">
        <f>TAB5CHP!E15+TAB5ELE!E15</f>
        <v>0</v>
      </c>
      <c r="F15" s="679">
        <f>TAB5CHP!F15+TAB5ELE!F15</f>
        <v>0</v>
      </c>
      <c r="G15" s="680">
        <f>TAB5CHP!G15+TAB5ELE!G15</f>
        <v>0</v>
      </c>
      <c r="H15" s="679">
        <f>TAB5CHP!H15+TAB5ELE!H15</f>
        <v>0</v>
      </c>
      <c r="I15" s="679">
        <f>TAB5CHP!I15+TAB5ELE!I15</f>
        <v>0</v>
      </c>
      <c r="J15" s="679">
        <f>TAB5CHP!J15+TAB5ELE!J15</f>
        <v>0</v>
      </c>
      <c r="K15" s="679">
        <f>TAB5CHP!K15+TAB5ELE!K15</f>
        <v>0</v>
      </c>
      <c r="L15" s="679">
        <f>TAB5CHP!L15+TAB5ELE!L15</f>
        <v>0</v>
      </c>
      <c r="M15" s="679">
        <f>TAB5CHP!M15+TAB5ELE!M15</f>
        <v>0</v>
      </c>
      <c r="N15" s="679">
        <f>TAB5CHP!N15+TAB5ELE!N15</f>
        <v>0</v>
      </c>
      <c r="O15" s="679">
        <f>TAB5CHP!O15+TAB5ELE!O15</f>
        <v>0</v>
      </c>
      <c r="P15" s="679">
        <f>TAB5CHP!P15+TAB5ELE!P15</f>
        <v>0</v>
      </c>
      <c r="Q15" s="679">
        <f>TAB5CHP!Q15+TAB5ELE!Q15</f>
        <v>0</v>
      </c>
      <c r="R15" s="679">
        <f>TAB5CHP!R15+TAB5ELE!R15</f>
        <v>0</v>
      </c>
      <c r="S15" s="679">
        <f>TAB5CHP!S15+TAB5ELE!S15</f>
        <v>0</v>
      </c>
      <c r="T15" s="679">
        <f>TAB5CHP!T15+TAB5ELE!T15</f>
        <v>0</v>
      </c>
      <c r="U15" s="679">
        <f>TAB5CHP!U15+TAB5ELE!U15</f>
        <v>0</v>
      </c>
      <c r="V15" s="679">
        <f>TAB5CHP!V15+TAB5ELE!V15</f>
        <v>0</v>
      </c>
      <c r="W15" s="679">
        <f>TAB5CHP!W15+TAB5ELE!W15</f>
        <v>0</v>
      </c>
      <c r="X15" s="679">
        <f>TAB5CHP!X15+TAB5ELE!X15</f>
        <v>0</v>
      </c>
      <c r="Y15" s="679">
        <f>TAB5CHP!Y15+TAB5ELE!Y15</f>
        <v>0</v>
      </c>
      <c r="Z15" s="679">
        <f>TAB5CHP!Z15+TAB5ELE!Z15</f>
        <v>0</v>
      </c>
      <c r="AA15" s="679">
        <f>TAB5CHP!AA15+TAB5ELE!AA15</f>
        <v>0</v>
      </c>
      <c r="AB15" s="679">
        <f>TAB5CHP!AB15+TAB5ELE!AB15</f>
        <v>0</v>
      </c>
      <c r="AC15" s="1056" t="s">
        <v>2179</v>
      </c>
      <c r="AE15" s="780" t="s">
        <v>141</v>
      </c>
      <c r="AF15" s="679">
        <f>TAB5CHP!AF15+TAB5ELE!AF15</f>
        <v>0</v>
      </c>
      <c r="AG15" s="679">
        <f>TAB5CHP!AG15+TAB5ELE!AG15</f>
        <v>0</v>
      </c>
      <c r="AH15" s="679">
        <f>TAB5CHP!AH15+TAB5ELE!AH15</f>
        <v>0</v>
      </c>
      <c r="AI15" s="679">
        <f>TAB5CHP!AI15+TAB5ELE!AI15</f>
        <v>0</v>
      </c>
      <c r="AJ15" s="679">
        <f>TAB5CHP!AJ15+TAB5ELE!AJ15</f>
        <v>0</v>
      </c>
      <c r="AK15" s="679">
        <f>TAB5CHP!AK15+TAB5ELE!AK15</f>
        <v>0</v>
      </c>
      <c r="AL15" s="679">
        <f>TAB5CHP!AL15+TAB5ELE!AL15</f>
        <v>0</v>
      </c>
      <c r="AM15" s="679">
        <f>TAB5CHP!AM15+TAB5ELE!AM15</f>
        <v>0</v>
      </c>
      <c r="AN15" s="679">
        <f>TAB5CHP!AN15+TAB5ELE!AN15</f>
        <v>0</v>
      </c>
      <c r="AO15" s="679">
        <f>TAB5CHP!AO15+TAB5ELE!AO15</f>
        <v>0</v>
      </c>
      <c r="AP15" s="679">
        <f>TAB5CHP!AP15+TAB5ELE!AP15</f>
        <v>0</v>
      </c>
      <c r="AQ15" s="679">
        <f>TAB5CHP!AQ15+TAB5ELE!AQ15</f>
        <v>0</v>
      </c>
      <c r="AR15" s="679">
        <f>TAB5CHP!AR15+TAB5ELE!AR15</f>
        <v>0</v>
      </c>
      <c r="AS15" s="679">
        <f>TAB5CHP!AS15+TAB5ELE!AS15</f>
        <v>0</v>
      </c>
      <c r="AT15" s="679">
        <f>TAB5CHP!AT15+TAB5ELE!AT15</f>
        <v>0</v>
      </c>
      <c r="AU15" s="679">
        <f>TAB5CHP!AU15+TAB5ELE!AU15</f>
        <v>0</v>
      </c>
      <c r="AV15" s="679">
        <f>TAB5CHP!AV15+TAB5ELE!AV15</f>
        <v>0</v>
      </c>
      <c r="AW15" s="679">
        <f>TAB5CHP!AW15+TAB5ELE!AW15</f>
        <v>0</v>
      </c>
      <c r="AX15" s="679">
        <f>TAB5CHP!AX15+TAB5ELE!AX15</f>
        <v>0</v>
      </c>
      <c r="AY15" s="679">
        <f>TAB5CHP!AY15+TAB5ELE!AY15</f>
        <v>0</v>
      </c>
      <c r="AZ15" s="679">
        <f>TAB5CHP!AZ15+TAB5ELE!AZ15</f>
        <v>0</v>
      </c>
      <c r="BA15" s="679">
        <f>TAB5CHP!BA15+TAB5ELE!BA15</f>
        <v>0</v>
      </c>
      <c r="BB15" s="679">
        <f>TAB5CHP!BB15+TAB5ELE!BB15</f>
        <v>0</v>
      </c>
      <c r="BC15" s="679">
        <f>TAB5CHP!BC15+TAB5ELE!BC15</f>
        <v>0</v>
      </c>
    </row>
    <row r="16" spans="1:55" ht="12.75" customHeight="1">
      <c r="A16" s="748" t="s">
        <v>541</v>
      </c>
      <c r="B16" s="749" t="s">
        <v>302</v>
      </c>
      <c r="C16" s="748" t="s">
        <v>248</v>
      </c>
      <c r="D16" s="748" t="s">
        <v>583</v>
      </c>
      <c r="E16" s="679">
        <f>TAB5CHP!E16+TAB5ELE!E16</f>
        <v>0</v>
      </c>
      <c r="F16" s="679">
        <f>TAB5CHP!F16+TAB5ELE!F16</f>
        <v>0</v>
      </c>
      <c r="G16" s="680">
        <f>TAB5CHP!G16+TAB5ELE!G16</f>
        <v>0</v>
      </c>
      <c r="H16" s="679">
        <f>TAB5CHP!H16+TAB5ELE!H16</f>
        <v>0</v>
      </c>
      <c r="I16" s="679">
        <f>TAB5CHP!I16+TAB5ELE!I16</f>
        <v>0</v>
      </c>
      <c r="J16" s="679">
        <f>TAB5CHP!J16+TAB5ELE!J16</f>
        <v>0</v>
      </c>
      <c r="K16" s="679">
        <f>TAB5CHP!K16+TAB5ELE!K16</f>
        <v>0</v>
      </c>
      <c r="L16" s="679">
        <f>TAB5CHP!L16+TAB5ELE!L16</f>
        <v>0</v>
      </c>
      <c r="M16" s="679">
        <f>TAB5CHP!M16+TAB5ELE!M16</f>
        <v>0</v>
      </c>
      <c r="N16" s="679">
        <f>TAB5CHP!N16+TAB5ELE!N16</f>
        <v>0</v>
      </c>
      <c r="O16" s="679">
        <f>TAB5CHP!O16+TAB5ELE!O16</f>
        <v>0</v>
      </c>
      <c r="P16" s="679">
        <f>TAB5CHP!P16+TAB5ELE!P16</f>
        <v>0</v>
      </c>
      <c r="Q16" s="679">
        <f>TAB5CHP!Q16+TAB5ELE!Q16</f>
        <v>0</v>
      </c>
      <c r="R16" s="679">
        <f>TAB5CHP!R16+TAB5ELE!R16</f>
        <v>0</v>
      </c>
      <c r="S16" s="679">
        <f>TAB5CHP!S16+TAB5ELE!S16</f>
        <v>0</v>
      </c>
      <c r="T16" s="679">
        <f>TAB5CHP!T16+TAB5ELE!T16</f>
        <v>0</v>
      </c>
      <c r="U16" s="679">
        <f>TAB5CHP!U16+TAB5ELE!U16</f>
        <v>0</v>
      </c>
      <c r="V16" s="679">
        <f>TAB5CHP!V16+TAB5ELE!V16</f>
        <v>0</v>
      </c>
      <c r="W16" s="679">
        <f>TAB5CHP!W16+TAB5ELE!W16</f>
        <v>0</v>
      </c>
      <c r="X16" s="679">
        <f>TAB5CHP!X16+TAB5ELE!X16</f>
        <v>0</v>
      </c>
      <c r="Y16" s="679">
        <f>TAB5CHP!Y16+TAB5ELE!Y16</f>
        <v>0</v>
      </c>
      <c r="Z16" s="679">
        <f>TAB5CHP!Z16+TAB5ELE!Z16</f>
        <v>0</v>
      </c>
      <c r="AA16" s="679">
        <f>TAB5CHP!AA16+TAB5ELE!AA16</f>
        <v>0</v>
      </c>
      <c r="AB16" s="679">
        <f>TAB5CHP!AB16+TAB5ELE!AB16</f>
        <v>0</v>
      </c>
      <c r="AC16" s="1056" t="s">
        <v>2180</v>
      </c>
      <c r="AE16" s="780" t="s">
        <v>142</v>
      </c>
      <c r="AF16" s="679">
        <f>TAB5CHP!AF16+TAB5ELE!AF16</f>
        <v>0</v>
      </c>
      <c r="AG16" s="679">
        <f>TAB5CHP!AG16+TAB5ELE!AG16</f>
        <v>0</v>
      </c>
      <c r="AH16" s="679">
        <f>TAB5CHP!AH16+TAB5ELE!AH16</f>
        <v>0</v>
      </c>
      <c r="AI16" s="679">
        <f>TAB5CHP!AI16+TAB5ELE!AI16</f>
        <v>0</v>
      </c>
      <c r="AJ16" s="679">
        <f>TAB5CHP!AJ16+TAB5ELE!AJ16</f>
        <v>0</v>
      </c>
      <c r="AK16" s="679">
        <f>TAB5CHP!AK16+TAB5ELE!AK16</f>
        <v>0</v>
      </c>
      <c r="AL16" s="679">
        <f>TAB5CHP!AL16+TAB5ELE!AL16</f>
        <v>0</v>
      </c>
      <c r="AM16" s="679">
        <f>TAB5CHP!AM16+TAB5ELE!AM16</f>
        <v>0</v>
      </c>
      <c r="AN16" s="679">
        <f>TAB5CHP!AN16+TAB5ELE!AN16</f>
        <v>0</v>
      </c>
      <c r="AO16" s="679">
        <f>TAB5CHP!AO16+TAB5ELE!AO16</f>
        <v>0</v>
      </c>
      <c r="AP16" s="679">
        <f>TAB5CHP!AP16+TAB5ELE!AP16</f>
        <v>0</v>
      </c>
      <c r="AQ16" s="679">
        <f>TAB5CHP!AQ16+TAB5ELE!AQ16</f>
        <v>0</v>
      </c>
      <c r="AR16" s="679">
        <f>TAB5CHP!AR16+TAB5ELE!AR16</f>
        <v>0</v>
      </c>
      <c r="AS16" s="679">
        <f>TAB5CHP!AS16+TAB5ELE!AS16</f>
        <v>0</v>
      </c>
      <c r="AT16" s="679">
        <f>TAB5CHP!AT16+TAB5ELE!AT16</f>
        <v>0</v>
      </c>
      <c r="AU16" s="679">
        <f>TAB5CHP!AU16+TAB5ELE!AU16</f>
        <v>0</v>
      </c>
      <c r="AV16" s="679">
        <f>TAB5CHP!AV16+TAB5ELE!AV16</f>
        <v>0</v>
      </c>
      <c r="AW16" s="679">
        <f>TAB5CHP!AW16+TAB5ELE!AW16</f>
        <v>0</v>
      </c>
      <c r="AX16" s="679">
        <f>TAB5CHP!AX16+TAB5ELE!AX16</f>
        <v>0</v>
      </c>
      <c r="AY16" s="679">
        <f>TAB5CHP!AY16+TAB5ELE!AY16</f>
        <v>0</v>
      </c>
      <c r="AZ16" s="679">
        <f>TAB5CHP!AZ16+TAB5ELE!AZ16</f>
        <v>0</v>
      </c>
      <c r="BA16" s="679">
        <f>TAB5CHP!BA16+TAB5ELE!BA16</f>
        <v>0</v>
      </c>
      <c r="BB16" s="679">
        <f>TAB5CHP!BB16+TAB5ELE!BB16</f>
        <v>0</v>
      </c>
      <c r="BC16" s="679">
        <f>TAB5CHP!BC16+TAB5ELE!BC16</f>
        <v>0</v>
      </c>
    </row>
    <row r="17" spans="1:55" ht="12.75" customHeight="1">
      <c r="A17" s="748" t="s">
        <v>541</v>
      </c>
      <c r="B17" s="749" t="s">
        <v>1050</v>
      </c>
      <c r="C17" s="748" t="s">
        <v>248</v>
      </c>
      <c r="D17" s="748" t="s">
        <v>583</v>
      </c>
      <c r="E17" s="679">
        <f>TAB5CHP!E17+TAB5ELE!E17</f>
        <v>0</v>
      </c>
      <c r="F17" s="679">
        <f>TAB5CHP!F17+TAB5ELE!F17</f>
        <v>0</v>
      </c>
      <c r="G17" s="680">
        <f>TAB5CHP!G17+TAB5ELE!G17</f>
        <v>0</v>
      </c>
      <c r="H17" s="679">
        <f>TAB5CHP!H17+TAB5ELE!H17</f>
        <v>0</v>
      </c>
      <c r="I17" s="679">
        <f>TAB5CHP!I17+TAB5ELE!I17</f>
        <v>0</v>
      </c>
      <c r="J17" s="679">
        <f>TAB5CHP!J17+TAB5ELE!J17</f>
        <v>0</v>
      </c>
      <c r="K17" s="679">
        <f>TAB5CHP!K17+TAB5ELE!K17</f>
        <v>0</v>
      </c>
      <c r="L17" s="679">
        <f>TAB5CHP!L17+TAB5ELE!L17</f>
        <v>0</v>
      </c>
      <c r="M17" s="679">
        <f>TAB5CHP!M17+TAB5ELE!M17</f>
        <v>0</v>
      </c>
      <c r="N17" s="679">
        <f>TAB5CHP!N17+TAB5ELE!N17</f>
        <v>0</v>
      </c>
      <c r="O17" s="679">
        <f>TAB5CHP!O17+TAB5ELE!O17</f>
        <v>0</v>
      </c>
      <c r="P17" s="679">
        <f>TAB5CHP!P17+TAB5ELE!P17</f>
        <v>0</v>
      </c>
      <c r="Q17" s="679">
        <f>TAB5CHP!Q17+TAB5ELE!Q17</f>
        <v>0</v>
      </c>
      <c r="R17" s="679">
        <f>TAB5CHP!R17+TAB5ELE!R17</f>
        <v>0</v>
      </c>
      <c r="S17" s="679">
        <f>TAB5CHP!S17+TAB5ELE!S17</f>
        <v>0</v>
      </c>
      <c r="T17" s="679">
        <f>TAB5CHP!T17+TAB5ELE!T17</f>
        <v>0</v>
      </c>
      <c r="U17" s="679">
        <f>TAB5CHP!U17+TAB5ELE!U17</f>
        <v>0</v>
      </c>
      <c r="V17" s="679">
        <f>TAB5CHP!V17+TAB5ELE!V17</f>
        <v>0</v>
      </c>
      <c r="W17" s="679">
        <f>TAB5CHP!W17+TAB5ELE!W17</f>
        <v>0</v>
      </c>
      <c r="X17" s="679">
        <f>TAB5CHP!X17+TAB5ELE!X17</f>
        <v>0</v>
      </c>
      <c r="Y17" s="679">
        <f>TAB5CHP!Y17+TAB5ELE!Y17</f>
        <v>0</v>
      </c>
      <c r="Z17" s="679">
        <f>TAB5CHP!Z17+TAB5ELE!Z17</f>
        <v>0</v>
      </c>
      <c r="AA17" s="679">
        <f>TAB5CHP!AA17+TAB5ELE!AA17</f>
        <v>0</v>
      </c>
      <c r="AB17" s="679">
        <f>TAB5CHP!AB17+TAB5ELE!AB17</f>
        <v>0</v>
      </c>
      <c r="AC17" s="1056" t="s">
        <v>2182</v>
      </c>
      <c r="AE17" s="780" t="s">
        <v>144</v>
      </c>
      <c r="AF17" s="679">
        <f>TAB5CHP!AF17+TAB5ELE!AF17</f>
        <v>0</v>
      </c>
      <c r="AG17" s="679">
        <f>TAB5CHP!AG17+TAB5ELE!AG17</f>
        <v>0</v>
      </c>
      <c r="AH17" s="679">
        <f>TAB5CHP!AH17+TAB5ELE!AH17</f>
        <v>0</v>
      </c>
      <c r="AI17" s="679">
        <f>TAB5CHP!AI17+TAB5ELE!AI17</f>
        <v>0</v>
      </c>
      <c r="AJ17" s="679">
        <f>TAB5CHP!AJ17+TAB5ELE!AJ17</f>
        <v>0</v>
      </c>
      <c r="AK17" s="679">
        <f>TAB5CHP!AK17+TAB5ELE!AK17</f>
        <v>0</v>
      </c>
      <c r="AL17" s="679">
        <f>TAB5CHP!AL17+TAB5ELE!AL17</f>
        <v>0</v>
      </c>
      <c r="AM17" s="679">
        <f>TAB5CHP!AM17+TAB5ELE!AM17</f>
        <v>0</v>
      </c>
      <c r="AN17" s="679">
        <f>TAB5CHP!AN17+TAB5ELE!AN17</f>
        <v>0</v>
      </c>
      <c r="AO17" s="679">
        <f>TAB5CHP!AO17+TAB5ELE!AO17</f>
        <v>0</v>
      </c>
      <c r="AP17" s="679">
        <f>TAB5CHP!AP17+TAB5ELE!AP17</f>
        <v>0</v>
      </c>
      <c r="AQ17" s="679">
        <f>TAB5CHP!AQ17+TAB5ELE!AQ17</f>
        <v>0</v>
      </c>
      <c r="AR17" s="679">
        <f>TAB5CHP!AR17+TAB5ELE!AR17</f>
        <v>0</v>
      </c>
      <c r="AS17" s="679">
        <f>TAB5CHP!AS17+TAB5ELE!AS17</f>
        <v>0</v>
      </c>
      <c r="AT17" s="679">
        <f>TAB5CHP!AT17+TAB5ELE!AT17</f>
        <v>0</v>
      </c>
      <c r="AU17" s="679">
        <f>TAB5CHP!AU17+TAB5ELE!AU17</f>
        <v>0</v>
      </c>
      <c r="AV17" s="679">
        <f>TAB5CHP!AV17+TAB5ELE!AV17</f>
        <v>0</v>
      </c>
      <c r="AW17" s="679">
        <f>TAB5CHP!AW17+TAB5ELE!AW17</f>
        <v>0</v>
      </c>
      <c r="AX17" s="679">
        <f>TAB5CHP!AX17+TAB5ELE!AX17</f>
        <v>0</v>
      </c>
      <c r="AY17" s="679">
        <f>TAB5CHP!AY17+TAB5ELE!AY17</f>
        <v>0</v>
      </c>
      <c r="AZ17" s="679">
        <f>TAB5CHP!AZ17+TAB5ELE!AZ17</f>
        <v>0</v>
      </c>
      <c r="BA17" s="679">
        <f>TAB5CHP!BA17+TAB5ELE!BA17</f>
        <v>0</v>
      </c>
      <c r="BB17" s="679">
        <f>TAB5CHP!BB17+TAB5ELE!BB17</f>
        <v>0</v>
      </c>
      <c r="BC17" s="679">
        <f>TAB5CHP!BC17+TAB5ELE!BC17</f>
        <v>0</v>
      </c>
    </row>
    <row r="18" spans="1:55" ht="12.75" customHeight="1">
      <c r="A18" s="748" t="s">
        <v>541</v>
      </c>
      <c r="B18" s="749" t="s">
        <v>1051</v>
      </c>
      <c r="C18" s="748" t="s">
        <v>248</v>
      </c>
      <c r="D18" s="748" t="s">
        <v>583</v>
      </c>
      <c r="E18" s="679">
        <f>TAB5CHP!E18+TAB5ELE!E18</f>
        <v>0</v>
      </c>
      <c r="F18" s="679">
        <f>TAB5CHP!F18+TAB5ELE!F18</f>
        <v>0</v>
      </c>
      <c r="G18" s="680">
        <f>TAB5CHP!G18+TAB5ELE!G18</f>
        <v>0</v>
      </c>
      <c r="H18" s="679">
        <f>TAB5CHP!H18+TAB5ELE!H18</f>
        <v>0</v>
      </c>
      <c r="I18" s="679">
        <f>TAB5CHP!I18+TAB5ELE!I18</f>
        <v>0</v>
      </c>
      <c r="J18" s="679">
        <f>TAB5CHP!J18+TAB5ELE!J18</f>
        <v>0</v>
      </c>
      <c r="K18" s="679">
        <f>TAB5CHP!K18+TAB5ELE!K18</f>
        <v>0</v>
      </c>
      <c r="L18" s="679">
        <f>TAB5CHP!L18+TAB5ELE!L18</f>
        <v>0</v>
      </c>
      <c r="M18" s="679">
        <f>TAB5CHP!M18+TAB5ELE!M18</f>
        <v>0</v>
      </c>
      <c r="N18" s="679">
        <f>TAB5CHP!N18+TAB5ELE!N18</f>
        <v>0</v>
      </c>
      <c r="O18" s="679">
        <f>TAB5CHP!O18+TAB5ELE!O18</f>
        <v>0</v>
      </c>
      <c r="P18" s="679">
        <f>TAB5CHP!P18+TAB5ELE!P18</f>
        <v>0</v>
      </c>
      <c r="Q18" s="679">
        <f>TAB5CHP!Q18+TAB5ELE!Q18</f>
        <v>0</v>
      </c>
      <c r="R18" s="679">
        <f>TAB5CHP!R18+TAB5ELE!R18</f>
        <v>0</v>
      </c>
      <c r="S18" s="679">
        <f>TAB5CHP!S18+TAB5ELE!S18</f>
        <v>0</v>
      </c>
      <c r="T18" s="679">
        <f>TAB5CHP!T18+TAB5ELE!T18</f>
        <v>0</v>
      </c>
      <c r="U18" s="679">
        <f>TAB5CHP!U18+TAB5ELE!U18</f>
        <v>0</v>
      </c>
      <c r="V18" s="679">
        <f>TAB5CHP!V18+TAB5ELE!V18</f>
        <v>0</v>
      </c>
      <c r="W18" s="679">
        <f>TAB5CHP!W18+TAB5ELE!W18</f>
        <v>0</v>
      </c>
      <c r="X18" s="679">
        <f>TAB5CHP!X18+TAB5ELE!X18</f>
        <v>0</v>
      </c>
      <c r="Y18" s="679">
        <f>TAB5CHP!Y18+TAB5ELE!Y18</f>
        <v>0</v>
      </c>
      <c r="Z18" s="679">
        <f>TAB5CHP!Z18+TAB5ELE!Z18</f>
        <v>0</v>
      </c>
      <c r="AA18" s="679">
        <f>TAB5CHP!AA18+TAB5ELE!AA18</f>
        <v>0</v>
      </c>
      <c r="AB18" s="679">
        <f>TAB5CHP!AB18+TAB5ELE!AB18</f>
        <v>0</v>
      </c>
      <c r="AC18" s="1056" t="s">
        <v>2183</v>
      </c>
      <c r="AE18" s="780" t="s">
        <v>145</v>
      </c>
      <c r="AF18" s="679">
        <f>TAB5CHP!AF18+TAB5ELE!AF18</f>
        <v>0</v>
      </c>
      <c r="AG18" s="679">
        <f>TAB5CHP!AG18+TAB5ELE!AG18</f>
        <v>0</v>
      </c>
      <c r="AH18" s="679">
        <f>TAB5CHP!AH18+TAB5ELE!AH18</f>
        <v>0</v>
      </c>
      <c r="AI18" s="679">
        <f>TAB5CHP!AI18+TAB5ELE!AI18</f>
        <v>0</v>
      </c>
      <c r="AJ18" s="679">
        <f>TAB5CHP!AJ18+TAB5ELE!AJ18</f>
        <v>0</v>
      </c>
      <c r="AK18" s="679">
        <f>TAB5CHP!AK18+TAB5ELE!AK18</f>
        <v>0</v>
      </c>
      <c r="AL18" s="679">
        <f>TAB5CHP!AL18+TAB5ELE!AL18</f>
        <v>0</v>
      </c>
      <c r="AM18" s="679">
        <f>TAB5CHP!AM18+TAB5ELE!AM18</f>
        <v>0</v>
      </c>
      <c r="AN18" s="679">
        <f>TAB5CHP!AN18+TAB5ELE!AN18</f>
        <v>0</v>
      </c>
      <c r="AO18" s="679">
        <f>TAB5CHP!AO18+TAB5ELE!AO18</f>
        <v>0</v>
      </c>
      <c r="AP18" s="679">
        <f>TAB5CHP!AP18+TAB5ELE!AP18</f>
        <v>0</v>
      </c>
      <c r="AQ18" s="679">
        <f>TAB5CHP!AQ18+TAB5ELE!AQ18</f>
        <v>0</v>
      </c>
      <c r="AR18" s="679">
        <f>TAB5CHP!AR18+TAB5ELE!AR18</f>
        <v>0</v>
      </c>
      <c r="AS18" s="679">
        <f>TAB5CHP!AS18+TAB5ELE!AS18</f>
        <v>0</v>
      </c>
      <c r="AT18" s="679">
        <f>TAB5CHP!AT18+TAB5ELE!AT18</f>
        <v>0</v>
      </c>
      <c r="AU18" s="679">
        <f>TAB5CHP!AU18+TAB5ELE!AU18</f>
        <v>0</v>
      </c>
      <c r="AV18" s="679">
        <f>TAB5CHP!AV18+TAB5ELE!AV18</f>
        <v>0</v>
      </c>
      <c r="AW18" s="679">
        <f>TAB5CHP!AW18+TAB5ELE!AW18</f>
        <v>0</v>
      </c>
      <c r="AX18" s="679">
        <f>TAB5CHP!AX18+TAB5ELE!AX18</f>
        <v>0</v>
      </c>
      <c r="AY18" s="679">
        <f>TAB5CHP!AY18+TAB5ELE!AY18</f>
        <v>0</v>
      </c>
      <c r="AZ18" s="679">
        <f>TAB5CHP!AZ18+TAB5ELE!AZ18</f>
        <v>0</v>
      </c>
      <c r="BA18" s="679">
        <f>TAB5CHP!BA18+TAB5ELE!BA18</f>
        <v>0</v>
      </c>
      <c r="BB18" s="679">
        <f>TAB5CHP!BB18+TAB5ELE!BB18</f>
        <v>0</v>
      </c>
      <c r="BC18" s="679">
        <f>TAB5CHP!BC18+TAB5ELE!BC18</f>
        <v>0</v>
      </c>
    </row>
    <row r="19" spans="1:55" ht="12.75" customHeight="1">
      <c r="A19" s="748" t="s">
        <v>541</v>
      </c>
      <c r="B19" s="749" t="s">
        <v>1052</v>
      </c>
      <c r="C19" s="748" t="s">
        <v>248</v>
      </c>
      <c r="D19" s="748" t="s">
        <v>583</v>
      </c>
      <c r="E19" s="679">
        <f>TAB5CHP!E19+TAB5ELE!E19</f>
        <v>0</v>
      </c>
      <c r="F19" s="679">
        <f>TAB5CHP!F19+TAB5ELE!F19</f>
        <v>0</v>
      </c>
      <c r="G19" s="680">
        <f>TAB5CHP!G19+TAB5ELE!G19</f>
        <v>0</v>
      </c>
      <c r="H19" s="679">
        <f>TAB5CHP!H19+TAB5ELE!H19</f>
        <v>0</v>
      </c>
      <c r="I19" s="679">
        <f>TAB5CHP!I19+TAB5ELE!I19</f>
        <v>0</v>
      </c>
      <c r="J19" s="679">
        <f>TAB5CHP!J19+TAB5ELE!J19</f>
        <v>0</v>
      </c>
      <c r="K19" s="679">
        <f>TAB5CHP!K19+TAB5ELE!K19</f>
        <v>0</v>
      </c>
      <c r="L19" s="679">
        <f>TAB5CHP!L19+TAB5ELE!L19</f>
        <v>0</v>
      </c>
      <c r="M19" s="679">
        <f>TAB5CHP!M19+TAB5ELE!M19</f>
        <v>0</v>
      </c>
      <c r="N19" s="679">
        <f>TAB5CHP!N19+TAB5ELE!N19</f>
        <v>0</v>
      </c>
      <c r="O19" s="679">
        <f>TAB5CHP!O19+TAB5ELE!O19</f>
        <v>0</v>
      </c>
      <c r="P19" s="679">
        <f>TAB5CHP!P19+TAB5ELE!P19</f>
        <v>0</v>
      </c>
      <c r="Q19" s="679">
        <f>TAB5CHP!Q19+TAB5ELE!Q19</f>
        <v>0</v>
      </c>
      <c r="R19" s="679">
        <f>TAB5CHP!R19+TAB5ELE!R19</f>
        <v>0</v>
      </c>
      <c r="S19" s="679">
        <f>TAB5CHP!S19+TAB5ELE!S19</f>
        <v>0</v>
      </c>
      <c r="T19" s="679">
        <f>TAB5CHP!T19+TAB5ELE!T19</f>
        <v>0</v>
      </c>
      <c r="U19" s="679">
        <f>TAB5CHP!U19+TAB5ELE!U19</f>
        <v>0</v>
      </c>
      <c r="V19" s="679">
        <f>TAB5CHP!V19+TAB5ELE!V19</f>
        <v>0</v>
      </c>
      <c r="W19" s="679">
        <f>TAB5CHP!W19+TAB5ELE!W19</f>
        <v>0</v>
      </c>
      <c r="X19" s="679">
        <f>TAB5CHP!X19+TAB5ELE!X19</f>
        <v>0</v>
      </c>
      <c r="Y19" s="679">
        <f>TAB5CHP!Y19+TAB5ELE!Y19</f>
        <v>0</v>
      </c>
      <c r="Z19" s="679">
        <f>TAB5CHP!Z19+TAB5ELE!Z19</f>
        <v>0</v>
      </c>
      <c r="AA19" s="679">
        <f>TAB5CHP!AA19+TAB5ELE!AA19</f>
        <v>0</v>
      </c>
      <c r="AB19" s="679">
        <f>TAB5CHP!AB19+TAB5ELE!AB19</f>
        <v>0</v>
      </c>
      <c r="AC19" s="1056" t="s">
        <v>2184</v>
      </c>
      <c r="AE19" s="780" t="s">
        <v>146</v>
      </c>
      <c r="AF19" s="679">
        <f>TAB5CHP!AF19+TAB5ELE!AF19</f>
        <v>0</v>
      </c>
      <c r="AG19" s="679">
        <f>TAB5CHP!AG19+TAB5ELE!AG19</f>
        <v>0</v>
      </c>
      <c r="AH19" s="679">
        <f>TAB5CHP!AH19+TAB5ELE!AH19</f>
        <v>0</v>
      </c>
      <c r="AI19" s="679">
        <f>TAB5CHP!AI19+TAB5ELE!AI19</f>
        <v>0</v>
      </c>
      <c r="AJ19" s="679">
        <f>TAB5CHP!AJ19+TAB5ELE!AJ19</f>
        <v>0</v>
      </c>
      <c r="AK19" s="679">
        <f>TAB5CHP!AK19+TAB5ELE!AK19</f>
        <v>0</v>
      </c>
      <c r="AL19" s="679">
        <f>TAB5CHP!AL19+TAB5ELE!AL19</f>
        <v>0</v>
      </c>
      <c r="AM19" s="679">
        <f>TAB5CHP!AM19+TAB5ELE!AM19</f>
        <v>0</v>
      </c>
      <c r="AN19" s="679">
        <f>TAB5CHP!AN19+TAB5ELE!AN19</f>
        <v>0</v>
      </c>
      <c r="AO19" s="679">
        <f>TAB5CHP!AO19+TAB5ELE!AO19</f>
        <v>0</v>
      </c>
      <c r="AP19" s="679">
        <f>TAB5CHP!AP19+TAB5ELE!AP19</f>
        <v>0</v>
      </c>
      <c r="AQ19" s="679">
        <f>TAB5CHP!AQ19+TAB5ELE!AQ19</f>
        <v>0</v>
      </c>
      <c r="AR19" s="679">
        <f>TAB5CHP!AR19+TAB5ELE!AR19</f>
        <v>0</v>
      </c>
      <c r="AS19" s="679">
        <f>TAB5CHP!AS19+TAB5ELE!AS19</f>
        <v>0</v>
      </c>
      <c r="AT19" s="679">
        <f>TAB5CHP!AT19+TAB5ELE!AT19</f>
        <v>0</v>
      </c>
      <c r="AU19" s="679">
        <f>TAB5CHP!AU19+TAB5ELE!AU19</f>
        <v>0</v>
      </c>
      <c r="AV19" s="679">
        <f>TAB5CHP!AV19+TAB5ELE!AV19</f>
        <v>0</v>
      </c>
      <c r="AW19" s="679">
        <f>TAB5CHP!AW19+TAB5ELE!AW19</f>
        <v>0</v>
      </c>
      <c r="AX19" s="679">
        <f>TAB5CHP!AX19+TAB5ELE!AX19</f>
        <v>0</v>
      </c>
      <c r="AY19" s="679">
        <f>TAB5CHP!AY19+TAB5ELE!AY19</f>
        <v>0</v>
      </c>
      <c r="AZ19" s="679">
        <f>TAB5CHP!AZ19+TAB5ELE!AZ19</f>
        <v>0</v>
      </c>
      <c r="BA19" s="679">
        <f>TAB5CHP!BA19+TAB5ELE!BA19</f>
        <v>0</v>
      </c>
      <c r="BB19" s="679">
        <f>TAB5CHP!BB19+TAB5ELE!BB19</f>
        <v>0</v>
      </c>
      <c r="BC19" s="679">
        <f>TAB5CHP!BC19+TAB5ELE!BC19</f>
        <v>0</v>
      </c>
    </row>
    <row r="20" spans="1:55" ht="12.75" customHeight="1">
      <c r="A20" s="748" t="s">
        <v>541</v>
      </c>
      <c r="B20" s="749" t="s">
        <v>885</v>
      </c>
      <c r="C20" s="748" t="s">
        <v>248</v>
      </c>
      <c r="D20" s="748" t="s">
        <v>583</v>
      </c>
      <c r="E20" s="679">
        <f>TAB5CHP!E20+TAB5ELE!E20</f>
        <v>0</v>
      </c>
      <c r="F20" s="679">
        <f>TAB5CHP!F20+TAB5ELE!F20</f>
        <v>0</v>
      </c>
      <c r="G20" s="680">
        <f>TAB5CHP!G20+TAB5ELE!G20</f>
        <v>0</v>
      </c>
      <c r="H20" s="679">
        <f>TAB5CHP!H20+TAB5ELE!H20</f>
        <v>0</v>
      </c>
      <c r="I20" s="679">
        <f>TAB5CHP!I20+TAB5ELE!I20</f>
        <v>0</v>
      </c>
      <c r="J20" s="679">
        <f>TAB5CHP!J20+TAB5ELE!J20</f>
        <v>0</v>
      </c>
      <c r="K20" s="679">
        <f>TAB5CHP!K20+TAB5ELE!K20</f>
        <v>0</v>
      </c>
      <c r="L20" s="679">
        <f>TAB5CHP!L20+TAB5ELE!L20</f>
        <v>0</v>
      </c>
      <c r="M20" s="679">
        <f>TAB5CHP!M20+TAB5ELE!M20</f>
        <v>0</v>
      </c>
      <c r="N20" s="679">
        <f>TAB5CHP!N20+TAB5ELE!N20</f>
        <v>0</v>
      </c>
      <c r="O20" s="679">
        <f>TAB5CHP!O20+TAB5ELE!O20</f>
        <v>0</v>
      </c>
      <c r="P20" s="679">
        <f>TAB5CHP!P20+TAB5ELE!P20</f>
        <v>0</v>
      </c>
      <c r="Q20" s="679">
        <f>TAB5CHP!Q20+TAB5ELE!Q20</f>
        <v>0</v>
      </c>
      <c r="R20" s="679">
        <f>TAB5CHP!R20+TAB5ELE!R20</f>
        <v>0</v>
      </c>
      <c r="S20" s="679">
        <f>TAB5CHP!S20+TAB5ELE!S20</f>
        <v>0</v>
      </c>
      <c r="T20" s="679">
        <f>TAB5CHP!T20+TAB5ELE!T20</f>
        <v>0</v>
      </c>
      <c r="U20" s="679">
        <f>TAB5CHP!U20+TAB5ELE!U20</f>
        <v>0</v>
      </c>
      <c r="V20" s="679">
        <f>TAB5CHP!V20+TAB5ELE!V20</f>
        <v>0</v>
      </c>
      <c r="W20" s="679">
        <f>TAB5CHP!W20+TAB5ELE!W20</f>
        <v>0</v>
      </c>
      <c r="X20" s="679">
        <f>TAB5CHP!X20+TAB5ELE!X20</f>
        <v>0</v>
      </c>
      <c r="Y20" s="679">
        <f>TAB5CHP!Y20+TAB5ELE!Y20</f>
        <v>0</v>
      </c>
      <c r="Z20" s="679">
        <f>TAB5CHP!Z20+TAB5ELE!Z20</f>
        <v>0</v>
      </c>
      <c r="AA20" s="679">
        <f>TAB5CHP!AA20+TAB5ELE!AA20</f>
        <v>0</v>
      </c>
      <c r="AB20" s="679">
        <f>TAB5CHP!AB20+TAB5ELE!AB20</f>
        <v>0</v>
      </c>
      <c r="AC20" s="753" t="s">
        <v>2185</v>
      </c>
      <c r="AE20" s="780" t="s">
        <v>147</v>
      </c>
      <c r="AF20" s="679">
        <f>TAB5CHP!AF20+TAB5ELE!AF20</f>
        <v>0</v>
      </c>
      <c r="AG20" s="679">
        <f>TAB5CHP!AG20+TAB5ELE!AG20</f>
        <v>0</v>
      </c>
      <c r="AH20" s="679">
        <f>TAB5CHP!AH20+TAB5ELE!AH20</f>
        <v>0</v>
      </c>
      <c r="AI20" s="679">
        <f>TAB5CHP!AI20+TAB5ELE!AI20</f>
        <v>0</v>
      </c>
      <c r="AJ20" s="679">
        <f>TAB5CHP!AJ20+TAB5ELE!AJ20</f>
        <v>0</v>
      </c>
      <c r="AK20" s="679">
        <f>TAB5CHP!AK20+TAB5ELE!AK20</f>
        <v>0</v>
      </c>
      <c r="AL20" s="679">
        <f>TAB5CHP!AL20+TAB5ELE!AL20</f>
        <v>0</v>
      </c>
      <c r="AM20" s="679">
        <f>TAB5CHP!AM20+TAB5ELE!AM20</f>
        <v>0</v>
      </c>
      <c r="AN20" s="679">
        <f>TAB5CHP!AN20+TAB5ELE!AN20</f>
        <v>0</v>
      </c>
      <c r="AO20" s="679">
        <f>TAB5CHP!AO20+TAB5ELE!AO20</f>
        <v>0</v>
      </c>
      <c r="AP20" s="679">
        <f>TAB5CHP!AP20+TAB5ELE!AP20</f>
        <v>0</v>
      </c>
      <c r="AQ20" s="679">
        <f>TAB5CHP!AQ20+TAB5ELE!AQ20</f>
        <v>0</v>
      </c>
      <c r="AR20" s="679">
        <f>TAB5CHP!AR20+TAB5ELE!AR20</f>
        <v>0</v>
      </c>
      <c r="AS20" s="679">
        <f>TAB5CHP!AS20+TAB5ELE!AS20</f>
        <v>0</v>
      </c>
      <c r="AT20" s="679">
        <f>TAB5CHP!AT20+TAB5ELE!AT20</f>
        <v>0</v>
      </c>
      <c r="AU20" s="679">
        <f>TAB5CHP!AU20+TAB5ELE!AU20</f>
        <v>0</v>
      </c>
      <c r="AV20" s="679">
        <f>TAB5CHP!AV20+TAB5ELE!AV20</f>
        <v>0</v>
      </c>
      <c r="AW20" s="679">
        <f>TAB5CHP!AW20+TAB5ELE!AW20</f>
        <v>0</v>
      </c>
      <c r="AX20" s="679">
        <f>TAB5CHP!AX20+TAB5ELE!AX20</f>
        <v>0</v>
      </c>
      <c r="AY20" s="679">
        <f>TAB5CHP!AY20+TAB5ELE!AY20</f>
        <v>0</v>
      </c>
      <c r="AZ20" s="679">
        <f>TAB5CHP!AZ20+TAB5ELE!AZ20</f>
        <v>0</v>
      </c>
      <c r="BA20" s="679">
        <f>TAB5CHP!BA20+TAB5ELE!BA20</f>
        <v>0</v>
      </c>
      <c r="BB20" s="679">
        <f>TAB5CHP!BB20+TAB5ELE!BB20</f>
        <v>0</v>
      </c>
      <c r="BC20" s="679">
        <f>TAB5CHP!BC20+TAB5ELE!BC20</f>
        <v>0</v>
      </c>
    </row>
    <row r="21" spans="1:55" ht="12.75" customHeight="1">
      <c r="A21" s="748" t="s">
        <v>541</v>
      </c>
      <c r="B21" s="749" t="s">
        <v>333</v>
      </c>
      <c r="C21" s="748" t="s">
        <v>248</v>
      </c>
      <c r="D21" s="748" t="s">
        <v>583</v>
      </c>
      <c r="E21" s="679">
        <f>TAB5CHP!E21+TAB5ELE!E21</f>
        <v>0</v>
      </c>
      <c r="F21" s="679">
        <f>TAB5CHP!F21+TAB5ELE!F21</f>
        <v>0</v>
      </c>
      <c r="G21" s="680">
        <f>TAB5CHP!G21+TAB5ELE!G21</f>
        <v>0</v>
      </c>
      <c r="H21" s="679">
        <f>TAB5CHP!H21+TAB5ELE!H21</f>
        <v>0</v>
      </c>
      <c r="I21" s="679">
        <f>TAB5CHP!I21+TAB5ELE!I21</f>
        <v>0</v>
      </c>
      <c r="J21" s="679">
        <f>TAB5CHP!J21+TAB5ELE!J21</f>
        <v>0</v>
      </c>
      <c r="K21" s="679">
        <f>TAB5CHP!K21+TAB5ELE!K21</f>
        <v>0</v>
      </c>
      <c r="L21" s="679">
        <f>TAB5CHP!L21+TAB5ELE!L21</f>
        <v>0</v>
      </c>
      <c r="M21" s="679">
        <f>TAB5CHP!M21+TAB5ELE!M21</f>
        <v>0</v>
      </c>
      <c r="N21" s="679">
        <f>TAB5CHP!N21+TAB5ELE!N21</f>
        <v>0</v>
      </c>
      <c r="O21" s="679">
        <f>TAB5CHP!O21+TAB5ELE!O21</f>
        <v>0</v>
      </c>
      <c r="P21" s="679">
        <f>TAB5CHP!P21+TAB5ELE!P21</f>
        <v>0</v>
      </c>
      <c r="Q21" s="679">
        <f>TAB5CHP!Q21+TAB5ELE!Q21</f>
        <v>0</v>
      </c>
      <c r="R21" s="679">
        <f>TAB5CHP!R21+TAB5ELE!R21</f>
        <v>0</v>
      </c>
      <c r="S21" s="679">
        <f>TAB5CHP!S21+TAB5ELE!S21</f>
        <v>0</v>
      </c>
      <c r="T21" s="679">
        <f>TAB5CHP!T21+TAB5ELE!T21</f>
        <v>0</v>
      </c>
      <c r="U21" s="679">
        <f>TAB5CHP!U21+TAB5ELE!U21</f>
        <v>0</v>
      </c>
      <c r="V21" s="679">
        <f>TAB5CHP!V21+TAB5ELE!V21</f>
        <v>0</v>
      </c>
      <c r="W21" s="679">
        <f>TAB5CHP!W21+TAB5ELE!W21</f>
        <v>0</v>
      </c>
      <c r="X21" s="679">
        <f>TAB5CHP!X21+TAB5ELE!X21</f>
        <v>0</v>
      </c>
      <c r="Y21" s="679">
        <f>TAB5CHP!Y21+TAB5ELE!Y21</f>
        <v>0</v>
      </c>
      <c r="Z21" s="679">
        <f>TAB5CHP!Z21+TAB5ELE!Z21</f>
        <v>0</v>
      </c>
      <c r="AA21" s="679">
        <f>TAB5CHP!AA21+TAB5ELE!AA21</f>
        <v>0</v>
      </c>
      <c r="AB21" s="679">
        <f>TAB5CHP!AB21+TAB5ELE!AB21</f>
        <v>0</v>
      </c>
      <c r="AC21" s="1056" t="s">
        <v>2186</v>
      </c>
      <c r="AE21" s="780" t="s">
        <v>145</v>
      </c>
      <c r="AF21" s="679">
        <f>TAB5CHP!AF21+TAB5ELE!AF21</f>
        <v>0</v>
      </c>
      <c r="AG21" s="679">
        <f>TAB5CHP!AG21+TAB5ELE!AG21</f>
        <v>0</v>
      </c>
      <c r="AH21" s="679">
        <f>TAB5CHP!AH21+TAB5ELE!AH21</f>
        <v>0</v>
      </c>
      <c r="AI21" s="679">
        <f>TAB5CHP!AI21+TAB5ELE!AI21</f>
        <v>0</v>
      </c>
      <c r="AJ21" s="679">
        <f>TAB5CHP!AJ21+TAB5ELE!AJ21</f>
        <v>0</v>
      </c>
      <c r="AK21" s="679">
        <f>TAB5CHP!AK21+TAB5ELE!AK21</f>
        <v>0</v>
      </c>
      <c r="AL21" s="679">
        <f>TAB5CHP!AL21+TAB5ELE!AL21</f>
        <v>0</v>
      </c>
      <c r="AM21" s="679">
        <f>TAB5CHP!AM21+TAB5ELE!AM21</f>
        <v>0</v>
      </c>
      <c r="AN21" s="679">
        <f>TAB5CHP!AN21+TAB5ELE!AN21</f>
        <v>0</v>
      </c>
      <c r="AO21" s="679">
        <f>TAB5CHP!AO21+TAB5ELE!AO21</f>
        <v>0</v>
      </c>
      <c r="AP21" s="679">
        <f>TAB5CHP!AP21+TAB5ELE!AP21</f>
        <v>0</v>
      </c>
      <c r="AQ21" s="679">
        <f>TAB5CHP!AQ21+TAB5ELE!AQ21</f>
        <v>0</v>
      </c>
      <c r="AR21" s="679">
        <f>TAB5CHP!AR21+TAB5ELE!AR21</f>
        <v>0</v>
      </c>
      <c r="AS21" s="679">
        <f>TAB5CHP!AS21+TAB5ELE!AS21</f>
        <v>0</v>
      </c>
      <c r="AT21" s="679">
        <f>TAB5CHP!AT21+TAB5ELE!AT21</f>
        <v>0</v>
      </c>
      <c r="AU21" s="679">
        <f>TAB5CHP!AU21+TAB5ELE!AU21</f>
        <v>0</v>
      </c>
      <c r="AV21" s="679">
        <f>TAB5CHP!AV21+TAB5ELE!AV21</f>
        <v>0</v>
      </c>
      <c r="AW21" s="679">
        <f>TAB5CHP!AW21+TAB5ELE!AW21</f>
        <v>0</v>
      </c>
      <c r="AX21" s="679">
        <f>TAB5CHP!AX21+TAB5ELE!AX21</f>
        <v>0</v>
      </c>
      <c r="AY21" s="679">
        <f>TAB5CHP!AY21+TAB5ELE!AY21</f>
        <v>0</v>
      </c>
      <c r="AZ21" s="679">
        <f>TAB5CHP!AZ21+TAB5ELE!AZ21</f>
        <v>0</v>
      </c>
      <c r="BA21" s="679">
        <f>TAB5CHP!BA21+TAB5ELE!BA21</f>
        <v>0</v>
      </c>
      <c r="BB21" s="679">
        <f>TAB5CHP!BB21+TAB5ELE!BB21</f>
        <v>0</v>
      </c>
      <c r="BC21" s="679">
        <f>TAB5CHP!BC21+TAB5ELE!BC21</f>
        <v>0</v>
      </c>
    </row>
    <row r="22" spans="1:55" ht="12.75" customHeight="1">
      <c r="A22" s="748" t="s">
        <v>541</v>
      </c>
      <c r="B22" s="749" t="s">
        <v>1267</v>
      </c>
      <c r="C22" s="748" t="s">
        <v>248</v>
      </c>
      <c r="D22" s="748" t="s">
        <v>583</v>
      </c>
      <c r="E22" s="679">
        <f>TAB5CHP!E22+TAB5ELE!E22</f>
        <v>0</v>
      </c>
      <c r="F22" s="679">
        <f>TAB5CHP!F22+TAB5ELE!F22</f>
        <v>0</v>
      </c>
      <c r="G22" s="680">
        <f>TAB5CHP!G22+TAB5ELE!G22</f>
        <v>0</v>
      </c>
      <c r="H22" s="679">
        <f>TAB5CHP!H22+TAB5ELE!H22</f>
        <v>0</v>
      </c>
      <c r="I22" s="679">
        <f>TAB5CHP!I22+TAB5ELE!I22</f>
        <v>0</v>
      </c>
      <c r="J22" s="679">
        <f>TAB5CHP!J22+TAB5ELE!J22</f>
        <v>0</v>
      </c>
      <c r="K22" s="679">
        <f>TAB5CHP!K22+TAB5ELE!K22</f>
        <v>0</v>
      </c>
      <c r="L22" s="679">
        <f>TAB5CHP!L22+TAB5ELE!L22</f>
        <v>0</v>
      </c>
      <c r="M22" s="679">
        <f>TAB5CHP!M22+TAB5ELE!M22</f>
        <v>0</v>
      </c>
      <c r="N22" s="679">
        <f>TAB5CHP!N22+TAB5ELE!N22</f>
        <v>0</v>
      </c>
      <c r="O22" s="679">
        <f>TAB5CHP!O22+TAB5ELE!O22</f>
        <v>0</v>
      </c>
      <c r="P22" s="679">
        <f>TAB5CHP!P22+TAB5ELE!P22</f>
        <v>0</v>
      </c>
      <c r="Q22" s="679">
        <f>TAB5CHP!Q22+TAB5ELE!Q22</f>
        <v>0</v>
      </c>
      <c r="R22" s="679">
        <f>TAB5CHP!R22+TAB5ELE!R22</f>
        <v>0</v>
      </c>
      <c r="S22" s="679">
        <f>TAB5CHP!S22+TAB5ELE!S22</f>
        <v>0</v>
      </c>
      <c r="T22" s="679">
        <f>TAB5CHP!T22+TAB5ELE!T22</f>
        <v>0</v>
      </c>
      <c r="U22" s="679">
        <f>TAB5CHP!U22+TAB5ELE!U22</f>
        <v>0</v>
      </c>
      <c r="V22" s="679">
        <f>TAB5CHP!V22+TAB5ELE!V22</f>
        <v>0</v>
      </c>
      <c r="W22" s="679">
        <f>TAB5CHP!W22+TAB5ELE!W22</f>
        <v>0</v>
      </c>
      <c r="X22" s="679">
        <f>TAB5CHP!X22+TAB5ELE!X22</f>
        <v>0</v>
      </c>
      <c r="Y22" s="679">
        <f>TAB5CHP!Y22+TAB5ELE!Y22</f>
        <v>0</v>
      </c>
      <c r="Z22" s="679">
        <f>TAB5CHP!Z22+TAB5ELE!Z22</f>
        <v>0</v>
      </c>
      <c r="AA22" s="679">
        <f>TAB5CHP!AA22+TAB5ELE!AA22</f>
        <v>0</v>
      </c>
      <c r="AB22" s="679">
        <f>TAB5CHP!AB22+TAB5ELE!AB22</f>
        <v>0</v>
      </c>
      <c r="AC22" s="1056" t="s">
        <v>2187</v>
      </c>
      <c r="AE22" s="780" t="s">
        <v>1182</v>
      </c>
      <c r="AF22" s="679">
        <f>TAB5CHP!AF22+TAB5ELE!AF22</f>
        <v>0</v>
      </c>
      <c r="AG22" s="679">
        <f>TAB5CHP!AG22+TAB5ELE!AG22</f>
        <v>0</v>
      </c>
      <c r="AH22" s="679">
        <f>TAB5CHP!AH22+TAB5ELE!AH22</f>
        <v>0</v>
      </c>
      <c r="AI22" s="679">
        <f>TAB5CHP!AI22+TAB5ELE!AI22</f>
        <v>0</v>
      </c>
      <c r="AJ22" s="679">
        <f>TAB5CHP!AJ22+TAB5ELE!AJ22</f>
        <v>0</v>
      </c>
      <c r="AK22" s="679">
        <f>TAB5CHP!AK22+TAB5ELE!AK22</f>
        <v>0</v>
      </c>
      <c r="AL22" s="679">
        <f>TAB5CHP!AL22+TAB5ELE!AL22</f>
        <v>0</v>
      </c>
      <c r="AM22" s="679">
        <f>TAB5CHP!AM22+TAB5ELE!AM22</f>
        <v>0</v>
      </c>
      <c r="AN22" s="679">
        <f>TAB5CHP!AN22+TAB5ELE!AN22</f>
        <v>0</v>
      </c>
      <c r="AO22" s="679">
        <f>TAB5CHP!AO22+TAB5ELE!AO22</f>
        <v>0</v>
      </c>
      <c r="AP22" s="679">
        <f>TAB5CHP!AP22+TAB5ELE!AP22</f>
        <v>0</v>
      </c>
      <c r="AQ22" s="679">
        <f>TAB5CHP!AQ22+TAB5ELE!AQ22</f>
        <v>0</v>
      </c>
      <c r="AR22" s="679">
        <f>TAB5CHP!AR22+TAB5ELE!AR22</f>
        <v>0</v>
      </c>
      <c r="AS22" s="679">
        <f>TAB5CHP!AS22+TAB5ELE!AS22</f>
        <v>0</v>
      </c>
      <c r="AT22" s="679">
        <f>TAB5CHP!AT22+TAB5ELE!AT22</f>
        <v>0</v>
      </c>
      <c r="AU22" s="679">
        <f>TAB5CHP!AU22+TAB5ELE!AU22</f>
        <v>0</v>
      </c>
      <c r="AV22" s="679">
        <f>TAB5CHP!AV22+TAB5ELE!AV22</f>
        <v>0</v>
      </c>
      <c r="AW22" s="679">
        <f>TAB5CHP!AW22+TAB5ELE!AW22</f>
        <v>0</v>
      </c>
      <c r="AX22" s="679">
        <f>TAB5CHP!AX22+TAB5ELE!AX22</f>
        <v>0</v>
      </c>
      <c r="AY22" s="679">
        <f>TAB5CHP!AY22+TAB5ELE!AY22</f>
        <v>0</v>
      </c>
      <c r="AZ22" s="679">
        <f>TAB5CHP!AZ22+TAB5ELE!AZ22</f>
        <v>0</v>
      </c>
      <c r="BA22" s="679">
        <f>TAB5CHP!BA22+TAB5ELE!BA22</f>
        <v>0</v>
      </c>
      <c r="BB22" s="679">
        <f>TAB5CHP!BB22+TAB5ELE!BB22</f>
        <v>0</v>
      </c>
      <c r="BC22" s="679">
        <f>TAB5CHP!BC22+TAB5ELE!BC22</f>
        <v>0</v>
      </c>
    </row>
    <row r="23" spans="1:55" s="664" customFormat="1" ht="13.5" customHeight="1">
      <c r="A23" s="766" t="s">
        <v>541</v>
      </c>
      <c r="B23" s="766" t="s">
        <v>289</v>
      </c>
      <c r="C23" s="766" t="s">
        <v>248</v>
      </c>
      <c r="D23" s="766" t="s">
        <v>583</v>
      </c>
      <c r="E23" s="662">
        <f t="shared" ref="E23:O23" si="6">SUM(E24:E36)</f>
        <v>0</v>
      </c>
      <c r="F23" s="662">
        <f t="shared" si="6"/>
        <v>0</v>
      </c>
      <c r="G23" s="662">
        <f t="shared" si="6"/>
        <v>0</v>
      </c>
      <c r="H23" s="662">
        <f t="shared" si="6"/>
        <v>0</v>
      </c>
      <c r="I23" s="662">
        <f t="shared" si="6"/>
        <v>0</v>
      </c>
      <c r="J23" s="662">
        <f t="shared" si="6"/>
        <v>0</v>
      </c>
      <c r="K23" s="662">
        <f t="shared" si="6"/>
        <v>0</v>
      </c>
      <c r="L23" s="662">
        <f t="shared" si="6"/>
        <v>0</v>
      </c>
      <c r="M23" s="662">
        <f t="shared" si="6"/>
        <v>0</v>
      </c>
      <c r="N23" s="662">
        <f t="shared" si="6"/>
        <v>0</v>
      </c>
      <c r="O23" s="662">
        <f t="shared" si="6"/>
        <v>0</v>
      </c>
      <c r="P23" s="662">
        <f>SUM(P24:P36)</f>
        <v>0</v>
      </c>
      <c r="Q23" s="662">
        <f>SUM(Q24:Q36)</f>
        <v>0</v>
      </c>
      <c r="R23" s="662">
        <f>SUM(R24:R36)</f>
        <v>0</v>
      </c>
      <c r="S23" s="662">
        <f>SUM(S24:S36)</f>
        <v>0</v>
      </c>
      <c r="T23" s="662">
        <f>SUM(T24:T36)</f>
        <v>0</v>
      </c>
      <c r="U23" s="662">
        <f t="shared" ref="U23:AB23" si="7">SUM(U24:U36)</f>
        <v>0</v>
      </c>
      <c r="V23" s="662">
        <f t="shared" si="7"/>
        <v>0</v>
      </c>
      <c r="W23" s="662">
        <f t="shared" si="7"/>
        <v>0</v>
      </c>
      <c r="X23" s="662">
        <f>SUM(X24:X36)</f>
        <v>0</v>
      </c>
      <c r="Y23" s="662">
        <f>SUM(Y24:Y36)</f>
        <v>0</v>
      </c>
      <c r="Z23" s="662">
        <f>SUM(Z24:Z36)</f>
        <v>0</v>
      </c>
      <c r="AA23" s="662">
        <f>SUM(AA24:AA36)</f>
        <v>0</v>
      </c>
      <c r="AB23" s="662">
        <f t="shared" si="7"/>
        <v>0</v>
      </c>
      <c r="AC23" s="1057" t="s">
        <v>2188</v>
      </c>
      <c r="AD23"/>
      <c r="AE23" s="780" t="s">
        <v>131</v>
      </c>
      <c r="AF23" s="662">
        <f t="shared" ref="AF23:BC23" si="8">SUM(AF24:AF36)</f>
        <v>0</v>
      </c>
      <c r="AG23" s="662">
        <f t="shared" si="8"/>
        <v>0</v>
      </c>
      <c r="AH23" s="662">
        <f t="shared" si="8"/>
        <v>0</v>
      </c>
      <c r="AI23" s="662">
        <f t="shared" si="8"/>
        <v>0</v>
      </c>
      <c r="AJ23" s="662">
        <f t="shared" si="8"/>
        <v>0</v>
      </c>
      <c r="AK23" s="662">
        <f t="shared" si="8"/>
        <v>0</v>
      </c>
      <c r="AL23" s="662">
        <f t="shared" si="8"/>
        <v>0</v>
      </c>
      <c r="AM23" s="662">
        <f t="shared" si="8"/>
        <v>0</v>
      </c>
      <c r="AN23" s="662">
        <f t="shared" si="8"/>
        <v>0</v>
      </c>
      <c r="AO23" s="662">
        <f t="shared" si="8"/>
        <v>0</v>
      </c>
      <c r="AP23" s="662">
        <f t="shared" si="8"/>
        <v>0</v>
      </c>
      <c r="AQ23" s="662">
        <f t="shared" si="8"/>
        <v>0</v>
      </c>
      <c r="AR23" s="662">
        <f t="shared" si="8"/>
        <v>0</v>
      </c>
      <c r="AS23" s="662">
        <f t="shared" si="8"/>
        <v>0</v>
      </c>
      <c r="AT23" s="662">
        <f t="shared" si="8"/>
        <v>0</v>
      </c>
      <c r="AU23" s="662">
        <f t="shared" si="8"/>
        <v>0</v>
      </c>
      <c r="AV23" s="662">
        <f t="shared" si="8"/>
        <v>0</v>
      </c>
      <c r="AW23" s="662">
        <f t="shared" si="8"/>
        <v>0</v>
      </c>
      <c r="AX23" s="662">
        <f t="shared" si="8"/>
        <v>0</v>
      </c>
      <c r="AY23" s="662">
        <f>SUM(AY24:AY36)</f>
        <v>0</v>
      </c>
      <c r="AZ23" s="662">
        <f>SUM(AZ24:AZ36)</f>
        <v>0</v>
      </c>
      <c r="BA23" s="662">
        <f>SUM(BA24:BA36)</f>
        <v>0</v>
      </c>
      <c r="BB23" s="662">
        <f>SUM(BB24:BB36)</f>
        <v>0</v>
      </c>
      <c r="BC23" s="662">
        <f t="shared" si="8"/>
        <v>0</v>
      </c>
    </row>
    <row r="24" spans="1:55" ht="12.75" customHeight="1">
      <c r="A24" s="748" t="s">
        <v>541</v>
      </c>
      <c r="B24" s="748" t="s">
        <v>1268</v>
      </c>
      <c r="C24" s="748" t="s">
        <v>248</v>
      </c>
      <c r="D24" s="748" t="s">
        <v>583</v>
      </c>
      <c r="E24" s="679">
        <f>TAB5CHP!E24+TAB5ELE!E24</f>
        <v>0</v>
      </c>
      <c r="F24" s="679">
        <f>TAB5CHP!F24+TAB5ELE!F24</f>
        <v>0</v>
      </c>
      <c r="G24" s="680">
        <f>TAB5CHP!G24+TAB5ELE!G24</f>
        <v>0</v>
      </c>
      <c r="H24" s="679">
        <f>TAB5CHP!H24+TAB5ELE!H24</f>
        <v>0</v>
      </c>
      <c r="I24" s="679">
        <f>TAB5CHP!I24+TAB5ELE!I24</f>
        <v>0</v>
      </c>
      <c r="J24" s="679">
        <f>TAB5CHP!J24+TAB5ELE!J24</f>
        <v>0</v>
      </c>
      <c r="K24" s="679">
        <f>TAB5CHP!K24+TAB5ELE!K24</f>
        <v>0</v>
      </c>
      <c r="L24" s="679">
        <f>TAB5CHP!L24+TAB5ELE!L24</f>
        <v>0</v>
      </c>
      <c r="M24" s="679">
        <f>TAB5CHP!M24+TAB5ELE!M24</f>
        <v>0</v>
      </c>
      <c r="N24" s="679">
        <f>TAB5CHP!N24+TAB5ELE!N24</f>
        <v>0</v>
      </c>
      <c r="O24" s="679">
        <f>TAB5CHP!O24+TAB5ELE!O24</f>
        <v>0</v>
      </c>
      <c r="P24" s="679">
        <f>TAB5CHP!P24+TAB5ELE!P24</f>
        <v>0</v>
      </c>
      <c r="Q24" s="679">
        <f>TAB5CHP!Q24+TAB5ELE!Q24</f>
        <v>0</v>
      </c>
      <c r="R24" s="679">
        <f>TAB5CHP!R24+TAB5ELE!R24</f>
        <v>0</v>
      </c>
      <c r="S24" s="679">
        <f>TAB5CHP!S24+TAB5ELE!S24</f>
        <v>0</v>
      </c>
      <c r="T24" s="679">
        <f>TAB5CHP!T24+TAB5ELE!T24</f>
        <v>0</v>
      </c>
      <c r="U24" s="679">
        <f>TAB5CHP!U24+TAB5ELE!U24</f>
        <v>0</v>
      </c>
      <c r="V24" s="679">
        <f>TAB5CHP!V24+TAB5ELE!V24</f>
        <v>0</v>
      </c>
      <c r="W24" s="679">
        <f>TAB5CHP!W24+TAB5ELE!W24</f>
        <v>0</v>
      </c>
      <c r="X24" s="679">
        <f>TAB5CHP!X24+TAB5ELE!X24</f>
        <v>0</v>
      </c>
      <c r="Y24" s="679">
        <f>TAB5CHP!Y24+TAB5ELE!Y24</f>
        <v>0</v>
      </c>
      <c r="Z24" s="679">
        <f>TAB5CHP!Z24+TAB5ELE!Z24</f>
        <v>0</v>
      </c>
      <c r="AA24" s="679">
        <f>TAB5CHP!AA24+TAB5ELE!AA24</f>
        <v>0</v>
      </c>
      <c r="AB24" s="679">
        <f>TAB5CHP!AB24+TAB5ELE!AB24</f>
        <v>0</v>
      </c>
      <c r="AC24" s="1056" t="s">
        <v>2189</v>
      </c>
      <c r="AE24" s="780" t="s">
        <v>158</v>
      </c>
      <c r="AF24" s="679">
        <f>TAB5CHP!AF24+TAB5ELE!AF24</f>
        <v>0</v>
      </c>
      <c r="AG24" s="679">
        <f>TAB5CHP!AG24+TAB5ELE!AG24</f>
        <v>0</v>
      </c>
      <c r="AH24" s="679">
        <f>TAB5CHP!AH24+TAB5ELE!AH24</f>
        <v>0</v>
      </c>
      <c r="AI24" s="679">
        <f>TAB5CHP!AI24+TAB5ELE!AI24</f>
        <v>0</v>
      </c>
      <c r="AJ24" s="679">
        <f>TAB5CHP!AJ24+TAB5ELE!AJ24</f>
        <v>0</v>
      </c>
      <c r="AK24" s="679">
        <f>TAB5CHP!AK24+TAB5ELE!AK24</f>
        <v>0</v>
      </c>
      <c r="AL24" s="679">
        <f>TAB5CHP!AL24+TAB5ELE!AL24</f>
        <v>0</v>
      </c>
      <c r="AM24" s="679">
        <f>TAB5CHP!AM24+TAB5ELE!AM24</f>
        <v>0</v>
      </c>
      <c r="AN24" s="679">
        <f>TAB5CHP!AN24+TAB5ELE!AN24</f>
        <v>0</v>
      </c>
      <c r="AO24" s="679">
        <f>TAB5CHP!AO24+TAB5ELE!AO24</f>
        <v>0</v>
      </c>
      <c r="AP24" s="679">
        <f>TAB5CHP!AP24+TAB5ELE!AP24</f>
        <v>0</v>
      </c>
      <c r="AQ24" s="679">
        <f>TAB5CHP!AQ24+TAB5ELE!AQ24</f>
        <v>0</v>
      </c>
      <c r="AR24" s="679">
        <f>TAB5CHP!AR24+TAB5ELE!AR24</f>
        <v>0</v>
      </c>
      <c r="AS24" s="679">
        <f>TAB5CHP!AS24+TAB5ELE!AS24</f>
        <v>0</v>
      </c>
      <c r="AT24" s="679">
        <f>TAB5CHP!AT24+TAB5ELE!AT24</f>
        <v>0</v>
      </c>
      <c r="AU24" s="679">
        <f>TAB5CHP!AU24+TAB5ELE!AU24</f>
        <v>0</v>
      </c>
      <c r="AV24" s="679">
        <f>TAB5CHP!AV24+TAB5ELE!AV24</f>
        <v>0</v>
      </c>
      <c r="AW24" s="679">
        <f>TAB5CHP!AW24+TAB5ELE!AW24</f>
        <v>0</v>
      </c>
      <c r="AX24" s="679">
        <f>TAB5CHP!AX24+TAB5ELE!AX24</f>
        <v>0</v>
      </c>
      <c r="AY24" s="679">
        <f>TAB5CHP!AY24+TAB5ELE!AY24</f>
        <v>0</v>
      </c>
      <c r="AZ24" s="679">
        <f>TAB5CHP!AZ24+TAB5ELE!AZ24</f>
        <v>0</v>
      </c>
      <c r="BA24" s="679">
        <f>TAB5CHP!BA24+TAB5ELE!BA24</f>
        <v>0</v>
      </c>
      <c r="BB24" s="679">
        <f>TAB5CHP!BB24+TAB5ELE!BB24</f>
        <v>0</v>
      </c>
      <c r="BC24" s="679">
        <f>TAB5CHP!BC24+TAB5ELE!BC24</f>
        <v>0</v>
      </c>
    </row>
    <row r="25" spans="1:55" ht="12.75" customHeight="1">
      <c r="A25" s="748" t="s">
        <v>541</v>
      </c>
      <c r="B25" s="748" t="s">
        <v>1269</v>
      </c>
      <c r="C25" s="748" t="s">
        <v>248</v>
      </c>
      <c r="D25" s="748" t="s">
        <v>583</v>
      </c>
      <c r="E25" s="679">
        <f>TAB5CHP!E25+TAB5ELE!E25</f>
        <v>0</v>
      </c>
      <c r="F25" s="679">
        <f>TAB5CHP!F25+TAB5ELE!F25</f>
        <v>0</v>
      </c>
      <c r="G25" s="680">
        <f>TAB5CHP!G25+TAB5ELE!G25</f>
        <v>0</v>
      </c>
      <c r="H25" s="679">
        <f>TAB5CHP!H25+TAB5ELE!H25</f>
        <v>0</v>
      </c>
      <c r="I25" s="679">
        <f>TAB5CHP!I25+TAB5ELE!I25</f>
        <v>0</v>
      </c>
      <c r="J25" s="679">
        <f>TAB5CHP!J25+TAB5ELE!J25</f>
        <v>0</v>
      </c>
      <c r="K25" s="679">
        <f>TAB5CHP!K25+TAB5ELE!K25</f>
        <v>0</v>
      </c>
      <c r="L25" s="679">
        <f>TAB5CHP!L25+TAB5ELE!L25</f>
        <v>0</v>
      </c>
      <c r="M25" s="679">
        <f>TAB5CHP!M25+TAB5ELE!M25</f>
        <v>0</v>
      </c>
      <c r="N25" s="679">
        <f>TAB5CHP!N25+TAB5ELE!N25</f>
        <v>0</v>
      </c>
      <c r="O25" s="679">
        <f>TAB5CHP!O25+TAB5ELE!O25</f>
        <v>0</v>
      </c>
      <c r="P25" s="679">
        <f>TAB5CHP!P25+TAB5ELE!P25</f>
        <v>0</v>
      </c>
      <c r="Q25" s="679">
        <f>TAB5CHP!Q25+TAB5ELE!Q25</f>
        <v>0</v>
      </c>
      <c r="R25" s="679">
        <f>TAB5CHP!R25+TAB5ELE!R25</f>
        <v>0</v>
      </c>
      <c r="S25" s="679">
        <f>TAB5CHP!S25+TAB5ELE!S25</f>
        <v>0</v>
      </c>
      <c r="T25" s="679">
        <f>TAB5CHP!T25+TAB5ELE!T25</f>
        <v>0</v>
      </c>
      <c r="U25" s="679">
        <f>TAB5CHP!U25+TAB5ELE!U25</f>
        <v>0</v>
      </c>
      <c r="V25" s="679">
        <f>TAB5CHP!V25+TAB5ELE!V25</f>
        <v>0</v>
      </c>
      <c r="W25" s="679">
        <f>TAB5CHP!W25+TAB5ELE!W25</f>
        <v>0</v>
      </c>
      <c r="X25" s="679">
        <f>TAB5CHP!X25+TAB5ELE!X25</f>
        <v>0</v>
      </c>
      <c r="Y25" s="679">
        <f>TAB5CHP!Y25+TAB5ELE!Y25</f>
        <v>0</v>
      </c>
      <c r="Z25" s="679">
        <f>TAB5CHP!Z25+TAB5ELE!Z25</f>
        <v>0</v>
      </c>
      <c r="AA25" s="679">
        <f>TAB5CHP!AA25+TAB5ELE!AA25</f>
        <v>0</v>
      </c>
      <c r="AB25" s="679">
        <f>TAB5CHP!AB25+TAB5ELE!AB25</f>
        <v>0</v>
      </c>
      <c r="AC25" s="1054" t="s">
        <v>2190</v>
      </c>
      <c r="AE25" s="780" t="s">
        <v>45</v>
      </c>
      <c r="AF25" s="679">
        <f>TAB5CHP!AF25+TAB5ELE!AF25</f>
        <v>0</v>
      </c>
      <c r="AG25" s="679">
        <f>TAB5CHP!AG25+TAB5ELE!AG25</f>
        <v>0</v>
      </c>
      <c r="AH25" s="679">
        <f>TAB5CHP!AH25+TAB5ELE!AH25</f>
        <v>0</v>
      </c>
      <c r="AI25" s="679">
        <f>TAB5CHP!AI25+TAB5ELE!AI25</f>
        <v>0</v>
      </c>
      <c r="AJ25" s="679">
        <f>TAB5CHP!AJ25+TAB5ELE!AJ25</f>
        <v>0</v>
      </c>
      <c r="AK25" s="679">
        <f>TAB5CHP!AK25+TAB5ELE!AK25</f>
        <v>0</v>
      </c>
      <c r="AL25" s="679">
        <f>TAB5CHP!AL25+TAB5ELE!AL25</f>
        <v>0</v>
      </c>
      <c r="AM25" s="679">
        <f>TAB5CHP!AM25+TAB5ELE!AM25</f>
        <v>0</v>
      </c>
      <c r="AN25" s="679">
        <f>TAB5CHP!AN25+TAB5ELE!AN25</f>
        <v>0</v>
      </c>
      <c r="AO25" s="679">
        <f>TAB5CHP!AO25+TAB5ELE!AO25</f>
        <v>0</v>
      </c>
      <c r="AP25" s="679">
        <f>TAB5CHP!AP25+TAB5ELE!AP25</f>
        <v>0</v>
      </c>
      <c r="AQ25" s="679">
        <f>TAB5CHP!AQ25+TAB5ELE!AQ25</f>
        <v>0</v>
      </c>
      <c r="AR25" s="679">
        <f>TAB5CHP!AR25+TAB5ELE!AR25</f>
        <v>0</v>
      </c>
      <c r="AS25" s="679">
        <f>TAB5CHP!AS25+TAB5ELE!AS25</f>
        <v>0</v>
      </c>
      <c r="AT25" s="679">
        <f>TAB5CHP!AT25+TAB5ELE!AT25</f>
        <v>0</v>
      </c>
      <c r="AU25" s="679">
        <f>TAB5CHP!AU25+TAB5ELE!AU25</f>
        <v>0</v>
      </c>
      <c r="AV25" s="679">
        <f>TAB5CHP!AV25+TAB5ELE!AV25</f>
        <v>0</v>
      </c>
      <c r="AW25" s="679">
        <f>TAB5CHP!AW25+TAB5ELE!AW25</f>
        <v>0</v>
      </c>
      <c r="AX25" s="679">
        <f>TAB5CHP!AX25+TAB5ELE!AX25</f>
        <v>0</v>
      </c>
      <c r="AY25" s="679">
        <f>TAB5CHP!AY25+TAB5ELE!AY25</f>
        <v>0</v>
      </c>
      <c r="AZ25" s="679">
        <f>TAB5CHP!AZ25+TAB5ELE!AZ25</f>
        <v>0</v>
      </c>
      <c r="BA25" s="679">
        <f>TAB5CHP!BA25+TAB5ELE!BA25</f>
        <v>0</v>
      </c>
      <c r="BB25" s="679">
        <f>TAB5CHP!BB25+TAB5ELE!BB25</f>
        <v>0</v>
      </c>
      <c r="BC25" s="679">
        <f>TAB5CHP!BC25+TAB5ELE!BC25</f>
        <v>0</v>
      </c>
    </row>
    <row r="26" spans="1:55" ht="12.75" customHeight="1">
      <c r="A26" s="748" t="s">
        <v>541</v>
      </c>
      <c r="B26" s="748" t="s">
        <v>1270</v>
      </c>
      <c r="C26" s="748" t="s">
        <v>248</v>
      </c>
      <c r="D26" s="748" t="s">
        <v>583</v>
      </c>
      <c r="E26" s="679">
        <f>TAB5CHP!E26+TAB5ELE!E26</f>
        <v>0</v>
      </c>
      <c r="F26" s="679">
        <f>TAB5CHP!F26+TAB5ELE!F26</f>
        <v>0</v>
      </c>
      <c r="G26" s="680">
        <f>TAB5CHP!G26+TAB5ELE!G26</f>
        <v>0</v>
      </c>
      <c r="H26" s="679">
        <f>TAB5CHP!H26+TAB5ELE!H26</f>
        <v>0</v>
      </c>
      <c r="I26" s="679">
        <f>TAB5CHP!I26+TAB5ELE!I26</f>
        <v>0</v>
      </c>
      <c r="J26" s="679">
        <f>TAB5CHP!J26+TAB5ELE!J26</f>
        <v>0</v>
      </c>
      <c r="K26" s="679">
        <f>TAB5CHP!K26+TAB5ELE!K26</f>
        <v>0</v>
      </c>
      <c r="L26" s="679">
        <f>TAB5CHP!L26+TAB5ELE!L26</f>
        <v>0</v>
      </c>
      <c r="M26" s="679">
        <f>TAB5CHP!M26+TAB5ELE!M26</f>
        <v>0</v>
      </c>
      <c r="N26" s="679">
        <f>TAB5CHP!N26+TAB5ELE!N26</f>
        <v>0</v>
      </c>
      <c r="O26" s="679">
        <f>TAB5CHP!O26+TAB5ELE!O26</f>
        <v>0</v>
      </c>
      <c r="P26" s="679">
        <f>TAB5CHP!P26+TAB5ELE!P26</f>
        <v>0</v>
      </c>
      <c r="Q26" s="679">
        <f>TAB5CHP!Q26+TAB5ELE!Q26</f>
        <v>0</v>
      </c>
      <c r="R26" s="679">
        <f>TAB5CHP!R26+TAB5ELE!R26</f>
        <v>0</v>
      </c>
      <c r="S26" s="679">
        <f>TAB5CHP!S26+TAB5ELE!S26</f>
        <v>0</v>
      </c>
      <c r="T26" s="679">
        <f>TAB5CHP!T26+TAB5ELE!T26</f>
        <v>0</v>
      </c>
      <c r="U26" s="679">
        <f>TAB5CHP!U26+TAB5ELE!U26</f>
        <v>0</v>
      </c>
      <c r="V26" s="679">
        <f>TAB5CHP!V26+TAB5ELE!V26</f>
        <v>0</v>
      </c>
      <c r="W26" s="679">
        <f>TAB5CHP!W26+TAB5ELE!W26</f>
        <v>0</v>
      </c>
      <c r="X26" s="679">
        <f>TAB5CHP!X26+TAB5ELE!X26</f>
        <v>0</v>
      </c>
      <c r="Y26" s="679">
        <f>TAB5CHP!Y26+TAB5ELE!Y26</f>
        <v>0</v>
      </c>
      <c r="Z26" s="679">
        <f>TAB5CHP!Z26+TAB5ELE!Z26</f>
        <v>0</v>
      </c>
      <c r="AA26" s="679">
        <f>TAB5CHP!AA26+TAB5ELE!AA26</f>
        <v>0</v>
      </c>
      <c r="AB26" s="679">
        <f>TAB5CHP!AB26+TAB5ELE!AB26</f>
        <v>0</v>
      </c>
      <c r="AC26" s="1056" t="s">
        <v>2191</v>
      </c>
      <c r="AE26" s="780" t="s">
        <v>149</v>
      </c>
      <c r="AF26" s="679">
        <f>TAB5CHP!AF26+TAB5ELE!AF26</f>
        <v>0</v>
      </c>
      <c r="AG26" s="679">
        <f>TAB5CHP!AG26+TAB5ELE!AG26</f>
        <v>0</v>
      </c>
      <c r="AH26" s="679">
        <f>TAB5CHP!AH26+TAB5ELE!AH26</f>
        <v>0</v>
      </c>
      <c r="AI26" s="679">
        <f>TAB5CHP!AI26+TAB5ELE!AI26</f>
        <v>0</v>
      </c>
      <c r="AJ26" s="679">
        <f>TAB5CHP!AJ26+TAB5ELE!AJ26</f>
        <v>0</v>
      </c>
      <c r="AK26" s="679">
        <f>TAB5CHP!AK26+TAB5ELE!AK26</f>
        <v>0</v>
      </c>
      <c r="AL26" s="679">
        <f>TAB5CHP!AL26+TAB5ELE!AL26</f>
        <v>0</v>
      </c>
      <c r="AM26" s="679">
        <f>TAB5CHP!AM26+TAB5ELE!AM26</f>
        <v>0</v>
      </c>
      <c r="AN26" s="679">
        <f>TAB5CHP!AN26+TAB5ELE!AN26</f>
        <v>0</v>
      </c>
      <c r="AO26" s="679">
        <f>TAB5CHP!AO26+TAB5ELE!AO26</f>
        <v>0</v>
      </c>
      <c r="AP26" s="679">
        <f>TAB5CHP!AP26+TAB5ELE!AP26</f>
        <v>0</v>
      </c>
      <c r="AQ26" s="679">
        <f>TAB5CHP!AQ26+TAB5ELE!AQ26</f>
        <v>0</v>
      </c>
      <c r="AR26" s="679">
        <f>TAB5CHP!AR26+TAB5ELE!AR26</f>
        <v>0</v>
      </c>
      <c r="AS26" s="679">
        <f>TAB5CHP!AS26+TAB5ELE!AS26</f>
        <v>0</v>
      </c>
      <c r="AT26" s="679">
        <f>TAB5CHP!AT26+TAB5ELE!AT26</f>
        <v>0</v>
      </c>
      <c r="AU26" s="679">
        <f>TAB5CHP!AU26+TAB5ELE!AU26</f>
        <v>0</v>
      </c>
      <c r="AV26" s="679">
        <f>TAB5CHP!AV26+TAB5ELE!AV26</f>
        <v>0</v>
      </c>
      <c r="AW26" s="679">
        <f>TAB5CHP!AW26+TAB5ELE!AW26</f>
        <v>0</v>
      </c>
      <c r="AX26" s="679">
        <f>TAB5CHP!AX26+TAB5ELE!AX26</f>
        <v>0</v>
      </c>
      <c r="AY26" s="679">
        <f>TAB5CHP!AY26+TAB5ELE!AY26</f>
        <v>0</v>
      </c>
      <c r="AZ26" s="679">
        <f>TAB5CHP!AZ26+TAB5ELE!AZ26</f>
        <v>0</v>
      </c>
      <c r="BA26" s="679">
        <f>TAB5CHP!BA26+TAB5ELE!BA26</f>
        <v>0</v>
      </c>
      <c r="BB26" s="679">
        <f>TAB5CHP!BB26+TAB5ELE!BB26</f>
        <v>0</v>
      </c>
      <c r="BC26" s="679">
        <f>TAB5CHP!BC26+TAB5ELE!BC26</f>
        <v>0</v>
      </c>
    </row>
    <row r="27" spans="1:55" ht="12.75" customHeight="1">
      <c r="A27" s="748" t="s">
        <v>541</v>
      </c>
      <c r="B27" s="748" t="s">
        <v>1271</v>
      </c>
      <c r="C27" s="748" t="s">
        <v>248</v>
      </c>
      <c r="D27" s="748" t="s">
        <v>583</v>
      </c>
      <c r="E27" s="679">
        <f>TAB5CHP!E27+TAB5ELE!E27</f>
        <v>0</v>
      </c>
      <c r="F27" s="679">
        <f>TAB5CHP!F27+TAB5ELE!F27</f>
        <v>0</v>
      </c>
      <c r="G27" s="680">
        <f>TAB5CHP!G27+TAB5ELE!G27</f>
        <v>0</v>
      </c>
      <c r="H27" s="679">
        <f>TAB5CHP!H27+TAB5ELE!H27</f>
        <v>0</v>
      </c>
      <c r="I27" s="679">
        <f>TAB5CHP!I27+TAB5ELE!I27</f>
        <v>0</v>
      </c>
      <c r="J27" s="679">
        <f>TAB5CHP!J27+TAB5ELE!J27</f>
        <v>0</v>
      </c>
      <c r="K27" s="679">
        <f>TAB5CHP!K27+TAB5ELE!K27</f>
        <v>0</v>
      </c>
      <c r="L27" s="679">
        <f>TAB5CHP!L27+TAB5ELE!L27</f>
        <v>0</v>
      </c>
      <c r="M27" s="679">
        <f>TAB5CHP!M27+TAB5ELE!M27</f>
        <v>0</v>
      </c>
      <c r="N27" s="679">
        <f>TAB5CHP!N27+TAB5ELE!N27</f>
        <v>0</v>
      </c>
      <c r="O27" s="679">
        <f>TAB5CHP!O27+TAB5ELE!O27</f>
        <v>0</v>
      </c>
      <c r="P27" s="679">
        <f>TAB5CHP!P27+TAB5ELE!P27</f>
        <v>0</v>
      </c>
      <c r="Q27" s="679">
        <f>TAB5CHP!Q27+TAB5ELE!Q27</f>
        <v>0</v>
      </c>
      <c r="R27" s="679">
        <f>TAB5CHP!R27+TAB5ELE!R27</f>
        <v>0</v>
      </c>
      <c r="S27" s="679">
        <f>TAB5CHP!S27+TAB5ELE!S27</f>
        <v>0</v>
      </c>
      <c r="T27" s="679">
        <f>TAB5CHP!T27+TAB5ELE!T27</f>
        <v>0</v>
      </c>
      <c r="U27" s="679">
        <f>TAB5CHP!U27+TAB5ELE!U27</f>
        <v>0</v>
      </c>
      <c r="V27" s="679">
        <f>TAB5CHP!V27+TAB5ELE!V27</f>
        <v>0</v>
      </c>
      <c r="W27" s="679">
        <f>TAB5CHP!W27+TAB5ELE!W27</f>
        <v>0</v>
      </c>
      <c r="X27" s="679">
        <f>TAB5CHP!X27+TAB5ELE!X27</f>
        <v>0</v>
      </c>
      <c r="Y27" s="679">
        <f>TAB5CHP!Y27+TAB5ELE!Y27</f>
        <v>0</v>
      </c>
      <c r="Z27" s="679">
        <f>TAB5CHP!Z27+TAB5ELE!Z27</f>
        <v>0</v>
      </c>
      <c r="AA27" s="679">
        <f>TAB5CHP!AA27+TAB5ELE!AA27</f>
        <v>0</v>
      </c>
      <c r="AB27" s="679">
        <f>TAB5CHP!AB27+TAB5ELE!AB27</f>
        <v>0</v>
      </c>
      <c r="AC27" s="1056" t="s">
        <v>2192</v>
      </c>
      <c r="AE27" s="780" t="s">
        <v>150</v>
      </c>
      <c r="AF27" s="679">
        <f>TAB5CHP!AF27+TAB5ELE!AF27</f>
        <v>0</v>
      </c>
      <c r="AG27" s="679">
        <f>TAB5CHP!AG27+TAB5ELE!AG27</f>
        <v>0</v>
      </c>
      <c r="AH27" s="679">
        <f>TAB5CHP!AH27+TAB5ELE!AH27</f>
        <v>0</v>
      </c>
      <c r="AI27" s="679">
        <f>TAB5CHP!AI27+TAB5ELE!AI27</f>
        <v>0</v>
      </c>
      <c r="AJ27" s="679">
        <f>TAB5CHP!AJ27+TAB5ELE!AJ27</f>
        <v>0</v>
      </c>
      <c r="AK27" s="679">
        <f>TAB5CHP!AK27+TAB5ELE!AK27</f>
        <v>0</v>
      </c>
      <c r="AL27" s="679">
        <f>TAB5CHP!AL27+TAB5ELE!AL27</f>
        <v>0</v>
      </c>
      <c r="AM27" s="679">
        <f>TAB5CHP!AM27+TAB5ELE!AM27</f>
        <v>0</v>
      </c>
      <c r="AN27" s="679">
        <f>TAB5CHP!AN27+TAB5ELE!AN27</f>
        <v>0</v>
      </c>
      <c r="AO27" s="679">
        <f>TAB5CHP!AO27+TAB5ELE!AO27</f>
        <v>0</v>
      </c>
      <c r="AP27" s="679">
        <f>TAB5CHP!AP27+TAB5ELE!AP27</f>
        <v>0</v>
      </c>
      <c r="AQ27" s="679">
        <f>TAB5CHP!AQ27+TAB5ELE!AQ27</f>
        <v>0</v>
      </c>
      <c r="AR27" s="679">
        <f>TAB5CHP!AR27+TAB5ELE!AR27</f>
        <v>0</v>
      </c>
      <c r="AS27" s="679">
        <f>TAB5CHP!AS27+TAB5ELE!AS27</f>
        <v>0</v>
      </c>
      <c r="AT27" s="679">
        <f>TAB5CHP!AT27+TAB5ELE!AT27</f>
        <v>0</v>
      </c>
      <c r="AU27" s="679">
        <f>TAB5CHP!AU27+TAB5ELE!AU27</f>
        <v>0</v>
      </c>
      <c r="AV27" s="679">
        <f>TAB5CHP!AV27+TAB5ELE!AV27</f>
        <v>0</v>
      </c>
      <c r="AW27" s="679">
        <f>TAB5CHP!AW27+TAB5ELE!AW27</f>
        <v>0</v>
      </c>
      <c r="AX27" s="679">
        <f>TAB5CHP!AX27+TAB5ELE!AX27</f>
        <v>0</v>
      </c>
      <c r="AY27" s="679">
        <f>TAB5CHP!AY27+TAB5ELE!AY27</f>
        <v>0</v>
      </c>
      <c r="AZ27" s="679">
        <f>TAB5CHP!AZ27+TAB5ELE!AZ27</f>
        <v>0</v>
      </c>
      <c r="BA27" s="679">
        <f>TAB5CHP!BA27+TAB5ELE!BA27</f>
        <v>0</v>
      </c>
      <c r="BB27" s="679">
        <f>TAB5CHP!BB27+TAB5ELE!BB27</f>
        <v>0</v>
      </c>
      <c r="BC27" s="679">
        <f>TAB5CHP!BC27+TAB5ELE!BC27</f>
        <v>0</v>
      </c>
    </row>
    <row r="28" spans="1:55" s="124" customFormat="1" ht="12.75" customHeight="1">
      <c r="A28" s="748" t="s">
        <v>541</v>
      </c>
      <c r="B28" s="748" t="s">
        <v>1272</v>
      </c>
      <c r="C28" s="748" t="s">
        <v>248</v>
      </c>
      <c r="D28" s="748" t="s">
        <v>583</v>
      </c>
      <c r="E28" s="679">
        <f>TAB5CHP!E28+TAB5ELE!E28</f>
        <v>0</v>
      </c>
      <c r="F28" s="679">
        <f>TAB5CHP!F28+TAB5ELE!F28</f>
        <v>0</v>
      </c>
      <c r="G28" s="680">
        <f>TAB5CHP!G28+TAB5ELE!G28</f>
        <v>0</v>
      </c>
      <c r="H28" s="679">
        <f>TAB5CHP!H28+TAB5ELE!H28</f>
        <v>0</v>
      </c>
      <c r="I28" s="679">
        <f>TAB5CHP!I28+TAB5ELE!I28</f>
        <v>0</v>
      </c>
      <c r="J28" s="679">
        <f>TAB5CHP!J28+TAB5ELE!J28</f>
        <v>0</v>
      </c>
      <c r="K28" s="679">
        <f>TAB5CHP!K28+TAB5ELE!K28</f>
        <v>0</v>
      </c>
      <c r="L28" s="679">
        <f>TAB5CHP!L28+TAB5ELE!L28</f>
        <v>0</v>
      </c>
      <c r="M28" s="679">
        <f>TAB5CHP!M28+TAB5ELE!M28</f>
        <v>0</v>
      </c>
      <c r="N28" s="679">
        <f>TAB5CHP!N28+TAB5ELE!N28</f>
        <v>0</v>
      </c>
      <c r="O28" s="679">
        <f>TAB5CHP!O28+TAB5ELE!O28</f>
        <v>0</v>
      </c>
      <c r="P28" s="679">
        <f>TAB5CHP!P28+TAB5ELE!P28</f>
        <v>0</v>
      </c>
      <c r="Q28" s="679">
        <f>TAB5CHP!Q28+TAB5ELE!Q28</f>
        <v>0</v>
      </c>
      <c r="R28" s="679">
        <f>TAB5CHP!R28+TAB5ELE!R28</f>
        <v>0</v>
      </c>
      <c r="S28" s="679">
        <f>TAB5CHP!S28+TAB5ELE!S28</f>
        <v>0</v>
      </c>
      <c r="T28" s="679">
        <f>TAB5CHP!T28+TAB5ELE!T28</f>
        <v>0</v>
      </c>
      <c r="U28" s="679">
        <f>TAB5CHP!U28+TAB5ELE!U28</f>
        <v>0</v>
      </c>
      <c r="V28" s="679">
        <f>TAB5CHP!V28+TAB5ELE!V28</f>
        <v>0</v>
      </c>
      <c r="W28" s="679">
        <f>TAB5CHP!W28+TAB5ELE!W28</f>
        <v>0</v>
      </c>
      <c r="X28" s="679">
        <f>TAB5CHP!X28+TAB5ELE!X28</f>
        <v>0</v>
      </c>
      <c r="Y28" s="679">
        <f>TAB5CHP!Y28+TAB5ELE!Y28</f>
        <v>0</v>
      </c>
      <c r="Z28" s="679">
        <f>TAB5CHP!Z28+TAB5ELE!Z28</f>
        <v>0</v>
      </c>
      <c r="AA28" s="679">
        <f>TAB5CHP!AA28+TAB5ELE!AA28</f>
        <v>0</v>
      </c>
      <c r="AB28" s="679">
        <f>TAB5CHP!AB28+TAB5ELE!AB28</f>
        <v>0</v>
      </c>
      <c r="AC28" s="1056" t="s">
        <v>2193</v>
      </c>
      <c r="AD28"/>
      <c r="AE28" s="780" t="s">
        <v>151</v>
      </c>
      <c r="AF28" s="679">
        <f>TAB5CHP!AF28+TAB5ELE!AF28</f>
        <v>0</v>
      </c>
      <c r="AG28" s="679">
        <f>TAB5CHP!AG28+TAB5ELE!AG28</f>
        <v>0</v>
      </c>
      <c r="AH28" s="679">
        <f>TAB5CHP!AH28+TAB5ELE!AH28</f>
        <v>0</v>
      </c>
      <c r="AI28" s="679">
        <f>TAB5CHP!AI28+TAB5ELE!AI28</f>
        <v>0</v>
      </c>
      <c r="AJ28" s="679">
        <f>TAB5CHP!AJ28+TAB5ELE!AJ28</f>
        <v>0</v>
      </c>
      <c r="AK28" s="679">
        <f>TAB5CHP!AK28+TAB5ELE!AK28</f>
        <v>0</v>
      </c>
      <c r="AL28" s="679">
        <f>TAB5CHP!AL28+TAB5ELE!AL28</f>
        <v>0</v>
      </c>
      <c r="AM28" s="679">
        <f>TAB5CHP!AM28+TAB5ELE!AM28</f>
        <v>0</v>
      </c>
      <c r="AN28" s="679">
        <f>TAB5CHP!AN28+TAB5ELE!AN28</f>
        <v>0</v>
      </c>
      <c r="AO28" s="679">
        <f>TAB5CHP!AO28+TAB5ELE!AO28</f>
        <v>0</v>
      </c>
      <c r="AP28" s="679">
        <f>TAB5CHP!AP28+TAB5ELE!AP28</f>
        <v>0</v>
      </c>
      <c r="AQ28" s="679">
        <f>TAB5CHP!AQ28+TAB5ELE!AQ28</f>
        <v>0</v>
      </c>
      <c r="AR28" s="679">
        <f>TAB5CHP!AR28+TAB5ELE!AR28</f>
        <v>0</v>
      </c>
      <c r="AS28" s="679">
        <f>TAB5CHP!AS28+TAB5ELE!AS28</f>
        <v>0</v>
      </c>
      <c r="AT28" s="679">
        <f>TAB5CHP!AT28+TAB5ELE!AT28</f>
        <v>0</v>
      </c>
      <c r="AU28" s="679">
        <f>TAB5CHP!AU28+TAB5ELE!AU28</f>
        <v>0</v>
      </c>
      <c r="AV28" s="679">
        <f>TAB5CHP!AV28+TAB5ELE!AV28</f>
        <v>0</v>
      </c>
      <c r="AW28" s="679">
        <f>TAB5CHP!AW28+TAB5ELE!AW28</f>
        <v>0</v>
      </c>
      <c r="AX28" s="679">
        <f>TAB5CHP!AX28+TAB5ELE!AX28</f>
        <v>0</v>
      </c>
      <c r="AY28" s="679">
        <f>TAB5CHP!AY28+TAB5ELE!AY28</f>
        <v>0</v>
      </c>
      <c r="AZ28" s="679">
        <f>TAB5CHP!AZ28+TAB5ELE!AZ28</f>
        <v>0</v>
      </c>
      <c r="BA28" s="679">
        <f>TAB5CHP!BA28+TAB5ELE!BA28</f>
        <v>0</v>
      </c>
      <c r="BB28" s="679">
        <f>TAB5CHP!BB28+TAB5ELE!BB28</f>
        <v>0</v>
      </c>
      <c r="BC28" s="679">
        <f>TAB5CHP!BC28+TAB5ELE!BC28</f>
        <v>0</v>
      </c>
    </row>
    <row r="29" spans="1:55" s="124" customFormat="1" ht="12.75" customHeight="1">
      <c r="A29" s="748" t="s">
        <v>541</v>
      </c>
      <c r="B29" s="748" t="s">
        <v>1273</v>
      </c>
      <c r="C29" s="748" t="s">
        <v>248</v>
      </c>
      <c r="D29" s="748" t="s">
        <v>583</v>
      </c>
      <c r="E29" s="679">
        <f>TAB5CHP!E29+TAB5ELE!E29</f>
        <v>0</v>
      </c>
      <c r="F29" s="679">
        <f>TAB5CHP!F29+TAB5ELE!F29</f>
        <v>0</v>
      </c>
      <c r="G29" s="680">
        <f>TAB5CHP!G29+TAB5ELE!G29</f>
        <v>0</v>
      </c>
      <c r="H29" s="679">
        <f>TAB5CHP!H29+TAB5ELE!H29</f>
        <v>0</v>
      </c>
      <c r="I29" s="679">
        <f>TAB5CHP!I29+TAB5ELE!I29</f>
        <v>0</v>
      </c>
      <c r="J29" s="679">
        <f>TAB5CHP!J29+TAB5ELE!J29</f>
        <v>0</v>
      </c>
      <c r="K29" s="679">
        <f>TAB5CHP!K29+TAB5ELE!K29</f>
        <v>0</v>
      </c>
      <c r="L29" s="679">
        <f>TAB5CHP!L29+TAB5ELE!L29</f>
        <v>0</v>
      </c>
      <c r="M29" s="679">
        <f>TAB5CHP!M29+TAB5ELE!M29</f>
        <v>0</v>
      </c>
      <c r="N29" s="679">
        <f>TAB5CHP!N29+TAB5ELE!N29</f>
        <v>0</v>
      </c>
      <c r="O29" s="679">
        <f>TAB5CHP!O29+TAB5ELE!O29</f>
        <v>0</v>
      </c>
      <c r="P29" s="679">
        <f>TAB5CHP!P29+TAB5ELE!P29</f>
        <v>0</v>
      </c>
      <c r="Q29" s="679">
        <f>TAB5CHP!Q29+TAB5ELE!Q29</f>
        <v>0</v>
      </c>
      <c r="R29" s="679">
        <f>TAB5CHP!R29+TAB5ELE!R29</f>
        <v>0</v>
      </c>
      <c r="S29" s="679">
        <f>TAB5CHP!S29+TAB5ELE!S29</f>
        <v>0</v>
      </c>
      <c r="T29" s="679">
        <f>TAB5CHP!T29+TAB5ELE!T29</f>
        <v>0</v>
      </c>
      <c r="U29" s="679">
        <f>TAB5CHP!U29+TAB5ELE!U29</f>
        <v>0</v>
      </c>
      <c r="V29" s="679">
        <f>TAB5CHP!V29+TAB5ELE!V29</f>
        <v>0</v>
      </c>
      <c r="W29" s="679">
        <f>TAB5CHP!W29+TAB5ELE!W29</f>
        <v>0</v>
      </c>
      <c r="X29" s="679">
        <f>TAB5CHP!X29+TAB5ELE!X29</f>
        <v>0</v>
      </c>
      <c r="Y29" s="679">
        <f>TAB5CHP!Y29+TAB5ELE!Y29</f>
        <v>0</v>
      </c>
      <c r="Z29" s="679">
        <f>TAB5CHP!Z29+TAB5ELE!Z29</f>
        <v>0</v>
      </c>
      <c r="AA29" s="679">
        <f>TAB5CHP!AA29+TAB5ELE!AA29</f>
        <v>0</v>
      </c>
      <c r="AB29" s="679">
        <f>TAB5CHP!AB29+TAB5ELE!AB29</f>
        <v>0</v>
      </c>
      <c r="AC29" s="1054" t="s">
        <v>2194</v>
      </c>
      <c r="AD29"/>
      <c r="AE29" s="780" t="s">
        <v>804</v>
      </c>
      <c r="AF29" s="679">
        <f>TAB5CHP!AF29+TAB5ELE!AF29</f>
        <v>0</v>
      </c>
      <c r="AG29" s="679">
        <f>TAB5CHP!AG29+TAB5ELE!AG29</f>
        <v>0</v>
      </c>
      <c r="AH29" s="679">
        <f>TAB5CHP!AH29+TAB5ELE!AH29</f>
        <v>0</v>
      </c>
      <c r="AI29" s="679">
        <f>TAB5CHP!AI29+TAB5ELE!AI29</f>
        <v>0</v>
      </c>
      <c r="AJ29" s="679">
        <f>TAB5CHP!AJ29+TAB5ELE!AJ29</f>
        <v>0</v>
      </c>
      <c r="AK29" s="679">
        <f>TAB5CHP!AK29+TAB5ELE!AK29</f>
        <v>0</v>
      </c>
      <c r="AL29" s="679">
        <f>TAB5CHP!AL29+TAB5ELE!AL29</f>
        <v>0</v>
      </c>
      <c r="AM29" s="679">
        <f>TAB5CHP!AM29+TAB5ELE!AM29</f>
        <v>0</v>
      </c>
      <c r="AN29" s="679">
        <f>TAB5CHP!AN29+TAB5ELE!AN29</f>
        <v>0</v>
      </c>
      <c r="AO29" s="679">
        <f>TAB5CHP!AO29+TAB5ELE!AO29</f>
        <v>0</v>
      </c>
      <c r="AP29" s="679">
        <f>TAB5CHP!AP29+TAB5ELE!AP29</f>
        <v>0</v>
      </c>
      <c r="AQ29" s="679">
        <f>TAB5CHP!AQ29+TAB5ELE!AQ29</f>
        <v>0</v>
      </c>
      <c r="AR29" s="679">
        <f>TAB5CHP!AR29+TAB5ELE!AR29</f>
        <v>0</v>
      </c>
      <c r="AS29" s="679">
        <f>TAB5CHP!AS29+TAB5ELE!AS29</f>
        <v>0</v>
      </c>
      <c r="AT29" s="679">
        <f>TAB5CHP!AT29+TAB5ELE!AT29</f>
        <v>0</v>
      </c>
      <c r="AU29" s="679">
        <f>TAB5CHP!AU29+TAB5ELE!AU29</f>
        <v>0</v>
      </c>
      <c r="AV29" s="679">
        <f>TAB5CHP!AV29+TAB5ELE!AV29</f>
        <v>0</v>
      </c>
      <c r="AW29" s="679">
        <f>TAB5CHP!AW29+TAB5ELE!AW29</f>
        <v>0</v>
      </c>
      <c r="AX29" s="679">
        <f>TAB5CHP!AX29+TAB5ELE!AX29</f>
        <v>0</v>
      </c>
      <c r="AY29" s="679">
        <f>TAB5CHP!AY29+TAB5ELE!AY29</f>
        <v>0</v>
      </c>
      <c r="AZ29" s="679">
        <f>TAB5CHP!AZ29+TAB5ELE!AZ29</f>
        <v>0</v>
      </c>
      <c r="BA29" s="679">
        <f>TAB5CHP!BA29+TAB5ELE!BA29</f>
        <v>0</v>
      </c>
      <c r="BB29" s="679">
        <f>TAB5CHP!BB29+TAB5ELE!BB29</f>
        <v>0</v>
      </c>
      <c r="BC29" s="679">
        <f>TAB5CHP!BC29+TAB5ELE!BC29</f>
        <v>0</v>
      </c>
    </row>
    <row r="30" spans="1:55" ht="12.75" customHeight="1">
      <c r="A30" s="748" t="s">
        <v>541</v>
      </c>
      <c r="B30" s="748" t="s">
        <v>1274</v>
      </c>
      <c r="C30" s="748" t="s">
        <v>248</v>
      </c>
      <c r="D30" s="748" t="s">
        <v>583</v>
      </c>
      <c r="E30" s="679">
        <f>TAB5CHP!E30+TAB5ELE!E30</f>
        <v>0</v>
      </c>
      <c r="F30" s="679">
        <f>TAB5CHP!F30+TAB5ELE!F30</f>
        <v>0</v>
      </c>
      <c r="G30" s="680">
        <f>TAB5CHP!G30+TAB5ELE!G30</f>
        <v>0</v>
      </c>
      <c r="H30" s="679">
        <f>TAB5CHP!H30+TAB5ELE!H30</f>
        <v>0</v>
      </c>
      <c r="I30" s="679">
        <f>TAB5CHP!I30+TAB5ELE!I30</f>
        <v>0</v>
      </c>
      <c r="J30" s="679">
        <f>TAB5CHP!J30+TAB5ELE!J30</f>
        <v>0</v>
      </c>
      <c r="K30" s="679">
        <f>TAB5CHP!K30+TAB5ELE!K30</f>
        <v>0</v>
      </c>
      <c r="L30" s="679">
        <f>TAB5CHP!L30+TAB5ELE!L30</f>
        <v>0</v>
      </c>
      <c r="M30" s="679">
        <f>TAB5CHP!M30+TAB5ELE!M30</f>
        <v>0</v>
      </c>
      <c r="N30" s="679">
        <f>TAB5CHP!N30+TAB5ELE!N30</f>
        <v>0</v>
      </c>
      <c r="O30" s="679">
        <f>TAB5CHP!O30+TAB5ELE!O30</f>
        <v>0</v>
      </c>
      <c r="P30" s="679">
        <f>TAB5CHP!P30+TAB5ELE!P30</f>
        <v>0</v>
      </c>
      <c r="Q30" s="679">
        <f>TAB5CHP!Q30+TAB5ELE!Q30</f>
        <v>0</v>
      </c>
      <c r="R30" s="679">
        <f>TAB5CHP!R30+TAB5ELE!R30</f>
        <v>0</v>
      </c>
      <c r="S30" s="679">
        <f>TAB5CHP!S30+TAB5ELE!S30</f>
        <v>0</v>
      </c>
      <c r="T30" s="679">
        <f>TAB5CHP!T30+TAB5ELE!T30</f>
        <v>0</v>
      </c>
      <c r="U30" s="679">
        <f>TAB5CHP!U30+TAB5ELE!U30</f>
        <v>0</v>
      </c>
      <c r="V30" s="679">
        <f>TAB5CHP!V30+TAB5ELE!V30</f>
        <v>0</v>
      </c>
      <c r="W30" s="679">
        <f>TAB5CHP!W30+TAB5ELE!W30</f>
        <v>0</v>
      </c>
      <c r="X30" s="679">
        <f>TAB5CHP!X30+TAB5ELE!X30</f>
        <v>0</v>
      </c>
      <c r="Y30" s="679">
        <f>TAB5CHP!Y30+TAB5ELE!Y30</f>
        <v>0</v>
      </c>
      <c r="Z30" s="679">
        <f>TAB5CHP!Z30+TAB5ELE!Z30</f>
        <v>0</v>
      </c>
      <c r="AA30" s="679">
        <f>TAB5CHP!AA30+TAB5ELE!AA30</f>
        <v>0</v>
      </c>
      <c r="AB30" s="679">
        <f>TAB5CHP!AB30+TAB5ELE!AB30</f>
        <v>0</v>
      </c>
      <c r="AC30" s="1060" t="s">
        <v>2195</v>
      </c>
      <c r="AE30" s="780" t="s">
        <v>152</v>
      </c>
      <c r="AF30" s="679">
        <f>TAB5CHP!AF30+TAB5ELE!AF30</f>
        <v>0</v>
      </c>
      <c r="AG30" s="679">
        <f>TAB5CHP!AG30+TAB5ELE!AG30</f>
        <v>0</v>
      </c>
      <c r="AH30" s="679">
        <f>TAB5CHP!AH30+TAB5ELE!AH30</f>
        <v>0</v>
      </c>
      <c r="AI30" s="679">
        <f>TAB5CHP!AI30+TAB5ELE!AI30</f>
        <v>0</v>
      </c>
      <c r="AJ30" s="679">
        <f>TAB5CHP!AJ30+TAB5ELE!AJ30</f>
        <v>0</v>
      </c>
      <c r="AK30" s="679">
        <f>TAB5CHP!AK30+TAB5ELE!AK30</f>
        <v>0</v>
      </c>
      <c r="AL30" s="679">
        <f>TAB5CHP!AL30+TAB5ELE!AL30</f>
        <v>0</v>
      </c>
      <c r="AM30" s="679">
        <f>TAB5CHP!AM30+TAB5ELE!AM30</f>
        <v>0</v>
      </c>
      <c r="AN30" s="679">
        <f>TAB5CHP!AN30+TAB5ELE!AN30</f>
        <v>0</v>
      </c>
      <c r="AO30" s="679">
        <f>TAB5CHP!AO30+TAB5ELE!AO30</f>
        <v>0</v>
      </c>
      <c r="AP30" s="679">
        <f>TAB5CHP!AP30+TAB5ELE!AP30</f>
        <v>0</v>
      </c>
      <c r="AQ30" s="679">
        <f>TAB5CHP!AQ30+TAB5ELE!AQ30</f>
        <v>0</v>
      </c>
      <c r="AR30" s="679">
        <f>TAB5CHP!AR30+TAB5ELE!AR30</f>
        <v>0</v>
      </c>
      <c r="AS30" s="679">
        <f>TAB5CHP!AS30+TAB5ELE!AS30</f>
        <v>0</v>
      </c>
      <c r="AT30" s="679">
        <f>TAB5CHP!AT30+TAB5ELE!AT30</f>
        <v>0</v>
      </c>
      <c r="AU30" s="679">
        <f>TAB5CHP!AU30+TAB5ELE!AU30</f>
        <v>0</v>
      </c>
      <c r="AV30" s="679">
        <f>TAB5CHP!AV30+TAB5ELE!AV30</f>
        <v>0</v>
      </c>
      <c r="AW30" s="679">
        <f>TAB5CHP!AW30+TAB5ELE!AW30</f>
        <v>0</v>
      </c>
      <c r="AX30" s="679">
        <f>TAB5CHP!AX30+TAB5ELE!AX30</f>
        <v>0</v>
      </c>
      <c r="AY30" s="679">
        <f>TAB5CHP!AY30+TAB5ELE!AY30</f>
        <v>0</v>
      </c>
      <c r="AZ30" s="679">
        <f>TAB5CHP!AZ30+TAB5ELE!AZ30</f>
        <v>0</v>
      </c>
      <c r="BA30" s="679">
        <f>TAB5CHP!BA30+TAB5ELE!BA30</f>
        <v>0</v>
      </c>
      <c r="BB30" s="679">
        <f>TAB5CHP!BB30+TAB5ELE!BB30</f>
        <v>0</v>
      </c>
      <c r="BC30" s="679">
        <f>TAB5CHP!BC30+TAB5ELE!BC30</f>
        <v>0</v>
      </c>
    </row>
    <row r="31" spans="1:55" ht="12.75" customHeight="1">
      <c r="A31" s="748" t="s">
        <v>541</v>
      </c>
      <c r="B31" s="748" t="s">
        <v>1275</v>
      </c>
      <c r="C31" s="748" t="s">
        <v>248</v>
      </c>
      <c r="D31" s="748" t="s">
        <v>583</v>
      </c>
      <c r="E31" s="679">
        <f>TAB5CHP!E31+TAB5ELE!E31</f>
        <v>0</v>
      </c>
      <c r="F31" s="679">
        <f>TAB5CHP!F31+TAB5ELE!F31</f>
        <v>0</v>
      </c>
      <c r="G31" s="680">
        <f>TAB5CHP!G31+TAB5ELE!G31</f>
        <v>0</v>
      </c>
      <c r="H31" s="679">
        <f>TAB5CHP!H31+TAB5ELE!H31</f>
        <v>0</v>
      </c>
      <c r="I31" s="679">
        <f>TAB5CHP!I31+TAB5ELE!I31</f>
        <v>0</v>
      </c>
      <c r="J31" s="679">
        <f>TAB5CHP!J31+TAB5ELE!J31</f>
        <v>0</v>
      </c>
      <c r="K31" s="679">
        <f>TAB5CHP!K31+TAB5ELE!K31</f>
        <v>0</v>
      </c>
      <c r="L31" s="679">
        <f>TAB5CHP!L31+TAB5ELE!L31</f>
        <v>0</v>
      </c>
      <c r="M31" s="679">
        <f>TAB5CHP!M31+TAB5ELE!M31</f>
        <v>0</v>
      </c>
      <c r="N31" s="679">
        <f>TAB5CHP!N31+TAB5ELE!N31</f>
        <v>0</v>
      </c>
      <c r="O31" s="679">
        <f>TAB5CHP!O31+TAB5ELE!O31</f>
        <v>0</v>
      </c>
      <c r="P31" s="679">
        <f>TAB5CHP!P31+TAB5ELE!P31</f>
        <v>0</v>
      </c>
      <c r="Q31" s="679">
        <f>TAB5CHP!Q31+TAB5ELE!Q31</f>
        <v>0</v>
      </c>
      <c r="R31" s="679">
        <f>TAB5CHP!R31+TAB5ELE!R31</f>
        <v>0</v>
      </c>
      <c r="S31" s="679">
        <f>TAB5CHP!S31+TAB5ELE!S31</f>
        <v>0</v>
      </c>
      <c r="T31" s="679">
        <f>TAB5CHP!T31+TAB5ELE!T31</f>
        <v>0</v>
      </c>
      <c r="U31" s="679">
        <f>TAB5CHP!U31+TAB5ELE!U31</f>
        <v>0</v>
      </c>
      <c r="V31" s="679">
        <f>TAB5CHP!V31+TAB5ELE!V31</f>
        <v>0</v>
      </c>
      <c r="W31" s="679">
        <f>TAB5CHP!W31+TAB5ELE!W31</f>
        <v>0</v>
      </c>
      <c r="X31" s="679">
        <f>TAB5CHP!X31+TAB5ELE!X31</f>
        <v>0</v>
      </c>
      <c r="Y31" s="679">
        <f>TAB5CHP!Y31+TAB5ELE!Y31</f>
        <v>0</v>
      </c>
      <c r="Z31" s="679">
        <f>TAB5CHP!Z31+TAB5ELE!Z31</f>
        <v>0</v>
      </c>
      <c r="AA31" s="679">
        <f>TAB5CHP!AA31+TAB5ELE!AA31</f>
        <v>0</v>
      </c>
      <c r="AB31" s="679">
        <f>TAB5CHP!AB31+TAB5ELE!AB31</f>
        <v>0</v>
      </c>
      <c r="AC31" s="1054" t="s">
        <v>2196</v>
      </c>
      <c r="AE31" s="780" t="s">
        <v>153</v>
      </c>
      <c r="AF31" s="679">
        <f>TAB5CHP!AF31+TAB5ELE!AF31</f>
        <v>0</v>
      </c>
      <c r="AG31" s="679">
        <f>TAB5CHP!AG31+TAB5ELE!AG31</f>
        <v>0</v>
      </c>
      <c r="AH31" s="679">
        <f>TAB5CHP!AH31+TAB5ELE!AH31</f>
        <v>0</v>
      </c>
      <c r="AI31" s="679">
        <f>TAB5CHP!AI31+TAB5ELE!AI31</f>
        <v>0</v>
      </c>
      <c r="AJ31" s="679">
        <f>TAB5CHP!AJ31+TAB5ELE!AJ31</f>
        <v>0</v>
      </c>
      <c r="AK31" s="679">
        <f>TAB5CHP!AK31+TAB5ELE!AK31</f>
        <v>0</v>
      </c>
      <c r="AL31" s="679">
        <f>TAB5CHP!AL31+TAB5ELE!AL31</f>
        <v>0</v>
      </c>
      <c r="AM31" s="679">
        <f>TAB5CHP!AM31+TAB5ELE!AM31</f>
        <v>0</v>
      </c>
      <c r="AN31" s="679">
        <f>TAB5CHP!AN31+TAB5ELE!AN31</f>
        <v>0</v>
      </c>
      <c r="AO31" s="679">
        <f>TAB5CHP!AO31+TAB5ELE!AO31</f>
        <v>0</v>
      </c>
      <c r="AP31" s="679">
        <f>TAB5CHP!AP31+TAB5ELE!AP31</f>
        <v>0</v>
      </c>
      <c r="AQ31" s="679">
        <f>TAB5CHP!AQ31+TAB5ELE!AQ31</f>
        <v>0</v>
      </c>
      <c r="AR31" s="679">
        <f>TAB5CHP!AR31+TAB5ELE!AR31</f>
        <v>0</v>
      </c>
      <c r="AS31" s="679">
        <f>TAB5CHP!AS31+TAB5ELE!AS31</f>
        <v>0</v>
      </c>
      <c r="AT31" s="679">
        <f>TAB5CHP!AT31+TAB5ELE!AT31</f>
        <v>0</v>
      </c>
      <c r="AU31" s="679">
        <f>TAB5CHP!AU31+TAB5ELE!AU31</f>
        <v>0</v>
      </c>
      <c r="AV31" s="679">
        <f>TAB5CHP!AV31+TAB5ELE!AV31</f>
        <v>0</v>
      </c>
      <c r="AW31" s="679">
        <f>TAB5CHP!AW31+TAB5ELE!AW31</f>
        <v>0</v>
      </c>
      <c r="AX31" s="679">
        <f>TAB5CHP!AX31+TAB5ELE!AX31</f>
        <v>0</v>
      </c>
      <c r="AY31" s="679">
        <f>TAB5CHP!AY31+TAB5ELE!AY31</f>
        <v>0</v>
      </c>
      <c r="AZ31" s="679">
        <f>TAB5CHP!AZ31+TAB5ELE!AZ31</f>
        <v>0</v>
      </c>
      <c r="BA31" s="679">
        <f>TAB5CHP!BA31+TAB5ELE!BA31</f>
        <v>0</v>
      </c>
      <c r="BB31" s="679">
        <f>TAB5CHP!BB31+TAB5ELE!BB31</f>
        <v>0</v>
      </c>
      <c r="BC31" s="679">
        <f>TAB5CHP!BC31+TAB5ELE!BC31</f>
        <v>0</v>
      </c>
    </row>
    <row r="32" spans="1:55" ht="12.75" customHeight="1">
      <c r="A32" s="748" t="s">
        <v>541</v>
      </c>
      <c r="B32" s="748" t="s">
        <v>1276</v>
      </c>
      <c r="C32" s="748" t="s">
        <v>248</v>
      </c>
      <c r="D32" s="748" t="s">
        <v>583</v>
      </c>
      <c r="E32" s="679">
        <f>TAB5CHP!E32+TAB5ELE!E32</f>
        <v>0</v>
      </c>
      <c r="F32" s="679">
        <f>TAB5CHP!F32+TAB5ELE!F32</f>
        <v>0</v>
      </c>
      <c r="G32" s="680">
        <f>TAB5CHP!G32+TAB5ELE!G32</f>
        <v>0</v>
      </c>
      <c r="H32" s="679">
        <f>TAB5CHP!H32+TAB5ELE!H32</f>
        <v>0</v>
      </c>
      <c r="I32" s="679">
        <f>TAB5CHP!I32+TAB5ELE!I32</f>
        <v>0</v>
      </c>
      <c r="J32" s="679">
        <f>TAB5CHP!J32+TAB5ELE!J32</f>
        <v>0</v>
      </c>
      <c r="K32" s="679">
        <f>TAB5CHP!K32+TAB5ELE!K32</f>
        <v>0</v>
      </c>
      <c r="L32" s="679">
        <f>TAB5CHP!L32+TAB5ELE!L32</f>
        <v>0</v>
      </c>
      <c r="M32" s="679">
        <f>TAB5CHP!M32+TAB5ELE!M32</f>
        <v>0</v>
      </c>
      <c r="N32" s="679">
        <f>TAB5CHP!N32+TAB5ELE!N32</f>
        <v>0</v>
      </c>
      <c r="O32" s="679">
        <f>TAB5CHP!O32+TAB5ELE!O32</f>
        <v>0</v>
      </c>
      <c r="P32" s="679">
        <f>TAB5CHP!P32+TAB5ELE!P32</f>
        <v>0</v>
      </c>
      <c r="Q32" s="679">
        <f>TAB5CHP!Q32+TAB5ELE!Q32</f>
        <v>0</v>
      </c>
      <c r="R32" s="679">
        <f>TAB5CHP!R32+TAB5ELE!R32</f>
        <v>0</v>
      </c>
      <c r="S32" s="679">
        <f>TAB5CHP!S32+TAB5ELE!S32</f>
        <v>0</v>
      </c>
      <c r="T32" s="679">
        <f>TAB5CHP!T32+TAB5ELE!T32</f>
        <v>0</v>
      </c>
      <c r="U32" s="679">
        <f>TAB5CHP!U32+TAB5ELE!U32</f>
        <v>0</v>
      </c>
      <c r="V32" s="679">
        <f>TAB5CHP!V32+TAB5ELE!V32</f>
        <v>0</v>
      </c>
      <c r="W32" s="679">
        <f>TAB5CHP!W32+TAB5ELE!W32</f>
        <v>0</v>
      </c>
      <c r="X32" s="679">
        <f>TAB5CHP!X32+TAB5ELE!X32</f>
        <v>0</v>
      </c>
      <c r="Y32" s="679">
        <f>TAB5CHP!Y32+TAB5ELE!Y32</f>
        <v>0</v>
      </c>
      <c r="Z32" s="679">
        <f>TAB5CHP!Z32+TAB5ELE!Z32</f>
        <v>0</v>
      </c>
      <c r="AA32" s="679">
        <f>TAB5CHP!AA32+TAB5ELE!AA32</f>
        <v>0</v>
      </c>
      <c r="AB32" s="679">
        <f>TAB5CHP!AB32+TAB5ELE!AB32</f>
        <v>0</v>
      </c>
      <c r="AC32" s="1056" t="s">
        <v>2197</v>
      </c>
      <c r="AE32" s="780" t="s">
        <v>154</v>
      </c>
      <c r="AF32" s="679">
        <f>TAB5CHP!AF32+TAB5ELE!AF32</f>
        <v>0</v>
      </c>
      <c r="AG32" s="679">
        <f>TAB5CHP!AG32+TAB5ELE!AG32</f>
        <v>0</v>
      </c>
      <c r="AH32" s="679">
        <f>TAB5CHP!AH32+TAB5ELE!AH32</f>
        <v>0</v>
      </c>
      <c r="AI32" s="679">
        <f>TAB5CHP!AI32+TAB5ELE!AI32</f>
        <v>0</v>
      </c>
      <c r="AJ32" s="679">
        <f>TAB5CHP!AJ32+TAB5ELE!AJ32</f>
        <v>0</v>
      </c>
      <c r="AK32" s="679">
        <f>TAB5CHP!AK32+TAB5ELE!AK32</f>
        <v>0</v>
      </c>
      <c r="AL32" s="679">
        <f>TAB5CHP!AL32+TAB5ELE!AL32</f>
        <v>0</v>
      </c>
      <c r="AM32" s="679">
        <f>TAB5CHP!AM32+TAB5ELE!AM32</f>
        <v>0</v>
      </c>
      <c r="AN32" s="679">
        <f>TAB5CHP!AN32+TAB5ELE!AN32</f>
        <v>0</v>
      </c>
      <c r="AO32" s="679">
        <f>TAB5CHP!AO32+TAB5ELE!AO32</f>
        <v>0</v>
      </c>
      <c r="AP32" s="679">
        <f>TAB5CHP!AP32+TAB5ELE!AP32</f>
        <v>0</v>
      </c>
      <c r="AQ32" s="679">
        <f>TAB5CHP!AQ32+TAB5ELE!AQ32</f>
        <v>0</v>
      </c>
      <c r="AR32" s="679">
        <f>TAB5CHP!AR32+TAB5ELE!AR32</f>
        <v>0</v>
      </c>
      <c r="AS32" s="679">
        <f>TAB5CHP!AS32+TAB5ELE!AS32</f>
        <v>0</v>
      </c>
      <c r="AT32" s="679">
        <f>TAB5CHP!AT32+TAB5ELE!AT32</f>
        <v>0</v>
      </c>
      <c r="AU32" s="679">
        <f>TAB5CHP!AU32+TAB5ELE!AU32</f>
        <v>0</v>
      </c>
      <c r="AV32" s="679">
        <f>TAB5CHP!AV32+TAB5ELE!AV32</f>
        <v>0</v>
      </c>
      <c r="AW32" s="679">
        <f>TAB5CHP!AW32+TAB5ELE!AW32</f>
        <v>0</v>
      </c>
      <c r="AX32" s="679">
        <f>TAB5CHP!AX32+TAB5ELE!AX32</f>
        <v>0</v>
      </c>
      <c r="AY32" s="679">
        <f>TAB5CHP!AY32+TAB5ELE!AY32</f>
        <v>0</v>
      </c>
      <c r="AZ32" s="679">
        <f>TAB5CHP!AZ32+TAB5ELE!AZ32</f>
        <v>0</v>
      </c>
      <c r="BA32" s="679">
        <f>TAB5CHP!BA32+TAB5ELE!BA32</f>
        <v>0</v>
      </c>
      <c r="BB32" s="679">
        <f>TAB5CHP!BB32+TAB5ELE!BB32</f>
        <v>0</v>
      </c>
      <c r="BC32" s="679">
        <f>TAB5CHP!BC32+TAB5ELE!BC32</f>
        <v>0</v>
      </c>
    </row>
    <row r="33" spans="1:55" ht="12.75" customHeight="1">
      <c r="A33" s="748" t="s">
        <v>541</v>
      </c>
      <c r="B33" s="748" t="s">
        <v>1277</v>
      </c>
      <c r="C33" s="748" t="s">
        <v>248</v>
      </c>
      <c r="D33" s="748" t="s">
        <v>583</v>
      </c>
      <c r="E33" s="679">
        <f>TAB5CHP!E33+TAB5ELE!E33</f>
        <v>0</v>
      </c>
      <c r="F33" s="679">
        <f>TAB5CHP!F33+TAB5ELE!F33</f>
        <v>0</v>
      </c>
      <c r="G33" s="680">
        <f>TAB5CHP!G33+TAB5ELE!G33</f>
        <v>0</v>
      </c>
      <c r="H33" s="679">
        <f>TAB5CHP!H33+TAB5ELE!H33</f>
        <v>0</v>
      </c>
      <c r="I33" s="679">
        <f>TAB5CHP!I33+TAB5ELE!I33</f>
        <v>0</v>
      </c>
      <c r="J33" s="679">
        <f>TAB5CHP!J33+TAB5ELE!J33</f>
        <v>0</v>
      </c>
      <c r="K33" s="679">
        <f>TAB5CHP!K33+TAB5ELE!K33</f>
        <v>0</v>
      </c>
      <c r="L33" s="679">
        <f>TAB5CHP!L33+TAB5ELE!L33</f>
        <v>0</v>
      </c>
      <c r="M33" s="679">
        <f>TAB5CHP!M33+TAB5ELE!M33</f>
        <v>0</v>
      </c>
      <c r="N33" s="679">
        <f>TAB5CHP!N33+TAB5ELE!N33</f>
        <v>0</v>
      </c>
      <c r="O33" s="679">
        <f>TAB5CHP!O33+TAB5ELE!O33</f>
        <v>0</v>
      </c>
      <c r="P33" s="679">
        <f>TAB5CHP!P33+TAB5ELE!P33</f>
        <v>0</v>
      </c>
      <c r="Q33" s="679">
        <f>TAB5CHP!Q33+TAB5ELE!Q33</f>
        <v>0</v>
      </c>
      <c r="R33" s="679">
        <f>TAB5CHP!R33+TAB5ELE!R33</f>
        <v>0</v>
      </c>
      <c r="S33" s="679">
        <f>TAB5CHP!S33+TAB5ELE!S33</f>
        <v>0</v>
      </c>
      <c r="T33" s="679">
        <f>TAB5CHP!T33+TAB5ELE!T33</f>
        <v>0</v>
      </c>
      <c r="U33" s="679">
        <f>TAB5CHP!U33+TAB5ELE!U33</f>
        <v>0</v>
      </c>
      <c r="V33" s="679">
        <f>TAB5CHP!V33+TAB5ELE!V33</f>
        <v>0</v>
      </c>
      <c r="W33" s="679">
        <f>TAB5CHP!W33+TAB5ELE!W33</f>
        <v>0</v>
      </c>
      <c r="X33" s="679">
        <f>TAB5CHP!X33+TAB5ELE!X33</f>
        <v>0</v>
      </c>
      <c r="Y33" s="679">
        <f>TAB5CHP!Y33+TAB5ELE!Y33</f>
        <v>0</v>
      </c>
      <c r="Z33" s="679">
        <f>TAB5CHP!Z33+TAB5ELE!Z33</f>
        <v>0</v>
      </c>
      <c r="AA33" s="679">
        <f>TAB5CHP!AA33+TAB5ELE!AA33</f>
        <v>0</v>
      </c>
      <c r="AB33" s="679">
        <f>TAB5CHP!AB33+TAB5ELE!AB33</f>
        <v>0</v>
      </c>
      <c r="AC33" s="1056" t="s">
        <v>2198</v>
      </c>
      <c r="AE33" s="780" t="s">
        <v>155</v>
      </c>
      <c r="AF33" s="679">
        <f>TAB5CHP!AF33+TAB5ELE!AF33</f>
        <v>0</v>
      </c>
      <c r="AG33" s="679">
        <f>TAB5CHP!AG33+TAB5ELE!AG33</f>
        <v>0</v>
      </c>
      <c r="AH33" s="679">
        <f>TAB5CHP!AH33+TAB5ELE!AH33</f>
        <v>0</v>
      </c>
      <c r="AI33" s="679">
        <f>TAB5CHP!AI33+TAB5ELE!AI33</f>
        <v>0</v>
      </c>
      <c r="AJ33" s="679">
        <f>TAB5CHP!AJ33+TAB5ELE!AJ33</f>
        <v>0</v>
      </c>
      <c r="AK33" s="679">
        <f>TAB5CHP!AK33+TAB5ELE!AK33</f>
        <v>0</v>
      </c>
      <c r="AL33" s="679">
        <f>TAB5CHP!AL33+TAB5ELE!AL33</f>
        <v>0</v>
      </c>
      <c r="AM33" s="679">
        <f>TAB5CHP!AM33+TAB5ELE!AM33</f>
        <v>0</v>
      </c>
      <c r="AN33" s="679">
        <f>TAB5CHP!AN33+TAB5ELE!AN33</f>
        <v>0</v>
      </c>
      <c r="AO33" s="679">
        <f>TAB5CHP!AO33+TAB5ELE!AO33</f>
        <v>0</v>
      </c>
      <c r="AP33" s="679">
        <f>TAB5CHP!AP33+TAB5ELE!AP33</f>
        <v>0</v>
      </c>
      <c r="AQ33" s="679">
        <f>TAB5CHP!AQ33+TAB5ELE!AQ33</f>
        <v>0</v>
      </c>
      <c r="AR33" s="679">
        <f>TAB5CHP!AR33+TAB5ELE!AR33</f>
        <v>0</v>
      </c>
      <c r="AS33" s="679">
        <f>TAB5CHP!AS33+TAB5ELE!AS33</f>
        <v>0</v>
      </c>
      <c r="AT33" s="679">
        <f>TAB5CHP!AT33+TAB5ELE!AT33</f>
        <v>0</v>
      </c>
      <c r="AU33" s="679">
        <f>TAB5CHP!AU33+TAB5ELE!AU33</f>
        <v>0</v>
      </c>
      <c r="AV33" s="679">
        <f>TAB5CHP!AV33+TAB5ELE!AV33</f>
        <v>0</v>
      </c>
      <c r="AW33" s="679">
        <f>TAB5CHP!AW33+TAB5ELE!AW33</f>
        <v>0</v>
      </c>
      <c r="AX33" s="679">
        <f>TAB5CHP!AX33+TAB5ELE!AX33</f>
        <v>0</v>
      </c>
      <c r="AY33" s="679">
        <f>TAB5CHP!AY33+TAB5ELE!AY33</f>
        <v>0</v>
      </c>
      <c r="AZ33" s="679">
        <f>TAB5CHP!AZ33+TAB5ELE!AZ33</f>
        <v>0</v>
      </c>
      <c r="BA33" s="679">
        <f>TAB5CHP!BA33+TAB5ELE!BA33</f>
        <v>0</v>
      </c>
      <c r="BB33" s="679">
        <f>TAB5CHP!BB33+TAB5ELE!BB33</f>
        <v>0</v>
      </c>
      <c r="BC33" s="679">
        <f>TAB5CHP!BC33+TAB5ELE!BC33</f>
        <v>0</v>
      </c>
    </row>
    <row r="34" spans="1:55" ht="12.75" customHeight="1">
      <c r="A34" s="748" t="s">
        <v>541</v>
      </c>
      <c r="B34" s="748" t="s">
        <v>1278</v>
      </c>
      <c r="C34" s="748" t="s">
        <v>248</v>
      </c>
      <c r="D34" s="748" t="s">
        <v>583</v>
      </c>
      <c r="E34" s="679">
        <f>TAB5CHP!E34+TAB5ELE!E34</f>
        <v>0</v>
      </c>
      <c r="F34" s="679">
        <f>TAB5CHP!F34+TAB5ELE!F34</f>
        <v>0</v>
      </c>
      <c r="G34" s="680">
        <f>TAB5CHP!G34+TAB5ELE!G34</f>
        <v>0</v>
      </c>
      <c r="H34" s="679">
        <f>TAB5CHP!H34+TAB5ELE!H34</f>
        <v>0</v>
      </c>
      <c r="I34" s="679">
        <f>TAB5CHP!I34+TAB5ELE!I34</f>
        <v>0</v>
      </c>
      <c r="J34" s="679">
        <f>TAB5CHP!J34+TAB5ELE!J34</f>
        <v>0</v>
      </c>
      <c r="K34" s="679">
        <f>TAB5CHP!K34+TAB5ELE!K34</f>
        <v>0</v>
      </c>
      <c r="L34" s="679">
        <f>TAB5CHP!L34+TAB5ELE!L34</f>
        <v>0</v>
      </c>
      <c r="M34" s="679">
        <f>TAB5CHP!M34+TAB5ELE!M34</f>
        <v>0</v>
      </c>
      <c r="N34" s="679">
        <f>TAB5CHP!N34+TAB5ELE!N34</f>
        <v>0</v>
      </c>
      <c r="O34" s="679">
        <f>TAB5CHP!O34+TAB5ELE!O34</f>
        <v>0</v>
      </c>
      <c r="P34" s="679">
        <f>TAB5CHP!P34+TAB5ELE!P34</f>
        <v>0</v>
      </c>
      <c r="Q34" s="679">
        <f>TAB5CHP!Q34+TAB5ELE!Q34</f>
        <v>0</v>
      </c>
      <c r="R34" s="679">
        <f>TAB5CHP!R34+TAB5ELE!R34</f>
        <v>0</v>
      </c>
      <c r="S34" s="679">
        <f>TAB5CHP!S34+TAB5ELE!S34</f>
        <v>0</v>
      </c>
      <c r="T34" s="679">
        <f>TAB5CHP!T34+TAB5ELE!T34</f>
        <v>0</v>
      </c>
      <c r="U34" s="679">
        <f>TAB5CHP!U34+TAB5ELE!U34</f>
        <v>0</v>
      </c>
      <c r="V34" s="679">
        <f>TAB5CHP!V34+TAB5ELE!V34</f>
        <v>0</v>
      </c>
      <c r="W34" s="679">
        <f>TAB5CHP!W34+TAB5ELE!W34</f>
        <v>0</v>
      </c>
      <c r="X34" s="679">
        <f>TAB5CHP!X34+TAB5ELE!X34</f>
        <v>0</v>
      </c>
      <c r="Y34" s="679">
        <f>TAB5CHP!Y34+TAB5ELE!Y34</f>
        <v>0</v>
      </c>
      <c r="Z34" s="679">
        <f>TAB5CHP!Z34+TAB5ELE!Z34</f>
        <v>0</v>
      </c>
      <c r="AA34" s="679">
        <f>TAB5CHP!AA34+TAB5ELE!AA34</f>
        <v>0</v>
      </c>
      <c r="AB34" s="679">
        <f>TAB5CHP!AB34+TAB5ELE!AB34</f>
        <v>0</v>
      </c>
      <c r="AC34" s="1056" t="s">
        <v>2199</v>
      </c>
      <c r="AE34" s="780" t="s">
        <v>805</v>
      </c>
      <c r="AF34" s="679">
        <f>TAB5CHP!AF34+TAB5ELE!AF34</f>
        <v>0</v>
      </c>
      <c r="AG34" s="679">
        <f>TAB5CHP!AG34+TAB5ELE!AG34</f>
        <v>0</v>
      </c>
      <c r="AH34" s="679">
        <f>TAB5CHP!AH34+TAB5ELE!AH34</f>
        <v>0</v>
      </c>
      <c r="AI34" s="679">
        <f>TAB5CHP!AI34+TAB5ELE!AI34</f>
        <v>0</v>
      </c>
      <c r="AJ34" s="679">
        <f>TAB5CHP!AJ34+TAB5ELE!AJ34</f>
        <v>0</v>
      </c>
      <c r="AK34" s="679">
        <f>TAB5CHP!AK34+TAB5ELE!AK34</f>
        <v>0</v>
      </c>
      <c r="AL34" s="679">
        <f>TAB5CHP!AL34+TAB5ELE!AL34</f>
        <v>0</v>
      </c>
      <c r="AM34" s="679">
        <f>TAB5CHP!AM34+TAB5ELE!AM34</f>
        <v>0</v>
      </c>
      <c r="AN34" s="679">
        <f>TAB5CHP!AN34+TAB5ELE!AN34</f>
        <v>0</v>
      </c>
      <c r="AO34" s="679">
        <f>TAB5CHP!AO34+TAB5ELE!AO34</f>
        <v>0</v>
      </c>
      <c r="AP34" s="679">
        <f>TAB5CHP!AP34+TAB5ELE!AP34</f>
        <v>0</v>
      </c>
      <c r="AQ34" s="679">
        <f>TAB5CHP!AQ34+TAB5ELE!AQ34</f>
        <v>0</v>
      </c>
      <c r="AR34" s="679">
        <f>TAB5CHP!AR34+TAB5ELE!AR34</f>
        <v>0</v>
      </c>
      <c r="AS34" s="679">
        <f>TAB5CHP!AS34+TAB5ELE!AS34</f>
        <v>0</v>
      </c>
      <c r="AT34" s="679">
        <f>TAB5CHP!AT34+TAB5ELE!AT34</f>
        <v>0</v>
      </c>
      <c r="AU34" s="679">
        <f>TAB5CHP!AU34+TAB5ELE!AU34</f>
        <v>0</v>
      </c>
      <c r="AV34" s="679">
        <f>TAB5CHP!AV34+TAB5ELE!AV34</f>
        <v>0</v>
      </c>
      <c r="AW34" s="679">
        <f>TAB5CHP!AW34+TAB5ELE!AW34</f>
        <v>0</v>
      </c>
      <c r="AX34" s="679">
        <f>TAB5CHP!AX34+TAB5ELE!AX34</f>
        <v>0</v>
      </c>
      <c r="AY34" s="679">
        <f>TAB5CHP!AY34+TAB5ELE!AY34</f>
        <v>0</v>
      </c>
      <c r="AZ34" s="679">
        <f>TAB5CHP!AZ34+TAB5ELE!AZ34</f>
        <v>0</v>
      </c>
      <c r="BA34" s="679">
        <f>TAB5CHP!BA34+TAB5ELE!BA34</f>
        <v>0</v>
      </c>
      <c r="BB34" s="679">
        <f>TAB5CHP!BB34+TAB5ELE!BB34</f>
        <v>0</v>
      </c>
      <c r="BC34" s="679">
        <f>TAB5CHP!BC34+TAB5ELE!BC34</f>
        <v>0</v>
      </c>
    </row>
    <row r="35" spans="1:55" ht="12.75" customHeight="1">
      <c r="A35" s="748" t="s">
        <v>541</v>
      </c>
      <c r="B35" s="748" t="s">
        <v>1279</v>
      </c>
      <c r="C35" s="748" t="s">
        <v>248</v>
      </c>
      <c r="D35" s="748" t="s">
        <v>583</v>
      </c>
      <c r="E35" s="679">
        <f>TAB5CHP!E35+TAB5ELE!E35</f>
        <v>0</v>
      </c>
      <c r="F35" s="679">
        <f>TAB5CHP!F35+TAB5ELE!F35</f>
        <v>0</v>
      </c>
      <c r="G35" s="680">
        <f>TAB5CHP!G35+TAB5ELE!G35</f>
        <v>0</v>
      </c>
      <c r="H35" s="679">
        <f>TAB5CHP!H35+TAB5ELE!H35</f>
        <v>0</v>
      </c>
      <c r="I35" s="679">
        <f>TAB5CHP!I35+TAB5ELE!I35</f>
        <v>0</v>
      </c>
      <c r="J35" s="679">
        <f>TAB5CHP!J35+TAB5ELE!J35</f>
        <v>0</v>
      </c>
      <c r="K35" s="679">
        <f>TAB5CHP!K35+TAB5ELE!K35</f>
        <v>0</v>
      </c>
      <c r="L35" s="679">
        <f>TAB5CHP!L35+TAB5ELE!L35</f>
        <v>0</v>
      </c>
      <c r="M35" s="679">
        <f>TAB5CHP!M35+TAB5ELE!M35</f>
        <v>0</v>
      </c>
      <c r="N35" s="679">
        <f>TAB5CHP!N35+TAB5ELE!N35</f>
        <v>0</v>
      </c>
      <c r="O35" s="679">
        <f>TAB5CHP!O35+TAB5ELE!O35</f>
        <v>0</v>
      </c>
      <c r="P35" s="679">
        <f>TAB5CHP!P35+TAB5ELE!P35</f>
        <v>0</v>
      </c>
      <c r="Q35" s="679">
        <f>TAB5CHP!Q35+TAB5ELE!Q35</f>
        <v>0</v>
      </c>
      <c r="R35" s="679">
        <f>TAB5CHP!R35+TAB5ELE!R35</f>
        <v>0</v>
      </c>
      <c r="S35" s="679">
        <f>TAB5CHP!S35+TAB5ELE!S35</f>
        <v>0</v>
      </c>
      <c r="T35" s="679">
        <f>TAB5CHP!T35+TAB5ELE!T35</f>
        <v>0</v>
      </c>
      <c r="U35" s="679">
        <f>TAB5CHP!U35+TAB5ELE!U35</f>
        <v>0</v>
      </c>
      <c r="V35" s="679">
        <f>TAB5CHP!V35+TAB5ELE!V35</f>
        <v>0</v>
      </c>
      <c r="W35" s="679">
        <f>TAB5CHP!W35+TAB5ELE!W35</f>
        <v>0</v>
      </c>
      <c r="X35" s="679">
        <f>TAB5CHP!X35+TAB5ELE!X35</f>
        <v>0</v>
      </c>
      <c r="Y35" s="679">
        <f>TAB5CHP!Y35+TAB5ELE!Y35</f>
        <v>0</v>
      </c>
      <c r="Z35" s="679">
        <f>TAB5CHP!Z35+TAB5ELE!Z35</f>
        <v>0</v>
      </c>
      <c r="AA35" s="679">
        <f>TAB5CHP!AA35+TAB5ELE!AA35</f>
        <v>0</v>
      </c>
      <c r="AB35" s="679">
        <f>TAB5CHP!AB35+TAB5ELE!AB35</f>
        <v>0</v>
      </c>
      <c r="AC35" s="1056" t="s">
        <v>2200</v>
      </c>
      <c r="AE35" s="780" t="s">
        <v>156</v>
      </c>
      <c r="AF35" s="679">
        <f>TAB5CHP!AF35+TAB5ELE!AF35</f>
        <v>0</v>
      </c>
      <c r="AG35" s="679">
        <f>TAB5CHP!AG35+TAB5ELE!AG35</f>
        <v>0</v>
      </c>
      <c r="AH35" s="679">
        <f>TAB5CHP!AH35+TAB5ELE!AH35</f>
        <v>0</v>
      </c>
      <c r="AI35" s="679">
        <f>TAB5CHP!AI35+TAB5ELE!AI35</f>
        <v>0</v>
      </c>
      <c r="AJ35" s="679">
        <f>TAB5CHP!AJ35+TAB5ELE!AJ35</f>
        <v>0</v>
      </c>
      <c r="AK35" s="679">
        <f>TAB5CHP!AK35+TAB5ELE!AK35</f>
        <v>0</v>
      </c>
      <c r="AL35" s="679">
        <f>TAB5CHP!AL35+TAB5ELE!AL35</f>
        <v>0</v>
      </c>
      <c r="AM35" s="679">
        <f>TAB5CHP!AM35+TAB5ELE!AM35</f>
        <v>0</v>
      </c>
      <c r="AN35" s="679">
        <f>TAB5CHP!AN35+TAB5ELE!AN35</f>
        <v>0</v>
      </c>
      <c r="AO35" s="679">
        <f>TAB5CHP!AO35+TAB5ELE!AO35</f>
        <v>0</v>
      </c>
      <c r="AP35" s="679">
        <f>TAB5CHP!AP35+TAB5ELE!AP35</f>
        <v>0</v>
      </c>
      <c r="AQ35" s="679">
        <f>TAB5CHP!AQ35+TAB5ELE!AQ35</f>
        <v>0</v>
      </c>
      <c r="AR35" s="679">
        <f>TAB5CHP!AR35+TAB5ELE!AR35</f>
        <v>0</v>
      </c>
      <c r="AS35" s="679">
        <f>TAB5CHP!AS35+TAB5ELE!AS35</f>
        <v>0</v>
      </c>
      <c r="AT35" s="679">
        <f>TAB5CHP!AT35+TAB5ELE!AT35</f>
        <v>0</v>
      </c>
      <c r="AU35" s="679">
        <f>TAB5CHP!AU35+TAB5ELE!AU35</f>
        <v>0</v>
      </c>
      <c r="AV35" s="679">
        <f>TAB5CHP!AV35+TAB5ELE!AV35</f>
        <v>0</v>
      </c>
      <c r="AW35" s="679">
        <f>TAB5CHP!AW35+TAB5ELE!AW35</f>
        <v>0</v>
      </c>
      <c r="AX35" s="679">
        <f>TAB5CHP!AX35+TAB5ELE!AX35</f>
        <v>0</v>
      </c>
      <c r="AY35" s="679">
        <f>TAB5CHP!AY35+TAB5ELE!AY35</f>
        <v>0</v>
      </c>
      <c r="AZ35" s="679">
        <f>TAB5CHP!AZ35+TAB5ELE!AZ35</f>
        <v>0</v>
      </c>
      <c r="BA35" s="679">
        <f>TAB5CHP!BA35+TAB5ELE!BA35</f>
        <v>0</v>
      </c>
      <c r="BB35" s="679">
        <f>TAB5CHP!BB35+TAB5ELE!BB35</f>
        <v>0</v>
      </c>
      <c r="BC35" s="679">
        <f>TAB5CHP!BC35+TAB5ELE!BC35</f>
        <v>0</v>
      </c>
    </row>
    <row r="36" spans="1:55" ht="12.75" customHeight="1">
      <c r="A36" s="748" t="s">
        <v>541</v>
      </c>
      <c r="B36" s="748" t="s">
        <v>1280</v>
      </c>
      <c r="C36" s="748" t="s">
        <v>248</v>
      </c>
      <c r="D36" s="748" t="s">
        <v>583</v>
      </c>
      <c r="E36" s="679">
        <f>TAB5CHP!E36+TAB5ELE!E36</f>
        <v>0</v>
      </c>
      <c r="F36" s="679">
        <f>TAB5CHP!F36+TAB5ELE!F36</f>
        <v>0</v>
      </c>
      <c r="G36" s="680">
        <f>TAB5CHP!G36+TAB5ELE!G36</f>
        <v>0</v>
      </c>
      <c r="H36" s="679">
        <f>TAB5CHP!H36+TAB5ELE!H36</f>
        <v>0</v>
      </c>
      <c r="I36" s="679">
        <f>TAB5CHP!I36+TAB5ELE!I36</f>
        <v>0</v>
      </c>
      <c r="J36" s="679">
        <f>TAB5CHP!J36+TAB5ELE!J36</f>
        <v>0</v>
      </c>
      <c r="K36" s="679">
        <f>TAB5CHP!K36+TAB5ELE!K36</f>
        <v>0</v>
      </c>
      <c r="L36" s="679">
        <f>TAB5CHP!L36+TAB5ELE!L36</f>
        <v>0</v>
      </c>
      <c r="M36" s="679">
        <f>TAB5CHP!M36+TAB5ELE!M36</f>
        <v>0</v>
      </c>
      <c r="N36" s="679">
        <f>TAB5CHP!N36+TAB5ELE!N36</f>
        <v>0</v>
      </c>
      <c r="O36" s="679">
        <f>TAB5CHP!O36+TAB5ELE!O36</f>
        <v>0</v>
      </c>
      <c r="P36" s="679">
        <f>TAB5CHP!P36+TAB5ELE!P36</f>
        <v>0</v>
      </c>
      <c r="Q36" s="679">
        <f>TAB5CHP!Q36+TAB5ELE!Q36</f>
        <v>0</v>
      </c>
      <c r="R36" s="679">
        <f>TAB5CHP!R36+TAB5ELE!R36</f>
        <v>0</v>
      </c>
      <c r="S36" s="679">
        <f>TAB5CHP!S36+TAB5ELE!S36</f>
        <v>0</v>
      </c>
      <c r="T36" s="679">
        <f>TAB5CHP!T36+TAB5ELE!T36</f>
        <v>0</v>
      </c>
      <c r="U36" s="679">
        <f>TAB5CHP!U36+TAB5ELE!U36</f>
        <v>0</v>
      </c>
      <c r="V36" s="679">
        <f>TAB5CHP!V36+TAB5ELE!V36</f>
        <v>0</v>
      </c>
      <c r="W36" s="679">
        <f>TAB5CHP!W36+TAB5ELE!W36</f>
        <v>0</v>
      </c>
      <c r="X36" s="679">
        <f>TAB5CHP!X36+TAB5ELE!X36</f>
        <v>0</v>
      </c>
      <c r="Y36" s="679">
        <f>TAB5CHP!Y36+TAB5ELE!Y36</f>
        <v>0</v>
      </c>
      <c r="Z36" s="679">
        <f>TAB5CHP!Z36+TAB5ELE!Z36</f>
        <v>0</v>
      </c>
      <c r="AA36" s="679">
        <f>TAB5CHP!AA36+TAB5ELE!AA36</f>
        <v>0</v>
      </c>
      <c r="AB36" s="679">
        <f>TAB5CHP!AB36+TAB5ELE!AB36</f>
        <v>0</v>
      </c>
      <c r="AC36" s="1056" t="s">
        <v>2201</v>
      </c>
      <c r="AE36" s="780" t="s">
        <v>1094</v>
      </c>
      <c r="AF36" s="679">
        <f>TAB5CHP!AF36+TAB5ELE!AF36</f>
        <v>0</v>
      </c>
      <c r="AG36" s="679">
        <f>TAB5CHP!AG36+TAB5ELE!AG36</f>
        <v>0</v>
      </c>
      <c r="AH36" s="679">
        <f>TAB5CHP!AH36+TAB5ELE!AH36</f>
        <v>0</v>
      </c>
      <c r="AI36" s="679">
        <f>TAB5CHP!AI36+TAB5ELE!AI36</f>
        <v>0</v>
      </c>
      <c r="AJ36" s="679">
        <f>TAB5CHP!AJ36+TAB5ELE!AJ36</f>
        <v>0</v>
      </c>
      <c r="AK36" s="679">
        <f>TAB5CHP!AK36+TAB5ELE!AK36</f>
        <v>0</v>
      </c>
      <c r="AL36" s="679">
        <f>TAB5CHP!AL36+TAB5ELE!AL36</f>
        <v>0</v>
      </c>
      <c r="AM36" s="679">
        <f>TAB5CHP!AM36+TAB5ELE!AM36</f>
        <v>0</v>
      </c>
      <c r="AN36" s="679">
        <f>TAB5CHP!AN36+TAB5ELE!AN36</f>
        <v>0</v>
      </c>
      <c r="AO36" s="679">
        <f>TAB5CHP!AO36+TAB5ELE!AO36</f>
        <v>0</v>
      </c>
      <c r="AP36" s="679">
        <f>TAB5CHP!AP36+TAB5ELE!AP36</f>
        <v>0</v>
      </c>
      <c r="AQ36" s="679">
        <f>TAB5CHP!AQ36+TAB5ELE!AQ36</f>
        <v>0</v>
      </c>
      <c r="AR36" s="679">
        <f>TAB5CHP!AR36+TAB5ELE!AR36</f>
        <v>0</v>
      </c>
      <c r="AS36" s="679">
        <f>TAB5CHP!AS36+TAB5ELE!AS36</f>
        <v>0</v>
      </c>
      <c r="AT36" s="679">
        <f>TAB5CHP!AT36+TAB5ELE!AT36</f>
        <v>0</v>
      </c>
      <c r="AU36" s="679">
        <f>TAB5CHP!AU36+TAB5ELE!AU36</f>
        <v>0</v>
      </c>
      <c r="AV36" s="679">
        <f>TAB5CHP!AV36+TAB5ELE!AV36</f>
        <v>0</v>
      </c>
      <c r="AW36" s="679">
        <f>TAB5CHP!AW36+TAB5ELE!AW36</f>
        <v>0</v>
      </c>
      <c r="AX36" s="679">
        <f>TAB5CHP!AX36+TAB5ELE!AX36</f>
        <v>0</v>
      </c>
      <c r="AY36" s="679">
        <f>TAB5CHP!AY36+TAB5ELE!AY36</f>
        <v>0</v>
      </c>
      <c r="AZ36" s="679">
        <f>TAB5CHP!AZ36+TAB5ELE!AZ36</f>
        <v>0</v>
      </c>
      <c r="BA36" s="679">
        <f>TAB5CHP!BA36+TAB5ELE!BA36</f>
        <v>0</v>
      </c>
      <c r="BB36" s="679">
        <f>TAB5CHP!BB36+TAB5ELE!BB36</f>
        <v>0</v>
      </c>
      <c r="BC36" s="679">
        <f>TAB5CHP!BC36+TAB5ELE!BC36</f>
        <v>0</v>
      </c>
    </row>
    <row r="37" spans="1:55" s="664" customFormat="1" ht="13.5" customHeight="1">
      <c r="A37" s="766" t="s">
        <v>541</v>
      </c>
      <c r="B37" s="766" t="s">
        <v>290</v>
      </c>
      <c r="C37" s="766" t="s">
        <v>248</v>
      </c>
      <c r="D37" s="766" t="s">
        <v>583</v>
      </c>
      <c r="E37" s="662">
        <f>SUM(E38:E40)</f>
        <v>0</v>
      </c>
      <c r="F37" s="662">
        <f t="shared" ref="F37:R37" si="9">SUM(F38:F40)</f>
        <v>0</v>
      </c>
      <c r="G37" s="662">
        <f t="shared" si="9"/>
        <v>0</v>
      </c>
      <c r="H37" s="662">
        <f t="shared" si="9"/>
        <v>0</v>
      </c>
      <c r="I37" s="662">
        <f t="shared" si="9"/>
        <v>0</v>
      </c>
      <c r="J37" s="662">
        <f t="shared" si="9"/>
        <v>0</v>
      </c>
      <c r="K37" s="662">
        <f t="shared" si="9"/>
        <v>0</v>
      </c>
      <c r="L37" s="662">
        <f t="shared" si="9"/>
        <v>0</v>
      </c>
      <c r="M37" s="662">
        <f t="shared" si="9"/>
        <v>0</v>
      </c>
      <c r="N37" s="662">
        <f t="shared" si="9"/>
        <v>0</v>
      </c>
      <c r="O37" s="662">
        <f t="shared" si="9"/>
        <v>0</v>
      </c>
      <c r="P37" s="662">
        <f t="shared" si="9"/>
        <v>0</v>
      </c>
      <c r="Q37" s="662">
        <f t="shared" si="9"/>
        <v>0</v>
      </c>
      <c r="R37" s="662">
        <f t="shared" si="9"/>
        <v>0</v>
      </c>
      <c r="S37" s="662">
        <f t="shared" ref="S37:AB37" si="10">SUM(S38:S40)</f>
        <v>0</v>
      </c>
      <c r="T37" s="662">
        <f t="shared" si="10"/>
        <v>0</v>
      </c>
      <c r="U37" s="662">
        <f t="shared" si="10"/>
        <v>0</v>
      </c>
      <c r="V37" s="662">
        <f t="shared" si="10"/>
        <v>0</v>
      </c>
      <c r="W37" s="662">
        <f t="shared" si="10"/>
        <v>0</v>
      </c>
      <c r="X37" s="662">
        <f>SUM(X38:X40)</f>
        <v>0</v>
      </c>
      <c r="Y37" s="662">
        <f>SUM(Y38:Y40)</f>
        <v>0</v>
      </c>
      <c r="Z37" s="662">
        <f>SUM(Z38:Z40)</f>
        <v>0</v>
      </c>
      <c r="AA37" s="662">
        <f>SUM(AA38:AA40)</f>
        <v>0</v>
      </c>
      <c r="AB37" s="662">
        <f t="shared" si="10"/>
        <v>0</v>
      </c>
      <c r="AC37" s="1057" t="s">
        <v>2202</v>
      </c>
      <c r="AD37"/>
      <c r="AE37" s="780" t="s">
        <v>132</v>
      </c>
      <c r="AF37" s="662">
        <f t="shared" ref="AF37:BC37" si="11">SUM(AF38:AF40)</f>
        <v>0</v>
      </c>
      <c r="AG37" s="662">
        <f t="shared" si="11"/>
        <v>0</v>
      </c>
      <c r="AH37" s="662">
        <f t="shared" si="11"/>
        <v>0</v>
      </c>
      <c r="AI37" s="662">
        <f t="shared" si="11"/>
        <v>0</v>
      </c>
      <c r="AJ37" s="662">
        <f t="shared" si="11"/>
        <v>0</v>
      </c>
      <c r="AK37" s="662">
        <f t="shared" si="11"/>
        <v>0</v>
      </c>
      <c r="AL37" s="662">
        <f t="shared" si="11"/>
        <v>0</v>
      </c>
      <c r="AM37" s="662">
        <f t="shared" si="11"/>
        <v>0</v>
      </c>
      <c r="AN37" s="662">
        <f t="shared" si="11"/>
        <v>0</v>
      </c>
      <c r="AO37" s="662">
        <f t="shared" si="11"/>
        <v>0</v>
      </c>
      <c r="AP37" s="662">
        <f t="shared" si="11"/>
        <v>0</v>
      </c>
      <c r="AQ37" s="662">
        <f t="shared" si="11"/>
        <v>0</v>
      </c>
      <c r="AR37" s="662">
        <f t="shared" si="11"/>
        <v>0</v>
      </c>
      <c r="AS37" s="662">
        <f t="shared" si="11"/>
        <v>0</v>
      </c>
      <c r="AT37" s="662">
        <f t="shared" si="11"/>
        <v>0</v>
      </c>
      <c r="AU37" s="662">
        <f t="shared" si="11"/>
        <v>0</v>
      </c>
      <c r="AV37" s="662">
        <f t="shared" si="11"/>
        <v>0</v>
      </c>
      <c r="AW37" s="662">
        <f t="shared" si="11"/>
        <v>0</v>
      </c>
      <c r="AX37" s="662">
        <f t="shared" si="11"/>
        <v>0</v>
      </c>
      <c r="AY37" s="662">
        <f>SUM(AY38:AY40)</f>
        <v>0</v>
      </c>
      <c r="AZ37" s="662">
        <f>SUM(AZ38:AZ40)</f>
        <v>0</v>
      </c>
      <c r="BA37" s="662">
        <f>SUM(BA38:BA40)</f>
        <v>0</v>
      </c>
      <c r="BB37" s="662">
        <f>SUM(BB38:BB40)</f>
        <v>0</v>
      </c>
      <c r="BC37" s="662">
        <f t="shared" si="11"/>
        <v>0</v>
      </c>
    </row>
    <row r="38" spans="1:55" s="664" customFormat="1" ht="12.75" customHeight="1">
      <c r="A38" s="766" t="s">
        <v>541</v>
      </c>
      <c r="B38" s="766" t="s">
        <v>291</v>
      </c>
      <c r="C38" s="766" t="s">
        <v>248</v>
      </c>
      <c r="D38" s="766" t="s">
        <v>583</v>
      </c>
      <c r="E38" s="679">
        <f>TAB5CHP!E38+TAB5ELE!E38</f>
        <v>0</v>
      </c>
      <c r="F38" s="679">
        <f>TAB5CHP!F38+TAB5ELE!F38</f>
        <v>0</v>
      </c>
      <c r="G38" s="680">
        <f>TAB5CHP!G38+TAB5ELE!G38</f>
        <v>0</v>
      </c>
      <c r="H38" s="679">
        <f>TAB5CHP!H38+TAB5ELE!H38</f>
        <v>0</v>
      </c>
      <c r="I38" s="679">
        <f>TAB5CHP!I38+TAB5ELE!I38</f>
        <v>0</v>
      </c>
      <c r="J38" s="679">
        <f>TAB5CHP!J38+TAB5ELE!J38</f>
        <v>0</v>
      </c>
      <c r="K38" s="679">
        <f>TAB5CHP!K38+TAB5ELE!K38</f>
        <v>0</v>
      </c>
      <c r="L38" s="679">
        <f>TAB5CHP!L38+TAB5ELE!L38</f>
        <v>0</v>
      </c>
      <c r="M38" s="679">
        <f>TAB5CHP!M38+TAB5ELE!M38</f>
        <v>0</v>
      </c>
      <c r="N38" s="679">
        <f>TAB5CHP!N38+TAB5ELE!N38</f>
        <v>0</v>
      </c>
      <c r="O38" s="679">
        <f>TAB5CHP!O38+TAB5ELE!O38</f>
        <v>0</v>
      </c>
      <c r="P38" s="679">
        <f>TAB5CHP!P38+TAB5ELE!P38</f>
        <v>0</v>
      </c>
      <c r="Q38" s="679">
        <f>TAB5CHP!Q38+TAB5ELE!Q38</f>
        <v>0</v>
      </c>
      <c r="R38" s="679">
        <f>TAB5CHP!R38+TAB5ELE!R38</f>
        <v>0</v>
      </c>
      <c r="S38" s="679">
        <f>TAB5CHP!S38+TAB5ELE!S38</f>
        <v>0</v>
      </c>
      <c r="T38" s="679">
        <f>TAB5CHP!T38+TAB5ELE!T38</f>
        <v>0</v>
      </c>
      <c r="U38" s="679">
        <f>TAB5CHP!U38+TAB5ELE!U38</f>
        <v>0</v>
      </c>
      <c r="V38" s="679">
        <f>TAB5CHP!V38+TAB5ELE!V38</f>
        <v>0</v>
      </c>
      <c r="W38" s="679">
        <f>TAB5CHP!W38+TAB5ELE!W38</f>
        <v>0</v>
      </c>
      <c r="X38" s="679">
        <f>TAB5CHP!X38+TAB5ELE!X38</f>
        <v>0</v>
      </c>
      <c r="Y38" s="679">
        <f>TAB5CHP!Y38+TAB5ELE!Y38</f>
        <v>0</v>
      </c>
      <c r="Z38" s="679">
        <f>TAB5CHP!Z38+TAB5ELE!Z38</f>
        <v>0</v>
      </c>
      <c r="AA38" s="679">
        <f>TAB5CHP!AA38+TAB5ELE!AA38</f>
        <v>0</v>
      </c>
      <c r="AB38" s="679">
        <f>TAB5CHP!AB38+TAB5ELE!AB38</f>
        <v>0</v>
      </c>
      <c r="AC38" s="1054" t="s">
        <v>2203</v>
      </c>
      <c r="AD38"/>
      <c r="AE38" s="780" t="s">
        <v>969</v>
      </c>
      <c r="AF38" s="679">
        <f>TAB5CHP!AF38+TAB5ELE!AF38</f>
        <v>0</v>
      </c>
      <c r="AG38" s="679">
        <f>TAB5CHP!AG38+TAB5ELE!AG38</f>
        <v>0</v>
      </c>
      <c r="AH38" s="679">
        <f>TAB5CHP!AH38+TAB5ELE!AH38</f>
        <v>0</v>
      </c>
      <c r="AI38" s="679">
        <f>TAB5CHP!AI38+TAB5ELE!AI38</f>
        <v>0</v>
      </c>
      <c r="AJ38" s="679">
        <f>TAB5CHP!AJ38+TAB5ELE!AJ38</f>
        <v>0</v>
      </c>
      <c r="AK38" s="679">
        <f>TAB5CHP!AK38+TAB5ELE!AK38</f>
        <v>0</v>
      </c>
      <c r="AL38" s="679">
        <f>TAB5CHP!AL38+TAB5ELE!AL38</f>
        <v>0</v>
      </c>
      <c r="AM38" s="679">
        <f>TAB5CHP!AM38+TAB5ELE!AM38</f>
        <v>0</v>
      </c>
      <c r="AN38" s="679">
        <f>TAB5CHP!AN38+TAB5ELE!AN38</f>
        <v>0</v>
      </c>
      <c r="AO38" s="679">
        <f>TAB5CHP!AO38+TAB5ELE!AO38</f>
        <v>0</v>
      </c>
      <c r="AP38" s="679">
        <f>TAB5CHP!AP38+TAB5ELE!AP38</f>
        <v>0</v>
      </c>
      <c r="AQ38" s="679">
        <f>TAB5CHP!AQ38+TAB5ELE!AQ38</f>
        <v>0</v>
      </c>
      <c r="AR38" s="679">
        <f>TAB5CHP!AR38+TAB5ELE!AR38</f>
        <v>0</v>
      </c>
      <c r="AS38" s="679">
        <f>TAB5CHP!AS38+TAB5ELE!AS38</f>
        <v>0</v>
      </c>
      <c r="AT38" s="679">
        <f>TAB5CHP!AT38+TAB5ELE!AT38</f>
        <v>0</v>
      </c>
      <c r="AU38" s="679">
        <f>TAB5CHP!AU38+TAB5ELE!AU38</f>
        <v>0</v>
      </c>
      <c r="AV38" s="679">
        <f>TAB5CHP!AV38+TAB5ELE!AV38</f>
        <v>0</v>
      </c>
      <c r="AW38" s="679">
        <f>TAB5CHP!AW38+TAB5ELE!AW38</f>
        <v>0</v>
      </c>
      <c r="AX38" s="679">
        <f>TAB5CHP!AX38+TAB5ELE!AX38</f>
        <v>0</v>
      </c>
      <c r="AY38" s="679">
        <f>TAB5CHP!AY38+TAB5ELE!AY38</f>
        <v>0</v>
      </c>
      <c r="AZ38" s="679">
        <f>TAB5CHP!AZ38+TAB5ELE!AZ38</f>
        <v>0</v>
      </c>
      <c r="BA38" s="679">
        <f>TAB5CHP!BA38+TAB5ELE!BA38</f>
        <v>0</v>
      </c>
      <c r="BB38" s="679">
        <f>TAB5CHP!BB38+TAB5ELE!BB38</f>
        <v>0</v>
      </c>
      <c r="BC38" s="679">
        <f>TAB5CHP!BC38+TAB5ELE!BC38</f>
        <v>0</v>
      </c>
    </row>
    <row r="39" spans="1:55" ht="12.75" customHeight="1">
      <c r="A39" s="748" t="s">
        <v>541</v>
      </c>
      <c r="B39" s="749" t="s">
        <v>292</v>
      </c>
      <c r="C39" s="748" t="s">
        <v>248</v>
      </c>
      <c r="D39" s="748" t="s">
        <v>583</v>
      </c>
      <c r="E39" s="679">
        <f>TAB5CHP!E39+TAB5ELE!E39</f>
        <v>0</v>
      </c>
      <c r="F39" s="679">
        <f>TAB5CHP!F39+TAB5ELE!F39</f>
        <v>0</v>
      </c>
      <c r="G39" s="680">
        <f>TAB5CHP!G39+TAB5ELE!G39</f>
        <v>0</v>
      </c>
      <c r="H39" s="679">
        <f>TAB5CHP!H39+TAB5ELE!H39</f>
        <v>0</v>
      </c>
      <c r="I39" s="679">
        <f>TAB5CHP!I39+TAB5ELE!I39</f>
        <v>0</v>
      </c>
      <c r="J39" s="679">
        <f>TAB5CHP!J39+TAB5ELE!J39</f>
        <v>0</v>
      </c>
      <c r="K39" s="679">
        <f>TAB5CHP!K39+TAB5ELE!K39</f>
        <v>0</v>
      </c>
      <c r="L39" s="679">
        <f>TAB5CHP!L39+TAB5ELE!L39</f>
        <v>0</v>
      </c>
      <c r="M39" s="679">
        <f>TAB5CHP!M39+TAB5ELE!M39</f>
        <v>0</v>
      </c>
      <c r="N39" s="679">
        <f>TAB5CHP!N39+TAB5ELE!N39</f>
        <v>0</v>
      </c>
      <c r="O39" s="679">
        <f>TAB5CHP!O39+TAB5ELE!O39</f>
        <v>0</v>
      </c>
      <c r="P39" s="679">
        <f>TAB5CHP!P39+TAB5ELE!P39</f>
        <v>0</v>
      </c>
      <c r="Q39" s="679">
        <f>TAB5CHP!Q39+TAB5ELE!Q39</f>
        <v>0</v>
      </c>
      <c r="R39" s="679">
        <f>TAB5CHP!R39+TAB5ELE!R39</f>
        <v>0</v>
      </c>
      <c r="S39" s="679">
        <f>TAB5CHP!S39+TAB5ELE!S39</f>
        <v>0</v>
      </c>
      <c r="T39" s="679">
        <f>TAB5CHP!T39+TAB5ELE!T39</f>
        <v>0</v>
      </c>
      <c r="U39" s="679">
        <f>TAB5CHP!U39+TAB5ELE!U39</f>
        <v>0</v>
      </c>
      <c r="V39" s="679">
        <f>TAB5CHP!V39+TAB5ELE!V39</f>
        <v>0</v>
      </c>
      <c r="W39" s="679">
        <f>TAB5CHP!W39+TAB5ELE!W39</f>
        <v>0</v>
      </c>
      <c r="X39" s="679">
        <f>TAB5CHP!X39+TAB5ELE!X39</f>
        <v>0</v>
      </c>
      <c r="Y39" s="679">
        <f>TAB5CHP!Y39+TAB5ELE!Y39</f>
        <v>0</v>
      </c>
      <c r="Z39" s="679">
        <f>TAB5CHP!Z39+TAB5ELE!Z39</f>
        <v>0</v>
      </c>
      <c r="AA39" s="679">
        <f>TAB5CHP!AA39+TAB5ELE!AA39</f>
        <v>0</v>
      </c>
      <c r="AB39" s="679">
        <f>TAB5CHP!AB39+TAB5ELE!AB39</f>
        <v>0</v>
      </c>
      <c r="AC39" s="1056" t="s">
        <v>2204</v>
      </c>
      <c r="AE39" s="780" t="s">
        <v>133</v>
      </c>
      <c r="AF39" s="679">
        <f>TAB5CHP!AF39+TAB5ELE!AF39</f>
        <v>0</v>
      </c>
      <c r="AG39" s="679">
        <f>TAB5CHP!AG39+TAB5ELE!AG39</f>
        <v>0</v>
      </c>
      <c r="AH39" s="679">
        <f>TAB5CHP!AH39+TAB5ELE!AH39</f>
        <v>0</v>
      </c>
      <c r="AI39" s="679">
        <f>TAB5CHP!AI39+TAB5ELE!AI39</f>
        <v>0</v>
      </c>
      <c r="AJ39" s="679">
        <f>TAB5CHP!AJ39+TAB5ELE!AJ39</f>
        <v>0</v>
      </c>
      <c r="AK39" s="679">
        <f>TAB5CHP!AK39+TAB5ELE!AK39</f>
        <v>0</v>
      </c>
      <c r="AL39" s="679">
        <f>TAB5CHP!AL39+TAB5ELE!AL39</f>
        <v>0</v>
      </c>
      <c r="AM39" s="679">
        <f>TAB5CHP!AM39+TAB5ELE!AM39</f>
        <v>0</v>
      </c>
      <c r="AN39" s="679">
        <f>TAB5CHP!AN39+TAB5ELE!AN39</f>
        <v>0</v>
      </c>
      <c r="AO39" s="679">
        <f>TAB5CHP!AO39+TAB5ELE!AO39</f>
        <v>0</v>
      </c>
      <c r="AP39" s="679">
        <f>TAB5CHP!AP39+TAB5ELE!AP39</f>
        <v>0</v>
      </c>
      <c r="AQ39" s="679">
        <f>TAB5CHP!AQ39+TAB5ELE!AQ39</f>
        <v>0</v>
      </c>
      <c r="AR39" s="679">
        <f>TAB5CHP!AR39+TAB5ELE!AR39</f>
        <v>0</v>
      </c>
      <c r="AS39" s="679">
        <f>TAB5CHP!AS39+TAB5ELE!AS39</f>
        <v>0</v>
      </c>
      <c r="AT39" s="679">
        <f>TAB5CHP!AT39+TAB5ELE!AT39</f>
        <v>0</v>
      </c>
      <c r="AU39" s="679">
        <f>TAB5CHP!AU39+TAB5ELE!AU39</f>
        <v>0</v>
      </c>
      <c r="AV39" s="679">
        <f>TAB5CHP!AV39+TAB5ELE!AV39</f>
        <v>0</v>
      </c>
      <c r="AW39" s="679">
        <f>TAB5CHP!AW39+TAB5ELE!AW39</f>
        <v>0</v>
      </c>
      <c r="AX39" s="679">
        <f>TAB5CHP!AX39+TAB5ELE!AX39</f>
        <v>0</v>
      </c>
      <c r="AY39" s="679">
        <f>TAB5CHP!AY39+TAB5ELE!AY39</f>
        <v>0</v>
      </c>
      <c r="AZ39" s="679">
        <f>TAB5CHP!AZ39+TAB5ELE!AZ39</f>
        <v>0</v>
      </c>
      <c r="BA39" s="679">
        <f>TAB5CHP!BA39+TAB5ELE!BA39</f>
        <v>0</v>
      </c>
      <c r="BB39" s="679">
        <f>TAB5CHP!BB39+TAB5ELE!BB39</f>
        <v>0</v>
      </c>
      <c r="BC39" s="679">
        <f>TAB5CHP!BC39+TAB5ELE!BC39</f>
        <v>0</v>
      </c>
    </row>
    <row r="40" spans="1:55" ht="12.75" customHeight="1">
      <c r="A40" s="748" t="s">
        <v>541</v>
      </c>
      <c r="B40" s="749" t="s">
        <v>293</v>
      </c>
      <c r="C40" s="748" t="s">
        <v>248</v>
      </c>
      <c r="D40" s="748" t="s">
        <v>583</v>
      </c>
      <c r="E40" s="679">
        <f>TAB5CHP!E40+TAB5ELE!E40</f>
        <v>0</v>
      </c>
      <c r="F40" s="679">
        <f>TAB5CHP!F40+TAB5ELE!F40</f>
        <v>0</v>
      </c>
      <c r="G40" s="680">
        <f>TAB5CHP!G40+TAB5ELE!G40</f>
        <v>0</v>
      </c>
      <c r="H40" s="679">
        <f>TAB5CHP!H40+TAB5ELE!H40</f>
        <v>0</v>
      </c>
      <c r="I40" s="679">
        <f>TAB5CHP!I40+TAB5ELE!I40</f>
        <v>0</v>
      </c>
      <c r="J40" s="679">
        <f>TAB5CHP!J40+TAB5ELE!J40</f>
        <v>0</v>
      </c>
      <c r="K40" s="679">
        <f>TAB5CHP!K40+TAB5ELE!K40</f>
        <v>0</v>
      </c>
      <c r="L40" s="679">
        <f>TAB5CHP!L40+TAB5ELE!L40</f>
        <v>0</v>
      </c>
      <c r="M40" s="679">
        <f>TAB5CHP!M40+TAB5ELE!M40</f>
        <v>0</v>
      </c>
      <c r="N40" s="679">
        <f>TAB5CHP!N40+TAB5ELE!N40</f>
        <v>0</v>
      </c>
      <c r="O40" s="679">
        <f>TAB5CHP!O40+TAB5ELE!O40</f>
        <v>0</v>
      </c>
      <c r="P40" s="679">
        <f>TAB5CHP!P40+TAB5ELE!P40</f>
        <v>0</v>
      </c>
      <c r="Q40" s="679">
        <f>TAB5CHP!Q40+TAB5ELE!Q40</f>
        <v>0</v>
      </c>
      <c r="R40" s="679">
        <f>TAB5CHP!R40+TAB5ELE!R40</f>
        <v>0</v>
      </c>
      <c r="S40" s="679">
        <f>TAB5CHP!S40+TAB5ELE!S40</f>
        <v>0</v>
      </c>
      <c r="T40" s="679">
        <f>TAB5CHP!T40+TAB5ELE!T40</f>
        <v>0</v>
      </c>
      <c r="U40" s="679">
        <f>TAB5CHP!U40+TAB5ELE!U40</f>
        <v>0</v>
      </c>
      <c r="V40" s="679">
        <f>TAB5CHP!V40+TAB5ELE!V40</f>
        <v>0</v>
      </c>
      <c r="W40" s="679">
        <f>TAB5CHP!W40+TAB5ELE!W40</f>
        <v>0</v>
      </c>
      <c r="X40" s="679">
        <f>TAB5CHP!X40+TAB5ELE!X40</f>
        <v>0</v>
      </c>
      <c r="Y40" s="679">
        <f>TAB5CHP!Y40+TAB5ELE!Y40</f>
        <v>0</v>
      </c>
      <c r="Z40" s="679">
        <f>TAB5CHP!Z40+TAB5ELE!Z40</f>
        <v>0</v>
      </c>
      <c r="AA40" s="679">
        <f>TAB5CHP!AA40+TAB5ELE!AA40</f>
        <v>0</v>
      </c>
      <c r="AB40" s="679">
        <f>TAB5CHP!AB40+TAB5ELE!AB40</f>
        <v>0</v>
      </c>
      <c r="AC40" s="1056" t="s">
        <v>2206</v>
      </c>
      <c r="AE40" s="780" t="s">
        <v>602</v>
      </c>
      <c r="AF40" s="679">
        <f>TAB5CHP!AF40+TAB5ELE!AF40</f>
        <v>0</v>
      </c>
      <c r="AG40" s="679">
        <f>TAB5CHP!AG40+TAB5ELE!AG40</f>
        <v>0</v>
      </c>
      <c r="AH40" s="679">
        <f>TAB5CHP!AH40+TAB5ELE!AH40</f>
        <v>0</v>
      </c>
      <c r="AI40" s="679">
        <f>TAB5CHP!AI40+TAB5ELE!AI40</f>
        <v>0</v>
      </c>
      <c r="AJ40" s="679">
        <f>TAB5CHP!AJ40+TAB5ELE!AJ40</f>
        <v>0</v>
      </c>
      <c r="AK40" s="679">
        <f>TAB5CHP!AK40+TAB5ELE!AK40</f>
        <v>0</v>
      </c>
      <c r="AL40" s="679">
        <f>TAB5CHP!AL40+TAB5ELE!AL40</f>
        <v>0</v>
      </c>
      <c r="AM40" s="679">
        <f>TAB5CHP!AM40+TAB5ELE!AM40</f>
        <v>0</v>
      </c>
      <c r="AN40" s="679">
        <f>TAB5CHP!AN40+TAB5ELE!AN40</f>
        <v>0</v>
      </c>
      <c r="AO40" s="679">
        <f>TAB5CHP!AO40+TAB5ELE!AO40</f>
        <v>0</v>
      </c>
      <c r="AP40" s="679">
        <f>TAB5CHP!AP40+TAB5ELE!AP40</f>
        <v>0</v>
      </c>
      <c r="AQ40" s="679">
        <f>TAB5CHP!AQ40+TAB5ELE!AQ40</f>
        <v>0</v>
      </c>
      <c r="AR40" s="679">
        <f>TAB5CHP!AR40+TAB5ELE!AR40</f>
        <v>0</v>
      </c>
      <c r="AS40" s="679">
        <f>TAB5CHP!AS40+TAB5ELE!AS40</f>
        <v>0</v>
      </c>
      <c r="AT40" s="679">
        <f>TAB5CHP!AT40+TAB5ELE!AT40</f>
        <v>0</v>
      </c>
      <c r="AU40" s="679">
        <f>TAB5CHP!AU40+TAB5ELE!AU40</f>
        <v>0</v>
      </c>
      <c r="AV40" s="679">
        <f>TAB5CHP!AV40+TAB5ELE!AV40</f>
        <v>0</v>
      </c>
      <c r="AW40" s="679">
        <f>TAB5CHP!AW40+TAB5ELE!AW40</f>
        <v>0</v>
      </c>
      <c r="AX40" s="679">
        <f>TAB5CHP!AX40+TAB5ELE!AX40</f>
        <v>0</v>
      </c>
      <c r="AY40" s="679">
        <f>TAB5CHP!AY40+TAB5ELE!AY40</f>
        <v>0</v>
      </c>
      <c r="AZ40" s="679">
        <f>TAB5CHP!AZ40+TAB5ELE!AZ40</f>
        <v>0</v>
      </c>
      <c r="BA40" s="679">
        <f>TAB5CHP!BA40+TAB5ELE!BA40</f>
        <v>0</v>
      </c>
      <c r="BB40" s="679">
        <f>TAB5CHP!BB40+TAB5ELE!BB40</f>
        <v>0</v>
      </c>
      <c r="BC40" s="679">
        <f>TAB5CHP!BC40+TAB5ELE!BC40</f>
        <v>0</v>
      </c>
    </row>
    <row r="41" spans="1:55" s="681" customFormat="1" ht="13.5" customHeight="1">
      <c r="A41" s="766" t="s">
        <v>541</v>
      </c>
      <c r="B41" s="774" t="s">
        <v>544</v>
      </c>
      <c r="C41" s="766" t="s">
        <v>248</v>
      </c>
      <c r="D41" s="766" t="s">
        <v>583</v>
      </c>
      <c r="E41" s="662">
        <f t="shared" ref="E41:O41" si="12">SUM(E42:E46)</f>
        <v>0</v>
      </c>
      <c r="F41" s="662">
        <f t="shared" si="12"/>
        <v>0</v>
      </c>
      <c r="G41" s="662">
        <f t="shared" si="12"/>
        <v>0</v>
      </c>
      <c r="H41" s="662">
        <f t="shared" si="12"/>
        <v>0</v>
      </c>
      <c r="I41" s="662">
        <f t="shared" si="12"/>
        <v>0</v>
      </c>
      <c r="J41" s="662">
        <f t="shared" si="12"/>
        <v>0</v>
      </c>
      <c r="K41" s="662">
        <f t="shared" si="12"/>
        <v>0</v>
      </c>
      <c r="L41" s="662">
        <f t="shared" si="12"/>
        <v>0</v>
      </c>
      <c r="M41" s="662">
        <f t="shared" si="12"/>
        <v>0</v>
      </c>
      <c r="N41" s="662">
        <f t="shared" si="12"/>
        <v>0</v>
      </c>
      <c r="O41" s="662">
        <f t="shared" si="12"/>
        <v>0</v>
      </c>
      <c r="P41" s="662">
        <f>SUM(P42:P46)</f>
        <v>0</v>
      </c>
      <c r="Q41" s="662">
        <f>SUM(Q42:Q46)</f>
        <v>0</v>
      </c>
      <c r="R41" s="662">
        <f>SUM(R42:R46)</f>
        <v>0</v>
      </c>
      <c r="S41" s="662">
        <f>SUM(S42:S46)</f>
        <v>0</v>
      </c>
      <c r="T41" s="662">
        <f>SUM(T42:T46)</f>
        <v>0</v>
      </c>
      <c r="U41" s="662">
        <f t="shared" ref="U41:AB41" si="13">SUM(U42:U46)</f>
        <v>0</v>
      </c>
      <c r="V41" s="662">
        <f t="shared" si="13"/>
        <v>0</v>
      </c>
      <c r="W41" s="662">
        <f t="shared" si="13"/>
        <v>0</v>
      </c>
      <c r="X41" s="662">
        <f>SUM(X42:X46)</f>
        <v>0</v>
      </c>
      <c r="Y41" s="662">
        <f>SUM(Y42:Y46)</f>
        <v>0</v>
      </c>
      <c r="Z41" s="662">
        <f>SUM(Z42:Z46)</f>
        <v>0</v>
      </c>
      <c r="AA41" s="662">
        <f>SUM(AA42:AA46)</f>
        <v>0</v>
      </c>
      <c r="AB41" s="662">
        <f t="shared" si="13"/>
        <v>0</v>
      </c>
      <c r="AC41" s="1062" t="s">
        <v>2216</v>
      </c>
      <c r="AD41"/>
      <c r="AE41" s="780" t="s">
        <v>159</v>
      </c>
      <c r="AF41" s="662">
        <f t="shared" ref="AF41:BC41" si="14">SUM(AF42:AF46)</f>
        <v>0</v>
      </c>
      <c r="AG41" s="662">
        <f t="shared" si="14"/>
        <v>0</v>
      </c>
      <c r="AH41" s="662">
        <f t="shared" si="14"/>
        <v>0</v>
      </c>
      <c r="AI41" s="662">
        <f t="shared" si="14"/>
        <v>0</v>
      </c>
      <c r="AJ41" s="662">
        <f t="shared" si="14"/>
        <v>0</v>
      </c>
      <c r="AK41" s="662">
        <f t="shared" si="14"/>
        <v>0</v>
      </c>
      <c r="AL41" s="662">
        <f t="shared" si="14"/>
        <v>0</v>
      </c>
      <c r="AM41" s="662">
        <f t="shared" si="14"/>
        <v>0</v>
      </c>
      <c r="AN41" s="662">
        <f t="shared" si="14"/>
        <v>0</v>
      </c>
      <c r="AO41" s="662">
        <f t="shared" si="14"/>
        <v>0</v>
      </c>
      <c r="AP41" s="662">
        <f t="shared" si="14"/>
        <v>0</v>
      </c>
      <c r="AQ41" s="662">
        <f t="shared" si="14"/>
        <v>0</v>
      </c>
      <c r="AR41" s="662">
        <f t="shared" si="14"/>
        <v>0</v>
      </c>
      <c r="AS41" s="662">
        <f t="shared" si="14"/>
        <v>0</v>
      </c>
      <c r="AT41" s="662">
        <f t="shared" si="14"/>
        <v>0</v>
      </c>
      <c r="AU41" s="662">
        <f t="shared" si="14"/>
        <v>0</v>
      </c>
      <c r="AV41" s="662">
        <f t="shared" si="14"/>
        <v>0</v>
      </c>
      <c r="AW41" s="662">
        <f t="shared" si="14"/>
        <v>0</v>
      </c>
      <c r="AX41" s="662">
        <f t="shared" si="14"/>
        <v>0</v>
      </c>
      <c r="AY41" s="662">
        <f>SUM(AY42:AY46)</f>
        <v>0</v>
      </c>
      <c r="AZ41" s="662">
        <f>SUM(AZ42:AZ46)</f>
        <v>0</v>
      </c>
      <c r="BA41" s="662">
        <f>SUM(BA42:BA46)</f>
        <v>0</v>
      </c>
      <c r="BB41" s="662">
        <f>SUM(BB42:BB46)</f>
        <v>0</v>
      </c>
      <c r="BC41" s="662">
        <f t="shared" si="14"/>
        <v>0</v>
      </c>
    </row>
    <row r="42" spans="1:55" ht="12.75" customHeight="1">
      <c r="A42" s="748" t="s">
        <v>541</v>
      </c>
      <c r="B42" s="735" t="s">
        <v>294</v>
      </c>
      <c r="C42" s="748" t="s">
        <v>248</v>
      </c>
      <c r="D42" s="748" t="s">
        <v>583</v>
      </c>
      <c r="E42" s="679">
        <f>TAB5CHP!E42+TAB5ELE!E42</f>
        <v>0</v>
      </c>
      <c r="F42" s="679">
        <f>TAB5CHP!F42+TAB5ELE!F42</f>
        <v>0</v>
      </c>
      <c r="G42" s="680">
        <f>TAB5CHP!G42+TAB5ELE!G42</f>
        <v>0</v>
      </c>
      <c r="H42" s="679">
        <f>TAB5CHP!H42+TAB5ELE!H42</f>
        <v>0</v>
      </c>
      <c r="I42" s="679">
        <f>TAB5CHP!I42+TAB5ELE!I42</f>
        <v>0</v>
      </c>
      <c r="J42" s="679">
        <f>TAB5CHP!J42+TAB5ELE!J42</f>
        <v>0</v>
      </c>
      <c r="K42" s="679">
        <f>TAB5CHP!K42+TAB5ELE!K42</f>
        <v>0</v>
      </c>
      <c r="L42" s="679">
        <f>TAB5CHP!L42+TAB5ELE!L42</f>
        <v>0</v>
      </c>
      <c r="M42" s="679">
        <f>TAB5CHP!M42+TAB5ELE!M42</f>
        <v>0</v>
      </c>
      <c r="N42" s="679">
        <f>TAB5CHP!N42+TAB5ELE!N42</f>
        <v>0</v>
      </c>
      <c r="O42" s="679">
        <f>TAB5CHP!O42+TAB5ELE!O42</f>
        <v>0</v>
      </c>
      <c r="P42" s="679">
        <f>TAB5CHP!P42+TAB5ELE!P42</f>
        <v>0</v>
      </c>
      <c r="Q42" s="679">
        <f>TAB5CHP!Q42+TAB5ELE!Q42</f>
        <v>0</v>
      </c>
      <c r="R42" s="679">
        <f>TAB5CHP!R42+TAB5ELE!R42</f>
        <v>0</v>
      </c>
      <c r="S42" s="679">
        <f>TAB5CHP!S42+TAB5ELE!S42</f>
        <v>0</v>
      </c>
      <c r="T42" s="679">
        <f>TAB5CHP!T42+TAB5ELE!T42</f>
        <v>0</v>
      </c>
      <c r="U42" s="679">
        <f>TAB5CHP!U42+TAB5ELE!U42</f>
        <v>0</v>
      </c>
      <c r="V42" s="679">
        <f>TAB5CHP!V42+TAB5ELE!V42</f>
        <v>0</v>
      </c>
      <c r="W42" s="679">
        <f>TAB5CHP!W42+TAB5ELE!W42</f>
        <v>0</v>
      </c>
      <c r="X42" s="679">
        <f>TAB5CHP!X42+TAB5ELE!X42</f>
        <v>0</v>
      </c>
      <c r="Y42" s="679">
        <f>TAB5CHP!Y42+TAB5ELE!Y42</f>
        <v>0</v>
      </c>
      <c r="Z42" s="679">
        <f>TAB5CHP!Z42+TAB5ELE!Z42</f>
        <v>0</v>
      </c>
      <c r="AA42" s="679">
        <f>TAB5CHP!AA42+TAB5ELE!AA42</f>
        <v>0</v>
      </c>
      <c r="AB42" s="679">
        <f>TAB5CHP!AB42+TAB5ELE!AB42</f>
        <v>0</v>
      </c>
      <c r="AC42" s="1055" t="s">
        <v>2207</v>
      </c>
      <c r="AE42" s="780" t="s">
        <v>970</v>
      </c>
      <c r="AF42" s="679">
        <f>TAB5CHP!AF42+TAB5ELE!AF42</f>
        <v>0</v>
      </c>
      <c r="AG42" s="679">
        <f>TAB5CHP!AG42+TAB5ELE!AG42</f>
        <v>0</v>
      </c>
      <c r="AH42" s="679">
        <f>TAB5CHP!AH42+TAB5ELE!AH42</f>
        <v>0</v>
      </c>
      <c r="AI42" s="679">
        <f>TAB5CHP!AI42+TAB5ELE!AI42</f>
        <v>0</v>
      </c>
      <c r="AJ42" s="679">
        <f>TAB5CHP!AJ42+TAB5ELE!AJ42</f>
        <v>0</v>
      </c>
      <c r="AK42" s="679">
        <f>TAB5CHP!AK42+TAB5ELE!AK42</f>
        <v>0</v>
      </c>
      <c r="AL42" s="679">
        <f>TAB5CHP!AL42+TAB5ELE!AL42</f>
        <v>0</v>
      </c>
      <c r="AM42" s="679">
        <f>TAB5CHP!AM42+TAB5ELE!AM42</f>
        <v>0</v>
      </c>
      <c r="AN42" s="679">
        <f>TAB5CHP!AN42+TAB5ELE!AN42</f>
        <v>0</v>
      </c>
      <c r="AO42" s="679">
        <f>TAB5CHP!AO42+TAB5ELE!AO42</f>
        <v>0</v>
      </c>
      <c r="AP42" s="679">
        <f>TAB5CHP!AP42+TAB5ELE!AP42</f>
        <v>0</v>
      </c>
      <c r="AQ42" s="679">
        <f>TAB5CHP!AQ42+TAB5ELE!AQ42</f>
        <v>0</v>
      </c>
      <c r="AR42" s="679">
        <f>TAB5CHP!AR42+TAB5ELE!AR42</f>
        <v>0</v>
      </c>
      <c r="AS42" s="679">
        <f>TAB5CHP!AS42+TAB5ELE!AS42</f>
        <v>0</v>
      </c>
      <c r="AT42" s="679">
        <f>TAB5CHP!AT42+TAB5ELE!AT42</f>
        <v>0</v>
      </c>
      <c r="AU42" s="679">
        <f>TAB5CHP!AU42+TAB5ELE!AU42</f>
        <v>0</v>
      </c>
      <c r="AV42" s="679">
        <f>TAB5CHP!AV42+TAB5ELE!AV42</f>
        <v>0</v>
      </c>
      <c r="AW42" s="679">
        <f>TAB5CHP!AW42+TAB5ELE!AW42</f>
        <v>0</v>
      </c>
      <c r="AX42" s="679">
        <f>TAB5CHP!AX42+TAB5ELE!AX42</f>
        <v>0</v>
      </c>
      <c r="AY42" s="679">
        <f>TAB5CHP!AY42+TAB5ELE!AY42</f>
        <v>0</v>
      </c>
      <c r="AZ42" s="679">
        <f>TAB5CHP!AZ42+TAB5ELE!AZ42</f>
        <v>0</v>
      </c>
      <c r="BA42" s="679">
        <f>TAB5CHP!BA42+TAB5ELE!BA42</f>
        <v>0</v>
      </c>
      <c r="BB42" s="679">
        <f>TAB5CHP!BB42+TAB5ELE!BB42</f>
        <v>0</v>
      </c>
      <c r="BC42" s="679">
        <f>TAB5CHP!BC42+TAB5ELE!BC42</f>
        <v>0</v>
      </c>
    </row>
    <row r="43" spans="1:55" ht="12.75" customHeight="1">
      <c r="A43" s="748" t="s">
        <v>541</v>
      </c>
      <c r="B43" s="735" t="s">
        <v>295</v>
      </c>
      <c r="C43" s="748" t="s">
        <v>248</v>
      </c>
      <c r="D43" s="748" t="s">
        <v>583</v>
      </c>
      <c r="E43" s="679">
        <f>TAB5CHP!E43+TAB5ELE!E43</f>
        <v>0</v>
      </c>
      <c r="F43" s="679">
        <f>TAB5CHP!F43+TAB5ELE!F43</f>
        <v>0</v>
      </c>
      <c r="G43" s="680">
        <f>TAB5CHP!G43+TAB5ELE!G43</f>
        <v>0</v>
      </c>
      <c r="H43" s="679">
        <f>TAB5CHP!H43+TAB5ELE!H43</f>
        <v>0</v>
      </c>
      <c r="I43" s="679">
        <f>TAB5CHP!I43+TAB5ELE!I43</f>
        <v>0</v>
      </c>
      <c r="J43" s="679">
        <f>TAB5CHP!J43+TAB5ELE!J43</f>
        <v>0</v>
      </c>
      <c r="K43" s="679">
        <f>TAB5CHP!K43+TAB5ELE!K43</f>
        <v>0</v>
      </c>
      <c r="L43" s="679">
        <f>TAB5CHP!L43+TAB5ELE!L43</f>
        <v>0</v>
      </c>
      <c r="M43" s="679">
        <f>TAB5CHP!M43+TAB5ELE!M43</f>
        <v>0</v>
      </c>
      <c r="N43" s="679">
        <f>TAB5CHP!N43+TAB5ELE!N43</f>
        <v>0</v>
      </c>
      <c r="O43" s="679">
        <f>TAB5CHP!O43+TAB5ELE!O43</f>
        <v>0</v>
      </c>
      <c r="P43" s="679">
        <f>TAB5CHP!P43+TAB5ELE!P43</f>
        <v>0</v>
      </c>
      <c r="Q43" s="679">
        <f>TAB5CHP!Q43+TAB5ELE!Q43</f>
        <v>0</v>
      </c>
      <c r="R43" s="679">
        <f>TAB5CHP!R43+TAB5ELE!R43</f>
        <v>0</v>
      </c>
      <c r="S43" s="679">
        <f>TAB5CHP!S43+TAB5ELE!S43</f>
        <v>0</v>
      </c>
      <c r="T43" s="679">
        <f>TAB5CHP!T43+TAB5ELE!T43</f>
        <v>0</v>
      </c>
      <c r="U43" s="679">
        <f>TAB5CHP!U43+TAB5ELE!U43</f>
        <v>0</v>
      </c>
      <c r="V43" s="679">
        <f>TAB5CHP!V43+TAB5ELE!V43</f>
        <v>0</v>
      </c>
      <c r="W43" s="679">
        <f>TAB5CHP!W43+TAB5ELE!W43</f>
        <v>0</v>
      </c>
      <c r="X43" s="679">
        <f>TAB5CHP!X43+TAB5ELE!X43</f>
        <v>0</v>
      </c>
      <c r="Y43" s="679">
        <f>TAB5CHP!Y43+TAB5ELE!Y43</f>
        <v>0</v>
      </c>
      <c r="Z43" s="679">
        <f>TAB5CHP!Z43+TAB5ELE!Z43</f>
        <v>0</v>
      </c>
      <c r="AA43" s="679">
        <f>TAB5CHP!AA43+TAB5ELE!AA43</f>
        <v>0</v>
      </c>
      <c r="AB43" s="679">
        <f>TAB5CHP!AB43+TAB5ELE!AB43</f>
        <v>0</v>
      </c>
      <c r="AC43" s="1055" t="s">
        <v>2208</v>
      </c>
      <c r="AE43" s="780" t="s">
        <v>134</v>
      </c>
      <c r="AF43" s="679">
        <f>TAB5CHP!AF43+TAB5ELE!AF43</f>
        <v>0</v>
      </c>
      <c r="AG43" s="679">
        <f>TAB5CHP!AG43+TAB5ELE!AG43</f>
        <v>0</v>
      </c>
      <c r="AH43" s="679">
        <f>TAB5CHP!AH43+TAB5ELE!AH43</f>
        <v>0</v>
      </c>
      <c r="AI43" s="679">
        <f>TAB5CHP!AI43+TAB5ELE!AI43</f>
        <v>0</v>
      </c>
      <c r="AJ43" s="679">
        <f>TAB5CHP!AJ43+TAB5ELE!AJ43</f>
        <v>0</v>
      </c>
      <c r="AK43" s="679">
        <f>TAB5CHP!AK43+TAB5ELE!AK43</f>
        <v>0</v>
      </c>
      <c r="AL43" s="679">
        <f>TAB5CHP!AL43+TAB5ELE!AL43</f>
        <v>0</v>
      </c>
      <c r="AM43" s="679">
        <f>TAB5CHP!AM43+TAB5ELE!AM43</f>
        <v>0</v>
      </c>
      <c r="AN43" s="679">
        <f>TAB5CHP!AN43+TAB5ELE!AN43</f>
        <v>0</v>
      </c>
      <c r="AO43" s="679">
        <f>TAB5CHP!AO43+TAB5ELE!AO43</f>
        <v>0</v>
      </c>
      <c r="AP43" s="679">
        <f>TAB5CHP!AP43+TAB5ELE!AP43</f>
        <v>0</v>
      </c>
      <c r="AQ43" s="679">
        <f>TAB5CHP!AQ43+TAB5ELE!AQ43</f>
        <v>0</v>
      </c>
      <c r="AR43" s="679">
        <f>TAB5CHP!AR43+TAB5ELE!AR43</f>
        <v>0</v>
      </c>
      <c r="AS43" s="679">
        <f>TAB5CHP!AS43+TAB5ELE!AS43</f>
        <v>0</v>
      </c>
      <c r="AT43" s="679">
        <f>TAB5CHP!AT43+TAB5ELE!AT43</f>
        <v>0</v>
      </c>
      <c r="AU43" s="679">
        <f>TAB5CHP!AU43+TAB5ELE!AU43</f>
        <v>0</v>
      </c>
      <c r="AV43" s="679">
        <f>TAB5CHP!AV43+TAB5ELE!AV43</f>
        <v>0</v>
      </c>
      <c r="AW43" s="679">
        <f>TAB5CHP!AW43+TAB5ELE!AW43</f>
        <v>0</v>
      </c>
      <c r="AX43" s="679">
        <f>TAB5CHP!AX43+TAB5ELE!AX43</f>
        <v>0</v>
      </c>
      <c r="AY43" s="679">
        <f>TAB5CHP!AY43+TAB5ELE!AY43</f>
        <v>0</v>
      </c>
      <c r="AZ43" s="679">
        <f>TAB5CHP!AZ43+TAB5ELE!AZ43</f>
        <v>0</v>
      </c>
      <c r="BA43" s="679">
        <f>TAB5CHP!BA43+TAB5ELE!BA43</f>
        <v>0</v>
      </c>
      <c r="BB43" s="679">
        <f>TAB5CHP!BB43+TAB5ELE!BB43</f>
        <v>0</v>
      </c>
      <c r="BC43" s="679">
        <f>TAB5CHP!BC43+TAB5ELE!BC43</f>
        <v>0</v>
      </c>
    </row>
    <row r="44" spans="1:55" ht="12.75" customHeight="1">
      <c r="A44" s="748" t="s">
        <v>541</v>
      </c>
      <c r="B44" s="735" t="s">
        <v>296</v>
      </c>
      <c r="C44" s="748" t="s">
        <v>248</v>
      </c>
      <c r="D44" s="748" t="s">
        <v>583</v>
      </c>
      <c r="E44" s="679">
        <f>TAB5CHP!E44+TAB5ELE!E44</f>
        <v>0</v>
      </c>
      <c r="F44" s="679">
        <f>TAB5CHP!F44+TAB5ELE!F44</f>
        <v>0</v>
      </c>
      <c r="G44" s="680">
        <f>TAB5CHP!G44+TAB5ELE!G44</f>
        <v>0</v>
      </c>
      <c r="H44" s="679">
        <f>TAB5CHP!H44+TAB5ELE!H44</f>
        <v>0</v>
      </c>
      <c r="I44" s="679">
        <f>TAB5CHP!I44+TAB5ELE!I44</f>
        <v>0</v>
      </c>
      <c r="J44" s="679">
        <f>TAB5CHP!J44+TAB5ELE!J44</f>
        <v>0</v>
      </c>
      <c r="K44" s="679">
        <f>TAB5CHP!K44+TAB5ELE!K44</f>
        <v>0</v>
      </c>
      <c r="L44" s="679">
        <f>TAB5CHP!L44+TAB5ELE!L44</f>
        <v>0</v>
      </c>
      <c r="M44" s="679">
        <f>TAB5CHP!M44+TAB5ELE!M44</f>
        <v>0</v>
      </c>
      <c r="N44" s="679">
        <f>TAB5CHP!N44+TAB5ELE!N44</f>
        <v>0</v>
      </c>
      <c r="O44" s="679">
        <f>TAB5CHP!O44+TAB5ELE!O44</f>
        <v>0</v>
      </c>
      <c r="P44" s="679">
        <f>TAB5CHP!P44+TAB5ELE!P44</f>
        <v>0</v>
      </c>
      <c r="Q44" s="679">
        <f>TAB5CHP!Q44+TAB5ELE!Q44</f>
        <v>0</v>
      </c>
      <c r="R44" s="679">
        <f>TAB5CHP!R44+TAB5ELE!R44</f>
        <v>0</v>
      </c>
      <c r="S44" s="679">
        <f>TAB5CHP!S44+TAB5ELE!S44</f>
        <v>0</v>
      </c>
      <c r="T44" s="679">
        <f>TAB5CHP!T44+TAB5ELE!T44</f>
        <v>0</v>
      </c>
      <c r="U44" s="679">
        <f>TAB5CHP!U44+TAB5ELE!U44</f>
        <v>0</v>
      </c>
      <c r="V44" s="679">
        <f>TAB5CHP!V44+TAB5ELE!V44</f>
        <v>0</v>
      </c>
      <c r="W44" s="679">
        <f>TAB5CHP!W44+TAB5ELE!W44</f>
        <v>0</v>
      </c>
      <c r="X44" s="679">
        <f>TAB5CHP!X44+TAB5ELE!X44</f>
        <v>0</v>
      </c>
      <c r="Y44" s="679">
        <f>TAB5CHP!Y44+TAB5ELE!Y44</f>
        <v>0</v>
      </c>
      <c r="Z44" s="679">
        <f>TAB5CHP!Z44+TAB5ELE!Z44</f>
        <v>0</v>
      </c>
      <c r="AA44" s="679">
        <f>TAB5CHP!AA44+TAB5ELE!AA44</f>
        <v>0</v>
      </c>
      <c r="AB44" s="679">
        <f>TAB5CHP!AB44+TAB5ELE!AB44</f>
        <v>0</v>
      </c>
      <c r="AC44" s="1055" t="s">
        <v>2209</v>
      </c>
      <c r="AE44" s="780" t="s">
        <v>371</v>
      </c>
      <c r="AF44" s="679">
        <f>TAB5CHP!AF44+TAB5ELE!AF44</f>
        <v>0</v>
      </c>
      <c r="AG44" s="679">
        <f>TAB5CHP!AG44+TAB5ELE!AG44</f>
        <v>0</v>
      </c>
      <c r="AH44" s="679">
        <f>TAB5CHP!AH44+TAB5ELE!AH44</f>
        <v>0</v>
      </c>
      <c r="AI44" s="679">
        <f>TAB5CHP!AI44+TAB5ELE!AI44</f>
        <v>0</v>
      </c>
      <c r="AJ44" s="679">
        <f>TAB5CHP!AJ44+TAB5ELE!AJ44</f>
        <v>0</v>
      </c>
      <c r="AK44" s="679">
        <f>TAB5CHP!AK44+TAB5ELE!AK44</f>
        <v>0</v>
      </c>
      <c r="AL44" s="679">
        <f>TAB5CHP!AL44+TAB5ELE!AL44</f>
        <v>0</v>
      </c>
      <c r="AM44" s="679">
        <f>TAB5CHP!AM44+TAB5ELE!AM44</f>
        <v>0</v>
      </c>
      <c r="AN44" s="679">
        <f>TAB5CHP!AN44+TAB5ELE!AN44</f>
        <v>0</v>
      </c>
      <c r="AO44" s="679">
        <f>TAB5CHP!AO44+TAB5ELE!AO44</f>
        <v>0</v>
      </c>
      <c r="AP44" s="679">
        <f>TAB5CHP!AP44+TAB5ELE!AP44</f>
        <v>0</v>
      </c>
      <c r="AQ44" s="679">
        <f>TAB5CHP!AQ44+TAB5ELE!AQ44</f>
        <v>0</v>
      </c>
      <c r="AR44" s="679">
        <f>TAB5CHP!AR44+TAB5ELE!AR44</f>
        <v>0</v>
      </c>
      <c r="AS44" s="679">
        <f>TAB5CHP!AS44+TAB5ELE!AS44</f>
        <v>0</v>
      </c>
      <c r="AT44" s="679">
        <f>TAB5CHP!AT44+TAB5ELE!AT44</f>
        <v>0</v>
      </c>
      <c r="AU44" s="679">
        <f>TAB5CHP!AU44+TAB5ELE!AU44</f>
        <v>0</v>
      </c>
      <c r="AV44" s="679">
        <f>TAB5CHP!AV44+TAB5ELE!AV44</f>
        <v>0</v>
      </c>
      <c r="AW44" s="679">
        <f>TAB5CHP!AW44+TAB5ELE!AW44</f>
        <v>0</v>
      </c>
      <c r="AX44" s="679">
        <f>TAB5CHP!AX44+TAB5ELE!AX44</f>
        <v>0</v>
      </c>
      <c r="AY44" s="679">
        <f>TAB5CHP!AY44+TAB5ELE!AY44</f>
        <v>0</v>
      </c>
      <c r="AZ44" s="679">
        <f>TAB5CHP!AZ44+TAB5ELE!AZ44</f>
        <v>0</v>
      </c>
      <c r="BA44" s="679">
        <f>TAB5CHP!BA44+TAB5ELE!BA44</f>
        <v>0</v>
      </c>
      <c r="BB44" s="679">
        <f>TAB5CHP!BB44+TAB5ELE!BB44</f>
        <v>0</v>
      </c>
      <c r="BC44" s="679">
        <f>TAB5CHP!BC44+TAB5ELE!BC44</f>
        <v>0</v>
      </c>
    </row>
    <row r="45" spans="1:55" ht="12.75" customHeight="1">
      <c r="A45" s="748" t="s">
        <v>541</v>
      </c>
      <c r="B45" s="735" t="s">
        <v>87</v>
      </c>
      <c r="C45" s="748" t="s">
        <v>248</v>
      </c>
      <c r="D45" s="748" t="s">
        <v>583</v>
      </c>
      <c r="E45" s="679">
        <f>TAB5CHP!E45+TAB5ELE!E45</f>
        <v>0</v>
      </c>
      <c r="F45" s="679">
        <f>TAB5CHP!F45+TAB5ELE!F45</f>
        <v>0</v>
      </c>
      <c r="G45" s="680">
        <f>TAB5CHP!G45+TAB5ELE!G45</f>
        <v>0</v>
      </c>
      <c r="H45" s="679">
        <f>TAB5CHP!H45+TAB5ELE!H45</f>
        <v>0</v>
      </c>
      <c r="I45" s="679">
        <f>TAB5CHP!I45+TAB5ELE!I45</f>
        <v>0</v>
      </c>
      <c r="J45" s="679">
        <f>TAB5CHP!J45+TAB5ELE!J45</f>
        <v>0</v>
      </c>
      <c r="K45" s="679">
        <f>TAB5CHP!K45+TAB5ELE!K45</f>
        <v>0</v>
      </c>
      <c r="L45" s="679">
        <f>TAB5CHP!L45+TAB5ELE!L45</f>
        <v>0</v>
      </c>
      <c r="M45" s="679">
        <f>TAB5CHP!M45+TAB5ELE!M45</f>
        <v>0</v>
      </c>
      <c r="N45" s="679">
        <f>TAB5CHP!N45+TAB5ELE!N45</f>
        <v>0</v>
      </c>
      <c r="O45" s="679">
        <f>TAB5CHP!O45+TAB5ELE!O45</f>
        <v>0</v>
      </c>
      <c r="P45" s="679">
        <f>TAB5CHP!P45+TAB5ELE!P45</f>
        <v>0</v>
      </c>
      <c r="Q45" s="679">
        <f>TAB5CHP!Q45+TAB5ELE!Q45</f>
        <v>0</v>
      </c>
      <c r="R45" s="679">
        <f>TAB5CHP!R45+TAB5ELE!R45</f>
        <v>0</v>
      </c>
      <c r="S45" s="679">
        <f>TAB5CHP!S45+TAB5ELE!S45</f>
        <v>0</v>
      </c>
      <c r="T45" s="679">
        <f>TAB5CHP!T45+TAB5ELE!T45</f>
        <v>0</v>
      </c>
      <c r="U45" s="679">
        <f>TAB5CHP!U45+TAB5ELE!U45</f>
        <v>0</v>
      </c>
      <c r="V45" s="679">
        <f>TAB5CHP!V45+TAB5ELE!V45</f>
        <v>0</v>
      </c>
      <c r="W45" s="679">
        <f>TAB5CHP!W45+TAB5ELE!W45</f>
        <v>0</v>
      </c>
      <c r="X45" s="679">
        <f>TAB5CHP!X45+TAB5ELE!X45</f>
        <v>0</v>
      </c>
      <c r="Y45" s="679">
        <f>TAB5CHP!Y45+TAB5ELE!Y45</f>
        <v>0</v>
      </c>
      <c r="Z45" s="679">
        <f>TAB5CHP!Z45+TAB5ELE!Z45</f>
        <v>0</v>
      </c>
      <c r="AA45" s="679">
        <f>TAB5CHP!AA45+TAB5ELE!AA45</f>
        <v>0</v>
      </c>
      <c r="AB45" s="679">
        <f>TAB5CHP!AB45+TAB5ELE!AB45</f>
        <v>0</v>
      </c>
      <c r="AC45" s="1055" t="s">
        <v>2210</v>
      </c>
      <c r="AE45" s="780" t="s">
        <v>372</v>
      </c>
      <c r="AF45" s="679">
        <f>TAB5CHP!AF45+TAB5ELE!AF45</f>
        <v>0</v>
      </c>
      <c r="AG45" s="679">
        <f>TAB5CHP!AG45+TAB5ELE!AG45</f>
        <v>0</v>
      </c>
      <c r="AH45" s="679">
        <f>TAB5CHP!AH45+TAB5ELE!AH45</f>
        <v>0</v>
      </c>
      <c r="AI45" s="679">
        <f>TAB5CHP!AI45+TAB5ELE!AI45</f>
        <v>0</v>
      </c>
      <c r="AJ45" s="679">
        <f>TAB5CHP!AJ45+TAB5ELE!AJ45</f>
        <v>0</v>
      </c>
      <c r="AK45" s="679">
        <f>TAB5CHP!AK45+TAB5ELE!AK45</f>
        <v>0</v>
      </c>
      <c r="AL45" s="679">
        <f>TAB5CHP!AL45+TAB5ELE!AL45</f>
        <v>0</v>
      </c>
      <c r="AM45" s="679">
        <f>TAB5CHP!AM45+TAB5ELE!AM45</f>
        <v>0</v>
      </c>
      <c r="AN45" s="679">
        <f>TAB5CHP!AN45+TAB5ELE!AN45</f>
        <v>0</v>
      </c>
      <c r="AO45" s="679">
        <f>TAB5CHP!AO45+TAB5ELE!AO45</f>
        <v>0</v>
      </c>
      <c r="AP45" s="679">
        <f>TAB5CHP!AP45+TAB5ELE!AP45</f>
        <v>0</v>
      </c>
      <c r="AQ45" s="679">
        <f>TAB5CHP!AQ45+TAB5ELE!AQ45</f>
        <v>0</v>
      </c>
      <c r="AR45" s="679">
        <f>TAB5CHP!AR45+TAB5ELE!AR45</f>
        <v>0</v>
      </c>
      <c r="AS45" s="679">
        <f>TAB5CHP!AS45+TAB5ELE!AS45</f>
        <v>0</v>
      </c>
      <c r="AT45" s="679">
        <f>TAB5CHP!AT45+TAB5ELE!AT45</f>
        <v>0</v>
      </c>
      <c r="AU45" s="679">
        <f>TAB5CHP!AU45+TAB5ELE!AU45</f>
        <v>0</v>
      </c>
      <c r="AV45" s="679">
        <f>TAB5CHP!AV45+TAB5ELE!AV45</f>
        <v>0</v>
      </c>
      <c r="AW45" s="679">
        <f>TAB5CHP!AW45+TAB5ELE!AW45</f>
        <v>0</v>
      </c>
      <c r="AX45" s="679">
        <f>TAB5CHP!AX45+TAB5ELE!AX45</f>
        <v>0</v>
      </c>
      <c r="AY45" s="679">
        <f>TAB5CHP!AY45+TAB5ELE!AY45</f>
        <v>0</v>
      </c>
      <c r="AZ45" s="679">
        <f>TAB5CHP!AZ45+TAB5ELE!AZ45</f>
        <v>0</v>
      </c>
      <c r="BA45" s="679">
        <f>TAB5CHP!BA45+TAB5ELE!BA45</f>
        <v>0</v>
      </c>
      <c r="BB45" s="679">
        <f>TAB5CHP!BB45+TAB5ELE!BB45</f>
        <v>0</v>
      </c>
      <c r="BC45" s="679">
        <f>TAB5CHP!BC45+TAB5ELE!BC45</f>
        <v>0</v>
      </c>
    </row>
    <row r="46" spans="1:55" ht="12.75" customHeight="1">
      <c r="A46" s="748" t="s">
        <v>541</v>
      </c>
      <c r="B46" s="748" t="s">
        <v>297</v>
      </c>
      <c r="C46" s="748" t="s">
        <v>248</v>
      </c>
      <c r="D46" s="748" t="s">
        <v>583</v>
      </c>
      <c r="E46" s="682">
        <f>TAB5CHP!E46+TAB5ELE!E46</f>
        <v>0</v>
      </c>
      <c r="F46" s="682">
        <f>TAB5CHP!F46+TAB5ELE!F46</f>
        <v>0</v>
      </c>
      <c r="G46" s="683">
        <f>TAB5CHP!G46+TAB5ELE!G46</f>
        <v>0</v>
      </c>
      <c r="H46" s="682">
        <f>TAB5CHP!H46+TAB5ELE!H46</f>
        <v>0</v>
      </c>
      <c r="I46" s="682">
        <f>TAB5CHP!I46+TAB5ELE!I46</f>
        <v>0</v>
      </c>
      <c r="J46" s="682">
        <f>TAB5CHP!J46+TAB5ELE!J46</f>
        <v>0</v>
      </c>
      <c r="K46" s="682">
        <f>TAB5CHP!K46+TAB5ELE!K46</f>
        <v>0</v>
      </c>
      <c r="L46" s="682">
        <f>TAB5CHP!L46+TAB5ELE!L46</f>
        <v>0</v>
      </c>
      <c r="M46" s="682">
        <f>TAB5CHP!M46+TAB5ELE!M46</f>
        <v>0</v>
      </c>
      <c r="N46" s="682">
        <f>TAB5CHP!N46+TAB5ELE!N46</f>
        <v>0</v>
      </c>
      <c r="O46" s="682">
        <f>TAB5CHP!O46+TAB5ELE!O46</f>
        <v>0</v>
      </c>
      <c r="P46" s="682">
        <f>TAB5CHP!P46+TAB5ELE!P46</f>
        <v>0</v>
      </c>
      <c r="Q46" s="682">
        <f>TAB5CHP!Q46+TAB5ELE!Q46</f>
        <v>0</v>
      </c>
      <c r="R46" s="682">
        <f>TAB5CHP!R46+TAB5ELE!R46</f>
        <v>0</v>
      </c>
      <c r="S46" s="682">
        <f>TAB5CHP!S46+TAB5ELE!S46</f>
        <v>0</v>
      </c>
      <c r="T46" s="682">
        <f>TAB5CHP!T46+TAB5ELE!T46</f>
        <v>0</v>
      </c>
      <c r="U46" s="682">
        <f>TAB5CHP!U46+TAB5ELE!U46</f>
        <v>0</v>
      </c>
      <c r="V46" s="682">
        <f>TAB5CHP!V46+TAB5ELE!V46</f>
        <v>0</v>
      </c>
      <c r="W46" s="682">
        <f>TAB5CHP!W46+TAB5ELE!W46</f>
        <v>0</v>
      </c>
      <c r="X46" s="682">
        <f>TAB5CHP!X46+TAB5ELE!X46</f>
        <v>0</v>
      </c>
      <c r="Y46" s="682">
        <f>TAB5CHP!Y46+TAB5ELE!Y46</f>
        <v>0</v>
      </c>
      <c r="Z46" s="682">
        <f>TAB5CHP!Z46+TAB5ELE!Z46</f>
        <v>0</v>
      </c>
      <c r="AA46" s="682">
        <f>TAB5CHP!AA46+TAB5ELE!AA46</f>
        <v>0</v>
      </c>
      <c r="AB46" s="682">
        <f>TAB5CHP!AB46+TAB5ELE!AB46</f>
        <v>0</v>
      </c>
      <c r="AC46" s="1059" t="s">
        <v>2211</v>
      </c>
      <c r="AE46" s="781" t="s">
        <v>1093</v>
      </c>
      <c r="AF46" s="682">
        <f>TAB5CHP!AF46+TAB5ELE!AF46</f>
        <v>0</v>
      </c>
      <c r="AG46" s="682">
        <f>TAB5CHP!AG46+TAB5ELE!AG46</f>
        <v>0</v>
      </c>
      <c r="AH46" s="682">
        <f>TAB5CHP!AH46+TAB5ELE!AH46</f>
        <v>0</v>
      </c>
      <c r="AI46" s="682">
        <f>TAB5CHP!AI46+TAB5ELE!AI46</f>
        <v>0</v>
      </c>
      <c r="AJ46" s="682">
        <f>TAB5CHP!AJ46+TAB5ELE!AJ46</f>
        <v>0</v>
      </c>
      <c r="AK46" s="682">
        <f>TAB5CHP!AK46+TAB5ELE!AK46</f>
        <v>0</v>
      </c>
      <c r="AL46" s="682">
        <f>TAB5CHP!AL46+TAB5ELE!AL46</f>
        <v>0</v>
      </c>
      <c r="AM46" s="682">
        <f>TAB5CHP!AM46+TAB5ELE!AM46</f>
        <v>0</v>
      </c>
      <c r="AN46" s="682">
        <f>TAB5CHP!AN46+TAB5ELE!AN46</f>
        <v>0</v>
      </c>
      <c r="AO46" s="682">
        <f>TAB5CHP!AO46+TAB5ELE!AO46</f>
        <v>0</v>
      </c>
      <c r="AP46" s="682">
        <f>TAB5CHP!AP46+TAB5ELE!AP46</f>
        <v>0</v>
      </c>
      <c r="AQ46" s="682">
        <f>TAB5CHP!AQ46+TAB5ELE!AQ46</f>
        <v>0</v>
      </c>
      <c r="AR46" s="682">
        <f>TAB5CHP!AR46+TAB5ELE!AR46</f>
        <v>0</v>
      </c>
      <c r="AS46" s="682">
        <f>TAB5CHP!AS46+TAB5ELE!AS46</f>
        <v>0</v>
      </c>
      <c r="AT46" s="682">
        <f>TAB5CHP!AT46+TAB5ELE!AT46</f>
        <v>0</v>
      </c>
      <c r="AU46" s="682">
        <f>TAB5CHP!AU46+TAB5ELE!AU46</f>
        <v>0</v>
      </c>
      <c r="AV46" s="682">
        <f>TAB5CHP!AV46+TAB5ELE!AV46</f>
        <v>0</v>
      </c>
      <c r="AW46" s="682">
        <f>TAB5CHP!AW46+TAB5ELE!AW46</f>
        <v>0</v>
      </c>
      <c r="AX46" s="682">
        <f>TAB5CHP!AX46+TAB5ELE!AX46</f>
        <v>0</v>
      </c>
      <c r="AY46" s="682">
        <f>TAB5CHP!AY46+TAB5ELE!AY46</f>
        <v>0</v>
      </c>
      <c r="AZ46" s="682">
        <f>TAB5CHP!AZ46+TAB5ELE!AZ46</f>
        <v>0</v>
      </c>
      <c r="BA46" s="682">
        <f>TAB5CHP!BA46+TAB5ELE!BA46</f>
        <v>0</v>
      </c>
      <c r="BB46" s="682">
        <f>TAB5CHP!BB46+TAB5ELE!BB46</f>
        <v>0</v>
      </c>
      <c r="BC46" s="682">
        <f>TAB5CHP!BC46+TAB5ELE!BC46</f>
        <v>0</v>
      </c>
    </row>
  </sheetData>
  <phoneticPr fontId="3" type="noConversion"/>
  <conditionalFormatting sqref="E6:Z46">
    <cfRule type="expression" dxfId="243" priority="2" stopIfTrue="1">
      <formula>E6&lt;&gt;AF6</formula>
    </cfRule>
  </conditionalFormatting>
  <conditionalFormatting sqref="AB6:AB46">
    <cfRule type="expression" dxfId="242" priority="41" stopIfTrue="1">
      <formula>AB6&lt;&gt;BC6</formula>
    </cfRule>
  </conditionalFormatting>
  <conditionalFormatting sqref="AA6:AA46">
    <cfRule type="expression" dxfId="241" priority="1" stopIfTrue="1">
      <formula>AA6&lt;&gt;BB6</formula>
    </cfRule>
  </conditionalFormatting>
  <pageMargins left="0.25" right="0.25" top="0.5" bottom="0.5" header="0.5" footer="0.5"/>
  <pageSetup paperSize="9" scale="59" orientation="landscape" r:id="rId1"/>
  <headerFooter alignWithMargins="0"/>
  <legacyDrawing r:id="rId2"/>
</worksheet>
</file>

<file path=xl/worksheets/sheet25.xml><?xml version="1.0" encoding="utf-8"?>
<worksheet xmlns="http://schemas.openxmlformats.org/spreadsheetml/2006/main" xmlns:r="http://schemas.openxmlformats.org/officeDocument/2006/relationships">
  <sheetPr codeName="Sheet_TS10">
    <pageSetUpPr fitToPage="1"/>
  </sheetPr>
  <dimension ref="A1:BP47"/>
  <sheetViews>
    <sheetView showGridLines="0" zoomScaleNormal="100" workbookViewId="0">
      <pane xSplit="4" ySplit="5" topLeftCell="Q9" activePane="bottomRight" state="frozen"/>
      <selection activeCell="F6" sqref="F6"/>
      <selection pane="topRight" activeCell="F6" sqref="F6"/>
      <selection pane="bottomLeft" activeCell="F6" sqref="F6"/>
      <selection pane="bottomRight" activeCell="BQ45" sqref="BQ45:BQ46"/>
    </sheetView>
  </sheetViews>
  <sheetFormatPr defaultRowHeight="12"/>
  <cols>
    <col min="1" max="1" width="8.5703125" style="777" hidden="1" customWidth="1"/>
    <col min="2" max="2" width="10.140625" style="777" hidden="1" customWidth="1"/>
    <col min="3" max="3" width="9" style="777" hidden="1" customWidth="1"/>
    <col min="4" max="4" width="7.42578125" style="777" hidden="1" customWidth="1"/>
    <col min="5" max="28" width="8.7109375" style="95" customWidth="1"/>
    <col min="29" max="29" width="30.7109375" style="777" customWidth="1"/>
    <col min="30" max="30" width="9.140625" style="95" hidden="1" customWidth="1"/>
    <col min="31" max="31" width="34.5703125" style="777" hidden="1" customWidth="1"/>
    <col min="32" max="68" width="9.140625" style="95" hidden="1" customWidth="1"/>
    <col min="69" max="78" width="9.140625" style="95" customWidth="1"/>
    <col min="79" max="16384" width="9.140625" style="95"/>
  </cols>
  <sheetData>
    <row r="1" spans="1:55" s="104" customFormat="1" ht="15.75">
      <c r="A1" s="769"/>
      <c r="B1" s="769"/>
      <c r="C1" s="769"/>
      <c r="D1" s="769"/>
      <c r="F1" s="403" t="s">
        <v>2218</v>
      </c>
      <c r="N1" s="403" t="s">
        <v>2218</v>
      </c>
      <c r="O1" s="109"/>
      <c r="R1" s="109"/>
      <c r="S1" s="109"/>
      <c r="T1" s="109"/>
      <c r="U1" s="109"/>
      <c r="V1" s="109"/>
      <c r="W1" s="109"/>
      <c r="X1" s="109"/>
      <c r="Y1" s="109"/>
      <c r="Z1" s="109"/>
      <c r="AA1" s="109"/>
      <c r="AB1" s="109"/>
      <c r="AC1" s="1040">
        <f ca="1">NOW()</f>
        <v>41912.572466666665</v>
      </c>
      <c r="AE1" s="777" t="s">
        <v>993</v>
      </c>
    </row>
    <row r="2" spans="1:55" s="97" customFormat="1" ht="12.75">
      <c r="A2" s="770"/>
      <c r="B2" s="770"/>
      <c r="C2" s="770"/>
      <c r="D2" s="770"/>
      <c r="E2" s="98"/>
      <c r="F2" s="98"/>
      <c r="G2" s="98"/>
      <c r="H2" s="98"/>
      <c r="I2" s="98"/>
      <c r="J2" s="98"/>
      <c r="K2" s="98"/>
      <c r="L2" s="98"/>
      <c r="M2" s="98"/>
      <c r="N2" s="98"/>
      <c r="O2" s="98"/>
      <c r="P2" s="98"/>
      <c r="Q2" s="98"/>
      <c r="R2" s="98"/>
      <c r="S2" s="98"/>
      <c r="T2" s="98"/>
      <c r="U2" s="98"/>
      <c r="V2" s="98"/>
      <c r="W2" s="98"/>
      <c r="X2" s="98"/>
      <c r="Y2" s="98"/>
      <c r="Z2" s="98"/>
      <c r="AA2" s="98"/>
      <c r="AB2" s="98"/>
      <c r="AC2" s="1041" t="s">
        <v>2129</v>
      </c>
      <c r="AD2" s="222"/>
      <c r="AE2" s="770"/>
    </row>
    <row r="3" spans="1:55" s="99" customFormat="1" ht="12" customHeight="1">
      <c r="A3" s="772"/>
      <c r="B3" s="772"/>
      <c r="C3" s="772"/>
      <c r="D3" s="772"/>
      <c r="E3" s="97"/>
      <c r="G3" s="97"/>
      <c r="H3" s="97"/>
      <c r="I3" s="97"/>
      <c r="J3" s="97"/>
      <c r="K3" s="97"/>
      <c r="L3" s="97"/>
      <c r="M3" s="97"/>
      <c r="N3" s="97"/>
      <c r="O3" s="97"/>
      <c r="P3" s="97"/>
      <c r="Q3" s="97"/>
      <c r="R3" s="97"/>
      <c r="S3" s="97"/>
      <c r="T3" s="97"/>
      <c r="U3" s="97"/>
      <c r="V3" s="97"/>
      <c r="W3" s="97"/>
      <c r="X3" s="97"/>
      <c r="Y3" s="97"/>
      <c r="Z3" s="97"/>
      <c r="AA3" s="97"/>
      <c r="AB3" s="97"/>
      <c r="AC3" s="771"/>
      <c r="AD3" s="95"/>
      <c r="AE3" s="772"/>
    </row>
    <row r="4" spans="1:55" s="99" customFormat="1">
      <c r="A4" s="759" t="s">
        <v>1304</v>
      </c>
      <c r="B4" s="759" t="s">
        <v>1302</v>
      </c>
      <c r="C4" s="759" t="s">
        <v>1303</v>
      </c>
      <c r="D4" s="760" t="s">
        <v>1305</v>
      </c>
      <c r="E4" s="98"/>
      <c r="F4" s="98"/>
      <c r="G4" s="98"/>
      <c r="H4" s="98"/>
      <c r="I4" s="98"/>
      <c r="AC4" s="771"/>
      <c r="AD4" s="95"/>
      <c r="AE4" s="772"/>
    </row>
    <row r="5" spans="1:55" s="99" customFormat="1" ht="12.75" thickBot="1">
      <c r="A5" s="761"/>
      <c r="B5" s="761" t="s">
        <v>967</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D5" s="95"/>
      <c r="AE5" s="778"/>
      <c r="AF5" s="828">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99" customFormat="1" ht="13.7" customHeight="1" thickBot="1">
      <c r="A6" s="772"/>
      <c r="B6" s="772"/>
      <c r="C6" s="772"/>
      <c r="D6" s="759"/>
      <c r="E6" s="667"/>
      <c r="F6" s="667"/>
      <c r="G6" s="667"/>
      <c r="H6" s="667"/>
      <c r="I6" s="667"/>
      <c r="J6" s="667"/>
      <c r="K6" s="667"/>
      <c r="L6" s="667"/>
      <c r="M6" s="667"/>
      <c r="N6" s="667"/>
      <c r="O6" s="667"/>
      <c r="P6" s="667"/>
      <c r="Q6" s="667"/>
      <c r="R6" s="667"/>
      <c r="S6" s="667"/>
      <c r="T6" s="667"/>
      <c r="U6" s="667"/>
      <c r="V6" s="667"/>
      <c r="W6" s="667"/>
      <c r="X6" s="667"/>
      <c r="Y6" s="667"/>
      <c r="Z6" s="667"/>
      <c r="AA6" s="667"/>
      <c r="AB6" s="667"/>
      <c r="AC6" s="1065" t="s">
        <v>2154</v>
      </c>
      <c r="AD6" s="95"/>
      <c r="AE6" s="829" t="s">
        <v>199</v>
      </c>
      <c r="AF6" s="820"/>
      <c r="AG6" s="667"/>
      <c r="AH6" s="667"/>
      <c r="AI6" s="667"/>
      <c r="AJ6" s="667"/>
      <c r="AK6" s="667"/>
      <c r="AL6" s="667"/>
      <c r="AM6" s="667"/>
      <c r="AN6" s="667"/>
      <c r="AO6" s="667"/>
      <c r="AP6" s="667"/>
      <c r="AQ6" s="667"/>
      <c r="AR6" s="667"/>
      <c r="AS6" s="667"/>
      <c r="AT6" s="667"/>
      <c r="AU6" s="667"/>
      <c r="AV6" s="667"/>
      <c r="AW6" s="667"/>
      <c r="AX6" s="667"/>
      <c r="AY6" s="667"/>
      <c r="AZ6" s="667"/>
      <c r="BA6" s="667"/>
      <c r="BB6" s="667"/>
      <c r="BC6" s="667"/>
    </row>
    <row r="7" spans="1:55" s="668" customFormat="1" ht="13.7" customHeight="1">
      <c r="A7" s="774" t="s">
        <v>541</v>
      </c>
      <c r="B7" s="774" t="s">
        <v>278</v>
      </c>
      <c r="C7" s="774" t="s">
        <v>247</v>
      </c>
      <c r="D7" s="774" t="s">
        <v>1222</v>
      </c>
      <c r="E7" s="715">
        <f>SUM(E8,E23,E37,E41)</f>
        <v>0</v>
      </c>
      <c r="F7" s="715">
        <f t="shared" ref="F7:P7" si="0">SUM(F8,F23,F37,F41)</f>
        <v>0</v>
      </c>
      <c r="G7" s="715">
        <f t="shared" si="0"/>
        <v>0</v>
      </c>
      <c r="H7" s="715">
        <f t="shared" si="0"/>
        <v>0</v>
      </c>
      <c r="I7" s="715">
        <f t="shared" si="0"/>
        <v>0</v>
      </c>
      <c r="J7" s="715">
        <f t="shared" si="0"/>
        <v>0</v>
      </c>
      <c r="K7" s="715">
        <f t="shared" si="0"/>
        <v>0</v>
      </c>
      <c r="L7" s="715">
        <f t="shared" si="0"/>
        <v>0</v>
      </c>
      <c r="M7" s="715">
        <f t="shared" si="0"/>
        <v>0</v>
      </c>
      <c r="N7" s="715">
        <f t="shared" si="0"/>
        <v>0</v>
      </c>
      <c r="O7" s="1028">
        <f t="shared" si="0"/>
        <v>0</v>
      </c>
      <c r="P7" s="715">
        <f t="shared" si="0"/>
        <v>0</v>
      </c>
      <c r="Q7" s="715">
        <f t="shared" ref="Q7:AB7" si="1">SUM(Q8,Q23,Q37,Q41)</f>
        <v>0</v>
      </c>
      <c r="R7" s="715">
        <f t="shared" si="1"/>
        <v>0</v>
      </c>
      <c r="S7" s="715">
        <f t="shared" si="1"/>
        <v>0</v>
      </c>
      <c r="T7" s="715">
        <f t="shared" si="1"/>
        <v>0</v>
      </c>
      <c r="U7" s="715">
        <f t="shared" si="1"/>
        <v>0</v>
      </c>
      <c r="V7" s="715">
        <f t="shared" si="1"/>
        <v>0</v>
      </c>
      <c r="W7" s="715">
        <f t="shared" si="1"/>
        <v>0</v>
      </c>
      <c r="X7" s="715">
        <f>SUM(X8,X23,X37,X41)</f>
        <v>0</v>
      </c>
      <c r="Y7" s="1028">
        <f>SUM(Y8,Y23,Y37,Y41)</f>
        <v>0</v>
      </c>
      <c r="Z7" s="1028">
        <f>SUM(Z8,Z23,Z37,Z41)</f>
        <v>0</v>
      </c>
      <c r="AA7" s="715">
        <f>SUM(AA8,AA23,AA37,AA41)</f>
        <v>0</v>
      </c>
      <c r="AB7" s="1028">
        <f t="shared" si="1"/>
        <v>0</v>
      </c>
      <c r="AC7" s="1055" t="s">
        <v>2161</v>
      </c>
      <c r="AD7" s="95"/>
      <c r="AE7" s="830" t="s">
        <v>118</v>
      </c>
      <c r="AF7" s="662">
        <f t="shared" ref="AF7:BC7" si="2">SUM(AF8,AF23,AF37,AF41)</f>
        <v>0</v>
      </c>
      <c r="AG7" s="662">
        <f t="shared" si="2"/>
        <v>0</v>
      </c>
      <c r="AH7" s="662">
        <f t="shared" si="2"/>
        <v>0</v>
      </c>
      <c r="AI7" s="662">
        <f t="shared" si="2"/>
        <v>0</v>
      </c>
      <c r="AJ7" s="662">
        <f t="shared" si="2"/>
        <v>0</v>
      </c>
      <c r="AK7" s="662">
        <f t="shared" si="2"/>
        <v>0</v>
      </c>
      <c r="AL7" s="662">
        <f t="shared" si="2"/>
        <v>0</v>
      </c>
      <c r="AM7" s="662">
        <f t="shared" si="2"/>
        <v>0</v>
      </c>
      <c r="AN7" s="662">
        <f t="shared" si="2"/>
        <v>0</v>
      </c>
      <c r="AO7" s="662">
        <f t="shared" si="2"/>
        <v>0</v>
      </c>
      <c r="AP7" s="662">
        <f t="shared" si="2"/>
        <v>0</v>
      </c>
      <c r="AQ7" s="662">
        <f t="shared" si="2"/>
        <v>0</v>
      </c>
      <c r="AR7" s="662">
        <f t="shared" si="2"/>
        <v>0</v>
      </c>
      <c r="AS7" s="662">
        <f t="shared" si="2"/>
        <v>0</v>
      </c>
      <c r="AT7" s="662">
        <f t="shared" si="2"/>
        <v>0</v>
      </c>
      <c r="AU7" s="662">
        <f t="shared" si="2"/>
        <v>0</v>
      </c>
      <c r="AV7" s="662">
        <f t="shared" si="2"/>
        <v>0</v>
      </c>
      <c r="AW7" s="662">
        <f t="shared" si="2"/>
        <v>0</v>
      </c>
      <c r="AX7" s="662">
        <f t="shared" si="2"/>
        <v>0</v>
      </c>
      <c r="AY7" s="662">
        <f>SUM(AY8,AY23,AY37,AY41)</f>
        <v>0</v>
      </c>
      <c r="AZ7" s="662">
        <f>SUM(AZ8,AZ23,AZ37,AZ41)</f>
        <v>0</v>
      </c>
      <c r="BA7" s="662">
        <f>SUM(BA8,BA23,BA37,BA41)</f>
        <v>0</v>
      </c>
      <c r="BB7" s="662">
        <f>SUM(BB8,BB23,BB37,BB41)</f>
        <v>0</v>
      </c>
      <c r="BC7" s="662">
        <f t="shared" si="2"/>
        <v>0</v>
      </c>
    </row>
    <row r="8" spans="1:55" s="668" customFormat="1" ht="13.7" customHeight="1">
      <c r="A8" s="774" t="s">
        <v>541</v>
      </c>
      <c r="B8" s="774" t="s">
        <v>288</v>
      </c>
      <c r="C8" s="774" t="s">
        <v>247</v>
      </c>
      <c r="D8" s="774" t="s">
        <v>1222</v>
      </c>
      <c r="E8" s="715">
        <f>SUM(E9:E22)</f>
        <v>0</v>
      </c>
      <c r="F8" s="715">
        <f t="shared" ref="F8:O8" si="3">SUM(F9:F22)</f>
        <v>0</v>
      </c>
      <c r="G8" s="715">
        <f t="shared" si="3"/>
        <v>0</v>
      </c>
      <c r="H8" s="715">
        <f t="shared" si="3"/>
        <v>0</v>
      </c>
      <c r="I8" s="715">
        <f t="shared" si="3"/>
        <v>0</v>
      </c>
      <c r="J8" s="715">
        <f t="shared" si="3"/>
        <v>0</v>
      </c>
      <c r="K8" s="715">
        <f t="shared" si="3"/>
        <v>0</v>
      </c>
      <c r="L8" s="715">
        <f t="shared" si="3"/>
        <v>0</v>
      </c>
      <c r="M8" s="715">
        <f t="shared" si="3"/>
        <v>0</v>
      </c>
      <c r="N8" s="715">
        <f t="shared" si="3"/>
        <v>0</v>
      </c>
      <c r="O8" s="715">
        <f t="shared" si="3"/>
        <v>0</v>
      </c>
      <c r="P8" s="715">
        <f>SUM(P9:P22)</f>
        <v>0</v>
      </c>
      <c r="Q8" s="715">
        <f>SUM(Q9:Q22)</f>
        <v>0</v>
      </c>
      <c r="R8" s="715">
        <f>SUM(R9:R22)</f>
        <v>0</v>
      </c>
      <c r="S8" s="715">
        <f>SUM(S9:S22)</f>
        <v>0</v>
      </c>
      <c r="T8" s="715">
        <f>SUM(T9:T22)</f>
        <v>0</v>
      </c>
      <c r="U8" s="715">
        <f t="shared" ref="U8:AB8" si="4">SUM(U9:U22)</f>
        <v>0</v>
      </c>
      <c r="V8" s="715">
        <f t="shared" si="4"/>
        <v>0</v>
      </c>
      <c r="W8" s="715">
        <f t="shared" si="4"/>
        <v>0</v>
      </c>
      <c r="X8" s="715">
        <f>SUM(X9:X22)</f>
        <v>0</v>
      </c>
      <c r="Y8" s="715">
        <f>SUM(Y9:Y22)</f>
        <v>0</v>
      </c>
      <c r="Z8" s="715">
        <f>SUM(Z9:Z22)</f>
        <v>0</v>
      </c>
      <c r="AA8" s="715">
        <f>SUM(AA9:AA22)</f>
        <v>0</v>
      </c>
      <c r="AB8" s="715">
        <f t="shared" si="4"/>
        <v>0</v>
      </c>
      <c r="AC8" s="1057" t="s">
        <v>2172</v>
      </c>
      <c r="AD8" s="95"/>
      <c r="AE8" s="831" t="s">
        <v>130</v>
      </c>
      <c r="AF8" s="663">
        <f t="shared" ref="AF8:BC8" si="5">SUM(AF9:AF22)</f>
        <v>0</v>
      </c>
      <c r="AG8" s="663">
        <f t="shared" si="5"/>
        <v>0</v>
      </c>
      <c r="AH8" s="663">
        <f t="shared" si="5"/>
        <v>0</v>
      </c>
      <c r="AI8" s="663">
        <f t="shared" si="5"/>
        <v>0</v>
      </c>
      <c r="AJ8" s="663">
        <f t="shared" si="5"/>
        <v>0</v>
      </c>
      <c r="AK8" s="663">
        <f t="shared" si="5"/>
        <v>0</v>
      </c>
      <c r="AL8" s="663">
        <f t="shared" si="5"/>
        <v>0</v>
      </c>
      <c r="AM8" s="663">
        <f t="shared" si="5"/>
        <v>0</v>
      </c>
      <c r="AN8" s="663">
        <f t="shared" si="5"/>
        <v>0</v>
      </c>
      <c r="AO8" s="663">
        <f t="shared" si="5"/>
        <v>0</v>
      </c>
      <c r="AP8" s="663">
        <f t="shared" si="5"/>
        <v>0</v>
      </c>
      <c r="AQ8" s="663">
        <f t="shared" si="5"/>
        <v>0</v>
      </c>
      <c r="AR8" s="663">
        <f t="shared" si="5"/>
        <v>0</v>
      </c>
      <c r="AS8" s="663">
        <f t="shared" si="5"/>
        <v>0</v>
      </c>
      <c r="AT8" s="663">
        <f t="shared" si="5"/>
        <v>0</v>
      </c>
      <c r="AU8" s="663">
        <f t="shared" si="5"/>
        <v>0</v>
      </c>
      <c r="AV8" s="663">
        <f t="shared" si="5"/>
        <v>0</v>
      </c>
      <c r="AW8" s="663">
        <f t="shared" si="5"/>
        <v>0</v>
      </c>
      <c r="AX8" s="663">
        <f t="shared" si="5"/>
        <v>0</v>
      </c>
      <c r="AY8" s="663">
        <f>SUM(AY9:AY22)</f>
        <v>0</v>
      </c>
      <c r="AZ8" s="663">
        <f>SUM(AZ9:AZ22)</f>
        <v>0</v>
      </c>
      <c r="BA8" s="663">
        <f>SUM(BA9:BA22)</f>
        <v>0</v>
      </c>
      <c r="BB8" s="663">
        <f>SUM(BB9:BB22)</f>
        <v>0</v>
      </c>
      <c r="BC8" s="663">
        <f t="shared" si="5"/>
        <v>0</v>
      </c>
    </row>
    <row r="9" spans="1:55" ht="12.75" customHeight="1">
      <c r="A9" s="775" t="s">
        <v>541</v>
      </c>
      <c r="B9" s="749" t="s">
        <v>1005</v>
      </c>
      <c r="C9" s="775" t="s">
        <v>247</v>
      </c>
      <c r="D9" s="775" t="s">
        <v>1222</v>
      </c>
      <c r="E9" s="665">
        <v>0</v>
      </c>
      <c r="F9" s="665">
        <v>0</v>
      </c>
      <c r="G9" s="665">
        <v>0</v>
      </c>
      <c r="H9" s="665">
        <v>0</v>
      </c>
      <c r="I9" s="665">
        <v>0</v>
      </c>
      <c r="J9" s="665">
        <v>0</v>
      </c>
      <c r="K9" s="665">
        <v>0</v>
      </c>
      <c r="L9" s="665">
        <v>0</v>
      </c>
      <c r="M9" s="665">
        <v>0</v>
      </c>
      <c r="N9" s="665">
        <v>0</v>
      </c>
      <c r="O9" s="665">
        <v>0</v>
      </c>
      <c r="P9" s="665">
        <v>0</v>
      </c>
      <c r="Q9" s="665">
        <v>0</v>
      </c>
      <c r="R9" s="665">
        <v>0</v>
      </c>
      <c r="S9" s="665">
        <v>0</v>
      </c>
      <c r="T9" s="665">
        <v>0</v>
      </c>
      <c r="U9" s="665">
        <v>0</v>
      </c>
      <c r="V9" s="665">
        <v>0</v>
      </c>
      <c r="W9" s="665">
        <v>0</v>
      </c>
      <c r="X9" s="665">
        <v>0</v>
      </c>
      <c r="Y9" s="665">
        <v>0</v>
      </c>
      <c r="Z9" s="665">
        <v>0</v>
      </c>
      <c r="AA9" s="665">
        <v>0</v>
      </c>
      <c r="AB9" s="665">
        <v>0</v>
      </c>
      <c r="AC9" s="1056" t="s">
        <v>2173</v>
      </c>
      <c r="AE9" s="779" t="s">
        <v>135</v>
      </c>
      <c r="AF9" s="665">
        <v>0</v>
      </c>
      <c r="AG9" s="665">
        <v>0</v>
      </c>
      <c r="AH9" s="665">
        <v>0</v>
      </c>
      <c r="AI9" s="665">
        <v>0</v>
      </c>
      <c r="AJ9" s="665">
        <v>0</v>
      </c>
      <c r="AK9" s="665">
        <v>0</v>
      </c>
      <c r="AL9" s="665">
        <v>0</v>
      </c>
      <c r="AM9" s="665">
        <v>0</v>
      </c>
      <c r="AN9" s="665">
        <v>0</v>
      </c>
      <c r="AO9" s="665">
        <v>0</v>
      </c>
      <c r="AP9" s="665">
        <v>0</v>
      </c>
      <c r="AQ9" s="665">
        <v>0</v>
      </c>
      <c r="AR9" s="665">
        <v>0</v>
      </c>
      <c r="AS9" s="665">
        <v>0</v>
      </c>
      <c r="AT9" s="665">
        <v>0</v>
      </c>
      <c r="AU9" s="665">
        <v>0</v>
      </c>
      <c r="AV9" s="665">
        <v>0</v>
      </c>
      <c r="AW9" s="665">
        <v>0</v>
      </c>
      <c r="AX9" s="665">
        <v>0</v>
      </c>
      <c r="AY9" s="665">
        <v>0</v>
      </c>
      <c r="AZ9" s="665">
        <v>0</v>
      </c>
      <c r="BA9" s="665">
        <v>0</v>
      </c>
      <c r="BB9" s="665">
        <v>0</v>
      </c>
      <c r="BC9" s="665">
        <v>0</v>
      </c>
    </row>
    <row r="10" spans="1:55" ht="12.75" customHeight="1">
      <c r="A10" s="775" t="s">
        <v>541</v>
      </c>
      <c r="B10" s="749" t="s">
        <v>884</v>
      </c>
      <c r="C10" s="775" t="s">
        <v>247</v>
      </c>
      <c r="D10" s="775" t="s">
        <v>1222</v>
      </c>
      <c r="E10" s="665">
        <v>0</v>
      </c>
      <c r="F10" s="665">
        <v>0</v>
      </c>
      <c r="G10" s="665">
        <v>0</v>
      </c>
      <c r="H10" s="665">
        <v>0</v>
      </c>
      <c r="I10" s="665">
        <v>0</v>
      </c>
      <c r="J10" s="665">
        <v>0</v>
      </c>
      <c r="K10" s="665">
        <v>0</v>
      </c>
      <c r="L10" s="665">
        <v>0</v>
      </c>
      <c r="M10" s="665">
        <v>0</v>
      </c>
      <c r="N10" s="665">
        <v>0</v>
      </c>
      <c r="O10" s="665">
        <v>0</v>
      </c>
      <c r="P10" s="665">
        <v>0</v>
      </c>
      <c r="Q10" s="665">
        <v>0</v>
      </c>
      <c r="R10" s="665">
        <v>0</v>
      </c>
      <c r="S10" s="665">
        <v>0</v>
      </c>
      <c r="T10" s="665">
        <v>0</v>
      </c>
      <c r="U10" s="665">
        <v>0</v>
      </c>
      <c r="V10" s="665">
        <v>0</v>
      </c>
      <c r="W10" s="665">
        <v>0</v>
      </c>
      <c r="X10" s="665">
        <v>0</v>
      </c>
      <c r="Y10" s="665">
        <v>0</v>
      </c>
      <c r="Z10" s="665">
        <v>0</v>
      </c>
      <c r="AA10" s="665">
        <v>0</v>
      </c>
      <c r="AB10" s="665">
        <v>0</v>
      </c>
      <c r="AC10" s="1056" t="s">
        <v>2174</v>
      </c>
      <c r="AE10" s="779" t="s">
        <v>136</v>
      </c>
      <c r="AF10" s="665">
        <v>0</v>
      </c>
      <c r="AG10" s="665">
        <v>0</v>
      </c>
      <c r="AH10" s="665">
        <v>0</v>
      </c>
      <c r="AI10" s="665">
        <v>0</v>
      </c>
      <c r="AJ10" s="665">
        <v>0</v>
      </c>
      <c r="AK10" s="665">
        <v>0</v>
      </c>
      <c r="AL10" s="665">
        <v>0</v>
      </c>
      <c r="AM10" s="665">
        <v>0</v>
      </c>
      <c r="AN10" s="665">
        <v>0</v>
      </c>
      <c r="AO10" s="665">
        <v>0</v>
      </c>
      <c r="AP10" s="665">
        <v>0</v>
      </c>
      <c r="AQ10" s="665">
        <v>0</v>
      </c>
      <c r="AR10" s="665">
        <v>0</v>
      </c>
      <c r="AS10" s="665">
        <v>0</v>
      </c>
      <c r="AT10" s="665">
        <v>0</v>
      </c>
      <c r="AU10" s="665">
        <v>0</v>
      </c>
      <c r="AV10" s="665">
        <v>0</v>
      </c>
      <c r="AW10" s="665">
        <v>0</v>
      </c>
      <c r="AX10" s="665">
        <v>0</v>
      </c>
      <c r="AY10" s="665">
        <v>0</v>
      </c>
      <c r="AZ10" s="665">
        <v>0</v>
      </c>
      <c r="BA10" s="665">
        <v>0</v>
      </c>
      <c r="BB10" s="665">
        <v>0</v>
      </c>
      <c r="BC10" s="665">
        <v>0</v>
      </c>
    </row>
    <row r="11" spans="1:55" ht="12.75" customHeight="1">
      <c r="A11" s="775" t="s">
        <v>541</v>
      </c>
      <c r="B11" s="749" t="s">
        <v>298</v>
      </c>
      <c r="C11" s="775" t="s">
        <v>247</v>
      </c>
      <c r="D11" s="775" t="s">
        <v>1222</v>
      </c>
      <c r="E11" s="665">
        <v>0</v>
      </c>
      <c r="F11" s="665">
        <v>0</v>
      </c>
      <c r="G11" s="665">
        <v>0</v>
      </c>
      <c r="H11" s="665">
        <v>0</v>
      </c>
      <c r="I11" s="665">
        <v>0</v>
      </c>
      <c r="J11" s="665">
        <v>0</v>
      </c>
      <c r="K11" s="665">
        <v>0</v>
      </c>
      <c r="L11" s="665">
        <v>0</v>
      </c>
      <c r="M11" s="665">
        <v>0</v>
      </c>
      <c r="N11" s="665">
        <v>0</v>
      </c>
      <c r="O11" s="665">
        <v>0</v>
      </c>
      <c r="P11" s="665">
        <v>0</v>
      </c>
      <c r="Q11" s="665">
        <v>0</v>
      </c>
      <c r="R11" s="665">
        <v>0</v>
      </c>
      <c r="S11" s="665">
        <v>0</v>
      </c>
      <c r="T11" s="665">
        <v>0</v>
      </c>
      <c r="U11" s="665">
        <v>0</v>
      </c>
      <c r="V11" s="665">
        <v>0</v>
      </c>
      <c r="W11" s="665">
        <v>0</v>
      </c>
      <c r="X11" s="665">
        <v>0</v>
      </c>
      <c r="Y11" s="665">
        <v>0</v>
      </c>
      <c r="Z11" s="665">
        <v>0</v>
      </c>
      <c r="AA11" s="665">
        <v>0</v>
      </c>
      <c r="AB11" s="665">
        <v>0</v>
      </c>
      <c r="AC11" s="1056" t="s">
        <v>2175</v>
      </c>
      <c r="AE11" s="779" t="s">
        <v>137</v>
      </c>
      <c r="AF11" s="665">
        <v>0</v>
      </c>
      <c r="AG11" s="665">
        <v>0</v>
      </c>
      <c r="AH11" s="665">
        <v>0</v>
      </c>
      <c r="AI11" s="665">
        <v>0</v>
      </c>
      <c r="AJ11" s="665">
        <v>0</v>
      </c>
      <c r="AK11" s="665">
        <v>0</v>
      </c>
      <c r="AL11" s="665">
        <v>0</v>
      </c>
      <c r="AM11" s="665">
        <v>0</v>
      </c>
      <c r="AN11" s="665">
        <v>0</v>
      </c>
      <c r="AO11" s="665">
        <v>0</v>
      </c>
      <c r="AP11" s="665">
        <v>0</v>
      </c>
      <c r="AQ11" s="665">
        <v>0</v>
      </c>
      <c r="AR11" s="665">
        <v>0</v>
      </c>
      <c r="AS11" s="665">
        <v>0</v>
      </c>
      <c r="AT11" s="665">
        <v>0</v>
      </c>
      <c r="AU11" s="665">
        <v>0</v>
      </c>
      <c r="AV11" s="665">
        <v>0</v>
      </c>
      <c r="AW11" s="665">
        <v>0</v>
      </c>
      <c r="AX11" s="665">
        <v>0</v>
      </c>
      <c r="AY11" s="665">
        <v>0</v>
      </c>
      <c r="AZ11" s="665">
        <v>0</v>
      </c>
      <c r="BA11" s="665">
        <v>0</v>
      </c>
      <c r="BB11" s="665">
        <v>0</v>
      </c>
      <c r="BC11" s="665">
        <v>0</v>
      </c>
    </row>
    <row r="12" spans="1:55" ht="12.75" customHeight="1">
      <c r="A12" s="775" t="s">
        <v>541</v>
      </c>
      <c r="B12" s="749" t="s">
        <v>299</v>
      </c>
      <c r="C12" s="775" t="s">
        <v>247</v>
      </c>
      <c r="D12" s="775" t="s">
        <v>1222</v>
      </c>
      <c r="E12" s="665">
        <v>0</v>
      </c>
      <c r="F12" s="665">
        <v>0</v>
      </c>
      <c r="G12" s="665">
        <v>0</v>
      </c>
      <c r="H12" s="665">
        <v>0</v>
      </c>
      <c r="I12" s="665">
        <v>0</v>
      </c>
      <c r="J12" s="665">
        <v>0</v>
      </c>
      <c r="K12" s="665">
        <v>0</v>
      </c>
      <c r="L12" s="665">
        <v>0</v>
      </c>
      <c r="M12" s="665">
        <v>0</v>
      </c>
      <c r="N12" s="665">
        <v>0</v>
      </c>
      <c r="O12" s="665">
        <v>0</v>
      </c>
      <c r="P12" s="665">
        <v>0</v>
      </c>
      <c r="Q12" s="665">
        <v>0</v>
      </c>
      <c r="R12" s="665">
        <v>0</v>
      </c>
      <c r="S12" s="665">
        <v>0</v>
      </c>
      <c r="T12" s="665">
        <v>0</v>
      </c>
      <c r="U12" s="665">
        <v>0</v>
      </c>
      <c r="V12" s="665">
        <v>0</v>
      </c>
      <c r="W12" s="665">
        <v>0</v>
      </c>
      <c r="X12" s="665">
        <v>0</v>
      </c>
      <c r="Y12" s="665">
        <v>0</v>
      </c>
      <c r="Z12" s="665">
        <v>0</v>
      </c>
      <c r="AA12" s="665">
        <v>0</v>
      </c>
      <c r="AB12" s="665">
        <v>0</v>
      </c>
      <c r="AC12" s="1056" t="s">
        <v>2176</v>
      </c>
      <c r="AE12" s="779" t="s">
        <v>138</v>
      </c>
      <c r="AF12" s="665">
        <v>0</v>
      </c>
      <c r="AG12" s="665">
        <v>0</v>
      </c>
      <c r="AH12" s="665">
        <v>0</v>
      </c>
      <c r="AI12" s="665">
        <v>0</v>
      </c>
      <c r="AJ12" s="665">
        <v>0</v>
      </c>
      <c r="AK12" s="665">
        <v>0</v>
      </c>
      <c r="AL12" s="665">
        <v>0</v>
      </c>
      <c r="AM12" s="665">
        <v>0</v>
      </c>
      <c r="AN12" s="665">
        <v>0</v>
      </c>
      <c r="AO12" s="665">
        <v>0</v>
      </c>
      <c r="AP12" s="665">
        <v>0</v>
      </c>
      <c r="AQ12" s="665">
        <v>0</v>
      </c>
      <c r="AR12" s="665">
        <v>0</v>
      </c>
      <c r="AS12" s="665">
        <v>0</v>
      </c>
      <c r="AT12" s="665">
        <v>0</v>
      </c>
      <c r="AU12" s="665">
        <v>0</v>
      </c>
      <c r="AV12" s="665">
        <v>0</v>
      </c>
      <c r="AW12" s="665">
        <v>0</v>
      </c>
      <c r="AX12" s="665">
        <v>0</v>
      </c>
      <c r="AY12" s="665">
        <v>0</v>
      </c>
      <c r="AZ12" s="665">
        <v>0</v>
      </c>
      <c r="BA12" s="665">
        <v>0</v>
      </c>
      <c r="BB12" s="665">
        <v>0</v>
      </c>
      <c r="BC12" s="665">
        <v>0</v>
      </c>
    </row>
    <row r="13" spans="1:55" ht="12.75" customHeight="1">
      <c r="A13" s="775" t="s">
        <v>541</v>
      </c>
      <c r="B13" s="749" t="s">
        <v>301</v>
      </c>
      <c r="C13" s="775" t="s">
        <v>247</v>
      </c>
      <c r="D13" s="775" t="s">
        <v>1222</v>
      </c>
      <c r="E13" s="665">
        <v>0</v>
      </c>
      <c r="F13" s="665">
        <v>0</v>
      </c>
      <c r="G13" s="665">
        <v>0</v>
      </c>
      <c r="H13" s="665">
        <v>0</v>
      </c>
      <c r="I13" s="665">
        <v>0</v>
      </c>
      <c r="J13" s="665">
        <v>0</v>
      </c>
      <c r="K13" s="665">
        <v>0</v>
      </c>
      <c r="L13" s="665">
        <v>0</v>
      </c>
      <c r="M13" s="665">
        <v>0</v>
      </c>
      <c r="N13" s="665">
        <v>0</v>
      </c>
      <c r="O13" s="665">
        <v>0</v>
      </c>
      <c r="P13" s="665">
        <v>0</v>
      </c>
      <c r="Q13" s="665">
        <v>0</v>
      </c>
      <c r="R13" s="665">
        <v>0</v>
      </c>
      <c r="S13" s="665">
        <v>0</v>
      </c>
      <c r="T13" s="665">
        <v>0</v>
      </c>
      <c r="U13" s="665">
        <v>0</v>
      </c>
      <c r="V13" s="665">
        <v>0</v>
      </c>
      <c r="W13" s="665">
        <v>0</v>
      </c>
      <c r="X13" s="665">
        <v>0</v>
      </c>
      <c r="Y13" s="665">
        <v>0</v>
      </c>
      <c r="Z13" s="665">
        <v>0</v>
      </c>
      <c r="AA13" s="665">
        <v>0</v>
      </c>
      <c r="AB13" s="665">
        <v>0</v>
      </c>
      <c r="AC13" s="1056" t="s">
        <v>2177</v>
      </c>
      <c r="AE13" s="780" t="s">
        <v>157</v>
      </c>
      <c r="AF13" s="665">
        <v>0</v>
      </c>
      <c r="AG13" s="665">
        <v>0</v>
      </c>
      <c r="AH13" s="665">
        <v>0</v>
      </c>
      <c r="AI13" s="665">
        <v>0</v>
      </c>
      <c r="AJ13" s="665">
        <v>0</v>
      </c>
      <c r="AK13" s="665">
        <v>0</v>
      </c>
      <c r="AL13" s="665">
        <v>0</v>
      </c>
      <c r="AM13" s="665">
        <v>0</v>
      </c>
      <c r="AN13" s="665">
        <v>0</v>
      </c>
      <c r="AO13" s="665">
        <v>0</v>
      </c>
      <c r="AP13" s="665">
        <v>0</v>
      </c>
      <c r="AQ13" s="665">
        <v>0</v>
      </c>
      <c r="AR13" s="665">
        <v>0</v>
      </c>
      <c r="AS13" s="665">
        <v>0</v>
      </c>
      <c r="AT13" s="665">
        <v>0</v>
      </c>
      <c r="AU13" s="665">
        <v>0</v>
      </c>
      <c r="AV13" s="665">
        <v>0</v>
      </c>
      <c r="AW13" s="665">
        <v>0</v>
      </c>
      <c r="AX13" s="665">
        <v>0</v>
      </c>
      <c r="AY13" s="665">
        <v>0</v>
      </c>
      <c r="AZ13" s="665">
        <v>0</v>
      </c>
      <c r="BA13" s="665">
        <v>0</v>
      </c>
      <c r="BB13" s="665">
        <v>0</v>
      </c>
      <c r="BC13" s="665">
        <v>0</v>
      </c>
    </row>
    <row r="14" spans="1:55" ht="12.75" customHeight="1">
      <c r="A14" s="775" t="s">
        <v>541</v>
      </c>
      <c r="B14" s="749" t="s">
        <v>300</v>
      </c>
      <c r="C14" s="775" t="s">
        <v>247</v>
      </c>
      <c r="D14" s="775" t="s">
        <v>1222</v>
      </c>
      <c r="E14" s="665">
        <v>0</v>
      </c>
      <c r="F14" s="665">
        <v>0</v>
      </c>
      <c r="G14" s="665">
        <v>0</v>
      </c>
      <c r="H14" s="665">
        <v>0</v>
      </c>
      <c r="I14" s="665">
        <v>0</v>
      </c>
      <c r="J14" s="665">
        <v>0</v>
      </c>
      <c r="K14" s="665">
        <v>0</v>
      </c>
      <c r="L14" s="665">
        <v>0</v>
      </c>
      <c r="M14" s="665">
        <v>0</v>
      </c>
      <c r="N14" s="665">
        <v>0</v>
      </c>
      <c r="O14" s="665">
        <v>0</v>
      </c>
      <c r="P14" s="665">
        <v>0</v>
      </c>
      <c r="Q14" s="665">
        <v>0</v>
      </c>
      <c r="R14" s="665">
        <v>0</v>
      </c>
      <c r="S14" s="665">
        <v>0</v>
      </c>
      <c r="T14" s="665">
        <v>0</v>
      </c>
      <c r="U14" s="665">
        <v>0</v>
      </c>
      <c r="V14" s="665">
        <v>0</v>
      </c>
      <c r="W14" s="665">
        <v>0</v>
      </c>
      <c r="X14" s="665">
        <v>0</v>
      </c>
      <c r="Y14" s="665">
        <v>0</v>
      </c>
      <c r="Z14" s="665">
        <v>0</v>
      </c>
      <c r="AA14" s="665">
        <v>0</v>
      </c>
      <c r="AB14" s="665">
        <v>0</v>
      </c>
      <c r="AC14" s="1056" t="s">
        <v>2178</v>
      </c>
      <c r="AE14" s="780" t="s">
        <v>140</v>
      </c>
      <c r="AF14" s="665">
        <v>0</v>
      </c>
      <c r="AG14" s="665">
        <v>0</v>
      </c>
      <c r="AH14" s="665">
        <v>0</v>
      </c>
      <c r="AI14" s="665">
        <v>0</v>
      </c>
      <c r="AJ14" s="665">
        <v>0</v>
      </c>
      <c r="AK14" s="665">
        <v>0</v>
      </c>
      <c r="AL14" s="665">
        <v>0</v>
      </c>
      <c r="AM14" s="665">
        <v>0</v>
      </c>
      <c r="AN14" s="665">
        <v>0</v>
      </c>
      <c r="AO14" s="665">
        <v>0</v>
      </c>
      <c r="AP14" s="665">
        <v>0</v>
      </c>
      <c r="AQ14" s="665">
        <v>0</v>
      </c>
      <c r="AR14" s="665">
        <v>0</v>
      </c>
      <c r="AS14" s="665">
        <v>0</v>
      </c>
      <c r="AT14" s="665">
        <v>0</v>
      </c>
      <c r="AU14" s="665">
        <v>0</v>
      </c>
      <c r="AV14" s="665">
        <v>0</v>
      </c>
      <c r="AW14" s="665">
        <v>0</v>
      </c>
      <c r="AX14" s="665">
        <v>0</v>
      </c>
      <c r="AY14" s="665">
        <v>0</v>
      </c>
      <c r="AZ14" s="665">
        <v>0</v>
      </c>
      <c r="BA14" s="665">
        <v>0</v>
      </c>
      <c r="BB14" s="665">
        <v>0</v>
      </c>
      <c r="BC14" s="665">
        <v>0</v>
      </c>
    </row>
    <row r="15" spans="1:55" ht="12.75" customHeight="1">
      <c r="A15" s="775" t="s">
        <v>541</v>
      </c>
      <c r="B15" s="749" t="s">
        <v>1049</v>
      </c>
      <c r="C15" s="775" t="s">
        <v>247</v>
      </c>
      <c r="D15" s="775" t="s">
        <v>1222</v>
      </c>
      <c r="E15" s="665">
        <v>0</v>
      </c>
      <c r="F15" s="665">
        <v>0</v>
      </c>
      <c r="G15" s="665">
        <v>0</v>
      </c>
      <c r="H15" s="665">
        <v>0</v>
      </c>
      <c r="I15" s="665">
        <v>0</v>
      </c>
      <c r="J15" s="665">
        <v>0</v>
      </c>
      <c r="K15" s="665">
        <v>0</v>
      </c>
      <c r="L15" s="665">
        <v>0</v>
      </c>
      <c r="M15" s="665">
        <v>0</v>
      </c>
      <c r="N15" s="665">
        <v>0</v>
      </c>
      <c r="O15" s="665">
        <v>0</v>
      </c>
      <c r="P15" s="665">
        <v>0</v>
      </c>
      <c r="Q15" s="665">
        <v>0</v>
      </c>
      <c r="R15" s="665">
        <v>0</v>
      </c>
      <c r="S15" s="665">
        <v>0</v>
      </c>
      <c r="T15" s="665">
        <v>0</v>
      </c>
      <c r="U15" s="665">
        <v>0</v>
      </c>
      <c r="V15" s="665">
        <v>0</v>
      </c>
      <c r="W15" s="665">
        <v>0</v>
      </c>
      <c r="X15" s="665">
        <v>0</v>
      </c>
      <c r="Y15" s="665">
        <v>0</v>
      </c>
      <c r="Z15" s="665">
        <v>0</v>
      </c>
      <c r="AA15" s="665">
        <v>0</v>
      </c>
      <c r="AB15" s="665">
        <v>0</v>
      </c>
      <c r="AC15" s="1056" t="s">
        <v>2179</v>
      </c>
      <c r="AE15" s="780" t="s">
        <v>141</v>
      </c>
      <c r="AF15" s="665">
        <v>0</v>
      </c>
      <c r="AG15" s="665">
        <v>0</v>
      </c>
      <c r="AH15" s="665">
        <v>0</v>
      </c>
      <c r="AI15" s="665">
        <v>0</v>
      </c>
      <c r="AJ15" s="665">
        <v>0</v>
      </c>
      <c r="AK15" s="665">
        <v>0</v>
      </c>
      <c r="AL15" s="665">
        <v>0</v>
      </c>
      <c r="AM15" s="665">
        <v>0</v>
      </c>
      <c r="AN15" s="665">
        <v>0</v>
      </c>
      <c r="AO15" s="665">
        <v>0</v>
      </c>
      <c r="AP15" s="665">
        <v>0</v>
      </c>
      <c r="AQ15" s="665">
        <v>0</v>
      </c>
      <c r="AR15" s="665">
        <v>0</v>
      </c>
      <c r="AS15" s="665">
        <v>0</v>
      </c>
      <c r="AT15" s="665">
        <v>0</v>
      </c>
      <c r="AU15" s="665">
        <v>0</v>
      </c>
      <c r="AV15" s="665">
        <v>0</v>
      </c>
      <c r="AW15" s="665">
        <v>0</v>
      </c>
      <c r="AX15" s="665">
        <v>0</v>
      </c>
      <c r="AY15" s="665">
        <v>0</v>
      </c>
      <c r="AZ15" s="665">
        <v>0</v>
      </c>
      <c r="BA15" s="665">
        <v>0</v>
      </c>
      <c r="BB15" s="665">
        <v>0</v>
      </c>
      <c r="BC15" s="665">
        <v>0</v>
      </c>
    </row>
    <row r="16" spans="1:55" ht="12.75" customHeight="1">
      <c r="A16" s="775" t="s">
        <v>541</v>
      </c>
      <c r="B16" s="749" t="s">
        <v>302</v>
      </c>
      <c r="C16" s="775" t="s">
        <v>247</v>
      </c>
      <c r="D16" s="775" t="s">
        <v>1222</v>
      </c>
      <c r="E16" s="665">
        <v>0</v>
      </c>
      <c r="F16" s="665">
        <v>0</v>
      </c>
      <c r="G16" s="665">
        <v>0</v>
      </c>
      <c r="H16" s="665">
        <v>0</v>
      </c>
      <c r="I16" s="665">
        <v>0</v>
      </c>
      <c r="J16" s="665">
        <v>0</v>
      </c>
      <c r="K16" s="665">
        <v>0</v>
      </c>
      <c r="L16" s="665">
        <v>0</v>
      </c>
      <c r="M16" s="665">
        <v>0</v>
      </c>
      <c r="N16" s="665">
        <v>0</v>
      </c>
      <c r="O16" s="665">
        <v>0</v>
      </c>
      <c r="P16" s="665">
        <v>0</v>
      </c>
      <c r="Q16" s="665">
        <v>0</v>
      </c>
      <c r="R16" s="665">
        <v>0</v>
      </c>
      <c r="S16" s="665">
        <v>0</v>
      </c>
      <c r="T16" s="665">
        <v>0</v>
      </c>
      <c r="U16" s="665">
        <v>0</v>
      </c>
      <c r="V16" s="665">
        <v>0</v>
      </c>
      <c r="W16" s="665">
        <v>0</v>
      </c>
      <c r="X16" s="665">
        <v>0</v>
      </c>
      <c r="Y16" s="665">
        <v>0</v>
      </c>
      <c r="Z16" s="665">
        <v>0</v>
      </c>
      <c r="AA16" s="665">
        <v>0</v>
      </c>
      <c r="AB16" s="665">
        <v>0</v>
      </c>
      <c r="AC16" s="1056" t="s">
        <v>2180</v>
      </c>
      <c r="AE16" s="780" t="s">
        <v>142</v>
      </c>
      <c r="AF16" s="665">
        <v>0</v>
      </c>
      <c r="AG16" s="665">
        <v>0</v>
      </c>
      <c r="AH16" s="665">
        <v>0</v>
      </c>
      <c r="AI16" s="665">
        <v>0</v>
      </c>
      <c r="AJ16" s="665">
        <v>0</v>
      </c>
      <c r="AK16" s="665">
        <v>0</v>
      </c>
      <c r="AL16" s="665">
        <v>0</v>
      </c>
      <c r="AM16" s="665">
        <v>0</v>
      </c>
      <c r="AN16" s="665">
        <v>0</v>
      </c>
      <c r="AO16" s="665">
        <v>0</v>
      </c>
      <c r="AP16" s="665">
        <v>0</v>
      </c>
      <c r="AQ16" s="665">
        <v>0</v>
      </c>
      <c r="AR16" s="665">
        <v>0</v>
      </c>
      <c r="AS16" s="665">
        <v>0</v>
      </c>
      <c r="AT16" s="665">
        <v>0</v>
      </c>
      <c r="AU16" s="665">
        <v>0</v>
      </c>
      <c r="AV16" s="665">
        <v>0</v>
      </c>
      <c r="AW16" s="665">
        <v>0</v>
      </c>
      <c r="AX16" s="665">
        <v>0</v>
      </c>
      <c r="AY16" s="665">
        <v>0</v>
      </c>
      <c r="AZ16" s="665">
        <v>0</v>
      </c>
      <c r="BA16" s="665">
        <v>0</v>
      </c>
      <c r="BB16" s="665">
        <v>0</v>
      </c>
      <c r="BC16" s="665">
        <v>0</v>
      </c>
    </row>
    <row r="17" spans="1:55" ht="12.75" customHeight="1">
      <c r="A17" s="775" t="s">
        <v>541</v>
      </c>
      <c r="B17" s="749" t="s">
        <v>1050</v>
      </c>
      <c r="C17" s="775" t="s">
        <v>247</v>
      </c>
      <c r="D17" s="775" t="s">
        <v>1222</v>
      </c>
      <c r="E17" s="665">
        <v>0</v>
      </c>
      <c r="F17" s="665">
        <v>0</v>
      </c>
      <c r="G17" s="665">
        <v>0</v>
      </c>
      <c r="H17" s="665">
        <v>0</v>
      </c>
      <c r="I17" s="665">
        <v>0</v>
      </c>
      <c r="J17" s="665">
        <v>0</v>
      </c>
      <c r="K17" s="665">
        <v>0</v>
      </c>
      <c r="L17" s="665">
        <v>0</v>
      </c>
      <c r="M17" s="665">
        <v>0</v>
      </c>
      <c r="N17" s="665">
        <v>0</v>
      </c>
      <c r="O17" s="665">
        <v>0</v>
      </c>
      <c r="P17" s="665">
        <v>0</v>
      </c>
      <c r="Q17" s="665">
        <v>0</v>
      </c>
      <c r="R17" s="665">
        <v>0</v>
      </c>
      <c r="S17" s="665">
        <v>0</v>
      </c>
      <c r="T17" s="665">
        <v>0</v>
      </c>
      <c r="U17" s="665">
        <v>0</v>
      </c>
      <c r="V17" s="665">
        <v>0</v>
      </c>
      <c r="W17" s="665">
        <v>0</v>
      </c>
      <c r="X17" s="665">
        <v>0</v>
      </c>
      <c r="Y17" s="665">
        <v>0</v>
      </c>
      <c r="Z17" s="665">
        <v>0</v>
      </c>
      <c r="AA17" s="665">
        <v>0</v>
      </c>
      <c r="AB17" s="665">
        <v>0</v>
      </c>
      <c r="AC17" s="1056" t="s">
        <v>2182</v>
      </c>
      <c r="AE17" s="780" t="s">
        <v>144</v>
      </c>
      <c r="AF17" s="665">
        <v>0</v>
      </c>
      <c r="AG17" s="665">
        <v>0</v>
      </c>
      <c r="AH17" s="665">
        <v>0</v>
      </c>
      <c r="AI17" s="665">
        <v>0</v>
      </c>
      <c r="AJ17" s="665">
        <v>0</v>
      </c>
      <c r="AK17" s="665">
        <v>0</v>
      </c>
      <c r="AL17" s="665">
        <v>0</v>
      </c>
      <c r="AM17" s="665">
        <v>0</v>
      </c>
      <c r="AN17" s="665">
        <v>0</v>
      </c>
      <c r="AO17" s="665">
        <v>0</v>
      </c>
      <c r="AP17" s="665">
        <v>0</v>
      </c>
      <c r="AQ17" s="665">
        <v>0</v>
      </c>
      <c r="AR17" s="665">
        <v>0</v>
      </c>
      <c r="AS17" s="665">
        <v>0</v>
      </c>
      <c r="AT17" s="665">
        <v>0</v>
      </c>
      <c r="AU17" s="665">
        <v>0</v>
      </c>
      <c r="AV17" s="665">
        <v>0</v>
      </c>
      <c r="AW17" s="665">
        <v>0</v>
      </c>
      <c r="AX17" s="665">
        <v>0</v>
      </c>
      <c r="AY17" s="665">
        <v>0</v>
      </c>
      <c r="AZ17" s="665">
        <v>0</v>
      </c>
      <c r="BA17" s="665">
        <v>0</v>
      </c>
      <c r="BB17" s="665">
        <v>0</v>
      </c>
      <c r="BC17" s="665">
        <v>0</v>
      </c>
    </row>
    <row r="18" spans="1:55" ht="12.75" customHeight="1">
      <c r="A18" s="775" t="s">
        <v>541</v>
      </c>
      <c r="B18" s="749" t="s">
        <v>1051</v>
      </c>
      <c r="C18" s="775" t="s">
        <v>247</v>
      </c>
      <c r="D18" s="775" t="s">
        <v>1222</v>
      </c>
      <c r="E18" s="665">
        <v>0</v>
      </c>
      <c r="F18" s="665">
        <v>0</v>
      </c>
      <c r="G18" s="665">
        <v>0</v>
      </c>
      <c r="H18" s="665">
        <v>0</v>
      </c>
      <c r="I18" s="665">
        <v>0</v>
      </c>
      <c r="J18" s="665">
        <v>0</v>
      </c>
      <c r="K18" s="665">
        <v>0</v>
      </c>
      <c r="L18" s="665">
        <v>0</v>
      </c>
      <c r="M18" s="665">
        <v>0</v>
      </c>
      <c r="N18" s="665">
        <v>0</v>
      </c>
      <c r="O18" s="665">
        <v>0</v>
      </c>
      <c r="P18" s="665">
        <v>0</v>
      </c>
      <c r="Q18" s="665">
        <v>0</v>
      </c>
      <c r="R18" s="665">
        <v>0</v>
      </c>
      <c r="S18" s="665">
        <v>0</v>
      </c>
      <c r="T18" s="665">
        <v>0</v>
      </c>
      <c r="U18" s="665">
        <v>0</v>
      </c>
      <c r="V18" s="665">
        <v>0</v>
      </c>
      <c r="W18" s="665">
        <v>0</v>
      </c>
      <c r="X18" s="665">
        <v>0</v>
      </c>
      <c r="Y18" s="665">
        <v>0</v>
      </c>
      <c r="Z18" s="665">
        <v>0</v>
      </c>
      <c r="AA18" s="665">
        <v>0</v>
      </c>
      <c r="AB18" s="665">
        <v>0</v>
      </c>
      <c r="AC18" s="1056" t="s">
        <v>2183</v>
      </c>
      <c r="AE18" s="780" t="s">
        <v>145</v>
      </c>
      <c r="AF18" s="665">
        <v>0</v>
      </c>
      <c r="AG18" s="665">
        <v>0</v>
      </c>
      <c r="AH18" s="665">
        <v>0</v>
      </c>
      <c r="AI18" s="665">
        <v>0</v>
      </c>
      <c r="AJ18" s="665">
        <v>0</v>
      </c>
      <c r="AK18" s="665">
        <v>0</v>
      </c>
      <c r="AL18" s="665">
        <v>0</v>
      </c>
      <c r="AM18" s="665">
        <v>0</v>
      </c>
      <c r="AN18" s="665">
        <v>0</v>
      </c>
      <c r="AO18" s="665">
        <v>0</v>
      </c>
      <c r="AP18" s="665">
        <v>0</v>
      </c>
      <c r="AQ18" s="665">
        <v>0</v>
      </c>
      <c r="AR18" s="665">
        <v>0</v>
      </c>
      <c r="AS18" s="665">
        <v>0</v>
      </c>
      <c r="AT18" s="665">
        <v>0</v>
      </c>
      <c r="AU18" s="665">
        <v>0</v>
      </c>
      <c r="AV18" s="665">
        <v>0</v>
      </c>
      <c r="AW18" s="665">
        <v>0</v>
      </c>
      <c r="AX18" s="665">
        <v>0</v>
      </c>
      <c r="AY18" s="665">
        <v>0</v>
      </c>
      <c r="AZ18" s="665">
        <v>0</v>
      </c>
      <c r="BA18" s="665">
        <v>0</v>
      </c>
      <c r="BB18" s="665">
        <v>0</v>
      </c>
      <c r="BC18" s="665">
        <v>0</v>
      </c>
    </row>
    <row r="19" spans="1:55" ht="12.75" customHeight="1">
      <c r="A19" s="775" t="s">
        <v>541</v>
      </c>
      <c r="B19" s="749" t="s">
        <v>1052</v>
      </c>
      <c r="C19" s="775" t="s">
        <v>247</v>
      </c>
      <c r="D19" s="775" t="s">
        <v>1222</v>
      </c>
      <c r="E19" s="665">
        <v>0</v>
      </c>
      <c r="F19" s="665">
        <v>0</v>
      </c>
      <c r="G19" s="665">
        <v>0</v>
      </c>
      <c r="H19" s="665">
        <v>0</v>
      </c>
      <c r="I19" s="665">
        <v>0</v>
      </c>
      <c r="J19" s="665">
        <v>0</v>
      </c>
      <c r="K19" s="665">
        <v>0</v>
      </c>
      <c r="L19" s="665">
        <v>0</v>
      </c>
      <c r="M19" s="665">
        <v>0</v>
      </c>
      <c r="N19" s="665">
        <v>0</v>
      </c>
      <c r="O19" s="665">
        <v>0</v>
      </c>
      <c r="P19" s="665">
        <v>0</v>
      </c>
      <c r="Q19" s="665">
        <v>0</v>
      </c>
      <c r="R19" s="665">
        <v>0</v>
      </c>
      <c r="S19" s="665">
        <v>0</v>
      </c>
      <c r="T19" s="665">
        <v>0</v>
      </c>
      <c r="U19" s="665">
        <v>0</v>
      </c>
      <c r="V19" s="665">
        <v>0</v>
      </c>
      <c r="W19" s="665">
        <v>0</v>
      </c>
      <c r="X19" s="665">
        <v>0</v>
      </c>
      <c r="Y19" s="665">
        <v>0</v>
      </c>
      <c r="Z19" s="665">
        <v>0</v>
      </c>
      <c r="AA19" s="665">
        <v>0</v>
      </c>
      <c r="AB19" s="665">
        <v>0</v>
      </c>
      <c r="AC19" s="1056" t="s">
        <v>2184</v>
      </c>
      <c r="AE19" s="780" t="s">
        <v>146</v>
      </c>
      <c r="AF19" s="665">
        <v>0</v>
      </c>
      <c r="AG19" s="665">
        <v>0</v>
      </c>
      <c r="AH19" s="665">
        <v>0</v>
      </c>
      <c r="AI19" s="665">
        <v>0</v>
      </c>
      <c r="AJ19" s="665">
        <v>0</v>
      </c>
      <c r="AK19" s="665">
        <v>0</v>
      </c>
      <c r="AL19" s="665">
        <v>0</v>
      </c>
      <c r="AM19" s="665">
        <v>0</v>
      </c>
      <c r="AN19" s="665">
        <v>0</v>
      </c>
      <c r="AO19" s="665">
        <v>0</v>
      </c>
      <c r="AP19" s="665">
        <v>0</v>
      </c>
      <c r="AQ19" s="665">
        <v>0</v>
      </c>
      <c r="AR19" s="665">
        <v>0</v>
      </c>
      <c r="AS19" s="665">
        <v>0</v>
      </c>
      <c r="AT19" s="665">
        <v>0</v>
      </c>
      <c r="AU19" s="665">
        <v>0</v>
      </c>
      <c r="AV19" s="665">
        <v>0</v>
      </c>
      <c r="AW19" s="665">
        <v>0</v>
      </c>
      <c r="AX19" s="665">
        <v>0</v>
      </c>
      <c r="AY19" s="665">
        <v>0</v>
      </c>
      <c r="AZ19" s="665">
        <v>0</v>
      </c>
      <c r="BA19" s="665">
        <v>0</v>
      </c>
      <c r="BB19" s="665">
        <v>0</v>
      </c>
      <c r="BC19" s="665">
        <v>0</v>
      </c>
    </row>
    <row r="20" spans="1:55" ht="12.75" customHeight="1">
      <c r="A20" s="775" t="s">
        <v>541</v>
      </c>
      <c r="B20" s="749" t="s">
        <v>885</v>
      </c>
      <c r="C20" s="775" t="s">
        <v>247</v>
      </c>
      <c r="D20" s="775" t="s">
        <v>1222</v>
      </c>
      <c r="E20" s="665">
        <v>0</v>
      </c>
      <c r="F20" s="665">
        <v>0</v>
      </c>
      <c r="G20" s="665">
        <v>0</v>
      </c>
      <c r="H20" s="665">
        <v>0</v>
      </c>
      <c r="I20" s="665">
        <v>0</v>
      </c>
      <c r="J20" s="665">
        <v>0</v>
      </c>
      <c r="K20" s="665">
        <v>0</v>
      </c>
      <c r="L20" s="665">
        <v>0</v>
      </c>
      <c r="M20" s="665">
        <v>0</v>
      </c>
      <c r="N20" s="665">
        <v>0</v>
      </c>
      <c r="O20" s="665">
        <v>0</v>
      </c>
      <c r="P20" s="665">
        <v>0</v>
      </c>
      <c r="Q20" s="665">
        <v>0</v>
      </c>
      <c r="R20" s="665">
        <v>0</v>
      </c>
      <c r="S20" s="665">
        <v>0</v>
      </c>
      <c r="T20" s="665">
        <v>0</v>
      </c>
      <c r="U20" s="665">
        <v>0</v>
      </c>
      <c r="V20" s="665">
        <v>0</v>
      </c>
      <c r="W20" s="665">
        <v>0</v>
      </c>
      <c r="X20" s="665">
        <v>0</v>
      </c>
      <c r="Y20" s="665">
        <v>0</v>
      </c>
      <c r="Z20" s="665">
        <v>0</v>
      </c>
      <c r="AA20" s="665">
        <v>0</v>
      </c>
      <c r="AB20" s="665">
        <v>0</v>
      </c>
      <c r="AC20" s="753" t="s">
        <v>2185</v>
      </c>
      <c r="AE20" s="780" t="s">
        <v>147</v>
      </c>
      <c r="AF20" s="665">
        <v>0</v>
      </c>
      <c r="AG20" s="665">
        <v>0</v>
      </c>
      <c r="AH20" s="665">
        <v>0</v>
      </c>
      <c r="AI20" s="665">
        <v>0</v>
      </c>
      <c r="AJ20" s="665">
        <v>0</v>
      </c>
      <c r="AK20" s="665">
        <v>0</v>
      </c>
      <c r="AL20" s="665">
        <v>0</v>
      </c>
      <c r="AM20" s="665">
        <v>0</v>
      </c>
      <c r="AN20" s="665">
        <v>0</v>
      </c>
      <c r="AO20" s="665">
        <v>0</v>
      </c>
      <c r="AP20" s="665">
        <v>0</v>
      </c>
      <c r="AQ20" s="665">
        <v>0</v>
      </c>
      <c r="AR20" s="665">
        <v>0</v>
      </c>
      <c r="AS20" s="665">
        <v>0</v>
      </c>
      <c r="AT20" s="665">
        <v>0</v>
      </c>
      <c r="AU20" s="665">
        <v>0</v>
      </c>
      <c r="AV20" s="665">
        <v>0</v>
      </c>
      <c r="AW20" s="665">
        <v>0</v>
      </c>
      <c r="AX20" s="665">
        <v>0</v>
      </c>
      <c r="AY20" s="665">
        <v>0</v>
      </c>
      <c r="AZ20" s="665">
        <v>0</v>
      </c>
      <c r="BA20" s="665">
        <v>0</v>
      </c>
      <c r="BB20" s="665">
        <v>0</v>
      </c>
      <c r="BC20" s="665">
        <v>0</v>
      </c>
    </row>
    <row r="21" spans="1:55" ht="12.75" customHeight="1">
      <c r="A21" s="775" t="s">
        <v>541</v>
      </c>
      <c r="B21" s="749" t="s">
        <v>333</v>
      </c>
      <c r="C21" s="775" t="s">
        <v>247</v>
      </c>
      <c r="D21" s="775" t="s">
        <v>1222</v>
      </c>
      <c r="E21" s="665">
        <v>0</v>
      </c>
      <c r="F21" s="665">
        <v>0</v>
      </c>
      <c r="G21" s="665">
        <v>0</v>
      </c>
      <c r="H21" s="665">
        <v>0</v>
      </c>
      <c r="I21" s="665">
        <v>0</v>
      </c>
      <c r="J21" s="665">
        <v>0</v>
      </c>
      <c r="K21" s="665">
        <v>0</v>
      </c>
      <c r="L21" s="665">
        <v>0</v>
      </c>
      <c r="M21" s="665">
        <v>0</v>
      </c>
      <c r="N21" s="665">
        <v>0</v>
      </c>
      <c r="O21" s="665">
        <v>0</v>
      </c>
      <c r="P21" s="665">
        <v>0</v>
      </c>
      <c r="Q21" s="665">
        <v>0</v>
      </c>
      <c r="R21" s="665">
        <v>0</v>
      </c>
      <c r="S21" s="665">
        <v>0</v>
      </c>
      <c r="T21" s="665">
        <v>0</v>
      </c>
      <c r="U21" s="665">
        <v>0</v>
      </c>
      <c r="V21" s="665">
        <v>0</v>
      </c>
      <c r="W21" s="665">
        <v>0</v>
      </c>
      <c r="X21" s="665">
        <v>0</v>
      </c>
      <c r="Y21" s="665">
        <v>0</v>
      </c>
      <c r="Z21" s="665">
        <v>0</v>
      </c>
      <c r="AA21" s="665">
        <v>0</v>
      </c>
      <c r="AB21" s="665">
        <v>0</v>
      </c>
      <c r="AC21" s="1056" t="s">
        <v>2186</v>
      </c>
      <c r="AE21" s="780" t="s">
        <v>145</v>
      </c>
      <c r="AF21" s="665">
        <v>0</v>
      </c>
      <c r="AG21" s="665">
        <v>0</v>
      </c>
      <c r="AH21" s="665">
        <v>0</v>
      </c>
      <c r="AI21" s="665">
        <v>0</v>
      </c>
      <c r="AJ21" s="665">
        <v>0</v>
      </c>
      <c r="AK21" s="665">
        <v>0</v>
      </c>
      <c r="AL21" s="665">
        <v>0</v>
      </c>
      <c r="AM21" s="665">
        <v>0</v>
      </c>
      <c r="AN21" s="665">
        <v>0</v>
      </c>
      <c r="AO21" s="665">
        <v>0</v>
      </c>
      <c r="AP21" s="665">
        <v>0</v>
      </c>
      <c r="AQ21" s="665">
        <v>0</v>
      </c>
      <c r="AR21" s="665">
        <v>0</v>
      </c>
      <c r="AS21" s="665">
        <v>0</v>
      </c>
      <c r="AT21" s="665">
        <v>0</v>
      </c>
      <c r="AU21" s="665">
        <v>0</v>
      </c>
      <c r="AV21" s="665">
        <v>0</v>
      </c>
      <c r="AW21" s="665">
        <v>0</v>
      </c>
      <c r="AX21" s="665">
        <v>0</v>
      </c>
      <c r="AY21" s="665">
        <v>0</v>
      </c>
      <c r="AZ21" s="665">
        <v>0</v>
      </c>
      <c r="BA21" s="665">
        <v>0</v>
      </c>
      <c r="BB21" s="665">
        <v>0</v>
      </c>
      <c r="BC21" s="665">
        <v>0</v>
      </c>
    </row>
    <row r="22" spans="1:55" ht="12.75" customHeight="1">
      <c r="A22" s="775" t="s">
        <v>541</v>
      </c>
      <c r="B22" s="749" t="s">
        <v>1267</v>
      </c>
      <c r="C22" s="775" t="s">
        <v>247</v>
      </c>
      <c r="D22" s="775" t="s">
        <v>1222</v>
      </c>
      <c r="E22" s="665">
        <v>0</v>
      </c>
      <c r="F22" s="665">
        <v>0</v>
      </c>
      <c r="G22" s="665">
        <v>0</v>
      </c>
      <c r="H22" s="665">
        <v>0</v>
      </c>
      <c r="I22" s="665">
        <v>0</v>
      </c>
      <c r="J22" s="665">
        <v>0</v>
      </c>
      <c r="K22" s="665">
        <v>0</v>
      </c>
      <c r="L22" s="665">
        <v>0</v>
      </c>
      <c r="M22" s="665">
        <v>0</v>
      </c>
      <c r="N22" s="665">
        <v>0</v>
      </c>
      <c r="O22" s="665">
        <v>0</v>
      </c>
      <c r="P22" s="665">
        <v>0</v>
      </c>
      <c r="Q22" s="665">
        <v>0</v>
      </c>
      <c r="R22" s="665">
        <v>0</v>
      </c>
      <c r="S22" s="665">
        <v>0</v>
      </c>
      <c r="T22" s="665">
        <v>0</v>
      </c>
      <c r="U22" s="665">
        <v>0</v>
      </c>
      <c r="V22" s="665">
        <v>0</v>
      </c>
      <c r="W22" s="665">
        <v>0</v>
      </c>
      <c r="X22" s="665">
        <v>0</v>
      </c>
      <c r="Y22" s="665">
        <v>0</v>
      </c>
      <c r="Z22" s="665">
        <v>0</v>
      </c>
      <c r="AA22" s="665">
        <v>0</v>
      </c>
      <c r="AB22" s="665">
        <v>0</v>
      </c>
      <c r="AC22" s="1056" t="s">
        <v>2187</v>
      </c>
      <c r="AE22" s="780" t="s">
        <v>1182</v>
      </c>
      <c r="AF22" s="665">
        <v>0</v>
      </c>
      <c r="AG22" s="665">
        <v>0</v>
      </c>
      <c r="AH22" s="665">
        <v>0</v>
      </c>
      <c r="AI22" s="665">
        <v>0</v>
      </c>
      <c r="AJ22" s="665">
        <v>0</v>
      </c>
      <c r="AK22" s="665">
        <v>0</v>
      </c>
      <c r="AL22" s="665">
        <v>0</v>
      </c>
      <c r="AM22" s="665">
        <v>0</v>
      </c>
      <c r="AN22" s="665">
        <v>0</v>
      </c>
      <c r="AO22" s="665">
        <v>0</v>
      </c>
      <c r="AP22" s="665">
        <v>0</v>
      </c>
      <c r="AQ22" s="665">
        <v>0</v>
      </c>
      <c r="AR22" s="665">
        <v>0</v>
      </c>
      <c r="AS22" s="665">
        <v>0</v>
      </c>
      <c r="AT22" s="665">
        <v>0</v>
      </c>
      <c r="AU22" s="665">
        <v>0</v>
      </c>
      <c r="AV22" s="665">
        <v>0</v>
      </c>
      <c r="AW22" s="665">
        <v>0</v>
      </c>
      <c r="AX22" s="665">
        <v>0</v>
      </c>
      <c r="AY22" s="665">
        <v>0</v>
      </c>
      <c r="AZ22" s="665">
        <v>0</v>
      </c>
      <c r="BA22" s="665">
        <v>0</v>
      </c>
      <c r="BB22" s="665">
        <v>0</v>
      </c>
      <c r="BC22" s="665">
        <v>0</v>
      </c>
    </row>
    <row r="23" spans="1:55" s="668" customFormat="1" ht="13.7" customHeight="1">
      <c r="A23" s="774" t="s">
        <v>541</v>
      </c>
      <c r="B23" s="774" t="s">
        <v>289</v>
      </c>
      <c r="C23" s="774" t="s">
        <v>247</v>
      </c>
      <c r="D23" s="774" t="s">
        <v>1222</v>
      </c>
      <c r="E23" s="716">
        <f>SUM(E24:E36)</f>
        <v>0</v>
      </c>
      <c r="F23" s="716">
        <f t="shared" ref="F23:O23" si="6">SUM(F24:F36)</f>
        <v>0</v>
      </c>
      <c r="G23" s="716">
        <f t="shared" si="6"/>
        <v>0</v>
      </c>
      <c r="H23" s="716">
        <f t="shared" si="6"/>
        <v>0</v>
      </c>
      <c r="I23" s="716">
        <f t="shared" si="6"/>
        <v>0</v>
      </c>
      <c r="J23" s="716">
        <f t="shared" si="6"/>
        <v>0</v>
      </c>
      <c r="K23" s="716">
        <f t="shared" si="6"/>
        <v>0</v>
      </c>
      <c r="L23" s="716">
        <f t="shared" si="6"/>
        <v>0</v>
      </c>
      <c r="M23" s="716">
        <f t="shared" si="6"/>
        <v>0</v>
      </c>
      <c r="N23" s="716">
        <f t="shared" si="6"/>
        <v>0</v>
      </c>
      <c r="O23" s="716">
        <f t="shared" si="6"/>
        <v>0</v>
      </c>
      <c r="P23" s="716">
        <f>SUM(P24:P36)</f>
        <v>0</v>
      </c>
      <c r="Q23" s="716">
        <f>SUM(Q24:Q36)</f>
        <v>0</v>
      </c>
      <c r="R23" s="716">
        <f>SUM(R24:R36)</f>
        <v>0</v>
      </c>
      <c r="S23" s="716">
        <f>SUM(S24:S36)</f>
        <v>0</v>
      </c>
      <c r="T23" s="716">
        <f>SUM(T24:T36)</f>
        <v>0</v>
      </c>
      <c r="U23" s="716">
        <f t="shared" ref="U23:AB23" si="7">SUM(U24:U36)</f>
        <v>0</v>
      </c>
      <c r="V23" s="716">
        <f t="shared" si="7"/>
        <v>0</v>
      </c>
      <c r="W23" s="716">
        <f t="shared" si="7"/>
        <v>0</v>
      </c>
      <c r="X23" s="716">
        <f>SUM(X24:X36)</f>
        <v>0</v>
      </c>
      <c r="Y23" s="716">
        <f>SUM(Y24:Y36)</f>
        <v>0</v>
      </c>
      <c r="Z23" s="716">
        <f>SUM(Z24:Z36)</f>
        <v>0</v>
      </c>
      <c r="AA23" s="716">
        <f>SUM(AA24:AA36)</f>
        <v>0</v>
      </c>
      <c r="AB23" s="716">
        <f t="shared" si="7"/>
        <v>0</v>
      </c>
      <c r="AC23" s="1057" t="s">
        <v>2188</v>
      </c>
      <c r="AD23" s="95"/>
      <c r="AE23" s="780" t="s">
        <v>131</v>
      </c>
      <c r="AF23" s="672">
        <f t="shared" ref="AF23:BC23" si="8">SUM(AF24:AF36)</f>
        <v>0</v>
      </c>
      <c r="AG23" s="672">
        <f t="shared" si="8"/>
        <v>0</v>
      </c>
      <c r="AH23" s="672">
        <f t="shared" si="8"/>
        <v>0</v>
      </c>
      <c r="AI23" s="672">
        <f t="shared" si="8"/>
        <v>0</v>
      </c>
      <c r="AJ23" s="672">
        <f t="shared" si="8"/>
        <v>0</v>
      </c>
      <c r="AK23" s="672">
        <f t="shared" si="8"/>
        <v>0</v>
      </c>
      <c r="AL23" s="672">
        <f t="shared" si="8"/>
        <v>0</v>
      </c>
      <c r="AM23" s="672">
        <f t="shared" si="8"/>
        <v>0</v>
      </c>
      <c r="AN23" s="672">
        <f t="shared" si="8"/>
        <v>0</v>
      </c>
      <c r="AO23" s="672">
        <f t="shared" si="8"/>
        <v>0</v>
      </c>
      <c r="AP23" s="672">
        <f t="shared" si="8"/>
        <v>0</v>
      </c>
      <c r="AQ23" s="672">
        <f t="shared" si="8"/>
        <v>0</v>
      </c>
      <c r="AR23" s="672">
        <f t="shared" si="8"/>
        <v>0</v>
      </c>
      <c r="AS23" s="672">
        <f t="shared" si="8"/>
        <v>0</v>
      </c>
      <c r="AT23" s="672">
        <f t="shared" si="8"/>
        <v>0</v>
      </c>
      <c r="AU23" s="672">
        <f t="shared" si="8"/>
        <v>0</v>
      </c>
      <c r="AV23" s="672">
        <f t="shared" si="8"/>
        <v>0</v>
      </c>
      <c r="AW23" s="672">
        <f t="shared" si="8"/>
        <v>0</v>
      </c>
      <c r="AX23" s="672">
        <f t="shared" si="8"/>
        <v>0</v>
      </c>
      <c r="AY23" s="672">
        <f>SUM(AY24:AY36)</f>
        <v>0</v>
      </c>
      <c r="AZ23" s="672">
        <f>SUM(AZ24:AZ36)</f>
        <v>0</v>
      </c>
      <c r="BA23" s="672">
        <f>SUM(BA24:BA36)</f>
        <v>0</v>
      </c>
      <c r="BB23" s="672">
        <f>SUM(BB24:BB36)</f>
        <v>0</v>
      </c>
      <c r="BC23" s="672">
        <f t="shared" si="8"/>
        <v>0</v>
      </c>
    </row>
    <row r="24" spans="1:55" ht="12.75" customHeight="1">
      <c r="A24" s="775" t="s">
        <v>541</v>
      </c>
      <c r="B24" s="775" t="s">
        <v>1268</v>
      </c>
      <c r="C24" s="775" t="s">
        <v>247</v>
      </c>
      <c r="D24" s="775" t="s">
        <v>1222</v>
      </c>
      <c r="E24" s="665">
        <v>0</v>
      </c>
      <c r="F24" s="665">
        <v>0</v>
      </c>
      <c r="G24" s="665">
        <v>0</v>
      </c>
      <c r="H24" s="665">
        <v>0</v>
      </c>
      <c r="I24" s="665">
        <v>0</v>
      </c>
      <c r="J24" s="665">
        <v>0</v>
      </c>
      <c r="K24" s="665">
        <v>0</v>
      </c>
      <c r="L24" s="665">
        <v>0</v>
      </c>
      <c r="M24" s="665">
        <v>0</v>
      </c>
      <c r="N24" s="665">
        <v>0</v>
      </c>
      <c r="O24" s="665">
        <v>0</v>
      </c>
      <c r="P24" s="665">
        <v>0</v>
      </c>
      <c r="Q24" s="665">
        <v>0</v>
      </c>
      <c r="R24" s="665">
        <v>0</v>
      </c>
      <c r="S24" s="665">
        <v>0</v>
      </c>
      <c r="T24" s="665">
        <v>0</v>
      </c>
      <c r="U24" s="665">
        <v>0</v>
      </c>
      <c r="V24" s="665">
        <v>0</v>
      </c>
      <c r="W24" s="665">
        <v>0</v>
      </c>
      <c r="X24" s="665">
        <v>0</v>
      </c>
      <c r="Y24" s="665">
        <v>0</v>
      </c>
      <c r="Z24" s="665">
        <v>0</v>
      </c>
      <c r="AA24" s="665">
        <v>0</v>
      </c>
      <c r="AB24" s="665">
        <v>0</v>
      </c>
      <c r="AC24" s="1056" t="s">
        <v>2189</v>
      </c>
      <c r="AE24" s="780" t="s">
        <v>158</v>
      </c>
      <c r="AF24" s="665">
        <v>0</v>
      </c>
      <c r="AG24" s="665">
        <v>0</v>
      </c>
      <c r="AH24" s="665">
        <v>0</v>
      </c>
      <c r="AI24" s="665">
        <v>0</v>
      </c>
      <c r="AJ24" s="665">
        <v>0</v>
      </c>
      <c r="AK24" s="665">
        <v>0</v>
      </c>
      <c r="AL24" s="665">
        <v>0</v>
      </c>
      <c r="AM24" s="665">
        <v>0</v>
      </c>
      <c r="AN24" s="665">
        <v>0</v>
      </c>
      <c r="AO24" s="665">
        <v>0</v>
      </c>
      <c r="AP24" s="665">
        <v>0</v>
      </c>
      <c r="AQ24" s="665">
        <v>0</v>
      </c>
      <c r="AR24" s="665">
        <v>0</v>
      </c>
      <c r="AS24" s="665">
        <v>0</v>
      </c>
      <c r="AT24" s="665">
        <v>0</v>
      </c>
      <c r="AU24" s="665">
        <v>0</v>
      </c>
      <c r="AV24" s="665">
        <v>0</v>
      </c>
      <c r="AW24" s="665">
        <v>0</v>
      </c>
      <c r="AX24" s="665">
        <v>0</v>
      </c>
      <c r="AY24" s="665">
        <v>0</v>
      </c>
      <c r="AZ24" s="665">
        <v>0</v>
      </c>
      <c r="BA24" s="665">
        <v>0</v>
      </c>
      <c r="BB24" s="665">
        <v>0</v>
      </c>
      <c r="BC24" s="665">
        <v>0</v>
      </c>
    </row>
    <row r="25" spans="1:55" ht="12.75" customHeight="1">
      <c r="A25" s="775" t="s">
        <v>541</v>
      </c>
      <c r="B25" s="775" t="s">
        <v>1269</v>
      </c>
      <c r="C25" s="775" t="s">
        <v>247</v>
      </c>
      <c r="D25" s="775" t="s">
        <v>1222</v>
      </c>
      <c r="E25" s="665">
        <v>0</v>
      </c>
      <c r="F25" s="665">
        <v>0</v>
      </c>
      <c r="G25" s="665">
        <v>0</v>
      </c>
      <c r="H25" s="665">
        <v>0</v>
      </c>
      <c r="I25" s="665">
        <v>0</v>
      </c>
      <c r="J25" s="665">
        <v>0</v>
      </c>
      <c r="K25" s="665">
        <v>0</v>
      </c>
      <c r="L25" s="665">
        <v>0</v>
      </c>
      <c r="M25" s="665">
        <v>0</v>
      </c>
      <c r="N25" s="665">
        <v>0</v>
      </c>
      <c r="O25" s="665">
        <v>0</v>
      </c>
      <c r="P25" s="665">
        <v>0</v>
      </c>
      <c r="Q25" s="665">
        <v>0</v>
      </c>
      <c r="R25" s="665">
        <v>0</v>
      </c>
      <c r="S25" s="665">
        <v>0</v>
      </c>
      <c r="T25" s="665">
        <v>0</v>
      </c>
      <c r="U25" s="665">
        <v>0</v>
      </c>
      <c r="V25" s="665">
        <v>0</v>
      </c>
      <c r="W25" s="665">
        <v>0</v>
      </c>
      <c r="X25" s="665">
        <v>0</v>
      </c>
      <c r="Y25" s="665">
        <v>0</v>
      </c>
      <c r="Z25" s="665">
        <v>0</v>
      </c>
      <c r="AA25" s="665">
        <v>0</v>
      </c>
      <c r="AB25" s="665">
        <v>0</v>
      </c>
      <c r="AC25" s="1054" t="s">
        <v>2190</v>
      </c>
      <c r="AE25" s="780" t="s">
        <v>45</v>
      </c>
      <c r="AF25" s="665">
        <v>0</v>
      </c>
      <c r="AG25" s="665">
        <v>0</v>
      </c>
      <c r="AH25" s="665">
        <v>0</v>
      </c>
      <c r="AI25" s="665">
        <v>0</v>
      </c>
      <c r="AJ25" s="665">
        <v>0</v>
      </c>
      <c r="AK25" s="665">
        <v>0</v>
      </c>
      <c r="AL25" s="665">
        <v>0</v>
      </c>
      <c r="AM25" s="665">
        <v>0</v>
      </c>
      <c r="AN25" s="665">
        <v>0</v>
      </c>
      <c r="AO25" s="665">
        <v>0</v>
      </c>
      <c r="AP25" s="665">
        <v>0</v>
      </c>
      <c r="AQ25" s="665">
        <v>0</v>
      </c>
      <c r="AR25" s="665">
        <v>0</v>
      </c>
      <c r="AS25" s="665">
        <v>0</v>
      </c>
      <c r="AT25" s="665">
        <v>0</v>
      </c>
      <c r="AU25" s="665">
        <v>0</v>
      </c>
      <c r="AV25" s="665">
        <v>0</v>
      </c>
      <c r="AW25" s="665">
        <v>0</v>
      </c>
      <c r="AX25" s="665">
        <v>0</v>
      </c>
      <c r="AY25" s="665">
        <v>0</v>
      </c>
      <c r="AZ25" s="665">
        <v>0</v>
      </c>
      <c r="BA25" s="665">
        <v>0</v>
      </c>
      <c r="BB25" s="665">
        <v>0</v>
      </c>
      <c r="BC25" s="665">
        <v>0</v>
      </c>
    </row>
    <row r="26" spans="1:55" ht="12.75" customHeight="1">
      <c r="A26" s="775" t="s">
        <v>541</v>
      </c>
      <c r="B26" s="775" t="s">
        <v>1270</v>
      </c>
      <c r="C26" s="775" t="s">
        <v>247</v>
      </c>
      <c r="D26" s="775" t="s">
        <v>1222</v>
      </c>
      <c r="E26" s="665">
        <v>0</v>
      </c>
      <c r="F26" s="665">
        <v>0</v>
      </c>
      <c r="G26" s="665">
        <v>0</v>
      </c>
      <c r="H26" s="665">
        <v>0</v>
      </c>
      <c r="I26" s="665">
        <v>0</v>
      </c>
      <c r="J26" s="665">
        <v>0</v>
      </c>
      <c r="K26" s="665">
        <v>0</v>
      </c>
      <c r="L26" s="665">
        <v>0</v>
      </c>
      <c r="M26" s="665">
        <v>0</v>
      </c>
      <c r="N26" s="665">
        <v>0</v>
      </c>
      <c r="O26" s="665">
        <v>0</v>
      </c>
      <c r="P26" s="665">
        <v>0</v>
      </c>
      <c r="Q26" s="665">
        <v>0</v>
      </c>
      <c r="R26" s="665">
        <v>0</v>
      </c>
      <c r="S26" s="665">
        <v>0</v>
      </c>
      <c r="T26" s="665">
        <v>0</v>
      </c>
      <c r="U26" s="665">
        <v>0</v>
      </c>
      <c r="V26" s="665">
        <v>0</v>
      </c>
      <c r="W26" s="665">
        <v>0</v>
      </c>
      <c r="X26" s="665">
        <v>0</v>
      </c>
      <c r="Y26" s="665">
        <v>0</v>
      </c>
      <c r="Z26" s="665">
        <v>0</v>
      </c>
      <c r="AA26" s="665">
        <v>0</v>
      </c>
      <c r="AB26" s="665">
        <v>0</v>
      </c>
      <c r="AC26" s="1056" t="s">
        <v>2191</v>
      </c>
      <c r="AE26" s="780" t="s">
        <v>149</v>
      </c>
      <c r="AF26" s="665">
        <v>0</v>
      </c>
      <c r="AG26" s="665">
        <v>0</v>
      </c>
      <c r="AH26" s="665">
        <v>0</v>
      </c>
      <c r="AI26" s="665">
        <v>0</v>
      </c>
      <c r="AJ26" s="665">
        <v>0</v>
      </c>
      <c r="AK26" s="665">
        <v>0</v>
      </c>
      <c r="AL26" s="665">
        <v>0</v>
      </c>
      <c r="AM26" s="665">
        <v>0</v>
      </c>
      <c r="AN26" s="665">
        <v>0</v>
      </c>
      <c r="AO26" s="665">
        <v>0</v>
      </c>
      <c r="AP26" s="665">
        <v>0</v>
      </c>
      <c r="AQ26" s="665">
        <v>0</v>
      </c>
      <c r="AR26" s="665">
        <v>0</v>
      </c>
      <c r="AS26" s="665">
        <v>0</v>
      </c>
      <c r="AT26" s="665">
        <v>0</v>
      </c>
      <c r="AU26" s="665">
        <v>0</v>
      </c>
      <c r="AV26" s="665">
        <v>0</v>
      </c>
      <c r="AW26" s="665">
        <v>0</v>
      </c>
      <c r="AX26" s="665">
        <v>0</v>
      </c>
      <c r="AY26" s="665">
        <v>0</v>
      </c>
      <c r="AZ26" s="665">
        <v>0</v>
      </c>
      <c r="BA26" s="665">
        <v>0</v>
      </c>
      <c r="BB26" s="665">
        <v>0</v>
      </c>
      <c r="BC26" s="665">
        <v>0</v>
      </c>
    </row>
    <row r="27" spans="1:55" ht="12.75" customHeight="1">
      <c r="A27" s="775" t="s">
        <v>541</v>
      </c>
      <c r="B27" s="775" t="s">
        <v>1271</v>
      </c>
      <c r="C27" s="775" t="s">
        <v>247</v>
      </c>
      <c r="D27" s="775" t="s">
        <v>1222</v>
      </c>
      <c r="E27" s="665">
        <v>0</v>
      </c>
      <c r="F27" s="665">
        <v>0</v>
      </c>
      <c r="G27" s="665">
        <v>0</v>
      </c>
      <c r="H27" s="665">
        <v>0</v>
      </c>
      <c r="I27" s="665">
        <v>0</v>
      </c>
      <c r="J27" s="665">
        <v>0</v>
      </c>
      <c r="K27" s="665">
        <v>0</v>
      </c>
      <c r="L27" s="665">
        <v>0</v>
      </c>
      <c r="M27" s="665">
        <v>0</v>
      </c>
      <c r="N27" s="665">
        <v>0</v>
      </c>
      <c r="O27" s="665">
        <v>0</v>
      </c>
      <c r="P27" s="665">
        <v>0</v>
      </c>
      <c r="Q27" s="665">
        <v>0</v>
      </c>
      <c r="R27" s="665">
        <v>0</v>
      </c>
      <c r="S27" s="665">
        <v>0</v>
      </c>
      <c r="T27" s="665">
        <v>0</v>
      </c>
      <c r="U27" s="665">
        <v>0</v>
      </c>
      <c r="V27" s="665">
        <v>0</v>
      </c>
      <c r="W27" s="665">
        <v>0</v>
      </c>
      <c r="X27" s="665">
        <v>0</v>
      </c>
      <c r="Y27" s="665">
        <v>0</v>
      </c>
      <c r="Z27" s="665">
        <v>0</v>
      </c>
      <c r="AA27" s="665">
        <v>0</v>
      </c>
      <c r="AB27" s="665">
        <v>0</v>
      </c>
      <c r="AC27" s="1056" t="s">
        <v>2192</v>
      </c>
      <c r="AE27" s="780" t="s">
        <v>150</v>
      </c>
      <c r="AF27" s="665">
        <v>0</v>
      </c>
      <c r="AG27" s="665">
        <v>0</v>
      </c>
      <c r="AH27" s="665">
        <v>0</v>
      </c>
      <c r="AI27" s="665">
        <v>0</v>
      </c>
      <c r="AJ27" s="665">
        <v>0</v>
      </c>
      <c r="AK27" s="665">
        <v>0</v>
      </c>
      <c r="AL27" s="665">
        <v>0</v>
      </c>
      <c r="AM27" s="665">
        <v>0</v>
      </c>
      <c r="AN27" s="665">
        <v>0</v>
      </c>
      <c r="AO27" s="665">
        <v>0</v>
      </c>
      <c r="AP27" s="665">
        <v>0</v>
      </c>
      <c r="AQ27" s="665">
        <v>0</v>
      </c>
      <c r="AR27" s="665">
        <v>0</v>
      </c>
      <c r="AS27" s="665">
        <v>0</v>
      </c>
      <c r="AT27" s="665">
        <v>0</v>
      </c>
      <c r="AU27" s="665">
        <v>0</v>
      </c>
      <c r="AV27" s="665">
        <v>0</v>
      </c>
      <c r="AW27" s="665">
        <v>0</v>
      </c>
      <c r="AX27" s="665">
        <v>0</v>
      </c>
      <c r="AY27" s="665">
        <v>0</v>
      </c>
      <c r="AZ27" s="665">
        <v>0</v>
      </c>
      <c r="BA27" s="665">
        <v>0</v>
      </c>
      <c r="BB27" s="665">
        <v>0</v>
      </c>
      <c r="BC27" s="665">
        <v>0</v>
      </c>
    </row>
    <row r="28" spans="1:55" s="99" customFormat="1" ht="12.75" customHeight="1">
      <c r="A28" s="775" t="s">
        <v>541</v>
      </c>
      <c r="B28" s="775" t="s">
        <v>1272</v>
      </c>
      <c r="C28" s="775" t="s">
        <v>247</v>
      </c>
      <c r="D28" s="775" t="s">
        <v>1222</v>
      </c>
      <c r="E28" s="665">
        <v>0</v>
      </c>
      <c r="F28" s="665">
        <v>0</v>
      </c>
      <c r="G28" s="665">
        <v>0</v>
      </c>
      <c r="H28" s="665">
        <v>0</v>
      </c>
      <c r="I28" s="665">
        <v>0</v>
      </c>
      <c r="J28" s="665">
        <v>0</v>
      </c>
      <c r="K28" s="665">
        <v>0</v>
      </c>
      <c r="L28" s="665">
        <v>0</v>
      </c>
      <c r="M28" s="665">
        <v>0</v>
      </c>
      <c r="N28" s="665">
        <v>0</v>
      </c>
      <c r="O28" s="665">
        <v>0</v>
      </c>
      <c r="P28" s="665">
        <v>0</v>
      </c>
      <c r="Q28" s="665">
        <v>0</v>
      </c>
      <c r="R28" s="665">
        <v>0</v>
      </c>
      <c r="S28" s="665">
        <v>0</v>
      </c>
      <c r="T28" s="665">
        <v>0</v>
      </c>
      <c r="U28" s="665">
        <v>0</v>
      </c>
      <c r="V28" s="665">
        <v>0</v>
      </c>
      <c r="W28" s="665">
        <v>0</v>
      </c>
      <c r="X28" s="665">
        <v>0</v>
      </c>
      <c r="Y28" s="665">
        <v>0</v>
      </c>
      <c r="Z28" s="665">
        <v>0</v>
      </c>
      <c r="AA28" s="665">
        <v>0</v>
      </c>
      <c r="AB28" s="665">
        <v>0</v>
      </c>
      <c r="AC28" s="1056" t="s">
        <v>2193</v>
      </c>
      <c r="AD28" s="95"/>
      <c r="AE28" s="780" t="s">
        <v>151</v>
      </c>
      <c r="AF28" s="665">
        <v>0</v>
      </c>
      <c r="AG28" s="665">
        <v>0</v>
      </c>
      <c r="AH28" s="665">
        <v>0</v>
      </c>
      <c r="AI28" s="665">
        <v>0</v>
      </c>
      <c r="AJ28" s="665">
        <v>0</v>
      </c>
      <c r="AK28" s="665">
        <v>0</v>
      </c>
      <c r="AL28" s="665">
        <v>0</v>
      </c>
      <c r="AM28" s="665">
        <v>0</v>
      </c>
      <c r="AN28" s="665">
        <v>0</v>
      </c>
      <c r="AO28" s="665">
        <v>0</v>
      </c>
      <c r="AP28" s="665">
        <v>0</v>
      </c>
      <c r="AQ28" s="665">
        <v>0</v>
      </c>
      <c r="AR28" s="665">
        <v>0</v>
      </c>
      <c r="AS28" s="665">
        <v>0</v>
      </c>
      <c r="AT28" s="665">
        <v>0</v>
      </c>
      <c r="AU28" s="665">
        <v>0</v>
      </c>
      <c r="AV28" s="665">
        <v>0</v>
      </c>
      <c r="AW28" s="665">
        <v>0</v>
      </c>
      <c r="AX28" s="665">
        <v>0</v>
      </c>
      <c r="AY28" s="665">
        <v>0</v>
      </c>
      <c r="AZ28" s="665">
        <v>0</v>
      </c>
      <c r="BA28" s="665">
        <v>0</v>
      </c>
      <c r="BB28" s="665">
        <v>0</v>
      </c>
      <c r="BC28" s="665">
        <v>0</v>
      </c>
    </row>
    <row r="29" spans="1:55" s="99" customFormat="1" ht="12.75" customHeight="1">
      <c r="A29" s="775" t="s">
        <v>541</v>
      </c>
      <c r="B29" s="775" t="s">
        <v>1273</v>
      </c>
      <c r="C29" s="775" t="s">
        <v>247</v>
      </c>
      <c r="D29" s="775" t="s">
        <v>1222</v>
      </c>
      <c r="E29" s="665">
        <v>0</v>
      </c>
      <c r="F29" s="665">
        <v>0</v>
      </c>
      <c r="G29" s="665">
        <v>0</v>
      </c>
      <c r="H29" s="665">
        <v>0</v>
      </c>
      <c r="I29" s="665">
        <v>0</v>
      </c>
      <c r="J29" s="665">
        <v>0</v>
      </c>
      <c r="K29" s="665">
        <v>0</v>
      </c>
      <c r="L29" s="665">
        <v>0</v>
      </c>
      <c r="M29" s="665">
        <v>0</v>
      </c>
      <c r="N29" s="665">
        <v>0</v>
      </c>
      <c r="O29" s="665">
        <v>0</v>
      </c>
      <c r="P29" s="665">
        <v>0</v>
      </c>
      <c r="Q29" s="665">
        <v>0</v>
      </c>
      <c r="R29" s="665">
        <v>0</v>
      </c>
      <c r="S29" s="665">
        <v>0</v>
      </c>
      <c r="T29" s="665">
        <v>0</v>
      </c>
      <c r="U29" s="665">
        <v>0</v>
      </c>
      <c r="V29" s="665">
        <v>0</v>
      </c>
      <c r="W29" s="665">
        <v>0</v>
      </c>
      <c r="X29" s="665">
        <v>0</v>
      </c>
      <c r="Y29" s="665">
        <v>0</v>
      </c>
      <c r="Z29" s="665">
        <v>0</v>
      </c>
      <c r="AA29" s="665">
        <v>0</v>
      </c>
      <c r="AB29" s="665">
        <v>0</v>
      </c>
      <c r="AC29" s="1054" t="s">
        <v>2194</v>
      </c>
      <c r="AD29" s="95"/>
      <c r="AE29" s="780" t="s">
        <v>804</v>
      </c>
      <c r="AF29" s="665">
        <v>0</v>
      </c>
      <c r="AG29" s="665">
        <v>0</v>
      </c>
      <c r="AH29" s="665">
        <v>0</v>
      </c>
      <c r="AI29" s="665">
        <v>0</v>
      </c>
      <c r="AJ29" s="665">
        <v>0</v>
      </c>
      <c r="AK29" s="665">
        <v>0</v>
      </c>
      <c r="AL29" s="665">
        <v>0</v>
      </c>
      <c r="AM29" s="665">
        <v>0</v>
      </c>
      <c r="AN29" s="665">
        <v>0</v>
      </c>
      <c r="AO29" s="665">
        <v>0</v>
      </c>
      <c r="AP29" s="665">
        <v>0</v>
      </c>
      <c r="AQ29" s="665">
        <v>0</v>
      </c>
      <c r="AR29" s="665">
        <v>0</v>
      </c>
      <c r="AS29" s="665">
        <v>0</v>
      </c>
      <c r="AT29" s="665">
        <v>0</v>
      </c>
      <c r="AU29" s="665">
        <v>0</v>
      </c>
      <c r="AV29" s="665">
        <v>0</v>
      </c>
      <c r="AW29" s="665">
        <v>0</v>
      </c>
      <c r="AX29" s="665">
        <v>0</v>
      </c>
      <c r="AY29" s="665">
        <v>0</v>
      </c>
      <c r="AZ29" s="665">
        <v>0</v>
      </c>
      <c r="BA29" s="665">
        <v>0</v>
      </c>
      <c r="BB29" s="665">
        <v>0</v>
      </c>
      <c r="BC29" s="665">
        <v>0</v>
      </c>
    </row>
    <row r="30" spans="1:55" ht="12.75" customHeight="1">
      <c r="A30" s="775" t="s">
        <v>541</v>
      </c>
      <c r="B30" s="775" t="s">
        <v>1274</v>
      </c>
      <c r="C30" s="775" t="s">
        <v>247</v>
      </c>
      <c r="D30" s="775" t="s">
        <v>1222</v>
      </c>
      <c r="E30" s="665">
        <v>0</v>
      </c>
      <c r="F30" s="665">
        <v>0</v>
      </c>
      <c r="G30" s="665">
        <v>0</v>
      </c>
      <c r="H30" s="665">
        <v>0</v>
      </c>
      <c r="I30" s="665">
        <v>0</v>
      </c>
      <c r="J30" s="665">
        <v>0</v>
      </c>
      <c r="K30" s="665">
        <v>0</v>
      </c>
      <c r="L30" s="665">
        <v>0</v>
      </c>
      <c r="M30" s="665">
        <v>0</v>
      </c>
      <c r="N30" s="665">
        <v>0</v>
      </c>
      <c r="O30" s="665">
        <v>0</v>
      </c>
      <c r="P30" s="665">
        <v>0</v>
      </c>
      <c r="Q30" s="665">
        <v>0</v>
      </c>
      <c r="R30" s="665">
        <v>0</v>
      </c>
      <c r="S30" s="665">
        <v>0</v>
      </c>
      <c r="T30" s="665">
        <v>0</v>
      </c>
      <c r="U30" s="665">
        <v>0</v>
      </c>
      <c r="V30" s="665">
        <v>0</v>
      </c>
      <c r="W30" s="665">
        <v>0</v>
      </c>
      <c r="X30" s="665">
        <v>0</v>
      </c>
      <c r="Y30" s="665">
        <v>0</v>
      </c>
      <c r="Z30" s="665">
        <v>0</v>
      </c>
      <c r="AA30" s="665">
        <v>0</v>
      </c>
      <c r="AB30" s="665">
        <v>0</v>
      </c>
      <c r="AC30" s="1060" t="s">
        <v>2195</v>
      </c>
      <c r="AE30" s="780" t="s">
        <v>152</v>
      </c>
      <c r="AF30" s="665">
        <v>0</v>
      </c>
      <c r="AG30" s="665">
        <v>0</v>
      </c>
      <c r="AH30" s="665">
        <v>0</v>
      </c>
      <c r="AI30" s="665">
        <v>0</v>
      </c>
      <c r="AJ30" s="665">
        <v>0</v>
      </c>
      <c r="AK30" s="665">
        <v>0</v>
      </c>
      <c r="AL30" s="665">
        <v>0</v>
      </c>
      <c r="AM30" s="665">
        <v>0</v>
      </c>
      <c r="AN30" s="665">
        <v>0</v>
      </c>
      <c r="AO30" s="665">
        <v>0</v>
      </c>
      <c r="AP30" s="665">
        <v>0</v>
      </c>
      <c r="AQ30" s="665">
        <v>0</v>
      </c>
      <c r="AR30" s="665">
        <v>0</v>
      </c>
      <c r="AS30" s="665">
        <v>0</v>
      </c>
      <c r="AT30" s="665">
        <v>0</v>
      </c>
      <c r="AU30" s="665">
        <v>0</v>
      </c>
      <c r="AV30" s="665">
        <v>0</v>
      </c>
      <c r="AW30" s="665">
        <v>0</v>
      </c>
      <c r="AX30" s="665">
        <v>0</v>
      </c>
      <c r="AY30" s="665">
        <v>0</v>
      </c>
      <c r="AZ30" s="665">
        <v>0</v>
      </c>
      <c r="BA30" s="665">
        <v>0</v>
      </c>
      <c r="BB30" s="665">
        <v>0</v>
      </c>
      <c r="BC30" s="665">
        <v>0</v>
      </c>
    </row>
    <row r="31" spans="1:55" ht="12.75" customHeight="1">
      <c r="A31" s="775" t="s">
        <v>541</v>
      </c>
      <c r="B31" s="775" t="s">
        <v>1275</v>
      </c>
      <c r="C31" s="775" t="s">
        <v>247</v>
      </c>
      <c r="D31" s="775" t="s">
        <v>1222</v>
      </c>
      <c r="E31" s="665">
        <v>0</v>
      </c>
      <c r="F31" s="665">
        <v>0</v>
      </c>
      <c r="G31" s="665">
        <v>0</v>
      </c>
      <c r="H31" s="665">
        <v>0</v>
      </c>
      <c r="I31" s="665">
        <v>0</v>
      </c>
      <c r="J31" s="665">
        <v>0</v>
      </c>
      <c r="K31" s="665">
        <v>0</v>
      </c>
      <c r="L31" s="665">
        <v>0</v>
      </c>
      <c r="M31" s="665">
        <v>0</v>
      </c>
      <c r="N31" s="665">
        <v>0</v>
      </c>
      <c r="O31" s="665">
        <v>0</v>
      </c>
      <c r="P31" s="665">
        <v>0</v>
      </c>
      <c r="Q31" s="665">
        <v>0</v>
      </c>
      <c r="R31" s="665">
        <v>0</v>
      </c>
      <c r="S31" s="665">
        <v>0</v>
      </c>
      <c r="T31" s="665">
        <v>0</v>
      </c>
      <c r="U31" s="665">
        <v>0</v>
      </c>
      <c r="V31" s="665">
        <v>0</v>
      </c>
      <c r="W31" s="665">
        <v>0</v>
      </c>
      <c r="X31" s="665">
        <v>0</v>
      </c>
      <c r="Y31" s="665">
        <v>0</v>
      </c>
      <c r="Z31" s="665">
        <v>0</v>
      </c>
      <c r="AA31" s="665">
        <v>0</v>
      </c>
      <c r="AB31" s="665">
        <v>0</v>
      </c>
      <c r="AC31" s="1054" t="s">
        <v>2196</v>
      </c>
      <c r="AE31" s="780" t="s">
        <v>153</v>
      </c>
      <c r="AF31" s="665">
        <v>0</v>
      </c>
      <c r="AG31" s="665">
        <v>0</v>
      </c>
      <c r="AH31" s="665">
        <v>0</v>
      </c>
      <c r="AI31" s="665">
        <v>0</v>
      </c>
      <c r="AJ31" s="665">
        <v>0</v>
      </c>
      <c r="AK31" s="665">
        <v>0</v>
      </c>
      <c r="AL31" s="665">
        <v>0</v>
      </c>
      <c r="AM31" s="665">
        <v>0</v>
      </c>
      <c r="AN31" s="665">
        <v>0</v>
      </c>
      <c r="AO31" s="665">
        <v>0</v>
      </c>
      <c r="AP31" s="665">
        <v>0</v>
      </c>
      <c r="AQ31" s="665">
        <v>0</v>
      </c>
      <c r="AR31" s="665">
        <v>0</v>
      </c>
      <c r="AS31" s="665">
        <v>0</v>
      </c>
      <c r="AT31" s="665">
        <v>0</v>
      </c>
      <c r="AU31" s="665">
        <v>0</v>
      </c>
      <c r="AV31" s="665">
        <v>0</v>
      </c>
      <c r="AW31" s="665">
        <v>0</v>
      </c>
      <c r="AX31" s="665">
        <v>0</v>
      </c>
      <c r="AY31" s="665">
        <v>0</v>
      </c>
      <c r="AZ31" s="665">
        <v>0</v>
      </c>
      <c r="BA31" s="665">
        <v>0</v>
      </c>
      <c r="BB31" s="665">
        <v>0</v>
      </c>
      <c r="BC31" s="665">
        <v>0</v>
      </c>
    </row>
    <row r="32" spans="1:55" ht="12.75" customHeight="1">
      <c r="A32" s="775" t="s">
        <v>541</v>
      </c>
      <c r="B32" s="775" t="s">
        <v>1276</v>
      </c>
      <c r="C32" s="775" t="s">
        <v>247</v>
      </c>
      <c r="D32" s="775" t="s">
        <v>1222</v>
      </c>
      <c r="E32" s="665">
        <v>0</v>
      </c>
      <c r="F32" s="665">
        <v>0</v>
      </c>
      <c r="G32" s="665">
        <v>0</v>
      </c>
      <c r="H32" s="665">
        <v>0</v>
      </c>
      <c r="I32" s="665">
        <v>0</v>
      </c>
      <c r="J32" s="665">
        <v>0</v>
      </c>
      <c r="K32" s="665">
        <v>0</v>
      </c>
      <c r="L32" s="665">
        <v>0</v>
      </c>
      <c r="M32" s="665">
        <v>0</v>
      </c>
      <c r="N32" s="665">
        <v>0</v>
      </c>
      <c r="O32" s="665">
        <v>0</v>
      </c>
      <c r="P32" s="665">
        <v>0</v>
      </c>
      <c r="Q32" s="665">
        <v>0</v>
      </c>
      <c r="R32" s="665">
        <v>0</v>
      </c>
      <c r="S32" s="665">
        <v>0</v>
      </c>
      <c r="T32" s="665">
        <v>0</v>
      </c>
      <c r="U32" s="665">
        <v>0</v>
      </c>
      <c r="V32" s="665">
        <v>0</v>
      </c>
      <c r="W32" s="665">
        <v>0</v>
      </c>
      <c r="X32" s="665">
        <v>0</v>
      </c>
      <c r="Y32" s="665">
        <v>0</v>
      </c>
      <c r="Z32" s="665">
        <v>0</v>
      </c>
      <c r="AA32" s="665">
        <v>0</v>
      </c>
      <c r="AB32" s="665">
        <v>0</v>
      </c>
      <c r="AC32" s="1056" t="s">
        <v>2197</v>
      </c>
      <c r="AE32" s="780" t="s">
        <v>154</v>
      </c>
      <c r="AF32" s="665">
        <v>0</v>
      </c>
      <c r="AG32" s="665">
        <v>0</v>
      </c>
      <c r="AH32" s="665">
        <v>0</v>
      </c>
      <c r="AI32" s="665">
        <v>0</v>
      </c>
      <c r="AJ32" s="665">
        <v>0</v>
      </c>
      <c r="AK32" s="665">
        <v>0</v>
      </c>
      <c r="AL32" s="665">
        <v>0</v>
      </c>
      <c r="AM32" s="665">
        <v>0</v>
      </c>
      <c r="AN32" s="665">
        <v>0</v>
      </c>
      <c r="AO32" s="665">
        <v>0</v>
      </c>
      <c r="AP32" s="665">
        <v>0</v>
      </c>
      <c r="AQ32" s="665">
        <v>0</v>
      </c>
      <c r="AR32" s="665">
        <v>0</v>
      </c>
      <c r="AS32" s="665">
        <v>0</v>
      </c>
      <c r="AT32" s="665">
        <v>0</v>
      </c>
      <c r="AU32" s="665">
        <v>0</v>
      </c>
      <c r="AV32" s="665">
        <v>0</v>
      </c>
      <c r="AW32" s="665">
        <v>0</v>
      </c>
      <c r="AX32" s="665">
        <v>0</v>
      </c>
      <c r="AY32" s="665">
        <v>0</v>
      </c>
      <c r="AZ32" s="665">
        <v>0</v>
      </c>
      <c r="BA32" s="665">
        <v>0</v>
      </c>
      <c r="BB32" s="665">
        <v>0</v>
      </c>
      <c r="BC32" s="665">
        <v>0</v>
      </c>
    </row>
    <row r="33" spans="1:55" ht="12.75" customHeight="1">
      <c r="A33" s="775" t="s">
        <v>541</v>
      </c>
      <c r="B33" s="775" t="s">
        <v>1277</v>
      </c>
      <c r="C33" s="775" t="s">
        <v>247</v>
      </c>
      <c r="D33" s="775" t="s">
        <v>1222</v>
      </c>
      <c r="E33" s="665">
        <v>0</v>
      </c>
      <c r="F33" s="665">
        <v>0</v>
      </c>
      <c r="G33" s="665">
        <v>0</v>
      </c>
      <c r="H33" s="665">
        <v>0</v>
      </c>
      <c r="I33" s="665">
        <v>0</v>
      </c>
      <c r="J33" s="665">
        <v>0</v>
      </c>
      <c r="K33" s="665">
        <v>0</v>
      </c>
      <c r="L33" s="665">
        <v>0</v>
      </c>
      <c r="M33" s="665">
        <v>0</v>
      </c>
      <c r="N33" s="665">
        <v>0</v>
      </c>
      <c r="O33" s="665">
        <v>0</v>
      </c>
      <c r="P33" s="665">
        <v>0</v>
      </c>
      <c r="Q33" s="665">
        <v>0</v>
      </c>
      <c r="R33" s="665">
        <v>0</v>
      </c>
      <c r="S33" s="665">
        <v>0</v>
      </c>
      <c r="T33" s="665">
        <v>0</v>
      </c>
      <c r="U33" s="665">
        <v>0</v>
      </c>
      <c r="V33" s="665">
        <v>0</v>
      </c>
      <c r="W33" s="665">
        <v>0</v>
      </c>
      <c r="X33" s="665">
        <v>0</v>
      </c>
      <c r="Y33" s="665">
        <v>0</v>
      </c>
      <c r="Z33" s="665">
        <v>0</v>
      </c>
      <c r="AA33" s="665">
        <v>0</v>
      </c>
      <c r="AB33" s="665">
        <v>0</v>
      </c>
      <c r="AC33" s="1056" t="s">
        <v>2198</v>
      </c>
      <c r="AE33" s="780" t="s">
        <v>155</v>
      </c>
      <c r="AF33" s="665">
        <v>0</v>
      </c>
      <c r="AG33" s="665">
        <v>0</v>
      </c>
      <c r="AH33" s="665">
        <v>0</v>
      </c>
      <c r="AI33" s="665">
        <v>0</v>
      </c>
      <c r="AJ33" s="665">
        <v>0</v>
      </c>
      <c r="AK33" s="665">
        <v>0</v>
      </c>
      <c r="AL33" s="665">
        <v>0</v>
      </c>
      <c r="AM33" s="665">
        <v>0</v>
      </c>
      <c r="AN33" s="665">
        <v>0</v>
      </c>
      <c r="AO33" s="665">
        <v>0</v>
      </c>
      <c r="AP33" s="665">
        <v>0</v>
      </c>
      <c r="AQ33" s="665">
        <v>0</v>
      </c>
      <c r="AR33" s="665">
        <v>0</v>
      </c>
      <c r="AS33" s="665">
        <v>0</v>
      </c>
      <c r="AT33" s="665">
        <v>0</v>
      </c>
      <c r="AU33" s="665">
        <v>0</v>
      </c>
      <c r="AV33" s="665">
        <v>0</v>
      </c>
      <c r="AW33" s="665">
        <v>0</v>
      </c>
      <c r="AX33" s="665">
        <v>0</v>
      </c>
      <c r="AY33" s="665">
        <v>0</v>
      </c>
      <c r="AZ33" s="665">
        <v>0</v>
      </c>
      <c r="BA33" s="665">
        <v>0</v>
      </c>
      <c r="BB33" s="665">
        <v>0</v>
      </c>
      <c r="BC33" s="665">
        <v>0</v>
      </c>
    </row>
    <row r="34" spans="1:55" ht="12.75" customHeight="1">
      <c r="A34" s="775" t="s">
        <v>541</v>
      </c>
      <c r="B34" s="775" t="s">
        <v>1278</v>
      </c>
      <c r="C34" s="775" t="s">
        <v>247</v>
      </c>
      <c r="D34" s="775" t="s">
        <v>1222</v>
      </c>
      <c r="E34" s="665">
        <v>0</v>
      </c>
      <c r="F34" s="665">
        <v>0</v>
      </c>
      <c r="G34" s="665">
        <v>0</v>
      </c>
      <c r="H34" s="665">
        <v>0</v>
      </c>
      <c r="I34" s="665">
        <v>0</v>
      </c>
      <c r="J34" s="665">
        <v>0</v>
      </c>
      <c r="K34" s="665">
        <v>0</v>
      </c>
      <c r="L34" s="665">
        <v>0</v>
      </c>
      <c r="M34" s="665">
        <v>0</v>
      </c>
      <c r="N34" s="665">
        <v>0</v>
      </c>
      <c r="O34" s="665">
        <v>0</v>
      </c>
      <c r="P34" s="665">
        <v>0</v>
      </c>
      <c r="Q34" s="665">
        <v>0</v>
      </c>
      <c r="R34" s="665">
        <v>0</v>
      </c>
      <c r="S34" s="665">
        <v>0</v>
      </c>
      <c r="T34" s="665">
        <v>0</v>
      </c>
      <c r="U34" s="665">
        <v>0</v>
      </c>
      <c r="V34" s="665">
        <v>0</v>
      </c>
      <c r="W34" s="665">
        <v>0</v>
      </c>
      <c r="X34" s="665">
        <v>0</v>
      </c>
      <c r="Y34" s="665">
        <v>0</v>
      </c>
      <c r="Z34" s="665">
        <v>0</v>
      </c>
      <c r="AA34" s="665">
        <v>0</v>
      </c>
      <c r="AB34" s="665">
        <v>0</v>
      </c>
      <c r="AC34" s="1056" t="s">
        <v>2199</v>
      </c>
      <c r="AE34" s="780" t="s">
        <v>805</v>
      </c>
      <c r="AF34" s="665">
        <v>0</v>
      </c>
      <c r="AG34" s="665">
        <v>0</v>
      </c>
      <c r="AH34" s="665">
        <v>0</v>
      </c>
      <c r="AI34" s="665">
        <v>0</v>
      </c>
      <c r="AJ34" s="665">
        <v>0</v>
      </c>
      <c r="AK34" s="665">
        <v>0</v>
      </c>
      <c r="AL34" s="665">
        <v>0</v>
      </c>
      <c r="AM34" s="665">
        <v>0</v>
      </c>
      <c r="AN34" s="665">
        <v>0</v>
      </c>
      <c r="AO34" s="665">
        <v>0</v>
      </c>
      <c r="AP34" s="665">
        <v>0</v>
      </c>
      <c r="AQ34" s="665">
        <v>0</v>
      </c>
      <c r="AR34" s="665">
        <v>0</v>
      </c>
      <c r="AS34" s="665">
        <v>0</v>
      </c>
      <c r="AT34" s="665">
        <v>0</v>
      </c>
      <c r="AU34" s="665">
        <v>0</v>
      </c>
      <c r="AV34" s="665">
        <v>0</v>
      </c>
      <c r="AW34" s="665">
        <v>0</v>
      </c>
      <c r="AX34" s="665">
        <v>0</v>
      </c>
      <c r="AY34" s="665">
        <v>0</v>
      </c>
      <c r="AZ34" s="665">
        <v>0</v>
      </c>
      <c r="BA34" s="665">
        <v>0</v>
      </c>
      <c r="BB34" s="665">
        <v>0</v>
      </c>
      <c r="BC34" s="665">
        <v>0</v>
      </c>
    </row>
    <row r="35" spans="1:55" ht="12.75" customHeight="1">
      <c r="A35" s="775" t="s">
        <v>541</v>
      </c>
      <c r="B35" s="775" t="s">
        <v>1279</v>
      </c>
      <c r="C35" s="775" t="s">
        <v>247</v>
      </c>
      <c r="D35" s="775" t="s">
        <v>1222</v>
      </c>
      <c r="E35" s="665">
        <v>0</v>
      </c>
      <c r="F35" s="665">
        <v>0</v>
      </c>
      <c r="G35" s="665">
        <v>0</v>
      </c>
      <c r="H35" s="665">
        <v>0</v>
      </c>
      <c r="I35" s="665">
        <v>0</v>
      </c>
      <c r="J35" s="665">
        <v>0</v>
      </c>
      <c r="K35" s="665">
        <v>0</v>
      </c>
      <c r="L35" s="665">
        <v>0</v>
      </c>
      <c r="M35" s="665">
        <v>0</v>
      </c>
      <c r="N35" s="665">
        <v>0</v>
      </c>
      <c r="O35" s="665">
        <v>0</v>
      </c>
      <c r="P35" s="665">
        <v>0</v>
      </c>
      <c r="Q35" s="665">
        <v>0</v>
      </c>
      <c r="R35" s="665">
        <v>0</v>
      </c>
      <c r="S35" s="665">
        <v>0</v>
      </c>
      <c r="T35" s="665">
        <v>0</v>
      </c>
      <c r="U35" s="665">
        <v>0</v>
      </c>
      <c r="V35" s="665">
        <v>0</v>
      </c>
      <c r="W35" s="665">
        <v>0</v>
      </c>
      <c r="X35" s="665">
        <v>0</v>
      </c>
      <c r="Y35" s="665">
        <v>0</v>
      </c>
      <c r="Z35" s="665">
        <v>0</v>
      </c>
      <c r="AA35" s="665">
        <v>0</v>
      </c>
      <c r="AB35" s="665">
        <v>0</v>
      </c>
      <c r="AC35" s="1056" t="s">
        <v>2200</v>
      </c>
      <c r="AE35" s="780" t="s">
        <v>156</v>
      </c>
      <c r="AF35" s="665">
        <v>0</v>
      </c>
      <c r="AG35" s="665">
        <v>0</v>
      </c>
      <c r="AH35" s="665">
        <v>0</v>
      </c>
      <c r="AI35" s="665">
        <v>0</v>
      </c>
      <c r="AJ35" s="665">
        <v>0</v>
      </c>
      <c r="AK35" s="665">
        <v>0</v>
      </c>
      <c r="AL35" s="665">
        <v>0</v>
      </c>
      <c r="AM35" s="665">
        <v>0</v>
      </c>
      <c r="AN35" s="665">
        <v>0</v>
      </c>
      <c r="AO35" s="665">
        <v>0</v>
      </c>
      <c r="AP35" s="665">
        <v>0</v>
      </c>
      <c r="AQ35" s="665">
        <v>0</v>
      </c>
      <c r="AR35" s="665">
        <v>0</v>
      </c>
      <c r="AS35" s="665">
        <v>0</v>
      </c>
      <c r="AT35" s="665">
        <v>0</v>
      </c>
      <c r="AU35" s="665">
        <v>0</v>
      </c>
      <c r="AV35" s="665">
        <v>0</v>
      </c>
      <c r="AW35" s="665">
        <v>0</v>
      </c>
      <c r="AX35" s="665">
        <v>0</v>
      </c>
      <c r="AY35" s="665">
        <v>0</v>
      </c>
      <c r="AZ35" s="665">
        <v>0</v>
      </c>
      <c r="BA35" s="665">
        <v>0</v>
      </c>
      <c r="BB35" s="665">
        <v>0</v>
      </c>
      <c r="BC35" s="665">
        <v>0</v>
      </c>
    </row>
    <row r="36" spans="1:55" ht="12.75" customHeight="1">
      <c r="A36" s="775" t="s">
        <v>541</v>
      </c>
      <c r="B36" s="775" t="s">
        <v>1280</v>
      </c>
      <c r="C36" s="775" t="s">
        <v>247</v>
      </c>
      <c r="D36" s="775" t="s">
        <v>1222</v>
      </c>
      <c r="E36" s="665">
        <v>0</v>
      </c>
      <c r="F36" s="665">
        <v>0</v>
      </c>
      <c r="G36" s="665">
        <v>0</v>
      </c>
      <c r="H36" s="665">
        <v>0</v>
      </c>
      <c r="I36" s="665">
        <v>0</v>
      </c>
      <c r="J36" s="665">
        <v>0</v>
      </c>
      <c r="K36" s="665">
        <v>0</v>
      </c>
      <c r="L36" s="665">
        <v>0</v>
      </c>
      <c r="M36" s="665">
        <v>0</v>
      </c>
      <c r="N36" s="665">
        <v>0</v>
      </c>
      <c r="O36" s="665">
        <v>0</v>
      </c>
      <c r="P36" s="665">
        <v>0</v>
      </c>
      <c r="Q36" s="665">
        <v>0</v>
      </c>
      <c r="R36" s="665">
        <v>0</v>
      </c>
      <c r="S36" s="665">
        <v>0</v>
      </c>
      <c r="T36" s="665">
        <v>0</v>
      </c>
      <c r="U36" s="665">
        <v>0</v>
      </c>
      <c r="V36" s="665">
        <v>0</v>
      </c>
      <c r="W36" s="665">
        <v>0</v>
      </c>
      <c r="X36" s="665">
        <v>0</v>
      </c>
      <c r="Y36" s="665">
        <v>0</v>
      </c>
      <c r="Z36" s="665">
        <v>0</v>
      </c>
      <c r="AA36" s="665">
        <v>0</v>
      </c>
      <c r="AB36" s="665">
        <v>0</v>
      </c>
      <c r="AC36" s="1056" t="s">
        <v>2201</v>
      </c>
      <c r="AE36" s="780" t="s">
        <v>1094</v>
      </c>
      <c r="AF36" s="665">
        <v>0</v>
      </c>
      <c r="AG36" s="665">
        <v>0</v>
      </c>
      <c r="AH36" s="665">
        <v>0</v>
      </c>
      <c r="AI36" s="665">
        <v>0</v>
      </c>
      <c r="AJ36" s="665">
        <v>0</v>
      </c>
      <c r="AK36" s="665">
        <v>0</v>
      </c>
      <c r="AL36" s="665">
        <v>0</v>
      </c>
      <c r="AM36" s="665">
        <v>0</v>
      </c>
      <c r="AN36" s="665">
        <v>0</v>
      </c>
      <c r="AO36" s="665">
        <v>0</v>
      </c>
      <c r="AP36" s="665">
        <v>0</v>
      </c>
      <c r="AQ36" s="665">
        <v>0</v>
      </c>
      <c r="AR36" s="665">
        <v>0</v>
      </c>
      <c r="AS36" s="665">
        <v>0</v>
      </c>
      <c r="AT36" s="665">
        <v>0</v>
      </c>
      <c r="AU36" s="665">
        <v>0</v>
      </c>
      <c r="AV36" s="665">
        <v>0</v>
      </c>
      <c r="AW36" s="665">
        <v>0</v>
      </c>
      <c r="AX36" s="665">
        <v>0</v>
      </c>
      <c r="AY36" s="665">
        <v>0</v>
      </c>
      <c r="AZ36" s="665">
        <v>0</v>
      </c>
      <c r="BA36" s="665">
        <v>0</v>
      </c>
      <c r="BB36" s="665">
        <v>0</v>
      </c>
      <c r="BC36" s="665">
        <v>0</v>
      </c>
    </row>
    <row r="37" spans="1:55" s="668" customFormat="1" ht="13.7" customHeight="1">
      <c r="A37" s="774" t="s">
        <v>541</v>
      </c>
      <c r="B37" s="774" t="s">
        <v>290</v>
      </c>
      <c r="C37" s="774" t="s">
        <v>247</v>
      </c>
      <c r="D37" s="774" t="s">
        <v>1222</v>
      </c>
      <c r="E37" s="715">
        <f>SUM(E38:E40)</f>
        <v>0</v>
      </c>
      <c r="F37" s="715">
        <f t="shared" ref="F37:R37" si="9">SUM(F38:F40)</f>
        <v>0</v>
      </c>
      <c r="G37" s="715">
        <f t="shared" si="9"/>
        <v>0</v>
      </c>
      <c r="H37" s="715">
        <f t="shared" si="9"/>
        <v>0</v>
      </c>
      <c r="I37" s="715">
        <f t="shared" si="9"/>
        <v>0</v>
      </c>
      <c r="J37" s="715">
        <f t="shared" si="9"/>
        <v>0</v>
      </c>
      <c r="K37" s="715">
        <f t="shared" si="9"/>
        <v>0</v>
      </c>
      <c r="L37" s="715">
        <f t="shared" si="9"/>
        <v>0</v>
      </c>
      <c r="M37" s="715">
        <f t="shared" si="9"/>
        <v>0</v>
      </c>
      <c r="N37" s="715">
        <f t="shared" si="9"/>
        <v>0</v>
      </c>
      <c r="O37" s="715">
        <f t="shared" si="9"/>
        <v>0</v>
      </c>
      <c r="P37" s="715">
        <f t="shared" si="9"/>
        <v>0</v>
      </c>
      <c r="Q37" s="715">
        <f t="shared" si="9"/>
        <v>0</v>
      </c>
      <c r="R37" s="715">
        <f t="shared" si="9"/>
        <v>0</v>
      </c>
      <c r="S37" s="715">
        <f t="shared" ref="S37:AB37" si="10">SUM(S38:S40)</f>
        <v>0</v>
      </c>
      <c r="T37" s="715">
        <f t="shared" si="10"/>
        <v>0</v>
      </c>
      <c r="U37" s="715">
        <f t="shared" si="10"/>
        <v>0</v>
      </c>
      <c r="V37" s="715">
        <f t="shared" si="10"/>
        <v>0</v>
      </c>
      <c r="W37" s="715">
        <f t="shared" si="10"/>
        <v>0</v>
      </c>
      <c r="X37" s="715">
        <f>SUM(X38:X40)</f>
        <v>0</v>
      </c>
      <c r="Y37" s="715">
        <f>SUM(Y38:Y40)</f>
        <v>0</v>
      </c>
      <c r="Z37" s="715">
        <f>SUM(Z38:Z40)</f>
        <v>0</v>
      </c>
      <c r="AA37" s="715">
        <f>SUM(AA38:AA40)</f>
        <v>0</v>
      </c>
      <c r="AB37" s="715">
        <f t="shared" si="10"/>
        <v>0</v>
      </c>
      <c r="AC37" s="1057" t="s">
        <v>2202</v>
      </c>
      <c r="AD37" s="95"/>
      <c r="AE37" s="780" t="s">
        <v>132</v>
      </c>
      <c r="AF37" s="663">
        <f t="shared" ref="AF37:BC37" si="11">SUM(AF38:AF40)</f>
        <v>0</v>
      </c>
      <c r="AG37" s="663">
        <f t="shared" si="11"/>
        <v>0</v>
      </c>
      <c r="AH37" s="663">
        <f t="shared" si="11"/>
        <v>0</v>
      </c>
      <c r="AI37" s="663">
        <f t="shared" si="11"/>
        <v>0</v>
      </c>
      <c r="AJ37" s="663">
        <f t="shared" si="11"/>
        <v>0</v>
      </c>
      <c r="AK37" s="663">
        <f t="shared" si="11"/>
        <v>0</v>
      </c>
      <c r="AL37" s="663">
        <f t="shared" si="11"/>
        <v>0</v>
      </c>
      <c r="AM37" s="663">
        <f t="shared" si="11"/>
        <v>0</v>
      </c>
      <c r="AN37" s="663">
        <f t="shared" si="11"/>
        <v>0</v>
      </c>
      <c r="AO37" s="663">
        <f t="shared" si="11"/>
        <v>0</v>
      </c>
      <c r="AP37" s="663">
        <f t="shared" si="11"/>
        <v>0</v>
      </c>
      <c r="AQ37" s="663">
        <f t="shared" si="11"/>
        <v>0</v>
      </c>
      <c r="AR37" s="663">
        <f t="shared" si="11"/>
        <v>0</v>
      </c>
      <c r="AS37" s="663">
        <f t="shared" si="11"/>
        <v>0</v>
      </c>
      <c r="AT37" s="663">
        <f t="shared" si="11"/>
        <v>0</v>
      </c>
      <c r="AU37" s="663">
        <f t="shared" si="11"/>
        <v>0</v>
      </c>
      <c r="AV37" s="663">
        <f t="shared" si="11"/>
        <v>0</v>
      </c>
      <c r="AW37" s="663">
        <f t="shared" si="11"/>
        <v>0</v>
      </c>
      <c r="AX37" s="663">
        <f t="shared" si="11"/>
        <v>0</v>
      </c>
      <c r="AY37" s="663">
        <f>SUM(AY38:AY40)</f>
        <v>0</v>
      </c>
      <c r="AZ37" s="663">
        <f>SUM(AZ38:AZ40)</f>
        <v>0</v>
      </c>
      <c r="BA37" s="663">
        <f>SUM(BA38:BA40)</f>
        <v>0</v>
      </c>
      <c r="BB37" s="663">
        <f>SUM(BB38:BB40)</f>
        <v>0</v>
      </c>
      <c r="BC37" s="663">
        <f t="shared" si="11"/>
        <v>0</v>
      </c>
    </row>
    <row r="38" spans="1:55" s="668" customFormat="1" ht="12.75" customHeight="1">
      <c r="A38" s="774" t="s">
        <v>541</v>
      </c>
      <c r="B38" s="774" t="s">
        <v>291</v>
      </c>
      <c r="C38" s="774" t="s">
        <v>247</v>
      </c>
      <c r="D38" s="774" t="s">
        <v>1222</v>
      </c>
      <c r="E38" s="665">
        <v>0</v>
      </c>
      <c r="F38" s="665">
        <v>0</v>
      </c>
      <c r="G38" s="665">
        <v>0</v>
      </c>
      <c r="H38" s="665">
        <v>0</v>
      </c>
      <c r="I38" s="665">
        <v>0</v>
      </c>
      <c r="J38" s="665">
        <v>0</v>
      </c>
      <c r="K38" s="665">
        <v>0</v>
      </c>
      <c r="L38" s="665">
        <v>0</v>
      </c>
      <c r="M38" s="665">
        <v>0</v>
      </c>
      <c r="N38" s="665">
        <v>0</v>
      </c>
      <c r="O38" s="665">
        <v>0</v>
      </c>
      <c r="P38" s="665">
        <v>0</v>
      </c>
      <c r="Q38" s="665">
        <v>0</v>
      </c>
      <c r="R38" s="665">
        <v>0</v>
      </c>
      <c r="S38" s="665">
        <v>0</v>
      </c>
      <c r="T38" s="665">
        <v>0</v>
      </c>
      <c r="U38" s="665">
        <v>0</v>
      </c>
      <c r="V38" s="665">
        <v>0</v>
      </c>
      <c r="W38" s="665">
        <v>0</v>
      </c>
      <c r="X38" s="665">
        <v>0</v>
      </c>
      <c r="Y38" s="665">
        <v>0</v>
      </c>
      <c r="Z38" s="665">
        <v>0</v>
      </c>
      <c r="AA38" s="665">
        <v>0</v>
      </c>
      <c r="AB38" s="665">
        <v>0</v>
      </c>
      <c r="AC38" s="1054" t="s">
        <v>2203</v>
      </c>
      <c r="AD38" s="95"/>
      <c r="AE38" s="780" t="s">
        <v>969</v>
      </c>
      <c r="AF38" s="665">
        <v>0</v>
      </c>
      <c r="AG38" s="665">
        <v>0</v>
      </c>
      <c r="AH38" s="665">
        <v>0</v>
      </c>
      <c r="AI38" s="665">
        <v>0</v>
      </c>
      <c r="AJ38" s="665">
        <v>0</v>
      </c>
      <c r="AK38" s="665">
        <v>0</v>
      </c>
      <c r="AL38" s="665">
        <v>0</v>
      </c>
      <c r="AM38" s="665">
        <v>0</v>
      </c>
      <c r="AN38" s="665">
        <v>0</v>
      </c>
      <c r="AO38" s="665">
        <v>0</v>
      </c>
      <c r="AP38" s="665">
        <v>0</v>
      </c>
      <c r="AQ38" s="665">
        <v>0</v>
      </c>
      <c r="AR38" s="665">
        <v>0</v>
      </c>
      <c r="AS38" s="665">
        <v>0</v>
      </c>
      <c r="AT38" s="665">
        <v>0</v>
      </c>
      <c r="AU38" s="665">
        <v>0</v>
      </c>
      <c r="AV38" s="665">
        <v>0</v>
      </c>
      <c r="AW38" s="665">
        <v>0</v>
      </c>
      <c r="AX38" s="665">
        <v>0</v>
      </c>
      <c r="AY38" s="665">
        <v>0</v>
      </c>
      <c r="AZ38" s="665">
        <v>0</v>
      </c>
      <c r="BA38" s="665">
        <v>0</v>
      </c>
      <c r="BB38" s="665">
        <v>0</v>
      </c>
      <c r="BC38" s="665">
        <v>0</v>
      </c>
    </row>
    <row r="39" spans="1:55" ht="12.75" customHeight="1">
      <c r="A39" s="775" t="s">
        <v>541</v>
      </c>
      <c r="B39" s="749" t="s">
        <v>292</v>
      </c>
      <c r="C39" s="775" t="s">
        <v>247</v>
      </c>
      <c r="D39" s="775" t="s">
        <v>1222</v>
      </c>
      <c r="E39" s="665">
        <v>0</v>
      </c>
      <c r="F39" s="665">
        <v>0</v>
      </c>
      <c r="G39" s="665">
        <v>0</v>
      </c>
      <c r="H39" s="665">
        <v>0</v>
      </c>
      <c r="I39" s="665">
        <v>0</v>
      </c>
      <c r="J39" s="665">
        <v>0</v>
      </c>
      <c r="K39" s="665">
        <v>0</v>
      </c>
      <c r="L39" s="665">
        <v>0</v>
      </c>
      <c r="M39" s="665">
        <v>0</v>
      </c>
      <c r="N39" s="665">
        <v>0</v>
      </c>
      <c r="O39" s="665">
        <v>0</v>
      </c>
      <c r="P39" s="665">
        <v>0</v>
      </c>
      <c r="Q39" s="665">
        <v>0</v>
      </c>
      <c r="R39" s="665">
        <v>0</v>
      </c>
      <c r="S39" s="665">
        <v>0</v>
      </c>
      <c r="T39" s="665">
        <v>0</v>
      </c>
      <c r="U39" s="665">
        <v>0</v>
      </c>
      <c r="V39" s="665">
        <v>0</v>
      </c>
      <c r="W39" s="665">
        <v>0</v>
      </c>
      <c r="X39" s="665">
        <v>0</v>
      </c>
      <c r="Y39" s="665">
        <v>0</v>
      </c>
      <c r="Z39" s="665">
        <v>0</v>
      </c>
      <c r="AA39" s="665">
        <v>0</v>
      </c>
      <c r="AB39" s="665">
        <v>0</v>
      </c>
      <c r="AC39" s="1056" t="s">
        <v>2204</v>
      </c>
      <c r="AE39" s="780" t="s">
        <v>133</v>
      </c>
      <c r="AF39" s="665">
        <v>0</v>
      </c>
      <c r="AG39" s="665">
        <v>0</v>
      </c>
      <c r="AH39" s="665">
        <v>0</v>
      </c>
      <c r="AI39" s="665">
        <v>0</v>
      </c>
      <c r="AJ39" s="665">
        <v>0</v>
      </c>
      <c r="AK39" s="665">
        <v>0</v>
      </c>
      <c r="AL39" s="665">
        <v>0</v>
      </c>
      <c r="AM39" s="665">
        <v>0</v>
      </c>
      <c r="AN39" s="665">
        <v>0</v>
      </c>
      <c r="AO39" s="665">
        <v>0</v>
      </c>
      <c r="AP39" s="665">
        <v>0</v>
      </c>
      <c r="AQ39" s="665">
        <v>0</v>
      </c>
      <c r="AR39" s="665">
        <v>0</v>
      </c>
      <c r="AS39" s="665">
        <v>0</v>
      </c>
      <c r="AT39" s="665">
        <v>0</v>
      </c>
      <c r="AU39" s="665">
        <v>0</v>
      </c>
      <c r="AV39" s="665">
        <v>0</v>
      </c>
      <c r="AW39" s="665">
        <v>0</v>
      </c>
      <c r="AX39" s="665">
        <v>0</v>
      </c>
      <c r="AY39" s="665">
        <v>0</v>
      </c>
      <c r="AZ39" s="665">
        <v>0</v>
      </c>
      <c r="BA39" s="665">
        <v>0</v>
      </c>
      <c r="BB39" s="665">
        <v>0</v>
      </c>
      <c r="BC39" s="665">
        <v>0</v>
      </c>
    </row>
    <row r="40" spans="1:55" ht="12.75" customHeight="1">
      <c r="A40" s="775" t="s">
        <v>541</v>
      </c>
      <c r="B40" s="749" t="s">
        <v>293</v>
      </c>
      <c r="C40" s="775" t="s">
        <v>247</v>
      </c>
      <c r="D40" s="775" t="s">
        <v>1222</v>
      </c>
      <c r="E40" s="665">
        <v>0</v>
      </c>
      <c r="F40" s="665">
        <v>0</v>
      </c>
      <c r="G40" s="665">
        <v>0</v>
      </c>
      <c r="H40" s="665">
        <v>0</v>
      </c>
      <c r="I40" s="665">
        <v>0</v>
      </c>
      <c r="J40" s="665">
        <v>0</v>
      </c>
      <c r="K40" s="665">
        <v>0</v>
      </c>
      <c r="L40" s="665">
        <v>0</v>
      </c>
      <c r="M40" s="665">
        <v>0</v>
      </c>
      <c r="N40" s="665">
        <v>0</v>
      </c>
      <c r="O40" s="665">
        <v>0</v>
      </c>
      <c r="P40" s="665">
        <v>0</v>
      </c>
      <c r="Q40" s="665">
        <v>0</v>
      </c>
      <c r="R40" s="665">
        <v>0</v>
      </c>
      <c r="S40" s="665">
        <v>0</v>
      </c>
      <c r="T40" s="665">
        <v>0</v>
      </c>
      <c r="U40" s="665">
        <v>0</v>
      </c>
      <c r="V40" s="665">
        <v>0</v>
      </c>
      <c r="W40" s="665">
        <v>0</v>
      </c>
      <c r="X40" s="665">
        <v>0</v>
      </c>
      <c r="Y40" s="665">
        <v>0</v>
      </c>
      <c r="Z40" s="665">
        <v>0</v>
      </c>
      <c r="AA40" s="665">
        <v>0</v>
      </c>
      <c r="AB40" s="665">
        <v>0</v>
      </c>
      <c r="AC40" s="1056" t="s">
        <v>2206</v>
      </c>
      <c r="AE40" s="780" t="s">
        <v>602</v>
      </c>
      <c r="AF40" s="665">
        <v>0</v>
      </c>
      <c r="AG40" s="665">
        <v>0</v>
      </c>
      <c r="AH40" s="665">
        <v>0</v>
      </c>
      <c r="AI40" s="665">
        <v>0</v>
      </c>
      <c r="AJ40" s="665">
        <v>0</v>
      </c>
      <c r="AK40" s="665">
        <v>0</v>
      </c>
      <c r="AL40" s="665">
        <v>0</v>
      </c>
      <c r="AM40" s="665">
        <v>0</v>
      </c>
      <c r="AN40" s="665">
        <v>0</v>
      </c>
      <c r="AO40" s="665">
        <v>0</v>
      </c>
      <c r="AP40" s="665">
        <v>0</v>
      </c>
      <c r="AQ40" s="665">
        <v>0</v>
      </c>
      <c r="AR40" s="665">
        <v>0</v>
      </c>
      <c r="AS40" s="665">
        <v>0</v>
      </c>
      <c r="AT40" s="665">
        <v>0</v>
      </c>
      <c r="AU40" s="665">
        <v>0</v>
      </c>
      <c r="AV40" s="665">
        <v>0</v>
      </c>
      <c r="AW40" s="665">
        <v>0</v>
      </c>
      <c r="AX40" s="665">
        <v>0</v>
      </c>
      <c r="AY40" s="665">
        <v>0</v>
      </c>
      <c r="AZ40" s="665">
        <v>0</v>
      </c>
      <c r="BA40" s="665">
        <v>0</v>
      </c>
      <c r="BB40" s="665">
        <v>0</v>
      </c>
      <c r="BC40" s="665">
        <v>0</v>
      </c>
    </row>
    <row r="41" spans="1:55" s="668" customFormat="1" ht="13.7" customHeight="1">
      <c r="A41" s="774" t="s">
        <v>541</v>
      </c>
      <c r="B41" s="774" t="s">
        <v>544</v>
      </c>
      <c r="C41" s="774" t="s">
        <v>247</v>
      </c>
      <c r="D41" s="774" t="s">
        <v>1222</v>
      </c>
      <c r="E41" s="715">
        <f>SUM(E42:E46)</f>
        <v>0</v>
      </c>
      <c r="F41" s="715">
        <f t="shared" ref="F41:O41" si="12">SUM(F42:F46)</f>
        <v>0</v>
      </c>
      <c r="G41" s="715">
        <f t="shared" si="12"/>
        <v>0</v>
      </c>
      <c r="H41" s="715">
        <f t="shared" si="12"/>
        <v>0</v>
      </c>
      <c r="I41" s="715">
        <f t="shared" si="12"/>
        <v>0</v>
      </c>
      <c r="J41" s="715">
        <f t="shared" si="12"/>
        <v>0</v>
      </c>
      <c r="K41" s="715">
        <f t="shared" si="12"/>
        <v>0</v>
      </c>
      <c r="L41" s="715">
        <f t="shared" si="12"/>
        <v>0</v>
      </c>
      <c r="M41" s="715">
        <f t="shared" si="12"/>
        <v>0</v>
      </c>
      <c r="N41" s="715">
        <f t="shared" si="12"/>
        <v>0</v>
      </c>
      <c r="O41" s="715">
        <f t="shared" si="12"/>
        <v>0</v>
      </c>
      <c r="P41" s="715">
        <f>SUM(P42:P46)</f>
        <v>0</v>
      </c>
      <c r="Q41" s="715">
        <f>SUM(Q42:Q46)</f>
        <v>0</v>
      </c>
      <c r="R41" s="715">
        <f>SUM(R42:R46)</f>
        <v>0</v>
      </c>
      <c r="S41" s="715">
        <f>SUM(S42:S46)</f>
        <v>0</v>
      </c>
      <c r="T41" s="715">
        <f>SUM(T42:T46)</f>
        <v>0</v>
      </c>
      <c r="U41" s="715">
        <f t="shared" ref="U41:AB41" si="13">SUM(U42:U46)</f>
        <v>0</v>
      </c>
      <c r="V41" s="715">
        <f t="shared" si="13"/>
        <v>0</v>
      </c>
      <c r="W41" s="715">
        <f t="shared" si="13"/>
        <v>0</v>
      </c>
      <c r="X41" s="715">
        <f>SUM(X42:X46)</f>
        <v>0</v>
      </c>
      <c r="Y41" s="715">
        <f>SUM(Y42:Y46)</f>
        <v>0</v>
      </c>
      <c r="Z41" s="715">
        <f>SUM(Z42:Z46)</f>
        <v>0</v>
      </c>
      <c r="AA41" s="715">
        <f>SUM(AA42:AA46)</f>
        <v>0</v>
      </c>
      <c r="AB41" s="715">
        <f t="shared" si="13"/>
        <v>0</v>
      </c>
      <c r="AC41" s="1062" t="s">
        <v>2216</v>
      </c>
      <c r="AD41" s="95"/>
      <c r="AE41" s="780" t="s">
        <v>159</v>
      </c>
      <c r="AF41" s="663">
        <f t="shared" ref="AF41:BC41" si="14">SUM(AF42:AF46)</f>
        <v>0</v>
      </c>
      <c r="AG41" s="663">
        <f t="shared" si="14"/>
        <v>0</v>
      </c>
      <c r="AH41" s="663">
        <f t="shared" si="14"/>
        <v>0</v>
      </c>
      <c r="AI41" s="663">
        <f t="shared" si="14"/>
        <v>0</v>
      </c>
      <c r="AJ41" s="663">
        <f t="shared" si="14"/>
        <v>0</v>
      </c>
      <c r="AK41" s="663">
        <f t="shared" si="14"/>
        <v>0</v>
      </c>
      <c r="AL41" s="663">
        <f t="shared" si="14"/>
        <v>0</v>
      </c>
      <c r="AM41" s="663">
        <f t="shared" si="14"/>
        <v>0</v>
      </c>
      <c r="AN41" s="663">
        <f t="shared" si="14"/>
        <v>0</v>
      </c>
      <c r="AO41" s="663">
        <f t="shared" si="14"/>
        <v>0</v>
      </c>
      <c r="AP41" s="663">
        <f t="shared" si="14"/>
        <v>0</v>
      </c>
      <c r="AQ41" s="663">
        <f t="shared" si="14"/>
        <v>0</v>
      </c>
      <c r="AR41" s="663">
        <f t="shared" si="14"/>
        <v>0</v>
      </c>
      <c r="AS41" s="663">
        <f t="shared" si="14"/>
        <v>0</v>
      </c>
      <c r="AT41" s="663">
        <f t="shared" si="14"/>
        <v>0</v>
      </c>
      <c r="AU41" s="663">
        <f t="shared" si="14"/>
        <v>0</v>
      </c>
      <c r="AV41" s="663">
        <f t="shared" si="14"/>
        <v>0</v>
      </c>
      <c r="AW41" s="663">
        <f t="shared" si="14"/>
        <v>0</v>
      </c>
      <c r="AX41" s="663">
        <f t="shared" si="14"/>
        <v>0</v>
      </c>
      <c r="AY41" s="663">
        <f>SUM(AY42:AY46)</f>
        <v>0</v>
      </c>
      <c r="AZ41" s="663">
        <f>SUM(AZ42:AZ46)</f>
        <v>0</v>
      </c>
      <c r="BA41" s="663">
        <f>SUM(BA42:BA46)</f>
        <v>0</v>
      </c>
      <c r="BB41" s="663">
        <f>SUM(BB42:BB46)</f>
        <v>0</v>
      </c>
      <c r="BC41" s="663">
        <f t="shared" si="14"/>
        <v>0</v>
      </c>
    </row>
    <row r="42" spans="1:55" ht="12.75" customHeight="1">
      <c r="A42" s="775" t="s">
        <v>541</v>
      </c>
      <c r="B42" s="735" t="s">
        <v>294</v>
      </c>
      <c r="C42" s="775" t="s">
        <v>247</v>
      </c>
      <c r="D42" s="775" t="s">
        <v>1222</v>
      </c>
      <c r="E42" s="665">
        <v>0</v>
      </c>
      <c r="F42" s="665">
        <v>0</v>
      </c>
      <c r="G42" s="665">
        <v>0</v>
      </c>
      <c r="H42" s="665">
        <v>0</v>
      </c>
      <c r="I42" s="665">
        <v>0</v>
      </c>
      <c r="J42" s="665">
        <v>0</v>
      </c>
      <c r="K42" s="665">
        <v>0</v>
      </c>
      <c r="L42" s="665">
        <v>0</v>
      </c>
      <c r="M42" s="665">
        <v>0</v>
      </c>
      <c r="N42" s="665">
        <v>0</v>
      </c>
      <c r="O42" s="665">
        <v>0</v>
      </c>
      <c r="P42" s="665">
        <v>0</v>
      </c>
      <c r="Q42" s="665">
        <v>0</v>
      </c>
      <c r="R42" s="665">
        <v>0</v>
      </c>
      <c r="S42" s="665">
        <v>0</v>
      </c>
      <c r="T42" s="665">
        <v>0</v>
      </c>
      <c r="U42" s="665">
        <v>0</v>
      </c>
      <c r="V42" s="665">
        <v>0</v>
      </c>
      <c r="W42" s="665">
        <v>0</v>
      </c>
      <c r="X42" s="665">
        <v>0</v>
      </c>
      <c r="Y42" s="665">
        <v>0</v>
      </c>
      <c r="Z42" s="665">
        <v>0</v>
      </c>
      <c r="AA42" s="665">
        <v>0</v>
      </c>
      <c r="AB42" s="665">
        <v>0</v>
      </c>
      <c r="AC42" s="1055" t="s">
        <v>2207</v>
      </c>
      <c r="AE42" s="780" t="s">
        <v>970</v>
      </c>
      <c r="AF42" s="665">
        <v>0</v>
      </c>
      <c r="AG42" s="665">
        <v>0</v>
      </c>
      <c r="AH42" s="665">
        <v>0</v>
      </c>
      <c r="AI42" s="665">
        <v>0</v>
      </c>
      <c r="AJ42" s="665">
        <v>0</v>
      </c>
      <c r="AK42" s="665">
        <v>0</v>
      </c>
      <c r="AL42" s="665">
        <v>0</v>
      </c>
      <c r="AM42" s="665">
        <v>0</v>
      </c>
      <c r="AN42" s="665">
        <v>0</v>
      </c>
      <c r="AO42" s="665">
        <v>0</v>
      </c>
      <c r="AP42" s="665">
        <v>0</v>
      </c>
      <c r="AQ42" s="665">
        <v>0</v>
      </c>
      <c r="AR42" s="665">
        <v>0</v>
      </c>
      <c r="AS42" s="665">
        <v>0</v>
      </c>
      <c r="AT42" s="665">
        <v>0</v>
      </c>
      <c r="AU42" s="665">
        <v>0</v>
      </c>
      <c r="AV42" s="665">
        <v>0</v>
      </c>
      <c r="AW42" s="665">
        <v>0</v>
      </c>
      <c r="AX42" s="665">
        <v>0</v>
      </c>
      <c r="AY42" s="665">
        <v>0</v>
      </c>
      <c r="AZ42" s="665">
        <v>0</v>
      </c>
      <c r="BA42" s="665">
        <v>0</v>
      </c>
      <c r="BB42" s="665">
        <v>0</v>
      </c>
      <c r="BC42" s="665">
        <v>0</v>
      </c>
    </row>
    <row r="43" spans="1:55" ht="12.75" customHeight="1">
      <c r="A43" s="775" t="s">
        <v>541</v>
      </c>
      <c r="B43" s="735" t="s">
        <v>295</v>
      </c>
      <c r="C43" s="775" t="s">
        <v>247</v>
      </c>
      <c r="D43" s="775" t="s">
        <v>1222</v>
      </c>
      <c r="E43" s="665">
        <v>0</v>
      </c>
      <c r="F43" s="665">
        <v>0</v>
      </c>
      <c r="G43" s="665">
        <v>0</v>
      </c>
      <c r="H43" s="665">
        <v>0</v>
      </c>
      <c r="I43" s="665">
        <v>0</v>
      </c>
      <c r="J43" s="665">
        <v>0</v>
      </c>
      <c r="K43" s="665">
        <v>0</v>
      </c>
      <c r="L43" s="665">
        <v>0</v>
      </c>
      <c r="M43" s="665">
        <v>0</v>
      </c>
      <c r="N43" s="665">
        <v>0</v>
      </c>
      <c r="O43" s="665">
        <v>0</v>
      </c>
      <c r="P43" s="665">
        <v>0</v>
      </c>
      <c r="Q43" s="665">
        <v>0</v>
      </c>
      <c r="R43" s="665">
        <v>0</v>
      </c>
      <c r="S43" s="665">
        <v>0</v>
      </c>
      <c r="T43" s="665">
        <v>0</v>
      </c>
      <c r="U43" s="665">
        <v>0</v>
      </c>
      <c r="V43" s="665">
        <v>0</v>
      </c>
      <c r="W43" s="665">
        <v>0</v>
      </c>
      <c r="X43" s="665">
        <v>0</v>
      </c>
      <c r="Y43" s="665">
        <v>0</v>
      </c>
      <c r="Z43" s="665">
        <v>0</v>
      </c>
      <c r="AA43" s="665">
        <v>0</v>
      </c>
      <c r="AB43" s="665">
        <v>0</v>
      </c>
      <c r="AC43" s="1055" t="s">
        <v>2208</v>
      </c>
      <c r="AE43" s="780" t="s">
        <v>134</v>
      </c>
      <c r="AF43" s="665">
        <v>0</v>
      </c>
      <c r="AG43" s="665">
        <v>0</v>
      </c>
      <c r="AH43" s="665">
        <v>0</v>
      </c>
      <c r="AI43" s="665">
        <v>0</v>
      </c>
      <c r="AJ43" s="665">
        <v>0</v>
      </c>
      <c r="AK43" s="665">
        <v>0</v>
      </c>
      <c r="AL43" s="665">
        <v>0</v>
      </c>
      <c r="AM43" s="665">
        <v>0</v>
      </c>
      <c r="AN43" s="665">
        <v>0</v>
      </c>
      <c r="AO43" s="665">
        <v>0</v>
      </c>
      <c r="AP43" s="665">
        <v>0</v>
      </c>
      <c r="AQ43" s="665">
        <v>0</v>
      </c>
      <c r="AR43" s="665">
        <v>0</v>
      </c>
      <c r="AS43" s="665">
        <v>0</v>
      </c>
      <c r="AT43" s="665">
        <v>0</v>
      </c>
      <c r="AU43" s="665">
        <v>0</v>
      </c>
      <c r="AV43" s="665">
        <v>0</v>
      </c>
      <c r="AW43" s="665">
        <v>0</v>
      </c>
      <c r="AX43" s="665">
        <v>0</v>
      </c>
      <c r="AY43" s="665">
        <v>0</v>
      </c>
      <c r="AZ43" s="665">
        <v>0</v>
      </c>
      <c r="BA43" s="665">
        <v>0</v>
      </c>
      <c r="BB43" s="665">
        <v>0</v>
      </c>
      <c r="BC43" s="665">
        <v>0</v>
      </c>
    </row>
    <row r="44" spans="1:55" ht="12.75" customHeight="1">
      <c r="A44" s="775" t="s">
        <v>541</v>
      </c>
      <c r="B44" s="735" t="s">
        <v>296</v>
      </c>
      <c r="C44" s="775" t="s">
        <v>247</v>
      </c>
      <c r="D44" s="775" t="s">
        <v>1222</v>
      </c>
      <c r="E44" s="665">
        <v>0</v>
      </c>
      <c r="F44" s="665">
        <v>0</v>
      </c>
      <c r="G44" s="665">
        <v>0</v>
      </c>
      <c r="H44" s="665">
        <v>0</v>
      </c>
      <c r="I44" s="665">
        <v>0</v>
      </c>
      <c r="J44" s="665">
        <v>0</v>
      </c>
      <c r="K44" s="665">
        <v>0</v>
      </c>
      <c r="L44" s="665">
        <v>0</v>
      </c>
      <c r="M44" s="665">
        <v>0</v>
      </c>
      <c r="N44" s="665">
        <v>0</v>
      </c>
      <c r="O44" s="665">
        <v>0</v>
      </c>
      <c r="P44" s="665">
        <v>0</v>
      </c>
      <c r="Q44" s="665">
        <v>0</v>
      </c>
      <c r="R44" s="665">
        <v>0</v>
      </c>
      <c r="S44" s="665">
        <v>0</v>
      </c>
      <c r="T44" s="665">
        <v>0</v>
      </c>
      <c r="U44" s="665">
        <v>0</v>
      </c>
      <c r="V44" s="665">
        <v>0</v>
      </c>
      <c r="W44" s="665">
        <v>0</v>
      </c>
      <c r="X44" s="665">
        <v>0</v>
      </c>
      <c r="Y44" s="665">
        <v>0</v>
      </c>
      <c r="Z44" s="665">
        <v>0</v>
      </c>
      <c r="AA44" s="665">
        <v>0</v>
      </c>
      <c r="AB44" s="665">
        <v>0</v>
      </c>
      <c r="AC44" s="1055" t="s">
        <v>2209</v>
      </c>
      <c r="AE44" s="780" t="s">
        <v>371</v>
      </c>
      <c r="AF44" s="665">
        <v>0</v>
      </c>
      <c r="AG44" s="665">
        <v>0</v>
      </c>
      <c r="AH44" s="665">
        <v>0</v>
      </c>
      <c r="AI44" s="665">
        <v>0</v>
      </c>
      <c r="AJ44" s="665">
        <v>0</v>
      </c>
      <c r="AK44" s="665">
        <v>0</v>
      </c>
      <c r="AL44" s="665">
        <v>0</v>
      </c>
      <c r="AM44" s="665">
        <v>0</v>
      </c>
      <c r="AN44" s="665">
        <v>0</v>
      </c>
      <c r="AO44" s="665">
        <v>0</v>
      </c>
      <c r="AP44" s="665">
        <v>0</v>
      </c>
      <c r="AQ44" s="665">
        <v>0</v>
      </c>
      <c r="AR44" s="665">
        <v>0</v>
      </c>
      <c r="AS44" s="665">
        <v>0</v>
      </c>
      <c r="AT44" s="665">
        <v>0</v>
      </c>
      <c r="AU44" s="665">
        <v>0</v>
      </c>
      <c r="AV44" s="665">
        <v>0</v>
      </c>
      <c r="AW44" s="665">
        <v>0</v>
      </c>
      <c r="AX44" s="665">
        <v>0</v>
      </c>
      <c r="AY44" s="665">
        <v>0</v>
      </c>
      <c r="AZ44" s="665">
        <v>0</v>
      </c>
      <c r="BA44" s="665">
        <v>0</v>
      </c>
      <c r="BB44" s="665">
        <v>0</v>
      </c>
      <c r="BC44" s="665">
        <v>0</v>
      </c>
    </row>
    <row r="45" spans="1:55" ht="12.75" customHeight="1">
      <c r="A45" s="775" t="s">
        <v>541</v>
      </c>
      <c r="B45" s="735" t="s">
        <v>87</v>
      </c>
      <c r="C45" s="775" t="s">
        <v>247</v>
      </c>
      <c r="D45" s="775" t="s">
        <v>1222</v>
      </c>
      <c r="E45" s="665">
        <v>0</v>
      </c>
      <c r="F45" s="665">
        <v>0</v>
      </c>
      <c r="G45" s="665">
        <v>0</v>
      </c>
      <c r="H45" s="665">
        <v>0</v>
      </c>
      <c r="I45" s="665">
        <v>0</v>
      </c>
      <c r="J45" s="665">
        <v>0</v>
      </c>
      <c r="K45" s="665">
        <v>0</v>
      </c>
      <c r="L45" s="665">
        <v>0</v>
      </c>
      <c r="M45" s="665">
        <v>0</v>
      </c>
      <c r="N45" s="665">
        <v>0</v>
      </c>
      <c r="O45" s="665">
        <v>0</v>
      </c>
      <c r="P45" s="665">
        <v>0</v>
      </c>
      <c r="Q45" s="665">
        <v>0</v>
      </c>
      <c r="R45" s="665">
        <v>0</v>
      </c>
      <c r="S45" s="665">
        <v>0</v>
      </c>
      <c r="T45" s="665">
        <v>0</v>
      </c>
      <c r="U45" s="665">
        <v>0</v>
      </c>
      <c r="V45" s="665">
        <v>0</v>
      </c>
      <c r="W45" s="665">
        <v>0</v>
      </c>
      <c r="X45" s="665">
        <v>0</v>
      </c>
      <c r="Y45" s="665">
        <v>0</v>
      </c>
      <c r="Z45" s="665">
        <v>0</v>
      </c>
      <c r="AA45" s="665">
        <v>0</v>
      </c>
      <c r="AB45" s="665">
        <v>0</v>
      </c>
      <c r="AC45" s="1055" t="s">
        <v>2210</v>
      </c>
      <c r="AE45" s="780" t="s">
        <v>372</v>
      </c>
      <c r="AF45" s="665">
        <v>0</v>
      </c>
      <c r="AG45" s="665">
        <v>0</v>
      </c>
      <c r="AH45" s="665">
        <v>0</v>
      </c>
      <c r="AI45" s="665">
        <v>0</v>
      </c>
      <c r="AJ45" s="665">
        <v>0</v>
      </c>
      <c r="AK45" s="665">
        <v>0</v>
      </c>
      <c r="AL45" s="665">
        <v>0</v>
      </c>
      <c r="AM45" s="665">
        <v>0</v>
      </c>
      <c r="AN45" s="665">
        <v>0</v>
      </c>
      <c r="AO45" s="665">
        <v>0</v>
      </c>
      <c r="AP45" s="665">
        <v>0</v>
      </c>
      <c r="AQ45" s="665">
        <v>0</v>
      </c>
      <c r="AR45" s="665">
        <v>0</v>
      </c>
      <c r="AS45" s="665">
        <v>0</v>
      </c>
      <c r="AT45" s="665">
        <v>0</v>
      </c>
      <c r="AU45" s="665">
        <v>0</v>
      </c>
      <c r="AV45" s="665">
        <v>0</v>
      </c>
      <c r="AW45" s="665">
        <v>0</v>
      </c>
      <c r="AX45" s="665">
        <v>0</v>
      </c>
      <c r="AY45" s="665">
        <v>0</v>
      </c>
      <c r="AZ45" s="665">
        <v>0</v>
      </c>
      <c r="BA45" s="665">
        <v>0</v>
      </c>
      <c r="BB45" s="665">
        <v>0</v>
      </c>
      <c r="BC45" s="665">
        <v>0</v>
      </c>
    </row>
    <row r="46" spans="1:55" ht="12.75" customHeight="1">
      <c r="A46" s="775" t="s">
        <v>541</v>
      </c>
      <c r="B46" s="775" t="s">
        <v>297</v>
      </c>
      <c r="C46" s="775" t="s">
        <v>247</v>
      </c>
      <c r="D46" s="775" t="s">
        <v>1222</v>
      </c>
      <c r="E46" s="684">
        <v>0</v>
      </c>
      <c r="F46" s="684">
        <v>0</v>
      </c>
      <c r="G46" s="684">
        <v>0</v>
      </c>
      <c r="H46" s="684">
        <v>0</v>
      </c>
      <c r="I46" s="684">
        <v>0</v>
      </c>
      <c r="J46" s="684">
        <v>0</v>
      </c>
      <c r="K46" s="684">
        <v>0</v>
      </c>
      <c r="L46" s="684">
        <v>0</v>
      </c>
      <c r="M46" s="684">
        <v>0</v>
      </c>
      <c r="N46" s="684">
        <v>0</v>
      </c>
      <c r="O46" s="665">
        <v>0</v>
      </c>
      <c r="P46" s="665">
        <v>0</v>
      </c>
      <c r="Q46" s="665">
        <v>0</v>
      </c>
      <c r="R46" s="665">
        <v>0</v>
      </c>
      <c r="S46" s="665">
        <v>0</v>
      </c>
      <c r="T46" s="665">
        <v>0</v>
      </c>
      <c r="U46" s="665">
        <v>0</v>
      </c>
      <c r="V46" s="665">
        <v>0</v>
      </c>
      <c r="W46" s="665">
        <v>0</v>
      </c>
      <c r="X46" s="665">
        <v>0</v>
      </c>
      <c r="Y46" s="665">
        <v>0</v>
      </c>
      <c r="Z46" s="665">
        <v>0</v>
      </c>
      <c r="AA46" s="665">
        <v>0</v>
      </c>
      <c r="AB46" s="665">
        <v>0</v>
      </c>
      <c r="AC46" s="1059" t="s">
        <v>2211</v>
      </c>
      <c r="AE46" s="781" t="s">
        <v>1093</v>
      </c>
      <c r="AF46" s="665">
        <v>0</v>
      </c>
      <c r="AG46" s="665">
        <v>0</v>
      </c>
      <c r="AH46" s="665">
        <v>0</v>
      </c>
      <c r="AI46" s="665">
        <v>0</v>
      </c>
      <c r="AJ46" s="665">
        <v>0</v>
      </c>
      <c r="AK46" s="665">
        <v>0</v>
      </c>
      <c r="AL46" s="665">
        <v>0</v>
      </c>
      <c r="AM46" s="665">
        <v>0</v>
      </c>
      <c r="AN46" s="665">
        <v>0</v>
      </c>
      <c r="AO46" s="665">
        <v>0</v>
      </c>
      <c r="AP46" s="665">
        <v>0</v>
      </c>
      <c r="AQ46" s="665">
        <v>0</v>
      </c>
      <c r="AR46" s="665">
        <v>0</v>
      </c>
      <c r="AS46" s="665">
        <v>0</v>
      </c>
      <c r="AT46" s="665">
        <v>0</v>
      </c>
      <c r="AU46" s="665">
        <v>0</v>
      </c>
      <c r="AV46" s="665">
        <v>0</v>
      </c>
      <c r="AW46" s="665">
        <v>0</v>
      </c>
      <c r="AX46" s="665">
        <v>0</v>
      </c>
      <c r="AY46" s="665">
        <v>0</v>
      </c>
      <c r="AZ46" s="665">
        <v>0</v>
      </c>
      <c r="BA46" s="665">
        <v>0</v>
      </c>
      <c r="BB46" s="665">
        <v>0</v>
      </c>
      <c r="BC46" s="665">
        <v>0</v>
      </c>
    </row>
    <row r="47" spans="1:55" s="96" customFormat="1">
      <c r="A47" s="756"/>
      <c r="B47" s="748"/>
      <c r="C47" s="748"/>
      <c r="D47" s="748"/>
      <c r="N47" s="136"/>
      <c r="O47" s="675"/>
      <c r="P47" s="675"/>
      <c r="Q47" s="675"/>
      <c r="R47" s="675"/>
      <c r="S47" s="675"/>
      <c r="T47" s="675"/>
      <c r="U47" s="675"/>
      <c r="V47" s="675"/>
      <c r="W47" s="675"/>
      <c r="X47" s="675"/>
      <c r="Y47" s="675"/>
      <c r="Z47" s="675"/>
      <c r="AA47" s="675"/>
      <c r="AB47" s="675"/>
      <c r="AC47" s="756"/>
      <c r="AE47" s="756"/>
    </row>
  </sheetData>
  <phoneticPr fontId="3" type="noConversion"/>
  <conditionalFormatting sqref="E6:Z46">
    <cfRule type="expression" dxfId="240" priority="2" stopIfTrue="1">
      <formula>E6&lt;&gt;AF6</formula>
    </cfRule>
  </conditionalFormatting>
  <conditionalFormatting sqref="AB6:AB46">
    <cfRule type="expression" dxfId="239" priority="44" stopIfTrue="1">
      <formula>AB6&lt;&gt;BC6</formula>
    </cfRule>
  </conditionalFormatting>
  <conditionalFormatting sqref="AA6:AA46">
    <cfRule type="expression" dxfId="238" priority="1" stopIfTrue="1">
      <formula>AA6&lt;&gt;BB6</formula>
    </cfRule>
  </conditionalFormatting>
  <dataValidations count="1">
    <dataValidation type="whole" operator="greaterThanOrEqual" allowBlank="1" showInputMessage="1" showErrorMessage="1" error="Positive whole numbers only / Nombres entiers positifs uniquement" sqref="AF38:BC40 AF24:BC36 AF9:BC22 AF42:BC46 E38:AB40 E42:AB46 E9:AB22 E24:AB36">
      <formula1>0</formula1>
    </dataValidation>
  </dataValidations>
  <pageMargins left="0.25" right="0.25" top="0.5" bottom="0.5" header="0.5" footer="0.5"/>
  <pageSetup paperSize="9" scale="59" orientation="landscape" r:id="rId1"/>
  <headerFooter alignWithMargins="0"/>
  <legacyDrawing r:id="rId2"/>
</worksheet>
</file>

<file path=xl/worksheets/sheet26.xml><?xml version="1.0" encoding="utf-8"?>
<worksheet xmlns="http://schemas.openxmlformats.org/spreadsheetml/2006/main" xmlns:r="http://schemas.openxmlformats.org/officeDocument/2006/relationships">
  <sheetPr codeName="Sheet_TS11">
    <pageSetUpPr fitToPage="1"/>
  </sheetPr>
  <dimension ref="A1:BP47"/>
  <sheetViews>
    <sheetView showGridLines="0" zoomScaleNormal="100" workbookViewId="0">
      <pane xSplit="4" ySplit="5" topLeftCell="M6" activePane="bottomRight" state="frozen"/>
      <selection activeCell="F6" sqref="F6"/>
      <selection pane="topRight" activeCell="F6" sqref="F6"/>
      <selection pane="bottomLeft" activeCell="F6" sqref="F6"/>
      <selection pane="bottomRight" activeCell="AC1" sqref="AC1:AC1048576"/>
    </sheetView>
  </sheetViews>
  <sheetFormatPr defaultRowHeight="12"/>
  <cols>
    <col min="1" max="1" width="8.5703125" style="777" hidden="1" customWidth="1"/>
    <col min="2" max="2" width="10.140625" style="777" hidden="1" customWidth="1"/>
    <col min="3" max="3" width="9" style="777" hidden="1" customWidth="1"/>
    <col min="4" max="4" width="7.42578125" style="777" hidden="1" customWidth="1"/>
    <col min="5" max="28" width="8.7109375" style="95" customWidth="1"/>
    <col min="29" max="29" width="30.7109375" style="777" customWidth="1"/>
    <col min="30" max="30" width="9.140625" style="95" hidden="1" customWidth="1"/>
    <col min="31" max="31" width="34.5703125" style="777" hidden="1" customWidth="1"/>
    <col min="32" max="63" width="9.140625" style="95" hidden="1" customWidth="1"/>
    <col min="64" max="64" width="49.7109375" style="95" hidden="1" customWidth="1"/>
    <col min="65" max="68" width="9.140625" style="95" hidden="1" customWidth="1"/>
    <col min="69" max="79" width="9.140625" style="95" customWidth="1"/>
    <col min="80" max="16384" width="9.140625" style="95"/>
  </cols>
  <sheetData>
    <row r="1" spans="1:64" s="104" customFormat="1" ht="15.75">
      <c r="A1" s="769"/>
      <c r="B1" s="769"/>
      <c r="C1" s="769"/>
      <c r="D1" s="769"/>
      <c r="F1" s="403" t="s">
        <v>2218</v>
      </c>
      <c r="N1" s="403" t="s">
        <v>2218</v>
      </c>
      <c r="O1" s="109"/>
      <c r="R1" s="109"/>
      <c r="S1" s="109"/>
      <c r="T1" s="109"/>
      <c r="U1" s="109"/>
      <c r="V1" s="109"/>
      <c r="W1" s="109"/>
      <c r="X1" s="109"/>
      <c r="Y1" s="109"/>
      <c r="Z1" s="109"/>
      <c r="AA1" s="109"/>
      <c r="AB1" s="109"/>
      <c r="AC1" s="1040">
        <f ca="1">NOW()</f>
        <v>41912.572466666665</v>
      </c>
      <c r="AE1" s="777" t="s">
        <v>993</v>
      </c>
      <c r="BL1" s="95" t="s">
        <v>59</v>
      </c>
    </row>
    <row r="2" spans="1:64" s="97" customFormat="1" ht="12.75">
      <c r="A2" s="770"/>
      <c r="B2" s="770"/>
      <c r="C2" s="770"/>
      <c r="D2" s="771"/>
      <c r="E2" s="98"/>
      <c r="F2" s="98"/>
      <c r="G2" s="98"/>
      <c r="H2" s="98"/>
      <c r="I2" s="98"/>
      <c r="J2" s="98"/>
      <c r="K2" s="98"/>
      <c r="L2" s="98"/>
      <c r="M2" s="98"/>
      <c r="N2" s="98"/>
      <c r="O2" s="98"/>
      <c r="P2" s="98"/>
      <c r="Q2" s="98"/>
      <c r="R2" s="98"/>
      <c r="S2" s="98"/>
      <c r="T2" s="98"/>
      <c r="U2" s="98"/>
      <c r="V2" s="98"/>
      <c r="W2" s="98"/>
      <c r="X2" s="98"/>
      <c r="Y2" s="98"/>
      <c r="Z2" s="98"/>
      <c r="AA2" s="98"/>
      <c r="AB2" s="98"/>
      <c r="AC2" s="1041" t="s">
        <v>2129</v>
      </c>
      <c r="AD2" s="222"/>
      <c r="AE2" s="770"/>
    </row>
    <row r="3" spans="1:64" s="99" customFormat="1" ht="12" customHeight="1">
      <c r="A3" s="772"/>
      <c r="B3" s="772"/>
      <c r="C3" s="772"/>
      <c r="D3" s="771"/>
      <c r="E3" s="98"/>
      <c r="G3" s="98"/>
      <c r="H3" s="98"/>
      <c r="I3" s="98"/>
      <c r="J3" s="98"/>
      <c r="K3" s="98"/>
      <c r="L3" s="98"/>
      <c r="M3" s="98"/>
      <c r="N3" s="98"/>
      <c r="O3" s="98"/>
      <c r="P3" s="98"/>
      <c r="Q3" s="98"/>
      <c r="R3" s="98"/>
      <c r="S3" s="98"/>
      <c r="T3" s="98"/>
      <c r="U3" s="98"/>
      <c r="V3" s="98"/>
      <c r="W3" s="98"/>
      <c r="X3" s="98"/>
      <c r="Y3" s="98"/>
      <c r="Z3" s="98"/>
      <c r="AA3" s="98"/>
      <c r="AB3" s="98"/>
      <c r="AC3" s="772"/>
      <c r="AD3" s="95"/>
      <c r="AE3" s="772"/>
    </row>
    <row r="4" spans="1:64" s="99" customFormat="1">
      <c r="A4" s="759" t="s">
        <v>1304</v>
      </c>
      <c r="B4" s="759" t="s">
        <v>1302</v>
      </c>
      <c r="C4" s="759" t="s">
        <v>1303</v>
      </c>
      <c r="D4" s="760" t="s">
        <v>1305</v>
      </c>
      <c r="E4" s="98"/>
      <c r="F4" s="98"/>
      <c r="G4" s="98"/>
      <c r="H4" s="98"/>
      <c r="I4" s="98"/>
      <c r="AC4" s="771"/>
      <c r="AD4" s="95"/>
      <c r="AE4" s="772"/>
    </row>
    <row r="5" spans="1:64" s="99" customFormat="1" ht="12.75" thickBot="1">
      <c r="A5" s="761"/>
      <c r="B5" s="761" t="s">
        <v>967</v>
      </c>
      <c r="C5" s="761" t="s">
        <v>539</v>
      </c>
      <c r="D5" s="761"/>
      <c r="E5" s="101">
        <v>1990</v>
      </c>
      <c r="F5" s="101">
        <v>1991</v>
      </c>
      <c r="G5" s="101">
        <v>1992</v>
      </c>
      <c r="H5" s="101">
        <v>1993</v>
      </c>
      <c r="I5" s="101">
        <v>1994</v>
      </c>
      <c r="J5" s="101">
        <v>1995</v>
      </c>
      <c r="K5" s="101">
        <v>1996</v>
      </c>
      <c r="L5" s="101">
        <v>1997</v>
      </c>
      <c r="M5" s="101">
        <v>1998</v>
      </c>
      <c r="N5" s="101">
        <v>1999</v>
      </c>
      <c r="O5" s="85">
        <v>2000</v>
      </c>
      <c r="P5" s="85">
        <v>2001</v>
      </c>
      <c r="Q5" s="85">
        <v>2002</v>
      </c>
      <c r="R5" s="85">
        <v>2003</v>
      </c>
      <c r="S5" s="85">
        <v>2004</v>
      </c>
      <c r="T5" s="85">
        <v>2005</v>
      </c>
      <c r="U5" s="85">
        <v>2006</v>
      </c>
      <c r="V5" s="85">
        <v>2007</v>
      </c>
      <c r="W5" s="85">
        <v>2008</v>
      </c>
      <c r="X5" s="85">
        <v>2009</v>
      </c>
      <c r="Y5" s="85">
        <v>2010</v>
      </c>
      <c r="Z5" s="85">
        <v>2011</v>
      </c>
      <c r="AA5" s="85">
        <v>2012</v>
      </c>
      <c r="AB5" s="85">
        <v>2013</v>
      </c>
      <c r="AC5" s="773"/>
      <c r="AD5" s="95"/>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64" s="99" customFormat="1" ht="25.5" customHeight="1" thickBot="1">
      <c r="A6" s="772"/>
      <c r="B6" s="772"/>
      <c r="C6" s="772"/>
      <c r="D6" s="759"/>
      <c r="E6" s="667"/>
      <c r="F6" s="667"/>
      <c r="G6" s="667"/>
      <c r="H6" s="667"/>
      <c r="I6" s="667"/>
      <c r="J6" s="667"/>
      <c r="K6" s="667"/>
      <c r="L6" s="667"/>
      <c r="M6" s="667"/>
      <c r="N6" s="667"/>
      <c r="O6" s="667"/>
      <c r="P6" s="667"/>
      <c r="Q6" s="667"/>
      <c r="R6" s="667"/>
      <c r="S6" s="667"/>
      <c r="T6" s="667"/>
      <c r="U6" s="667"/>
      <c r="V6" s="667"/>
      <c r="W6" s="667"/>
      <c r="X6" s="667"/>
      <c r="Y6" s="667"/>
      <c r="Z6" s="667"/>
      <c r="AA6" s="667"/>
      <c r="AB6" s="667"/>
      <c r="AC6" s="1064" t="s">
        <v>2143</v>
      </c>
      <c r="AD6" s="95"/>
      <c r="AE6" s="765" t="s">
        <v>192</v>
      </c>
      <c r="AF6" s="249"/>
      <c r="AG6" s="667"/>
      <c r="AH6" s="667"/>
      <c r="AI6" s="667"/>
      <c r="AJ6" s="667"/>
      <c r="AK6" s="667"/>
      <c r="AL6" s="667"/>
      <c r="AM6" s="667"/>
      <c r="AN6" s="667"/>
      <c r="AO6" s="667"/>
      <c r="AP6" s="667"/>
      <c r="AQ6" s="667"/>
      <c r="AR6" s="667"/>
      <c r="AS6" s="667"/>
      <c r="AT6" s="667"/>
      <c r="AU6" s="667"/>
      <c r="AV6" s="667"/>
      <c r="AW6" s="667"/>
      <c r="AX6" s="667"/>
      <c r="AY6" s="667"/>
      <c r="AZ6" s="667"/>
      <c r="BA6" s="667"/>
      <c r="BB6" s="667"/>
      <c r="BC6" s="667"/>
      <c r="BL6" s="225" t="s">
        <v>339</v>
      </c>
    </row>
    <row r="7" spans="1:64" s="668" customFormat="1" ht="13.5" customHeight="1">
      <c r="A7" s="774" t="s">
        <v>541</v>
      </c>
      <c r="B7" s="774" t="s">
        <v>278</v>
      </c>
      <c r="C7" s="774" t="s">
        <v>246</v>
      </c>
      <c r="D7" s="774" t="s">
        <v>1222</v>
      </c>
      <c r="E7" s="715">
        <f>SUM(E8,E23,E37,E41)</f>
        <v>0</v>
      </c>
      <c r="F7" s="715">
        <f t="shared" ref="F7:P7" si="0">SUM(F8,F23,F37,F41)</f>
        <v>0</v>
      </c>
      <c r="G7" s="715">
        <f t="shared" si="0"/>
        <v>0</v>
      </c>
      <c r="H7" s="715">
        <f t="shared" si="0"/>
        <v>0</v>
      </c>
      <c r="I7" s="715">
        <f t="shared" si="0"/>
        <v>0</v>
      </c>
      <c r="J7" s="715">
        <f t="shared" si="0"/>
        <v>0</v>
      </c>
      <c r="K7" s="715">
        <f t="shared" si="0"/>
        <v>0</v>
      </c>
      <c r="L7" s="715">
        <f t="shared" si="0"/>
        <v>0</v>
      </c>
      <c r="M7" s="715">
        <f t="shared" si="0"/>
        <v>0</v>
      </c>
      <c r="N7" s="715">
        <f t="shared" si="0"/>
        <v>0</v>
      </c>
      <c r="O7" s="1028">
        <f t="shared" si="0"/>
        <v>0</v>
      </c>
      <c r="P7" s="715">
        <f t="shared" si="0"/>
        <v>0</v>
      </c>
      <c r="Q7" s="715">
        <f t="shared" ref="Q7:AB7" si="1">SUM(Q8,Q23,Q37,Q41)</f>
        <v>0</v>
      </c>
      <c r="R7" s="715">
        <f t="shared" si="1"/>
        <v>0</v>
      </c>
      <c r="S7" s="715">
        <f t="shared" si="1"/>
        <v>0</v>
      </c>
      <c r="T7" s="715">
        <f t="shared" si="1"/>
        <v>0</v>
      </c>
      <c r="U7" s="715">
        <f t="shared" si="1"/>
        <v>0</v>
      </c>
      <c r="V7" s="715">
        <f t="shared" si="1"/>
        <v>0</v>
      </c>
      <c r="W7" s="715">
        <f t="shared" si="1"/>
        <v>0</v>
      </c>
      <c r="X7" s="715">
        <f>SUM(X8,X23,X37,X41)</f>
        <v>0</v>
      </c>
      <c r="Y7" s="1028">
        <f>SUM(Y8,Y23,Y37,Y41)</f>
        <v>0</v>
      </c>
      <c r="Z7" s="1028">
        <f>SUM(Z8,Z23,Z37,Z41)</f>
        <v>0</v>
      </c>
      <c r="AA7" s="715">
        <f>SUM(AA8,AA23,AA37,AA41)</f>
        <v>0</v>
      </c>
      <c r="AB7" s="1028">
        <f t="shared" si="1"/>
        <v>0</v>
      </c>
      <c r="AC7" s="1055" t="s">
        <v>2161</v>
      </c>
      <c r="AD7" s="95"/>
      <c r="AE7" s="767" t="s">
        <v>118</v>
      </c>
      <c r="AF7" s="663">
        <f t="shared" ref="AF7:BC7" si="2">SUM(AF8,AF23,AF37,AF41)</f>
        <v>0</v>
      </c>
      <c r="AG7" s="663">
        <f t="shared" si="2"/>
        <v>0</v>
      </c>
      <c r="AH7" s="663">
        <f t="shared" si="2"/>
        <v>0</v>
      </c>
      <c r="AI7" s="663">
        <f t="shared" si="2"/>
        <v>0</v>
      </c>
      <c r="AJ7" s="663">
        <f t="shared" si="2"/>
        <v>0</v>
      </c>
      <c r="AK7" s="663">
        <f t="shared" si="2"/>
        <v>0</v>
      </c>
      <c r="AL7" s="663">
        <f t="shared" si="2"/>
        <v>0</v>
      </c>
      <c r="AM7" s="663">
        <f t="shared" si="2"/>
        <v>0</v>
      </c>
      <c r="AN7" s="663">
        <f t="shared" si="2"/>
        <v>0</v>
      </c>
      <c r="AO7" s="663">
        <f t="shared" si="2"/>
        <v>0</v>
      </c>
      <c r="AP7" s="663">
        <f t="shared" si="2"/>
        <v>0</v>
      </c>
      <c r="AQ7" s="663">
        <f t="shared" si="2"/>
        <v>0</v>
      </c>
      <c r="AR7" s="663">
        <f t="shared" si="2"/>
        <v>0</v>
      </c>
      <c r="AS7" s="663">
        <f t="shared" si="2"/>
        <v>0</v>
      </c>
      <c r="AT7" s="663">
        <f t="shared" si="2"/>
        <v>0</v>
      </c>
      <c r="AU7" s="663">
        <f t="shared" si="2"/>
        <v>0</v>
      </c>
      <c r="AV7" s="663">
        <f t="shared" si="2"/>
        <v>0</v>
      </c>
      <c r="AW7" s="663">
        <f t="shared" si="2"/>
        <v>0</v>
      </c>
      <c r="AX7" s="663">
        <f t="shared" si="2"/>
        <v>0</v>
      </c>
      <c r="AY7" s="663">
        <f>SUM(AY8,AY23,AY37,AY41)</f>
        <v>0</v>
      </c>
      <c r="AZ7" s="663">
        <f>SUM(AZ8,AZ23,AZ37,AZ41)</f>
        <v>0</v>
      </c>
      <c r="BA7" s="663">
        <f>SUM(BA8,BA23,BA37,BA41)</f>
        <v>0</v>
      </c>
      <c r="BB7" s="663">
        <f>SUM(BB8,BB23,BB37,BB41)</f>
        <v>0</v>
      </c>
      <c r="BC7" s="663">
        <f t="shared" si="2"/>
        <v>0</v>
      </c>
      <c r="BL7" s="228"/>
    </row>
    <row r="8" spans="1:64" s="668" customFormat="1" ht="13.5" customHeight="1">
      <c r="A8" s="774" t="s">
        <v>541</v>
      </c>
      <c r="B8" s="774" t="s">
        <v>288</v>
      </c>
      <c r="C8" s="774" t="s">
        <v>246</v>
      </c>
      <c r="D8" s="774" t="s">
        <v>1222</v>
      </c>
      <c r="E8" s="715">
        <f>SUM(E9:E22)</f>
        <v>0</v>
      </c>
      <c r="F8" s="715">
        <f t="shared" ref="F8:N8" si="3">SUM(F9:F22)</f>
        <v>0</v>
      </c>
      <c r="G8" s="715">
        <f t="shared" si="3"/>
        <v>0</v>
      </c>
      <c r="H8" s="715">
        <f t="shared" si="3"/>
        <v>0</v>
      </c>
      <c r="I8" s="715">
        <f t="shared" si="3"/>
        <v>0</v>
      </c>
      <c r="J8" s="715">
        <f t="shared" si="3"/>
        <v>0</v>
      </c>
      <c r="K8" s="715">
        <f t="shared" si="3"/>
        <v>0</v>
      </c>
      <c r="L8" s="715">
        <f t="shared" si="3"/>
        <v>0</v>
      </c>
      <c r="M8" s="715">
        <f t="shared" si="3"/>
        <v>0</v>
      </c>
      <c r="N8" s="715">
        <f t="shared" si="3"/>
        <v>0</v>
      </c>
      <c r="O8" s="715">
        <f>SUM(O9:O22)</f>
        <v>0</v>
      </c>
      <c r="P8" s="715">
        <f>SUM(P9:P22)</f>
        <v>0</v>
      </c>
      <c r="Q8" s="715">
        <f>SUM(Q9:Q22)</f>
        <v>0</v>
      </c>
      <c r="R8" s="715">
        <f>SUM(R9:R22)</f>
        <v>0</v>
      </c>
      <c r="S8" s="715">
        <f>SUM(S9:S22)</f>
        <v>0</v>
      </c>
      <c r="T8" s="715">
        <f t="shared" ref="T8:AB8" si="4">SUM(T9:T22)</f>
        <v>0</v>
      </c>
      <c r="U8" s="715">
        <f t="shared" si="4"/>
        <v>0</v>
      </c>
      <c r="V8" s="715">
        <f t="shared" si="4"/>
        <v>0</v>
      </c>
      <c r="W8" s="715">
        <f t="shared" si="4"/>
        <v>0</v>
      </c>
      <c r="X8" s="715">
        <f>SUM(X9:X22)</f>
        <v>0</v>
      </c>
      <c r="Y8" s="715">
        <f>SUM(Y9:Y22)</f>
        <v>0</v>
      </c>
      <c r="Z8" s="715">
        <f>SUM(Z9:Z22)</f>
        <v>0</v>
      </c>
      <c r="AA8" s="715">
        <f>SUM(AA9:AA22)</f>
        <v>0</v>
      </c>
      <c r="AB8" s="715">
        <f t="shared" si="4"/>
        <v>0</v>
      </c>
      <c r="AC8" s="1057" t="s">
        <v>2172</v>
      </c>
      <c r="AD8" s="95"/>
      <c r="AE8" s="768" t="s">
        <v>130</v>
      </c>
      <c r="AF8" s="663">
        <f t="shared" ref="AF8:BC8" si="5">SUM(AF9:AF22)</f>
        <v>0</v>
      </c>
      <c r="AG8" s="663">
        <f t="shared" si="5"/>
        <v>0</v>
      </c>
      <c r="AH8" s="663">
        <f t="shared" si="5"/>
        <v>0</v>
      </c>
      <c r="AI8" s="663">
        <f t="shared" si="5"/>
        <v>0</v>
      </c>
      <c r="AJ8" s="663">
        <f t="shared" si="5"/>
        <v>0</v>
      </c>
      <c r="AK8" s="663">
        <f t="shared" si="5"/>
        <v>0</v>
      </c>
      <c r="AL8" s="663">
        <f t="shared" si="5"/>
        <v>0</v>
      </c>
      <c r="AM8" s="663">
        <f t="shared" si="5"/>
        <v>0</v>
      </c>
      <c r="AN8" s="663">
        <f t="shared" si="5"/>
        <v>0</v>
      </c>
      <c r="AO8" s="663">
        <f t="shared" si="5"/>
        <v>0</v>
      </c>
      <c r="AP8" s="663">
        <f t="shared" si="5"/>
        <v>0</v>
      </c>
      <c r="AQ8" s="663">
        <f t="shared" si="5"/>
        <v>0</v>
      </c>
      <c r="AR8" s="663">
        <f t="shared" si="5"/>
        <v>0</v>
      </c>
      <c r="AS8" s="663">
        <f t="shared" si="5"/>
        <v>0</v>
      </c>
      <c r="AT8" s="663">
        <f t="shared" si="5"/>
        <v>0</v>
      </c>
      <c r="AU8" s="663">
        <f t="shared" si="5"/>
        <v>0</v>
      </c>
      <c r="AV8" s="663">
        <f t="shared" si="5"/>
        <v>0</v>
      </c>
      <c r="AW8" s="663">
        <f t="shared" si="5"/>
        <v>0</v>
      </c>
      <c r="AX8" s="663">
        <f t="shared" si="5"/>
        <v>0</v>
      </c>
      <c r="AY8" s="663">
        <f>SUM(AY9:AY22)</f>
        <v>0</v>
      </c>
      <c r="AZ8" s="663">
        <f>SUM(AZ9:AZ22)</f>
        <v>0</v>
      </c>
      <c r="BA8" s="663">
        <f>SUM(BA9:BA22)</f>
        <v>0</v>
      </c>
      <c r="BB8" s="663">
        <f>SUM(BB9:BB22)</f>
        <v>0</v>
      </c>
      <c r="BC8" s="663">
        <f t="shared" si="5"/>
        <v>0</v>
      </c>
      <c r="BL8" s="669"/>
    </row>
    <row r="9" spans="1:64" ht="12.75" customHeight="1">
      <c r="A9" s="775" t="s">
        <v>541</v>
      </c>
      <c r="B9" s="749" t="s">
        <v>1005</v>
      </c>
      <c r="C9" s="775" t="s">
        <v>246</v>
      </c>
      <c r="D9" s="775" t="s">
        <v>1222</v>
      </c>
      <c r="E9" s="665">
        <v>0</v>
      </c>
      <c r="F9" s="665">
        <v>0</v>
      </c>
      <c r="G9" s="665">
        <v>0</v>
      </c>
      <c r="H9" s="665">
        <v>0</v>
      </c>
      <c r="I9" s="665">
        <v>0</v>
      </c>
      <c r="J9" s="665">
        <v>0</v>
      </c>
      <c r="K9" s="665">
        <v>0</v>
      </c>
      <c r="L9" s="665">
        <v>0</v>
      </c>
      <c r="M9" s="665">
        <v>0</v>
      </c>
      <c r="N9" s="665">
        <v>0</v>
      </c>
      <c r="O9" s="665">
        <v>0</v>
      </c>
      <c r="P9" s="665">
        <v>0</v>
      </c>
      <c r="Q9" s="665">
        <v>0</v>
      </c>
      <c r="R9" s="665">
        <v>0</v>
      </c>
      <c r="S9" s="665">
        <v>0</v>
      </c>
      <c r="T9" s="665">
        <v>0</v>
      </c>
      <c r="U9" s="665">
        <v>0</v>
      </c>
      <c r="V9" s="665">
        <v>0</v>
      </c>
      <c r="W9" s="665">
        <v>0</v>
      </c>
      <c r="X9" s="665">
        <v>0</v>
      </c>
      <c r="Y9" s="665">
        <v>0</v>
      </c>
      <c r="Z9" s="665">
        <v>0</v>
      </c>
      <c r="AA9" s="665">
        <v>0</v>
      </c>
      <c r="AB9" s="665">
        <v>0</v>
      </c>
      <c r="AC9" s="1056" t="s">
        <v>2173</v>
      </c>
      <c r="AE9" s="779" t="s">
        <v>135</v>
      </c>
      <c r="AF9" s="665">
        <v>0</v>
      </c>
      <c r="AG9" s="665">
        <v>0</v>
      </c>
      <c r="AH9" s="665">
        <v>0</v>
      </c>
      <c r="AI9" s="665">
        <v>0</v>
      </c>
      <c r="AJ9" s="665">
        <v>0</v>
      </c>
      <c r="AK9" s="665">
        <v>0</v>
      </c>
      <c r="AL9" s="665">
        <v>0</v>
      </c>
      <c r="AM9" s="665">
        <v>0</v>
      </c>
      <c r="AN9" s="665">
        <v>0</v>
      </c>
      <c r="AO9" s="665">
        <v>0</v>
      </c>
      <c r="AP9" s="665">
        <v>0</v>
      </c>
      <c r="AQ9" s="665">
        <v>0</v>
      </c>
      <c r="AR9" s="665">
        <v>0</v>
      </c>
      <c r="AS9" s="665">
        <v>0</v>
      </c>
      <c r="AT9" s="665">
        <v>0</v>
      </c>
      <c r="AU9" s="665">
        <v>0</v>
      </c>
      <c r="AV9" s="665">
        <v>0</v>
      </c>
      <c r="AW9" s="665">
        <v>0</v>
      </c>
      <c r="AX9" s="665">
        <v>0</v>
      </c>
      <c r="AY9" s="665">
        <v>0</v>
      </c>
      <c r="AZ9" s="665">
        <v>0</v>
      </c>
      <c r="BA9" s="665">
        <v>0</v>
      </c>
      <c r="BB9" s="665">
        <v>0</v>
      </c>
      <c r="BC9" s="665">
        <v>0</v>
      </c>
      <c r="BL9" s="670"/>
    </row>
    <row r="10" spans="1:64" ht="12.75" customHeight="1">
      <c r="A10" s="775" t="s">
        <v>541</v>
      </c>
      <c r="B10" s="749" t="s">
        <v>884</v>
      </c>
      <c r="C10" s="775" t="s">
        <v>246</v>
      </c>
      <c r="D10" s="775" t="s">
        <v>1222</v>
      </c>
      <c r="E10" s="665">
        <v>0</v>
      </c>
      <c r="F10" s="665">
        <v>0</v>
      </c>
      <c r="G10" s="665">
        <v>0</v>
      </c>
      <c r="H10" s="665">
        <v>0</v>
      </c>
      <c r="I10" s="665">
        <v>0</v>
      </c>
      <c r="J10" s="665">
        <v>0</v>
      </c>
      <c r="K10" s="665">
        <v>0</v>
      </c>
      <c r="L10" s="665">
        <v>0</v>
      </c>
      <c r="M10" s="665">
        <v>0</v>
      </c>
      <c r="N10" s="665">
        <v>0</v>
      </c>
      <c r="O10" s="665">
        <v>0</v>
      </c>
      <c r="P10" s="665">
        <v>0</v>
      </c>
      <c r="Q10" s="665">
        <v>0</v>
      </c>
      <c r="R10" s="665">
        <v>0</v>
      </c>
      <c r="S10" s="665">
        <v>0</v>
      </c>
      <c r="T10" s="665">
        <v>0</v>
      </c>
      <c r="U10" s="665">
        <v>0</v>
      </c>
      <c r="V10" s="665">
        <v>0</v>
      </c>
      <c r="W10" s="665">
        <v>0</v>
      </c>
      <c r="X10" s="665">
        <v>0</v>
      </c>
      <c r="Y10" s="665">
        <v>0</v>
      </c>
      <c r="Z10" s="665">
        <v>0</v>
      </c>
      <c r="AA10" s="665">
        <v>0</v>
      </c>
      <c r="AB10" s="665">
        <v>0</v>
      </c>
      <c r="AC10" s="1056" t="s">
        <v>2174</v>
      </c>
      <c r="AE10" s="779" t="s">
        <v>136</v>
      </c>
      <c r="AF10" s="665">
        <v>0</v>
      </c>
      <c r="AG10" s="665">
        <v>0</v>
      </c>
      <c r="AH10" s="665">
        <v>0</v>
      </c>
      <c r="AI10" s="665">
        <v>0</v>
      </c>
      <c r="AJ10" s="665">
        <v>0</v>
      </c>
      <c r="AK10" s="665">
        <v>0</v>
      </c>
      <c r="AL10" s="665">
        <v>0</v>
      </c>
      <c r="AM10" s="665">
        <v>0</v>
      </c>
      <c r="AN10" s="665">
        <v>0</v>
      </c>
      <c r="AO10" s="665">
        <v>0</v>
      </c>
      <c r="AP10" s="665">
        <v>0</v>
      </c>
      <c r="AQ10" s="665">
        <v>0</v>
      </c>
      <c r="AR10" s="665">
        <v>0</v>
      </c>
      <c r="AS10" s="665">
        <v>0</v>
      </c>
      <c r="AT10" s="665">
        <v>0</v>
      </c>
      <c r="AU10" s="665">
        <v>0</v>
      </c>
      <c r="AV10" s="665">
        <v>0</v>
      </c>
      <c r="AW10" s="665">
        <v>0</v>
      </c>
      <c r="AX10" s="665">
        <v>0</v>
      </c>
      <c r="AY10" s="665">
        <v>0</v>
      </c>
      <c r="AZ10" s="665">
        <v>0</v>
      </c>
      <c r="BA10" s="665">
        <v>0</v>
      </c>
      <c r="BB10" s="665">
        <v>0</v>
      </c>
      <c r="BC10" s="665">
        <v>0</v>
      </c>
      <c r="BL10" s="670"/>
    </row>
    <row r="11" spans="1:64" ht="12.75" customHeight="1">
      <c r="A11" s="775" t="s">
        <v>541</v>
      </c>
      <c r="B11" s="749" t="s">
        <v>298</v>
      </c>
      <c r="C11" s="775" t="s">
        <v>246</v>
      </c>
      <c r="D11" s="775" t="s">
        <v>1222</v>
      </c>
      <c r="E11" s="665">
        <v>0</v>
      </c>
      <c r="F11" s="665">
        <v>0</v>
      </c>
      <c r="G11" s="665">
        <v>0</v>
      </c>
      <c r="H11" s="665">
        <v>0</v>
      </c>
      <c r="I11" s="665">
        <v>0</v>
      </c>
      <c r="J11" s="665">
        <v>0</v>
      </c>
      <c r="K11" s="665">
        <v>0</v>
      </c>
      <c r="L11" s="665">
        <v>0</v>
      </c>
      <c r="M11" s="665">
        <v>0</v>
      </c>
      <c r="N11" s="665">
        <v>0</v>
      </c>
      <c r="O11" s="665">
        <v>0</v>
      </c>
      <c r="P11" s="665">
        <v>0</v>
      </c>
      <c r="Q11" s="665">
        <v>0</v>
      </c>
      <c r="R11" s="665">
        <v>0</v>
      </c>
      <c r="S11" s="665">
        <v>0</v>
      </c>
      <c r="T11" s="665">
        <v>0</v>
      </c>
      <c r="U11" s="665">
        <v>0</v>
      </c>
      <c r="V11" s="665">
        <v>0</v>
      </c>
      <c r="W11" s="665">
        <v>0</v>
      </c>
      <c r="X11" s="665">
        <v>0</v>
      </c>
      <c r="Y11" s="665">
        <v>0</v>
      </c>
      <c r="Z11" s="665">
        <v>0</v>
      </c>
      <c r="AA11" s="665">
        <v>0</v>
      </c>
      <c r="AB11" s="665">
        <v>0</v>
      </c>
      <c r="AC11" s="1056" t="s">
        <v>2175</v>
      </c>
      <c r="AE11" s="779" t="s">
        <v>137</v>
      </c>
      <c r="AF11" s="665">
        <v>0</v>
      </c>
      <c r="AG11" s="665">
        <v>0</v>
      </c>
      <c r="AH11" s="665">
        <v>0</v>
      </c>
      <c r="AI11" s="665">
        <v>0</v>
      </c>
      <c r="AJ11" s="665">
        <v>0</v>
      </c>
      <c r="AK11" s="665">
        <v>0</v>
      </c>
      <c r="AL11" s="665">
        <v>0</v>
      </c>
      <c r="AM11" s="665">
        <v>0</v>
      </c>
      <c r="AN11" s="665">
        <v>0</v>
      </c>
      <c r="AO11" s="665">
        <v>0</v>
      </c>
      <c r="AP11" s="665">
        <v>0</v>
      </c>
      <c r="AQ11" s="665">
        <v>0</v>
      </c>
      <c r="AR11" s="665">
        <v>0</v>
      </c>
      <c r="AS11" s="665">
        <v>0</v>
      </c>
      <c r="AT11" s="665">
        <v>0</v>
      </c>
      <c r="AU11" s="665">
        <v>0</v>
      </c>
      <c r="AV11" s="665">
        <v>0</v>
      </c>
      <c r="AW11" s="665">
        <v>0</v>
      </c>
      <c r="AX11" s="665">
        <v>0</v>
      </c>
      <c r="AY11" s="665">
        <v>0</v>
      </c>
      <c r="AZ11" s="665">
        <v>0</v>
      </c>
      <c r="BA11" s="665">
        <v>0</v>
      </c>
      <c r="BB11" s="665">
        <v>0</v>
      </c>
      <c r="BC11" s="665">
        <v>0</v>
      </c>
      <c r="BL11" s="670"/>
    </row>
    <row r="12" spans="1:64" ht="12.75" customHeight="1">
      <c r="A12" s="775" t="s">
        <v>541</v>
      </c>
      <c r="B12" s="749" t="s">
        <v>299</v>
      </c>
      <c r="C12" s="775" t="s">
        <v>246</v>
      </c>
      <c r="D12" s="775" t="s">
        <v>1222</v>
      </c>
      <c r="E12" s="665">
        <v>0</v>
      </c>
      <c r="F12" s="665">
        <v>0</v>
      </c>
      <c r="G12" s="665">
        <v>0</v>
      </c>
      <c r="H12" s="665">
        <v>0</v>
      </c>
      <c r="I12" s="665">
        <v>0</v>
      </c>
      <c r="J12" s="665">
        <v>0</v>
      </c>
      <c r="K12" s="665">
        <v>0</v>
      </c>
      <c r="L12" s="665">
        <v>0</v>
      </c>
      <c r="M12" s="665">
        <v>0</v>
      </c>
      <c r="N12" s="665">
        <v>0</v>
      </c>
      <c r="O12" s="665">
        <v>0</v>
      </c>
      <c r="P12" s="665">
        <v>0</v>
      </c>
      <c r="Q12" s="665">
        <v>0</v>
      </c>
      <c r="R12" s="665">
        <v>0</v>
      </c>
      <c r="S12" s="665">
        <v>0</v>
      </c>
      <c r="T12" s="665">
        <v>0</v>
      </c>
      <c r="U12" s="665">
        <v>0</v>
      </c>
      <c r="V12" s="665">
        <v>0</v>
      </c>
      <c r="W12" s="665">
        <v>0</v>
      </c>
      <c r="X12" s="665">
        <v>0</v>
      </c>
      <c r="Y12" s="665">
        <v>0</v>
      </c>
      <c r="Z12" s="665">
        <v>0</v>
      </c>
      <c r="AA12" s="665">
        <v>0</v>
      </c>
      <c r="AB12" s="665">
        <v>0</v>
      </c>
      <c r="AC12" s="1056" t="s">
        <v>2176</v>
      </c>
      <c r="AE12" s="779" t="s">
        <v>138</v>
      </c>
      <c r="AF12" s="665">
        <v>0</v>
      </c>
      <c r="AG12" s="665">
        <v>0</v>
      </c>
      <c r="AH12" s="665">
        <v>0</v>
      </c>
      <c r="AI12" s="665">
        <v>0</v>
      </c>
      <c r="AJ12" s="665">
        <v>0</v>
      </c>
      <c r="AK12" s="665">
        <v>0</v>
      </c>
      <c r="AL12" s="665">
        <v>0</v>
      </c>
      <c r="AM12" s="665">
        <v>0</v>
      </c>
      <c r="AN12" s="665">
        <v>0</v>
      </c>
      <c r="AO12" s="665">
        <v>0</v>
      </c>
      <c r="AP12" s="665">
        <v>0</v>
      </c>
      <c r="AQ12" s="665">
        <v>0</v>
      </c>
      <c r="AR12" s="665">
        <v>0</v>
      </c>
      <c r="AS12" s="665">
        <v>0</v>
      </c>
      <c r="AT12" s="665">
        <v>0</v>
      </c>
      <c r="AU12" s="665">
        <v>0</v>
      </c>
      <c r="AV12" s="665">
        <v>0</v>
      </c>
      <c r="AW12" s="665">
        <v>0</v>
      </c>
      <c r="AX12" s="665">
        <v>0</v>
      </c>
      <c r="AY12" s="665">
        <v>0</v>
      </c>
      <c r="AZ12" s="665">
        <v>0</v>
      </c>
      <c r="BA12" s="665">
        <v>0</v>
      </c>
      <c r="BB12" s="665">
        <v>0</v>
      </c>
      <c r="BC12" s="665">
        <v>0</v>
      </c>
      <c r="BL12" s="671"/>
    </row>
    <row r="13" spans="1:64" ht="12.75" customHeight="1">
      <c r="A13" s="775" t="s">
        <v>541</v>
      </c>
      <c r="B13" s="749" t="s">
        <v>301</v>
      </c>
      <c r="C13" s="775" t="s">
        <v>246</v>
      </c>
      <c r="D13" s="775" t="s">
        <v>1222</v>
      </c>
      <c r="E13" s="665">
        <v>0</v>
      </c>
      <c r="F13" s="665">
        <v>0</v>
      </c>
      <c r="G13" s="665">
        <v>0</v>
      </c>
      <c r="H13" s="665">
        <v>0</v>
      </c>
      <c r="I13" s="665">
        <v>0</v>
      </c>
      <c r="J13" s="665">
        <v>0</v>
      </c>
      <c r="K13" s="665">
        <v>0</v>
      </c>
      <c r="L13" s="665">
        <v>0</v>
      </c>
      <c r="M13" s="665">
        <v>0</v>
      </c>
      <c r="N13" s="665">
        <v>0</v>
      </c>
      <c r="O13" s="665">
        <v>0</v>
      </c>
      <c r="P13" s="665">
        <v>0</v>
      </c>
      <c r="Q13" s="665">
        <v>0</v>
      </c>
      <c r="R13" s="665">
        <v>0</v>
      </c>
      <c r="S13" s="665">
        <v>0</v>
      </c>
      <c r="T13" s="665">
        <v>0</v>
      </c>
      <c r="U13" s="665">
        <v>0</v>
      </c>
      <c r="V13" s="665">
        <v>0</v>
      </c>
      <c r="W13" s="665">
        <v>0</v>
      </c>
      <c r="X13" s="665">
        <v>0</v>
      </c>
      <c r="Y13" s="665">
        <v>0</v>
      </c>
      <c r="Z13" s="665">
        <v>0</v>
      </c>
      <c r="AA13" s="665">
        <v>0</v>
      </c>
      <c r="AB13" s="665">
        <v>0</v>
      </c>
      <c r="AC13" s="1056" t="s">
        <v>2177</v>
      </c>
      <c r="AE13" s="780" t="s">
        <v>157</v>
      </c>
      <c r="AF13" s="665">
        <v>0</v>
      </c>
      <c r="AG13" s="665">
        <v>0</v>
      </c>
      <c r="AH13" s="665">
        <v>0</v>
      </c>
      <c r="AI13" s="665">
        <v>0</v>
      </c>
      <c r="AJ13" s="665">
        <v>0</v>
      </c>
      <c r="AK13" s="665">
        <v>0</v>
      </c>
      <c r="AL13" s="665">
        <v>0</v>
      </c>
      <c r="AM13" s="665">
        <v>0</v>
      </c>
      <c r="AN13" s="665">
        <v>0</v>
      </c>
      <c r="AO13" s="665">
        <v>0</v>
      </c>
      <c r="AP13" s="665">
        <v>0</v>
      </c>
      <c r="AQ13" s="665">
        <v>0</v>
      </c>
      <c r="AR13" s="665">
        <v>0</v>
      </c>
      <c r="AS13" s="665">
        <v>0</v>
      </c>
      <c r="AT13" s="665">
        <v>0</v>
      </c>
      <c r="AU13" s="665">
        <v>0</v>
      </c>
      <c r="AV13" s="665">
        <v>0</v>
      </c>
      <c r="AW13" s="665">
        <v>0</v>
      </c>
      <c r="AX13" s="665">
        <v>0</v>
      </c>
      <c r="AY13" s="665">
        <v>0</v>
      </c>
      <c r="AZ13" s="665">
        <v>0</v>
      </c>
      <c r="BA13" s="665">
        <v>0</v>
      </c>
      <c r="BB13" s="665">
        <v>0</v>
      </c>
      <c r="BC13" s="665">
        <v>0</v>
      </c>
      <c r="BL13" s="670"/>
    </row>
    <row r="14" spans="1:64" ht="12.75" customHeight="1">
      <c r="A14" s="775" t="s">
        <v>541</v>
      </c>
      <c r="B14" s="749" t="s">
        <v>300</v>
      </c>
      <c r="C14" s="775" t="s">
        <v>246</v>
      </c>
      <c r="D14" s="775" t="s">
        <v>1222</v>
      </c>
      <c r="E14" s="665">
        <v>0</v>
      </c>
      <c r="F14" s="665">
        <v>0</v>
      </c>
      <c r="G14" s="665">
        <v>0</v>
      </c>
      <c r="H14" s="665">
        <v>0</v>
      </c>
      <c r="I14" s="665">
        <v>0</v>
      </c>
      <c r="J14" s="665">
        <v>0</v>
      </c>
      <c r="K14" s="665">
        <v>0</v>
      </c>
      <c r="L14" s="665">
        <v>0</v>
      </c>
      <c r="M14" s="665">
        <v>0</v>
      </c>
      <c r="N14" s="665">
        <v>0</v>
      </c>
      <c r="O14" s="665">
        <v>0</v>
      </c>
      <c r="P14" s="665">
        <v>0</v>
      </c>
      <c r="Q14" s="665">
        <v>0</v>
      </c>
      <c r="R14" s="665">
        <v>0</v>
      </c>
      <c r="S14" s="665">
        <v>0</v>
      </c>
      <c r="T14" s="665">
        <v>0</v>
      </c>
      <c r="U14" s="665">
        <v>0</v>
      </c>
      <c r="V14" s="665">
        <v>0</v>
      </c>
      <c r="W14" s="665">
        <v>0</v>
      </c>
      <c r="X14" s="665">
        <v>0</v>
      </c>
      <c r="Y14" s="665">
        <v>0</v>
      </c>
      <c r="Z14" s="665">
        <v>0</v>
      </c>
      <c r="AA14" s="665">
        <v>0</v>
      </c>
      <c r="AB14" s="665">
        <v>0</v>
      </c>
      <c r="AC14" s="1056" t="s">
        <v>2178</v>
      </c>
      <c r="AE14" s="780" t="s">
        <v>140</v>
      </c>
      <c r="AF14" s="665">
        <v>0</v>
      </c>
      <c r="AG14" s="665">
        <v>0</v>
      </c>
      <c r="AH14" s="665">
        <v>0</v>
      </c>
      <c r="AI14" s="665">
        <v>0</v>
      </c>
      <c r="AJ14" s="665">
        <v>0</v>
      </c>
      <c r="AK14" s="665">
        <v>0</v>
      </c>
      <c r="AL14" s="665">
        <v>0</v>
      </c>
      <c r="AM14" s="665">
        <v>0</v>
      </c>
      <c r="AN14" s="665">
        <v>0</v>
      </c>
      <c r="AO14" s="665">
        <v>0</v>
      </c>
      <c r="AP14" s="665">
        <v>0</v>
      </c>
      <c r="AQ14" s="665">
        <v>0</v>
      </c>
      <c r="AR14" s="665">
        <v>0</v>
      </c>
      <c r="AS14" s="665">
        <v>0</v>
      </c>
      <c r="AT14" s="665">
        <v>0</v>
      </c>
      <c r="AU14" s="665">
        <v>0</v>
      </c>
      <c r="AV14" s="665">
        <v>0</v>
      </c>
      <c r="AW14" s="665">
        <v>0</v>
      </c>
      <c r="AX14" s="665">
        <v>0</v>
      </c>
      <c r="AY14" s="665">
        <v>0</v>
      </c>
      <c r="AZ14" s="665">
        <v>0</v>
      </c>
      <c r="BA14" s="665">
        <v>0</v>
      </c>
      <c r="BB14" s="665">
        <v>0</v>
      </c>
      <c r="BC14" s="665">
        <v>0</v>
      </c>
      <c r="BL14" s="670"/>
    </row>
    <row r="15" spans="1:64" ht="12.75" customHeight="1">
      <c r="A15" s="775" t="s">
        <v>541</v>
      </c>
      <c r="B15" s="749" t="s">
        <v>1049</v>
      </c>
      <c r="C15" s="775" t="s">
        <v>246</v>
      </c>
      <c r="D15" s="775" t="s">
        <v>1222</v>
      </c>
      <c r="E15" s="665">
        <v>0</v>
      </c>
      <c r="F15" s="665">
        <v>0</v>
      </c>
      <c r="G15" s="665">
        <v>0</v>
      </c>
      <c r="H15" s="665">
        <v>0</v>
      </c>
      <c r="I15" s="665">
        <v>0</v>
      </c>
      <c r="J15" s="665">
        <v>0</v>
      </c>
      <c r="K15" s="665">
        <v>0</v>
      </c>
      <c r="L15" s="665">
        <v>0</v>
      </c>
      <c r="M15" s="665">
        <v>0</v>
      </c>
      <c r="N15" s="665">
        <v>0</v>
      </c>
      <c r="O15" s="665">
        <v>0</v>
      </c>
      <c r="P15" s="665">
        <v>0</v>
      </c>
      <c r="Q15" s="665">
        <v>0</v>
      </c>
      <c r="R15" s="665">
        <v>0</v>
      </c>
      <c r="S15" s="665">
        <v>0</v>
      </c>
      <c r="T15" s="665">
        <v>0</v>
      </c>
      <c r="U15" s="665">
        <v>0</v>
      </c>
      <c r="V15" s="665">
        <v>0</v>
      </c>
      <c r="W15" s="665">
        <v>0</v>
      </c>
      <c r="X15" s="665">
        <v>0</v>
      </c>
      <c r="Y15" s="665">
        <v>0</v>
      </c>
      <c r="Z15" s="665">
        <v>0</v>
      </c>
      <c r="AA15" s="665">
        <v>0</v>
      </c>
      <c r="AB15" s="665">
        <v>0</v>
      </c>
      <c r="AC15" s="1056" t="s">
        <v>2179</v>
      </c>
      <c r="AE15" s="780" t="s">
        <v>141</v>
      </c>
      <c r="AF15" s="665">
        <v>0</v>
      </c>
      <c r="AG15" s="665">
        <v>0</v>
      </c>
      <c r="AH15" s="665">
        <v>0</v>
      </c>
      <c r="AI15" s="665">
        <v>0</v>
      </c>
      <c r="AJ15" s="665">
        <v>0</v>
      </c>
      <c r="AK15" s="665">
        <v>0</v>
      </c>
      <c r="AL15" s="665">
        <v>0</v>
      </c>
      <c r="AM15" s="665">
        <v>0</v>
      </c>
      <c r="AN15" s="665">
        <v>0</v>
      </c>
      <c r="AO15" s="665">
        <v>0</v>
      </c>
      <c r="AP15" s="665">
        <v>0</v>
      </c>
      <c r="AQ15" s="665">
        <v>0</v>
      </c>
      <c r="AR15" s="665">
        <v>0</v>
      </c>
      <c r="AS15" s="665">
        <v>0</v>
      </c>
      <c r="AT15" s="665">
        <v>0</v>
      </c>
      <c r="AU15" s="665">
        <v>0</v>
      </c>
      <c r="AV15" s="665">
        <v>0</v>
      </c>
      <c r="AW15" s="665">
        <v>0</v>
      </c>
      <c r="AX15" s="665">
        <v>0</v>
      </c>
      <c r="AY15" s="665">
        <v>0</v>
      </c>
      <c r="AZ15" s="665">
        <v>0</v>
      </c>
      <c r="BA15" s="665">
        <v>0</v>
      </c>
      <c r="BB15" s="665">
        <v>0</v>
      </c>
      <c r="BC15" s="665">
        <v>0</v>
      </c>
      <c r="BL15" s="188"/>
    </row>
    <row r="16" spans="1:64" ht="12.75" customHeight="1">
      <c r="A16" s="775" t="s">
        <v>541</v>
      </c>
      <c r="B16" s="749" t="s">
        <v>302</v>
      </c>
      <c r="C16" s="775" t="s">
        <v>246</v>
      </c>
      <c r="D16" s="775" t="s">
        <v>1222</v>
      </c>
      <c r="E16" s="665">
        <v>0</v>
      </c>
      <c r="F16" s="665">
        <v>0</v>
      </c>
      <c r="G16" s="665">
        <v>0</v>
      </c>
      <c r="H16" s="665">
        <v>0</v>
      </c>
      <c r="I16" s="665">
        <v>0</v>
      </c>
      <c r="J16" s="665">
        <v>0</v>
      </c>
      <c r="K16" s="665">
        <v>0</v>
      </c>
      <c r="L16" s="665">
        <v>0</v>
      </c>
      <c r="M16" s="665">
        <v>0</v>
      </c>
      <c r="N16" s="665">
        <v>0</v>
      </c>
      <c r="O16" s="665">
        <v>0</v>
      </c>
      <c r="P16" s="665">
        <v>0</v>
      </c>
      <c r="Q16" s="665">
        <v>0</v>
      </c>
      <c r="R16" s="665">
        <v>0</v>
      </c>
      <c r="S16" s="665">
        <v>0</v>
      </c>
      <c r="T16" s="665">
        <v>0</v>
      </c>
      <c r="U16" s="665">
        <v>0</v>
      </c>
      <c r="V16" s="665">
        <v>0</v>
      </c>
      <c r="W16" s="665">
        <v>0</v>
      </c>
      <c r="X16" s="665">
        <v>0</v>
      </c>
      <c r="Y16" s="665">
        <v>0</v>
      </c>
      <c r="Z16" s="665">
        <v>0</v>
      </c>
      <c r="AA16" s="665">
        <v>0</v>
      </c>
      <c r="AB16" s="665">
        <v>0</v>
      </c>
      <c r="AC16" s="1056" t="s">
        <v>2180</v>
      </c>
      <c r="AE16" s="780" t="s">
        <v>142</v>
      </c>
      <c r="AF16" s="665">
        <v>0</v>
      </c>
      <c r="AG16" s="665">
        <v>0</v>
      </c>
      <c r="AH16" s="665">
        <v>0</v>
      </c>
      <c r="AI16" s="665">
        <v>0</v>
      </c>
      <c r="AJ16" s="665">
        <v>0</v>
      </c>
      <c r="AK16" s="665">
        <v>0</v>
      </c>
      <c r="AL16" s="665">
        <v>0</v>
      </c>
      <c r="AM16" s="665">
        <v>0</v>
      </c>
      <c r="AN16" s="665">
        <v>0</v>
      </c>
      <c r="AO16" s="665">
        <v>0</v>
      </c>
      <c r="AP16" s="665">
        <v>0</v>
      </c>
      <c r="AQ16" s="665">
        <v>0</v>
      </c>
      <c r="AR16" s="665">
        <v>0</v>
      </c>
      <c r="AS16" s="665">
        <v>0</v>
      </c>
      <c r="AT16" s="665">
        <v>0</v>
      </c>
      <c r="AU16" s="665">
        <v>0</v>
      </c>
      <c r="AV16" s="665">
        <v>0</v>
      </c>
      <c r="AW16" s="665">
        <v>0</v>
      </c>
      <c r="AX16" s="665">
        <v>0</v>
      </c>
      <c r="AY16" s="665">
        <v>0</v>
      </c>
      <c r="AZ16" s="665">
        <v>0</v>
      </c>
      <c r="BA16" s="665">
        <v>0</v>
      </c>
      <c r="BB16" s="665">
        <v>0</v>
      </c>
      <c r="BC16" s="665">
        <v>0</v>
      </c>
      <c r="BL16" s="671"/>
    </row>
    <row r="17" spans="1:64" ht="12.75" customHeight="1">
      <c r="A17" s="775" t="s">
        <v>541</v>
      </c>
      <c r="B17" s="749" t="s">
        <v>1050</v>
      </c>
      <c r="C17" s="775" t="s">
        <v>246</v>
      </c>
      <c r="D17" s="775" t="s">
        <v>1222</v>
      </c>
      <c r="E17" s="665">
        <v>0</v>
      </c>
      <c r="F17" s="665">
        <v>0</v>
      </c>
      <c r="G17" s="665">
        <v>0</v>
      </c>
      <c r="H17" s="665">
        <v>0</v>
      </c>
      <c r="I17" s="665">
        <v>0</v>
      </c>
      <c r="J17" s="665">
        <v>0</v>
      </c>
      <c r="K17" s="665">
        <v>0</v>
      </c>
      <c r="L17" s="665">
        <v>0</v>
      </c>
      <c r="M17" s="665">
        <v>0</v>
      </c>
      <c r="N17" s="665">
        <v>0</v>
      </c>
      <c r="O17" s="665">
        <v>0</v>
      </c>
      <c r="P17" s="665">
        <v>0</v>
      </c>
      <c r="Q17" s="665">
        <v>0</v>
      </c>
      <c r="R17" s="665">
        <v>0</v>
      </c>
      <c r="S17" s="665">
        <v>0</v>
      </c>
      <c r="T17" s="665">
        <v>0</v>
      </c>
      <c r="U17" s="665">
        <v>0</v>
      </c>
      <c r="V17" s="665">
        <v>0</v>
      </c>
      <c r="W17" s="665">
        <v>0</v>
      </c>
      <c r="X17" s="665">
        <v>0</v>
      </c>
      <c r="Y17" s="665">
        <v>0</v>
      </c>
      <c r="Z17" s="665">
        <v>0</v>
      </c>
      <c r="AA17" s="665">
        <v>0</v>
      </c>
      <c r="AB17" s="665">
        <v>0</v>
      </c>
      <c r="AC17" s="1056" t="s">
        <v>2182</v>
      </c>
      <c r="AE17" s="780" t="s">
        <v>144</v>
      </c>
      <c r="AF17" s="665">
        <v>0</v>
      </c>
      <c r="AG17" s="665">
        <v>0</v>
      </c>
      <c r="AH17" s="665">
        <v>0</v>
      </c>
      <c r="AI17" s="665">
        <v>0</v>
      </c>
      <c r="AJ17" s="665">
        <v>0</v>
      </c>
      <c r="AK17" s="665">
        <v>0</v>
      </c>
      <c r="AL17" s="665">
        <v>0</v>
      </c>
      <c r="AM17" s="665">
        <v>0</v>
      </c>
      <c r="AN17" s="665">
        <v>0</v>
      </c>
      <c r="AO17" s="665">
        <v>0</v>
      </c>
      <c r="AP17" s="665">
        <v>0</v>
      </c>
      <c r="AQ17" s="665">
        <v>0</v>
      </c>
      <c r="AR17" s="665">
        <v>0</v>
      </c>
      <c r="AS17" s="665">
        <v>0</v>
      </c>
      <c r="AT17" s="665">
        <v>0</v>
      </c>
      <c r="AU17" s="665">
        <v>0</v>
      </c>
      <c r="AV17" s="665">
        <v>0</v>
      </c>
      <c r="AW17" s="665">
        <v>0</v>
      </c>
      <c r="AX17" s="665">
        <v>0</v>
      </c>
      <c r="AY17" s="665">
        <v>0</v>
      </c>
      <c r="AZ17" s="665">
        <v>0</v>
      </c>
      <c r="BA17" s="665">
        <v>0</v>
      </c>
      <c r="BB17" s="665">
        <v>0</v>
      </c>
      <c r="BC17" s="665">
        <v>0</v>
      </c>
      <c r="BL17" s="671"/>
    </row>
    <row r="18" spans="1:64" ht="12.75" customHeight="1">
      <c r="A18" s="775" t="s">
        <v>541</v>
      </c>
      <c r="B18" s="749" t="s">
        <v>1051</v>
      </c>
      <c r="C18" s="775" t="s">
        <v>246</v>
      </c>
      <c r="D18" s="775" t="s">
        <v>1222</v>
      </c>
      <c r="E18" s="665">
        <v>0</v>
      </c>
      <c r="F18" s="665">
        <v>0</v>
      </c>
      <c r="G18" s="665">
        <v>0</v>
      </c>
      <c r="H18" s="665">
        <v>0</v>
      </c>
      <c r="I18" s="665">
        <v>0</v>
      </c>
      <c r="J18" s="665">
        <v>0</v>
      </c>
      <c r="K18" s="665">
        <v>0</v>
      </c>
      <c r="L18" s="665">
        <v>0</v>
      </c>
      <c r="M18" s="665">
        <v>0</v>
      </c>
      <c r="N18" s="665">
        <v>0</v>
      </c>
      <c r="O18" s="665">
        <v>0</v>
      </c>
      <c r="P18" s="665">
        <v>0</v>
      </c>
      <c r="Q18" s="665">
        <v>0</v>
      </c>
      <c r="R18" s="665">
        <v>0</v>
      </c>
      <c r="S18" s="665">
        <v>0</v>
      </c>
      <c r="T18" s="665">
        <v>0</v>
      </c>
      <c r="U18" s="665">
        <v>0</v>
      </c>
      <c r="V18" s="665">
        <v>0</v>
      </c>
      <c r="W18" s="665">
        <v>0</v>
      </c>
      <c r="X18" s="665">
        <v>0</v>
      </c>
      <c r="Y18" s="665">
        <v>0</v>
      </c>
      <c r="Z18" s="665">
        <v>0</v>
      </c>
      <c r="AA18" s="665">
        <v>0</v>
      </c>
      <c r="AB18" s="665">
        <v>0</v>
      </c>
      <c r="AC18" s="1056" t="s">
        <v>2183</v>
      </c>
      <c r="AE18" s="780" t="s">
        <v>145</v>
      </c>
      <c r="AF18" s="665">
        <v>0</v>
      </c>
      <c r="AG18" s="665">
        <v>0</v>
      </c>
      <c r="AH18" s="665">
        <v>0</v>
      </c>
      <c r="AI18" s="665">
        <v>0</v>
      </c>
      <c r="AJ18" s="665">
        <v>0</v>
      </c>
      <c r="AK18" s="665">
        <v>0</v>
      </c>
      <c r="AL18" s="665">
        <v>0</v>
      </c>
      <c r="AM18" s="665">
        <v>0</v>
      </c>
      <c r="AN18" s="665">
        <v>0</v>
      </c>
      <c r="AO18" s="665">
        <v>0</v>
      </c>
      <c r="AP18" s="665">
        <v>0</v>
      </c>
      <c r="AQ18" s="665">
        <v>0</v>
      </c>
      <c r="AR18" s="665">
        <v>0</v>
      </c>
      <c r="AS18" s="665">
        <v>0</v>
      </c>
      <c r="AT18" s="665">
        <v>0</v>
      </c>
      <c r="AU18" s="665">
        <v>0</v>
      </c>
      <c r="AV18" s="665">
        <v>0</v>
      </c>
      <c r="AW18" s="665">
        <v>0</v>
      </c>
      <c r="AX18" s="665">
        <v>0</v>
      </c>
      <c r="AY18" s="665">
        <v>0</v>
      </c>
      <c r="AZ18" s="665">
        <v>0</v>
      </c>
      <c r="BA18" s="665">
        <v>0</v>
      </c>
      <c r="BB18" s="665">
        <v>0</v>
      </c>
      <c r="BC18" s="665">
        <v>0</v>
      </c>
      <c r="BL18" s="671"/>
    </row>
    <row r="19" spans="1:64" ht="12.75" customHeight="1">
      <c r="A19" s="775" t="s">
        <v>541</v>
      </c>
      <c r="B19" s="749" t="s">
        <v>1052</v>
      </c>
      <c r="C19" s="775" t="s">
        <v>246</v>
      </c>
      <c r="D19" s="775" t="s">
        <v>1222</v>
      </c>
      <c r="E19" s="665">
        <v>0</v>
      </c>
      <c r="F19" s="665">
        <v>0</v>
      </c>
      <c r="G19" s="665">
        <v>0</v>
      </c>
      <c r="H19" s="665">
        <v>0</v>
      </c>
      <c r="I19" s="665">
        <v>0</v>
      </c>
      <c r="J19" s="665">
        <v>0</v>
      </c>
      <c r="K19" s="665">
        <v>0</v>
      </c>
      <c r="L19" s="665">
        <v>0</v>
      </c>
      <c r="M19" s="665">
        <v>0</v>
      </c>
      <c r="N19" s="665">
        <v>0</v>
      </c>
      <c r="O19" s="665">
        <v>0</v>
      </c>
      <c r="P19" s="665">
        <v>0</v>
      </c>
      <c r="Q19" s="665">
        <v>0</v>
      </c>
      <c r="R19" s="665">
        <v>0</v>
      </c>
      <c r="S19" s="665">
        <v>0</v>
      </c>
      <c r="T19" s="665">
        <v>0</v>
      </c>
      <c r="U19" s="665">
        <v>0</v>
      </c>
      <c r="V19" s="665">
        <v>0</v>
      </c>
      <c r="W19" s="665">
        <v>0</v>
      </c>
      <c r="X19" s="665">
        <v>0</v>
      </c>
      <c r="Y19" s="665">
        <v>0</v>
      </c>
      <c r="Z19" s="665">
        <v>0</v>
      </c>
      <c r="AA19" s="665">
        <v>0</v>
      </c>
      <c r="AB19" s="665">
        <v>0</v>
      </c>
      <c r="AC19" s="1056" t="s">
        <v>2184</v>
      </c>
      <c r="AE19" s="780" t="s">
        <v>146</v>
      </c>
      <c r="AF19" s="665">
        <v>0</v>
      </c>
      <c r="AG19" s="665">
        <v>0</v>
      </c>
      <c r="AH19" s="665">
        <v>0</v>
      </c>
      <c r="AI19" s="665">
        <v>0</v>
      </c>
      <c r="AJ19" s="665">
        <v>0</v>
      </c>
      <c r="AK19" s="665">
        <v>0</v>
      </c>
      <c r="AL19" s="665">
        <v>0</v>
      </c>
      <c r="AM19" s="665">
        <v>0</v>
      </c>
      <c r="AN19" s="665">
        <v>0</v>
      </c>
      <c r="AO19" s="665">
        <v>0</v>
      </c>
      <c r="AP19" s="665">
        <v>0</v>
      </c>
      <c r="AQ19" s="665">
        <v>0</v>
      </c>
      <c r="AR19" s="665">
        <v>0</v>
      </c>
      <c r="AS19" s="665">
        <v>0</v>
      </c>
      <c r="AT19" s="665">
        <v>0</v>
      </c>
      <c r="AU19" s="665">
        <v>0</v>
      </c>
      <c r="AV19" s="665">
        <v>0</v>
      </c>
      <c r="AW19" s="665">
        <v>0</v>
      </c>
      <c r="AX19" s="665">
        <v>0</v>
      </c>
      <c r="AY19" s="665">
        <v>0</v>
      </c>
      <c r="AZ19" s="665">
        <v>0</v>
      </c>
      <c r="BA19" s="665">
        <v>0</v>
      </c>
      <c r="BB19" s="665">
        <v>0</v>
      </c>
      <c r="BC19" s="665">
        <v>0</v>
      </c>
      <c r="BL19" s="671"/>
    </row>
    <row r="20" spans="1:64" ht="12.75" customHeight="1">
      <c r="A20" s="775" t="s">
        <v>541</v>
      </c>
      <c r="B20" s="749" t="s">
        <v>885</v>
      </c>
      <c r="C20" s="775" t="s">
        <v>246</v>
      </c>
      <c r="D20" s="775" t="s">
        <v>1222</v>
      </c>
      <c r="E20" s="665">
        <v>0</v>
      </c>
      <c r="F20" s="665">
        <v>0</v>
      </c>
      <c r="G20" s="665">
        <v>0</v>
      </c>
      <c r="H20" s="665">
        <v>0</v>
      </c>
      <c r="I20" s="665">
        <v>0</v>
      </c>
      <c r="J20" s="665">
        <v>0</v>
      </c>
      <c r="K20" s="665">
        <v>0</v>
      </c>
      <c r="L20" s="665">
        <v>0</v>
      </c>
      <c r="M20" s="665">
        <v>0</v>
      </c>
      <c r="N20" s="665">
        <v>0</v>
      </c>
      <c r="O20" s="665">
        <v>0</v>
      </c>
      <c r="P20" s="665">
        <v>0</v>
      </c>
      <c r="Q20" s="665">
        <v>0</v>
      </c>
      <c r="R20" s="665">
        <v>0</v>
      </c>
      <c r="S20" s="665">
        <v>0</v>
      </c>
      <c r="T20" s="665">
        <v>0</v>
      </c>
      <c r="U20" s="665">
        <v>0</v>
      </c>
      <c r="V20" s="665">
        <v>0</v>
      </c>
      <c r="W20" s="665">
        <v>0</v>
      </c>
      <c r="X20" s="665">
        <v>0</v>
      </c>
      <c r="Y20" s="665">
        <v>0</v>
      </c>
      <c r="Z20" s="665">
        <v>0</v>
      </c>
      <c r="AA20" s="665">
        <v>0</v>
      </c>
      <c r="AB20" s="665">
        <v>0</v>
      </c>
      <c r="AC20" s="753" t="s">
        <v>2185</v>
      </c>
      <c r="AE20" s="780" t="s">
        <v>147</v>
      </c>
      <c r="AF20" s="665">
        <v>0</v>
      </c>
      <c r="AG20" s="665">
        <v>0</v>
      </c>
      <c r="AH20" s="665">
        <v>0</v>
      </c>
      <c r="AI20" s="665">
        <v>0</v>
      </c>
      <c r="AJ20" s="665">
        <v>0</v>
      </c>
      <c r="AK20" s="665">
        <v>0</v>
      </c>
      <c r="AL20" s="665">
        <v>0</v>
      </c>
      <c r="AM20" s="665">
        <v>0</v>
      </c>
      <c r="AN20" s="665">
        <v>0</v>
      </c>
      <c r="AO20" s="665">
        <v>0</v>
      </c>
      <c r="AP20" s="665">
        <v>0</v>
      </c>
      <c r="AQ20" s="665">
        <v>0</v>
      </c>
      <c r="AR20" s="665">
        <v>0</v>
      </c>
      <c r="AS20" s="665">
        <v>0</v>
      </c>
      <c r="AT20" s="665">
        <v>0</v>
      </c>
      <c r="AU20" s="665">
        <v>0</v>
      </c>
      <c r="AV20" s="665">
        <v>0</v>
      </c>
      <c r="AW20" s="665">
        <v>0</v>
      </c>
      <c r="AX20" s="665">
        <v>0</v>
      </c>
      <c r="AY20" s="665">
        <v>0</v>
      </c>
      <c r="AZ20" s="665">
        <v>0</v>
      </c>
      <c r="BA20" s="665">
        <v>0</v>
      </c>
      <c r="BB20" s="665">
        <v>0</v>
      </c>
      <c r="BC20" s="665">
        <v>0</v>
      </c>
      <c r="BL20" s="671"/>
    </row>
    <row r="21" spans="1:64" ht="12.75" customHeight="1">
      <c r="A21" s="775" t="s">
        <v>541</v>
      </c>
      <c r="B21" s="749" t="s">
        <v>333</v>
      </c>
      <c r="C21" s="775" t="s">
        <v>246</v>
      </c>
      <c r="D21" s="775" t="s">
        <v>1222</v>
      </c>
      <c r="E21" s="665">
        <v>0</v>
      </c>
      <c r="F21" s="665">
        <v>0</v>
      </c>
      <c r="G21" s="665">
        <v>0</v>
      </c>
      <c r="H21" s="665">
        <v>0</v>
      </c>
      <c r="I21" s="665">
        <v>0</v>
      </c>
      <c r="J21" s="665">
        <v>0</v>
      </c>
      <c r="K21" s="665">
        <v>0</v>
      </c>
      <c r="L21" s="665">
        <v>0</v>
      </c>
      <c r="M21" s="665">
        <v>0</v>
      </c>
      <c r="N21" s="665">
        <v>0</v>
      </c>
      <c r="O21" s="665">
        <v>0</v>
      </c>
      <c r="P21" s="665">
        <v>0</v>
      </c>
      <c r="Q21" s="665">
        <v>0</v>
      </c>
      <c r="R21" s="665">
        <v>0</v>
      </c>
      <c r="S21" s="665">
        <v>0</v>
      </c>
      <c r="T21" s="665">
        <v>0</v>
      </c>
      <c r="U21" s="665">
        <v>0</v>
      </c>
      <c r="V21" s="665">
        <v>0</v>
      </c>
      <c r="W21" s="665">
        <v>0</v>
      </c>
      <c r="X21" s="665">
        <v>0</v>
      </c>
      <c r="Y21" s="665">
        <v>0</v>
      </c>
      <c r="Z21" s="665">
        <v>0</v>
      </c>
      <c r="AA21" s="665">
        <v>0</v>
      </c>
      <c r="AB21" s="665">
        <v>0</v>
      </c>
      <c r="AC21" s="1056" t="s">
        <v>2186</v>
      </c>
      <c r="AE21" s="780" t="s">
        <v>145</v>
      </c>
      <c r="AF21" s="665">
        <v>0</v>
      </c>
      <c r="AG21" s="665">
        <v>0</v>
      </c>
      <c r="AH21" s="665">
        <v>0</v>
      </c>
      <c r="AI21" s="665">
        <v>0</v>
      </c>
      <c r="AJ21" s="665">
        <v>0</v>
      </c>
      <c r="AK21" s="665">
        <v>0</v>
      </c>
      <c r="AL21" s="665">
        <v>0</v>
      </c>
      <c r="AM21" s="665">
        <v>0</v>
      </c>
      <c r="AN21" s="665">
        <v>0</v>
      </c>
      <c r="AO21" s="665">
        <v>0</v>
      </c>
      <c r="AP21" s="665">
        <v>0</v>
      </c>
      <c r="AQ21" s="665">
        <v>0</v>
      </c>
      <c r="AR21" s="665">
        <v>0</v>
      </c>
      <c r="AS21" s="665">
        <v>0</v>
      </c>
      <c r="AT21" s="665">
        <v>0</v>
      </c>
      <c r="AU21" s="665">
        <v>0</v>
      </c>
      <c r="AV21" s="665">
        <v>0</v>
      </c>
      <c r="AW21" s="665">
        <v>0</v>
      </c>
      <c r="AX21" s="665">
        <v>0</v>
      </c>
      <c r="AY21" s="665">
        <v>0</v>
      </c>
      <c r="AZ21" s="665">
        <v>0</v>
      </c>
      <c r="BA21" s="665">
        <v>0</v>
      </c>
      <c r="BB21" s="665">
        <v>0</v>
      </c>
      <c r="BC21" s="665">
        <v>0</v>
      </c>
      <c r="BL21" s="671"/>
    </row>
    <row r="22" spans="1:64" ht="12.75" customHeight="1">
      <c r="A22" s="775" t="s">
        <v>541</v>
      </c>
      <c r="B22" s="749" t="s">
        <v>1267</v>
      </c>
      <c r="C22" s="775" t="s">
        <v>246</v>
      </c>
      <c r="D22" s="775" t="s">
        <v>1222</v>
      </c>
      <c r="E22" s="665">
        <v>0</v>
      </c>
      <c r="F22" s="665">
        <v>0</v>
      </c>
      <c r="G22" s="665">
        <v>0</v>
      </c>
      <c r="H22" s="665">
        <v>0</v>
      </c>
      <c r="I22" s="665">
        <v>0</v>
      </c>
      <c r="J22" s="665">
        <v>0</v>
      </c>
      <c r="K22" s="665">
        <v>0</v>
      </c>
      <c r="L22" s="665">
        <v>0</v>
      </c>
      <c r="M22" s="665">
        <v>0</v>
      </c>
      <c r="N22" s="665">
        <v>0</v>
      </c>
      <c r="O22" s="665">
        <v>0</v>
      </c>
      <c r="P22" s="665">
        <v>0</v>
      </c>
      <c r="Q22" s="665">
        <v>0</v>
      </c>
      <c r="R22" s="665">
        <v>0</v>
      </c>
      <c r="S22" s="665">
        <v>0</v>
      </c>
      <c r="T22" s="665">
        <v>0</v>
      </c>
      <c r="U22" s="665">
        <v>0</v>
      </c>
      <c r="V22" s="665">
        <v>0</v>
      </c>
      <c r="W22" s="665">
        <v>0</v>
      </c>
      <c r="X22" s="665">
        <v>0</v>
      </c>
      <c r="Y22" s="665">
        <v>0</v>
      </c>
      <c r="Z22" s="665">
        <v>0</v>
      </c>
      <c r="AA22" s="665">
        <v>0</v>
      </c>
      <c r="AB22" s="665">
        <v>0</v>
      </c>
      <c r="AC22" s="1056" t="s">
        <v>2187</v>
      </c>
      <c r="AE22" s="780" t="s">
        <v>1182</v>
      </c>
      <c r="AF22" s="665">
        <v>0</v>
      </c>
      <c r="AG22" s="665">
        <v>0</v>
      </c>
      <c r="AH22" s="665">
        <v>0</v>
      </c>
      <c r="AI22" s="665">
        <v>0</v>
      </c>
      <c r="AJ22" s="665">
        <v>0</v>
      </c>
      <c r="AK22" s="665">
        <v>0</v>
      </c>
      <c r="AL22" s="665">
        <v>0</v>
      </c>
      <c r="AM22" s="665">
        <v>0</v>
      </c>
      <c r="AN22" s="665">
        <v>0</v>
      </c>
      <c r="AO22" s="665">
        <v>0</v>
      </c>
      <c r="AP22" s="665">
        <v>0</v>
      </c>
      <c r="AQ22" s="665">
        <v>0</v>
      </c>
      <c r="AR22" s="665">
        <v>0</v>
      </c>
      <c r="AS22" s="665">
        <v>0</v>
      </c>
      <c r="AT22" s="665">
        <v>0</v>
      </c>
      <c r="AU22" s="665">
        <v>0</v>
      </c>
      <c r="AV22" s="665">
        <v>0</v>
      </c>
      <c r="AW22" s="665">
        <v>0</v>
      </c>
      <c r="AX22" s="665">
        <v>0</v>
      </c>
      <c r="AY22" s="665">
        <v>0</v>
      </c>
      <c r="AZ22" s="665">
        <v>0</v>
      </c>
      <c r="BA22" s="665">
        <v>0</v>
      </c>
      <c r="BB22" s="665">
        <v>0</v>
      </c>
      <c r="BC22" s="665">
        <v>0</v>
      </c>
      <c r="BL22" s="670"/>
    </row>
    <row r="23" spans="1:64" s="668" customFormat="1" ht="13.5" customHeight="1">
      <c r="A23" s="774" t="s">
        <v>541</v>
      </c>
      <c r="B23" s="774" t="s">
        <v>289</v>
      </c>
      <c r="C23" s="774" t="s">
        <v>246</v>
      </c>
      <c r="D23" s="774" t="s">
        <v>1222</v>
      </c>
      <c r="E23" s="716">
        <f>SUM(E24:E36)</f>
        <v>0</v>
      </c>
      <c r="F23" s="716">
        <f t="shared" ref="F23:O23" si="6">SUM(F24:F36)</f>
        <v>0</v>
      </c>
      <c r="G23" s="716">
        <f t="shared" si="6"/>
        <v>0</v>
      </c>
      <c r="H23" s="716">
        <f t="shared" si="6"/>
        <v>0</v>
      </c>
      <c r="I23" s="716">
        <f t="shared" si="6"/>
        <v>0</v>
      </c>
      <c r="J23" s="716">
        <f t="shared" si="6"/>
        <v>0</v>
      </c>
      <c r="K23" s="716">
        <f t="shared" si="6"/>
        <v>0</v>
      </c>
      <c r="L23" s="716">
        <f t="shared" si="6"/>
        <v>0</v>
      </c>
      <c r="M23" s="716">
        <f t="shared" si="6"/>
        <v>0</v>
      </c>
      <c r="N23" s="716">
        <f t="shared" si="6"/>
        <v>0</v>
      </c>
      <c r="O23" s="716">
        <f t="shared" si="6"/>
        <v>0</v>
      </c>
      <c r="P23" s="716">
        <f>SUM(P24:P36)</f>
        <v>0</v>
      </c>
      <c r="Q23" s="716">
        <f>SUM(Q24:Q36)</f>
        <v>0</v>
      </c>
      <c r="R23" s="716">
        <f>SUM(R24:R36)</f>
        <v>0</v>
      </c>
      <c r="S23" s="716">
        <f>SUM(S24:S36)</f>
        <v>0</v>
      </c>
      <c r="T23" s="716">
        <f>SUM(T24:T36)</f>
        <v>0</v>
      </c>
      <c r="U23" s="716">
        <f t="shared" ref="U23:AB23" si="7">SUM(U24:U36)</f>
        <v>0</v>
      </c>
      <c r="V23" s="716">
        <f t="shared" si="7"/>
        <v>0</v>
      </c>
      <c r="W23" s="716">
        <f t="shared" si="7"/>
        <v>0</v>
      </c>
      <c r="X23" s="716">
        <f>SUM(X24:X36)</f>
        <v>0</v>
      </c>
      <c r="Y23" s="716">
        <f>SUM(Y24:Y36)</f>
        <v>0</v>
      </c>
      <c r="Z23" s="716">
        <f>SUM(Z24:Z36)</f>
        <v>0</v>
      </c>
      <c r="AA23" s="716">
        <f>SUM(AA24:AA36)</f>
        <v>0</v>
      </c>
      <c r="AB23" s="716">
        <f t="shared" si="7"/>
        <v>0</v>
      </c>
      <c r="AC23" s="1057" t="s">
        <v>2188</v>
      </c>
      <c r="AD23" s="95"/>
      <c r="AE23" s="780" t="s">
        <v>131</v>
      </c>
      <c r="AF23" s="672">
        <f t="shared" ref="AF23:BC23" si="8">SUM(AF24:AF36)</f>
        <v>0</v>
      </c>
      <c r="AG23" s="672">
        <f t="shared" si="8"/>
        <v>0</v>
      </c>
      <c r="AH23" s="672">
        <f t="shared" si="8"/>
        <v>0</v>
      </c>
      <c r="AI23" s="672">
        <f t="shared" si="8"/>
        <v>0</v>
      </c>
      <c r="AJ23" s="672">
        <f t="shared" si="8"/>
        <v>0</v>
      </c>
      <c r="AK23" s="672">
        <f t="shared" si="8"/>
        <v>0</v>
      </c>
      <c r="AL23" s="672">
        <f t="shared" si="8"/>
        <v>0</v>
      </c>
      <c r="AM23" s="672">
        <f t="shared" si="8"/>
        <v>0</v>
      </c>
      <c r="AN23" s="672">
        <f t="shared" si="8"/>
        <v>0</v>
      </c>
      <c r="AO23" s="672">
        <f t="shared" si="8"/>
        <v>0</v>
      </c>
      <c r="AP23" s="672">
        <f t="shared" si="8"/>
        <v>0</v>
      </c>
      <c r="AQ23" s="672">
        <f t="shared" si="8"/>
        <v>0</v>
      </c>
      <c r="AR23" s="672">
        <f t="shared" si="8"/>
        <v>0</v>
      </c>
      <c r="AS23" s="672">
        <f t="shared" si="8"/>
        <v>0</v>
      </c>
      <c r="AT23" s="672">
        <f t="shared" si="8"/>
        <v>0</v>
      </c>
      <c r="AU23" s="672">
        <f t="shared" si="8"/>
        <v>0</v>
      </c>
      <c r="AV23" s="672">
        <f t="shared" si="8"/>
        <v>0</v>
      </c>
      <c r="AW23" s="672">
        <f t="shared" si="8"/>
        <v>0</v>
      </c>
      <c r="AX23" s="672">
        <f t="shared" si="8"/>
        <v>0</v>
      </c>
      <c r="AY23" s="672">
        <f>SUM(AY24:AY36)</f>
        <v>0</v>
      </c>
      <c r="AZ23" s="672">
        <f>SUM(AZ24:AZ36)</f>
        <v>0</v>
      </c>
      <c r="BA23" s="672">
        <f>SUM(BA24:BA36)</f>
        <v>0</v>
      </c>
      <c r="BB23" s="672">
        <f>SUM(BB24:BB36)</f>
        <v>0</v>
      </c>
      <c r="BC23" s="672">
        <f t="shared" si="8"/>
        <v>0</v>
      </c>
      <c r="BL23" s="188"/>
    </row>
    <row r="24" spans="1:64" ht="12.75" customHeight="1">
      <c r="A24" s="775" t="s">
        <v>541</v>
      </c>
      <c r="B24" s="775" t="s">
        <v>1268</v>
      </c>
      <c r="C24" s="775" t="s">
        <v>246</v>
      </c>
      <c r="D24" s="775" t="s">
        <v>1222</v>
      </c>
      <c r="E24" s="665">
        <v>0</v>
      </c>
      <c r="F24" s="665">
        <v>0</v>
      </c>
      <c r="G24" s="665">
        <v>0</v>
      </c>
      <c r="H24" s="665">
        <v>0</v>
      </c>
      <c r="I24" s="665">
        <v>0</v>
      </c>
      <c r="J24" s="665">
        <v>0</v>
      </c>
      <c r="K24" s="665">
        <v>0</v>
      </c>
      <c r="L24" s="665">
        <v>0</v>
      </c>
      <c r="M24" s="665">
        <v>0</v>
      </c>
      <c r="N24" s="665">
        <v>0</v>
      </c>
      <c r="O24" s="665">
        <v>0</v>
      </c>
      <c r="P24" s="665">
        <v>0</v>
      </c>
      <c r="Q24" s="665">
        <v>0</v>
      </c>
      <c r="R24" s="665">
        <v>0</v>
      </c>
      <c r="S24" s="665">
        <v>0</v>
      </c>
      <c r="T24" s="665">
        <v>0</v>
      </c>
      <c r="U24" s="665">
        <v>0</v>
      </c>
      <c r="V24" s="665">
        <v>0</v>
      </c>
      <c r="W24" s="665">
        <v>0</v>
      </c>
      <c r="X24" s="665">
        <v>0</v>
      </c>
      <c r="Y24" s="665">
        <v>0</v>
      </c>
      <c r="Z24" s="665">
        <v>0</v>
      </c>
      <c r="AA24" s="665">
        <v>0</v>
      </c>
      <c r="AB24" s="665">
        <v>0</v>
      </c>
      <c r="AC24" s="1056" t="s">
        <v>2189</v>
      </c>
      <c r="AE24" s="780" t="s">
        <v>158</v>
      </c>
      <c r="AF24" s="665">
        <v>0</v>
      </c>
      <c r="AG24" s="665">
        <v>0</v>
      </c>
      <c r="AH24" s="665">
        <v>0</v>
      </c>
      <c r="AI24" s="665">
        <v>0</v>
      </c>
      <c r="AJ24" s="665">
        <v>0</v>
      </c>
      <c r="AK24" s="665">
        <v>0</v>
      </c>
      <c r="AL24" s="665">
        <v>0</v>
      </c>
      <c r="AM24" s="665">
        <v>0</v>
      </c>
      <c r="AN24" s="665">
        <v>0</v>
      </c>
      <c r="AO24" s="665">
        <v>0</v>
      </c>
      <c r="AP24" s="665">
        <v>0</v>
      </c>
      <c r="AQ24" s="665">
        <v>0</v>
      </c>
      <c r="AR24" s="665">
        <v>0</v>
      </c>
      <c r="AS24" s="665">
        <v>0</v>
      </c>
      <c r="AT24" s="665">
        <v>0</v>
      </c>
      <c r="AU24" s="665">
        <v>0</v>
      </c>
      <c r="AV24" s="665">
        <v>0</v>
      </c>
      <c r="AW24" s="665">
        <v>0</v>
      </c>
      <c r="AX24" s="665">
        <v>0</v>
      </c>
      <c r="AY24" s="665">
        <v>0</v>
      </c>
      <c r="AZ24" s="665">
        <v>0</v>
      </c>
      <c r="BA24" s="665">
        <v>0</v>
      </c>
      <c r="BB24" s="665">
        <v>0</v>
      </c>
      <c r="BC24" s="665">
        <v>0</v>
      </c>
      <c r="BL24" s="670"/>
    </row>
    <row r="25" spans="1:64" ht="12.75" customHeight="1">
      <c r="A25" s="775" t="s">
        <v>541</v>
      </c>
      <c r="B25" s="775" t="s">
        <v>1269</v>
      </c>
      <c r="C25" s="775" t="s">
        <v>246</v>
      </c>
      <c r="D25" s="775" t="s">
        <v>1222</v>
      </c>
      <c r="E25" s="665">
        <v>0</v>
      </c>
      <c r="F25" s="665">
        <v>0</v>
      </c>
      <c r="G25" s="665">
        <v>0</v>
      </c>
      <c r="H25" s="665">
        <v>0</v>
      </c>
      <c r="I25" s="665">
        <v>0</v>
      </c>
      <c r="J25" s="665">
        <v>0</v>
      </c>
      <c r="K25" s="665">
        <v>0</v>
      </c>
      <c r="L25" s="665">
        <v>0</v>
      </c>
      <c r="M25" s="665">
        <v>0</v>
      </c>
      <c r="N25" s="665">
        <v>0</v>
      </c>
      <c r="O25" s="665">
        <v>0</v>
      </c>
      <c r="P25" s="665">
        <v>0</v>
      </c>
      <c r="Q25" s="665">
        <v>0</v>
      </c>
      <c r="R25" s="665">
        <v>0</v>
      </c>
      <c r="S25" s="665">
        <v>0</v>
      </c>
      <c r="T25" s="665">
        <v>0</v>
      </c>
      <c r="U25" s="665">
        <v>0</v>
      </c>
      <c r="V25" s="665">
        <v>0</v>
      </c>
      <c r="W25" s="665">
        <v>0</v>
      </c>
      <c r="X25" s="665">
        <v>0</v>
      </c>
      <c r="Y25" s="665">
        <v>0</v>
      </c>
      <c r="Z25" s="665">
        <v>0</v>
      </c>
      <c r="AA25" s="665">
        <v>0</v>
      </c>
      <c r="AB25" s="665">
        <v>0</v>
      </c>
      <c r="AC25" s="1054" t="s">
        <v>2190</v>
      </c>
      <c r="AE25" s="780" t="s">
        <v>45</v>
      </c>
      <c r="AF25" s="665">
        <v>0</v>
      </c>
      <c r="AG25" s="665">
        <v>0</v>
      </c>
      <c r="AH25" s="665">
        <v>0</v>
      </c>
      <c r="AI25" s="665">
        <v>0</v>
      </c>
      <c r="AJ25" s="665">
        <v>0</v>
      </c>
      <c r="AK25" s="665">
        <v>0</v>
      </c>
      <c r="AL25" s="665">
        <v>0</v>
      </c>
      <c r="AM25" s="665">
        <v>0</v>
      </c>
      <c r="AN25" s="665">
        <v>0</v>
      </c>
      <c r="AO25" s="665">
        <v>0</v>
      </c>
      <c r="AP25" s="665">
        <v>0</v>
      </c>
      <c r="AQ25" s="665">
        <v>0</v>
      </c>
      <c r="AR25" s="665">
        <v>0</v>
      </c>
      <c r="AS25" s="665">
        <v>0</v>
      </c>
      <c r="AT25" s="665">
        <v>0</v>
      </c>
      <c r="AU25" s="665">
        <v>0</v>
      </c>
      <c r="AV25" s="665">
        <v>0</v>
      </c>
      <c r="AW25" s="665">
        <v>0</v>
      </c>
      <c r="AX25" s="665">
        <v>0</v>
      </c>
      <c r="AY25" s="665">
        <v>0</v>
      </c>
      <c r="AZ25" s="665">
        <v>0</v>
      </c>
      <c r="BA25" s="665">
        <v>0</v>
      </c>
      <c r="BB25" s="665">
        <v>0</v>
      </c>
      <c r="BC25" s="665">
        <v>0</v>
      </c>
      <c r="BL25" s="670"/>
    </row>
    <row r="26" spans="1:64" ht="12.75" customHeight="1">
      <c r="A26" s="775" t="s">
        <v>541</v>
      </c>
      <c r="B26" s="775" t="s">
        <v>1270</v>
      </c>
      <c r="C26" s="775" t="s">
        <v>246</v>
      </c>
      <c r="D26" s="775" t="s">
        <v>1222</v>
      </c>
      <c r="E26" s="665">
        <v>0</v>
      </c>
      <c r="F26" s="665">
        <v>0</v>
      </c>
      <c r="G26" s="665">
        <v>0</v>
      </c>
      <c r="H26" s="665">
        <v>0</v>
      </c>
      <c r="I26" s="665">
        <v>0</v>
      </c>
      <c r="J26" s="665">
        <v>0</v>
      </c>
      <c r="K26" s="665">
        <v>0</v>
      </c>
      <c r="L26" s="665">
        <v>0</v>
      </c>
      <c r="M26" s="665">
        <v>0</v>
      </c>
      <c r="N26" s="665">
        <v>0</v>
      </c>
      <c r="O26" s="665">
        <v>0</v>
      </c>
      <c r="P26" s="665">
        <v>0</v>
      </c>
      <c r="Q26" s="665">
        <v>0</v>
      </c>
      <c r="R26" s="665">
        <v>0</v>
      </c>
      <c r="S26" s="665">
        <v>0</v>
      </c>
      <c r="T26" s="665">
        <v>0</v>
      </c>
      <c r="U26" s="665">
        <v>0</v>
      </c>
      <c r="V26" s="665">
        <v>0</v>
      </c>
      <c r="W26" s="665">
        <v>0</v>
      </c>
      <c r="X26" s="665">
        <v>0</v>
      </c>
      <c r="Y26" s="665">
        <v>0</v>
      </c>
      <c r="Z26" s="665">
        <v>0</v>
      </c>
      <c r="AA26" s="665">
        <v>0</v>
      </c>
      <c r="AB26" s="665">
        <v>0</v>
      </c>
      <c r="AC26" s="1056" t="s">
        <v>2191</v>
      </c>
      <c r="AE26" s="780" t="s">
        <v>149</v>
      </c>
      <c r="AF26" s="665">
        <v>0</v>
      </c>
      <c r="AG26" s="665">
        <v>0</v>
      </c>
      <c r="AH26" s="665">
        <v>0</v>
      </c>
      <c r="AI26" s="665">
        <v>0</v>
      </c>
      <c r="AJ26" s="665">
        <v>0</v>
      </c>
      <c r="AK26" s="665">
        <v>0</v>
      </c>
      <c r="AL26" s="665">
        <v>0</v>
      </c>
      <c r="AM26" s="665">
        <v>0</v>
      </c>
      <c r="AN26" s="665">
        <v>0</v>
      </c>
      <c r="AO26" s="665">
        <v>0</v>
      </c>
      <c r="AP26" s="665">
        <v>0</v>
      </c>
      <c r="AQ26" s="665">
        <v>0</v>
      </c>
      <c r="AR26" s="665">
        <v>0</v>
      </c>
      <c r="AS26" s="665">
        <v>0</v>
      </c>
      <c r="AT26" s="665">
        <v>0</v>
      </c>
      <c r="AU26" s="665">
        <v>0</v>
      </c>
      <c r="AV26" s="665">
        <v>0</v>
      </c>
      <c r="AW26" s="665">
        <v>0</v>
      </c>
      <c r="AX26" s="665">
        <v>0</v>
      </c>
      <c r="AY26" s="665">
        <v>0</v>
      </c>
      <c r="AZ26" s="665">
        <v>0</v>
      </c>
      <c r="BA26" s="665">
        <v>0</v>
      </c>
      <c r="BB26" s="665">
        <v>0</v>
      </c>
      <c r="BC26" s="665">
        <v>0</v>
      </c>
      <c r="BL26" s="670"/>
    </row>
    <row r="27" spans="1:64" ht="12.75" customHeight="1">
      <c r="A27" s="775" t="s">
        <v>541</v>
      </c>
      <c r="B27" s="775" t="s">
        <v>1271</v>
      </c>
      <c r="C27" s="775" t="s">
        <v>246</v>
      </c>
      <c r="D27" s="775" t="s">
        <v>1222</v>
      </c>
      <c r="E27" s="665">
        <v>0</v>
      </c>
      <c r="F27" s="665">
        <v>0</v>
      </c>
      <c r="G27" s="665">
        <v>0</v>
      </c>
      <c r="H27" s="665">
        <v>0</v>
      </c>
      <c r="I27" s="665">
        <v>0</v>
      </c>
      <c r="J27" s="665">
        <v>0</v>
      </c>
      <c r="K27" s="665">
        <v>0</v>
      </c>
      <c r="L27" s="665">
        <v>0</v>
      </c>
      <c r="M27" s="665">
        <v>0</v>
      </c>
      <c r="N27" s="665">
        <v>0</v>
      </c>
      <c r="O27" s="665">
        <v>0</v>
      </c>
      <c r="P27" s="665">
        <v>0</v>
      </c>
      <c r="Q27" s="665">
        <v>0</v>
      </c>
      <c r="R27" s="665">
        <v>0</v>
      </c>
      <c r="S27" s="665">
        <v>0</v>
      </c>
      <c r="T27" s="665">
        <v>0</v>
      </c>
      <c r="U27" s="665">
        <v>0</v>
      </c>
      <c r="V27" s="665">
        <v>0</v>
      </c>
      <c r="W27" s="665">
        <v>0</v>
      </c>
      <c r="X27" s="665">
        <v>0</v>
      </c>
      <c r="Y27" s="665">
        <v>0</v>
      </c>
      <c r="Z27" s="665">
        <v>0</v>
      </c>
      <c r="AA27" s="665">
        <v>0</v>
      </c>
      <c r="AB27" s="665">
        <v>0</v>
      </c>
      <c r="AC27" s="1056" t="s">
        <v>2192</v>
      </c>
      <c r="AE27" s="780" t="s">
        <v>150</v>
      </c>
      <c r="AF27" s="665">
        <v>0</v>
      </c>
      <c r="AG27" s="665">
        <v>0</v>
      </c>
      <c r="AH27" s="665">
        <v>0</v>
      </c>
      <c r="AI27" s="665">
        <v>0</v>
      </c>
      <c r="AJ27" s="665">
        <v>0</v>
      </c>
      <c r="AK27" s="665">
        <v>0</v>
      </c>
      <c r="AL27" s="665">
        <v>0</v>
      </c>
      <c r="AM27" s="665">
        <v>0</v>
      </c>
      <c r="AN27" s="665">
        <v>0</v>
      </c>
      <c r="AO27" s="665">
        <v>0</v>
      </c>
      <c r="AP27" s="665">
        <v>0</v>
      </c>
      <c r="AQ27" s="665">
        <v>0</v>
      </c>
      <c r="AR27" s="665">
        <v>0</v>
      </c>
      <c r="AS27" s="665">
        <v>0</v>
      </c>
      <c r="AT27" s="665">
        <v>0</v>
      </c>
      <c r="AU27" s="665">
        <v>0</v>
      </c>
      <c r="AV27" s="665">
        <v>0</v>
      </c>
      <c r="AW27" s="665">
        <v>0</v>
      </c>
      <c r="AX27" s="665">
        <v>0</v>
      </c>
      <c r="AY27" s="665">
        <v>0</v>
      </c>
      <c r="AZ27" s="665">
        <v>0</v>
      </c>
      <c r="BA27" s="665">
        <v>0</v>
      </c>
      <c r="BB27" s="665">
        <v>0</v>
      </c>
      <c r="BC27" s="665">
        <v>0</v>
      </c>
      <c r="BL27" s="670"/>
    </row>
    <row r="28" spans="1:64" s="99" customFormat="1" ht="12.75" customHeight="1">
      <c r="A28" s="775" t="s">
        <v>541</v>
      </c>
      <c r="B28" s="775" t="s">
        <v>1272</v>
      </c>
      <c r="C28" s="775" t="s">
        <v>246</v>
      </c>
      <c r="D28" s="775" t="s">
        <v>1222</v>
      </c>
      <c r="E28" s="665">
        <v>0</v>
      </c>
      <c r="F28" s="665">
        <v>0</v>
      </c>
      <c r="G28" s="665">
        <v>0</v>
      </c>
      <c r="H28" s="665">
        <v>0</v>
      </c>
      <c r="I28" s="665">
        <v>0</v>
      </c>
      <c r="J28" s="665">
        <v>0</v>
      </c>
      <c r="K28" s="665">
        <v>0</v>
      </c>
      <c r="L28" s="665">
        <v>0</v>
      </c>
      <c r="M28" s="665">
        <v>0</v>
      </c>
      <c r="N28" s="665">
        <v>0</v>
      </c>
      <c r="O28" s="665">
        <v>0</v>
      </c>
      <c r="P28" s="665">
        <v>0</v>
      </c>
      <c r="Q28" s="665">
        <v>0</v>
      </c>
      <c r="R28" s="665">
        <v>0</v>
      </c>
      <c r="S28" s="665">
        <v>0</v>
      </c>
      <c r="T28" s="665">
        <v>0</v>
      </c>
      <c r="U28" s="665">
        <v>0</v>
      </c>
      <c r="V28" s="665">
        <v>0</v>
      </c>
      <c r="W28" s="665">
        <v>0</v>
      </c>
      <c r="X28" s="665">
        <v>0</v>
      </c>
      <c r="Y28" s="665">
        <v>0</v>
      </c>
      <c r="Z28" s="665">
        <v>0</v>
      </c>
      <c r="AA28" s="665">
        <v>0</v>
      </c>
      <c r="AB28" s="665">
        <v>0</v>
      </c>
      <c r="AC28" s="1056" t="s">
        <v>2193</v>
      </c>
      <c r="AD28" s="95"/>
      <c r="AE28" s="780" t="s">
        <v>151</v>
      </c>
      <c r="AF28" s="665">
        <v>0</v>
      </c>
      <c r="AG28" s="665">
        <v>0</v>
      </c>
      <c r="AH28" s="665">
        <v>0</v>
      </c>
      <c r="AI28" s="665">
        <v>0</v>
      </c>
      <c r="AJ28" s="665">
        <v>0</v>
      </c>
      <c r="AK28" s="665">
        <v>0</v>
      </c>
      <c r="AL28" s="665">
        <v>0</v>
      </c>
      <c r="AM28" s="665">
        <v>0</v>
      </c>
      <c r="AN28" s="665">
        <v>0</v>
      </c>
      <c r="AO28" s="665">
        <v>0</v>
      </c>
      <c r="AP28" s="665">
        <v>0</v>
      </c>
      <c r="AQ28" s="665">
        <v>0</v>
      </c>
      <c r="AR28" s="665">
        <v>0</v>
      </c>
      <c r="AS28" s="665">
        <v>0</v>
      </c>
      <c r="AT28" s="665">
        <v>0</v>
      </c>
      <c r="AU28" s="665">
        <v>0</v>
      </c>
      <c r="AV28" s="665">
        <v>0</v>
      </c>
      <c r="AW28" s="665">
        <v>0</v>
      </c>
      <c r="AX28" s="665">
        <v>0</v>
      </c>
      <c r="AY28" s="665">
        <v>0</v>
      </c>
      <c r="AZ28" s="665">
        <v>0</v>
      </c>
      <c r="BA28" s="665">
        <v>0</v>
      </c>
      <c r="BB28" s="665">
        <v>0</v>
      </c>
      <c r="BC28" s="665">
        <v>0</v>
      </c>
      <c r="BL28" s="670"/>
    </row>
    <row r="29" spans="1:64" s="99" customFormat="1" ht="12.75" customHeight="1">
      <c r="A29" s="775" t="s">
        <v>541</v>
      </c>
      <c r="B29" s="775" t="s">
        <v>1273</v>
      </c>
      <c r="C29" s="775" t="s">
        <v>246</v>
      </c>
      <c r="D29" s="775" t="s">
        <v>1222</v>
      </c>
      <c r="E29" s="665">
        <v>0</v>
      </c>
      <c r="F29" s="665">
        <v>0</v>
      </c>
      <c r="G29" s="665">
        <v>0</v>
      </c>
      <c r="H29" s="665">
        <v>0</v>
      </c>
      <c r="I29" s="665">
        <v>0</v>
      </c>
      <c r="J29" s="665">
        <v>0</v>
      </c>
      <c r="K29" s="665">
        <v>0</v>
      </c>
      <c r="L29" s="665">
        <v>0</v>
      </c>
      <c r="M29" s="665">
        <v>0</v>
      </c>
      <c r="N29" s="665">
        <v>0</v>
      </c>
      <c r="O29" s="665">
        <v>0</v>
      </c>
      <c r="P29" s="665">
        <v>0</v>
      </c>
      <c r="Q29" s="665">
        <v>0</v>
      </c>
      <c r="R29" s="665">
        <v>0</v>
      </c>
      <c r="S29" s="665">
        <v>0</v>
      </c>
      <c r="T29" s="665">
        <v>0</v>
      </c>
      <c r="U29" s="665">
        <v>0</v>
      </c>
      <c r="V29" s="665">
        <v>0</v>
      </c>
      <c r="W29" s="665">
        <v>0</v>
      </c>
      <c r="X29" s="665">
        <v>0</v>
      </c>
      <c r="Y29" s="665">
        <v>0</v>
      </c>
      <c r="Z29" s="665">
        <v>0</v>
      </c>
      <c r="AA29" s="665">
        <v>0</v>
      </c>
      <c r="AB29" s="665">
        <v>0</v>
      </c>
      <c r="AC29" s="1054" t="s">
        <v>2194</v>
      </c>
      <c r="AD29" s="95"/>
      <c r="AE29" s="780" t="s">
        <v>804</v>
      </c>
      <c r="AF29" s="665">
        <v>0</v>
      </c>
      <c r="AG29" s="665">
        <v>0</v>
      </c>
      <c r="AH29" s="665">
        <v>0</v>
      </c>
      <c r="AI29" s="665">
        <v>0</v>
      </c>
      <c r="AJ29" s="665">
        <v>0</v>
      </c>
      <c r="AK29" s="665">
        <v>0</v>
      </c>
      <c r="AL29" s="665">
        <v>0</v>
      </c>
      <c r="AM29" s="665">
        <v>0</v>
      </c>
      <c r="AN29" s="665">
        <v>0</v>
      </c>
      <c r="AO29" s="665">
        <v>0</v>
      </c>
      <c r="AP29" s="665">
        <v>0</v>
      </c>
      <c r="AQ29" s="665">
        <v>0</v>
      </c>
      <c r="AR29" s="665">
        <v>0</v>
      </c>
      <c r="AS29" s="665">
        <v>0</v>
      </c>
      <c r="AT29" s="665">
        <v>0</v>
      </c>
      <c r="AU29" s="665">
        <v>0</v>
      </c>
      <c r="AV29" s="665">
        <v>0</v>
      </c>
      <c r="AW29" s="665">
        <v>0</v>
      </c>
      <c r="AX29" s="665">
        <v>0</v>
      </c>
      <c r="AY29" s="665">
        <v>0</v>
      </c>
      <c r="AZ29" s="665">
        <v>0</v>
      </c>
      <c r="BA29" s="665">
        <v>0</v>
      </c>
      <c r="BB29" s="665">
        <v>0</v>
      </c>
      <c r="BC29" s="665">
        <v>0</v>
      </c>
      <c r="BL29" s="670"/>
    </row>
    <row r="30" spans="1:64" ht="12.75" customHeight="1">
      <c r="A30" s="775" t="s">
        <v>541</v>
      </c>
      <c r="B30" s="775" t="s">
        <v>1274</v>
      </c>
      <c r="C30" s="775" t="s">
        <v>246</v>
      </c>
      <c r="D30" s="775" t="s">
        <v>1222</v>
      </c>
      <c r="E30" s="665">
        <v>0</v>
      </c>
      <c r="F30" s="665">
        <v>0</v>
      </c>
      <c r="G30" s="665">
        <v>0</v>
      </c>
      <c r="H30" s="665">
        <v>0</v>
      </c>
      <c r="I30" s="665">
        <v>0</v>
      </c>
      <c r="J30" s="665">
        <v>0</v>
      </c>
      <c r="K30" s="665">
        <v>0</v>
      </c>
      <c r="L30" s="665">
        <v>0</v>
      </c>
      <c r="M30" s="665">
        <v>0</v>
      </c>
      <c r="N30" s="665">
        <v>0</v>
      </c>
      <c r="O30" s="665">
        <v>0</v>
      </c>
      <c r="P30" s="665">
        <v>0</v>
      </c>
      <c r="Q30" s="665">
        <v>0</v>
      </c>
      <c r="R30" s="665">
        <v>0</v>
      </c>
      <c r="S30" s="665">
        <v>0</v>
      </c>
      <c r="T30" s="665">
        <v>0</v>
      </c>
      <c r="U30" s="665">
        <v>0</v>
      </c>
      <c r="V30" s="665">
        <v>0</v>
      </c>
      <c r="W30" s="665">
        <v>0</v>
      </c>
      <c r="X30" s="665">
        <v>0</v>
      </c>
      <c r="Y30" s="665">
        <v>0</v>
      </c>
      <c r="Z30" s="665">
        <v>0</v>
      </c>
      <c r="AA30" s="665">
        <v>0</v>
      </c>
      <c r="AB30" s="665">
        <v>0</v>
      </c>
      <c r="AC30" s="1060" t="s">
        <v>2195</v>
      </c>
      <c r="AE30" s="780" t="s">
        <v>152</v>
      </c>
      <c r="AF30" s="665">
        <v>0</v>
      </c>
      <c r="AG30" s="665">
        <v>0</v>
      </c>
      <c r="AH30" s="665">
        <v>0</v>
      </c>
      <c r="AI30" s="665">
        <v>0</v>
      </c>
      <c r="AJ30" s="665">
        <v>0</v>
      </c>
      <c r="AK30" s="665">
        <v>0</v>
      </c>
      <c r="AL30" s="665">
        <v>0</v>
      </c>
      <c r="AM30" s="665">
        <v>0</v>
      </c>
      <c r="AN30" s="665">
        <v>0</v>
      </c>
      <c r="AO30" s="665">
        <v>0</v>
      </c>
      <c r="AP30" s="665">
        <v>0</v>
      </c>
      <c r="AQ30" s="665">
        <v>0</v>
      </c>
      <c r="AR30" s="665">
        <v>0</v>
      </c>
      <c r="AS30" s="665">
        <v>0</v>
      </c>
      <c r="AT30" s="665">
        <v>0</v>
      </c>
      <c r="AU30" s="665">
        <v>0</v>
      </c>
      <c r="AV30" s="665">
        <v>0</v>
      </c>
      <c r="AW30" s="665">
        <v>0</v>
      </c>
      <c r="AX30" s="665">
        <v>0</v>
      </c>
      <c r="AY30" s="665">
        <v>0</v>
      </c>
      <c r="AZ30" s="665">
        <v>0</v>
      </c>
      <c r="BA30" s="665">
        <v>0</v>
      </c>
      <c r="BB30" s="665">
        <v>0</v>
      </c>
      <c r="BC30" s="665">
        <v>0</v>
      </c>
      <c r="BL30" s="670"/>
    </row>
    <row r="31" spans="1:64" ht="12.75" customHeight="1">
      <c r="A31" s="775" t="s">
        <v>541</v>
      </c>
      <c r="B31" s="775" t="s">
        <v>1275</v>
      </c>
      <c r="C31" s="775" t="s">
        <v>246</v>
      </c>
      <c r="D31" s="775" t="s">
        <v>1222</v>
      </c>
      <c r="E31" s="665">
        <v>0</v>
      </c>
      <c r="F31" s="665">
        <v>0</v>
      </c>
      <c r="G31" s="665">
        <v>0</v>
      </c>
      <c r="H31" s="665">
        <v>0</v>
      </c>
      <c r="I31" s="665">
        <v>0</v>
      </c>
      <c r="J31" s="665">
        <v>0</v>
      </c>
      <c r="K31" s="665">
        <v>0</v>
      </c>
      <c r="L31" s="665">
        <v>0</v>
      </c>
      <c r="M31" s="665">
        <v>0</v>
      </c>
      <c r="N31" s="665">
        <v>0</v>
      </c>
      <c r="O31" s="665">
        <v>0</v>
      </c>
      <c r="P31" s="665">
        <v>0</v>
      </c>
      <c r="Q31" s="665">
        <v>0</v>
      </c>
      <c r="R31" s="665">
        <v>0</v>
      </c>
      <c r="S31" s="665">
        <v>0</v>
      </c>
      <c r="T31" s="665">
        <v>0</v>
      </c>
      <c r="U31" s="665">
        <v>0</v>
      </c>
      <c r="V31" s="665">
        <v>0</v>
      </c>
      <c r="W31" s="665">
        <v>0</v>
      </c>
      <c r="X31" s="665">
        <v>0</v>
      </c>
      <c r="Y31" s="665">
        <v>0</v>
      </c>
      <c r="Z31" s="665">
        <v>0</v>
      </c>
      <c r="AA31" s="665">
        <v>0</v>
      </c>
      <c r="AB31" s="665">
        <v>0</v>
      </c>
      <c r="AC31" s="1054" t="s">
        <v>2196</v>
      </c>
      <c r="AE31" s="780" t="s">
        <v>153</v>
      </c>
      <c r="AF31" s="665">
        <v>0</v>
      </c>
      <c r="AG31" s="665">
        <v>0</v>
      </c>
      <c r="AH31" s="665">
        <v>0</v>
      </c>
      <c r="AI31" s="665">
        <v>0</v>
      </c>
      <c r="AJ31" s="665">
        <v>0</v>
      </c>
      <c r="AK31" s="665">
        <v>0</v>
      </c>
      <c r="AL31" s="665">
        <v>0</v>
      </c>
      <c r="AM31" s="665">
        <v>0</v>
      </c>
      <c r="AN31" s="665">
        <v>0</v>
      </c>
      <c r="AO31" s="665">
        <v>0</v>
      </c>
      <c r="AP31" s="665">
        <v>0</v>
      </c>
      <c r="AQ31" s="665">
        <v>0</v>
      </c>
      <c r="AR31" s="665">
        <v>0</v>
      </c>
      <c r="AS31" s="665">
        <v>0</v>
      </c>
      <c r="AT31" s="665">
        <v>0</v>
      </c>
      <c r="AU31" s="665">
        <v>0</v>
      </c>
      <c r="AV31" s="665">
        <v>0</v>
      </c>
      <c r="AW31" s="665">
        <v>0</v>
      </c>
      <c r="AX31" s="665">
        <v>0</v>
      </c>
      <c r="AY31" s="665">
        <v>0</v>
      </c>
      <c r="AZ31" s="665">
        <v>0</v>
      </c>
      <c r="BA31" s="665">
        <v>0</v>
      </c>
      <c r="BB31" s="665">
        <v>0</v>
      </c>
      <c r="BC31" s="665">
        <v>0</v>
      </c>
      <c r="BL31" s="670"/>
    </row>
    <row r="32" spans="1:64" ht="12.75" customHeight="1">
      <c r="A32" s="775" t="s">
        <v>541</v>
      </c>
      <c r="B32" s="775" t="s">
        <v>1276</v>
      </c>
      <c r="C32" s="775" t="s">
        <v>246</v>
      </c>
      <c r="D32" s="775" t="s">
        <v>1222</v>
      </c>
      <c r="E32" s="665">
        <v>0</v>
      </c>
      <c r="F32" s="665">
        <v>0</v>
      </c>
      <c r="G32" s="665">
        <v>0</v>
      </c>
      <c r="H32" s="665">
        <v>0</v>
      </c>
      <c r="I32" s="665">
        <v>0</v>
      </c>
      <c r="J32" s="665">
        <v>0</v>
      </c>
      <c r="K32" s="665">
        <v>0</v>
      </c>
      <c r="L32" s="665">
        <v>0</v>
      </c>
      <c r="M32" s="665">
        <v>0</v>
      </c>
      <c r="N32" s="665">
        <v>0</v>
      </c>
      <c r="O32" s="665">
        <v>0</v>
      </c>
      <c r="P32" s="665">
        <v>0</v>
      </c>
      <c r="Q32" s="665">
        <v>0</v>
      </c>
      <c r="R32" s="665">
        <v>0</v>
      </c>
      <c r="S32" s="665">
        <v>0</v>
      </c>
      <c r="T32" s="665">
        <v>0</v>
      </c>
      <c r="U32" s="665">
        <v>0</v>
      </c>
      <c r="V32" s="665">
        <v>0</v>
      </c>
      <c r="W32" s="665">
        <v>0</v>
      </c>
      <c r="X32" s="665">
        <v>0</v>
      </c>
      <c r="Y32" s="665">
        <v>0</v>
      </c>
      <c r="Z32" s="665">
        <v>0</v>
      </c>
      <c r="AA32" s="665">
        <v>0</v>
      </c>
      <c r="AB32" s="665">
        <v>0</v>
      </c>
      <c r="AC32" s="1056" t="s">
        <v>2197</v>
      </c>
      <c r="AE32" s="780" t="s">
        <v>154</v>
      </c>
      <c r="AF32" s="665">
        <v>0</v>
      </c>
      <c r="AG32" s="665">
        <v>0</v>
      </c>
      <c r="AH32" s="665">
        <v>0</v>
      </c>
      <c r="AI32" s="665">
        <v>0</v>
      </c>
      <c r="AJ32" s="665">
        <v>0</v>
      </c>
      <c r="AK32" s="665">
        <v>0</v>
      </c>
      <c r="AL32" s="665">
        <v>0</v>
      </c>
      <c r="AM32" s="665">
        <v>0</v>
      </c>
      <c r="AN32" s="665">
        <v>0</v>
      </c>
      <c r="AO32" s="665">
        <v>0</v>
      </c>
      <c r="AP32" s="665">
        <v>0</v>
      </c>
      <c r="AQ32" s="665">
        <v>0</v>
      </c>
      <c r="AR32" s="665">
        <v>0</v>
      </c>
      <c r="AS32" s="665">
        <v>0</v>
      </c>
      <c r="AT32" s="665">
        <v>0</v>
      </c>
      <c r="AU32" s="665">
        <v>0</v>
      </c>
      <c r="AV32" s="665">
        <v>0</v>
      </c>
      <c r="AW32" s="665">
        <v>0</v>
      </c>
      <c r="AX32" s="665">
        <v>0</v>
      </c>
      <c r="AY32" s="665">
        <v>0</v>
      </c>
      <c r="AZ32" s="665">
        <v>0</v>
      </c>
      <c r="BA32" s="665">
        <v>0</v>
      </c>
      <c r="BB32" s="665">
        <v>0</v>
      </c>
      <c r="BC32" s="665">
        <v>0</v>
      </c>
      <c r="BL32" s="670"/>
    </row>
    <row r="33" spans="1:64" ht="12.75" customHeight="1">
      <c r="A33" s="775" t="s">
        <v>541</v>
      </c>
      <c r="B33" s="775" t="s">
        <v>1277</v>
      </c>
      <c r="C33" s="775" t="s">
        <v>246</v>
      </c>
      <c r="D33" s="775" t="s">
        <v>1222</v>
      </c>
      <c r="E33" s="665">
        <v>0</v>
      </c>
      <c r="F33" s="665">
        <v>0</v>
      </c>
      <c r="G33" s="665">
        <v>0</v>
      </c>
      <c r="H33" s="665">
        <v>0</v>
      </c>
      <c r="I33" s="665">
        <v>0</v>
      </c>
      <c r="J33" s="665">
        <v>0</v>
      </c>
      <c r="K33" s="665">
        <v>0</v>
      </c>
      <c r="L33" s="665">
        <v>0</v>
      </c>
      <c r="M33" s="665">
        <v>0</v>
      </c>
      <c r="N33" s="665">
        <v>0</v>
      </c>
      <c r="O33" s="665">
        <v>0</v>
      </c>
      <c r="P33" s="665">
        <v>0</v>
      </c>
      <c r="Q33" s="665">
        <v>0</v>
      </c>
      <c r="R33" s="665">
        <v>0</v>
      </c>
      <c r="S33" s="665">
        <v>0</v>
      </c>
      <c r="T33" s="665">
        <v>0</v>
      </c>
      <c r="U33" s="665">
        <v>0</v>
      </c>
      <c r="V33" s="665">
        <v>0</v>
      </c>
      <c r="W33" s="665">
        <v>0</v>
      </c>
      <c r="X33" s="665">
        <v>0</v>
      </c>
      <c r="Y33" s="665">
        <v>0</v>
      </c>
      <c r="Z33" s="665">
        <v>0</v>
      </c>
      <c r="AA33" s="665">
        <v>0</v>
      </c>
      <c r="AB33" s="665">
        <v>0</v>
      </c>
      <c r="AC33" s="1056" t="s">
        <v>2198</v>
      </c>
      <c r="AE33" s="780" t="s">
        <v>155</v>
      </c>
      <c r="AF33" s="665">
        <v>0</v>
      </c>
      <c r="AG33" s="665">
        <v>0</v>
      </c>
      <c r="AH33" s="665">
        <v>0</v>
      </c>
      <c r="AI33" s="665">
        <v>0</v>
      </c>
      <c r="AJ33" s="665">
        <v>0</v>
      </c>
      <c r="AK33" s="665">
        <v>0</v>
      </c>
      <c r="AL33" s="665">
        <v>0</v>
      </c>
      <c r="AM33" s="665">
        <v>0</v>
      </c>
      <c r="AN33" s="665">
        <v>0</v>
      </c>
      <c r="AO33" s="665">
        <v>0</v>
      </c>
      <c r="AP33" s="665">
        <v>0</v>
      </c>
      <c r="AQ33" s="665">
        <v>0</v>
      </c>
      <c r="AR33" s="665">
        <v>0</v>
      </c>
      <c r="AS33" s="665">
        <v>0</v>
      </c>
      <c r="AT33" s="665">
        <v>0</v>
      </c>
      <c r="AU33" s="665">
        <v>0</v>
      </c>
      <c r="AV33" s="665">
        <v>0</v>
      </c>
      <c r="AW33" s="665">
        <v>0</v>
      </c>
      <c r="AX33" s="665">
        <v>0</v>
      </c>
      <c r="AY33" s="665">
        <v>0</v>
      </c>
      <c r="AZ33" s="665">
        <v>0</v>
      </c>
      <c r="BA33" s="665">
        <v>0</v>
      </c>
      <c r="BB33" s="665">
        <v>0</v>
      </c>
      <c r="BC33" s="665">
        <v>0</v>
      </c>
      <c r="BL33" s="670"/>
    </row>
    <row r="34" spans="1:64" ht="12.75" customHeight="1">
      <c r="A34" s="775" t="s">
        <v>541</v>
      </c>
      <c r="B34" s="775" t="s">
        <v>1278</v>
      </c>
      <c r="C34" s="775" t="s">
        <v>246</v>
      </c>
      <c r="D34" s="775" t="s">
        <v>1222</v>
      </c>
      <c r="E34" s="665">
        <v>0</v>
      </c>
      <c r="F34" s="665">
        <v>0</v>
      </c>
      <c r="G34" s="665">
        <v>0</v>
      </c>
      <c r="H34" s="665">
        <v>0</v>
      </c>
      <c r="I34" s="665">
        <v>0</v>
      </c>
      <c r="J34" s="665">
        <v>0</v>
      </c>
      <c r="K34" s="665">
        <v>0</v>
      </c>
      <c r="L34" s="665">
        <v>0</v>
      </c>
      <c r="M34" s="665">
        <v>0</v>
      </c>
      <c r="N34" s="665">
        <v>0</v>
      </c>
      <c r="O34" s="665">
        <v>0</v>
      </c>
      <c r="P34" s="665">
        <v>0</v>
      </c>
      <c r="Q34" s="665">
        <v>0</v>
      </c>
      <c r="R34" s="665">
        <v>0</v>
      </c>
      <c r="S34" s="665">
        <v>0</v>
      </c>
      <c r="T34" s="665">
        <v>0</v>
      </c>
      <c r="U34" s="665">
        <v>0</v>
      </c>
      <c r="V34" s="665">
        <v>0</v>
      </c>
      <c r="W34" s="665">
        <v>0</v>
      </c>
      <c r="X34" s="665">
        <v>0</v>
      </c>
      <c r="Y34" s="665">
        <v>0</v>
      </c>
      <c r="Z34" s="665">
        <v>0</v>
      </c>
      <c r="AA34" s="665">
        <v>0</v>
      </c>
      <c r="AB34" s="665">
        <v>0</v>
      </c>
      <c r="AC34" s="1056" t="s">
        <v>2199</v>
      </c>
      <c r="AE34" s="780" t="s">
        <v>805</v>
      </c>
      <c r="AF34" s="665">
        <v>0</v>
      </c>
      <c r="AG34" s="665">
        <v>0</v>
      </c>
      <c r="AH34" s="665">
        <v>0</v>
      </c>
      <c r="AI34" s="665">
        <v>0</v>
      </c>
      <c r="AJ34" s="665">
        <v>0</v>
      </c>
      <c r="AK34" s="665">
        <v>0</v>
      </c>
      <c r="AL34" s="665">
        <v>0</v>
      </c>
      <c r="AM34" s="665">
        <v>0</v>
      </c>
      <c r="AN34" s="665">
        <v>0</v>
      </c>
      <c r="AO34" s="665">
        <v>0</v>
      </c>
      <c r="AP34" s="665">
        <v>0</v>
      </c>
      <c r="AQ34" s="665">
        <v>0</v>
      </c>
      <c r="AR34" s="665">
        <v>0</v>
      </c>
      <c r="AS34" s="665">
        <v>0</v>
      </c>
      <c r="AT34" s="665">
        <v>0</v>
      </c>
      <c r="AU34" s="665">
        <v>0</v>
      </c>
      <c r="AV34" s="665">
        <v>0</v>
      </c>
      <c r="AW34" s="665">
        <v>0</v>
      </c>
      <c r="AX34" s="665">
        <v>0</v>
      </c>
      <c r="AY34" s="665">
        <v>0</v>
      </c>
      <c r="AZ34" s="665">
        <v>0</v>
      </c>
      <c r="BA34" s="665">
        <v>0</v>
      </c>
      <c r="BB34" s="665">
        <v>0</v>
      </c>
      <c r="BC34" s="665">
        <v>0</v>
      </c>
      <c r="BL34" s="670"/>
    </row>
    <row r="35" spans="1:64" ht="12.75" customHeight="1">
      <c r="A35" s="775" t="s">
        <v>541</v>
      </c>
      <c r="B35" s="775" t="s">
        <v>1279</v>
      </c>
      <c r="C35" s="775" t="s">
        <v>246</v>
      </c>
      <c r="D35" s="775" t="s">
        <v>1222</v>
      </c>
      <c r="E35" s="665">
        <v>0</v>
      </c>
      <c r="F35" s="665">
        <v>0</v>
      </c>
      <c r="G35" s="665">
        <v>0</v>
      </c>
      <c r="H35" s="665">
        <v>0</v>
      </c>
      <c r="I35" s="665">
        <v>0</v>
      </c>
      <c r="J35" s="665">
        <v>0</v>
      </c>
      <c r="K35" s="665">
        <v>0</v>
      </c>
      <c r="L35" s="665">
        <v>0</v>
      </c>
      <c r="M35" s="665">
        <v>0</v>
      </c>
      <c r="N35" s="665">
        <v>0</v>
      </c>
      <c r="O35" s="665">
        <v>0</v>
      </c>
      <c r="P35" s="665">
        <v>0</v>
      </c>
      <c r="Q35" s="665">
        <v>0</v>
      </c>
      <c r="R35" s="665">
        <v>0</v>
      </c>
      <c r="S35" s="665">
        <v>0</v>
      </c>
      <c r="T35" s="665">
        <v>0</v>
      </c>
      <c r="U35" s="665">
        <v>0</v>
      </c>
      <c r="V35" s="665">
        <v>0</v>
      </c>
      <c r="W35" s="665">
        <v>0</v>
      </c>
      <c r="X35" s="665">
        <v>0</v>
      </c>
      <c r="Y35" s="665">
        <v>0</v>
      </c>
      <c r="Z35" s="665">
        <v>0</v>
      </c>
      <c r="AA35" s="665">
        <v>0</v>
      </c>
      <c r="AB35" s="665">
        <v>0</v>
      </c>
      <c r="AC35" s="1056" t="s">
        <v>2200</v>
      </c>
      <c r="AE35" s="780" t="s">
        <v>156</v>
      </c>
      <c r="AF35" s="665">
        <v>0</v>
      </c>
      <c r="AG35" s="665">
        <v>0</v>
      </c>
      <c r="AH35" s="665">
        <v>0</v>
      </c>
      <c r="AI35" s="665">
        <v>0</v>
      </c>
      <c r="AJ35" s="665">
        <v>0</v>
      </c>
      <c r="AK35" s="665">
        <v>0</v>
      </c>
      <c r="AL35" s="665">
        <v>0</v>
      </c>
      <c r="AM35" s="665">
        <v>0</v>
      </c>
      <c r="AN35" s="665">
        <v>0</v>
      </c>
      <c r="AO35" s="665">
        <v>0</v>
      </c>
      <c r="AP35" s="665">
        <v>0</v>
      </c>
      <c r="AQ35" s="665">
        <v>0</v>
      </c>
      <c r="AR35" s="665">
        <v>0</v>
      </c>
      <c r="AS35" s="665">
        <v>0</v>
      </c>
      <c r="AT35" s="665">
        <v>0</v>
      </c>
      <c r="AU35" s="665">
        <v>0</v>
      </c>
      <c r="AV35" s="665">
        <v>0</v>
      </c>
      <c r="AW35" s="665">
        <v>0</v>
      </c>
      <c r="AX35" s="665">
        <v>0</v>
      </c>
      <c r="AY35" s="665">
        <v>0</v>
      </c>
      <c r="AZ35" s="665">
        <v>0</v>
      </c>
      <c r="BA35" s="665">
        <v>0</v>
      </c>
      <c r="BB35" s="665">
        <v>0</v>
      </c>
      <c r="BC35" s="665">
        <v>0</v>
      </c>
      <c r="BL35" s="670"/>
    </row>
    <row r="36" spans="1:64" ht="12.75" customHeight="1">
      <c r="A36" s="775" t="s">
        <v>541</v>
      </c>
      <c r="B36" s="775" t="s">
        <v>1280</v>
      </c>
      <c r="C36" s="775" t="s">
        <v>246</v>
      </c>
      <c r="D36" s="775" t="s">
        <v>1222</v>
      </c>
      <c r="E36" s="665">
        <v>0</v>
      </c>
      <c r="F36" s="665">
        <v>0</v>
      </c>
      <c r="G36" s="665">
        <v>0</v>
      </c>
      <c r="H36" s="665">
        <v>0</v>
      </c>
      <c r="I36" s="665">
        <v>0</v>
      </c>
      <c r="J36" s="665">
        <v>0</v>
      </c>
      <c r="K36" s="665">
        <v>0</v>
      </c>
      <c r="L36" s="665">
        <v>0</v>
      </c>
      <c r="M36" s="665">
        <v>0</v>
      </c>
      <c r="N36" s="665">
        <v>0</v>
      </c>
      <c r="O36" s="665">
        <v>0</v>
      </c>
      <c r="P36" s="665">
        <v>0</v>
      </c>
      <c r="Q36" s="665">
        <v>0</v>
      </c>
      <c r="R36" s="665">
        <v>0</v>
      </c>
      <c r="S36" s="665">
        <v>0</v>
      </c>
      <c r="T36" s="665">
        <v>0</v>
      </c>
      <c r="U36" s="665">
        <v>0</v>
      </c>
      <c r="V36" s="665">
        <v>0</v>
      </c>
      <c r="W36" s="665">
        <v>0</v>
      </c>
      <c r="X36" s="665">
        <v>0</v>
      </c>
      <c r="Y36" s="665">
        <v>0</v>
      </c>
      <c r="Z36" s="665">
        <v>0</v>
      </c>
      <c r="AA36" s="665">
        <v>0</v>
      </c>
      <c r="AB36" s="665">
        <v>0</v>
      </c>
      <c r="AC36" s="1056" t="s">
        <v>2201</v>
      </c>
      <c r="AE36" s="780" t="s">
        <v>1094</v>
      </c>
      <c r="AF36" s="665">
        <v>0</v>
      </c>
      <c r="AG36" s="665">
        <v>0</v>
      </c>
      <c r="AH36" s="665">
        <v>0</v>
      </c>
      <c r="AI36" s="665">
        <v>0</v>
      </c>
      <c r="AJ36" s="665">
        <v>0</v>
      </c>
      <c r="AK36" s="665">
        <v>0</v>
      </c>
      <c r="AL36" s="665">
        <v>0</v>
      </c>
      <c r="AM36" s="665">
        <v>0</v>
      </c>
      <c r="AN36" s="665">
        <v>0</v>
      </c>
      <c r="AO36" s="665">
        <v>0</v>
      </c>
      <c r="AP36" s="665">
        <v>0</v>
      </c>
      <c r="AQ36" s="665">
        <v>0</v>
      </c>
      <c r="AR36" s="665">
        <v>0</v>
      </c>
      <c r="AS36" s="665">
        <v>0</v>
      </c>
      <c r="AT36" s="665">
        <v>0</v>
      </c>
      <c r="AU36" s="665">
        <v>0</v>
      </c>
      <c r="AV36" s="665">
        <v>0</v>
      </c>
      <c r="AW36" s="665">
        <v>0</v>
      </c>
      <c r="AX36" s="665">
        <v>0</v>
      </c>
      <c r="AY36" s="665">
        <v>0</v>
      </c>
      <c r="AZ36" s="665">
        <v>0</v>
      </c>
      <c r="BA36" s="665">
        <v>0</v>
      </c>
      <c r="BB36" s="665">
        <v>0</v>
      </c>
      <c r="BC36" s="665">
        <v>0</v>
      </c>
      <c r="BL36" s="670"/>
    </row>
    <row r="37" spans="1:64" s="668" customFormat="1" ht="13.5" customHeight="1">
      <c r="A37" s="774" t="s">
        <v>541</v>
      </c>
      <c r="B37" s="774" t="s">
        <v>290</v>
      </c>
      <c r="C37" s="774" t="s">
        <v>246</v>
      </c>
      <c r="D37" s="774" t="s">
        <v>1222</v>
      </c>
      <c r="E37" s="717">
        <f>SUM(E38:E40)</f>
        <v>0</v>
      </c>
      <c r="F37" s="717">
        <f t="shared" ref="F37:R37" si="9">SUM(F38:F40)</f>
        <v>0</v>
      </c>
      <c r="G37" s="717">
        <f t="shared" si="9"/>
        <v>0</v>
      </c>
      <c r="H37" s="717">
        <f t="shared" si="9"/>
        <v>0</v>
      </c>
      <c r="I37" s="717">
        <f t="shared" si="9"/>
        <v>0</v>
      </c>
      <c r="J37" s="717">
        <f t="shared" si="9"/>
        <v>0</v>
      </c>
      <c r="K37" s="717">
        <f t="shared" si="9"/>
        <v>0</v>
      </c>
      <c r="L37" s="717">
        <f t="shared" si="9"/>
        <v>0</v>
      </c>
      <c r="M37" s="717">
        <f t="shared" si="9"/>
        <v>0</v>
      </c>
      <c r="N37" s="717">
        <f t="shared" si="9"/>
        <v>0</v>
      </c>
      <c r="O37" s="717">
        <f t="shared" si="9"/>
        <v>0</v>
      </c>
      <c r="P37" s="717">
        <f t="shared" si="9"/>
        <v>0</v>
      </c>
      <c r="Q37" s="717">
        <f t="shared" si="9"/>
        <v>0</v>
      </c>
      <c r="R37" s="717">
        <f t="shared" si="9"/>
        <v>0</v>
      </c>
      <c r="S37" s="717">
        <f t="shared" ref="S37:AB37" si="10">SUM(S38:S40)</f>
        <v>0</v>
      </c>
      <c r="T37" s="717">
        <f t="shared" si="10"/>
        <v>0</v>
      </c>
      <c r="U37" s="717">
        <f t="shared" si="10"/>
        <v>0</v>
      </c>
      <c r="V37" s="717">
        <f t="shared" si="10"/>
        <v>0</v>
      </c>
      <c r="W37" s="717">
        <f t="shared" si="10"/>
        <v>0</v>
      </c>
      <c r="X37" s="717">
        <f>SUM(X38:X40)</f>
        <v>0</v>
      </c>
      <c r="Y37" s="717">
        <f>SUM(Y38:Y40)</f>
        <v>0</v>
      </c>
      <c r="Z37" s="717">
        <f>SUM(Z38:Z40)</f>
        <v>0</v>
      </c>
      <c r="AA37" s="717">
        <f>SUM(AA38:AA40)</f>
        <v>0</v>
      </c>
      <c r="AB37" s="717">
        <f t="shared" si="10"/>
        <v>0</v>
      </c>
      <c r="AC37" s="1057" t="s">
        <v>2202</v>
      </c>
      <c r="AD37" s="95"/>
      <c r="AE37" s="780" t="s">
        <v>132</v>
      </c>
      <c r="AF37" s="673">
        <f t="shared" ref="AF37:BC37" si="11">SUM(AF38:AF40)</f>
        <v>0</v>
      </c>
      <c r="AG37" s="673">
        <f t="shared" si="11"/>
        <v>0</v>
      </c>
      <c r="AH37" s="673">
        <f t="shared" si="11"/>
        <v>0</v>
      </c>
      <c r="AI37" s="673">
        <f t="shared" si="11"/>
        <v>0</v>
      </c>
      <c r="AJ37" s="673">
        <f t="shared" si="11"/>
        <v>0</v>
      </c>
      <c r="AK37" s="673">
        <f t="shared" si="11"/>
        <v>0</v>
      </c>
      <c r="AL37" s="673">
        <f t="shared" si="11"/>
        <v>0</v>
      </c>
      <c r="AM37" s="673">
        <f t="shared" si="11"/>
        <v>0</v>
      </c>
      <c r="AN37" s="673">
        <f t="shared" si="11"/>
        <v>0</v>
      </c>
      <c r="AO37" s="673">
        <f t="shared" si="11"/>
        <v>0</v>
      </c>
      <c r="AP37" s="673">
        <f t="shared" si="11"/>
        <v>0</v>
      </c>
      <c r="AQ37" s="673">
        <f t="shared" si="11"/>
        <v>0</v>
      </c>
      <c r="AR37" s="673">
        <f t="shared" si="11"/>
        <v>0</v>
      </c>
      <c r="AS37" s="673">
        <f t="shared" si="11"/>
        <v>0</v>
      </c>
      <c r="AT37" s="673">
        <f t="shared" si="11"/>
        <v>0</v>
      </c>
      <c r="AU37" s="673">
        <f t="shared" si="11"/>
        <v>0</v>
      </c>
      <c r="AV37" s="673">
        <f t="shared" si="11"/>
        <v>0</v>
      </c>
      <c r="AW37" s="673">
        <f t="shared" si="11"/>
        <v>0</v>
      </c>
      <c r="AX37" s="673">
        <f t="shared" si="11"/>
        <v>0</v>
      </c>
      <c r="AY37" s="673">
        <f>SUM(AY38:AY40)</f>
        <v>0</v>
      </c>
      <c r="AZ37" s="673">
        <f>SUM(AZ38:AZ40)</f>
        <v>0</v>
      </c>
      <c r="BA37" s="673">
        <f>SUM(BA38:BA40)</f>
        <v>0</v>
      </c>
      <c r="BB37" s="673">
        <f>SUM(BB38:BB40)</f>
        <v>0</v>
      </c>
      <c r="BC37" s="673">
        <f t="shared" si="11"/>
        <v>0</v>
      </c>
      <c r="BL37" s="188"/>
    </row>
    <row r="38" spans="1:64" s="668" customFormat="1" ht="12.75" customHeight="1">
      <c r="A38" s="774" t="s">
        <v>541</v>
      </c>
      <c r="B38" s="774" t="s">
        <v>291</v>
      </c>
      <c r="C38" s="774" t="s">
        <v>246</v>
      </c>
      <c r="D38" s="774" t="s">
        <v>1222</v>
      </c>
      <c r="E38" s="665">
        <v>0</v>
      </c>
      <c r="F38" s="665">
        <v>0</v>
      </c>
      <c r="G38" s="665">
        <v>0</v>
      </c>
      <c r="H38" s="665">
        <v>0</v>
      </c>
      <c r="I38" s="665">
        <v>0</v>
      </c>
      <c r="J38" s="665">
        <v>0</v>
      </c>
      <c r="K38" s="665">
        <v>0</v>
      </c>
      <c r="L38" s="665">
        <v>0</v>
      </c>
      <c r="M38" s="665">
        <v>0</v>
      </c>
      <c r="N38" s="665">
        <v>0</v>
      </c>
      <c r="O38" s="665">
        <v>0</v>
      </c>
      <c r="P38" s="665">
        <v>0</v>
      </c>
      <c r="Q38" s="665">
        <v>0</v>
      </c>
      <c r="R38" s="665">
        <v>0</v>
      </c>
      <c r="S38" s="665">
        <v>0</v>
      </c>
      <c r="T38" s="665">
        <v>0</v>
      </c>
      <c r="U38" s="665">
        <v>0</v>
      </c>
      <c r="V38" s="665">
        <v>0</v>
      </c>
      <c r="W38" s="665">
        <v>0</v>
      </c>
      <c r="X38" s="665">
        <v>0</v>
      </c>
      <c r="Y38" s="665">
        <v>0</v>
      </c>
      <c r="Z38" s="665">
        <v>0</v>
      </c>
      <c r="AA38" s="665">
        <v>0</v>
      </c>
      <c r="AB38" s="665">
        <v>0</v>
      </c>
      <c r="AC38" s="1054" t="s">
        <v>2203</v>
      </c>
      <c r="AD38" s="95"/>
      <c r="AE38" s="780" t="s">
        <v>969</v>
      </c>
      <c r="AF38" s="665">
        <v>0</v>
      </c>
      <c r="AG38" s="665">
        <v>0</v>
      </c>
      <c r="AH38" s="665">
        <v>0</v>
      </c>
      <c r="AI38" s="665">
        <v>0</v>
      </c>
      <c r="AJ38" s="665">
        <v>0</v>
      </c>
      <c r="AK38" s="665">
        <v>0</v>
      </c>
      <c r="AL38" s="665">
        <v>0</v>
      </c>
      <c r="AM38" s="665">
        <v>0</v>
      </c>
      <c r="AN38" s="665">
        <v>0</v>
      </c>
      <c r="AO38" s="665">
        <v>0</v>
      </c>
      <c r="AP38" s="665">
        <v>0</v>
      </c>
      <c r="AQ38" s="665">
        <v>0</v>
      </c>
      <c r="AR38" s="665">
        <v>0</v>
      </c>
      <c r="AS38" s="665">
        <v>0</v>
      </c>
      <c r="AT38" s="665">
        <v>0</v>
      </c>
      <c r="AU38" s="665">
        <v>0</v>
      </c>
      <c r="AV38" s="665">
        <v>0</v>
      </c>
      <c r="AW38" s="665">
        <v>0</v>
      </c>
      <c r="AX38" s="665">
        <v>0</v>
      </c>
      <c r="AY38" s="665">
        <v>0</v>
      </c>
      <c r="AZ38" s="665">
        <v>0</v>
      </c>
      <c r="BA38" s="665">
        <v>0</v>
      </c>
      <c r="BB38" s="665">
        <v>0</v>
      </c>
      <c r="BC38" s="665">
        <v>0</v>
      </c>
      <c r="BL38" s="188"/>
    </row>
    <row r="39" spans="1:64" ht="12.75" customHeight="1">
      <c r="A39" s="775" t="s">
        <v>541</v>
      </c>
      <c r="B39" s="749" t="s">
        <v>292</v>
      </c>
      <c r="C39" s="775" t="s">
        <v>246</v>
      </c>
      <c r="D39" s="775" t="s">
        <v>1222</v>
      </c>
      <c r="E39" s="665">
        <v>0</v>
      </c>
      <c r="F39" s="665">
        <v>0</v>
      </c>
      <c r="G39" s="665">
        <v>0</v>
      </c>
      <c r="H39" s="665">
        <v>0</v>
      </c>
      <c r="I39" s="665">
        <v>0</v>
      </c>
      <c r="J39" s="665">
        <v>0</v>
      </c>
      <c r="K39" s="665">
        <v>0</v>
      </c>
      <c r="L39" s="665">
        <v>0</v>
      </c>
      <c r="M39" s="665">
        <v>0</v>
      </c>
      <c r="N39" s="665">
        <v>0</v>
      </c>
      <c r="O39" s="665">
        <v>0</v>
      </c>
      <c r="P39" s="665">
        <v>0</v>
      </c>
      <c r="Q39" s="665">
        <v>0</v>
      </c>
      <c r="R39" s="665">
        <v>0</v>
      </c>
      <c r="S39" s="665">
        <v>0</v>
      </c>
      <c r="T39" s="665">
        <v>0</v>
      </c>
      <c r="U39" s="665">
        <v>0</v>
      </c>
      <c r="V39" s="665">
        <v>0</v>
      </c>
      <c r="W39" s="665">
        <v>0</v>
      </c>
      <c r="X39" s="665">
        <v>0</v>
      </c>
      <c r="Y39" s="665">
        <v>0</v>
      </c>
      <c r="Z39" s="665">
        <v>0</v>
      </c>
      <c r="AA39" s="665">
        <v>0</v>
      </c>
      <c r="AB39" s="665">
        <v>0</v>
      </c>
      <c r="AC39" s="1056" t="s">
        <v>2204</v>
      </c>
      <c r="AE39" s="780" t="s">
        <v>133</v>
      </c>
      <c r="AF39" s="665">
        <v>0</v>
      </c>
      <c r="AG39" s="665">
        <v>0</v>
      </c>
      <c r="AH39" s="665">
        <v>0</v>
      </c>
      <c r="AI39" s="665">
        <v>0</v>
      </c>
      <c r="AJ39" s="665">
        <v>0</v>
      </c>
      <c r="AK39" s="665">
        <v>0</v>
      </c>
      <c r="AL39" s="665">
        <v>0</v>
      </c>
      <c r="AM39" s="665">
        <v>0</v>
      </c>
      <c r="AN39" s="665">
        <v>0</v>
      </c>
      <c r="AO39" s="665">
        <v>0</v>
      </c>
      <c r="AP39" s="665">
        <v>0</v>
      </c>
      <c r="AQ39" s="665">
        <v>0</v>
      </c>
      <c r="AR39" s="665">
        <v>0</v>
      </c>
      <c r="AS39" s="665">
        <v>0</v>
      </c>
      <c r="AT39" s="665">
        <v>0</v>
      </c>
      <c r="AU39" s="665">
        <v>0</v>
      </c>
      <c r="AV39" s="665">
        <v>0</v>
      </c>
      <c r="AW39" s="665">
        <v>0</v>
      </c>
      <c r="AX39" s="665">
        <v>0</v>
      </c>
      <c r="AY39" s="665">
        <v>0</v>
      </c>
      <c r="AZ39" s="665">
        <v>0</v>
      </c>
      <c r="BA39" s="665">
        <v>0</v>
      </c>
      <c r="BB39" s="665">
        <v>0</v>
      </c>
      <c r="BC39" s="665">
        <v>0</v>
      </c>
      <c r="BL39" s="188"/>
    </row>
    <row r="40" spans="1:64" ht="12.75" customHeight="1">
      <c r="A40" s="775" t="s">
        <v>541</v>
      </c>
      <c r="B40" s="749" t="s">
        <v>293</v>
      </c>
      <c r="C40" s="775" t="s">
        <v>246</v>
      </c>
      <c r="D40" s="775" t="s">
        <v>1222</v>
      </c>
      <c r="E40" s="665">
        <v>0</v>
      </c>
      <c r="F40" s="665">
        <v>0</v>
      </c>
      <c r="G40" s="665">
        <v>0</v>
      </c>
      <c r="H40" s="665">
        <v>0</v>
      </c>
      <c r="I40" s="665">
        <v>0</v>
      </c>
      <c r="J40" s="665">
        <v>0</v>
      </c>
      <c r="K40" s="665">
        <v>0</v>
      </c>
      <c r="L40" s="665">
        <v>0</v>
      </c>
      <c r="M40" s="665">
        <v>0</v>
      </c>
      <c r="N40" s="665">
        <v>0</v>
      </c>
      <c r="O40" s="665">
        <v>0</v>
      </c>
      <c r="P40" s="665">
        <v>0</v>
      </c>
      <c r="Q40" s="665">
        <v>0</v>
      </c>
      <c r="R40" s="665">
        <v>0</v>
      </c>
      <c r="S40" s="665">
        <v>0</v>
      </c>
      <c r="T40" s="665">
        <v>0</v>
      </c>
      <c r="U40" s="665">
        <v>0</v>
      </c>
      <c r="V40" s="665">
        <v>0</v>
      </c>
      <c r="W40" s="665">
        <v>0</v>
      </c>
      <c r="X40" s="665">
        <v>0</v>
      </c>
      <c r="Y40" s="665">
        <v>0</v>
      </c>
      <c r="Z40" s="665">
        <v>0</v>
      </c>
      <c r="AA40" s="665">
        <v>0</v>
      </c>
      <c r="AB40" s="665">
        <v>0</v>
      </c>
      <c r="AC40" s="1056" t="s">
        <v>2206</v>
      </c>
      <c r="AE40" s="780" t="s">
        <v>602</v>
      </c>
      <c r="AF40" s="665">
        <v>0</v>
      </c>
      <c r="AG40" s="665">
        <v>0</v>
      </c>
      <c r="AH40" s="665">
        <v>0</v>
      </c>
      <c r="AI40" s="665">
        <v>0</v>
      </c>
      <c r="AJ40" s="665">
        <v>0</v>
      </c>
      <c r="AK40" s="665">
        <v>0</v>
      </c>
      <c r="AL40" s="665">
        <v>0</v>
      </c>
      <c r="AM40" s="665">
        <v>0</v>
      </c>
      <c r="AN40" s="665">
        <v>0</v>
      </c>
      <c r="AO40" s="665">
        <v>0</v>
      </c>
      <c r="AP40" s="665">
        <v>0</v>
      </c>
      <c r="AQ40" s="665">
        <v>0</v>
      </c>
      <c r="AR40" s="665">
        <v>0</v>
      </c>
      <c r="AS40" s="665">
        <v>0</v>
      </c>
      <c r="AT40" s="665">
        <v>0</v>
      </c>
      <c r="AU40" s="665">
        <v>0</v>
      </c>
      <c r="AV40" s="665">
        <v>0</v>
      </c>
      <c r="AW40" s="665">
        <v>0</v>
      </c>
      <c r="AX40" s="665">
        <v>0</v>
      </c>
      <c r="AY40" s="665">
        <v>0</v>
      </c>
      <c r="AZ40" s="665">
        <v>0</v>
      </c>
      <c r="BA40" s="665">
        <v>0</v>
      </c>
      <c r="BB40" s="665">
        <v>0</v>
      </c>
      <c r="BC40" s="665">
        <v>0</v>
      </c>
      <c r="BL40" s="188"/>
    </row>
    <row r="41" spans="1:64" s="668" customFormat="1" ht="13.5" customHeight="1">
      <c r="A41" s="774" t="s">
        <v>541</v>
      </c>
      <c r="B41" s="774" t="s">
        <v>544</v>
      </c>
      <c r="C41" s="774" t="s">
        <v>246</v>
      </c>
      <c r="D41" s="774" t="s">
        <v>1222</v>
      </c>
      <c r="E41" s="715">
        <f>SUM(E42:E46)</f>
        <v>0</v>
      </c>
      <c r="F41" s="715">
        <f t="shared" ref="F41:N41" si="12">SUM(F42:F46)</f>
        <v>0</v>
      </c>
      <c r="G41" s="715">
        <f t="shared" si="12"/>
        <v>0</v>
      </c>
      <c r="H41" s="715">
        <f t="shared" si="12"/>
        <v>0</v>
      </c>
      <c r="I41" s="715">
        <f t="shared" si="12"/>
        <v>0</v>
      </c>
      <c r="J41" s="715">
        <f t="shared" si="12"/>
        <v>0</v>
      </c>
      <c r="K41" s="715">
        <f t="shared" si="12"/>
        <v>0</v>
      </c>
      <c r="L41" s="715">
        <f t="shared" si="12"/>
        <v>0</v>
      </c>
      <c r="M41" s="715">
        <f t="shared" si="12"/>
        <v>0</v>
      </c>
      <c r="N41" s="715">
        <f t="shared" si="12"/>
        <v>0</v>
      </c>
      <c r="O41" s="715">
        <f>SUM(O42:O46)</f>
        <v>0</v>
      </c>
      <c r="P41" s="715">
        <f>SUM(P42:P46)</f>
        <v>0</v>
      </c>
      <c r="Q41" s="715">
        <f>SUM(Q42:Q46)</f>
        <v>0</v>
      </c>
      <c r="R41" s="715">
        <f>SUM(R42:R46)</f>
        <v>0</v>
      </c>
      <c r="S41" s="715">
        <f>SUM(S42:S46)</f>
        <v>0</v>
      </c>
      <c r="T41" s="715">
        <f t="shared" ref="T41:AB41" si="13">SUM(T42:T46)</f>
        <v>0</v>
      </c>
      <c r="U41" s="715">
        <f t="shared" si="13"/>
        <v>0</v>
      </c>
      <c r="V41" s="715">
        <f t="shared" si="13"/>
        <v>0</v>
      </c>
      <c r="W41" s="715">
        <f t="shared" si="13"/>
        <v>0</v>
      </c>
      <c r="X41" s="715">
        <f>SUM(X42:X46)</f>
        <v>0</v>
      </c>
      <c r="Y41" s="715">
        <f>SUM(Y42:Y46)</f>
        <v>0</v>
      </c>
      <c r="Z41" s="715">
        <f>SUM(Z42:Z46)</f>
        <v>0</v>
      </c>
      <c r="AA41" s="715">
        <f>SUM(AA42:AA46)</f>
        <v>0</v>
      </c>
      <c r="AB41" s="715">
        <f t="shared" si="13"/>
        <v>0</v>
      </c>
      <c r="AC41" s="1062" t="s">
        <v>2216</v>
      </c>
      <c r="AD41" s="95"/>
      <c r="AE41" s="780" t="s">
        <v>159</v>
      </c>
      <c r="AF41" s="663">
        <f t="shared" ref="AF41:BC41" si="14">SUM(AF42:AF46)</f>
        <v>0</v>
      </c>
      <c r="AG41" s="663">
        <f t="shared" si="14"/>
        <v>0</v>
      </c>
      <c r="AH41" s="663">
        <f t="shared" si="14"/>
        <v>0</v>
      </c>
      <c r="AI41" s="663">
        <f t="shared" si="14"/>
        <v>0</v>
      </c>
      <c r="AJ41" s="663">
        <f t="shared" si="14"/>
        <v>0</v>
      </c>
      <c r="AK41" s="663">
        <f t="shared" si="14"/>
        <v>0</v>
      </c>
      <c r="AL41" s="663">
        <f t="shared" si="14"/>
        <v>0</v>
      </c>
      <c r="AM41" s="663">
        <f t="shared" si="14"/>
        <v>0</v>
      </c>
      <c r="AN41" s="663">
        <f t="shared" si="14"/>
        <v>0</v>
      </c>
      <c r="AO41" s="663">
        <f t="shared" si="14"/>
        <v>0</v>
      </c>
      <c r="AP41" s="663">
        <f t="shared" si="14"/>
        <v>0</v>
      </c>
      <c r="AQ41" s="663">
        <f t="shared" si="14"/>
        <v>0</v>
      </c>
      <c r="AR41" s="663">
        <f t="shared" si="14"/>
        <v>0</v>
      </c>
      <c r="AS41" s="663">
        <f t="shared" si="14"/>
        <v>0</v>
      </c>
      <c r="AT41" s="663">
        <f t="shared" si="14"/>
        <v>0</v>
      </c>
      <c r="AU41" s="663">
        <f t="shared" si="14"/>
        <v>0</v>
      </c>
      <c r="AV41" s="663">
        <f t="shared" si="14"/>
        <v>0</v>
      </c>
      <c r="AW41" s="663">
        <f t="shared" si="14"/>
        <v>0</v>
      </c>
      <c r="AX41" s="663">
        <f t="shared" si="14"/>
        <v>0</v>
      </c>
      <c r="AY41" s="663">
        <f>SUM(AY42:AY46)</f>
        <v>0</v>
      </c>
      <c r="AZ41" s="663">
        <f>SUM(AZ42:AZ46)</f>
        <v>0</v>
      </c>
      <c r="BA41" s="663">
        <f>SUM(BA42:BA46)</f>
        <v>0</v>
      </c>
      <c r="BB41" s="663">
        <f>SUM(BB42:BB46)</f>
        <v>0</v>
      </c>
      <c r="BC41" s="663">
        <f t="shared" si="14"/>
        <v>0</v>
      </c>
      <c r="BL41" s="188"/>
    </row>
    <row r="42" spans="1:64" ht="12.75" customHeight="1">
      <c r="A42" s="775" t="s">
        <v>541</v>
      </c>
      <c r="B42" s="735" t="s">
        <v>294</v>
      </c>
      <c r="C42" s="775" t="s">
        <v>246</v>
      </c>
      <c r="D42" s="775" t="s">
        <v>1222</v>
      </c>
      <c r="E42" s="620">
        <v>0</v>
      </c>
      <c r="F42" s="620">
        <v>0</v>
      </c>
      <c r="G42" s="620">
        <v>0</v>
      </c>
      <c r="H42" s="620">
        <v>0</v>
      </c>
      <c r="I42" s="620">
        <v>0</v>
      </c>
      <c r="J42" s="620">
        <v>0</v>
      </c>
      <c r="K42" s="620">
        <v>0</v>
      </c>
      <c r="L42" s="620">
        <v>0</v>
      </c>
      <c r="M42" s="620">
        <v>0</v>
      </c>
      <c r="N42" s="620">
        <v>0</v>
      </c>
      <c r="O42" s="620">
        <v>0</v>
      </c>
      <c r="P42" s="665">
        <v>0</v>
      </c>
      <c r="Q42" s="665">
        <v>0</v>
      </c>
      <c r="R42" s="665">
        <v>0</v>
      </c>
      <c r="S42" s="665">
        <v>0</v>
      </c>
      <c r="T42" s="665">
        <v>0</v>
      </c>
      <c r="U42" s="665">
        <v>0</v>
      </c>
      <c r="V42" s="665">
        <v>0</v>
      </c>
      <c r="W42" s="665">
        <v>0</v>
      </c>
      <c r="X42" s="665">
        <v>0</v>
      </c>
      <c r="Y42" s="665">
        <v>0</v>
      </c>
      <c r="Z42" s="665">
        <v>0</v>
      </c>
      <c r="AA42" s="665">
        <v>0</v>
      </c>
      <c r="AB42" s="665">
        <v>0</v>
      </c>
      <c r="AC42" s="1055" t="s">
        <v>2207</v>
      </c>
      <c r="AE42" s="780" t="s">
        <v>970</v>
      </c>
      <c r="AF42" s="665">
        <v>0</v>
      </c>
      <c r="AG42" s="665">
        <v>0</v>
      </c>
      <c r="AH42" s="665">
        <v>0</v>
      </c>
      <c r="AI42" s="665">
        <v>0</v>
      </c>
      <c r="AJ42" s="665">
        <v>0</v>
      </c>
      <c r="AK42" s="665">
        <v>0</v>
      </c>
      <c r="AL42" s="665">
        <v>0</v>
      </c>
      <c r="AM42" s="665">
        <v>0</v>
      </c>
      <c r="AN42" s="665">
        <v>0</v>
      </c>
      <c r="AO42" s="665">
        <v>0</v>
      </c>
      <c r="AP42" s="665">
        <v>0</v>
      </c>
      <c r="AQ42" s="665">
        <v>0</v>
      </c>
      <c r="AR42" s="665">
        <v>0</v>
      </c>
      <c r="AS42" s="665">
        <v>0</v>
      </c>
      <c r="AT42" s="665">
        <v>0</v>
      </c>
      <c r="AU42" s="665">
        <v>0</v>
      </c>
      <c r="AV42" s="665">
        <v>0</v>
      </c>
      <c r="AW42" s="665">
        <v>0</v>
      </c>
      <c r="AX42" s="665">
        <v>0</v>
      </c>
      <c r="AY42" s="665">
        <v>0</v>
      </c>
      <c r="AZ42" s="665">
        <v>0</v>
      </c>
      <c r="BA42" s="665">
        <v>0</v>
      </c>
      <c r="BB42" s="665">
        <v>0</v>
      </c>
      <c r="BC42" s="665">
        <v>0</v>
      </c>
      <c r="BL42" s="188"/>
    </row>
    <row r="43" spans="1:64" ht="12.75" customHeight="1">
      <c r="A43" s="775" t="s">
        <v>541</v>
      </c>
      <c r="B43" s="735" t="s">
        <v>295</v>
      </c>
      <c r="C43" s="775" t="s">
        <v>246</v>
      </c>
      <c r="D43" s="775" t="s">
        <v>1222</v>
      </c>
      <c r="E43" s="620">
        <v>0</v>
      </c>
      <c r="F43" s="620">
        <v>0</v>
      </c>
      <c r="G43" s="620">
        <v>0</v>
      </c>
      <c r="H43" s="620">
        <v>0</v>
      </c>
      <c r="I43" s="620">
        <v>0</v>
      </c>
      <c r="J43" s="620">
        <v>0</v>
      </c>
      <c r="K43" s="620">
        <v>0</v>
      </c>
      <c r="L43" s="620">
        <v>0</v>
      </c>
      <c r="M43" s="620">
        <v>0</v>
      </c>
      <c r="N43" s="620">
        <v>0</v>
      </c>
      <c r="O43" s="665">
        <v>0</v>
      </c>
      <c r="P43" s="665">
        <v>0</v>
      </c>
      <c r="Q43" s="665">
        <v>0</v>
      </c>
      <c r="R43" s="665">
        <v>0</v>
      </c>
      <c r="S43" s="665">
        <v>0</v>
      </c>
      <c r="T43" s="665">
        <v>0</v>
      </c>
      <c r="U43" s="665">
        <v>0</v>
      </c>
      <c r="V43" s="665">
        <v>0</v>
      </c>
      <c r="W43" s="665">
        <v>0</v>
      </c>
      <c r="X43" s="665">
        <v>0</v>
      </c>
      <c r="Y43" s="665">
        <v>0</v>
      </c>
      <c r="Z43" s="665">
        <v>0</v>
      </c>
      <c r="AA43" s="665">
        <v>0</v>
      </c>
      <c r="AB43" s="665">
        <v>0</v>
      </c>
      <c r="AC43" s="1055" t="s">
        <v>2208</v>
      </c>
      <c r="AE43" s="780" t="s">
        <v>134</v>
      </c>
      <c r="AF43" s="665">
        <v>0</v>
      </c>
      <c r="AG43" s="665">
        <v>0</v>
      </c>
      <c r="AH43" s="665">
        <v>0</v>
      </c>
      <c r="AI43" s="665">
        <v>0</v>
      </c>
      <c r="AJ43" s="665">
        <v>0</v>
      </c>
      <c r="AK43" s="665">
        <v>0</v>
      </c>
      <c r="AL43" s="665">
        <v>0</v>
      </c>
      <c r="AM43" s="665">
        <v>0</v>
      </c>
      <c r="AN43" s="665">
        <v>0</v>
      </c>
      <c r="AO43" s="665">
        <v>0</v>
      </c>
      <c r="AP43" s="665">
        <v>0</v>
      </c>
      <c r="AQ43" s="665">
        <v>0</v>
      </c>
      <c r="AR43" s="665">
        <v>0</v>
      </c>
      <c r="AS43" s="665">
        <v>0</v>
      </c>
      <c r="AT43" s="665">
        <v>0</v>
      </c>
      <c r="AU43" s="665">
        <v>0</v>
      </c>
      <c r="AV43" s="665">
        <v>0</v>
      </c>
      <c r="AW43" s="665">
        <v>0</v>
      </c>
      <c r="AX43" s="665">
        <v>0</v>
      </c>
      <c r="AY43" s="665">
        <v>0</v>
      </c>
      <c r="AZ43" s="665">
        <v>0</v>
      </c>
      <c r="BA43" s="665">
        <v>0</v>
      </c>
      <c r="BB43" s="665">
        <v>0</v>
      </c>
      <c r="BC43" s="665">
        <v>0</v>
      </c>
      <c r="BL43" s="188"/>
    </row>
    <row r="44" spans="1:64" ht="12.75" customHeight="1">
      <c r="A44" s="775" t="s">
        <v>541</v>
      </c>
      <c r="B44" s="735" t="s">
        <v>296</v>
      </c>
      <c r="C44" s="775" t="s">
        <v>246</v>
      </c>
      <c r="D44" s="775" t="s">
        <v>1222</v>
      </c>
      <c r="E44" s="620">
        <v>0</v>
      </c>
      <c r="F44" s="620">
        <v>0</v>
      </c>
      <c r="G44" s="620">
        <v>0</v>
      </c>
      <c r="H44" s="620">
        <v>0</v>
      </c>
      <c r="I44" s="620">
        <v>0</v>
      </c>
      <c r="J44" s="620">
        <v>0</v>
      </c>
      <c r="K44" s="620">
        <v>0</v>
      </c>
      <c r="L44" s="620">
        <v>0</v>
      </c>
      <c r="M44" s="620">
        <v>0</v>
      </c>
      <c r="N44" s="620">
        <v>0</v>
      </c>
      <c r="O44" s="665">
        <v>0</v>
      </c>
      <c r="P44" s="665">
        <v>0</v>
      </c>
      <c r="Q44" s="665">
        <v>0</v>
      </c>
      <c r="R44" s="665">
        <v>0</v>
      </c>
      <c r="S44" s="665">
        <v>0</v>
      </c>
      <c r="T44" s="665">
        <v>0</v>
      </c>
      <c r="U44" s="665">
        <v>0</v>
      </c>
      <c r="V44" s="665">
        <v>0</v>
      </c>
      <c r="W44" s="665">
        <v>0</v>
      </c>
      <c r="X44" s="665">
        <v>0</v>
      </c>
      <c r="Y44" s="665">
        <v>0</v>
      </c>
      <c r="Z44" s="665">
        <v>0</v>
      </c>
      <c r="AA44" s="665">
        <v>0</v>
      </c>
      <c r="AB44" s="665">
        <v>0</v>
      </c>
      <c r="AC44" s="1055" t="s">
        <v>2209</v>
      </c>
      <c r="AE44" s="780" t="s">
        <v>371</v>
      </c>
      <c r="AF44" s="665">
        <v>0</v>
      </c>
      <c r="AG44" s="665">
        <v>0</v>
      </c>
      <c r="AH44" s="665">
        <v>0</v>
      </c>
      <c r="AI44" s="665">
        <v>0</v>
      </c>
      <c r="AJ44" s="665">
        <v>0</v>
      </c>
      <c r="AK44" s="665">
        <v>0</v>
      </c>
      <c r="AL44" s="665">
        <v>0</v>
      </c>
      <c r="AM44" s="665">
        <v>0</v>
      </c>
      <c r="AN44" s="665">
        <v>0</v>
      </c>
      <c r="AO44" s="665">
        <v>0</v>
      </c>
      <c r="AP44" s="665">
        <v>0</v>
      </c>
      <c r="AQ44" s="665">
        <v>0</v>
      </c>
      <c r="AR44" s="665">
        <v>0</v>
      </c>
      <c r="AS44" s="665">
        <v>0</v>
      </c>
      <c r="AT44" s="665">
        <v>0</v>
      </c>
      <c r="AU44" s="665">
        <v>0</v>
      </c>
      <c r="AV44" s="665">
        <v>0</v>
      </c>
      <c r="AW44" s="665">
        <v>0</v>
      </c>
      <c r="AX44" s="665">
        <v>0</v>
      </c>
      <c r="AY44" s="665">
        <v>0</v>
      </c>
      <c r="AZ44" s="665">
        <v>0</v>
      </c>
      <c r="BA44" s="665">
        <v>0</v>
      </c>
      <c r="BB44" s="665">
        <v>0</v>
      </c>
      <c r="BC44" s="665">
        <v>0</v>
      </c>
      <c r="BL44" s="188"/>
    </row>
    <row r="45" spans="1:64" ht="12.75" customHeight="1">
      <c r="A45" s="775" t="s">
        <v>541</v>
      </c>
      <c r="B45" s="735" t="s">
        <v>87</v>
      </c>
      <c r="C45" s="775" t="s">
        <v>246</v>
      </c>
      <c r="D45" s="775" t="s">
        <v>1222</v>
      </c>
      <c r="E45" s="620">
        <v>0</v>
      </c>
      <c r="F45" s="620">
        <v>0</v>
      </c>
      <c r="G45" s="620">
        <v>0</v>
      </c>
      <c r="H45" s="620">
        <v>0</v>
      </c>
      <c r="I45" s="620">
        <v>0</v>
      </c>
      <c r="J45" s="620">
        <v>0</v>
      </c>
      <c r="K45" s="620">
        <v>0</v>
      </c>
      <c r="L45" s="620">
        <v>0</v>
      </c>
      <c r="M45" s="620">
        <v>0</v>
      </c>
      <c r="N45" s="620">
        <v>0</v>
      </c>
      <c r="O45" s="665">
        <v>0</v>
      </c>
      <c r="P45" s="665">
        <v>0</v>
      </c>
      <c r="Q45" s="665">
        <v>0</v>
      </c>
      <c r="R45" s="665">
        <v>0</v>
      </c>
      <c r="S45" s="665">
        <v>0</v>
      </c>
      <c r="T45" s="665">
        <v>0</v>
      </c>
      <c r="U45" s="665">
        <v>0</v>
      </c>
      <c r="V45" s="665">
        <v>0</v>
      </c>
      <c r="W45" s="665">
        <v>0</v>
      </c>
      <c r="X45" s="665">
        <v>0</v>
      </c>
      <c r="Y45" s="665">
        <v>0</v>
      </c>
      <c r="Z45" s="665">
        <v>0</v>
      </c>
      <c r="AA45" s="665">
        <v>0</v>
      </c>
      <c r="AB45" s="665">
        <v>0</v>
      </c>
      <c r="AC45" s="1055" t="s">
        <v>2210</v>
      </c>
      <c r="AE45" s="780" t="s">
        <v>372</v>
      </c>
      <c r="AF45" s="665">
        <v>0</v>
      </c>
      <c r="AG45" s="665">
        <v>0</v>
      </c>
      <c r="AH45" s="665">
        <v>0</v>
      </c>
      <c r="AI45" s="665">
        <v>0</v>
      </c>
      <c r="AJ45" s="665">
        <v>0</v>
      </c>
      <c r="AK45" s="665">
        <v>0</v>
      </c>
      <c r="AL45" s="665">
        <v>0</v>
      </c>
      <c r="AM45" s="665">
        <v>0</v>
      </c>
      <c r="AN45" s="665">
        <v>0</v>
      </c>
      <c r="AO45" s="665">
        <v>0</v>
      </c>
      <c r="AP45" s="665">
        <v>0</v>
      </c>
      <c r="AQ45" s="665">
        <v>0</v>
      </c>
      <c r="AR45" s="665">
        <v>0</v>
      </c>
      <c r="AS45" s="665">
        <v>0</v>
      </c>
      <c r="AT45" s="665">
        <v>0</v>
      </c>
      <c r="AU45" s="665">
        <v>0</v>
      </c>
      <c r="AV45" s="665">
        <v>0</v>
      </c>
      <c r="AW45" s="665">
        <v>0</v>
      </c>
      <c r="AX45" s="665">
        <v>0</v>
      </c>
      <c r="AY45" s="665">
        <v>0</v>
      </c>
      <c r="AZ45" s="665">
        <v>0</v>
      </c>
      <c r="BA45" s="665">
        <v>0</v>
      </c>
      <c r="BB45" s="665">
        <v>0</v>
      </c>
      <c r="BC45" s="665">
        <v>0</v>
      </c>
      <c r="BL45" s="188"/>
    </row>
    <row r="46" spans="1:64" ht="12.75" customHeight="1">
      <c r="A46" s="775" t="s">
        <v>541</v>
      </c>
      <c r="B46" s="775" t="s">
        <v>297</v>
      </c>
      <c r="C46" s="775" t="s">
        <v>246</v>
      </c>
      <c r="D46" s="775" t="s">
        <v>1222</v>
      </c>
      <c r="E46" s="685">
        <v>0</v>
      </c>
      <c r="F46" s="685">
        <v>0</v>
      </c>
      <c r="G46" s="685">
        <v>0</v>
      </c>
      <c r="H46" s="685">
        <v>0</v>
      </c>
      <c r="I46" s="685">
        <v>0</v>
      </c>
      <c r="J46" s="685">
        <v>0</v>
      </c>
      <c r="K46" s="685">
        <v>0</v>
      </c>
      <c r="L46" s="685">
        <v>0</v>
      </c>
      <c r="M46" s="685">
        <v>0</v>
      </c>
      <c r="N46" s="685">
        <v>0</v>
      </c>
      <c r="O46" s="620">
        <v>0</v>
      </c>
      <c r="P46" s="665">
        <v>0</v>
      </c>
      <c r="Q46" s="665">
        <v>0</v>
      </c>
      <c r="R46" s="665">
        <v>0</v>
      </c>
      <c r="S46" s="665">
        <v>0</v>
      </c>
      <c r="T46" s="665">
        <v>0</v>
      </c>
      <c r="U46" s="665">
        <v>0</v>
      </c>
      <c r="V46" s="665">
        <v>0</v>
      </c>
      <c r="W46" s="665">
        <v>0</v>
      </c>
      <c r="X46" s="665">
        <v>0</v>
      </c>
      <c r="Y46" s="665">
        <v>0</v>
      </c>
      <c r="Z46" s="665">
        <v>0</v>
      </c>
      <c r="AA46" s="665">
        <v>0</v>
      </c>
      <c r="AB46" s="665">
        <v>0</v>
      </c>
      <c r="AC46" s="1059" t="s">
        <v>2211</v>
      </c>
      <c r="AE46" s="781" t="s">
        <v>1093</v>
      </c>
      <c r="AF46" s="665">
        <v>0</v>
      </c>
      <c r="AG46" s="665">
        <v>0</v>
      </c>
      <c r="AH46" s="665">
        <v>0</v>
      </c>
      <c r="AI46" s="665">
        <v>0</v>
      </c>
      <c r="AJ46" s="665">
        <v>0</v>
      </c>
      <c r="AK46" s="665">
        <v>0</v>
      </c>
      <c r="AL46" s="665">
        <v>0</v>
      </c>
      <c r="AM46" s="665">
        <v>0</v>
      </c>
      <c r="AN46" s="665">
        <v>0</v>
      </c>
      <c r="AO46" s="665">
        <v>0</v>
      </c>
      <c r="AP46" s="665">
        <v>0</v>
      </c>
      <c r="AQ46" s="665">
        <v>0</v>
      </c>
      <c r="AR46" s="665">
        <v>0</v>
      </c>
      <c r="AS46" s="665">
        <v>0</v>
      </c>
      <c r="AT46" s="665">
        <v>0</v>
      </c>
      <c r="AU46" s="665">
        <v>0</v>
      </c>
      <c r="AV46" s="665">
        <v>0</v>
      </c>
      <c r="AW46" s="665">
        <v>0</v>
      </c>
      <c r="AX46" s="665">
        <v>0</v>
      </c>
      <c r="AY46" s="665">
        <v>0</v>
      </c>
      <c r="AZ46" s="665">
        <v>0</v>
      </c>
      <c r="BA46" s="665">
        <v>0</v>
      </c>
      <c r="BB46" s="665">
        <v>0</v>
      </c>
      <c r="BC46" s="665">
        <v>0</v>
      </c>
      <c r="BL46" s="189"/>
    </row>
    <row r="47" spans="1:64" s="96" customFormat="1">
      <c r="A47" s="756"/>
      <c r="B47" s="756"/>
      <c r="C47" s="756"/>
      <c r="D47" s="756"/>
      <c r="M47" s="136"/>
      <c r="N47" s="136"/>
      <c r="O47" s="675"/>
      <c r="P47" s="675"/>
      <c r="Q47" s="675"/>
      <c r="R47" s="675"/>
      <c r="S47" s="675"/>
      <c r="T47" s="675"/>
      <c r="U47" s="675"/>
      <c r="V47" s="675"/>
      <c r="W47" s="675"/>
      <c r="X47" s="675"/>
      <c r="Y47" s="675"/>
      <c r="Z47" s="675"/>
      <c r="AA47" s="675"/>
      <c r="AB47" s="675"/>
      <c r="AC47" s="756"/>
      <c r="AE47" s="756"/>
    </row>
  </sheetData>
  <phoneticPr fontId="3" type="noConversion"/>
  <conditionalFormatting sqref="E6:Z46">
    <cfRule type="expression" dxfId="237" priority="2" stopIfTrue="1">
      <formula>E6&lt;&gt;AF6</formula>
    </cfRule>
  </conditionalFormatting>
  <conditionalFormatting sqref="AB6:AB46">
    <cfRule type="expression" dxfId="236" priority="47" stopIfTrue="1">
      <formula>AB6&lt;&gt;BC6</formula>
    </cfRule>
  </conditionalFormatting>
  <conditionalFormatting sqref="AA6:AA46">
    <cfRule type="expression" dxfId="235" priority="1" stopIfTrue="1">
      <formula>AA6&lt;&gt;BB6</formula>
    </cfRule>
  </conditionalFormatting>
  <dataValidations count="1">
    <dataValidation type="whole" operator="greaterThanOrEqual" allowBlank="1" showInputMessage="1" showErrorMessage="1" error="Positive whole numbers only / Nombres entiers positifs uniquement" sqref="AF9:BC22 AF42:BC46 AF38:BC40 AF24:BC36 E38:AB40 E42:AB46 E9:AB22 E24:AB36">
      <formula1>0</formula1>
    </dataValidation>
  </dataValidations>
  <pageMargins left="0.25" right="0.25" top="0.5" bottom="0.5" header="0.5" footer="0.5"/>
  <pageSetup paperSize="9" scale="59" orientation="landscape" r:id="rId1"/>
  <headerFooter alignWithMargins="0"/>
  <legacyDrawing r:id="rId2"/>
</worksheet>
</file>

<file path=xl/worksheets/sheet27.xml><?xml version="1.0" encoding="utf-8"?>
<worksheet xmlns="http://schemas.openxmlformats.org/spreadsheetml/2006/main" xmlns:r="http://schemas.openxmlformats.org/officeDocument/2006/relationships">
  <sheetPr codeName="Sheet_TS12">
    <pageSetUpPr fitToPage="1"/>
  </sheetPr>
  <dimension ref="A1:BP46"/>
  <sheetViews>
    <sheetView showGridLines="0" zoomScaleNormal="100" workbookViewId="0">
      <pane xSplit="4" ySplit="5" topLeftCell="N6" activePane="bottomRight" state="frozen"/>
      <selection activeCell="F6" sqref="F6"/>
      <selection pane="topRight" activeCell="F6" sqref="F6"/>
      <selection pane="bottomLeft" activeCell="F6" sqref="F6"/>
      <selection pane="bottomRight" activeCell="AC1" sqref="AC1:AC2"/>
    </sheetView>
  </sheetViews>
  <sheetFormatPr defaultRowHeight="12"/>
  <cols>
    <col min="1" max="1" width="8.5703125" style="96" hidden="1" customWidth="1"/>
    <col min="2" max="2" width="10.140625" style="96" hidden="1" customWidth="1"/>
    <col min="3" max="3" width="9" style="96" hidden="1" customWidth="1"/>
    <col min="4" max="4" width="7.42578125" style="96" hidden="1" customWidth="1"/>
    <col min="5" max="28" width="8.7109375" style="96" customWidth="1"/>
    <col min="29" max="29" width="30.7109375" style="756" customWidth="1"/>
    <col min="30" max="30" width="9.140625" style="96" hidden="1" customWidth="1"/>
    <col min="31" max="31" width="34.5703125" style="756" hidden="1" customWidth="1"/>
    <col min="32" max="63" width="9.140625" style="96" hidden="1" customWidth="1"/>
    <col min="64" max="64" width="49.7109375" style="96" hidden="1" customWidth="1"/>
    <col min="65" max="68" width="9.140625" style="96" hidden="1" customWidth="1"/>
    <col min="69" max="79" width="9.140625" style="96" customWidth="1"/>
    <col min="80" max="16384" width="9.140625" style="96"/>
  </cols>
  <sheetData>
    <row r="1" spans="1:64" s="120" customFormat="1" ht="15.75">
      <c r="F1" s="403" t="s">
        <v>2218</v>
      </c>
      <c r="N1" s="403" t="s">
        <v>2218</v>
      </c>
      <c r="O1" s="121"/>
      <c r="R1" s="121"/>
      <c r="S1" s="121"/>
      <c r="T1" s="121"/>
      <c r="U1" s="121"/>
      <c r="V1" s="121"/>
      <c r="W1" s="121"/>
      <c r="X1" s="121"/>
      <c r="Y1" s="121"/>
      <c r="Z1" s="121"/>
      <c r="AA1" s="121"/>
      <c r="AB1" s="121"/>
      <c r="AC1" s="1040">
        <f ca="1">NOW()</f>
        <v>41912.572466666665</v>
      </c>
      <c r="AE1" s="756" t="s">
        <v>993</v>
      </c>
      <c r="BL1" s="96" t="s">
        <v>59</v>
      </c>
    </row>
    <row r="2" spans="1:64" s="122" customFormat="1" ht="12.75">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041" t="s">
        <v>2129</v>
      </c>
      <c r="AD2" s="686"/>
      <c r="AE2" s="758"/>
    </row>
    <row r="3" spans="1:64" s="124" customFormat="1">
      <c r="D3" s="123"/>
      <c r="E3" s="123"/>
      <c r="G3" s="123"/>
      <c r="H3" s="123"/>
      <c r="I3" s="123"/>
      <c r="J3" s="123"/>
      <c r="K3" s="123"/>
      <c r="L3" s="123"/>
      <c r="M3" s="123"/>
      <c r="N3" s="123"/>
      <c r="O3" s="123"/>
      <c r="P3" s="123"/>
      <c r="Q3" s="123"/>
      <c r="R3" s="123"/>
      <c r="S3" s="123"/>
      <c r="T3" s="123"/>
      <c r="U3" s="123"/>
      <c r="V3" s="123"/>
      <c r="W3" s="123"/>
      <c r="X3" s="123"/>
      <c r="Y3" s="123"/>
      <c r="Z3" s="123"/>
      <c r="AA3" s="123"/>
      <c r="AB3" s="123"/>
      <c r="AC3" s="759"/>
      <c r="AD3" s="96"/>
      <c r="AE3" s="759"/>
    </row>
    <row r="4" spans="1:64" s="124" customFormat="1">
      <c r="A4" s="383" t="s">
        <v>1304</v>
      </c>
      <c r="B4" s="383" t="s">
        <v>1302</v>
      </c>
      <c r="C4" s="383" t="s">
        <v>1303</v>
      </c>
      <c r="D4" s="417" t="s">
        <v>1305</v>
      </c>
      <c r="E4" s="123"/>
      <c r="F4" s="123"/>
      <c r="G4" s="123"/>
      <c r="H4" s="123"/>
      <c r="I4" s="123"/>
      <c r="AC4" s="750"/>
      <c r="AD4" s="96"/>
      <c r="AE4" s="759"/>
    </row>
    <row r="5" spans="1:64" s="124" customFormat="1" ht="12.75" thickBot="1">
      <c r="A5" s="384"/>
      <c r="B5" s="384" t="s">
        <v>967</v>
      </c>
      <c r="C5" s="384" t="s">
        <v>539</v>
      </c>
      <c r="D5" s="384"/>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61"/>
      <c r="AD5" s="96"/>
      <c r="AE5" s="786"/>
      <c r="AF5" s="233">
        <v>1990</v>
      </c>
      <c r="AG5" s="234">
        <v>1991</v>
      </c>
      <c r="AH5" s="234">
        <v>1992</v>
      </c>
      <c r="AI5" s="234">
        <v>1993</v>
      </c>
      <c r="AJ5" s="234">
        <v>1994</v>
      </c>
      <c r="AK5" s="234">
        <v>1995</v>
      </c>
      <c r="AL5" s="234">
        <v>1996</v>
      </c>
      <c r="AM5" s="234">
        <v>1997</v>
      </c>
      <c r="AN5" s="234">
        <v>1998</v>
      </c>
      <c r="AO5" s="234">
        <v>1999</v>
      </c>
      <c r="AP5" s="234">
        <v>2000</v>
      </c>
      <c r="AQ5" s="234">
        <v>2001</v>
      </c>
      <c r="AR5" s="234">
        <v>2002</v>
      </c>
      <c r="AS5" s="234">
        <v>2003</v>
      </c>
      <c r="AT5" s="234">
        <v>2004</v>
      </c>
      <c r="AU5" s="234">
        <v>2005</v>
      </c>
      <c r="AV5" s="234">
        <v>2006</v>
      </c>
      <c r="AW5" s="234">
        <v>2007</v>
      </c>
      <c r="AX5" s="234">
        <v>2008</v>
      </c>
      <c r="AY5" s="234">
        <v>2009</v>
      </c>
      <c r="AZ5" s="234">
        <v>2010</v>
      </c>
      <c r="BA5" s="234">
        <v>2011</v>
      </c>
      <c r="BB5" s="234">
        <v>2012</v>
      </c>
      <c r="BC5" s="234">
        <v>2013</v>
      </c>
    </row>
    <row r="6" spans="1:64" s="124" customFormat="1" ht="13.5" customHeight="1" thickBot="1">
      <c r="E6" s="676">
        <v>0</v>
      </c>
      <c r="F6" s="676">
        <v>0</v>
      </c>
      <c r="G6" s="676">
        <v>0</v>
      </c>
      <c r="H6" s="676">
        <v>0</v>
      </c>
      <c r="I6" s="676">
        <v>0</v>
      </c>
      <c r="J6" s="677">
        <v>0</v>
      </c>
      <c r="K6" s="677">
        <v>0</v>
      </c>
      <c r="L6" s="677">
        <v>0</v>
      </c>
      <c r="M6" s="677">
        <v>0</v>
      </c>
      <c r="N6" s="677">
        <v>0</v>
      </c>
      <c r="O6" s="677">
        <v>0</v>
      </c>
      <c r="P6" s="677">
        <v>0</v>
      </c>
      <c r="Q6" s="677">
        <v>0</v>
      </c>
      <c r="R6" s="677">
        <v>0</v>
      </c>
      <c r="S6" s="677">
        <v>0</v>
      </c>
      <c r="T6" s="677">
        <v>0</v>
      </c>
      <c r="U6" s="677">
        <v>0</v>
      </c>
      <c r="V6" s="677">
        <v>0</v>
      </c>
      <c r="W6" s="677">
        <v>0</v>
      </c>
      <c r="X6" s="677">
        <v>0</v>
      </c>
      <c r="Y6" s="677">
        <v>0</v>
      </c>
      <c r="Z6" s="677">
        <v>0</v>
      </c>
      <c r="AA6" s="677">
        <v>0</v>
      </c>
      <c r="AB6" s="677">
        <v>0</v>
      </c>
      <c r="AC6" s="1050" t="s">
        <v>2155</v>
      </c>
      <c r="AD6" s="96"/>
      <c r="AE6" s="765" t="s">
        <v>703</v>
      </c>
      <c r="AF6" s="249">
        <v>0</v>
      </c>
      <c r="AG6" s="677">
        <v>0</v>
      </c>
      <c r="AH6" s="677">
        <v>0</v>
      </c>
      <c r="AI6" s="677">
        <v>0</v>
      </c>
      <c r="AJ6" s="677">
        <v>0</v>
      </c>
      <c r="AK6" s="677">
        <v>0</v>
      </c>
      <c r="AL6" s="677">
        <v>0</v>
      </c>
      <c r="AM6" s="677">
        <v>0</v>
      </c>
      <c r="AN6" s="677">
        <v>0</v>
      </c>
      <c r="AO6" s="677">
        <v>0</v>
      </c>
      <c r="AP6" s="677">
        <v>0</v>
      </c>
      <c r="AQ6" s="677">
        <v>0</v>
      </c>
      <c r="AR6" s="677">
        <v>0</v>
      </c>
      <c r="AS6" s="677">
        <v>0</v>
      </c>
      <c r="AT6" s="677">
        <v>0</v>
      </c>
      <c r="AU6" s="677">
        <v>0</v>
      </c>
      <c r="AV6" s="677">
        <v>0</v>
      </c>
      <c r="AW6" s="677">
        <v>0</v>
      </c>
      <c r="AX6" s="677">
        <v>0</v>
      </c>
      <c r="AY6" s="677">
        <v>0</v>
      </c>
      <c r="AZ6" s="677">
        <v>0</v>
      </c>
      <c r="BA6" s="677">
        <v>0</v>
      </c>
      <c r="BB6" s="677">
        <v>0</v>
      </c>
      <c r="BC6" s="677">
        <v>0</v>
      </c>
      <c r="BL6" s="225" t="s">
        <v>820</v>
      </c>
    </row>
    <row r="7" spans="1:64" s="664" customFormat="1" ht="13.5" customHeight="1">
      <c r="A7" s="661" t="s">
        <v>541</v>
      </c>
      <c r="B7" s="661" t="s">
        <v>278</v>
      </c>
      <c r="C7" s="661" t="s">
        <v>248</v>
      </c>
      <c r="D7" s="661" t="s">
        <v>1222</v>
      </c>
      <c r="E7" s="662">
        <f t="shared" ref="E7:P7" si="0">SUM(E8,E23,E37,E41)</f>
        <v>0</v>
      </c>
      <c r="F7" s="662">
        <f t="shared" si="0"/>
        <v>0</v>
      </c>
      <c r="G7" s="662">
        <f t="shared" si="0"/>
        <v>0</v>
      </c>
      <c r="H7" s="662">
        <f t="shared" si="0"/>
        <v>0</v>
      </c>
      <c r="I7" s="662">
        <f t="shared" si="0"/>
        <v>0</v>
      </c>
      <c r="J7" s="662">
        <f t="shared" si="0"/>
        <v>0</v>
      </c>
      <c r="K7" s="662">
        <f t="shared" si="0"/>
        <v>0</v>
      </c>
      <c r="L7" s="662">
        <f t="shared" si="0"/>
        <v>0</v>
      </c>
      <c r="M7" s="662">
        <f t="shared" si="0"/>
        <v>0</v>
      </c>
      <c r="N7" s="662">
        <f t="shared" si="0"/>
        <v>0</v>
      </c>
      <c r="O7" s="678">
        <f t="shared" si="0"/>
        <v>0</v>
      </c>
      <c r="P7" s="662">
        <f t="shared" si="0"/>
        <v>0</v>
      </c>
      <c r="Q7" s="662">
        <f t="shared" ref="Q7:AB7" si="1">SUM(Q8,Q23,Q37,Q41)</f>
        <v>0</v>
      </c>
      <c r="R7" s="662">
        <f t="shared" si="1"/>
        <v>0</v>
      </c>
      <c r="S7" s="662">
        <f t="shared" si="1"/>
        <v>0</v>
      </c>
      <c r="T7" s="662">
        <f t="shared" si="1"/>
        <v>0</v>
      </c>
      <c r="U7" s="662">
        <f t="shared" si="1"/>
        <v>0</v>
      </c>
      <c r="V7" s="662">
        <f t="shared" si="1"/>
        <v>0</v>
      </c>
      <c r="W7" s="662">
        <f t="shared" si="1"/>
        <v>0</v>
      </c>
      <c r="X7" s="662">
        <f>SUM(X8,X23,X37,X41)</f>
        <v>0</v>
      </c>
      <c r="Y7" s="678">
        <f>SUM(Y8,Y23,Y37,Y41)</f>
        <v>0</v>
      </c>
      <c r="Z7" s="678">
        <f>SUM(Z8,Z23,Z37,Z41)</f>
        <v>0</v>
      </c>
      <c r="AA7" s="662">
        <f>SUM(AA8,AA23,AA37,AA41)</f>
        <v>0</v>
      </c>
      <c r="AB7" s="678">
        <f t="shared" si="1"/>
        <v>0</v>
      </c>
      <c r="AC7" s="1055" t="s">
        <v>2161</v>
      </c>
      <c r="AD7" s="96"/>
      <c r="AE7" s="767" t="s">
        <v>118</v>
      </c>
      <c r="AF7" s="662">
        <f t="shared" ref="AF7:BC7" si="2">SUM(AF8,AF23,AF37,AF41)</f>
        <v>0</v>
      </c>
      <c r="AG7" s="662">
        <f t="shared" si="2"/>
        <v>0</v>
      </c>
      <c r="AH7" s="662">
        <f t="shared" si="2"/>
        <v>0</v>
      </c>
      <c r="AI7" s="662">
        <f t="shared" si="2"/>
        <v>0</v>
      </c>
      <c r="AJ7" s="662">
        <f t="shared" si="2"/>
        <v>0</v>
      </c>
      <c r="AK7" s="662">
        <f t="shared" si="2"/>
        <v>0</v>
      </c>
      <c r="AL7" s="662">
        <f t="shared" si="2"/>
        <v>0</v>
      </c>
      <c r="AM7" s="662">
        <f t="shared" si="2"/>
        <v>0</v>
      </c>
      <c r="AN7" s="662">
        <f t="shared" si="2"/>
        <v>0</v>
      </c>
      <c r="AO7" s="662">
        <f t="shared" si="2"/>
        <v>0</v>
      </c>
      <c r="AP7" s="662">
        <f t="shared" si="2"/>
        <v>0</v>
      </c>
      <c r="AQ7" s="662">
        <f t="shared" si="2"/>
        <v>0</v>
      </c>
      <c r="AR7" s="662">
        <f t="shared" si="2"/>
        <v>0</v>
      </c>
      <c r="AS7" s="662">
        <f t="shared" si="2"/>
        <v>0</v>
      </c>
      <c r="AT7" s="662">
        <f t="shared" si="2"/>
        <v>0</v>
      </c>
      <c r="AU7" s="662">
        <f t="shared" si="2"/>
        <v>0</v>
      </c>
      <c r="AV7" s="662">
        <f t="shared" si="2"/>
        <v>0</v>
      </c>
      <c r="AW7" s="662">
        <f t="shared" si="2"/>
        <v>0</v>
      </c>
      <c r="AX7" s="662">
        <f t="shared" si="2"/>
        <v>0</v>
      </c>
      <c r="AY7" s="662">
        <f>SUM(AY8,AY23,AY37,AY41)</f>
        <v>0</v>
      </c>
      <c r="AZ7" s="662">
        <f>SUM(AZ8,AZ23,AZ37,AZ41)</f>
        <v>0</v>
      </c>
      <c r="BA7" s="662">
        <f>SUM(BA8,BA23,BA37,BA41)</f>
        <v>0</v>
      </c>
      <c r="BB7" s="662">
        <f>SUM(BB8,BB23,BB37,BB41)</f>
        <v>0</v>
      </c>
      <c r="BC7" s="662">
        <f t="shared" si="2"/>
        <v>0</v>
      </c>
      <c r="BL7" s="232"/>
    </row>
    <row r="8" spans="1:64" s="664" customFormat="1" ht="13.5" customHeight="1">
      <c r="A8" s="661" t="s">
        <v>541</v>
      </c>
      <c r="B8" s="661" t="s">
        <v>288</v>
      </c>
      <c r="C8" s="661" t="s">
        <v>248</v>
      </c>
      <c r="D8" s="661" t="s">
        <v>1222</v>
      </c>
      <c r="E8" s="678">
        <f t="shared" ref="E8:O8" si="3">SUM(E9:E22)</f>
        <v>0</v>
      </c>
      <c r="F8" s="678">
        <f t="shared" si="3"/>
        <v>0</v>
      </c>
      <c r="G8" s="678">
        <f t="shared" si="3"/>
        <v>0</v>
      </c>
      <c r="H8" s="678">
        <f t="shared" si="3"/>
        <v>0</v>
      </c>
      <c r="I8" s="678">
        <f t="shared" si="3"/>
        <v>0</v>
      </c>
      <c r="J8" s="678">
        <f t="shared" si="3"/>
        <v>0</v>
      </c>
      <c r="K8" s="678">
        <f t="shared" si="3"/>
        <v>0</v>
      </c>
      <c r="L8" s="678">
        <f t="shared" si="3"/>
        <v>0</v>
      </c>
      <c r="M8" s="678">
        <f t="shared" si="3"/>
        <v>0</v>
      </c>
      <c r="N8" s="678">
        <f t="shared" si="3"/>
        <v>0</v>
      </c>
      <c r="O8" s="678">
        <f t="shared" si="3"/>
        <v>0</v>
      </c>
      <c r="P8" s="678">
        <f>SUM(P9:P22)</f>
        <v>0</v>
      </c>
      <c r="Q8" s="678">
        <f>SUM(Q9:Q22)</f>
        <v>0</v>
      </c>
      <c r="R8" s="678">
        <f>SUM(R9:R22)</f>
        <v>0</v>
      </c>
      <c r="S8" s="678">
        <f>SUM(S9:S22)</f>
        <v>0</v>
      </c>
      <c r="T8" s="678">
        <f>SUM(T9:T22)</f>
        <v>0</v>
      </c>
      <c r="U8" s="678">
        <f t="shared" ref="U8:AB8" si="4">SUM(U9:U22)</f>
        <v>0</v>
      </c>
      <c r="V8" s="678">
        <f t="shared" si="4"/>
        <v>0</v>
      </c>
      <c r="W8" s="678">
        <f t="shared" si="4"/>
        <v>0</v>
      </c>
      <c r="X8" s="678">
        <f>SUM(X9:X22)</f>
        <v>0</v>
      </c>
      <c r="Y8" s="678">
        <f>SUM(Y9:Y22)</f>
        <v>0</v>
      </c>
      <c r="Z8" s="678">
        <f>SUM(Z9:Z22)</f>
        <v>0</v>
      </c>
      <c r="AA8" s="678">
        <f>SUM(AA9:AA22)</f>
        <v>0</v>
      </c>
      <c r="AB8" s="678">
        <f t="shared" si="4"/>
        <v>0</v>
      </c>
      <c r="AC8" s="1057" t="s">
        <v>2172</v>
      </c>
      <c r="AD8" s="96"/>
      <c r="AE8" s="768" t="s">
        <v>130</v>
      </c>
      <c r="AF8" s="678">
        <f t="shared" ref="AF8:BC8" si="5">SUM(AF9:AF22)</f>
        <v>0</v>
      </c>
      <c r="AG8" s="678">
        <f t="shared" si="5"/>
        <v>0</v>
      </c>
      <c r="AH8" s="678">
        <f t="shared" si="5"/>
        <v>0</v>
      </c>
      <c r="AI8" s="678">
        <f t="shared" si="5"/>
        <v>0</v>
      </c>
      <c r="AJ8" s="678">
        <f t="shared" si="5"/>
        <v>0</v>
      </c>
      <c r="AK8" s="678">
        <f t="shared" si="5"/>
        <v>0</v>
      </c>
      <c r="AL8" s="678">
        <f t="shared" si="5"/>
        <v>0</v>
      </c>
      <c r="AM8" s="678">
        <f t="shared" si="5"/>
        <v>0</v>
      </c>
      <c r="AN8" s="678">
        <f t="shared" si="5"/>
        <v>0</v>
      </c>
      <c r="AO8" s="678">
        <f t="shared" si="5"/>
        <v>0</v>
      </c>
      <c r="AP8" s="678">
        <f t="shared" si="5"/>
        <v>0</v>
      </c>
      <c r="AQ8" s="678">
        <f t="shared" si="5"/>
        <v>0</v>
      </c>
      <c r="AR8" s="678">
        <f t="shared" si="5"/>
        <v>0</v>
      </c>
      <c r="AS8" s="678">
        <f t="shared" si="5"/>
        <v>0</v>
      </c>
      <c r="AT8" s="678">
        <f t="shared" si="5"/>
        <v>0</v>
      </c>
      <c r="AU8" s="678">
        <f t="shared" si="5"/>
        <v>0</v>
      </c>
      <c r="AV8" s="678">
        <f t="shared" si="5"/>
        <v>0</v>
      </c>
      <c r="AW8" s="678">
        <f t="shared" si="5"/>
        <v>0</v>
      </c>
      <c r="AX8" s="678">
        <f t="shared" si="5"/>
        <v>0</v>
      </c>
      <c r="AY8" s="678">
        <f>SUM(AY9:AY22)</f>
        <v>0</v>
      </c>
      <c r="AZ8" s="678">
        <f>SUM(AZ9:AZ22)</f>
        <v>0</v>
      </c>
      <c r="BA8" s="678">
        <f>SUM(BA9:BA22)</f>
        <v>0</v>
      </c>
      <c r="BB8" s="678">
        <f>SUM(BB9:BB22)</f>
        <v>0</v>
      </c>
      <c r="BC8" s="678">
        <f t="shared" si="5"/>
        <v>0</v>
      </c>
      <c r="BL8" s="669"/>
    </row>
    <row r="9" spans="1:64" ht="12.75" customHeight="1">
      <c r="A9" s="91" t="s">
        <v>541</v>
      </c>
      <c r="B9" s="12" t="s">
        <v>1005</v>
      </c>
      <c r="C9" s="91" t="s">
        <v>248</v>
      </c>
      <c r="D9" s="91" t="s">
        <v>1222</v>
      </c>
      <c r="E9" s="679">
        <f>TAB5CHPH!E9+TAB5HEAT!E9</f>
        <v>0</v>
      </c>
      <c r="F9" s="679">
        <f>TAB5CHPH!F9+TAB5HEAT!F9</f>
        <v>0</v>
      </c>
      <c r="G9" s="679">
        <f>TAB5CHPH!G9+TAB5HEAT!G9</f>
        <v>0</v>
      </c>
      <c r="H9" s="679">
        <f>TAB5CHPH!H9+TAB5HEAT!H9</f>
        <v>0</v>
      </c>
      <c r="I9" s="679">
        <f>TAB5CHPH!I9+TAB5HEAT!I9</f>
        <v>0</v>
      </c>
      <c r="J9" s="679">
        <f>TAB5CHPH!J9+TAB5HEAT!J9</f>
        <v>0</v>
      </c>
      <c r="K9" s="679">
        <f>TAB5CHPH!K9+TAB5HEAT!K9</f>
        <v>0</v>
      </c>
      <c r="L9" s="679">
        <f>TAB5CHPH!L9+TAB5HEAT!L9</f>
        <v>0</v>
      </c>
      <c r="M9" s="679">
        <f>TAB5CHPH!M9+TAB5HEAT!M9</f>
        <v>0</v>
      </c>
      <c r="N9" s="679">
        <f>TAB5CHPH!N9+TAB5HEAT!N9</f>
        <v>0</v>
      </c>
      <c r="O9" s="679">
        <f>TAB5CHPH!O9+TAB5HEAT!O9</f>
        <v>0</v>
      </c>
      <c r="P9" s="679">
        <f>TAB5CHPH!P9+TAB5HEAT!P9</f>
        <v>0</v>
      </c>
      <c r="Q9" s="679">
        <f>TAB5CHPH!Q9+TAB5HEAT!Q9</f>
        <v>0</v>
      </c>
      <c r="R9" s="679">
        <f>TAB5CHPH!R9+TAB5HEAT!R9</f>
        <v>0</v>
      </c>
      <c r="S9" s="679">
        <f>TAB5CHPH!S9+TAB5HEAT!S9</f>
        <v>0</v>
      </c>
      <c r="T9" s="679">
        <f>TAB5CHPH!T9+TAB5HEAT!T9</f>
        <v>0</v>
      </c>
      <c r="U9" s="679">
        <f>TAB5CHPH!U9+TAB5HEAT!U9</f>
        <v>0</v>
      </c>
      <c r="V9" s="679">
        <f>TAB5CHPH!V9+TAB5HEAT!V9</f>
        <v>0</v>
      </c>
      <c r="W9" s="679">
        <f>TAB5CHPH!W9+TAB5HEAT!W9</f>
        <v>0</v>
      </c>
      <c r="X9" s="679">
        <f>TAB5CHPH!X9+TAB5HEAT!X9</f>
        <v>0</v>
      </c>
      <c r="Y9" s="679">
        <f>TAB5CHPH!Y9+TAB5HEAT!Y9</f>
        <v>0</v>
      </c>
      <c r="Z9" s="679">
        <f>TAB5CHPH!Z9+TAB5HEAT!Z9</f>
        <v>0</v>
      </c>
      <c r="AA9" s="679">
        <f>TAB5CHPH!AA9+TAB5HEAT!AA9</f>
        <v>0</v>
      </c>
      <c r="AB9" s="679">
        <f>TAB5CHPH!AB9+TAB5HEAT!AB9</f>
        <v>0</v>
      </c>
      <c r="AC9" s="1056" t="s">
        <v>2173</v>
      </c>
      <c r="AE9" s="779" t="s">
        <v>135</v>
      </c>
      <c r="AF9" s="679">
        <f>TAB5CHPH!AF9+TAB5HEAT!AF9</f>
        <v>0</v>
      </c>
      <c r="AG9" s="679">
        <f>TAB5CHPH!AG9+TAB5HEAT!AG9</f>
        <v>0</v>
      </c>
      <c r="AH9" s="679">
        <f>TAB5CHPH!AH9+TAB5HEAT!AH9</f>
        <v>0</v>
      </c>
      <c r="AI9" s="679">
        <f>TAB5CHPH!AI9+TAB5HEAT!AI9</f>
        <v>0</v>
      </c>
      <c r="AJ9" s="679">
        <f>TAB5CHPH!AJ9+TAB5HEAT!AJ9</f>
        <v>0</v>
      </c>
      <c r="AK9" s="679">
        <f>TAB5CHPH!AK9+TAB5HEAT!AK9</f>
        <v>0</v>
      </c>
      <c r="AL9" s="679">
        <f>TAB5CHPH!AL9+TAB5HEAT!AL9</f>
        <v>0</v>
      </c>
      <c r="AM9" s="679">
        <f>TAB5CHPH!AM9+TAB5HEAT!AM9</f>
        <v>0</v>
      </c>
      <c r="AN9" s="679">
        <f>TAB5CHPH!AN9+TAB5HEAT!AN9</f>
        <v>0</v>
      </c>
      <c r="AO9" s="679">
        <f>TAB5CHPH!AO9+TAB5HEAT!AO9</f>
        <v>0</v>
      </c>
      <c r="AP9" s="679">
        <f>TAB5CHPH!AP9+TAB5HEAT!AP9</f>
        <v>0</v>
      </c>
      <c r="AQ9" s="679">
        <f>TAB5CHPH!AQ9+TAB5HEAT!AQ9</f>
        <v>0</v>
      </c>
      <c r="AR9" s="679">
        <f>TAB5CHPH!AR9+TAB5HEAT!AR9</f>
        <v>0</v>
      </c>
      <c r="AS9" s="679">
        <f>TAB5CHPH!AS9+TAB5HEAT!AS9</f>
        <v>0</v>
      </c>
      <c r="AT9" s="679">
        <f>TAB5CHPH!AT9+TAB5HEAT!AT9</f>
        <v>0</v>
      </c>
      <c r="AU9" s="679">
        <f>TAB5CHPH!AU9+TAB5HEAT!AU9</f>
        <v>0</v>
      </c>
      <c r="AV9" s="679">
        <f>TAB5CHPH!AV9+TAB5HEAT!AV9</f>
        <v>0</v>
      </c>
      <c r="AW9" s="679">
        <f>TAB5CHPH!AW9+TAB5HEAT!AW9</f>
        <v>0</v>
      </c>
      <c r="AX9" s="679">
        <f>TAB5CHPH!AX9+TAB5HEAT!AX9</f>
        <v>0</v>
      </c>
      <c r="AY9" s="679">
        <f>TAB5CHPH!AY9+TAB5HEAT!AY9</f>
        <v>0</v>
      </c>
      <c r="AZ9" s="679">
        <f>TAB5CHPH!AZ9+TAB5HEAT!AZ9</f>
        <v>0</v>
      </c>
      <c r="BA9" s="679">
        <f>TAB5CHPH!BA9+TAB5HEAT!BA9</f>
        <v>0</v>
      </c>
      <c r="BB9" s="679">
        <f>TAB5CHPH!BB9+TAB5HEAT!BB9</f>
        <v>0</v>
      </c>
      <c r="BC9" s="679">
        <f>TAB5CHPH!BC9+TAB5HEAT!BC9</f>
        <v>0</v>
      </c>
      <c r="BL9" s="670"/>
    </row>
    <row r="10" spans="1:64" ht="12.75" customHeight="1">
      <c r="A10" s="91" t="s">
        <v>541</v>
      </c>
      <c r="B10" s="12" t="s">
        <v>884</v>
      </c>
      <c r="C10" s="91" t="s">
        <v>248</v>
      </c>
      <c r="D10" s="91" t="s">
        <v>1222</v>
      </c>
      <c r="E10" s="679">
        <f>TAB5CHPH!E10+TAB5HEAT!E10</f>
        <v>0</v>
      </c>
      <c r="F10" s="679">
        <f>TAB5CHPH!F10+TAB5HEAT!F10</f>
        <v>0</v>
      </c>
      <c r="G10" s="679">
        <f>TAB5CHPH!G10+TAB5HEAT!G10</f>
        <v>0</v>
      </c>
      <c r="H10" s="679">
        <f>TAB5CHPH!H10+TAB5HEAT!H10</f>
        <v>0</v>
      </c>
      <c r="I10" s="679">
        <f>TAB5CHPH!I10+TAB5HEAT!I10</f>
        <v>0</v>
      </c>
      <c r="J10" s="679">
        <f>TAB5CHPH!J10+TAB5HEAT!J10</f>
        <v>0</v>
      </c>
      <c r="K10" s="679">
        <f>TAB5CHPH!K10+TAB5HEAT!K10</f>
        <v>0</v>
      </c>
      <c r="L10" s="679">
        <f>TAB5CHPH!L10+TAB5HEAT!L10</f>
        <v>0</v>
      </c>
      <c r="M10" s="679">
        <f>TAB5CHPH!M10+TAB5HEAT!M10</f>
        <v>0</v>
      </c>
      <c r="N10" s="679">
        <f>TAB5CHPH!N10+TAB5HEAT!N10</f>
        <v>0</v>
      </c>
      <c r="O10" s="679">
        <f>TAB5CHPH!O10+TAB5HEAT!O10</f>
        <v>0</v>
      </c>
      <c r="P10" s="679">
        <f>TAB5CHPH!P10+TAB5HEAT!P10</f>
        <v>0</v>
      </c>
      <c r="Q10" s="679">
        <f>TAB5CHPH!Q10+TAB5HEAT!Q10</f>
        <v>0</v>
      </c>
      <c r="R10" s="679">
        <f>TAB5CHPH!R10+TAB5HEAT!R10</f>
        <v>0</v>
      </c>
      <c r="S10" s="679">
        <f>TAB5CHPH!S10+TAB5HEAT!S10</f>
        <v>0</v>
      </c>
      <c r="T10" s="679">
        <f>TAB5CHPH!T10+TAB5HEAT!T10</f>
        <v>0</v>
      </c>
      <c r="U10" s="679">
        <f>TAB5CHPH!U10+TAB5HEAT!U10</f>
        <v>0</v>
      </c>
      <c r="V10" s="679">
        <f>TAB5CHPH!V10+TAB5HEAT!V10</f>
        <v>0</v>
      </c>
      <c r="W10" s="679">
        <f>TAB5CHPH!W10+TAB5HEAT!W10</f>
        <v>0</v>
      </c>
      <c r="X10" s="679">
        <f>TAB5CHPH!X10+TAB5HEAT!X10</f>
        <v>0</v>
      </c>
      <c r="Y10" s="679">
        <f>TAB5CHPH!Y10+TAB5HEAT!Y10</f>
        <v>0</v>
      </c>
      <c r="Z10" s="679">
        <f>TAB5CHPH!Z10+TAB5HEAT!Z10</f>
        <v>0</v>
      </c>
      <c r="AA10" s="679">
        <f>TAB5CHPH!AA10+TAB5HEAT!AA10</f>
        <v>0</v>
      </c>
      <c r="AB10" s="679">
        <f>TAB5CHPH!AB10+TAB5HEAT!AB10</f>
        <v>0</v>
      </c>
      <c r="AC10" s="1056" t="s">
        <v>2174</v>
      </c>
      <c r="AE10" s="779" t="s">
        <v>136</v>
      </c>
      <c r="AF10" s="679">
        <f>TAB5CHPH!AF10+TAB5HEAT!AF10</f>
        <v>0</v>
      </c>
      <c r="AG10" s="679">
        <f>TAB5CHPH!AG10+TAB5HEAT!AG10</f>
        <v>0</v>
      </c>
      <c r="AH10" s="679">
        <f>TAB5CHPH!AH10+TAB5HEAT!AH10</f>
        <v>0</v>
      </c>
      <c r="AI10" s="679">
        <f>TAB5CHPH!AI10+TAB5HEAT!AI10</f>
        <v>0</v>
      </c>
      <c r="AJ10" s="679">
        <f>TAB5CHPH!AJ10+TAB5HEAT!AJ10</f>
        <v>0</v>
      </c>
      <c r="AK10" s="679">
        <f>TAB5CHPH!AK10+TAB5HEAT!AK10</f>
        <v>0</v>
      </c>
      <c r="AL10" s="679">
        <f>TAB5CHPH!AL10+TAB5HEAT!AL10</f>
        <v>0</v>
      </c>
      <c r="AM10" s="679">
        <f>TAB5CHPH!AM10+TAB5HEAT!AM10</f>
        <v>0</v>
      </c>
      <c r="AN10" s="679">
        <f>TAB5CHPH!AN10+TAB5HEAT!AN10</f>
        <v>0</v>
      </c>
      <c r="AO10" s="679">
        <f>TAB5CHPH!AO10+TAB5HEAT!AO10</f>
        <v>0</v>
      </c>
      <c r="AP10" s="679">
        <f>TAB5CHPH!AP10+TAB5HEAT!AP10</f>
        <v>0</v>
      </c>
      <c r="AQ10" s="679">
        <f>TAB5CHPH!AQ10+TAB5HEAT!AQ10</f>
        <v>0</v>
      </c>
      <c r="AR10" s="679">
        <f>TAB5CHPH!AR10+TAB5HEAT!AR10</f>
        <v>0</v>
      </c>
      <c r="AS10" s="679">
        <f>TAB5CHPH!AS10+TAB5HEAT!AS10</f>
        <v>0</v>
      </c>
      <c r="AT10" s="679">
        <f>TAB5CHPH!AT10+TAB5HEAT!AT10</f>
        <v>0</v>
      </c>
      <c r="AU10" s="679">
        <f>TAB5CHPH!AU10+TAB5HEAT!AU10</f>
        <v>0</v>
      </c>
      <c r="AV10" s="679">
        <f>TAB5CHPH!AV10+TAB5HEAT!AV10</f>
        <v>0</v>
      </c>
      <c r="AW10" s="679">
        <f>TAB5CHPH!AW10+TAB5HEAT!AW10</f>
        <v>0</v>
      </c>
      <c r="AX10" s="679">
        <f>TAB5CHPH!AX10+TAB5HEAT!AX10</f>
        <v>0</v>
      </c>
      <c r="AY10" s="679">
        <f>TAB5CHPH!AY10+TAB5HEAT!AY10</f>
        <v>0</v>
      </c>
      <c r="AZ10" s="679">
        <f>TAB5CHPH!AZ10+TAB5HEAT!AZ10</f>
        <v>0</v>
      </c>
      <c r="BA10" s="679">
        <f>TAB5CHPH!BA10+TAB5HEAT!BA10</f>
        <v>0</v>
      </c>
      <c r="BB10" s="679">
        <f>TAB5CHPH!BB10+TAB5HEAT!BB10</f>
        <v>0</v>
      </c>
      <c r="BC10" s="679">
        <f>TAB5CHPH!BC10+TAB5HEAT!BC10</f>
        <v>0</v>
      </c>
      <c r="BL10" s="670"/>
    </row>
    <row r="11" spans="1:64" ht="12.75" customHeight="1">
      <c r="A11" s="91" t="s">
        <v>541</v>
      </c>
      <c r="B11" s="12" t="s">
        <v>298</v>
      </c>
      <c r="C11" s="91" t="s">
        <v>248</v>
      </c>
      <c r="D11" s="91" t="s">
        <v>1222</v>
      </c>
      <c r="E11" s="679">
        <f>TAB5CHPH!E11+TAB5HEAT!E11</f>
        <v>0</v>
      </c>
      <c r="F11" s="679">
        <f>TAB5CHPH!F11+TAB5HEAT!F11</f>
        <v>0</v>
      </c>
      <c r="G11" s="679">
        <f>TAB5CHPH!G11+TAB5HEAT!G11</f>
        <v>0</v>
      </c>
      <c r="H11" s="679">
        <f>TAB5CHPH!H11+TAB5HEAT!H11</f>
        <v>0</v>
      </c>
      <c r="I11" s="679">
        <f>TAB5CHPH!I11+TAB5HEAT!I11</f>
        <v>0</v>
      </c>
      <c r="J11" s="679">
        <f>TAB5CHPH!J11+TAB5HEAT!J11</f>
        <v>0</v>
      </c>
      <c r="K11" s="679">
        <f>TAB5CHPH!K11+TAB5HEAT!K11</f>
        <v>0</v>
      </c>
      <c r="L11" s="679">
        <f>TAB5CHPH!L11+TAB5HEAT!L11</f>
        <v>0</v>
      </c>
      <c r="M11" s="679">
        <f>TAB5CHPH!M11+TAB5HEAT!M11</f>
        <v>0</v>
      </c>
      <c r="N11" s="679">
        <f>TAB5CHPH!N11+TAB5HEAT!N11</f>
        <v>0</v>
      </c>
      <c r="O11" s="679">
        <f>TAB5CHPH!O11+TAB5HEAT!O11</f>
        <v>0</v>
      </c>
      <c r="P11" s="679">
        <f>TAB5CHPH!P11+TAB5HEAT!P11</f>
        <v>0</v>
      </c>
      <c r="Q11" s="679">
        <f>TAB5CHPH!Q11+TAB5HEAT!Q11</f>
        <v>0</v>
      </c>
      <c r="R11" s="679">
        <f>TAB5CHPH!R11+TAB5HEAT!R11</f>
        <v>0</v>
      </c>
      <c r="S11" s="679">
        <f>TAB5CHPH!S11+TAB5HEAT!S11</f>
        <v>0</v>
      </c>
      <c r="T11" s="679">
        <f>TAB5CHPH!T11+TAB5HEAT!T11</f>
        <v>0</v>
      </c>
      <c r="U11" s="679">
        <f>TAB5CHPH!U11+TAB5HEAT!U11</f>
        <v>0</v>
      </c>
      <c r="V11" s="679">
        <f>TAB5CHPH!V11+TAB5HEAT!V11</f>
        <v>0</v>
      </c>
      <c r="W11" s="679">
        <f>TAB5CHPH!W11+TAB5HEAT!W11</f>
        <v>0</v>
      </c>
      <c r="X11" s="679">
        <f>TAB5CHPH!X11+TAB5HEAT!X11</f>
        <v>0</v>
      </c>
      <c r="Y11" s="679">
        <f>TAB5CHPH!Y11+TAB5HEAT!Y11</f>
        <v>0</v>
      </c>
      <c r="Z11" s="679">
        <f>TAB5CHPH!Z11+TAB5HEAT!Z11</f>
        <v>0</v>
      </c>
      <c r="AA11" s="679">
        <f>TAB5CHPH!AA11+TAB5HEAT!AA11</f>
        <v>0</v>
      </c>
      <c r="AB11" s="679">
        <f>TAB5CHPH!AB11+TAB5HEAT!AB11</f>
        <v>0</v>
      </c>
      <c r="AC11" s="1056" t="s">
        <v>2175</v>
      </c>
      <c r="AE11" s="779" t="s">
        <v>137</v>
      </c>
      <c r="AF11" s="679">
        <f>TAB5CHPH!AF11+TAB5HEAT!AF11</f>
        <v>0</v>
      </c>
      <c r="AG11" s="679">
        <f>TAB5CHPH!AG11+TAB5HEAT!AG11</f>
        <v>0</v>
      </c>
      <c r="AH11" s="679">
        <f>TAB5CHPH!AH11+TAB5HEAT!AH11</f>
        <v>0</v>
      </c>
      <c r="AI11" s="679">
        <f>TAB5CHPH!AI11+TAB5HEAT!AI11</f>
        <v>0</v>
      </c>
      <c r="AJ11" s="679">
        <f>TAB5CHPH!AJ11+TAB5HEAT!AJ11</f>
        <v>0</v>
      </c>
      <c r="AK11" s="679">
        <f>TAB5CHPH!AK11+TAB5HEAT!AK11</f>
        <v>0</v>
      </c>
      <c r="AL11" s="679">
        <f>TAB5CHPH!AL11+TAB5HEAT!AL11</f>
        <v>0</v>
      </c>
      <c r="AM11" s="679">
        <f>TAB5CHPH!AM11+TAB5HEAT!AM11</f>
        <v>0</v>
      </c>
      <c r="AN11" s="679">
        <f>TAB5CHPH!AN11+TAB5HEAT!AN11</f>
        <v>0</v>
      </c>
      <c r="AO11" s="679">
        <f>TAB5CHPH!AO11+TAB5HEAT!AO11</f>
        <v>0</v>
      </c>
      <c r="AP11" s="679">
        <f>TAB5CHPH!AP11+TAB5HEAT!AP11</f>
        <v>0</v>
      </c>
      <c r="AQ11" s="679">
        <f>TAB5CHPH!AQ11+TAB5HEAT!AQ11</f>
        <v>0</v>
      </c>
      <c r="AR11" s="679">
        <f>TAB5CHPH!AR11+TAB5HEAT!AR11</f>
        <v>0</v>
      </c>
      <c r="AS11" s="679">
        <f>TAB5CHPH!AS11+TAB5HEAT!AS11</f>
        <v>0</v>
      </c>
      <c r="AT11" s="679">
        <f>TAB5CHPH!AT11+TAB5HEAT!AT11</f>
        <v>0</v>
      </c>
      <c r="AU11" s="679">
        <f>TAB5CHPH!AU11+TAB5HEAT!AU11</f>
        <v>0</v>
      </c>
      <c r="AV11" s="679">
        <f>TAB5CHPH!AV11+TAB5HEAT!AV11</f>
        <v>0</v>
      </c>
      <c r="AW11" s="679">
        <f>TAB5CHPH!AW11+TAB5HEAT!AW11</f>
        <v>0</v>
      </c>
      <c r="AX11" s="679">
        <f>TAB5CHPH!AX11+TAB5HEAT!AX11</f>
        <v>0</v>
      </c>
      <c r="AY11" s="679">
        <f>TAB5CHPH!AY11+TAB5HEAT!AY11</f>
        <v>0</v>
      </c>
      <c r="AZ11" s="679">
        <f>TAB5CHPH!AZ11+TAB5HEAT!AZ11</f>
        <v>0</v>
      </c>
      <c r="BA11" s="679">
        <f>TAB5CHPH!BA11+TAB5HEAT!BA11</f>
        <v>0</v>
      </c>
      <c r="BB11" s="679">
        <f>TAB5CHPH!BB11+TAB5HEAT!BB11</f>
        <v>0</v>
      </c>
      <c r="BC11" s="679">
        <f>TAB5CHPH!BC11+TAB5HEAT!BC11</f>
        <v>0</v>
      </c>
      <c r="BL11" s="670"/>
    </row>
    <row r="12" spans="1:64" ht="12.75" customHeight="1">
      <c r="A12" s="91" t="s">
        <v>541</v>
      </c>
      <c r="B12" s="12" t="s">
        <v>299</v>
      </c>
      <c r="C12" s="91" t="s">
        <v>248</v>
      </c>
      <c r="D12" s="91" t="s">
        <v>1222</v>
      </c>
      <c r="E12" s="679">
        <f>TAB5CHPH!E12+TAB5HEAT!E12</f>
        <v>0</v>
      </c>
      <c r="F12" s="679">
        <f>TAB5CHPH!F12+TAB5HEAT!F12</f>
        <v>0</v>
      </c>
      <c r="G12" s="679">
        <f>TAB5CHPH!G12+TAB5HEAT!G12</f>
        <v>0</v>
      </c>
      <c r="H12" s="679">
        <f>TAB5CHPH!H12+TAB5HEAT!H12</f>
        <v>0</v>
      </c>
      <c r="I12" s="679">
        <f>TAB5CHPH!I12+TAB5HEAT!I12</f>
        <v>0</v>
      </c>
      <c r="J12" s="679">
        <f>TAB5CHPH!J12+TAB5HEAT!J12</f>
        <v>0</v>
      </c>
      <c r="K12" s="679">
        <f>TAB5CHPH!K12+TAB5HEAT!K12</f>
        <v>0</v>
      </c>
      <c r="L12" s="679">
        <f>TAB5CHPH!L12+TAB5HEAT!L12</f>
        <v>0</v>
      </c>
      <c r="M12" s="679">
        <f>TAB5CHPH!M12+TAB5HEAT!M12</f>
        <v>0</v>
      </c>
      <c r="N12" s="679">
        <f>TAB5CHPH!N12+TAB5HEAT!N12</f>
        <v>0</v>
      </c>
      <c r="O12" s="679">
        <f>TAB5CHPH!O12+TAB5HEAT!O12</f>
        <v>0</v>
      </c>
      <c r="P12" s="679">
        <f>TAB5CHPH!P12+TAB5HEAT!P12</f>
        <v>0</v>
      </c>
      <c r="Q12" s="679">
        <f>TAB5CHPH!Q12+TAB5HEAT!Q12</f>
        <v>0</v>
      </c>
      <c r="R12" s="679">
        <f>TAB5CHPH!R12+TAB5HEAT!R12</f>
        <v>0</v>
      </c>
      <c r="S12" s="679">
        <f>TAB5CHPH!S12+TAB5HEAT!S12</f>
        <v>0</v>
      </c>
      <c r="T12" s="679">
        <f>TAB5CHPH!T12+TAB5HEAT!T12</f>
        <v>0</v>
      </c>
      <c r="U12" s="679">
        <f>TAB5CHPH!U12+TAB5HEAT!U12</f>
        <v>0</v>
      </c>
      <c r="V12" s="679">
        <f>TAB5CHPH!V12+TAB5HEAT!V12</f>
        <v>0</v>
      </c>
      <c r="W12" s="679">
        <f>TAB5CHPH!W12+TAB5HEAT!W12</f>
        <v>0</v>
      </c>
      <c r="X12" s="679">
        <f>TAB5CHPH!X12+TAB5HEAT!X12</f>
        <v>0</v>
      </c>
      <c r="Y12" s="679">
        <f>TAB5CHPH!Y12+TAB5HEAT!Y12</f>
        <v>0</v>
      </c>
      <c r="Z12" s="679">
        <f>TAB5CHPH!Z12+TAB5HEAT!Z12</f>
        <v>0</v>
      </c>
      <c r="AA12" s="679">
        <f>TAB5CHPH!AA12+TAB5HEAT!AA12</f>
        <v>0</v>
      </c>
      <c r="AB12" s="679">
        <f>TAB5CHPH!AB12+TAB5HEAT!AB12</f>
        <v>0</v>
      </c>
      <c r="AC12" s="1056" t="s">
        <v>2176</v>
      </c>
      <c r="AE12" s="779" t="s">
        <v>138</v>
      </c>
      <c r="AF12" s="679">
        <f>TAB5CHPH!AF12+TAB5HEAT!AF12</f>
        <v>0</v>
      </c>
      <c r="AG12" s="679">
        <f>TAB5CHPH!AG12+TAB5HEAT!AG12</f>
        <v>0</v>
      </c>
      <c r="AH12" s="679">
        <f>TAB5CHPH!AH12+TAB5HEAT!AH12</f>
        <v>0</v>
      </c>
      <c r="AI12" s="679">
        <f>TAB5CHPH!AI12+TAB5HEAT!AI12</f>
        <v>0</v>
      </c>
      <c r="AJ12" s="679">
        <f>TAB5CHPH!AJ12+TAB5HEAT!AJ12</f>
        <v>0</v>
      </c>
      <c r="AK12" s="679">
        <f>TAB5CHPH!AK12+TAB5HEAT!AK12</f>
        <v>0</v>
      </c>
      <c r="AL12" s="679">
        <f>TAB5CHPH!AL12+TAB5HEAT!AL12</f>
        <v>0</v>
      </c>
      <c r="AM12" s="679">
        <f>TAB5CHPH!AM12+TAB5HEAT!AM12</f>
        <v>0</v>
      </c>
      <c r="AN12" s="679">
        <f>TAB5CHPH!AN12+TAB5HEAT!AN12</f>
        <v>0</v>
      </c>
      <c r="AO12" s="679">
        <f>TAB5CHPH!AO12+TAB5HEAT!AO12</f>
        <v>0</v>
      </c>
      <c r="AP12" s="679">
        <f>TAB5CHPH!AP12+TAB5HEAT!AP12</f>
        <v>0</v>
      </c>
      <c r="AQ12" s="679">
        <f>TAB5CHPH!AQ12+TAB5HEAT!AQ12</f>
        <v>0</v>
      </c>
      <c r="AR12" s="679">
        <f>TAB5CHPH!AR12+TAB5HEAT!AR12</f>
        <v>0</v>
      </c>
      <c r="AS12" s="679">
        <f>TAB5CHPH!AS12+TAB5HEAT!AS12</f>
        <v>0</v>
      </c>
      <c r="AT12" s="679">
        <f>TAB5CHPH!AT12+TAB5HEAT!AT12</f>
        <v>0</v>
      </c>
      <c r="AU12" s="679">
        <f>TAB5CHPH!AU12+TAB5HEAT!AU12</f>
        <v>0</v>
      </c>
      <c r="AV12" s="679">
        <f>TAB5CHPH!AV12+TAB5HEAT!AV12</f>
        <v>0</v>
      </c>
      <c r="AW12" s="679">
        <f>TAB5CHPH!AW12+TAB5HEAT!AW12</f>
        <v>0</v>
      </c>
      <c r="AX12" s="679">
        <f>TAB5CHPH!AX12+TAB5HEAT!AX12</f>
        <v>0</v>
      </c>
      <c r="AY12" s="679">
        <f>TAB5CHPH!AY12+TAB5HEAT!AY12</f>
        <v>0</v>
      </c>
      <c r="AZ12" s="679">
        <f>TAB5CHPH!AZ12+TAB5HEAT!AZ12</f>
        <v>0</v>
      </c>
      <c r="BA12" s="679">
        <f>TAB5CHPH!BA12+TAB5HEAT!BA12</f>
        <v>0</v>
      </c>
      <c r="BB12" s="679">
        <f>TAB5CHPH!BB12+TAB5HEAT!BB12</f>
        <v>0</v>
      </c>
      <c r="BC12" s="679">
        <f>TAB5CHPH!BC12+TAB5HEAT!BC12</f>
        <v>0</v>
      </c>
      <c r="BL12" s="671"/>
    </row>
    <row r="13" spans="1:64" ht="12.75" customHeight="1">
      <c r="A13" s="91" t="s">
        <v>541</v>
      </c>
      <c r="B13" s="12" t="s">
        <v>301</v>
      </c>
      <c r="C13" s="91" t="s">
        <v>248</v>
      </c>
      <c r="D13" s="91" t="s">
        <v>1222</v>
      </c>
      <c r="E13" s="679">
        <f>TAB5CHPH!E13+TAB5HEAT!E13</f>
        <v>0</v>
      </c>
      <c r="F13" s="679">
        <f>TAB5CHPH!F13+TAB5HEAT!F13</f>
        <v>0</v>
      </c>
      <c r="G13" s="679">
        <f>TAB5CHPH!G13+TAB5HEAT!G13</f>
        <v>0</v>
      </c>
      <c r="H13" s="679">
        <f>TAB5CHPH!H13+TAB5HEAT!H13</f>
        <v>0</v>
      </c>
      <c r="I13" s="679">
        <f>TAB5CHPH!I13+TAB5HEAT!I13</f>
        <v>0</v>
      </c>
      <c r="J13" s="679">
        <f>TAB5CHPH!J13+TAB5HEAT!J13</f>
        <v>0</v>
      </c>
      <c r="K13" s="679">
        <f>TAB5CHPH!K13+TAB5HEAT!K13</f>
        <v>0</v>
      </c>
      <c r="L13" s="679">
        <f>TAB5CHPH!L13+TAB5HEAT!L13</f>
        <v>0</v>
      </c>
      <c r="M13" s="679">
        <f>TAB5CHPH!M13+TAB5HEAT!M13</f>
        <v>0</v>
      </c>
      <c r="N13" s="679">
        <f>TAB5CHPH!N13+TAB5HEAT!N13</f>
        <v>0</v>
      </c>
      <c r="O13" s="679">
        <f>TAB5CHPH!O13+TAB5HEAT!O13</f>
        <v>0</v>
      </c>
      <c r="P13" s="679">
        <f>TAB5CHPH!P13+TAB5HEAT!P13</f>
        <v>0</v>
      </c>
      <c r="Q13" s="679">
        <f>TAB5CHPH!Q13+TAB5HEAT!Q13</f>
        <v>0</v>
      </c>
      <c r="R13" s="679">
        <f>TAB5CHPH!R13+TAB5HEAT!R13</f>
        <v>0</v>
      </c>
      <c r="S13" s="679">
        <f>TAB5CHPH!S13+TAB5HEAT!S13</f>
        <v>0</v>
      </c>
      <c r="T13" s="679">
        <f>TAB5CHPH!T13+TAB5HEAT!T13</f>
        <v>0</v>
      </c>
      <c r="U13" s="679">
        <f>TAB5CHPH!U13+TAB5HEAT!U13</f>
        <v>0</v>
      </c>
      <c r="V13" s="679">
        <f>TAB5CHPH!V13+TAB5HEAT!V13</f>
        <v>0</v>
      </c>
      <c r="W13" s="679">
        <f>TAB5CHPH!W13+TAB5HEAT!W13</f>
        <v>0</v>
      </c>
      <c r="X13" s="679">
        <f>TAB5CHPH!X13+TAB5HEAT!X13</f>
        <v>0</v>
      </c>
      <c r="Y13" s="679">
        <f>TAB5CHPH!Y13+TAB5HEAT!Y13</f>
        <v>0</v>
      </c>
      <c r="Z13" s="679">
        <f>TAB5CHPH!Z13+TAB5HEAT!Z13</f>
        <v>0</v>
      </c>
      <c r="AA13" s="679">
        <f>TAB5CHPH!AA13+TAB5HEAT!AA13</f>
        <v>0</v>
      </c>
      <c r="AB13" s="679">
        <f>TAB5CHPH!AB13+TAB5HEAT!AB13</f>
        <v>0</v>
      </c>
      <c r="AC13" s="1056" t="s">
        <v>2177</v>
      </c>
      <c r="AE13" s="780" t="s">
        <v>157</v>
      </c>
      <c r="AF13" s="679">
        <f>TAB5CHPH!AF13+TAB5HEAT!AF13</f>
        <v>0</v>
      </c>
      <c r="AG13" s="679">
        <f>TAB5CHPH!AG13+TAB5HEAT!AG13</f>
        <v>0</v>
      </c>
      <c r="AH13" s="679">
        <f>TAB5CHPH!AH13+TAB5HEAT!AH13</f>
        <v>0</v>
      </c>
      <c r="AI13" s="679">
        <f>TAB5CHPH!AI13+TAB5HEAT!AI13</f>
        <v>0</v>
      </c>
      <c r="AJ13" s="679">
        <f>TAB5CHPH!AJ13+TAB5HEAT!AJ13</f>
        <v>0</v>
      </c>
      <c r="AK13" s="679">
        <f>TAB5CHPH!AK13+TAB5HEAT!AK13</f>
        <v>0</v>
      </c>
      <c r="AL13" s="679">
        <f>TAB5CHPH!AL13+TAB5HEAT!AL13</f>
        <v>0</v>
      </c>
      <c r="AM13" s="679">
        <f>TAB5CHPH!AM13+TAB5HEAT!AM13</f>
        <v>0</v>
      </c>
      <c r="AN13" s="679">
        <f>TAB5CHPH!AN13+TAB5HEAT!AN13</f>
        <v>0</v>
      </c>
      <c r="AO13" s="679">
        <f>TAB5CHPH!AO13+TAB5HEAT!AO13</f>
        <v>0</v>
      </c>
      <c r="AP13" s="679">
        <f>TAB5CHPH!AP13+TAB5HEAT!AP13</f>
        <v>0</v>
      </c>
      <c r="AQ13" s="679">
        <f>TAB5CHPH!AQ13+TAB5HEAT!AQ13</f>
        <v>0</v>
      </c>
      <c r="AR13" s="679">
        <f>TAB5CHPH!AR13+TAB5HEAT!AR13</f>
        <v>0</v>
      </c>
      <c r="AS13" s="679">
        <f>TAB5CHPH!AS13+TAB5HEAT!AS13</f>
        <v>0</v>
      </c>
      <c r="AT13" s="679">
        <f>TAB5CHPH!AT13+TAB5HEAT!AT13</f>
        <v>0</v>
      </c>
      <c r="AU13" s="679">
        <f>TAB5CHPH!AU13+TAB5HEAT!AU13</f>
        <v>0</v>
      </c>
      <c r="AV13" s="679">
        <f>TAB5CHPH!AV13+TAB5HEAT!AV13</f>
        <v>0</v>
      </c>
      <c r="AW13" s="679">
        <f>TAB5CHPH!AW13+TAB5HEAT!AW13</f>
        <v>0</v>
      </c>
      <c r="AX13" s="679">
        <f>TAB5CHPH!AX13+TAB5HEAT!AX13</f>
        <v>0</v>
      </c>
      <c r="AY13" s="679">
        <f>TAB5CHPH!AY13+TAB5HEAT!AY13</f>
        <v>0</v>
      </c>
      <c r="AZ13" s="679">
        <f>TAB5CHPH!AZ13+TAB5HEAT!AZ13</f>
        <v>0</v>
      </c>
      <c r="BA13" s="679">
        <f>TAB5CHPH!BA13+TAB5HEAT!BA13</f>
        <v>0</v>
      </c>
      <c r="BB13" s="679">
        <f>TAB5CHPH!BB13+TAB5HEAT!BB13</f>
        <v>0</v>
      </c>
      <c r="BC13" s="679">
        <f>TAB5CHPH!BC13+TAB5HEAT!BC13</f>
        <v>0</v>
      </c>
      <c r="BL13" s="670"/>
    </row>
    <row r="14" spans="1:64" ht="12.75" customHeight="1">
      <c r="A14" s="91" t="s">
        <v>541</v>
      </c>
      <c r="B14" s="12" t="s">
        <v>300</v>
      </c>
      <c r="C14" s="91" t="s">
        <v>248</v>
      </c>
      <c r="D14" s="91" t="s">
        <v>1222</v>
      </c>
      <c r="E14" s="679">
        <f>TAB5CHPH!E14+TAB5HEAT!E14</f>
        <v>0</v>
      </c>
      <c r="F14" s="679">
        <f>TAB5CHPH!F14+TAB5HEAT!F14</f>
        <v>0</v>
      </c>
      <c r="G14" s="679">
        <f>TAB5CHPH!G14+TAB5HEAT!G14</f>
        <v>0</v>
      </c>
      <c r="H14" s="679">
        <f>TAB5CHPH!H14+TAB5HEAT!H14</f>
        <v>0</v>
      </c>
      <c r="I14" s="679">
        <f>TAB5CHPH!I14+TAB5HEAT!I14</f>
        <v>0</v>
      </c>
      <c r="J14" s="679">
        <f>TAB5CHPH!J14+TAB5HEAT!J14</f>
        <v>0</v>
      </c>
      <c r="K14" s="679">
        <f>TAB5CHPH!K14+TAB5HEAT!K14</f>
        <v>0</v>
      </c>
      <c r="L14" s="679">
        <f>TAB5CHPH!L14+TAB5HEAT!L14</f>
        <v>0</v>
      </c>
      <c r="M14" s="679">
        <f>TAB5CHPH!M14+TAB5HEAT!M14</f>
        <v>0</v>
      </c>
      <c r="N14" s="679">
        <f>TAB5CHPH!N14+TAB5HEAT!N14</f>
        <v>0</v>
      </c>
      <c r="O14" s="679">
        <f>TAB5CHPH!O14+TAB5HEAT!O14</f>
        <v>0</v>
      </c>
      <c r="P14" s="679">
        <f>TAB5CHPH!P14+TAB5HEAT!P14</f>
        <v>0</v>
      </c>
      <c r="Q14" s="679">
        <f>TAB5CHPH!Q14+TAB5HEAT!Q14</f>
        <v>0</v>
      </c>
      <c r="R14" s="679">
        <f>TAB5CHPH!R14+TAB5HEAT!R14</f>
        <v>0</v>
      </c>
      <c r="S14" s="679">
        <f>TAB5CHPH!S14+TAB5HEAT!S14</f>
        <v>0</v>
      </c>
      <c r="T14" s="679">
        <f>TAB5CHPH!T14+TAB5HEAT!T14</f>
        <v>0</v>
      </c>
      <c r="U14" s="679">
        <f>TAB5CHPH!U14+TAB5HEAT!U14</f>
        <v>0</v>
      </c>
      <c r="V14" s="679">
        <f>TAB5CHPH!V14+TAB5HEAT!V14</f>
        <v>0</v>
      </c>
      <c r="W14" s="679">
        <f>TAB5CHPH!W14+TAB5HEAT!W14</f>
        <v>0</v>
      </c>
      <c r="X14" s="679">
        <f>TAB5CHPH!X14+TAB5HEAT!X14</f>
        <v>0</v>
      </c>
      <c r="Y14" s="679">
        <f>TAB5CHPH!Y14+TAB5HEAT!Y14</f>
        <v>0</v>
      </c>
      <c r="Z14" s="679">
        <f>TAB5CHPH!Z14+TAB5HEAT!Z14</f>
        <v>0</v>
      </c>
      <c r="AA14" s="679">
        <f>TAB5CHPH!AA14+TAB5HEAT!AA14</f>
        <v>0</v>
      </c>
      <c r="AB14" s="679">
        <f>TAB5CHPH!AB14+TAB5HEAT!AB14</f>
        <v>0</v>
      </c>
      <c r="AC14" s="1056" t="s">
        <v>2178</v>
      </c>
      <c r="AE14" s="780" t="s">
        <v>140</v>
      </c>
      <c r="AF14" s="679">
        <f>TAB5CHPH!AF14+TAB5HEAT!AF14</f>
        <v>0</v>
      </c>
      <c r="AG14" s="679">
        <f>TAB5CHPH!AG14+TAB5HEAT!AG14</f>
        <v>0</v>
      </c>
      <c r="AH14" s="679">
        <f>TAB5CHPH!AH14+TAB5HEAT!AH14</f>
        <v>0</v>
      </c>
      <c r="AI14" s="679">
        <f>TAB5CHPH!AI14+TAB5HEAT!AI14</f>
        <v>0</v>
      </c>
      <c r="AJ14" s="679">
        <f>TAB5CHPH!AJ14+TAB5HEAT!AJ14</f>
        <v>0</v>
      </c>
      <c r="AK14" s="679">
        <f>TAB5CHPH!AK14+TAB5HEAT!AK14</f>
        <v>0</v>
      </c>
      <c r="AL14" s="679">
        <f>TAB5CHPH!AL14+TAB5HEAT!AL14</f>
        <v>0</v>
      </c>
      <c r="AM14" s="679">
        <f>TAB5CHPH!AM14+TAB5HEAT!AM14</f>
        <v>0</v>
      </c>
      <c r="AN14" s="679">
        <f>TAB5CHPH!AN14+TAB5HEAT!AN14</f>
        <v>0</v>
      </c>
      <c r="AO14" s="679">
        <f>TAB5CHPH!AO14+TAB5HEAT!AO14</f>
        <v>0</v>
      </c>
      <c r="AP14" s="679">
        <f>TAB5CHPH!AP14+TAB5HEAT!AP14</f>
        <v>0</v>
      </c>
      <c r="AQ14" s="679">
        <f>TAB5CHPH!AQ14+TAB5HEAT!AQ14</f>
        <v>0</v>
      </c>
      <c r="AR14" s="679">
        <f>TAB5CHPH!AR14+TAB5HEAT!AR14</f>
        <v>0</v>
      </c>
      <c r="AS14" s="679">
        <f>TAB5CHPH!AS14+TAB5HEAT!AS14</f>
        <v>0</v>
      </c>
      <c r="AT14" s="679">
        <f>TAB5CHPH!AT14+TAB5HEAT!AT14</f>
        <v>0</v>
      </c>
      <c r="AU14" s="679">
        <f>TAB5CHPH!AU14+TAB5HEAT!AU14</f>
        <v>0</v>
      </c>
      <c r="AV14" s="679">
        <f>TAB5CHPH!AV14+TAB5HEAT!AV14</f>
        <v>0</v>
      </c>
      <c r="AW14" s="679">
        <f>TAB5CHPH!AW14+TAB5HEAT!AW14</f>
        <v>0</v>
      </c>
      <c r="AX14" s="679">
        <f>TAB5CHPH!AX14+TAB5HEAT!AX14</f>
        <v>0</v>
      </c>
      <c r="AY14" s="679">
        <f>TAB5CHPH!AY14+TAB5HEAT!AY14</f>
        <v>0</v>
      </c>
      <c r="AZ14" s="679">
        <f>TAB5CHPH!AZ14+TAB5HEAT!AZ14</f>
        <v>0</v>
      </c>
      <c r="BA14" s="679">
        <f>TAB5CHPH!BA14+TAB5HEAT!BA14</f>
        <v>0</v>
      </c>
      <c r="BB14" s="679">
        <f>TAB5CHPH!BB14+TAB5HEAT!BB14</f>
        <v>0</v>
      </c>
      <c r="BC14" s="679">
        <f>TAB5CHPH!BC14+TAB5HEAT!BC14</f>
        <v>0</v>
      </c>
      <c r="BL14" s="670"/>
    </row>
    <row r="15" spans="1:64" ht="12.75" customHeight="1">
      <c r="A15" s="91" t="s">
        <v>541</v>
      </c>
      <c r="B15" s="12" t="s">
        <v>1049</v>
      </c>
      <c r="C15" s="91" t="s">
        <v>248</v>
      </c>
      <c r="D15" s="91" t="s">
        <v>1222</v>
      </c>
      <c r="E15" s="679">
        <f>TAB5CHPH!E15+TAB5HEAT!E15</f>
        <v>0</v>
      </c>
      <c r="F15" s="679">
        <f>TAB5CHPH!F15+TAB5HEAT!F15</f>
        <v>0</v>
      </c>
      <c r="G15" s="679">
        <f>TAB5CHPH!G15+TAB5HEAT!G15</f>
        <v>0</v>
      </c>
      <c r="H15" s="679">
        <f>TAB5CHPH!H15+TAB5HEAT!H15</f>
        <v>0</v>
      </c>
      <c r="I15" s="679">
        <f>TAB5CHPH!I15+TAB5HEAT!I15</f>
        <v>0</v>
      </c>
      <c r="J15" s="679">
        <f>TAB5CHPH!J15+TAB5HEAT!J15</f>
        <v>0</v>
      </c>
      <c r="K15" s="679">
        <f>TAB5CHPH!K15+TAB5HEAT!K15</f>
        <v>0</v>
      </c>
      <c r="L15" s="679">
        <f>TAB5CHPH!L15+TAB5HEAT!L15</f>
        <v>0</v>
      </c>
      <c r="M15" s="679">
        <f>TAB5CHPH!M15+TAB5HEAT!M15</f>
        <v>0</v>
      </c>
      <c r="N15" s="679">
        <f>TAB5CHPH!N15+TAB5HEAT!N15</f>
        <v>0</v>
      </c>
      <c r="O15" s="679">
        <f>TAB5CHPH!O15+TAB5HEAT!O15</f>
        <v>0</v>
      </c>
      <c r="P15" s="679">
        <f>TAB5CHPH!P15+TAB5HEAT!P15</f>
        <v>0</v>
      </c>
      <c r="Q15" s="679">
        <f>TAB5CHPH!Q15+TAB5HEAT!Q15</f>
        <v>0</v>
      </c>
      <c r="R15" s="679">
        <f>TAB5CHPH!R15+TAB5HEAT!R15</f>
        <v>0</v>
      </c>
      <c r="S15" s="679">
        <f>TAB5CHPH!S15+TAB5HEAT!S15</f>
        <v>0</v>
      </c>
      <c r="T15" s="679">
        <f>TAB5CHPH!T15+TAB5HEAT!T15</f>
        <v>0</v>
      </c>
      <c r="U15" s="679">
        <f>TAB5CHPH!U15+TAB5HEAT!U15</f>
        <v>0</v>
      </c>
      <c r="V15" s="679">
        <f>TAB5CHPH!V15+TAB5HEAT!V15</f>
        <v>0</v>
      </c>
      <c r="W15" s="679">
        <f>TAB5CHPH!W15+TAB5HEAT!W15</f>
        <v>0</v>
      </c>
      <c r="X15" s="679">
        <f>TAB5CHPH!X15+TAB5HEAT!X15</f>
        <v>0</v>
      </c>
      <c r="Y15" s="679">
        <f>TAB5CHPH!Y15+TAB5HEAT!Y15</f>
        <v>0</v>
      </c>
      <c r="Z15" s="679">
        <f>TAB5CHPH!Z15+TAB5HEAT!Z15</f>
        <v>0</v>
      </c>
      <c r="AA15" s="679">
        <f>TAB5CHPH!AA15+TAB5HEAT!AA15</f>
        <v>0</v>
      </c>
      <c r="AB15" s="679">
        <f>TAB5CHPH!AB15+TAB5HEAT!AB15</f>
        <v>0</v>
      </c>
      <c r="AC15" s="1056" t="s">
        <v>2179</v>
      </c>
      <c r="AE15" s="780" t="s">
        <v>141</v>
      </c>
      <c r="AF15" s="679">
        <f>TAB5CHPH!AF15+TAB5HEAT!AF15</f>
        <v>0</v>
      </c>
      <c r="AG15" s="679">
        <f>TAB5CHPH!AG15+TAB5HEAT!AG15</f>
        <v>0</v>
      </c>
      <c r="AH15" s="679">
        <f>TAB5CHPH!AH15+TAB5HEAT!AH15</f>
        <v>0</v>
      </c>
      <c r="AI15" s="679">
        <f>TAB5CHPH!AI15+TAB5HEAT!AI15</f>
        <v>0</v>
      </c>
      <c r="AJ15" s="679">
        <f>TAB5CHPH!AJ15+TAB5HEAT!AJ15</f>
        <v>0</v>
      </c>
      <c r="AK15" s="679">
        <f>TAB5CHPH!AK15+TAB5HEAT!AK15</f>
        <v>0</v>
      </c>
      <c r="AL15" s="679">
        <f>TAB5CHPH!AL15+TAB5HEAT!AL15</f>
        <v>0</v>
      </c>
      <c r="AM15" s="679">
        <f>TAB5CHPH!AM15+TAB5HEAT!AM15</f>
        <v>0</v>
      </c>
      <c r="AN15" s="679">
        <f>TAB5CHPH!AN15+TAB5HEAT!AN15</f>
        <v>0</v>
      </c>
      <c r="AO15" s="679">
        <f>TAB5CHPH!AO15+TAB5HEAT!AO15</f>
        <v>0</v>
      </c>
      <c r="AP15" s="679">
        <f>TAB5CHPH!AP15+TAB5HEAT!AP15</f>
        <v>0</v>
      </c>
      <c r="AQ15" s="679">
        <f>TAB5CHPH!AQ15+TAB5HEAT!AQ15</f>
        <v>0</v>
      </c>
      <c r="AR15" s="679">
        <f>TAB5CHPH!AR15+TAB5HEAT!AR15</f>
        <v>0</v>
      </c>
      <c r="AS15" s="679">
        <f>TAB5CHPH!AS15+TAB5HEAT!AS15</f>
        <v>0</v>
      </c>
      <c r="AT15" s="679">
        <f>TAB5CHPH!AT15+TAB5HEAT!AT15</f>
        <v>0</v>
      </c>
      <c r="AU15" s="679">
        <f>TAB5CHPH!AU15+TAB5HEAT!AU15</f>
        <v>0</v>
      </c>
      <c r="AV15" s="679">
        <f>TAB5CHPH!AV15+TAB5HEAT!AV15</f>
        <v>0</v>
      </c>
      <c r="AW15" s="679">
        <f>TAB5CHPH!AW15+TAB5HEAT!AW15</f>
        <v>0</v>
      </c>
      <c r="AX15" s="679">
        <f>TAB5CHPH!AX15+TAB5HEAT!AX15</f>
        <v>0</v>
      </c>
      <c r="AY15" s="679">
        <f>TAB5CHPH!AY15+TAB5HEAT!AY15</f>
        <v>0</v>
      </c>
      <c r="AZ15" s="679">
        <f>TAB5CHPH!AZ15+TAB5HEAT!AZ15</f>
        <v>0</v>
      </c>
      <c r="BA15" s="679">
        <f>TAB5CHPH!BA15+TAB5HEAT!BA15</f>
        <v>0</v>
      </c>
      <c r="BB15" s="679">
        <f>TAB5CHPH!BB15+TAB5HEAT!BB15</f>
        <v>0</v>
      </c>
      <c r="BC15" s="679">
        <f>TAB5CHPH!BC15+TAB5HEAT!BC15</f>
        <v>0</v>
      </c>
      <c r="BL15" s="188"/>
    </row>
    <row r="16" spans="1:64" ht="12.75" customHeight="1">
      <c r="A16" s="91" t="s">
        <v>541</v>
      </c>
      <c r="B16" s="12" t="s">
        <v>302</v>
      </c>
      <c r="C16" s="91" t="s">
        <v>248</v>
      </c>
      <c r="D16" s="91" t="s">
        <v>1222</v>
      </c>
      <c r="E16" s="679">
        <f>TAB5CHPH!E16+TAB5HEAT!E16</f>
        <v>0</v>
      </c>
      <c r="F16" s="679">
        <f>TAB5CHPH!F16+TAB5HEAT!F16</f>
        <v>0</v>
      </c>
      <c r="G16" s="679">
        <f>TAB5CHPH!G16+TAB5HEAT!G16</f>
        <v>0</v>
      </c>
      <c r="H16" s="679">
        <f>TAB5CHPH!H16+TAB5HEAT!H16</f>
        <v>0</v>
      </c>
      <c r="I16" s="679">
        <f>TAB5CHPH!I16+TAB5HEAT!I16</f>
        <v>0</v>
      </c>
      <c r="J16" s="679">
        <f>TAB5CHPH!J16+TAB5HEAT!J16</f>
        <v>0</v>
      </c>
      <c r="K16" s="679">
        <f>TAB5CHPH!K16+TAB5HEAT!K16</f>
        <v>0</v>
      </c>
      <c r="L16" s="679">
        <f>TAB5CHPH!L16+TAB5HEAT!L16</f>
        <v>0</v>
      </c>
      <c r="M16" s="679">
        <f>TAB5CHPH!M16+TAB5HEAT!M16</f>
        <v>0</v>
      </c>
      <c r="N16" s="679">
        <f>TAB5CHPH!N16+TAB5HEAT!N16</f>
        <v>0</v>
      </c>
      <c r="O16" s="679">
        <f>TAB5CHPH!O16+TAB5HEAT!O16</f>
        <v>0</v>
      </c>
      <c r="P16" s="679">
        <f>TAB5CHPH!P16+TAB5HEAT!P16</f>
        <v>0</v>
      </c>
      <c r="Q16" s="679">
        <f>TAB5CHPH!Q16+TAB5HEAT!Q16</f>
        <v>0</v>
      </c>
      <c r="R16" s="679">
        <f>TAB5CHPH!R16+TAB5HEAT!R16</f>
        <v>0</v>
      </c>
      <c r="S16" s="679">
        <f>TAB5CHPH!S16+TAB5HEAT!S16</f>
        <v>0</v>
      </c>
      <c r="T16" s="679">
        <f>TAB5CHPH!T16+TAB5HEAT!T16</f>
        <v>0</v>
      </c>
      <c r="U16" s="679">
        <f>TAB5CHPH!U16+TAB5HEAT!U16</f>
        <v>0</v>
      </c>
      <c r="V16" s="679">
        <f>TAB5CHPH!V16+TAB5HEAT!V16</f>
        <v>0</v>
      </c>
      <c r="W16" s="679">
        <f>TAB5CHPH!W16+TAB5HEAT!W16</f>
        <v>0</v>
      </c>
      <c r="X16" s="679">
        <f>TAB5CHPH!X16+TAB5HEAT!X16</f>
        <v>0</v>
      </c>
      <c r="Y16" s="679">
        <f>TAB5CHPH!Y16+TAB5HEAT!Y16</f>
        <v>0</v>
      </c>
      <c r="Z16" s="679">
        <f>TAB5CHPH!Z16+TAB5HEAT!Z16</f>
        <v>0</v>
      </c>
      <c r="AA16" s="679">
        <f>TAB5CHPH!AA16+TAB5HEAT!AA16</f>
        <v>0</v>
      </c>
      <c r="AB16" s="679">
        <f>TAB5CHPH!AB16+TAB5HEAT!AB16</f>
        <v>0</v>
      </c>
      <c r="AC16" s="1056" t="s">
        <v>2180</v>
      </c>
      <c r="AE16" s="780" t="s">
        <v>142</v>
      </c>
      <c r="AF16" s="679">
        <f>TAB5CHPH!AF16+TAB5HEAT!AF16</f>
        <v>0</v>
      </c>
      <c r="AG16" s="679">
        <f>TAB5CHPH!AG16+TAB5HEAT!AG16</f>
        <v>0</v>
      </c>
      <c r="AH16" s="679">
        <f>TAB5CHPH!AH16+TAB5HEAT!AH16</f>
        <v>0</v>
      </c>
      <c r="AI16" s="679">
        <f>TAB5CHPH!AI16+TAB5HEAT!AI16</f>
        <v>0</v>
      </c>
      <c r="AJ16" s="679">
        <f>TAB5CHPH!AJ16+TAB5HEAT!AJ16</f>
        <v>0</v>
      </c>
      <c r="AK16" s="679">
        <f>TAB5CHPH!AK16+TAB5HEAT!AK16</f>
        <v>0</v>
      </c>
      <c r="AL16" s="679">
        <f>TAB5CHPH!AL16+TAB5HEAT!AL16</f>
        <v>0</v>
      </c>
      <c r="AM16" s="679">
        <f>TAB5CHPH!AM16+TAB5HEAT!AM16</f>
        <v>0</v>
      </c>
      <c r="AN16" s="679">
        <f>TAB5CHPH!AN16+TAB5HEAT!AN16</f>
        <v>0</v>
      </c>
      <c r="AO16" s="679">
        <f>TAB5CHPH!AO16+TAB5HEAT!AO16</f>
        <v>0</v>
      </c>
      <c r="AP16" s="679">
        <f>TAB5CHPH!AP16+TAB5HEAT!AP16</f>
        <v>0</v>
      </c>
      <c r="AQ16" s="679">
        <f>TAB5CHPH!AQ16+TAB5HEAT!AQ16</f>
        <v>0</v>
      </c>
      <c r="AR16" s="679">
        <f>TAB5CHPH!AR16+TAB5HEAT!AR16</f>
        <v>0</v>
      </c>
      <c r="AS16" s="679">
        <f>TAB5CHPH!AS16+TAB5HEAT!AS16</f>
        <v>0</v>
      </c>
      <c r="AT16" s="679">
        <f>TAB5CHPH!AT16+TAB5HEAT!AT16</f>
        <v>0</v>
      </c>
      <c r="AU16" s="679">
        <f>TAB5CHPH!AU16+TAB5HEAT!AU16</f>
        <v>0</v>
      </c>
      <c r="AV16" s="679">
        <f>TAB5CHPH!AV16+TAB5HEAT!AV16</f>
        <v>0</v>
      </c>
      <c r="AW16" s="679">
        <f>TAB5CHPH!AW16+TAB5HEAT!AW16</f>
        <v>0</v>
      </c>
      <c r="AX16" s="679">
        <f>TAB5CHPH!AX16+TAB5HEAT!AX16</f>
        <v>0</v>
      </c>
      <c r="AY16" s="679">
        <f>TAB5CHPH!AY16+TAB5HEAT!AY16</f>
        <v>0</v>
      </c>
      <c r="AZ16" s="679">
        <f>TAB5CHPH!AZ16+TAB5HEAT!AZ16</f>
        <v>0</v>
      </c>
      <c r="BA16" s="679">
        <f>TAB5CHPH!BA16+TAB5HEAT!BA16</f>
        <v>0</v>
      </c>
      <c r="BB16" s="679">
        <f>TAB5CHPH!BB16+TAB5HEAT!BB16</f>
        <v>0</v>
      </c>
      <c r="BC16" s="679">
        <f>TAB5CHPH!BC16+TAB5HEAT!BC16</f>
        <v>0</v>
      </c>
      <c r="BL16" s="671"/>
    </row>
    <row r="17" spans="1:64" ht="12.75" customHeight="1">
      <c r="A17" s="91" t="s">
        <v>541</v>
      </c>
      <c r="B17" s="12" t="s">
        <v>1050</v>
      </c>
      <c r="C17" s="91" t="s">
        <v>248</v>
      </c>
      <c r="D17" s="91" t="s">
        <v>1222</v>
      </c>
      <c r="E17" s="679">
        <f>TAB5CHPH!E17+TAB5HEAT!E17</f>
        <v>0</v>
      </c>
      <c r="F17" s="679">
        <f>TAB5CHPH!F17+TAB5HEAT!F17</f>
        <v>0</v>
      </c>
      <c r="G17" s="679">
        <f>TAB5CHPH!G17+TAB5HEAT!G17</f>
        <v>0</v>
      </c>
      <c r="H17" s="679">
        <f>TAB5CHPH!H17+TAB5HEAT!H17</f>
        <v>0</v>
      </c>
      <c r="I17" s="679">
        <f>TAB5CHPH!I17+TAB5HEAT!I17</f>
        <v>0</v>
      </c>
      <c r="J17" s="679">
        <f>TAB5CHPH!J17+TAB5HEAT!J17</f>
        <v>0</v>
      </c>
      <c r="K17" s="679">
        <f>TAB5CHPH!K17+TAB5HEAT!K17</f>
        <v>0</v>
      </c>
      <c r="L17" s="679">
        <f>TAB5CHPH!L17+TAB5HEAT!L17</f>
        <v>0</v>
      </c>
      <c r="M17" s="679">
        <f>TAB5CHPH!M17+TAB5HEAT!M17</f>
        <v>0</v>
      </c>
      <c r="N17" s="679">
        <f>TAB5CHPH!N17+TAB5HEAT!N17</f>
        <v>0</v>
      </c>
      <c r="O17" s="679">
        <f>TAB5CHPH!O17+TAB5HEAT!O17</f>
        <v>0</v>
      </c>
      <c r="P17" s="679">
        <f>TAB5CHPH!P17+TAB5HEAT!P17</f>
        <v>0</v>
      </c>
      <c r="Q17" s="679">
        <f>TAB5CHPH!Q17+TAB5HEAT!Q17</f>
        <v>0</v>
      </c>
      <c r="R17" s="679">
        <f>TAB5CHPH!R17+TAB5HEAT!R17</f>
        <v>0</v>
      </c>
      <c r="S17" s="679">
        <f>TAB5CHPH!S17+TAB5HEAT!S17</f>
        <v>0</v>
      </c>
      <c r="T17" s="679">
        <f>TAB5CHPH!T17+TAB5HEAT!T17</f>
        <v>0</v>
      </c>
      <c r="U17" s="679">
        <f>TAB5CHPH!U17+TAB5HEAT!U17</f>
        <v>0</v>
      </c>
      <c r="V17" s="679">
        <f>TAB5CHPH!V17+TAB5HEAT!V17</f>
        <v>0</v>
      </c>
      <c r="W17" s="679">
        <f>TAB5CHPH!W17+TAB5HEAT!W17</f>
        <v>0</v>
      </c>
      <c r="X17" s="679">
        <f>TAB5CHPH!X17+TAB5HEAT!X17</f>
        <v>0</v>
      </c>
      <c r="Y17" s="679">
        <f>TAB5CHPH!Y17+TAB5HEAT!Y17</f>
        <v>0</v>
      </c>
      <c r="Z17" s="679">
        <f>TAB5CHPH!Z17+TAB5HEAT!Z17</f>
        <v>0</v>
      </c>
      <c r="AA17" s="679">
        <f>TAB5CHPH!AA17+TAB5HEAT!AA17</f>
        <v>0</v>
      </c>
      <c r="AB17" s="679">
        <f>TAB5CHPH!AB17+TAB5HEAT!AB17</f>
        <v>0</v>
      </c>
      <c r="AC17" s="1056" t="s">
        <v>2182</v>
      </c>
      <c r="AE17" s="780" t="s">
        <v>144</v>
      </c>
      <c r="AF17" s="679">
        <f>TAB5CHPH!AF17+TAB5HEAT!AF17</f>
        <v>0</v>
      </c>
      <c r="AG17" s="679">
        <f>TAB5CHPH!AG17+TAB5HEAT!AG17</f>
        <v>0</v>
      </c>
      <c r="AH17" s="679">
        <f>TAB5CHPH!AH17+TAB5HEAT!AH17</f>
        <v>0</v>
      </c>
      <c r="AI17" s="679">
        <f>TAB5CHPH!AI17+TAB5HEAT!AI17</f>
        <v>0</v>
      </c>
      <c r="AJ17" s="679">
        <f>TAB5CHPH!AJ17+TAB5HEAT!AJ17</f>
        <v>0</v>
      </c>
      <c r="AK17" s="679">
        <f>TAB5CHPH!AK17+TAB5HEAT!AK17</f>
        <v>0</v>
      </c>
      <c r="AL17" s="679">
        <f>TAB5CHPH!AL17+TAB5HEAT!AL17</f>
        <v>0</v>
      </c>
      <c r="AM17" s="679">
        <f>TAB5CHPH!AM17+TAB5HEAT!AM17</f>
        <v>0</v>
      </c>
      <c r="AN17" s="679">
        <f>TAB5CHPH!AN17+TAB5HEAT!AN17</f>
        <v>0</v>
      </c>
      <c r="AO17" s="679">
        <f>TAB5CHPH!AO17+TAB5HEAT!AO17</f>
        <v>0</v>
      </c>
      <c r="AP17" s="679">
        <f>TAB5CHPH!AP17+TAB5HEAT!AP17</f>
        <v>0</v>
      </c>
      <c r="AQ17" s="679">
        <f>TAB5CHPH!AQ17+TAB5HEAT!AQ17</f>
        <v>0</v>
      </c>
      <c r="AR17" s="679">
        <f>TAB5CHPH!AR17+TAB5HEAT!AR17</f>
        <v>0</v>
      </c>
      <c r="AS17" s="679">
        <f>TAB5CHPH!AS17+TAB5HEAT!AS17</f>
        <v>0</v>
      </c>
      <c r="AT17" s="679">
        <f>TAB5CHPH!AT17+TAB5HEAT!AT17</f>
        <v>0</v>
      </c>
      <c r="AU17" s="679">
        <f>TAB5CHPH!AU17+TAB5HEAT!AU17</f>
        <v>0</v>
      </c>
      <c r="AV17" s="679">
        <f>TAB5CHPH!AV17+TAB5HEAT!AV17</f>
        <v>0</v>
      </c>
      <c r="AW17" s="679">
        <f>TAB5CHPH!AW17+TAB5HEAT!AW17</f>
        <v>0</v>
      </c>
      <c r="AX17" s="679">
        <f>TAB5CHPH!AX17+TAB5HEAT!AX17</f>
        <v>0</v>
      </c>
      <c r="AY17" s="679">
        <f>TAB5CHPH!AY17+TAB5HEAT!AY17</f>
        <v>0</v>
      </c>
      <c r="AZ17" s="679">
        <f>TAB5CHPH!AZ17+TAB5HEAT!AZ17</f>
        <v>0</v>
      </c>
      <c r="BA17" s="679">
        <f>TAB5CHPH!BA17+TAB5HEAT!BA17</f>
        <v>0</v>
      </c>
      <c r="BB17" s="679">
        <f>TAB5CHPH!BB17+TAB5HEAT!BB17</f>
        <v>0</v>
      </c>
      <c r="BC17" s="679">
        <f>TAB5CHPH!BC17+TAB5HEAT!BC17</f>
        <v>0</v>
      </c>
      <c r="BL17" s="671"/>
    </row>
    <row r="18" spans="1:64" ht="12.75" customHeight="1">
      <c r="A18" s="91" t="s">
        <v>541</v>
      </c>
      <c r="B18" s="12" t="s">
        <v>1051</v>
      </c>
      <c r="C18" s="91" t="s">
        <v>248</v>
      </c>
      <c r="D18" s="91" t="s">
        <v>1222</v>
      </c>
      <c r="E18" s="679">
        <f>TAB5CHPH!E18+TAB5HEAT!E18</f>
        <v>0</v>
      </c>
      <c r="F18" s="679">
        <f>TAB5CHPH!F18+TAB5HEAT!F18</f>
        <v>0</v>
      </c>
      <c r="G18" s="679">
        <f>TAB5CHPH!G18+TAB5HEAT!G18</f>
        <v>0</v>
      </c>
      <c r="H18" s="679">
        <f>TAB5CHPH!H18+TAB5HEAT!H18</f>
        <v>0</v>
      </c>
      <c r="I18" s="679">
        <f>TAB5CHPH!I18+TAB5HEAT!I18</f>
        <v>0</v>
      </c>
      <c r="J18" s="679">
        <f>TAB5CHPH!J18+TAB5HEAT!J18</f>
        <v>0</v>
      </c>
      <c r="K18" s="679">
        <f>TAB5CHPH!K18+TAB5HEAT!K18</f>
        <v>0</v>
      </c>
      <c r="L18" s="679">
        <f>TAB5CHPH!L18+TAB5HEAT!L18</f>
        <v>0</v>
      </c>
      <c r="M18" s="679">
        <f>TAB5CHPH!M18+TAB5HEAT!M18</f>
        <v>0</v>
      </c>
      <c r="N18" s="679">
        <f>TAB5CHPH!N18+TAB5HEAT!N18</f>
        <v>0</v>
      </c>
      <c r="O18" s="679">
        <f>TAB5CHPH!O18+TAB5HEAT!O18</f>
        <v>0</v>
      </c>
      <c r="P18" s="679">
        <f>TAB5CHPH!P18+TAB5HEAT!P18</f>
        <v>0</v>
      </c>
      <c r="Q18" s="679">
        <f>TAB5CHPH!Q18+TAB5HEAT!Q18</f>
        <v>0</v>
      </c>
      <c r="R18" s="679">
        <f>TAB5CHPH!R18+TAB5HEAT!R18</f>
        <v>0</v>
      </c>
      <c r="S18" s="679">
        <f>TAB5CHPH!S18+TAB5HEAT!S18</f>
        <v>0</v>
      </c>
      <c r="T18" s="679">
        <f>TAB5CHPH!T18+TAB5HEAT!T18</f>
        <v>0</v>
      </c>
      <c r="U18" s="679">
        <f>TAB5CHPH!U18+TAB5HEAT!U18</f>
        <v>0</v>
      </c>
      <c r="V18" s="679">
        <f>TAB5CHPH!V18+TAB5HEAT!V18</f>
        <v>0</v>
      </c>
      <c r="W18" s="679">
        <f>TAB5CHPH!W18+TAB5HEAT!W18</f>
        <v>0</v>
      </c>
      <c r="X18" s="679">
        <f>TAB5CHPH!X18+TAB5HEAT!X18</f>
        <v>0</v>
      </c>
      <c r="Y18" s="679">
        <f>TAB5CHPH!Y18+TAB5HEAT!Y18</f>
        <v>0</v>
      </c>
      <c r="Z18" s="679">
        <f>TAB5CHPH!Z18+TAB5HEAT!Z18</f>
        <v>0</v>
      </c>
      <c r="AA18" s="679">
        <f>TAB5CHPH!AA18+TAB5HEAT!AA18</f>
        <v>0</v>
      </c>
      <c r="AB18" s="679">
        <f>TAB5CHPH!AB18+TAB5HEAT!AB18</f>
        <v>0</v>
      </c>
      <c r="AC18" s="1056" t="s">
        <v>2183</v>
      </c>
      <c r="AE18" s="780" t="s">
        <v>145</v>
      </c>
      <c r="AF18" s="679">
        <f>TAB5CHPH!AF18+TAB5HEAT!AF18</f>
        <v>0</v>
      </c>
      <c r="AG18" s="679">
        <f>TAB5CHPH!AG18+TAB5HEAT!AG18</f>
        <v>0</v>
      </c>
      <c r="AH18" s="679">
        <f>TAB5CHPH!AH18+TAB5HEAT!AH18</f>
        <v>0</v>
      </c>
      <c r="AI18" s="679">
        <f>TAB5CHPH!AI18+TAB5HEAT!AI18</f>
        <v>0</v>
      </c>
      <c r="AJ18" s="679">
        <f>TAB5CHPH!AJ18+TAB5HEAT!AJ18</f>
        <v>0</v>
      </c>
      <c r="AK18" s="679">
        <f>TAB5CHPH!AK18+TAB5HEAT!AK18</f>
        <v>0</v>
      </c>
      <c r="AL18" s="679">
        <f>TAB5CHPH!AL18+TAB5HEAT!AL18</f>
        <v>0</v>
      </c>
      <c r="AM18" s="679">
        <f>TAB5CHPH!AM18+TAB5HEAT!AM18</f>
        <v>0</v>
      </c>
      <c r="AN18" s="679">
        <f>TAB5CHPH!AN18+TAB5HEAT!AN18</f>
        <v>0</v>
      </c>
      <c r="AO18" s="679">
        <f>TAB5CHPH!AO18+TAB5HEAT!AO18</f>
        <v>0</v>
      </c>
      <c r="AP18" s="679">
        <f>TAB5CHPH!AP18+TAB5HEAT!AP18</f>
        <v>0</v>
      </c>
      <c r="AQ18" s="679">
        <f>TAB5CHPH!AQ18+TAB5HEAT!AQ18</f>
        <v>0</v>
      </c>
      <c r="AR18" s="679">
        <f>TAB5CHPH!AR18+TAB5HEAT!AR18</f>
        <v>0</v>
      </c>
      <c r="AS18" s="679">
        <f>TAB5CHPH!AS18+TAB5HEAT!AS18</f>
        <v>0</v>
      </c>
      <c r="AT18" s="679">
        <f>TAB5CHPH!AT18+TAB5HEAT!AT18</f>
        <v>0</v>
      </c>
      <c r="AU18" s="679">
        <f>TAB5CHPH!AU18+TAB5HEAT!AU18</f>
        <v>0</v>
      </c>
      <c r="AV18" s="679">
        <f>TAB5CHPH!AV18+TAB5HEAT!AV18</f>
        <v>0</v>
      </c>
      <c r="AW18" s="679">
        <f>TAB5CHPH!AW18+TAB5HEAT!AW18</f>
        <v>0</v>
      </c>
      <c r="AX18" s="679">
        <f>TAB5CHPH!AX18+TAB5HEAT!AX18</f>
        <v>0</v>
      </c>
      <c r="AY18" s="679">
        <f>TAB5CHPH!AY18+TAB5HEAT!AY18</f>
        <v>0</v>
      </c>
      <c r="AZ18" s="679">
        <f>TAB5CHPH!AZ18+TAB5HEAT!AZ18</f>
        <v>0</v>
      </c>
      <c r="BA18" s="679">
        <f>TAB5CHPH!BA18+TAB5HEAT!BA18</f>
        <v>0</v>
      </c>
      <c r="BB18" s="679">
        <f>TAB5CHPH!BB18+TAB5HEAT!BB18</f>
        <v>0</v>
      </c>
      <c r="BC18" s="679">
        <f>TAB5CHPH!BC18+TAB5HEAT!BC18</f>
        <v>0</v>
      </c>
      <c r="BL18" s="671"/>
    </row>
    <row r="19" spans="1:64" ht="12.75" customHeight="1">
      <c r="A19" s="91" t="s">
        <v>541</v>
      </c>
      <c r="B19" s="12" t="s">
        <v>1052</v>
      </c>
      <c r="C19" s="91" t="s">
        <v>248</v>
      </c>
      <c r="D19" s="91" t="s">
        <v>1222</v>
      </c>
      <c r="E19" s="679">
        <f>TAB5CHPH!E19+TAB5HEAT!E19</f>
        <v>0</v>
      </c>
      <c r="F19" s="679">
        <f>TAB5CHPH!F19+TAB5HEAT!F19</f>
        <v>0</v>
      </c>
      <c r="G19" s="679">
        <f>TAB5CHPH!G19+TAB5HEAT!G19</f>
        <v>0</v>
      </c>
      <c r="H19" s="679">
        <f>TAB5CHPH!H19+TAB5HEAT!H19</f>
        <v>0</v>
      </c>
      <c r="I19" s="679">
        <f>TAB5CHPH!I19+TAB5HEAT!I19</f>
        <v>0</v>
      </c>
      <c r="J19" s="679">
        <f>TAB5CHPH!J19+TAB5HEAT!J19</f>
        <v>0</v>
      </c>
      <c r="K19" s="679">
        <f>TAB5CHPH!K19+TAB5HEAT!K19</f>
        <v>0</v>
      </c>
      <c r="L19" s="679">
        <f>TAB5CHPH!L19+TAB5HEAT!L19</f>
        <v>0</v>
      </c>
      <c r="M19" s="679">
        <f>TAB5CHPH!M19+TAB5HEAT!M19</f>
        <v>0</v>
      </c>
      <c r="N19" s="679">
        <f>TAB5CHPH!N19+TAB5HEAT!N19</f>
        <v>0</v>
      </c>
      <c r="O19" s="679">
        <f>TAB5CHPH!O19+TAB5HEAT!O19</f>
        <v>0</v>
      </c>
      <c r="P19" s="679">
        <f>TAB5CHPH!P19+TAB5HEAT!P19</f>
        <v>0</v>
      </c>
      <c r="Q19" s="679">
        <f>TAB5CHPH!Q19+TAB5HEAT!Q19</f>
        <v>0</v>
      </c>
      <c r="R19" s="679">
        <f>TAB5CHPH!R19+TAB5HEAT!R19</f>
        <v>0</v>
      </c>
      <c r="S19" s="679">
        <f>TAB5CHPH!S19+TAB5HEAT!S19</f>
        <v>0</v>
      </c>
      <c r="T19" s="679">
        <f>TAB5CHPH!T19+TAB5HEAT!T19</f>
        <v>0</v>
      </c>
      <c r="U19" s="679">
        <f>TAB5CHPH!U19+TAB5HEAT!U19</f>
        <v>0</v>
      </c>
      <c r="V19" s="679">
        <f>TAB5CHPH!V19+TAB5HEAT!V19</f>
        <v>0</v>
      </c>
      <c r="W19" s="679">
        <f>TAB5CHPH!W19+TAB5HEAT!W19</f>
        <v>0</v>
      </c>
      <c r="X19" s="679">
        <f>TAB5CHPH!X19+TAB5HEAT!X19</f>
        <v>0</v>
      </c>
      <c r="Y19" s="679">
        <f>TAB5CHPH!Y19+TAB5HEAT!Y19</f>
        <v>0</v>
      </c>
      <c r="Z19" s="679">
        <f>TAB5CHPH!Z19+TAB5HEAT!Z19</f>
        <v>0</v>
      </c>
      <c r="AA19" s="679">
        <f>TAB5CHPH!AA19+TAB5HEAT!AA19</f>
        <v>0</v>
      </c>
      <c r="AB19" s="679">
        <f>TAB5CHPH!AB19+TAB5HEAT!AB19</f>
        <v>0</v>
      </c>
      <c r="AC19" s="1056" t="s">
        <v>2184</v>
      </c>
      <c r="AE19" s="780" t="s">
        <v>146</v>
      </c>
      <c r="AF19" s="679">
        <f>TAB5CHPH!AF19+TAB5HEAT!AF19</f>
        <v>0</v>
      </c>
      <c r="AG19" s="679">
        <f>TAB5CHPH!AG19+TAB5HEAT!AG19</f>
        <v>0</v>
      </c>
      <c r="AH19" s="679">
        <f>TAB5CHPH!AH19+TAB5HEAT!AH19</f>
        <v>0</v>
      </c>
      <c r="AI19" s="679">
        <f>TAB5CHPH!AI19+TAB5HEAT!AI19</f>
        <v>0</v>
      </c>
      <c r="AJ19" s="679">
        <f>TAB5CHPH!AJ19+TAB5HEAT!AJ19</f>
        <v>0</v>
      </c>
      <c r="AK19" s="679">
        <f>TAB5CHPH!AK19+TAB5HEAT!AK19</f>
        <v>0</v>
      </c>
      <c r="AL19" s="679">
        <f>TAB5CHPH!AL19+TAB5HEAT!AL19</f>
        <v>0</v>
      </c>
      <c r="AM19" s="679">
        <f>TAB5CHPH!AM19+TAB5HEAT!AM19</f>
        <v>0</v>
      </c>
      <c r="AN19" s="679">
        <f>TAB5CHPH!AN19+TAB5HEAT!AN19</f>
        <v>0</v>
      </c>
      <c r="AO19" s="679">
        <f>TAB5CHPH!AO19+TAB5HEAT!AO19</f>
        <v>0</v>
      </c>
      <c r="AP19" s="679">
        <f>TAB5CHPH!AP19+TAB5HEAT!AP19</f>
        <v>0</v>
      </c>
      <c r="AQ19" s="679">
        <f>TAB5CHPH!AQ19+TAB5HEAT!AQ19</f>
        <v>0</v>
      </c>
      <c r="AR19" s="679">
        <f>TAB5CHPH!AR19+TAB5HEAT!AR19</f>
        <v>0</v>
      </c>
      <c r="AS19" s="679">
        <f>TAB5CHPH!AS19+TAB5HEAT!AS19</f>
        <v>0</v>
      </c>
      <c r="AT19" s="679">
        <f>TAB5CHPH!AT19+TAB5HEAT!AT19</f>
        <v>0</v>
      </c>
      <c r="AU19" s="679">
        <f>TAB5CHPH!AU19+TAB5HEAT!AU19</f>
        <v>0</v>
      </c>
      <c r="AV19" s="679">
        <f>TAB5CHPH!AV19+TAB5HEAT!AV19</f>
        <v>0</v>
      </c>
      <c r="AW19" s="679">
        <f>TAB5CHPH!AW19+TAB5HEAT!AW19</f>
        <v>0</v>
      </c>
      <c r="AX19" s="679">
        <f>TAB5CHPH!AX19+TAB5HEAT!AX19</f>
        <v>0</v>
      </c>
      <c r="AY19" s="679">
        <f>TAB5CHPH!AY19+TAB5HEAT!AY19</f>
        <v>0</v>
      </c>
      <c r="AZ19" s="679">
        <f>TAB5CHPH!AZ19+TAB5HEAT!AZ19</f>
        <v>0</v>
      </c>
      <c r="BA19" s="679">
        <f>TAB5CHPH!BA19+TAB5HEAT!BA19</f>
        <v>0</v>
      </c>
      <c r="BB19" s="679">
        <f>TAB5CHPH!BB19+TAB5HEAT!BB19</f>
        <v>0</v>
      </c>
      <c r="BC19" s="679">
        <f>TAB5CHPH!BC19+TAB5HEAT!BC19</f>
        <v>0</v>
      </c>
      <c r="BL19" s="671"/>
    </row>
    <row r="20" spans="1:64" ht="12.75" customHeight="1">
      <c r="A20" s="91" t="s">
        <v>541</v>
      </c>
      <c r="B20" s="12" t="s">
        <v>885</v>
      </c>
      <c r="C20" s="91" t="s">
        <v>248</v>
      </c>
      <c r="D20" s="91" t="s">
        <v>1222</v>
      </c>
      <c r="E20" s="679">
        <f>TAB5CHPH!E20+TAB5HEAT!E20</f>
        <v>0</v>
      </c>
      <c r="F20" s="679">
        <f>TAB5CHPH!F20+TAB5HEAT!F20</f>
        <v>0</v>
      </c>
      <c r="G20" s="679">
        <f>TAB5CHPH!G20+TAB5HEAT!G20</f>
        <v>0</v>
      </c>
      <c r="H20" s="679">
        <f>TAB5CHPH!H20+TAB5HEAT!H20</f>
        <v>0</v>
      </c>
      <c r="I20" s="679">
        <f>TAB5CHPH!I20+TAB5HEAT!I20</f>
        <v>0</v>
      </c>
      <c r="J20" s="679">
        <f>TAB5CHPH!J20+TAB5HEAT!J20</f>
        <v>0</v>
      </c>
      <c r="K20" s="679">
        <f>TAB5CHPH!K20+TAB5HEAT!K20</f>
        <v>0</v>
      </c>
      <c r="L20" s="679">
        <f>TAB5CHPH!L20+TAB5HEAT!L20</f>
        <v>0</v>
      </c>
      <c r="M20" s="679">
        <f>TAB5CHPH!M20+TAB5HEAT!M20</f>
        <v>0</v>
      </c>
      <c r="N20" s="679">
        <f>TAB5CHPH!N20+TAB5HEAT!N20</f>
        <v>0</v>
      </c>
      <c r="O20" s="679">
        <f>TAB5CHPH!O20+TAB5HEAT!O20</f>
        <v>0</v>
      </c>
      <c r="P20" s="679">
        <f>TAB5CHPH!P20+TAB5HEAT!P20</f>
        <v>0</v>
      </c>
      <c r="Q20" s="679">
        <f>TAB5CHPH!Q20+TAB5HEAT!Q20</f>
        <v>0</v>
      </c>
      <c r="R20" s="679">
        <f>TAB5CHPH!R20+TAB5HEAT!R20</f>
        <v>0</v>
      </c>
      <c r="S20" s="679">
        <f>TAB5CHPH!S20+TAB5HEAT!S20</f>
        <v>0</v>
      </c>
      <c r="T20" s="679">
        <f>TAB5CHPH!T20+TAB5HEAT!T20</f>
        <v>0</v>
      </c>
      <c r="U20" s="679">
        <f>TAB5CHPH!U20+TAB5HEAT!U20</f>
        <v>0</v>
      </c>
      <c r="V20" s="679">
        <f>TAB5CHPH!V20+TAB5HEAT!V20</f>
        <v>0</v>
      </c>
      <c r="W20" s="679">
        <f>TAB5CHPH!W20+TAB5HEAT!W20</f>
        <v>0</v>
      </c>
      <c r="X20" s="679">
        <f>TAB5CHPH!X20+TAB5HEAT!X20</f>
        <v>0</v>
      </c>
      <c r="Y20" s="679">
        <f>TAB5CHPH!Y20+TAB5HEAT!Y20</f>
        <v>0</v>
      </c>
      <c r="Z20" s="679">
        <f>TAB5CHPH!Z20+TAB5HEAT!Z20</f>
        <v>0</v>
      </c>
      <c r="AA20" s="679">
        <f>TAB5CHPH!AA20+TAB5HEAT!AA20</f>
        <v>0</v>
      </c>
      <c r="AB20" s="679">
        <f>TAB5CHPH!AB20+TAB5HEAT!AB20</f>
        <v>0</v>
      </c>
      <c r="AC20" s="753" t="s">
        <v>2185</v>
      </c>
      <c r="AE20" s="780" t="s">
        <v>147</v>
      </c>
      <c r="AF20" s="679">
        <f>TAB5CHPH!AF20+TAB5HEAT!AF20</f>
        <v>0</v>
      </c>
      <c r="AG20" s="679">
        <f>TAB5CHPH!AG20+TAB5HEAT!AG20</f>
        <v>0</v>
      </c>
      <c r="AH20" s="679">
        <f>TAB5CHPH!AH20+TAB5HEAT!AH20</f>
        <v>0</v>
      </c>
      <c r="AI20" s="679">
        <f>TAB5CHPH!AI20+TAB5HEAT!AI20</f>
        <v>0</v>
      </c>
      <c r="AJ20" s="679">
        <f>TAB5CHPH!AJ20+TAB5HEAT!AJ20</f>
        <v>0</v>
      </c>
      <c r="AK20" s="679">
        <f>TAB5CHPH!AK20+TAB5HEAT!AK20</f>
        <v>0</v>
      </c>
      <c r="AL20" s="679">
        <f>TAB5CHPH!AL20+TAB5HEAT!AL20</f>
        <v>0</v>
      </c>
      <c r="AM20" s="679">
        <f>TAB5CHPH!AM20+TAB5HEAT!AM20</f>
        <v>0</v>
      </c>
      <c r="AN20" s="679">
        <f>TAB5CHPH!AN20+TAB5HEAT!AN20</f>
        <v>0</v>
      </c>
      <c r="AO20" s="679">
        <f>TAB5CHPH!AO20+TAB5HEAT!AO20</f>
        <v>0</v>
      </c>
      <c r="AP20" s="679">
        <f>TAB5CHPH!AP20+TAB5HEAT!AP20</f>
        <v>0</v>
      </c>
      <c r="AQ20" s="679">
        <f>TAB5CHPH!AQ20+TAB5HEAT!AQ20</f>
        <v>0</v>
      </c>
      <c r="AR20" s="679">
        <f>TAB5CHPH!AR20+TAB5HEAT!AR20</f>
        <v>0</v>
      </c>
      <c r="AS20" s="679">
        <f>TAB5CHPH!AS20+TAB5HEAT!AS20</f>
        <v>0</v>
      </c>
      <c r="AT20" s="679">
        <f>TAB5CHPH!AT20+TAB5HEAT!AT20</f>
        <v>0</v>
      </c>
      <c r="AU20" s="679">
        <f>TAB5CHPH!AU20+TAB5HEAT!AU20</f>
        <v>0</v>
      </c>
      <c r="AV20" s="679">
        <f>TAB5CHPH!AV20+TAB5HEAT!AV20</f>
        <v>0</v>
      </c>
      <c r="AW20" s="679">
        <f>TAB5CHPH!AW20+TAB5HEAT!AW20</f>
        <v>0</v>
      </c>
      <c r="AX20" s="679">
        <f>TAB5CHPH!AX20+TAB5HEAT!AX20</f>
        <v>0</v>
      </c>
      <c r="AY20" s="679">
        <f>TAB5CHPH!AY20+TAB5HEAT!AY20</f>
        <v>0</v>
      </c>
      <c r="AZ20" s="679">
        <f>TAB5CHPH!AZ20+TAB5HEAT!AZ20</f>
        <v>0</v>
      </c>
      <c r="BA20" s="679">
        <f>TAB5CHPH!BA20+TAB5HEAT!BA20</f>
        <v>0</v>
      </c>
      <c r="BB20" s="679">
        <f>TAB5CHPH!BB20+TAB5HEAT!BB20</f>
        <v>0</v>
      </c>
      <c r="BC20" s="679">
        <f>TAB5CHPH!BC20+TAB5HEAT!BC20</f>
        <v>0</v>
      </c>
      <c r="BL20" s="671"/>
    </row>
    <row r="21" spans="1:64" ht="12.75" customHeight="1">
      <c r="A21" s="91" t="s">
        <v>541</v>
      </c>
      <c r="B21" s="12" t="s">
        <v>333</v>
      </c>
      <c r="C21" s="91" t="s">
        <v>248</v>
      </c>
      <c r="D21" s="91" t="s">
        <v>1222</v>
      </c>
      <c r="E21" s="679">
        <f>TAB5CHPH!E21+TAB5HEAT!E21</f>
        <v>0</v>
      </c>
      <c r="F21" s="679">
        <f>TAB5CHPH!F21+TAB5HEAT!F21</f>
        <v>0</v>
      </c>
      <c r="G21" s="679">
        <f>TAB5CHPH!G21+TAB5HEAT!G21</f>
        <v>0</v>
      </c>
      <c r="H21" s="679">
        <f>TAB5CHPH!H21+TAB5HEAT!H21</f>
        <v>0</v>
      </c>
      <c r="I21" s="679">
        <f>TAB5CHPH!I21+TAB5HEAT!I21</f>
        <v>0</v>
      </c>
      <c r="J21" s="679">
        <f>TAB5CHPH!J21+TAB5HEAT!J21</f>
        <v>0</v>
      </c>
      <c r="K21" s="679">
        <f>TAB5CHPH!K21+TAB5HEAT!K21</f>
        <v>0</v>
      </c>
      <c r="L21" s="679">
        <f>TAB5CHPH!L21+TAB5HEAT!L21</f>
        <v>0</v>
      </c>
      <c r="M21" s="679">
        <f>TAB5CHPH!M21+TAB5HEAT!M21</f>
        <v>0</v>
      </c>
      <c r="N21" s="679">
        <f>TAB5CHPH!N21+TAB5HEAT!N21</f>
        <v>0</v>
      </c>
      <c r="O21" s="679">
        <f>TAB5CHPH!O21+TAB5HEAT!O21</f>
        <v>0</v>
      </c>
      <c r="P21" s="679">
        <f>TAB5CHPH!P21+TAB5HEAT!P21</f>
        <v>0</v>
      </c>
      <c r="Q21" s="679">
        <f>TAB5CHPH!Q21+TAB5HEAT!Q21</f>
        <v>0</v>
      </c>
      <c r="R21" s="679">
        <f>TAB5CHPH!R21+TAB5HEAT!R21</f>
        <v>0</v>
      </c>
      <c r="S21" s="679">
        <f>TAB5CHPH!S21+TAB5HEAT!S21</f>
        <v>0</v>
      </c>
      <c r="T21" s="679">
        <f>TAB5CHPH!T21+TAB5HEAT!T21</f>
        <v>0</v>
      </c>
      <c r="U21" s="679">
        <f>TAB5CHPH!U21+TAB5HEAT!U21</f>
        <v>0</v>
      </c>
      <c r="V21" s="679">
        <f>TAB5CHPH!V21+TAB5HEAT!V21</f>
        <v>0</v>
      </c>
      <c r="W21" s="679">
        <f>TAB5CHPH!W21+TAB5HEAT!W21</f>
        <v>0</v>
      </c>
      <c r="X21" s="679">
        <f>TAB5CHPH!X21+TAB5HEAT!X21</f>
        <v>0</v>
      </c>
      <c r="Y21" s="679">
        <f>TAB5CHPH!Y21+TAB5HEAT!Y21</f>
        <v>0</v>
      </c>
      <c r="Z21" s="679">
        <f>TAB5CHPH!Z21+TAB5HEAT!Z21</f>
        <v>0</v>
      </c>
      <c r="AA21" s="679">
        <f>TAB5CHPH!AA21+TAB5HEAT!AA21</f>
        <v>0</v>
      </c>
      <c r="AB21" s="679">
        <f>TAB5CHPH!AB21+TAB5HEAT!AB21</f>
        <v>0</v>
      </c>
      <c r="AC21" s="1056" t="s">
        <v>2186</v>
      </c>
      <c r="AE21" s="780" t="s">
        <v>145</v>
      </c>
      <c r="AF21" s="679">
        <f>TAB5CHPH!AF21+TAB5HEAT!AF21</f>
        <v>0</v>
      </c>
      <c r="AG21" s="679">
        <f>TAB5CHPH!AG21+TAB5HEAT!AG21</f>
        <v>0</v>
      </c>
      <c r="AH21" s="679">
        <f>TAB5CHPH!AH21+TAB5HEAT!AH21</f>
        <v>0</v>
      </c>
      <c r="AI21" s="679">
        <f>TAB5CHPH!AI21+TAB5HEAT!AI21</f>
        <v>0</v>
      </c>
      <c r="AJ21" s="679">
        <f>TAB5CHPH!AJ21+TAB5HEAT!AJ21</f>
        <v>0</v>
      </c>
      <c r="AK21" s="679">
        <f>TAB5CHPH!AK21+TAB5HEAT!AK21</f>
        <v>0</v>
      </c>
      <c r="AL21" s="679">
        <f>TAB5CHPH!AL21+TAB5HEAT!AL21</f>
        <v>0</v>
      </c>
      <c r="AM21" s="679">
        <f>TAB5CHPH!AM21+TAB5HEAT!AM21</f>
        <v>0</v>
      </c>
      <c r="AN21" s="679">
        <f>TAB5CHPH!AN21+TAB5HEAT!AN21</f>
        <v>0</v>
      </c>
      <c r="AO21" s="679">
        <f>TAB5CHPH!AO21+TAB5HEAT!AO21</f>
        <v>0</v>
      </c>
      <c r="AP21" s="679">
        <f>TAB5CHPH!AP21+TAB5HEAT!AP21</f>
        <v>0</v>
      </c>
      <c r="AQ21" s="679">
        <f>TAB5CHPH!AQ21+TAB5HEAT!AQ21</f>
        <v>0</v>
      </c>
      <c r="AR21" s="679">
        <f>TAB5CHPH!AR21+TAB5HEAT!AR21</f>
        <v>0</v>
      </c>
      <c r="AS21" s="679">
        <f>TAB5CHPH!AS21+TAB5HEAT!AS21</f>
        <v>0</v>
      </c>
      <c r="AT21" s="679">
        <f>TAB5CHPH!AT21+TAB5HEAT!AT21</f>
        <v>0</v>
      </c>
      <c r="AU21" s="679">
        <f>TAB5CHPH!AU21+TAB5HEAT!AU21</f>
        <v>0</v>
      </c>
      <c r="AV21" s="679">
        <f>TAB5CHPH!AV21+TAB5HEAT!AV21</f>
        <v>0</v>
      </c>
      <c r="AW21" s="679">
        <f>TAB5CHPH!AW21+TAB5HEAT!AW21</f>
        <v>0</v>
      </c>
      <c r="AX21" s="679">
        <f>TAB5CHPH!AX21+TAB5HEAT!AX21</f>
        <v>0</v>
      </c>
      <c r="AY21" s="679">
        <f>TAB5CHPH!AY21+TAB5HEAT!AY21</f>
        <v>0</v>
      </c>
      <c r="AZ21" s="679">
        <f>TAB5CHPH!AZ21+TAB5HEAT!AZ21</f>
        <v>0</v>
      </c>
      <c r="BA21" s="679">
        <f>TAB5CHPH!BA21+TAB5HEAT!BA21</f>
        <v>0</v>
      </c>
      <c r="BB21" s="679">
        <f>TAB5CHPH!BB21+TAB5HEAT!BB21</f>
        <v>0</v>
      </c>
      <c r="BC21" s="679">
        <f>TAB5CHPH!BC21+TAB5HEAT!BC21</f>
        <v>0</v>
      </c>
      <c r="BL21" s="671"/>
    </row>
    <row r="22" spans="1:64" ht="12.75" customHeight="1">
      <c r="A22" s="91" t="s">
        <v>541</v>
      </c>
      <c r="B22" s="12" t="s">
        <v>1267</v>
      </c>
      <c r="C22" s="91" t="s">
        <v>248</v>
      </c>
      <c r="D22" s="91" t="s">
        <v>1222</v>
      </c>
      <c r="E22" s="679">
        <f>TAB5CHPH!E22+TAB5HEAT!E22</f>
        <v>0</v>
      </c>
      <c r="F22" s="679">
        <f>TAB5CHPH!F22+TAB5HEAT!F22</f>
        <v>0</v>
      </c>
      <c r="G22" s="679">
        <f>TAB5CHPH!G22+TAB5HEAT!G22</f>
        <v>0</v>
      </c>
      <c r="H22" s="679">
        <f>TAB5CHPH!H22+TAB5HEAT!H22</f>
        <v>0</v>
      </c>
      <c r="I22" s="679">
        <f>TAB5CHPH!I22+TAB5HEAT!I22</f>
        <v>0</v>
      </c>
      <c r="J22" s="679">
        <f>TAB5CHPH!J22+TAB5HEAT!J22</f>
        <v>0</v>
      </c>
      <c r="K22" s="679">
        <f>TAB5CHPH!K22+TAB5HEAT!K22</f>
        <v>0</v>
      </c>
      <c r="L22" s="679">
        <f>TAB5CHPH!L22+TAB5HEAT!L22</f>
        <v>0</v>
      </c>
      <c r="M22" s="679">
        <f>TAB5CHPH!M22+TAB5HEAT!M22</f>
        <v>0</v>
      </c>
      <c r="N22" s="679">
        <f>TAB5CHPH!N22+TAB5HEAT!N22</f>
        <v>0</v>
      </c>
      <c r="O22" s="679">
        <f>TAB5CHPH!O22+TAB5HEAT!O22</f>
        <v>0</v>
      </c>
      <c r="P22" s="679">
        <f>TAB5CHPH!P22+TAB5HEAT!P22</f>
        <v>0</v>
      </c>
      <c r="Q22" s="679">
        <f>TAB5CHPH!Q22+TAB5HEAT!Q22</f>
        <v>0</v>
      </c>
      <c r="R22" s="679">
        <f>TAB5CHPH!R22+TAB5HEAT!R22</f>
        <v>0</v>
      </c>
      <c r="S22" s="679">
        <f>TAB5CHPH!S22+TAB5HEAT!S22</f>
        <v>0</v>
      </c>
      <c r="T22" s="679">
        <f>TAB5CHPH!T22+TAB5HEAT!T22</f>
        <v>0</v>
      </c>
      <c r="U22" s="679">
        <f>TAB5CHPH!U22+TAB5HEAT!U22</f>
        <v>0</v>
      </c>
      <c r="V22" s="679">
        <f>TAB5CHPH!V22+TAB5HEAT!V22</f>
        <v>0</v>
      </c>
      <c r="W22" s="679">
        <f>TAB5CHPH!W22+TAB5HEAT!W22</f>
        <v>0</v>
      </c>
      <c r="X22" s="679">
        <f>TAB5CHPH!X22+TAB5HEAT!X22</f>
        <v>0</v>
      </c>
      <c r="Y22" s="679">
        <f>TAB5CHPH!Y22+TAB5HEAT!Y22</f>
        <v>0</v>
      </c>
      <c r="Z22" s="679">
        <f>TAB5CHPH!Z22+TAB5HEAT!Z22</f>
        <v>0</v>
      </c>
      <c r="AA22" s="679">
        <f>TAB5CHPH!AA22+TAB5HEAT!AA22</f>
        <v>0</v>
      </c>
      <c r="AB22" s="679">
        <f>TAB5CHPH!AB22+TAB5HEAT!AB22</f>
        <v>0</v>
      </c>
      <c r="AC22" s="1056" t="s">
        <v>2187</v>
      </c>
      <c r="AE22" s="780" t="s">
        <v>1182</v>
      </c>
      <c r="AF22" s="679">
        <f>TAB5CHPH!AF22+TAB5HEAT!AF22</f>
        <v>0</v>
      </c>
      <c r="AG22" s="679">
        <f>TAB5CHPH!AG22+TAB5HEAT!AG22</f>
        <v>0</v>
      </c>
      <c r="AH22" s="679">
        <f>TAB5CHPH!AH22+TAB5HEAT!AH22</f>
        <v>0</v>
      </c>
      <c r="AI22" s="679">
        <f>TAB5CHPH!AI22+TAB5HEAT!AI22</f>
        <v>0</v>
      </c>
      <c r="AJ22" s="679">
        <f>TAB5CHPH!AJ22+TAB5HEAT!AJ22</f>
        <v>0</v>
      </c>
      <c r="AK22" s="679">
        <f>TAB5CHPH!AK22+TAB5HEAT!AK22</f>
        <v>0</v>
      </c>
      <c r="AL22" s="679">
        <f>TAB5CHPH!AL22+TAB5HEAT!AL22</f>
        <v>0</v>
      </c>
      <c r="AM22" s="679">
        <f>TAB5CHPH!AM22+TAB5HEAT!AM22</f>
        <v>0</v>
      </c>
      <c r="AN22" s="679">
        <f>TAB5CHPH!AN22+TAB5HEAT!AN22</f>
        <v>0</v>
      </c>
      <c r="AO22" s="679">
        <f>TAB5CHPH!AO22+TAB5HEAT!AO22</f>
        <v>0</v>
      </c>
      <c r="AP22" s="679">
        <f>TAB5CHPH!AP22+TAB5HEAT!AP22</f>
        <v>0</v>
      </c>
      <c r="AQ22" s="679">
        <f>TAB5CHPH!AQ22+TAB5HEAT!AQ22</f>
        <v>0</v>
      </c>
      <c r="AR22" s="679">
        <f>TAB5CHPH!AR22+TAB5HEAT!AR22</f>
        <v>0</v>
      </c>
      <c r="AS22" s="679">
        <f>TAB5CHPH!AS22+TAB5HEAT!AS22</f>
        <v>0</v>
      </c>
      <c r="AT22" s="679">
        <f>TAB5CHPH!AT22+TAB5HEAT!AT22</f>
        <v>0</v>
      </c>
      <c r="AU22" s="679">
        <f>TAB5CHPH!AU22+TAB5HEAT!AU22</f>
        <v>0</v>
      </c>
      <c r="AV22" s="679">
        <f>TAB5CHPH!AV22+TAB5HEAT!AV22</f>
        <v>0</v>
      </c>
      <c r="AW22" s="679">
        <f>TAB5CHPH!AW22+TAB5HEAT!AW22</f>
        <v>0</v>
      </c>
      <c r="AX22" s="679">
        <f>TAB5CHPH!AX22+TAB5HEAT!AX22</f>
        <v>0</v>
      </c>
      <c r="AY22" s="679">
        <f>TAB5CHPH!AY22+TAB5HEAT!AY22</f>
        <v>0</v>
      </c>
      <c r="AZ22" s="679">
        <f>TAB5CHPH!AZ22+TAB5HEAT!AZ22</f>
        <v>0</v>
      </c>
      <c r="BA22" s="679">
        <f>TAB5CHPH!BA22+TAB5HEAT!BA22</f>
        <v>0</v>
      </c>
      <c r="BB22" s="679">
        <f>TAB5CHPH!BB22+TAB5HEAT!BB22</f>
        <v>0</v>
      </c>
      <c r="BC22" s="679">
        <f>TAB5CHPH!BC22+TAB5HEAT!BC22</f>
        <v>0</v>
      </c>
      <c r="BL22" s="670"/>
    </row>
    <row r="23" spans="1:64" s="664" customFormat="1" ht="13.5" customHeight="1">
      <c r="A23" s="661" t="s">
        <v>541</v>
      </c>
      <c r="B23" s="661" t="s">
        <v>289</v>
      </c>
      <c r="C23" s="661" t="s">
        <v>248</v>
      </c>
      <c r="D23" s="661" t="s">
        <v>1222</v>
      </c>
      <c r="E23" s="662">
        <f t="shared" ref="E23:O23" si="6">SUM(E24:E36)</f>
        <v>0</v>
      </c>
      <c r="F23" s="662">
        <f t="shared" si="6"/>
        <v>0</v>
      </c>
      <c r="G23" s="662">
        <f t="shared" si="6"/>
        <v>0</v>
      </c>
      <c r="H23" s="662">
        <f t="shared" si="6"/>
        <v>0</v>
      </c>
      <c r="I23" s="662">
        <f t="shared" si="6"/>
        <v>0</v>
      </c>
      <c r="J23" s="662">
        <f t="shared" si="6"/>
        <v>0</v>
      </c>
      <c r="K23" s="662">
        <f t="shared" si="6"/>
        <v>0</v>
      </c>
      <c r="L23" s="662">
        <f t="shared" si="6"/>
        <v>0</v>
      </c>
      <c r="M23" s="662">
        <f t="shared" si="6"/>
        <v>0</v>
      </c>
      <c r="N23" s="662">
        <f t="shared" si="6"/>
        <v>0</v>
      </c>
      <c r="O23" s="662">
        <f t="shared" si="6"/>
        <v>0</v>
      </c>
      <c r="P23" s="662">
        <f>SUM(P24:P36)</f>
        <v>0</v>
      </c>
      <c r="Q23" s="662">
        <f>SUM(Q24:Q36)</f>
        <v>0</v>
      </c>
      <c r="R23" s="662">
        <f>SUM(R24:R36)</f>
        <v>0</v>
      </c>
      <c r="S23" s="662">
        <f>SUM(S24:S36)</f>
        <v>0</v>
      </c>
      <c r="T23" s="662">
        <f>SUM(T24:T36)</f>
        <v>0</v>
      </c>
      <c r="U23" s="662">
        <f t="shared" ref="U23:AB23" si="7">SUM(U24:U36)</f>
        <v>0</v>
      </c>
      <c r="V23" s="662">
        <f t="shared" si="7"/>
        <v>0</v>
      </c>
      <c r="W23" s="662">
        <f t="shared" si="7"/>
        <v>0</v>
      </c>
      <c r="X23" s="662">
        <f>SUM(X24:X36)</f>
        <v>0</v>
      </c>
      <c r="Y23" s="662">
        <f>SUM(Y24:Y36)</f>
        <v>0</v>
      </c>
      <c r="Z23" s="662">
        <f>SUM(Z24:Z36)</f>
        <v>0</v>
      </c>
      <c r="AA23" s="662">
        <f>SUM(AA24:AA36)</f>
        <v>0</v>
      </c>
      <c r="AB23" s="662">
        <f t="shared" si="7"/>
        <v>0</v>
      </c>
      <c r="AC23" s="1057" t="s">
        <v>2188</v>
      </c>
      <c r="AD23" s="96"/>
      <c r="AE23" s="780" t="s">
        <v>131</v>
      </c>
      <c r="AF23" s="662">
        <f t="shared" ref="AF23:BC23" si="8">SUM(AF24:AF36)</f>
        <v>0</v>
      </c>
      <c r="AG23" s="662">
        <f t="shared" si="8"/>
        <v>0</v>
      </c>
      <c r="AH23" s="662">
        <f t="shared" si="8"/>
        <v>0</v>
      </c>
      <c r="AI23" s="662">
        <f t="shared" si="8"/>
        <v>0</v>
      </c>
      <c r="AJ23" s="662">
        <f t="shared" si="8"/>
        <v>0</v>
      </c>
      <c r="AK23" s="662">
        <f t="shared" si="8"/>
        <v>0</v>
      </c>
      <c r="AL23" s="662">
        <f t="shared" si="8"/>
        <v>0</v>
      </c>
      <c r="AM23" s="662">
        <f t="shared" si="8"/>
        <v>0</v>
      </c>
      <c r="AN23" s="662">
        <f t="shared" si="8"/>
        <v>0</v>
      </c>
      <c r="AO23" s="662">
        <f t="shared" si="8"/>
        <v>0</v>
      </c>
      <c r="AP23" s="662">
        <f t="shared" si="8"/>
        <v>0</v>
      </c>
      <c r="AQ23" s="662">
        <f t="shared" si="8"/>
        <v>0</v>
      </c>
      <c r="AR23" s="662">
        <f t="shared" si="8"/>
        <v>0</v>
      </c>
      <c r="AS23" s="662">
        <f t="shared" si="8"/>
        <v>0</v>
      </c>
      <c r="AT23" s="662">
        <f t="shared" si="8"/>
        <v>0</v>
      </c>
      <c r="AU23" s="662">
        <f t="shared" si="8"/>
        <v>0</v>
      </c>
      <c r="AV23" s="662">
        <f t="shared" si="8"/>
        <v>0</v>
      </c>
      <c r="AW23" s="662">
        <f t="shared" si="8"/>
        <v>0</v>
      </c>
      <c r="AX23" s="662">
        <f t="shared" si="8"/>
        <v>0</v>
      </c>
      <c r="AY23" s="662">
        <f>SUM(AY24:AY36)</f>
        <v>0</v>
      </c>
      <c r="AZ23" s="662">
        <f>SUM(AZ24:AZ36)</f>
        <v>0</v>
      </c>
      <c r="BA23" s="662">
        <f>SUM(BA24:BA36)</f>
        <v>0</v>
      </c>
      <c r="BB23" s="662">
        <f>SUM(BB24:BB36)</f>
        <v>0</v>
      </c>
      <c r="BC23" s="662">
        <f t="shared" si="8"/>
        <v>0</v>
      </c>
      <c r="BL23" s="188"/>
    </row>
    <row r="24" spans="1:64" ht="12.75" customHeight="1">
      <c r="A24" s="91" t="s">
        <v>541</v>
      </c>
      <c r="B24" s="91" t="s">
        <v>1268</v>
      </c>
      <c r="C24" s="91" t="s">
        <v>248</v>
      </c>
      <c r="D24" s="91" t="s">
        <v>1222</v>
      </c>
      <c r="E24" s="679">
        <f>TAB5CHPH!E24+TAB5HEAT!E24</f>
        <v>0</v>
      </c>
      <c r="F24" s="679">
        <f>TAB5CHPH!F24+TAB5HEAT!F24</f>
        <v>0</v>
      </c>
      <c r="G24" s="679">
        <f>TAB5CHPH!G24+TAB5HEAT!G24</f>
        <v>0</v>
      </c>
      <c r="H24" s="679">
        <f>TAB5CHPH!H24+TAB5HEAT!H24</f>
        <v>0</v>
      </c>
      <c r="I24" s="679">
        <f>TAB5CHPH!I24+TAB5HEAT!I24</f>
        <v>0</v>
      </c>
      <c r="J24" s="679">
        <f>TAB5CHPH!J24+TAB5HEAT!J24</f>
        <v>0</v>
      </c>
      <c r="K24" s="679">
        <f>TAB5CHPH!K24+TAB5HEAT!K24</f>
        <v>0</v>
      </c>
      <c r="L24" s="679">
        <f>TAB5CHPH!L24+TAB5HEAT!L24</f>
        <v>0</v>
      </c>
      <c r="M24" s="679">
        <f>TAB5CHPH!M24+TAB5HEAT!M24</f>
        <v>0</v>
      </c>
      <c r="N24" s="679">
        <f>TAB5CHPH!N24+TAB5HEAT!N24</f>
        <v>0</v>
      </c>
      <c r="O24" s="679">
        <f>TAB5CHPH!O24+TAB5HEAT!O24</f>
        <v>0</v>
      </c>
      <c r="P24" s="679">
        <f>TAB5CHPH!P24+TAB5HEAT!P24</f>
        <v>0</v>
      </c>
      <c r="Q24" s="679">
        <f>TAB5CHPH!Q24+TAB5HEAT!Q24</f>
        <v>0</v>
      </c>
      <c r="R24" s="679">
        <f>TAB5CHPH!R24+TAB5HEAT!R24</f>
        <v>0</v>
      </c>
      <c r="S24" s="679">
        <f>TAB5CHPH!S24+TAB5HEAT!S24</f>
        <v>0</v>
      </c>
      <c r="T24" s="679">
        <f>TAB5CHPH!T24+TAB5HEAT!T24</f>
        <v>0</v>
      </c>
      <c r="U24" s="679">
        <f>TAB5CHPH!U24+TAB5HEAT!U24</f>
        <v>0</v>
      </c>
      <c r="V24" s="679">
        <f>TAB5CHPH!V24+TAB5HEAT!V24</f>
        <v>0</v>
      </c>
      <c r="W24" s="679">
        <f>TAB5CHPH!W24+TAB5HEAT!W24</f>
        <v>0</v>
      </c>
      <c r="X24" s="679">
        <f>TAB5CHPH!X24+TAB5HEAT!X24</f>
        <v>0</v>
      </c>
      <c r="Y24" s="679">
        <f>TAB5CHPH!Y24+TAB5HEAT!Y24</f>
        <v>0</v>
      </c>
      <c r="Z24" s="679">
        <f>TAB5CHPH!Z24+TAB5HEAT!Z24</f>
        <v>0</v>
      </c>
      <c r="AA24" s="679">
        <f>TAB5CHPH!AA24+TAB5HEAT!AA24</f>
        <v>0</v>
      </c>
      <c r="AB24" s="679">
        <f>TAB5CHPH!AB24+TAB5HEAT!AB24</f>
        <v>0</v>
      </c>
      <c r="AC24" s="1056" t="s">
        <v>2189</v>
      </c>
      <c r="AE24" s="780" t="s">
        <v>158</v>
      </c>
      <c r="AF24" s="679">
        <f>TAB5CHPH!AF24+TAB5HEAT!AF24</f>
        <v>0</v>
      </c>
      <c r="AG24" s="679">
        <f>TAB5CHPH!AG24+TAB5HEAT!AG24</f>
        <v>0</v>
      </c>
      <c r="AH24" s="679">
        <f>TAB5CHPH!AH24+TAB5HEAT!AH24</f>
        <v>0</v>
      </c>
      <c r="AI24" s="679">
        <f>TAB5CHPH!AI24+TAB5HEAT!AI24</f>
        <v>0</v>
      </c>
      <c r="AJ24" s="679">
        <f>TAB5CHPH!AJ24+TAB5HEAT!AJ24</f>
        <v>0</v>
      </c>
      <c r="AK24" s="679">
        <f>TAB5CHPH!AK24+TAB5HEAT!AK24</f>
        <v>0</v>
      </c>
      <c r="AL24" s="679">
        <f>TAB5CHPH!AL24+TAB5HEAT!AL24</f>
        <v>0</v>
      </c>
      <c r="AM24" s="679">
        <f>TAB5CHPH!AM24+TAB5HEAT!AM24</f>
        <v>0</v>
      </c>
      <c r="AN24" s="679">
        <f>TAB5CHPH!AN24+TAB5HEAT!AN24</f>
        <v>0</v>
      </c>
      <c r="AO24" s="679">
        <f>TAB5CHPH!AO24+TAB5HEAT!AO24</f>
        <v>0</v>
      </c>
      <c r="AP24" s="679">
        <f>TAB5CHPH!AP24+TAB5HEAT!AP24</f>
        <v>0</v>
      </c>
      <c r="AQ24" s="679">
        <f>TAB5CHPH!AQ24+TAB5HEAT!AQ24</f>
        <v>0</v>
      </c>
      <c r="AR24" s="679">
        <f>TAB5CHPH!AR24+TAB5HEAT!AR24</f>
        <v>0</v>
      </c>
      <c r="AS24" s="679">
        <f>TAB5CHPH!AS24+TAB5HEAT!AS24</f>
        <v>0</v>
      </c>
      <c r="AT24" s="679">
        <f>TAB5CHPH!AT24+TAB5HEAT!AT24</f>
        <v>0</v>
      </c>
      <c r="AU24" s="679">
        <f>TAB5CHPH!AU24+TAB5HEAT!AU24</f>
        <v>0</v>
      </c>
      <c r="AV24" s="679">
        <f>TAB5CHPH!AV24+TAB5HEAT!AV24</f>
        <v>0</v>
      </c>
      <c r="AW24" s="679">
        <f>TAB5CHPH!AW24+TAB5HEAT!AW24</f>
        <v>0</v>
      </c>
      <c r="AX24" s="679">
        <f>TAB5CHPH!AX24+TAB5HEAT!AX24</f>
        <v>0</v>
      </c>
      <c r="AY24" s="679">
        <f>TAB5CHPH!AY24+TAB5HEAT!AY24</f>
        <v>0</v>
      </c>
      <c r="AZ24" s="679">
        <f>TAB5CHPH!AZ24+TAB5HEAT!AZ24</f>
        <v>0</v>
      </c>
      <c r="BA24" s="679">
        <f>TAB5CHPH!BA24+TAB5HEAT!BA24</f>
        <v>0</v>
      </c>
      <c r="BB24" s="679">
        <f>TAB5CHPH!BB24+TAB5HEAT!BB24</f>
        <v>0</v>
      </c>
      <c r="BC24" s="679">
        <f>TAB5CHPH!BC24+TAB5HEAT!BC24</f>
        <v>0</v>
      </c>
      <c r="BL24" s="670"/>
    </row>
    <row r="25" spans="1:64" ht="12.75" customHeight="1">
      <c r="A25" s="91" t="s">
        <v>541</v>
      </c>
      <c r="B25" s="91" t="s">
        <v>1269</v>
      </c>
      <c r="C25" s="91" t="s">
        <v>248</v>
      </c>
      <c r="D25" s="91" t="s">
        <v>1222</v>
      </c>
      <c r="E25" s="679">
        <f>TAB5CHPH!E25+TAB5HEAT!E25</f>
        <v>0</v>
      </c>
      <c r="F25" s="679">
        <f>TAB5CHPH!F25+TAB5HEAT!F25</f>
        <v>0</v>
      </c>
      <c r="G25" s="679">
        <f>TAB5CHPH!G25+TAB5HEAT!G25</f>
        <v>0</v>
      </c>
      <c r="H25" s="679">
        <f>TAB5CHPH!H25+TAB5HEAT!H25</f>
        <v>0</v>
      </c>
      <c r="I25" s="679">
        <f>TAB5CHPH!I25+TAB5HEAT!I25</f>
        <v>0</v>
      </c>
      <c r="J25" s="679">
        <f>TAB5CHPH!J25+TAB5HEAT!J25</f>
        <v>0</v>
      </c>
      <c r="K25" s="679">
        <f>TAB5CHPH!K25+TAB5HEAT!K25</f>
        <v>0</v>
      </c>
      <c r="L25" s="679">
        <f>TAB5CHPH!L25+TAB5HEAT!L25</f>
        <v>0</v>
      </c>
      <c r="M25" s="679">
        <f>TAB5CHPH!M25+TAB5HEAT!M25</f>
        <v>0</v>
      </c>
      <c r="N25" s="679">
        <f>TAB5CHPH!N25+TAB5HEAT!N25</f>
        <v>0</v>
      </c>
      <c r="O25" s="679">
        <f>TAB5CHPH!O25+TAB5HEAT!O25</f>
        <v>0</v>
      </c>
      <c r="P25" s="679">
        <f>TAB5CHPH!P25+TAB5HEAT!P25</f>
        <v>0</v>
      </c>
      <c r="Q25" s="679">
        <f>TAB5CHPH!Q25+TAB5HEAT!Q25</f>
        <v>0</v>
      </c>
      <c r="R25" s="679">
        <f>TAB5CHPH!R25+TAB5HEAT!R25</f>
        <v>0</v>
      </c>
      <c r="S25" s="679">
        <f>TAB5CHPH!S25+TAB5HEAT!S25</f>
        <v>0</v>
      </c>
      <c r="T25" s="679">
        <f>TAB5CHPH!T25+TAB5HEAT!T25</f>
        <v>0</v>
      </c>
      <c r="U25" s="679">
        <f>TAB5CHPH!U25+TAB5HEAT!U25</f>
        <v>0</v>
      </c>
      <c r="V25" s="679">
        <f>TAB5CHPH!V25+TAB5HEAT!V25</f>
        <v>0</v>
      </c>
      <c r="W25" s="679">
        <f>TAB5CHPH!W25+TAB5HEAT!W25</f>
        <v>0</v>
      </c>
      <c r="X25" s="679">
        <f>TAB5CHPH!X25+TAB5HEAT!X25</f>
        <v>0</v>
      </c>
      <c r="Y25" s="679">
        <f>TAB5CHPH!Y25+TAB5HEAT!Y25</f>
        <v>0</v>
      </c>
      <c r="Z25" s="679">
        <f>TAB5CHPH!Z25+TAB5HEAT!Z25</f>
        <v>0</v>
      </c>
      <c r="AA25" s="679">
        <f>TAB5CHPH!AA25+TAB5HEAT!AA25</f>
        <v>0</v>
      </c>
      <c r="AB25" s="679">
        <f>TAB5CHPH!AB25+TAB5HEAT!AB25</f>
        <v>0</v>
      </c>
      <c r="AC25" s="1054" t="s">
        <v>2190</v>
      </c>
      <c r="AE25" s="780" t="s">
        <v>45</v>
      </c>
      <c r="AF25" s="679">
        <f>TAB5CHPH!AF25+TAB5HEAT!AF25</f>
        <v>0</v>
      </c>
      <c r="AG25" s="679">
        <f>TAB5CHPH!AG25+TAB5HEAT!AG25</f>
        <v>0</v>
      </c>
      <c r="AH25" s="679">
        <f>TAB5CHPH!AH25+TAB5HEAT!AH25</f>
        <v>0</v>
      </c>
      <c r="AI25" s="679">
        <f>TAB5CHPH!AI25+TAB5HEAT!AI25</f>
        <v>0</v>
      </c>
      <c r="AJ25" s="679">
        <f>TAB5CHPH!AJ25+TAB5HEAT!AJ25</f>
        <v>0</v>
      </c>
      <c r="AK25" s="679">
        <f>TAB5CHPH!AK25+TAB5HEAT!AK25</f>
        <v>0</v>
      </c>
      <c r="AL25" s="679">
        <f>TAB5CHPH!AL25+TAB5HEAT!AL25</f>
        <v>0</v>
      </c>
      <c r="AM25" s="679">
        <f>TAB5CHPH!AM25+TAB5HEAT!AM25</f>
        <v>0</v>
      </c>
      <c r="AN25" s="679">
        <f>TAB5CHPH!AN25+TAB5HEAT!AN25</f>
        <v>0</v>
      </c>
      <c r="AO25" s="679">
        <f>TAB5CHPH!AO25+TAB5HEAT!AO25</f>
        <v>0</v>
      </c>
      <c r="AP25" s="679">
        <f>TAB5CHPH!AP25+TAB5HEAT!AP25</f>
        <v>0</v>
      </c>
      <c r="AQ25" s="679">
        <f>TAB5CHPH!AQ25+TAB5HEAT!AQ25</f>
        <v>0</v>
      </c>
      <c r="AR25" s="679">
        <f>TAB5CHPH!AR25+TAB5HEAT!AR25</f>
        <v>0</v>
      </c>
      <c r="AS25" s="679">
        <f>TAB5CHPH!AS25+TAB5HEAT!AS25</f>
        <v>0</v>
      </c>
      <c r="AT25" s="679">
        <f>TAB5CHPH!AT25+TAB5HEAT!AT25</f>
        <v>0</v>
      </c>
      <c r="AU25" s="679">
        <f>TAB5CHPH!AU25+TAB5HEAT!AU25</f>
        <v>0</v>
      </c>
      <c r="AV25" s="679">
        <f>TAB5CHPH!AV25+TAB5HEAT!AV25</f>
        <v>0</v>
      </c>
      <c r="AW25" s="679">
        <f>TAB5CHPH!AW25+TAB5HEAT!AW25</f>
        <v>0</v>
      </c>
      <c r="AX25" s="679">
        <f>TAB5CHPH!AX25+TAB5HEAT!AX25</f>
        <v>0</v>
      </c>
      <c r="AY25" s="679">
        <f>TAB5CHPH!AY25+TAB5HEAT!AY25</f>
        <v>0</v>
      </c>
      <c r="AZ25" s="679">
        <f>TAB5CHPH!AZ25+TAB5HEAT!AZ25</f>
        <v>0</v>
      </c>
      <c r="BA25" s="679">
        <f>TAB5CHPH!BA25+TAB5HEAT!BA25</f>
        <v>0</v>
      </c>
      <c r="BB25" s="679">
        <f>TAB5CHPH!BB25+TAB5HEAT!BB25</f>
        <v>0</v>
      </c>
      <c r="BC25" s="679">
        <f>TAB5CHPH!BC25+TAB5HEAT!BC25</f>
        <v>0</v>
      </c>
      <c r="BL25" s="670"/>
    </row>
    <row r="26" spans="1:64" ht="12.75" customHeight="1">
      <c r="A26" s="91" t="s">
        <v>541</v>
      </c>
      <c r="B26" s="91" t="s">
        <v>1270</v>
      </c>
      <c r="C26" s="91" t="s">
        <v>248</v>
      </c>
      <c r="D26" s="91" t="s">
        <v>1222</v>
      </c>
      <c r="E26" s="679">
        <f>TAB5CHPH!E26+TAB5HEAT!E26</f>
        <v>0</v>
      </c>
      <c r="F26" s="679">
        <f>TAB5CHPH!F26+TAB5HEAT!F26</f>
        <v>0</v>
      </c>
      <c r="G26" s="679">
        <f>TAB5CHPH!G26+TAB5HEAT!G26</f>
        <v>0</v>
      </c>
      <c r="H26" s="679">
        <f>TAB5CHPH!H26+TAB5HEAT!H26</f>
        <v>0</v>
      </c>
      <c r="I26" s="679">
        <f>TAB5CHPH!I26+TAB5HEAT!I26</f>
        <v>0</v>
      </c>
      <c r="J26" s="679">
        <f>TAB5CHPH!J26+TAB5HEAT!J26</f>
        <v>0</v>
      </c>
      <c r="K26" s="679">
        <f>TAB5CHPH!K26+TAB5HEAT!K26</f>
        <v>0</v>
      </c>
      <c r="L26" s="679">
        <f>TAB5CHPH!L26+TAB5HEAT!L26</f>
        <v>0</v>
      </c>
      <c r="M26" s="679">
        <f>TAB5CHPH!M26+TAB5HEAT!M26</f>
        <v>0</v>
      </c>
      <c r="N26" s="679">
        <f>TAB5CHPH!N26+TAB5HEAT!N26</f>
        <v>0</v>
      </c>
      <c r="O26" s="679">
        <f>TAB5CHPH!O26+TAB5HEAT!O26</f>
        <v>0</v>
      </c>
      <c r="P26" s="679">
        <f>TAB5CHPH!P26+TAB5HEAT!P26</f>
        <v>0</v>
      </c>
      <c r="Q26" s="679">
        <f>TAB5CHPH!Q26+TAB5HEAT!Q26</f>
        <v>0</v>
      </c>
      <c r="R26" s="679">
        <f>TAB5CHPH!R26+TAB5HEAT!R26</f>
        <v>0</v>
      </c>
      <c r="S26" s="679">
        <f>TAB5CHPH!S26+TAB5HEAT!S26</f>
        <v>0</v>
      </c>
      <c r="T26" s="679">
        <f>TAB5CHPH!T26+TAB5HEAT!T26</f>
        <v>0</v>
      </c>
      <c r="U26" s="679">
        <f>TAB5CHPH!U26+TAB5HEAT!U26</f>
        <v>0</v>
      </c>
      <c r="V26" s="679">
        <f>TAB5CHPH!V26+TAB5HEAT!V26</f>
        <v>0</v>
      </c>
      <c r="W26" s="679">
        <f>TAB5CHPH!W26+TAB5HEAT!W26</f>
        <v>0</v>
      </c>
      <c r="X26" s="679">
        <f>TAB5CHPH!X26+TAB5HEAT!X26</f>
        <v>0</v>
      </c>
      <c r="Y26" s="679">
        <f>TAB5CHPH!Y26+TAB5HEAT!Y26</f>
        <v>0</v>
      </c>
      <c r="Z26" s="679">
        <f>TAB5CHPH!Z26+TAB5HEAT!Z26</f>
        <v>0</v>
      </c>
      <c r="AA26" s="679">
        <f>TAB5CHPH!AA26+TAB5HEAT!AA26</f>
        <v>0</v>
      </c>
      <c r="AB26" s="679">
        <f>TAB5CHPH!AB26+TAB5HEAT!AB26</f>
        <v>0</v>
      </c>
      <c r="AC26" s="1056" t="s">
        <v>2191</v>
      </c>
      <c r="AE26" s="780" t="s">
        <v>149</v>
      </c>
      <c r="AF26" s="679">
        <f>TAB5CHPH!AF26+TAB5HEAT!AF26</f>
        <v>0</v>
      </c>
      <c r="AG26" s="679">
        <f>TAB5CHPH!AG26+TAB5HEAT!AG26</f>
        <v>0</v>
      </c>
      <c r="AH26" s="679">
        <f>TAB5CHPH!AH26+TAB5HEAT!AH26</f>
        <v>0</v>
      </c>
      <c r="AI26" s="679">
        <f>TAB5CHPH!AI26+TAB5HEAT!AI26</f>
        <v>0</v>
      </c>
      <c r="AJ26" s="679">
        <f>TAB5CHPH!AJ26+TAB5HEAT!AJ26</f>
        <v>0</v>
      </c>
      <c r="AK26" s="679">
        <f>TAB5CHPH!AK26+TAB5HEAT!AK26</f>
        <v>0</v>
      </c>
      <c r="AL26" s="679">
        <f>TAB5CHPH!AL26+TAB5HEAT!AL26</f>
        <v>0</v>
      </c>
      <c r="AM26" s="679">
        <f>TAB5CHPH!AM26+TAB5HEAT!AM26</f>
        <v>0</v>
      </c>
      <c r="AN26" s="679">
        <f>TAB5CHPH!AN26+TAB5HEAT!AN26</f>
        <v>0</v>
      </c>
      <c r="AO26" s="679">
        <f>TAB5CHPH!AO26+TAB5HEAT!AO26</f>
        <v>0</v>
      </c>
      <c r="AP26" s="679">
        <f>TAB5CHPH!AP26+TAB5HEAT!AP26</f>
        <v>0</v>
      </c>
      <c r="AQ26" s="679">
        <f>TAB5CHPH!AQ26+TAB5HEAT!AQ26</f>
        <v>0</v>
      </c>
      <c r="AR26" s="679">
        <f>TAB5CHPH!AR26+TAB5HEAT!AR26</f>
        <v>0</v>
      </c>
      <c r="AS26" s="679">
        <f>TAB5CHPH!AS26+TAB5HEAT!AS26</f>
        <v>0</v>
      </c>
      <c r="AT26" s="679">
        <f>TAB5CHPH!AT26+TAB5HEAT!AT26</f>
        <v>0</v>
      </c>
      <c r="AU26" s="679">
        <f>TAB5CHPH!AU26+TAB5HEAT!AU26</f>
        <v>0</v>
      </c>
      <c r="AV26" s="679">
        <f>TAB5CHPH!AV26+TAB5HEAT!AV26</f>
        <v>0</v>
      </c>
      <c r="AW26" s="679">
        <f>TAB5CHPH!AW26+TAB5HEAT!AW26</f>
        <v>0</v>
      </c>
      <c r="AX26" s="679">
        <f>TAB5CHPH!AX26+TAB5HEAT!AX26</f>
        <v>0</v>
      </c>
      <c r="AY26" s="679">
        <f>TAB5CHPH!AY26+TAB5HEAT!AY26</f>
        <v>0</v>
      </c>
      <c r="AZ26" s="679">
        <f>TAB5CHPH!AZ26+TAB5HEAT!AZ26</f>
        <v>0</v>
      </c>
      <c r="BA26" s="679">
        <f>TAB5CHPH!BA26+TAB5HEAT!BA26</f>
        <v>0</v>
      </c>
      <c r="BB26" s="679">
        <f>TAB5CHPH!BB26+TAB5HEAT!BB26</f>
        <v>0</v>
      </c>
      <c r="BC26" s="679">
        <f>TAB5CHPH!BC26+TAB5HEAT!BC26</f>
        <v>0</v>
      </c>
      <c r="BL26" s="670"/>
    </row>
    <row r="27" spans="1:64" ht="12.75" customHeight="1">
      <c r="A27" s="91" t="s">
        <v>541</v>
      </c>
      <c r="B27" s="91" t="s">
        <v>1271</v>
      </c>
      <c r="C27" s="91" t="s">
        <v>248</v>
      </c>
      <c r="D27" s="91" t="s">
        <v>1222</v>
      </c>
      <c r="E27" s="679">
        <f>TAB5CHPH!E27+TAB5HEAT!E27</f>
        <v>0</v>
      </c>
      <c r="F27" s="679">
        <f>TAB5CHPH!F27+TAB5HEAT!F27</f>
        <v>0</v>
      </c>
      <c r="G27" s="679">
        <f>TAB5CHPH!G27+TAB5HEAT!G27</f>
        <v>0</v>
      </c>
      <c r="H27" s="679">
        <f>TAB5CHPH!H27+TAB5HEAT!H27</f>
        <v>0</v>
      </c>
      <c r="I27" s="679">
        <f>TAB5CHPH!I27+TAB5HEAT!I27</f>
        <v>0</v>
      </c>
      <c r="J27" s="679">
        <f>TAB5CHPH!J27+TAB5HEAT!J27</f>
        <v>0</v>
      </c>
      <c r="K27" s="679">
        <f>TAB5CHPH!K27+TAB5HEAT!K27</f>
        <v>0</v>
      </c>
      <c r="L27" s="679">
        <f>TAB5CHPH!L27+TAB5HEAT!L27</f>
        <v>0</v>
      </c>
      <c r="M27" s="679">
        <f>TAB5CHPH!M27+TAB5HEAT!M27</f>
        <v>0</v>
      </c>
      <c r="N27" s="679">
        <f>TAB5CHPH!N27+TAB5HEAT!N27</f>
        <v>0</v>
      </c>
      <c r="O27" s="679">
        <f>TAB5CHPH!O27+TAB5HEAT!O27</f>
        <v>0</v>
      </c>
      <c r="P27" s="679">
        <f>TAB5CHPH!P27+TAB5HEAT!P27</f>
        <v>0</v>
      </c>
      <c r="Q27" s="679">
        <f>TAB5CHPH!Q27+TAB5HEAT!Q27</f>
        <v>0</v>
      </c>
      <c r="R27" s="679">
        <f>TAB5CHPH!R27+TAB5HEAT!R27</f>
        <v>0</v>
      </c>
      <c r="S27" s="679">
        <f>TAB5CHPH!S27+TAB5HEAT!S27</f>
        <v>0</v>
      </c>
      <c r="T27" s="679">
        <f>TAB5CHPH!T27+TAB5HEAT!T27</f>
        <v>0</v>
      </c>
      <c r="U27" s="679">
        <f>TAB5CHPH!U27+TAB5HEAT!U27</f>
        <v>0</v>
      </c>
      <c r="V27" s="679">
        <f>TAB5CHPH!V27+TAB5HEAT!V27</f>
        <v>0</v>
      </c>
      <c r="W27" s="679">
        <f>TAB5CHPH!W27+TAB5HEAT!W27</f>
        <v>0</v>
      </c>
      <c r="X27" s="679">
        <f>TAB5CHPH!X27+TAB5HEAT!X27</f>
        <v>0</v>
      </c>
      <c r="Y27" s="679">
        <f>TAB5CHPH!Y27+TAB5HEAT!Y27</f>
        <v>0</v>
      </c>
      <c r="Z27" s="679">
        <f>TAB5CHPH!Z27+TAB5HEAT!Z27</f>
        <v>0</v>
      </c>
      <c r="AA27" s="679">
        <f>TAB5CHPH!AA27+TAB5HEAT!AA27</f>
        <v>0</v>
      </c>
      <c r="AB27" s="679">
        <f>TAB5CHPH!AB27+TAB5HEAT!AB27</f>
        <v>0</v>
      </c>
      <c r="AC27" s="1056" t="s">
        <v>2192</v>
      </c>
      <c r="AE27" s="780" t="s">
        <v>150</v>
      </c>
      <c r="AF27" s="679">
        <f>TAB5CHPH!AF27+TAB5HEAT!AF27</f>
        <v>0</v>
      </c>
      <c r="AG27" s="679">
        <f>TAB5CHPH!AG27+TAB5HEAT!AG27</f>
        <v>0</v>
      </c>
      <c r="AH27" s="679">
        <f>TAB5CHPH!AH27+TAB5HEAT!AH27</f>
        <v>0</v>
      </c>
      <c r="AI27" s="679">
        <f>TAB5CHPH!AI27+TAB5HEAT!AI27</f>
        <v>0</v>
      </c>
      <c r="AJ27" s="679">
        <f>TAB5CHPH!AJ27+TAB5HEAT!AJ27</f>
        <v>0</v>
      </c>
      <c r="AK27" s="679">
        <f>TAB5CHPH!AK27+TAB5HEAT!AK27</f>
        <v>0</v>
      </c>
      <c r="AL27" s="679">
        <f>TAB5CHPH!AL27+TAB5HEAT!AL27</f>
        <v>0</v>
      </c>
      <c r="AM27" s="679">
        <f>TAB5CHPH!AM27+TAB5HEAT!AM27</f>
        <v>0</v>
      </c>
      <c r="AN27" s="679">
        <f>TAB5CHPH!AN27+TAB5HEAT!AN27</f>
        <v>0</v>
      </c>
      <c r="AO27" s="679">
        <f>TAB5CHPH!AO27+TAB5HEAT!AO27</f>
        <v>0</v>
      </c>
      <c r="AP27" s="679">
        <f>TAB5CHPH!AP27+TAB5HEAT!AP27</f>
        <v>0</v>
      </c>
      <c r="AQ27" s="679">
        <f>TAB5CHPH!AQ27+TAB5HEAT!AQ27</f>
        <v>0</v>
      </c>
      <c r="AR27" s="679">
        <f>TAB5CHPH!AR27+TAB5HEAT!AR27</f>
        <v>0</v>
      </c>
      <c r="AS27" s="679">
        <f>TAB5CHPH!AS27+TAB5HEAT!AS27</f>
        <v>0</v>
      </c>
      <c r="AT27" s="679">
        <f>TAB5CHPH!AT27+TAB5HEAT!AT27</f>
        <v>0</v>
      </c>
      <c r="AU27" s="679">
        <f>TAB5CHPH!AU27+TAB5HEAT!AU27</f>
        <v>0</v>
      </c>
      <c r="AV27" s="679">
        <f>TAB5CHPH!AV27+TAB5HEAT!AV27</f>
        <v>0</v>
      </c>
      <c r="AW27" s="679">
        <f>TAB5CHPH!AW27+TAB5HEAT!AW27</f>
        <v>0</v>
      </c>
      <c r="AX27" s="679">
        <f>TAB5CHPH!AX27+TAB5HEAT!AX27</f>
        <v>0</v>
      </c>
      <c r="AY27" s="679">
        <f>TAB5CHPH!AY27+TAB5HEAT!AY27</f>
        <v>0</v>
      </c>
      <c r="AZ27" s="679">
        <f>TAB5CHPH!AZ27+TAB5HEAT!AZ27</f>
        <v>0</v>
      </c>
      <c r="BA27" s="679">
        <f>TAB5CHPH!BA27+TAB5HEAT!BA27</f>
        <v>0</v>
      </c>
      <c r="BB27" s="679">
        <f>TAB5CHPH!BB27+TAB5HEAT!BB27</f>
        <v>0</v>
      </c>
      <c r="BC27" s="679">
        <f>TAB5CHPH!BC27+TAB5HEAT!BC27</f>
        <v>0</v>
      </c>
      <c r="BL27" s="670"/>
    </row>
    <row r="28" spans="1:64" s="124" customFormat="1" ht="12.75" customHeight="1">
      <c r="A28" s="91" t="s">
        <v>541</v>
      </c>
      <c r="B28" s="91" t="s">
        <v>1272</v>
      </c>
      <c r="C28" s="91" t="s">
        <v>248</v>
      </c>
      <c r="D28" s="91" t="s">
        <v>1222</v>
      </c>
      <c r="E28" s="679">
        <f>TAB5CHPH!E28+TAB5HEAT!E28</f>
        <v>0</v>
      </c>
      <c r="F28" s="679">
        <f>TAB5CHPH!F28+TAB5HEAT!F28</f>
        <v>0</v>
      </c>
      <c r="G28" s="679">
        <f>TAB5CHPH!G28+TAB5HEAT!G28</f>
        <v>0</v>
      </c>
      <c r="H28" s="679">
        <f>TAB5CHPH!H28+TAB5HEAT!H28</f>
        <v>0</v>
      </c>
      <c r="I28" s="679">
        <f>TAB5CHPH!I28+TAB5HEAT!I28</f>
        <v>0</v>
      </c>
      <c r="J28" s="679">
        <f>TAB5CHPH!J28+TAB5HEAT!J28</f>
        <v>0</v>
      </c>
      <c r="K28" s="679">
        <f>TAB5CHPH!K28+TAB5HEAT!K28</f>
        <v>0</v>
      </c>
      <c r="L28" s="679">
        <f>TAB5CHPH!L28+TAB5HEAT!L28</f>
        <v>0</v>
      </c>
      <c r="M28" s="679">
        <f>TAB5CHPH!M28+TAB5HEAT!M28</f>
        <v>0</v>
      </c>
      <c r="N28" s="679">
        <f>TAB5CHPH!N28+TAB5HEAT!N28</f>
        <v>0</v>
      </c>
      <c r="O28" s="679">
        <f>TAB5CHPH!O28+TAB5HEAT!O28</f>
        <v>0</v>
      </c>
      <c r="P28" s="679">
        <f>TAB5CHPH!P28+TAB5HEAT!P28</f>
        <v>0</v>
      </c>
      <c r="Q28" s="679">
        <f>TAB5CHPH!Q28+TAB5HEAT!Q28</f>
        <v>0</v>
      </c>
      <c r="R28" s="679">
        <f>TAB5CHPH!R28+TAB5HEAT!R28</f>
        <v>0</v>
      </c>
      <c r="S28" s="679">
        <f>TAB5CHPH!S28+TAB5HEAT!S28</f>
        <v>0</v>
      </c>
      <c r="T28" s="679">
        <f>TAB5CHPH!T28+TAB5HEAT!T28</f>
        <v>0</v>
      </c>
      <c r="U28" s="679">
        <f>TAB5CHPH!U28+TAB5HEAT!U28</f>
        <v>0</v>
      </c>
      <c r="V28" s="679">
        <f>TAB5CHPH!V28+TAB5HEAT!V28</f>
        <v>0</v>
      </c>
      <c r="W28" s="679">
        <f>TAB5CHPH!W28+TAB5HEAT!W28</f>
        <v>0</v>
      </c>
      <c r="X28" s="679">
        <f>TAB5CHPH!X28+TAB5HEAT!X28</f>
        <v>0</v>
      </c>
      <c r="Y28" s="679">
        <f>TAB5CHPH!Y28+TAB5HEAT!Y28</f>
        <v>0</v>
      </c>
      <c r="Z28" s="679">
        <f>TAB5CHPH!Z28+TAB5HEAT!Z28</f>
        <v>0</v>
      </c>
      <c r="AA28" s="679">
        <f>TAB5CHPH!AA28+TAB5HEAT!AA28</f>
        <v>0</v>
      </c>
      <c r="AB28" s="679">
        <f>TAB5CHPH!AB28+TAB5HEAT!AB28</f>
        <v>0</v>
      </c>
      <c r="AC28" s="1056" t="s">
        <v>2193</v>
      </c>
      <c r="AD28" s="96"/>
      <c r="AE28" s="780" t="s">
        <v>151</v>
      </c>
      <c r="AF28" s="679">
        <f>TAB5CHPH!AF28+TAB5HEAT!AF28</f>
        <v>0</v>
      </c>
      <c r="AG28" s="679">
        <f>TAB5CHPH!AG28+TAB5HEAT!AG28</f>
        <v>0</v>
      </c>
      <c r="AH28" s="679">
        <f>TAB5CHPH!AH28+TAB5HEAT!AH28</f>
        <v>0</v>
      </c>
      <c r="AI28" s="679">
        <f>TAB5CHPH!AI28+TAB5HEAT!AI28</f>
        <v>0</v>
      </c>
      <c r="AJ28" s="679">
        <f>TAB5CHPH!AJ28+TAB5HEAT!AJ28</f>
        <v>0</v>
      </c>
      <c r="AK28" s="679">
        <f>TAB5CHPH!AK28+TAB5HEAT!AK28</f>
        <v>0</v>
      </c>
      <c r="AL28" s="679">
        <f>TAB5CHPH!AL28+TAB5HEAT!AL28</f>
        <v>0</v>
      </c>
      <c r="AM28" s="679">
        <f>TAB5CHPH!AM28+TAB5HEAT!AM28</f>
        <v>0</v>
      </c>
      <c r="AN28" s="679">
        <f>TAB5CHPH!AN28+TAB5HEAT!AN28</f>
        <v>0</v>
      </c>
      <c r="AO28" s="679">
        <f>TAB5CHPH!AO28+TAB5HEAT!AO28</f>
        <v>0</v>
      </c>
      <c r="AP28" s="679">
        <f>TAB5CHPH!AP28+TAB5HEAT!AP28</f>
        <v>0</v>
      </c>
      <c r="AQ28" s="679">
        <f>TAB5CHPH!AQ28+TAB5HEAT!AQ28</f>
        <v>0</v>
      </c>
      <c r="AR28" s="679">
        <f>TAB5CHPH!AR28+TAB5HEAT!AR28</f>
        <v>0</v>
      </c>
      <c r="AS28" s="679">
        <f>TAB5CHPH!AS28+TAB5HEAT!AS28</f>
        <v>0</v>
      </c>
      <c r="AT28" s="679">
        <f>TAB5CHPH!AT28+TAB5HEAT!AT28</f>
        <v>0</v>
      </c>
      <c r="AU28" s="679">
        <f>TAB5CHPH!AU28+TAB5HEAT!AU28</f>
        <v>0</v>
      </c>
      <c r="AV28" s="679">
        <f>TAB5CHPH!AV28+TAB5HEAT!AV28</f>
        <v>0</v>
      </c>
      <c r="AW28" s="679">
        <f>TAB5CHPH!AW28+TAB5HEAT!AW28</f>
        <v>0</v>
      </c>
      <c r="AX28" s="679">
        <f>TAB5CHPH!AX28+TAB5HEAT!AX28</f>
        <v>0</v>
      </c>
      <c r="AY28" s="679">
        <f>TAB5CHPH!AY28+TAB5HEAT!AY28</f>
        <v>0</v>
      </c>
      <c r="AZ28" s="679">
        <f>TAB5CHPH!AZ28+TAB5HEAT!AZ28</f>
        <v>0</v>
      </c>
      <c r="BA28" s="679">
        <f>TAB5CHPH!BA28+TAB5HEAT!BA28</f>
        <v>0</v>
      </c>
      <c r="BB28" s="679">
        <f>TAB5CHPH!BB28+TAB5HEAT!BB28</f>
        <v>0</v>
      </c>
      <c r="BC28" s="679">
        <f>TAB5CHPH!BC28+TAB5HEAT!BC28</f>
        <v>0</v>
      </c>
      <c r="BL28" s="670"/>
    </row>
    <row r="29" spans="1:64" s="124" customFormat="1" ht="12.75" customHeight="1">
      <c r="A29" s="91" t="s">
        <v>541</v>
      </c>
      <c r="B29" s="91" t="s">
        <v>1273</v>
      </c>
      <c r="C29" s="91" t="s">
        <v>248</v>
      </c>
      <c r="D29" s="91" t="s">
        <v>1222</v>
      </c>
      <c r="E29" s="679">
        <f>TAB5CHPH!E29+TAB5HEAT!E29</f>
        <v>0</v>
      </c>
      <c r="F29" s="679">
        <f>TAB5CHPH!F29+TAB5HEAT!F29</f>
        <v>0</v>
      </c>
      <c r="G29" s="679">
        <f>TAB5CHPH!G29+TAB5HEAT!G29</f>
        <v>0</v>
      </c>
      <c r="H29" s="679">
        <f>TAB5CHPH!H29+TAB5HEAT!H29</f>
        <v>0</v>
      </c>
      <c r="I29" s="679">
        <f>TAB5CHPH!I29+TAB5HEAT!I29</f>
        <v>0</v>
      </c>
      <c r="J29" s="679">
        <f>TAB5CHPH!J29+TAB5HEAT!J29</f>
        <v>0</v>
      </c>
      <c r="K29" s="679">
        <f>TAB5CHPH!K29+TAB5HEAT!K29</f>
        <v>0</v>
      </c>
      <c r="L29" s="679">
        <f>TAB5CHPH!L29+TAB5HEAT!L29</f>
        <v>0</v>
      </c>
      <c r="M29" s="679">
        <f>TAB5CHPH!M29+TAB5HEAT!M29</f>
        <v>0</v>
      </c>
      <c r="N29" s="679">
        <f>TAB5CHPH!N29+TAB5HEAT!N29</f>
        <v>0</v>
      </c>
      <c r="O29" s="679">
        <f>TAB5CHPH!O29+TAB5HEAT!O29</f>
        <v>0</v>
      </c>
      <c r="P29" s="679">
        <f>TAB5CHPH!P29+TAB5HEAT!P29</f>
        <v>0</v>
      </c>
      <c r="Q29" s="679">
        <f>TAB5CHPH!Q29+TAB5HEAT!Q29</f>
        <v>0</v>
      </c>
      <c r="R29" s="679">
        <f>TAB5CHPH!R29+TAB5HEAT!R29</f>
        <v>0</v>
      </c>
      <c r="S29" s="679">
        <f>TAB5CHPH!S29+TAB5HEAT!S29</f>
        <v>0</v>
      </c>
      <c r="T29" s="679">
        <f>TAB5CHPH!T29+TAB5HEAT!T29</f>
        <v>0</v>
      </c>
      <c r="U29" s="679">
        <f>TAB5CHPH!U29+TAB5HEAT!U29</f>
        <v>0</v>
      </c>
      <c r="V29" s="679">
        <f>TAB5CHPH!V29+TAB5HEAT!V29</f>
        <v>0</v>
      </c>
      <c r="W29" s="679">
        <f>TAB5CHPH!W29+TAB5HEAT!W29</f>
        <v>0</v>
      </c>
      <c r="X29" s="679">
        <f>TAB5CHPH!X29+TAB5HEAT!X29</f>
        <v>0</v>
      </c>
      <c r="Y29" s="679">
        <f>TAB5CHPH!Y29+TAB5HEAT!Y29</f>
        <v>0</v>
      </c>
      <c r="Z29" s="679">
        <f>TAB5CHPH!Z29+TAB5HEAT!Z29</f>
        <v>0</v>
      </c>
      <c r="AA29" s="679">
        <f>TAB5CHPH!AA29+TAB5HEAT!AA29</f>
        <v>0</v>
      </c>
      <c r="AB29" s="679">
        <f>TAB5CHPH!AB29+TAB5HEAT!AB29</f>
        <v>0</v>
      </c>
      <c r="AC29" s="1054" t="s">
        <v>2194</v>
      </c>
      <c r="AD29" s="96"/>
      <c r="AE29" s="780" t="s">
        <v>804</v>
      </c>
      <c r="AF29" s="679">
        <f>TAB5CHPH!AF29+TAB5HEAT!AF29</f>
        <v>0</v>
      </c>
      <c r="AG29" s="679">
        <f>TAB5CHPH!AG29+TAB5HEAT!AG29</f>
        <v>0</v>
      </c>
      <c r="AH29" s="679">
        <f>TAB5CHPH!AH29+TAB5HEAT!AH29</f>
        <v>0</v>
      </c>
      <c r="AI29" s="679">
        <f>TAB5CHPH!AI29+TAB5HEAT!AI29</f>
        <v>0</v>
      </c>
      <c r="AJ29" s="679">
        <f>TAB5CHPH!AJ29+TAB5HEAT!AJ29</f>
        <v>0</v>
      </c>
      <c r="AK29" s="679">
        <f>TAB5CHPH!AK29+TAB5HEAT!AK29</f>
        <v>0</v>
      </c>
      <c r="AL29" s="679">
        <f>TAB5CHPH!AL29+TAB5HEAT!AL29</f>
        <v>0</v>
      </c>
      <c r="AM29" s="679">
        <f>TAB5CHPH!AM29+TAB5HEAT!AM29</f>
        <v>0</v>
      </c>
      <c r="AN29" s="679">
        <f>TAB5CHPH!AN29+TAB5HEAT!AN29</f>
        <v>0</v>
      </c>
      <c r="AO29" s="679">
        <f>TAB5CHPH!AO29+TAB5HEAT!AO29</f>
        <v>0</v>
      </c>
      <c r="AP29" s="679">
        <f>TAB5CHPH!AP29+TAB5HEAT!AP29</f>
        <v>0</v>
      </c>
      <c r="AQ29" s="679">
        <f>TAB5CHPH!AQ29+TAB5HEAT!AQ29</f>
        <v>0</v>
      </c>
      <c r="AR29" s="679">
        <f>TAB5CHPH!AR29+TAB5HEAT!AR29</f>
        <v>0</v>
      </c>
      <c r="AS29" s="679">
        <f>TAB5CHPH!AS29+TAB5HEAT!AS29</f>
        <v>0</v>
      </c>
      <c r="AT29" s="679">
        <f>TAB5CHPH!AT29+TAB5HEAT!AT29</f>
        <v>0</v>
      </c>
      <c r="AU29" s="679">
        <f>TAB5CHPH!AU29+TAB5HEAT!AU29</f>
        <v>0</v>
      </c>
      <c r="AV29" s="679">
        <f>TAB5CHPH!AV29+TAB5HEAT!AV29</f>
        <v>0</v>
      </c>
      <c r="AW29" s="679">
        <f>TAB5CHPH!AW29+TAB5HEAT!AW29</f>
        <v>0</v>
      </c>
      <c r="AX29" s="679">
        <f>TAB5CHPH!AX29+TAB5HEAT!AX29</f>
        <v>0</v>
      </c>
      <c r="AY29" s="679">
        <f>TAB5CHPH!AY29+TAB5HEAT!AY29</f>
        <v>0</v>
      </c>
      <c r="AZ29" s="679">
        <f>TAB5CHPH!AZ29+TAB5HEAT!AZ29</f>
        <v>0</v>
      </c>
      <c r="BA29" s="679">
        <f>TAB5CHPH!BA29+TAB5HEAT!BA29</f>
        <v>0</v>
      </c>
      <c r="BB29" s="679">
        <f>TAB5CHPH!BB29+TAB5HEAT!BB29</f>
        <v>0</v>
      </c>
      <c r="BC29" s="679">
        <f>TAB5CHPH!BC29+TAB5HEAT!BC29</f>
        <v>0</v>
      </c>
      <c r="BL29" s="670"/>
    </row>
    <row r="30" spans="1:64" ht="12.75" customHeight="1">
      <c r="A30" s="91" t="s">
        <v>541</v>
      </c>
      <c r="B30" s="91" t="s">
        <v>1274</v>
      </c>
      <c r="C30" s="91" t="s">
        <v>248</v>
      </c>
      <c r="D30" s="91" t="s">
        <v>1222</v>
      </c>
      <c r="E30" s="679">
        <f>TAB5CHPH!E30+TAB5HEAT!E30</f>
        <v>0</v>
      </c>
      <c r="F30" s="679">
        <f>TAB5CHPH!F30+TAB5HEAT!F30</f>
        <v>0</v>
      </c>
      <c r="G30" s="679">
        <f>TAB5CHPH!G30+TAB5HEAT!G30</f>
        <v>0</v>
      </c>
      <c r="H30" s="679">
        <f>TAB5CHPH!H30+TAB5HEAT!H30</f>
        <v>0</v>
      </c>
      <c r="I30" s="679">
        <f>TAB5CHPH!I30+TAB5HEAT!I30</f>
        <v>0</v>
      </c>
      <c r="J30" s="679">
        <f>TAB5CHPH!J30+TAB5HEAT!J30</f>
        <v>0</v>
      </c>
      <c r="K30" s="679">
        <f>TAB5CHPH!K30+TAB5HEAT!K30</f>
        <v>0</v>
      </c>
      <c r="L30" s="679">
        <f>TAB5CHPH!L30+TAB5HEAT!L30</f>
        <v>0</v>
      </c>
      <c r="M30" s="679">
        <f>TAB5CHPH!M30+TAB5HEAT!M30</f>
        <v>0</v>
      </c>
      <c r="N30" s="679">
        <f>TAB5CHPH!N30+TAB5HEAT!N30</f>
        <v>0</v>
      </c>
      <c r="O30" s="679">
        <f>TAB5CHPH!O30+TAB5HEAT!O30</f>
        <v>0</v>
      </c>
      <c r="P30" s="679">
        <f>TAB5CHPH!P30+TAB5HEAT!P30</f>
        <v>0</v>
      </c>
      <c r="Q30" s="679">
        <f>TAB5CHPH!Q30+TAB5HEAT!Q30</f>
        <v>0</v>
      </c>
      <c r="R30" s="679">
        <f>TAB5CHPH!R30+TAB5HEAT!R30</f>
        <v>0</v>
      </c>
      <c r="S30" s="679">
        <f>TAB5CHPH!S30+TAB5HEAT!S30</f>
        <v>0</v>
      </c>
      <c r="T30" s="679">
        <f>TAB5CHPH!T30+TAB5HEAT!T30</f>
        <v>0</v>
      </c>
      <c r="U30" s="679">
        <f>TAB5CHPH!U30+TAB5HEAT!U30</f>
        <v>0</v>
      </c>
      <c r="V30" s="679">
        <f>TAB5CHPH!V30+TAB5HEAT!V30</f>
        <v>0</v>
      </c>
      <c r="W30" s="679">
        <f>TAB5CHPH!W30+TAB5HEAT!W30</f>
        <v>0</v>
      </c>
      <c r="X30" s="679">
        <f>TAB5CHPH!X30+TAB5HEAT!X30</f>
        <v>0</v>
      </c>
      <c r="Y30" s="679">
        <f>TAB5CHPH!Y30+TAB5HEAT!Y30</f>
        <v>0</v>
      </c>
      <c r="Z30" s="679">
        <f>TAB5CHPH!Z30+TAB5HEAT!Z30</f>
        <v>0</v>
      </c>
      <c r="AA30" s="679">
        <f>TAB5CHPH!AA30+TAB5HEAT!AA30</f>
        <v>0</v>
      </c>
      <c r="AB30" s="679">
        <f>TAB5CHPH!AB30+TAB5HEAT!AB30</f>
        <v>0</v>
      </c>
      <c r="AC30" s="1060" t="s">
        <v>2195</v>
      </c>
      <c r="AE30" s="780" t="s">
        <v>152</v>
      </c>
      <c r="AF30" s="679">
        <f>TAB5CHPH!AF30+TAB5HEAT!AF30</f>
        <v>0</v>
      </c>
      <c r="AG30" s="679">
        <f>TAB5CHPH!AG30+TAB5HEAT!AG30</f>
        <v>0</v>
      </c>
      <c r="AH30" s="679">
        <f>TAB5CHPH!AH30+TAB5HEAT!AH30</f>
        <v>0</v>
      </c>
      <c r="AI30" s="679">
        <f>TAB5CHPH!AI30+TAB5HEAT!AI30</f>
        <v>0</v>
      </c>
      <c r="AJ30" s="679">
        <f>TAB5CHPH!AJ30+TAB5HEAT!AJ30</f>
        <v>0</v>
      </c>
      <c r="AK30" s="679">
        <f>TAB5CHPH!AK30+TAB5HEAT!AK30</f>
        <v>0</v>
      </c>
      <c r="AL30" s="679">
        <f>TAB5CHPH!AL30+TAB5HEAT!AL30</f>
        <v>0</v>
      </c>
      <c r="AM30" s="679">
        <f>TAB5CHPH!AM30+TAB5HEAT!AM30</f>
        <v>0</v>
      </c>
      <c r="AN30" s="679">
        <f>TAB5CHPH!AN30+TAB5HEAT!AN30</f>
        <v>0</v>
      </c>
      <c r="AO30" s="679">
        <f>TAB5CHPH!AO30+TAB5HEAT!AO30</f>
        <v>0</v>
      </c>
      <c r="AP30" s="679">
        <f>TAB5CHPH!AP30+TAB5HEAT!AP30</f>
        <v>0</v>
      </c>
      <c r="AQ30" s="679">
        <f>TAB5CHPH!AQ30+TAB5HEAT!AQ30</f>
        <v>0</v>
      </c>
      <c r="AR30" s="679">
        <f>TAB5CHPH!AR30+TAB5HEAT!AR30</f>
        <v>0</v>
      </c>
      <c r="AS30" s="679">
        <f>TAB5CHPH!AS30+TAB5HEAT!AS30</f>
        <v>0</v>
      </c>
      <c r="AT30" s="679">
        <f>TAB5CHPH!AT30+TAB5HEAT!AT30</f>
        <v>0</v>
      </c>
      <c r="AU30" s="679">
        <f>TAB5CHPH!AU30+TAB5HEAT!AU30</f>
        <v>0</v>
      </c>
      <c r="AV30" s="679">
        <f>TAB5CHPH!AV30+TAB5HEAT!AV30</f>
        <v>0</v>
      </c>
      <c r="AW30" s="679">
        <f>TAB5CHPH!AW30+TAB5HEAT!AW30</f>
        <v>0</v>
      </c>
      <c r="AX30" s="679">
        <f>TAB5CHPH!AX30+TAB5HEAT!AX30</f>
        <v>0</v>
      </c>
      <c r="AY30" s="679">
        <f>TAB5CHPH!AY30+TAB5HEAT!AY30</f>
        <v>0</v>
      </c>
      <c r="AZ30" s="679">
        <f>TAB5CHPH!AZ30+TAB5HEAT!AZ30</f>
        <v>0</v>
      </c>
      <c r="BA30" s="679">
        <f>TAB5CHPH!BA30+TAB5HEAT!BA30</f>
        <v>0</v>
      </c>
      <c r="BB30" s="679">
        <f>TAB5CHPH!BB30+TAB5HEAT!BB30</f>
        <v>0</v>
      </c>
      <c r="BC30" s="679">
        <f>TAB5CHPH!BC30+TAB5HEAT!BC30</f>
        <v>0</v>
      </c>
      <c r="BL30" s="670"/>
    </row>
    <row r="31" spans="1:64" ht="12.75" customHeight="1">
      <c r="A31" s="91" t="s">
        <v>541</v>
      </c>
      <c r="B31" s="91" t="s">
        <v>1275</v>
      </c>
      <c r="C31" s="91" t="s">
        <v>248</v>
      </c>
      <c r="D31" s="91" t="s">
        <v>1222</v>
      </c>
      <c r="E31" s="679">
        <f>TAB5CHPH!E31+TAB5HEAT!E31</f>
        <v>0</v>
      </c>
      <c r="F31" s="679">
        <f>TAB5CHPH!F31+TAB5HEAT!F31</f>
        <v>0</v>
      </c>
      <c r="G31" s="679">
        <f>TAB5CHPH!G31+TAB5HEAT!G31</f>
        <v>0</v>
      </c>
      <c r="H31" s="679">
        <f>TAB5CHPH!H31+TAB5HEAT!H31</f>
        <v>0</v>
      </c>
      <c r="I31" s="679">
        <f>TAB5CHPH!I31+TAB5HEAT!I31</f>
        <v>0</v>
      </c>
      <c r="J31" s="679">
        <f>TAB5CHPH!J31+TAB5HEAT!J31</f>
        <v>0</v>
      </c>
      <c r="K31" s="679">
        <f>TAB5CHPH!K31+TAB5HEAT!K31</f>
        <v>0</v>
      </c>
      <c r="L31" s="679">
        <f>TAB5CHPH!L31+TAB5HEAT!L31</f>
        <v>0</v>
      </c>
      <c r="M31" s="679">
        <f>TAB5CHPH!M31+TAB5HEAT!M31</f>
        <v>0</v>
      </c>
      <c r="N31" s="679">
        <f>TAB5CHPH!N31+TAB5HEAT!N31</f>
        <v>0</v>
      </c>
      <c r="O31" s="679">
        <f>TAB5CHPH!O31+TAB5HEAT!O31</f>
        <v>0</v>
      </c>
      <c r="P31" s="679">
        <f>TAB5CHPH!P31+TAB5HEAT!P31</f>
        <v>0</v>
      </c>
      <c r="Q31" s="679">
        <f>TAB5CHPH!Q31+TAB5HEAT!Q31</f>
        <v>0</v>
      </c>
      <c r="R31" s="679">
        <f>TAB5CHPH!R31+TAB5HEAT!R31</f>
        <v>0</v>
      </c>
      <c r="S31" s="679">
        <f>TAB5CHPH!S31+TAB5HEAT!S31</f>
        <v>0</v>
      </c>
      <c r="T31" s="679">
        <f>TAB5CHPH!T31+TAB5HEAT!T31</f>
        <v>0</v>
      </c>
      <c r="U31" s="679">
        <f>TAB5CHPH!U31+TAB5HEAT!U31</f>
        <v>0</v>
      </c>
      <c r="V31" s="679">
        <f>TAB5CHPH!V31+TAB5HEAT!V31</f>
        <v>0</v>
      </c>
      <c r="W31" s="679">
        <f>TAB5CHPH!W31+TAB5HEAT!W31</f>
        <v>0</v>
      </c>
      <c r="X31" s="679">
        <f>TAB5CHPH!X31+TAB5HEAT!X31</f>
        <v>0</v>
      </c>
      <c r="Y31" s="679">
        <f>TAB5CHPH!Y31+TAB5HEAT!Y31</f>
        <v>0</v>
      </c>
      <c r="Z31" s="679">
        <f>TAB5CHPH!Z31+TAB5HEAT!Z31</f>
        <v>0</v>
      </c>
      <c r="AA31" s="679">
        <f>TAB5CHPH!AA31+TAB5HEAT!AA31</f>
        <v>0</v>
      </c>
      <c r="AB31" s="679">
        <f>TAB5CHPH!AB31+TAB5HEAT!AB31</f>
        <v>0</v>
      </c>
      <c r="AC31" s="1054" t="s">
        <v>2196</v>
      </c>
      <c r="AE31" s="780" t="s">
        <v>153</v>
      </c>
      <c r="AF31" s="679">
        <f>TAB5CHPH!AF31+TAB5HEAT!AF31</f>
        <v>0</v>
      </c>
      <c r="AG31" s="679">
        <f>TAB5CHPH!AG31+TAB5HEAT!AG31</f>
        <v>0</v>
      </c>
      <c r="AH31" s="679">
        <f>TAB5CHPH!AH31+TAB5HEAT!AH31</f>
        <v>0</v>
      </c>
      <c r="AI31" s="679">
        <f>TAB5CHPH!AI31+TAB5HEAT!AI31</f>
        <v>0</v>
      </c>
      <c r="AJ31" s="679">
        <f>TAB5CHPH!AJ31+TAB5HEAT!AJ31</f>
        <v>0</v>
      </c>
      <c r="AK31" s="679">
        <f>TAB5CHPH!AK31+TAB5HEAT!AK31</f>
        <v>0</v>
      </c>
      <c r="AL31" s="679">
        <f>TAB5CHPH!AL31+TAB5HEAT!AL31</f>
        <v>0</v>
      </c>
      <c r="AM31" s="679">
        <f>TAB5CHPH!AM31+TAB5HEAT!AM31</f>
        <v>0</v>
      </c>
      <c r="AN31" s="679">
        <f>TAB5CHPH!AN31+TAB5HEAT!AN31</f>
        <v>0</v>
      </c>
      <c r="AO31" s="679">
        <f>TAB5CHPH!AO31+TAB5HEAT!AO31</f>
        <v>0</v>
      </c>
      <c r="AP31" s="679">
        <f>TAB5CHPH!AP31+TAB5HEAT!AP31</f>
        <v>0</v>
      </c>
      <c r="AQ31" s="679">
        <f>TAB5CHPH!AQ31+TAB5HEAT!AQ31</f>
        <v>0</v>
      </c>
      <c r="AR31" s="679">
        <f>TAB5CHPH!AR31+TAB5HEAT!AR31</f>
        <v>0</v>
      </c>
      <c r="AS31" s="679">
        <f>TAB5CHPH!AS31+TAB5HEAT!AS31</f>
        <v>0</v>
      </c>
      <c r="AT31" s="679">
        <f>TAB5CHPH!AT31+TAB5HEAT!AT31</f>
        <v>0</v>
      </c>
      <c r="AU31" s="679">
        <f>TAB5CHPH!AU31+TAB5HEAT!AU31</f>
        <v>0</v>
      </c>
      <c r="AV31" s="679">
        <f>TAB5CHPH!AV31+TAB5HEAT!AV31</f>
        <v>0</v>
      </c>
      <c r="AW31" s="679">
        <f>TAB5CHPH!AW31+TAB5HEAT!AW31</f>
        <v>0</v>
      </c>
      <c r="AX31" s="679">
        <f>TAB5CHPH!AX31+TAB5HEAT!AX31</f>
        <v>0</v>
      </c>
      <c r="AY31" s="679">
        <f>TAB5CHPH!AY31+TAB5HEAT!AY31</f>
        <v>0</v>
      </c>
      <c r="AZ31" s="679">
        <f>TAB5CHPH!AZ31+TAB5HEAT!AZ31</f>
        <v>0</v>
      </c>
      <c r="BA31" s="679">
        <f>TAB5CHPH!BA31+TAB5HEAT!BA31</f>
        <v>0</v>
      </c>
      <c r="BB31" s="679">
        <f>TAB5CHPH!BB31+TAB5HEAT!BB31</f>
        <v>0</v>
      </c>
      <c r="BC31" s="679">
        <f>TAB5CHPH!BC31+TAB5HEAT!BC31</f>
        <v>0</v>
      </c>
      <c r="BL31" s="670"/>
    </row>
    <row r="32" spans="1:64" ht="12.75" customHeight="1">
      <c r="A32" s="91" t="s">
        <v>541</v>
      </c>
      <c r="B32" s="91" t="s">
        <v>1276</v>
      </c>
      <c r="C32" s="91" t="s">
        <v>248</v>
      </c>
      <c r="D32" s="91" t="s">
        <v>1222</v>
      </c>
      <c r="E32" s="679">
        <f>TAB5CHPH!E32+TAB5HEAT!E32</f>
        <v>0</v>
      </c>
      <c r="F32" s="679">
        <f>TAB5CHPH!F32+TAB5HEAT!F32</f>
        <v>0</v>
      </c>
      <c r="G32" s="679">
        <f>TAB5CHPH!G32+TAB5HEAT!G32</f>
        <v>0</v>
      </c>
      <c r="H32" s="679">
        <f>TAB5CHPH!H32+TAB5HEAT!H32</f>
        <v>0</v>
      </c>
      <c r="I32" s="679">
        <f>TAB5CHPH!I32+TAB5HEAT!I32</f>
        <v>0</v>
      </c>
      <c r="J32" s="679">
        <f>TAB5CHPH!J32+TAB5HEAT!J32</f>
        <v>0</v>
      </c>
      <c r="K32" s="679">
        <f>TAB5CHPH!K32+TAB5HEAT!K32</f>
        <v>0</v>
      </c>
      <c r="L32" s="679">
        <f>TAB5CHPH!L32+TAB5HEAT!L32</f>
        <v>0</v>
      </c>
      <c r="M32" s="679">
        <f>TAB5CHPH!M32+TAB5HEAT!M32</f>
        <v>0</v>
      </c>
      <c r="N32" s="679">
        <f>TAB5CHPH!N32+TAB5HEAT!N32</f>
        <v>0</v>
      </c>
      <c r="O32" s="679">
        <f>TAB5CHPH!O32+TAB5HEAT!O32</f>
        <v>0</v>
      </c>
      <c r="P32" s="679">
        <f>TAB5CHPH!P32+TAB5HEAT!P32</f>
        <v>0</v>
      </c>
      <c r="Q32" s="679">
        <f>TAB5CHPH!Q32+TAB5HEAT!Q32</f>
        <v>0</v>
      </c>
      <c r="R32" s="679">
        <f>TAB5CHPH!R32+TAB5HEAT!R32</f>
        <v>0</v>
      </c>
      <c r="S32" s="679">
        <f>TAB5CHPH!S32+TAB5HEAT!S32</f>
        <v>0</v>
      </c>
      <c r="T32" s="679">
        <f>TAB5CHPH!T32+TAB5HEAT!T32</f>
        <v>0</v>
      </c>
      <c r="U32" s="679">
        <f>TAB5CHPH!U32+TAB5HEAT!U32</f>
        <v>0</v>
      </c>
      <c r="V32" s="679">
        <f>TAB5CHPH!V32+TAB5HEAT!V32</f>
        <v>0</v>
      </c>
      <c r="W32" s="679">
        <f>TAB5CHPH!W32+TAB5HEAT!W32</f>
        <v>0</v>
      </c>
      <c r="X32" s="679">
        <f>TAB5CHPH!X32+TAB5HEAT!X32</f>
        <v>0</v>
      </c>
      <c r="Y32" s="679">
        <f>TAB5CHPH!Y32+TAB5HEAT!Y32</f>
        <v>0</v>
      </c>
      <c r="Z32" s="679">
        <f>TAB5CHPH!Z32+TAB5HEAT!Z32</f>
        <v>0</v>
      </c>
      <c r="AA32" s="679">
        <f>TAB5CHPH!AA32+TAB5HEAT!AA32</f>
        <v>0</v>
      </c>
      <c r="AB32" s="679">
        <f>TAB5CHPH!AB32+TAB5HEAT!AB32</f>
        <v>0</v>
      </c>
      <c r="AC32" s="1056" t="s">
        <v>2197</v>
      </c>
      <c r="AE32" s="780" t="s">
        <v>154</v>
      </c>
      <c r="AF32" s="679">
        <f>TAB5CHPH!AF32+TAB5HEAT!AF32</f>
        <v>0</v>
      </c>
      <c r="AG32" s="679">
        <f>TAB5CHPH!AG32+TAB5HEAT!AG32</f>
        <v>0</v>
      </c>
      <c r="AH32" s="679">
        <f>TAB5CHPH!AH32+TAB5HEAT!AH32</f>
        <v>0</v>
      </c>
      <c r="AI32" s="679">
        <f>TAB5CHPH!AI32+TAB5HEAT!AI32</f>
        <v>0</v>
      </c>
      <c r="AJ32" s="679">
        <f>TAB5CHPH!AJ32+TAB5HEAT!AJ32</f>
        <v>0</v>
      </c>
      <c r="AK32" s="679">
        <f>TAB5CHPH!AK32+TAB5HEAT!AK32</f>
        <v>0</v>
      </c>
      <c r="AL32" s="679">
        <f>TAB5CHPH!AL32+TAB5HEAT!AL32</f>
        <v>0</v>
      </c>
      <c r="AM32" s="679">
        <f>TAB5CHPH!AM32+TAB5HEAT!AM32</f>
        <v>0</v>
      </c>
      <c r="AN32" s="679">
        <f>TAB5CHPH!AN32+TAB5HEAT!AN32</f>
        <v>0</v>
      </c>
      <c r="AO32" s="679">
        <f>TAB5CHPH!AO32+TAB5HEAT!AO32</f>
        <v>0</v>
      </c>
      <c r="AP32" s="679">
        <f>TAB5CHPH!AP32+TAB5HEAT!AP32</f>
        <v>0</v>
      </c>
      <c r="AQ32" s="679">
        <f>TAB5CHPH!AQ32+TAB5HEAT!AQ32</f>
        <v>0</v>
      </c>
      <c r="AR32" s="679">
        <f>TAB5CHPH!AR32+TAB5HEAT!AR32</f>
        <v>0</v>
      </c>
      <c r="AS32" s="679">
        <f>TAB5CHPH!AS32+TAB5HEAT!AS32</f>
        <v>0</v>
      </c>
      <c r="AT32" s="679">
        <f>TAB5CHPH!AT32+TAB5HEAT!AT32</f>
        <v>0</v>
      </c>
      <c r="AU32" s="679">
        <f>TAB5CHPH!AU32+TAB5HEAT!AU32</f>
        <v>0</v>
      </c>
      <c r="AV32" s="679">
        <f>TAB5CHPH!AV32+TAB5HEAT!AV32</f>
        <v>0</v>
      </c>
      <c r="AW32" s="679">
        <f>TAB5CHPH!AW32+TAB5HEAT!AW32</f>
        <v>0</v>
      </c>
      <c r="AX32" s="679">
        <f>TAB5CHPH!AX32+TAB5HEAT!AX32</f>
        <v>0</v>
      </c>
      <c r="AY32" s="679">
        <f>TAB5CHPH!AY32+TAB5HEAT!AY32</f>
        <v>0</v>
      </c>
      <c r="AZ32" s="679">
        <f>TAB5CHPH!AZ32+TAB5HEAT!AZ32</f>
        <v>0</v>
      </c>
      <c r="BA32" s="679">
        <f>TAB5CHPH!BA32+TAB5HEAT!BA32</f>
        <v>0</v>
      </c>
      <c r="BB32" s="679">
        <f>TAB5CHPH!BB32+TAB5HEAT!BB32</f>
        <v>0</v>
      </c>
      <c r="BC32" s="679">
        <f>TAB5CHPH!BC32+TAB5HEAT!BC32</f>
        <v>0</v>
      </c>
      <c r="BL32" s="670"/>
    </row>
    <row r="33" spans="1:64" ht="12.75" customHeight="1">
      <c r="A33" s="91" t="s">
        <v>541</v>
      </c>
      <c r="B33" s="91" t="s">
        <v>1277</v>
      </c>
      <c r="C33" s="91" t="s">
        <v>248</v>
      </c>
      <c r="D33" s="91" t="s">
        <v>1222</v>
      </c>
      <c r="E33" s="679">
        <f>TAB5CHPH!E33+TAB5HEAT!E33</f>
        <v>0</v>
      </c>
      <c r="F33" s="679">
        <f>TAB5CHPH!F33+TAB5HEAT!F33</f>
        <v>0</v>
      </c>
      <c r="G33" s="679">
        <f>TAB5CHPH!G33+TAB5HEAT!G33</f>
        <v>0</v>
      </c>
      <c r="H33" s="679">
        <f>TAB5CHPH!H33+TAB5HEAT!H33</f>
        <v>0</v>
      </c>
      <c r="I33" s="679">
        <f>TAB5CHPH!I33+TAB5HEAT!I33</f>
        <v>0</v>
      </c>
      <c r="J33" s="679">
        <f>TAB5CHPH!J33+TAB5HEAT!J33</f>
        <v>0</v>
      </c>
      <c r="K33" s="679">
        <f>TAB5CHPH!K33+TAB5HEAT!K33</f>
        <v>0</v>
      </c>
      <c r="L33" s="679">
        <f>TAB5CHPH!L33+TAB5HEAT!L33</f>
        <v>0</v>
      </c>
      <c r="M33" s="679">
        <f>TAB5CHPH!M33+TAB5HEAT!M33</f>
        <v>0</v>
      </c>
      <c r="N33" s="679">
        <f>TAB5CHPH!N33+TAB5HEAT!N33</f>
        <v>0</v>
      </c>
      <c r="O33" s="679">
        <f>TAB5CHPH!O33+TAB5HEAT!O33</f>
        <v>0</v>
      </c>
      <c r="P33" s="679">
        <f>TAB5CHPH!P33+TAB5HEAT!P33</f>
        <v>0</v>
      </c>
      <c r="Q33" s="679">
        <f>TAB5CHPH!Q33+TAB5HEAT!Q33</f>
        <v>0</v>
      </c>
      <c r="R33" s="679">
        <f>TAB5CHPH!R33+TAB5HEAT!R33</f>
        <v>0</v>
      </c>
      <c r="S33" s="679">
        <f>TAB5CHPH!S33+TAB5HEAT!S33</f>
        <v>0</v>
      </c>
      <c r="T33" s="679">
        <f>TAB5CHPH!T33+TAB5HEAT!T33</f>
        <v>0</v>
      </c>
      <c r="U33" s="679">
        <f>TAB5CHPH!U33+TAB5HEAT!U33</f>
        <v>0</v>
      </c>
      <c r="V33" s="679">
        <f>TAB5CHPH!V33+TAB5HEAT!V33</f>
        <v>0</v>
      </c>
      <c r="W33" s="679">
        <f>TAB5CHPH!W33+TAB5HEAT!W33</f>
        <v>0</v>
      </c>
      <c r="X33" s="679">
        <f>TAB5CHPH!X33+TAB5HEAT!X33</f>
        <v>0</v>
      </c>
      <c r="Y33" s="679">
        <f>TAB5CHPH!Y33+TAB5HEAT!Y33</f>
        <v>0</v>
      </c>
      <c r="Z33" s="679">
        <f>TAB5CHPH!Z33+TAB5HEAT!Z33</f>
        <v>0</v>
      </c>
      <c r="AA33" s="679">
        <f>TAB5CHPH!AA33+TAB5HEAT!AA33</f>
        <v>0</v>
      </c>
      <c r="AB33" s="679">
        <f>TAB5CHPH!AB33+TAB5HEAT!AB33</f>
        <v>0</v>
      </c>
      <c r="AC33" s="1056" t="s">
        <v>2198</v>
      </c>
      <c r="AE33" s="780" t="s">
        <v>155</v>
      </c>
      <c r="AF33" s="679">
        <f>TAB5CHPH!AF33+TAB5HEAT!AF33</f>
        <v>0</v>
      </c>
      <c r="AG33" s="679">
        <f>TAB5CHPH!AG33+TAB5HEAT!AG33</f>
        <v>0</v>
      </c>
      <c r="AH33" s="679">
        <f>TAB5CHPH!AH33+TAB5HEAT!AH33</f>
        <v>0</v>
      </c>
      <c r="AI33" s="679">
        <f>TAB5CHPH!AI33+TAB5HEAT!AI33</f>
        <v>0</v>
      </c>
      <c r="AJ33" s="679">
        <f>TAB5CHPH!AJ33+TAB5HEAT!AJ33</f>
        <v>0</v>
      </c>
      <c r="AK33" s="679">
        <f>TAB5CHPH!AK33+TAB5HEAT!AK33</f>
        <v>0</v>
      </c>
      <c r="AL33" s="679">
        <f>TAB5CHPH!AL33+TAB5HEAT!AL33</f>
        <v>0</v>
      </c>
      <c r="AM33" s="679">
        <f>TAB5CHPH!AM33+TAB5HEAT!AM33</f>
        <v>0</v>
      </c>
      <c r="AN33" s="679">
        <f>TAB5CHPH!AN33+TAB5HEAT!AN33</f>
        <v>0</v>
      </c>
      <c r="AO33" s="679">
        <f>TAB5CHPH!AO33+TAB5HEAT!AO33</f>
        <v>0</v>
      </c>
      <c r="AP33" s="679">
        <f>TAB5CHPH!AP33+TAB5HEAT!AP33</f>
        <v>0</v>
      </c>
      <c r="AQ33" s="679">
        <f>TAB5CHPH!AQ33+TAB5HEAT!AQ33</f>
        <v>0</v>
      </c>
      <c r="AR33" s="679">
        <f>TAB5CHPH!AR33+TAB5HEAT!AR33</f>
        <v>0</v>
      </c>
      <c r="AS33" s="679">
        <f>TAB5CHPH!AS33+TAB5HEAT!AS33</f>
        <v>0</v>
      </c>
      <c r="AT33" s="679">
        <f>TAB5CHPH!AT33+TAB5HEAT!AT33</f>
        <v>0</v>
      </c>
      <c r="AU33" s="679">
        <f>TAB5CHPH!AU33+TAB5HEAT!AU33</f>
        <v>0</v>
      </c>
      <c r="AV33" s="679">
        <f>TAB5CHPH!AV33+TAB5HEAT!AV33</f>
        <v>0</v>
      </c>
      <c r="AW33" s="679">
        <f>TAB5CHPH!AW33+TAB5HEAT!AW33</f>
        <v>0</v>
      </c>
      <c r="AX33" s="679">
        <f>TAB5CHPH!AX33+TAB5HEAT!AX33</f>
        <v>0</v>
      </c>
      <c r="AY33" s="679">
        <f>TAB5CHPH!AY33+TAB5HEAT!AY33</f>
        <v>0</v>
      </c>
      <c r="AZ33" s="679">
        <f>TAB5CHPH!AZ33+TAB5HEAT!AZ33</f>
        <v>0</v>
      </c>
      <c r="BA33" s="679">
        <f>TAB5CHPH!BA33+TAB5HEAT!BA33</f>
        <v>0</v>
      </c>
      <c r="BB33" s="679">
        <f>TAB5CHPH!BB33+TAB5HEAT!BB33</f>
        <v>0</v>
      </c>
      <c r="BC33" s="679">
        <f>TAB5CHPH!BC33+TAB5HEAT!BC33</f>
        <v>0</v>
      </c>
      <c r="BL33" s="670"/>
    </row>
    <row r="34" spans="1:64" ht="12.75" customHeight="1">
      <c r="A34" s="91" t="s">
        <v>541</v>
      </c>
      <c r="B34" s="91" t="s">
        <v>1278</v>
      </c>
      <c r="C34" s="91" t="s">
        <v>248</v>
      </c>
      <c r="D34" s="91" t="s">
        <v>1222</v>
      </c>
      <c r="E34" s="679">
        <f>TAB5CHPH!E34+TAB5HEAT!E34</f>
        <v>0</v>
      </c>
      <c r="F34" s="679">
        <f>TAB5CHPH!F34+TAB5HEAT!F34</f>
        <v>0</v>
      </c>
      <c r="G34" s="679">
        <f>TAB5CHPH!G34+TAB5HEAT!G34</f>
        <v>0</v>
      </c>
      <c r="H34" s="679">
        <f>TAB5CHPH!H34+TAB5HEAT!H34</f>
        <v>0</v>
      </c>
      <c r="I34" s="679">
        <f>TAB5CHPH!I34+TAB5HEAT!I34</f>
        <v>0</v>
      </c>
      <c r="J34" s="679">
        <f>TAB5CHPH!J34+TAB5HEAT!J34</f>
        <v>0</v>
      </c>
      <c r="K34" s="679">
        <f>TAB5CHPH!K34+TAB5HEAT!K34</f>
        <v>0</v>
      </c>
      <c r="L34" s="679">
        <f>TAB5CHPH!L34+TAB5HEAT!L34</f>
        <v>0</v>
      </c>
      <c r="M34" s="679">
        <f>TAB5CHPH!M34+TAB5HEAT!M34</f>
        <v>0</v>
      </c>
      <c r="N34" s="679">
        <f>TAB5CHPH!N34+TAB5HEAT!N34</f>
        <v>0</v>
      </c>
      <c r="O34" s="679">
        <f>TAB5CHPH!O34+TAB5HEAT!O34</f>
        <v>0</v>
      </c>
      <c r="P34" s="679">
        <f>TAB5CHPH!P34+TAB5HEAT!P34</f>
        <v>0</v>
      </c>
      <c r="Q34" s="679">
        <f>TAB5CHPH!Q34+TAB5HEAT!Q34</f>
        <v>0</v>
      </c>
      <c r="R34" s="679">
        <f>TAB5CHPH!R34+TAB5HEAT!R34</f>
        <v>0</v>
      </c>
      <c r="S34" s="679">
        <f>TAB5CHPH!S34+TAB5HEAT!S34</f>
        <v>0</v>
      </c>
      <c r="T34" s="679">
        <f>TAB5CHPH!T34+TAB5HEAT!T34</f>
        <v>0</v>
      </c>
      <c r="U34" s="679">
        <f>TAB5CHPH!U34+TAB5HEAT!U34</f>
        <v>0</v>
      </c>
      <c r="V34" s="679">
        <f>TAB5CHPH!V34+TAB5HEAT!V34</f>
        <v>0</v>
      </c>
      <c r="W34" s="679">
        <f>TAB5CHPH!W34+TAB5HEAT!W34</f>
        <v>0</v>
      </c>
      <c r="X34" s="679">
        <f>TAB5CHPH!X34+TAB5HEAT!X34</f>
        <v>0</v>
      </c>
      <c r="Y34" s="679">
        <f>TAB5CHPH!Y34+TAB5HEAT!Y34</f>
        <v>0</v>
      </c>
      <c r="Z34" s="679">
        <f>TAB5CHPH!Z34+TAB5HEAT!Z34</f>
        <v>0</v>
      </c>
      <c r="AA34" s="679">
        <f>TAB5CHPH!AA34+TAB5HEAT!AA34</f>
        <v>0</v>
      </c>
      <c r="AB34" s="679">
        <f>TAB5CHPH!AB34+TAB5HEAT!AB34</f>
        <v>0</v>
      </c>
      <c r="AC34" s="1056" t="s">
        <v>2199</v>
      </c>
      <c r="AE34" s="780" t="s">
        <v>805</v>
      </c>
      <c r="AF34" s="679">
        <f>TAB5CHPH!AF34+TAB5HEAT!AF34</f>
        <v>0</v>
      </c>
      <c r="AG34" s="679">
        <f>TAB5CHPH!AG34+TAB5HEAT!AG34</f>
        <v>0</v>
      </c>
      <c r="AH34" s="679">
        <f>TAB5CHPH!AH34+TAB5HEAT!AH34</f>
        <v>0</v>
      </c>
      <c r="AI34" s="679">
        <f>TAB5CHPH!AI34+TAB5HEAT!AI34</f>
        <v>0</v>
      </c>
      <c r="AJ34" s="679">
        <f>TAB5CHPH!AJ34+TAB5HEAT!AJ34</f>
        <v>0</v>
      </c>
      <c r="AK34" s="679">
        <f>TAB5CHPH!AK34+TAB5HEAT!AK34</f>
        <v>0</v>
      </c>
      <c r="AL34" s="679">
        <f>TAB5CHPH!AL34+TAB5HEAT!AL34</f>
        <v>0</v>
      </c>
      <c r="AM34" s="679">
        <f>TAB5CHPH!AM34+TAB5HEAT!AM34</f>
        <v>0</v>
      </c>
      <c r="AN34" s="679">
        <f>TAB5CHPH!AN34+TAB5HEAT!AN34</f>
        <v>0</v>
      </c>
      <c r="AO34" s="679">
        <f>TAB5CHPH!AO34+TAB5HEAT!AO34</f>
        <v>0</v>
      </c>
      <c r="AP34" s="679">
        <f>TAB5CHPH!AP34+TAB5HEAT!AP34</f>
        <v>0</v>
      </c>
      <c r="AQ34" s="679">
        <f>TAB5CHPH!AQ34+TAB5HEAT!AQ34</f>
        <v>0</v>
      </c>
      <c r="AR34" s="679">
        <f>TAB5CHPH!AR34+TAB5HEAT!AR34</f>
        <v>0</v>
      </c>
      <c r="AS34" s="679">
        <f>TAB5CHPH!AS34+TAB5HEAT!AS34</f>
        <v>0</v>
      </c>
      <c r="AT34" s="679">
        <f>TAB5CHPH!AT34+TAB5HEAT!AT34</f>
        <v>0</v>
      </c>
      <c r="AU34" s="679">
        <f>TAB5CHPH!AU34+TAB5HEAT!AU34</f>
        <v>0</v>
      </c>
      <c r="AV34" s="679">
        <f>TAB5CHPH!AV34+TAB5HEAT!AV34</f>
        <v>0</v>
      </c>
      <c r="AW34" s="679">
        <f>TAB5CHPH!AW34+TAB5HEAT!AW34</f>
        <v>0</v>
      </c>
      <c r="AX34" s="679">
        <f>TAB5CHPH!AX34+TAB5HEAT!AX34</f>
        <v>0</v>
      </c>
      <c r="AY34" s="679">
        <f>TAB5CHPH!AY34+TAB5HEAT!AY34</f>
        <v>0</v>
      </c>
      <c r="AZ34" s="679">
        <f>TAB5CHPH!AZ34+TAB5HEAT!AZ34</f>
        <v>0</v>
      </c>
      <c r="BA34" s="679">
        <f>TAB5CHPH!BA34+TAB5HEAT!BA34</f>
        <v>0</v>
      </c>
      <c r="BB34" s="679">
        <f>TAB5CHPH!BB34+TAB5HEAT!BB34</f>
        <v>0</v>
      </c>
      <c r="BC34" s="679">
        <f>TAB5CHPH!BC34+TAB5HEAT!BC34</f>
        <v>0</v>
      </c>
      <c r="BL34" s="670"/>
    </row>
    <row r="35" spans="1:64" ht="12.75" customHeight="1">
      <c r="A35" s="91" t="s">
        <v>541</v>
      </c>
      <c r="B35" s="91" t="s">
        <v>1279</v>
      </c>
      <c r="C35" s="91" t="s">
        <v>248</v>
      </c>
      <c r="D35" s="91" t="s">
        <v>1222</v>
      </c>
      <c r="E35" s="679">
        <f>TAB5CHPH!E35+TAB5HEAT!E35</f>
        <v>0</v>
      </c>
      <c r="F35" s="679">
        <f>TAB5CHPH!F35+TAB5HEAT!F35</f>
        <v>0</v>
      </c>
      <c r="G35" s="679">
        <f>TAB5CHPH!G35+TAB5HEAT!G35</f>
        <v>0</v>
      </c>
      <c r="H35" s="679">
        <f>TAB5CHPH!H35+TAB5HEAT!H35</f>
        <v>0</v>
      </c>
      <c r="I35" s="679">
        <f>TAB5CHPH!I35+TAB5HEAT!I35</f>
        <v>0</v>
      </c>
      <c r="J35" s="679">
        <f>TAB5CHPH!J35+TAB5HEAT!J35</f>
        <v>0</v>
      </c>
      <c r="K35" s="679">
        <f>TAB5CHPH!K35+TAB5HEAT!K35</f>
        <v>0</v>
      </c>
      <c r="L35" s="679">
        <f>TAB5CHPH!L35+TAB5HEAT!L35</f>
        <v>0</v>
      </c>
      <c r="M35" s="679">
        <f>TAB5CHPH!M35+TAB5HEAT!M35</f>
        <v>0</v>
      </c>
      <c r="N35" s="679">
        <f>TAB5CHPH!N35+TAB5HEAT!N35</f>
        <v>0</v>
      </c>
      <c r="O35" s="679">
        <f>TAB5CHPH!O35+TAB5HEAT!O35</f>
        <v>0</v>
      </c>
      <c r="P35" s="679">
        <f>TAB5CHPH!P35+TAB5HEAT!P35</f>
        <v>0</v>
      </c>
      <c r="Q35" s="679">
        <f>TAB5CHPH!Q35+TAB5HEAT!Q35</f>
        <v>0</v>
      </c>
      <c r="R35" s="679">
        <f>TAB5CHPH!R35+TAB5HEAT!R35</f>
        <v>0</v>
      </c>
      <c r="S35" s="679">
        <f>TAB5CHPH!S35+TAB5HEAT!S35</f>
        <v>0</v>
      </c>
      <c r="T35" s="679">
        <f>TAB5CHPH!T35+TAB5HEAT!T35</f>
        <v>0</v>
      </c>
      <c r="U35" s="679">
        <f>TAB5CHPH!U35+TAB5HEAT!U35</f>
        <v>0</v>
      </c>
      <c r="V35" s="679">
        <f>TAB5CHPH!V35+TAB5HEAT!V35</f>
        <v>0</v>
      </c>
      <c r="W35" s="679">
        <f>TAB5CHPH!W35+TAB5HEAT!W35</f>
        <v>0</v>
      </c>
      <c r="X35" s="679">
        <f>TAB5CHPH!X35+TAB5HEAT!X35</f>
        <v>0</v>
      </c>
      <c r="Y35" s="679">
        <f>TAB5CHPH!Y35+TAB5HEAT!Y35</f>
        <v>0</v>
      </c>
      <c r="Z35" s="679">
        <f>TAB5CHPH!Z35+TAB5HEAT!Z35</f>
        <v>0</v>
      </c>
      <c r="AA35" s="679">
        <f>TAB5CHPH!AA35+TAB5HEAT!AA35</f>
        <v>0</v>
      </c>
      <c r="AB35" s="679">
        <f>TAB5CHPH!AB35+TAB5HEAT!AB35</f>
        <v>0</v>
      </c>
      <c r="AC35" s="1056" t="s">
        <v>2200</v>
      </c>
      <c r="AE35" s="780" t="s">
        <v>156</v>
      </c>
      <c r="AF35" s="679">
        <f>TAB5CHPH!AF35+TAB5HEAT!AF35</f>
        <v>0</v>
      </c>
      <c r="AG35" s="679">
        <f>TAB5CHPH!AG35+TAB5HEAT!AG35</f>
        <v>0</v>
      </c>
      <c r="AH35" s="679">
        <f>TAB5CHPH!AH35+TAB5HEAT!AH35</f>
        <v>0</v>
      </c>
      <c r="AI35" s="679">
        <f>TAB5CHPH!AI35+TAB5HEAT!AI35</f>
        <v>0</v>
      </c>
      <c r="AJ35" s="679">
        <f>TAB5CHPH!AJ35+TAB5HEAT!AJ35</f>
        <v>0</v>
      </c>
      <c r="AK35" s="679">
        <f>TAB5CHPH!AK35+TAB5HEAT!AK35</f>
        <v>0</v>
      </c>
      <c r="AL35" s="679">
        <f>TAB5CHPH!AL35+TAB5HEAT!AL35</f>
        <v>0</v>
      </c>
      <c r="AM35" s="679">
        <f>TAB5CHPH!AM35+TAB5HEAT!AM35</f>
        <v>0</v>
      </c>
      <c r="AN35" s="679">
        <f>TAB5CHPH!AN35+TAB5HEAT!AN35</f>
        <v>0</v>
      </c>
      <c r="AO35" s="679">
        <f>TAB5CHPH!AO35+TAB5HEAT!AO35</f>
        <v>0</v>
      </c>
      <c r="AP35" s="679">
        <f>TAB5CHPH!AP35+TAB5HEAT!AP35</f>
        <v>0</v>
      </c>
      <c r="AQ35" s="679">
        <f>TAB5CHPH!AQ35+TAB5HEAT!AQ35</f>
        <v>0</v>
      </c>
      <c r="AR35" s="679">
        <f>TAB5CHPH!AR35+TAB5HEAT!AR35</f>
        <v>0</v>
      </c>
      <c r="AS35" s="679">
        <f>TAB5CHPH!AS35+TAB5HEAT!AS35</f>
        <v>0</v>
      </c>
      <c r="AT35" s="679">
        <f>TAB5CHPH!AT35+TAB5HEAT!AT35</f>
        <v>0</v>
      </c>
      <c r="AU35" s="679">
        <f>TAB5CHPH!AU35+TAB5HEAT!AU35</f>
        <v>0</v>
      </c>
      <c r="AV35" s="679">
        <f>TAB5CHPH!AV35+TAB5HEAT!AV35</f>
        <v>0</v>
      </c>
      <c r="AW35" s="679">
        <f>TAB5CHPH!AW35+TAB5HEAT!AW35</f>
        <v>0</v>
      </c>
      <c r="AX35" s="679">
        <f>TAB5CHPH!AX35+TAB5HEAT!AX35</f>
        <v>0</v>
      </c>
      <c r="AY35" s="679">
        <f>TAB5CHPH!AY35+TAB5HEAT!AY35</f>
        <v>0</v>
      </c>
      <c r="AZ35" s="679">
        <f>TAB5CHPH!AZ35+TAB5HEAT!AZ35</f>
        <v>0</v>
      </c>
      <c r="BA35" s="679">
        <f>TAB5CHPH!BA35+TAB5HEAT!BA35</f>
        <v>0</v>
      </c>
      <c r="BB35" s="679">
        <f>TAB5CHPH!BB35+TAB5HEAT!BB35</f>
        <v>0</v>
      </c>
      <c r="BC35" s="679">
        <f>TAB5CHPH!BC35+TAB5HEAT!BC35</f>
        <v>0</v>
      </c>
      <c r="BL35" s="670"/>
    </row>
    <row r="36" spans="1:64" ht="12.75" customHeight="1">
      <c r="A36" s="91" t="s">
        <v>541</v>
      </c>
      <c r="B36" s="91" t="s">
        <v>1280</v>
      </c>
      <c r="C36" s="91" t="s">
        <v>248</v>
      </c>
      <c r="D36" s="91" t="s">
        <v>1222</v>
      </c>
      <c r="E36" s="679">
        <f>TAB5CHPH!E36+TAB5HEAT!E36</f>
        <v>0</v>
      </c>
      <c r="F36" s="679">
        <f>TAB5CHPH!F36+TAB5HEAT!F36</f>
        <v>0</v>
      </c>
      <c r="G36" s="679">
        <f>TAB5CHPH!G36+TAB5HEAT!G36</f>
        <v>0</v>
      </c>
      <c r="H36" s="679">
        <f>TAB5CHPH!H36+TAB5HEAT!H36</f>
        <v>0</v>
      </c>
      <c r="I36" s="679">
        <f>TAB5CHPH!I36+TAB5HEAT!I36</f>
        <v>0</v>
      </c>
      <c r="J36" s="679">
        <f>TAB5CHPH!J36+TAB5HEAT!J36</f>
        <v>0</v>
      </c>
      <c r="K36" s="679">
        <f>TAB5CHPH!K36+TAB5HEAT!K36</f>
        <v>0</v>
      </c>
      <c r="L36" s="679">
        <f>TAB5CHPH!L36+TAB5HEAT!L36</f>
        <v>0</v>
      </c>
      <c r="M36" s="679">
        <f>TAB5CHPH!M36+TAB5HEAT!M36</f>
        <v>0</v>
      </c>
      <c r="N36" s="679">
        <f>TAB5CHPH!N36+TAB5HEAT!N36</f>
        <v>0</v>
      </c>
      <c r="O36" s="679">
        <f>TAB5CHPH!O36+TAB5HEAT!O36</f>
        <v>0</v>
      </c>
      <c r="P36" s="679">
        <f>TAB5CHPH!P36+TAB5HEAT!P36</f>
        <v>0</v>
      </c>
      <c r="Q36" s="679">
        <f>TAB5CHPH!Q36+TAB5HEAT!Q36</f>
        <v>0</v>
      </c>
      <c r="R36" s="679">
        <f>TAB5CHPH!R36+TAB5HEAT!R36</f>
        <v>0</v>
      </c>
      <c r="S36" s="679">
        <f>TAB5CHPH!S36+TAB5HEAT!S36</f>
        <v>0</v>
      </c>
      <c r="T36" s="679">
        <f>TAB5CHPH!T36+TAB5HEAT!T36</f>
        <v>0</v>
      </c>
      <c r="U36" s="679">
        <f>TAB5CHPH!U36+TAB5HEAT!U36</f>
        <v>0</v>
      </c>
      <c r="V36" s="679">
        <f>TAB5CHPH!V36+TAB5HEAT!V36</f>
        <v>0</v>
      </c>
      <c r="W36" s="679">
        <f>TAB5CHPH!W36+TAB5HEAT!W36</f>
        <v>0</v>
      </c>
      <c r="X36" s="679">
        <f>TAB5CHPH!X36+TAB5HEAT!X36</f>
        <v>0</v>
      </c>
      <c r="Y36" s="679">
        <f>TAB5CHPH!Y36+TAB5HEAT!Y36</f>
        <v>0</v>
      </c>
      <c r="Z36" s="679">
        <f>TAB5CHPH!Z36+TAB5HEAT!Z36</f>
        <v>0</v>
      </c>
      <c r="AA36" s="679">
        <f>TAB5CHPH!AA36+TAB5HEAT!AA36</f>
        <v>0</v>
      </c>
      <c r="AB36" s="679">
        <f>TAB5CHPH!AB36+TAB5HEAT!AB36</f>
        <v>0</v>
      </c>
      <c r="AC36" s="1056" t="s">
        <v>2201</v>
      </c>
      <c r="AE36" s="780" t="s">
        <v>1094</v>
      </c>
      <c r="AF36" s="679">
        <f>TAB5CHPH!AF36+TAB5HEAT!AF36</f>
        <v>0</v>
      </c>
      <c r="AG36" s="679">
        <f>TAB5CHPH!AG36+TAB5HEAT!AG36</f>
        <v>0</v>
      </c>
      <c r="AH36" s="679">
        <f>TAB5CHPH!AH36+TAB5HEAT!AH36</f>
        <v>0</v>
      </c>
      <c r="AI36" s="679">
        <f>TAB5CHPH!AI36+TAB5HEAT!AI36</f>
        <v>0</v>
      </c>
      <c r="AJ36" s="679">
        <f>TAB5CHPH!AJ36+TAB5HEAT!AJ36</f>
        <v>0</v>
      </c>
      <c r="AK36" s="679">
        <f>TAB5CHPH!AK36+TAB5HEAT!AK36</f>
        <v>0</v>
      </c>
      <c r="AL36" s="679">
        <f>TAB5CHPH!AL36+TAB5HEAT!AL36</f>
        <v>0</v>
      </c>
      <c r="AM36" s="679">
        <f>TAB5CHPH!AM36+TAB5HEAT!AM36</f>
        <v>0</v>
      </c>
      <c r="AN36" s="679">
        <f>TAB5CHPH!AN36+TAB5HEAT!AN36</f>
        <v>0</v>
      </c>
      <c r="AO36" s="679">
        <f>TAB5CHPH!AO36+TAB5HEAT!AO36</f>
        <v>0</v>
      </c>
      <c r="AP36" s="679">
        <f>TAB5CHPH!AP36+TAB5HEAT!AP36</f>
        <v>0</v>
      </c>
      <c r="AQ36" s="679">
        <f>TAB5CHPH!AQ36+TAB5HEAT!AQ36</f>
        <v>0</v>
      </c>
      <c r="AR36" s="679">
        <f>TAB5CHPH!AR36+TAB5HEAT!AR36</f>
        <v>0</v>
      </c>
      <c r="AS36" s="679">
        <f>TAB5CHPH!AS36+TAB5HEAT!AS36</f>
        <v>0</v>
      </c>
      <c r="AT36" s="679">
        <f>TAB5CHPH!AT36+TAB5HEAT!AT36</f>
        <v>0</v>
      </c>
      <c r="AU36" s="679">
        <f>TAB5CHPH!AU36+TAB5HEAT!AU36</f>
        <v>0</v>
      </c>
      <c r="AV36" s="679">
        <f>TAB5CHPH!AV36+TAB5HEAT!AV36</f>
        <v>0</v>
      </c>
      <c r="AW36" s="679">
        <f>TAB5CHPH!AW36+TAB5HEAT!AW36</f>
        <v>0</v>
      </c>
      <c r="AX36" s="679">
        <f>TAB5CHPH!AX36+TAB5HEAT!AX36</f>
        <v>0</v>
      </c>
      <c r="AY36" s="679">
        <f>TAB5CHPH!AY36+TAB5HEAT!AY36</f>
        <v>0</v>
      </c>
      <c r="AZ36" s="679">
        <f>TAB5CHPH!AZ36+TAB5HEAT!AZ36</f>
        <v>0</v>
      </c>
      <c r="BA36" s="679">
        <f>TAB5CHPH!BA36+TAB5HEAT!BA36</f>
        <v>0</v>
      </c>
      <c r="BB36" s="679">
        <f>TAB5CHPH!BB36+TAB5HEAT!BB36</f>
        <v>0</v>
      </c>
      <c r="BC36" s="679">
        <f>TAB5CHPH!BC36+TAB5HEAT!BC36</f>
        <v>0</v>
      </c>
      <c r="BL36" s="670"/>
    </row>
    <row r="37" spans="1:64" s="664" customFormat="1" ht="13.5" customHeight="1">
      <c r="A37" s="661" t="s">
        <v>541</v>
      </c>
      <c r="B37" s="661" t="s">
        <v>290</v>
      </c>
      <c r="C37" s="661" t="s">
        <v>248</v>
      </c>
      <c r="D37" s="661" t="s">
        <v>1222</v>
      </c>
      <c r="E37" s="662">
        <f>SUM(E38:E40)</f>
        <v>0</v>
      </c>
      <c r="F37" s="662">
        <f t="shared" ref="F37:R37" si="9">SUM(F38:F40)</f>
        <v>0</v>
      </c>
      <c r="G37" s="662">
        <f t="shared" si="9"/>
        <v>0</v>
      </c>
      <c r="H37" s="662">
        <f t="shared" si="9"/>
        <v>0</v>
      </c>
      <c r="I37" s="662">
        <f t="shared" si="9"/>
        <v>0</v>
      </c>
      <c r="J37" s="662">
        <f t="shared" si="9"/>
        <v>0</v>
      </c>
      <c r="K37" s="662">
        <f t="shared" si="9"/>
        <v>0</v>
      </c>
      <c r="L37" s="662">
        <f t="shared" si="9"/>
        <v>0</v>
      </c>
      <c r="M37" s="662">
        <f t="shared" si="9"/>
        <v>0</v>
      </c>
      <c r="N37" s="662">
        <f t="shared" si="9"/>
        <v>0</v>
      </c>
      <c r="O37" s="662">
        <f t="shared" si="9"/>
        <v>0</v>
      </c>
      <c r="P37" s="662">
        <f t="shared" si="9"/>
        <v>0</v>
      </c>
      <c r="Q37" s="662">
        <f t="shared" si="9"/>
        <v>0</v>
      </c>
      <c r="R37" s="662">
        <f t="shared" si="9"/>
        <v>0</v>
      </c>
      <c r="S37" s="662">
        <f t="shared" ref="S37:AB37" si="10">SUM(S38:S40)</f>
        <v>0</v>
      </c>
      <c r="T37" s="662">
        <f t="shared" si="10"/>
        <v>0</v>
      </c>
      <c r="U37" s="662">
        <f t="shared" si="10"/>
        <v>0</v>
      </c>
      <c r="V37" s="662">
        <f t="shared" si="10"/>
        <v>0</v>
      </c>
      <c r="W37" s="662">
        <f t="shared" si="10"/>
        <v>0</v>
      </c>
      <c r="X37" s="662">
        <f>SUM(X38:X40)</f>
        <v>0</v>
      </c>
      <c r="Y37" s="662">
        <f>SUM(Y38:Y40)</f>
        <v>0</v>
      </c>
      <c r="Z37" s="662">
        <f>SUM(Z38:Z40)</f>
        <v>0</v>
      </c>
      <c r="AA37" s="662">
        <f>SUM(AA38:AA40)</f>
        <v>0</v>
      </c>
      <c r="AB37" s="662">
        <f t="shared" si="10"/>
        <v>0</v>
      </c>
      <c r="AC37" s="1057" t="s">
        <v>2202</v>
      </c>
      <c r="AD37" s="96"/>
      <c r="AE37" s="780" t="s">
        <v>132</v>
      </c>
      <c r="AF37" s="662">
        <f t="shared" ref="AF37:BC37" si="11">SUM(AF38:AF40)</f>
        <v>0</v>
      </c>
      <c r="AG37" s="662">
        <f t="shared" si="11"/>
        <v>0</v>
      </c>
      <c r="AH37" s="662">
        <f t="shared" si="11"/>
        <v>0</v>
      </c>
      <c r="AI37" s="662">
        <f t="shared" si="11"/>
        <v>0</v>
      </c>
      <c r="AJ37" s="662">
        <f t="shared" si="11"/>
        <v>0</v>
      </c>
      <c r="AK37" s="662">
        <f t="shared" si="11"/>
        <v>0</v>
      </c>
      <c r="AL37" s="662">
        <f t="shared" si="11"/>
        <v>0</v>
      </c>
      <c r="AM37" s="662">
        <f t="shared" si="11"/>
        <v>0</v>
      </c>
      <c r="AN37" s="662">
        <f t="shared" si="11"/>
        <v>0</v>
      </c>
      <c r="AO37" s="662">
        <f t="shared" si="11"/>
        <v>0</v>
      </c>
      <c r="AP37" s="662">
        <f t="shared" si="11"/>
        <v>0</v>
      </c>
      <c r="AQ37" s="662">
        <f t="shared" si="11"/>
        <v>0</v>
      </c>
      <c r="AR37" s="662">
        <f t="shared" si="11"/>
        <v>0</v>
      </c>
      <c r="AS37" s="662">
        <f t="shared" si="11"/>
        <v>0</v>
      </c>
      <c r="AT37" s="662">
        <f t="shared" si="11"/>
        <v>0</v>
      </c>
      <c r="AU37" s="662">
        <f t="shared" si="11"/>
        <v>0</v>
      </c>
      <c r="AV37" s="662">
        <f t="shared" si="11"/>
        <v>0</v>
      </c>
      <c r="AW37" s="662">
        <f t="shared" si="11"/>
        <v>0</v>
      </c>
      <c r="AX37" s="662">
        <f t="shared" si="11"/>
        <v>0</v>
      </c>
      <c r="AY37" s="662">
        <f>SUM(AY38:AY40)</f>
        <v>0</v>
      </c>
      <c r="AZ37" s="662">
        <f>SUM(AZ38:AZ40)</f>
        <v>0</v>
      </c>
      <c r="BA37" s="662">
        <f>SUM(BA38:BA40)</f>
        <v>0</v>
      </c>
      <c r="BB37" s="662">
        <f>SUM(BB38:BB40)</f>
        <v>0</v>
      </c>
      <c r="BC37" s="662">
        <f t="shared" si="11"/>
        <v>0</v>
      </c>
      <c r="BL37" s="188"/>
    </row>
    <row r="38" spans="1:64" s="664" customFormat="1" ht="12.75" customHeight="1">
      <c r="A38" s="661" t="s">
        <v>541</v>
      </c>
      <c r="B38" s="661" t="s">
        <v>291</v>
      </c>
      <c r="C38" s="661" t="s">
        <v>248</v>
      </c>
      <c r="D38" s="661" t="s">
        <v>1222</v>
      </c>
      <c r="E38" s="679">
        <f>TAB5CHPH!E38+TAB5HEAT!E38</f>
        <v>0</v>
      </c>
      <c r="F38" s="679">
        <f>TAB5CHPH!F38+TAB5HEAT!F38</f>
        <v>0</v>
      </c>
      <c r="G38" s="679">
        <f>TAB5CHPH!G38+TAB5HEAT!G38</f>
        <v>0</v>
      </c>
      <c r="H38" s="679">
        <f>TAB5CHPH!H38+TAB5HEAT!H38</f>
        <v>0</v>
      </c>
      <c r="I38" s="679">
        <f>TAB5CHPH!I38+TAB5HEAT!I38</f>
        <v>0</v>
      </c>
      <c r="J38" s="679">
        <f>TAB5CHPH!J38+TAB5HEAT!J38</f>
        <v>0</v>
      </c>
      <c r="K38" s="679">
        <f>TAB5CHPH!K38+TAB5HEAT!K38</f>
        <v>0</v>
      </c>
      <c r="L38" s="679">
        <f>TAB5CHPH!L38+TAB5HEAT!L38</f>
        <v>0</v>
      </c>
      <c r="M38" s="679">
        <f>TAB5CHPH!M38+TAB5HEAT!M38</f>
        <v>0</v>
      </c>
      <c r="N38" s="679">
        <f>TAB5CHPH!N38+TAB5HEAT!N38</f>
        <v>0</v>
      </c>
      <c r="O38" s="679">
        <f>TAB5CHPH!O38+TAB5HEAT!O38</f>
        <v>0</v>
      </c>
      <c r="P38" s="679">
        <f>TAB5CHPH!P38+TAB5HEAT!P38</f>
        <v>0</v>
      </c>
      <c r="Q38" s="679">
        <f>TAB5CHPH!Q38+TAB5HEAT!Q38</f>
        <v>0</v>
      </c>
      <c r="R38" s="679">
        <f>TAB5CHPH!R38+TAB5HEAT!R38</f>
        <v>0</v>
      </c>
      <c r="S38" s="679">
        <f>TAB5CHPH!S38+TAB5HEAT!S38</f>
        <v>0</v>
      </c>
      <c r="T38" s="679">
        <f>TAB5CHPH!T38+TAB5HEAT!T38</f>
        <v>0</v>
      </c>
      <c r="U38" s="679">
        <f>TAB5CHPH!U38+TAB5HEAT!U38</f>
        <v>0</v>
      </c>
      <c r="V38" s="679">
        <f>TAB5CHPH!V38+TAB5HEAT!V38</f>
        <v>0</v>
      </c>
      <c r="W38" s="679">
        <f>TAB5CHPH!W38+TAB5HEAT!W38</f>
        <v>0</v>
      </c>
      <c r="X38" s="679">
        <f>TAB5CHPH!X38+TAB5HEAT!X38</f>
        <v>0</v>
      </c>
      <c r="Y38" s="679">
        <f>TAB5CHPH!Y38+TAB5HEAT!Y38</f>
        <v>0</v>
      </c>
      <c r="Z38" s="679">
        <f>TAB5CHPH!Z38+TAB5HEAT!Z38</f>
        <v>0</v>
      </c>
      <c r="AA38" s="679">
        <f>TAB5CHPH!AA38+TAB5HEAT!AA38</f>
        <v>0</v>
      </c>
      <c r="AB38" s="679">
        <f>TAB5CHPH!AB38+TAB5HEAT!AB38</f>
        <v>0</v>
      </c>
      <c r="AC38" s="1054" t="s">
        <v>2203</v>
      </c>
      <c r="AD38" s="96"/>
      <c r="AE38" s="780" t="s">
        <v>969</v>
      </c>
      <c r="AF38" s="679">
        <f>TAB5CHPH!AF38+TAB5HEAT!AF38</f>
        <v>0</v>
      </c>
      <c r="AG38" s="679">
        <f>TAB5CHPH!AG38+TAB5HEAT!AG38</f>
        <v>0</v>
      </c>
      <c r="AH38" s="679">
        <f>TAB5CHPH!AH38+TAB5HEAT!AH38</f>
        <v>0</v>
      </c>
      <c r="AI38" s="679">
        <f>TAB5CHPH!AI38+TAB5HEAT!AI38</f>
        <v>0</v>
      </c>
      <c r="AJ38" s="679">
        <f>TAB5CHPH!AJ38+TAB5HEAT!AJ38</f>
        <v>0</v>
      </c>
      <c r="AK38" s="679">
        <f>TAB5CHPH!AK38+TAB5HEAT!AK38</f>
        <v>0</v>
      </c>
      <c r="AL38" s="679">
        <f>TAB5CHPH!AL38+TAB5HEAT!AL38</f>
        <v>0</v>
      </c>
      <c r="AM38" s="679">
        <f>TAB5CHPH!AM38+TAB5HEAT!AM38</f>
        <v>0</v>
      </c>
      <c r="AN38" s="679">
        <f>TAB5CHPH!AN38+TAB5HEAT!AN38</f>
        <v>0</v>
      </c>
      <c r="AO38" s="679">
        <f>TAB5CHPH!AO38+TAB5HEAT!AO38</f>
        <v>0</v>
      </c>
      <c r="AP38" s="679">
        <f>TAB5CHPH!AP38+TAB5HEAT!AP38</f>
        <v>0</v>
      </c>
      <c r="AQ38" s="679">
        <f>TAB5CHPH!AQ38+TAB5HEAT!AQ38</f>
        <v>0</v>
      </c>
      <c r="AR38" s="679">
        <f>TAB5CHPH!AR38+TAB5HEAT!AR38</f>
        <v>0</v>
      </c>
      <c r="AS38" s="679">
        <f>TAB5CHPH!AS38+TAB5HEAT!AS38</f>
        <v>0</v>
      </c>
      <c r="AT38" s="679">
        <f>TAB5CHPH!AT38+TAB5HEAT!AT38</f>
        <v>0</v>
      </c>
      <c r="AU38" s="679">
        <f>TAB5CHPH!AU38+TAB5HEAT!AU38</f>
        <v>0</v>
      </c>
      <c r="AV38" s="679">
        <f>TAB5CHPH!AV38+TAB5HEAT!AV38</f>
        <v>0</v>
      </c>
      <c r="AW38" s="679">
        <f>TAB5CHPH!AW38+TAB5HEAT!AW38</f>
        <v>0</v>
      </c>
      <c r="AX38" s="679">
        <f>TAB5CHPH!AX38+TAB5HEAT!AX38</f>
        <v>0</v>
      </c>
      <c r="AY38" s="679">
        <f>TAB5CHPH!AY38+TAB5HEAT!AY38</f>
        <v>0</v>
      </c>
      <c r="AZ38" s="679">
        <f>TAB5CHPH!AZ38+TAB5HEAT!AZ38</f>
        <v>0</v>
      </c>
      <c r="BA38" s="679">
        <f>TAB5CHPH!BA38+TAB5HEAT!BA38</f>
        <v>0</v>
      </c>
      <c r="BB38" s="679">
        <f>TAB5CHPH!BB38+TAB5HEAT!BB38</f>
        <v>0</v>
      </c>
      <c r="BC38" s="679">
        <f>TAB5CHPH!BC38+TAB5HEAT!BC38</f>
        <v>0</v>
      </c>
      <c r="BL38" s="188"/>
    </row>
    <row r="39" spans="1:64" ht="12.75" customHeight="1">
      <c r="A39" s="91" t="s">
        <v>541</v>
      </c>
      <c r="B39" s="12" t="s">
        <v>292</v>
      </c>
      <c r="C39" s="91" t="s">
        <v>248</v>
      </c>
      <c r="D39" s="91" t="s">
        <v>1222</v>
      </c>
      <c r="E39" s="679">
        <f>TAB5CHPH!E39+TAB5HEAT!E39</f>
        <v>0</v>
      </c>
      <c r="F39" s="679">
        <f>TAB5CHPH!F39+TAB5HEAT!F39</f>
        <v>0</v>
      </c>
      <c r="G39" s="679">
        <f>TAB5CHPH!G39+TAB5HEAT!G39</f>
        <v>0</v>
      </c>
      <c r="H39" s="679">
        <f>TAB5CHPH!H39+TAB5HEAT!H39</f>
        <v>0</v>
      </c>
      <c r="I39" s="679">
        <f>TAB5CHPH!I39+TAB5HEAT!I39</f>
        <v>0</v>
      </c>
      <c r="J39" s="679">
        <f>TAB5CHPH!J39+TAB5HEAT!J39</f>
        <v>0</v>
      </c>
      <c r="K39" s="679">
        <f>TAB5CHPH!K39+TAB5HEAT!K39</f>
        <v>0</v>
      </c>
      <c r="L39" s="679">
        <f>TAB5CHPH!L39+TAB5HEAT!L39</f>
        <v>0</v>
      </c>
      <c r="M39" s="679">
        <f>TAB5CHPH!M39+TAB5HEAT!M39</f>
        <v>0</v>
      </c>
      <c r="N39" s="679">
        <f>TAB5CHPH!N39+TAB5HEAT!N39</f>
        <v>0</v>
      </c>
      <c r="O39" s="679">
        <f>TAB5CHPH!O39+TAB5HEAT!O39</f>
        <v>0</v>
      </c>
      <c r="P39" s="679">
        <f>TAB5CHPH!P39+TAB5HEAT!P39</f>
        <v>0</v>
      </c>
      <c r="Q39" s="679">
        <f>TAB5CHPH!Q39+TAB5HEAT!Q39</f>
        <v>0</v>
      </c>
      <c r="R39" s="679">
        <f>TAB5CHPH!R39+TAB5HEAT!R39</f>
        <v>0</v>
      </c>
      <c r="S39" s="679">
        <f>TAB5CHPH!S39+TAB5HEAT!S39</f>
        <v>0</v>
      </c>
      <c r="T39" s="679">
        <f>TAB5CHPH!T39+TAB5HEAT!T39</f>
        <v>0</v>
      </c>
      <c r="U39" s="679">
        <f>TAB5CHPH!U39+TAB5HEAT!U39</f>
        <v>0</v>
      </c>
      <c r="V39" s="679">
        <f>TAB5CHPH!V39+TAB5HEAT!V39</f>
        <v>0</v>
      </c>
      <c r="W39" s="679">
        <f>TAB5CHPH!W39+TAB5HEAT!W39</f>
        <v>0</v>
      </c>
      <c r="X39" s="679">
        <f>TAB5CHPH!X39+TAB5HEAT!X39</f>
        <v>0</v>
      </c>
      <c r="Y39" s="679">
        <f>TAB5CHPH!Y39+TAB5HEAT!Y39</f>
        <v>0</v>
      </c>
      <c r="Z39" s="679">
        <f>TAB5CHPH!Z39+TAB5HEAT!Z39</f>
        <v>0</v>
      </c>
      <c r="AA39" s="679">
        <f>TAB5CHPH!AA39+TAB5HEAT!AA39</f>
        <v>0</v>
      </c>
      <c r="AB39" s="679">
        <f>TAB5CHPH!AB39+TAB5HEAT!AB39</f>
        <v>0</v>
      </c>
      <c r="AC39" s="1056" t="s">
        <v>2204</v>
      </c>
      <c r="AE39" s="780" t="s">
        <v>133</v>
      </c>
      <c r="AF39" s="679">
        <f>TAB5CHPH!AF39+TAB5HEAT!AF39</f>
        <v>0</v>
      </c>
      <c r="AG39" s="679">
        <f>TAB5CHPH!AG39+TAB5HEAT!AG39</f>
        <v>0</v>
      </c>
      <c r="AH39" s="679">
        <f>TAB5CHPH!AH39+TAB5HEAT!AH39</f>
        <v>0</v>
      </c>
      <c r="AI39" s="679">
        <f>TAB5CHPH!AI39+TAB5HEAT!AI39</f>
        <v>0</v>
      </c>
      <c r="AJ39" s="679">
        <f>TAB5CHPH!AJ39+TAB5HEAT!AJ39</f>
        <v>0</v>
      </c>
      <c r="AK39" s="679">
        <f>TAB5CHPH!AK39+TAB5HEAT!AK39</f>
        <v>0</v>
      </c>
      <c r="AL39" s="679">
        <f>TAB5CHPH!AL39+TAB5HEAT!AL39</f>
        <v>0</v>
      </c>
      <c r="AM39" s="679">
        <f>TAB5CHPH!AM39+TAB5HEAT!AM39</f>
        <v>0</v>
      </c>
      <c r="AN39" s="679">
        <f>TAB5CHPH!AN39+TAB5HEAT!AN39</f>
        <v>0</v>
      </c>
      <c r="AO39" s="679">
        <f>TAB5CHPH!AO39+TAB5HEAT!AO39</f>
        <v>0</v>
      </c>
      <c r="AP39" s="679">
        <f>TAB5CHPH!AP39+TAB5HEAT!AP39</f>
        <v>0</v>
      </c>
      <c r="AQ39" s="679">
        <f>TAB5CHPH!AQ39+TAB5HEAT!AQ39</f>
        <v>0</v>
      </c>
      <c r="AR39" s="679">
        <f>TAB5CHPH!AR39+TAB5HEAT!AR39</f>
        <v>0</v>
      </c>
      <c r="AS39" s="679">
        <f>TAB5CHPH!AS39+TAB5HEAT!AS39</f>
        <v>0</v>
      </c>
      <c r="AT39" s="679">
        <f>TAB5CHPH!AT39+TAB5HEAT!AT39</f>
        <v>0</v>
      </c>
      <c r="AU39" s="679">
        <f>TAB5CHPH!AU39+TAB5HEAT!AU39</f>
        <v>0</v>
      </c>
      <c r="AV39" s="679">
        <f>TAB5CHPH!AV39+TAB5HEAT!AV39</f>
        <v>0</v>
      </c>
      <c r="AW39" s="679">
        <f>TAB5CHPH!AW39+TAB5HEAT!AW39</f>
        <v>0</v>
      </c>
      <c r="AX39" s="679">
        <f>TAB5CHPH!AX39+TAB5HEAT!AX39</f>
        <v>0</v>
      </c>
      <c r="AY39" s="679">
        <f>TAB5CHPH!AY39+TAB5HEAT!AY39</f>
        <v>0</v>
      </c>
      <c r="AZ39" s="679">
        <f>TAB5CHPH!AZ39+TAB5HEAT!AZ39</f>
        <v>0</v>
      </c>
      <c r="BA39" s="679">
        <f>TAB5CHPH!BA39+TAB5HEAT!BA39</f>
        <v>0</v>
      </c>
      <c r="BB39" s="679">
        <f>TAB5CHPH!BB39+TAB5HEAT!BB39</f>
        <v>0</v>
      </c>
      <c r="BC39" s="679">
        <f>TAB5CHPH!BC39+TAB5HEAT!BC39</f>
        <v>0</v>
      </c>
      <c r="BL39" s="188"/>
    </row>
    <row r="40" spans="1:64" ht="12.75" customHeight="1">
      <c r="A40" s="91" t="s">
        <v>541</v>
      </c>
      <c r="B40" s="12" t="s">
        <v>293</v>
      </c>
      <c r="C40" s="91" t="s">
        <v>248</v>
      </c>
      <c r="D40" s="91" t="s">
        <v>1222</v>
      </c>
      <c r="E40" s="679">
        <f>TAB5CHPH!E40+TAB5HEAT!E40</f>
        <v>0</v>
      </c>
      <c r="F40" s="679">
        <f>TAB5CHPH!F40+TAB5HEAT!F40</f>
        <v>0</v>
      </c>
      <c r="G40" s="679">
        <f>TAB5CHPH!G40+TAB5HEAT!G40</f>
        <v>0</v>
      </c>
      <c r="H40" s="679">
        <f>TAB5CHPH!H40+TAB5HEAT!H40</f>
        <v>0</v>
      </c>
      <c r="I40" s="679">
        <f>TAB5CHPH!I40+TAB5HEAT!I40</f>
        <v>0</v>
      </c>
      <c r="J40" s="679">
        <f>TAB5CHPH!J40+TAB5HEAT!J40</f>
        <v>0</v>
      </c>
      <c r="K40" s="679">
        <f>TAB5CHPH!K40+TAB5HEAT!K40</f>
        <v>0</v>
      </c>
      <c r="L40" s="679">
        <f>TAB5CHPH!L40+TAB5HEAT!L40</f>
        <v>0</v>
      </c>
      <c r="M40" s="679">
        <f>TAB5CHPH!M40+TAB5HEAT!M40</f>
        <v>0</v>
      </c>
      <c r="N40" s="679">
        <f>TAB5CHPH!N40+TAB5HEAT!N40</f>
        <v>0</v>
      </c>
      <c r="O40" s="679">
        <f>TAB5CHPH!O40+TAB5HEAT!O40</f>
        <v>0</v>
      </c>
      <c r="P40" s="679">
        <f>TAB5CHPH!P40+TAB5HEAT!P40</f>
        <v>0</v>
      </c>
      <c r="Q40" s="679">
        <f>TAB5CHPH!Q40+TAB5HEAT!Q40</f>
        <v>0</v>
      </c>
      <c r="R40" s="679">
        <f>TAB5CHPH!R40+TAB5HEAT!R40</f>
        <v>0</v>
      </c>
      <c r="S40" s="679">
        <f>TAB5CHPH!S40+TAB5HEAT!S40</f>
        <v>0</v>
      </c>
      <c r="T40" s="679">
        <f>TAB5CHPH!T40+TAB5HEAT!T40</f>
        <v>0</v>
      </c>
      <c r="U40" s="679">
        <f>TAB5CHPH!U40+TAB5HEAT!U40</f>
        <v>0</v>
      </c>
      <c r="V40" s="679">
        <f>TAB5CHPH!V40+TAB5HEAT!V40</f>
        <v>0</v>
      </c>
      <c r="W40" s="679">
        <f>TAB5CHPH!W40+TAB5HEAT!W40</f>
        <v>0</v>
      </c>
      <c r="X40" s="679">
        <f>TAB5CHPH!X40+TAB5HEAT!X40</f>
        <v>0</v>
      </c>
      <c r="Y40" s="679">
        <f>TAB5CHPH!Y40+TAB5HEAT!Y40</f>
        <v>0</v>
      </c>
      <c r="Z40" s="679">
        <f>TAB5CHPH!Z40+TAB5HEAT!Z40</f>
        <v>0</v>
      </c>
      <c r="AA40" s="679">
        <f>TAB5CHPH!AA40+TAB5HEAT!AA40</f>
        <v>0</v>
      </c>
      <c r="AB40" s="679">
        <f>TAB5CHPH!AB40+TAB5HEAT!AB40</f>
        <v>0</v>
      </c>
      <c r="AC40" s="1056" t="s">
        <v>2206</v>
      </c>
      <c r="AE40" s="780" t="s">
        <v>602</v>
      </c>
      <c r="AF40" s="679">
        <f>TAB5CHPH!AF40+TAB5HEAT!AF40</f>
        <v>0</v>
      </c>
      <c r="AG40" s="679">
        <f>TAB5CHPH!AG40+TAB5HEAT!AG40</f>
        <v>0</v>
      </c>
      <c r="AH40" s="679">
        <f>TAB5CHPH!AH40+TAB5HEAT!AH40</f>
        <v>0</v>
      </c>
      <c r="AI40" s="679">
        <f>TAB5CHPH!AI40+TAB5HEAT!AI40</f>
        <v>0</v>
      </c>
      <c r="AJ40" s="679">
        <f>TAB5CHPH!AJ40+TAB5HEAT!AJ40</f>
        <v>0</v>
      </c>
      <c r="AK40" s="679">
        <f>TAB5CHPH!AK40+TAB5HEAT!AK40</f>
        <v>0</v>
      </c>
      <c r="AL40" s="679">
        <f>TAB5CHPH!AL40+TAB5HEAT!AL40</f>
        <v>0</v>
      </c>
      <c r="AM40" s="679">
        <f>TAB5CHPH!AM40+TAB5HEAT!AM40</f>
        <v>0</v>
      </c>
      <c r="AN40" s="679">
        <f>TAB5CHPH!AN40+TAB5HEAT!AN40</f>
        <v>0</v>
      </c>
      <c r="AO40" s="679">
        <f>TAB5CHPH!AO40+TAB5HEAT!AO40</f>
        <v>0</v>
      </c>
      <c r="AP40" s="679">
        <f>TAB5CHPH!AP40+TAB5HEAT!AP40</f>
        <v>0</v>
      </c>
      <c r="AQ40" s="679">
        <f>TAB5CHPH!AQ40+TAB5HEAT!AQ40</f>
        <v>0</v>
      </c>
      <c r="AR40" s="679">
        <f>TAB5CHPH!AR40+TAB5HEAT!AR40</f>
        <v>0</v>
      </c>
      <c r="AS40" s="679">
        <f>TAB5CHPH!AS40+TAB5HEAT!AS40</f>
        <v>0</v>
      </c>
      <c r="AT40" s="679">
        <f>TAB5CHPH!AT40+TAB5HEAT!AT40</f>
        <v>0</v>
      </c>
      <c r="AU40" s="679">
        <f>TAB5CHPH!AU40+TAB5HEAT!AU40</f>
        <v>0</v>
      </c>
      <c r="AV40" s="679">
        <f>TAB5CHPH!AV40+TAB5HEAT!AV40</f>
        <v>0</v>
      </c>
      <c r="AW40" s="679">
        <f>TAB5CHPH!AW40+TAB5HEAT!AW40</f>
        <v>0</v>
      </c>
      <c r="AX40" s="679">
        <f>TAB5CHPH!AX40+TAB5HEAT!AX40</f>
        <v>0</v>
      </c>
      <c r="AY40" s="679">
        <f>TAB5CHPH!AY40+TAB5HEAT!AY40</f>
        <v>0</v>
      </c>
      <c r="AZ40" s="679">
        <f>TAB5CHPH!AZ40+TAB5HEAT!AZ40</f>
        <v>0</v>
      </c>
      <c r="BA40" s="679">
        <f>TAB5CHPH!BA40+TAB5HEAT!BA40</f>
        <v>0</v>
      </c>
      <c r="BB40" s="679">
        <f>TAB5CHPH!BB40+TAB5HEAT!BB40</f>
        <v>0</v>
      </c>
      <c r="BC40" s="679">
        <f>TAB5CHPH!BC40+TAB5HEAT!BC40</f>
        <v>0</v>
      </c>
      <c r="BL40" s="188"/>
    </row>
    <row r="41" spans="1:64" s="664" customFormat="1" ht="13.5" customHeight="1">
      <c r="A41" s="661" t="s">
        <v>541</v>
      </c>
      <c r="B41" s="661" t="s">
        <v>544</v>
      </c>
      <c r="C41" s="661" t="s">
        <v>248</v>
      </c>
      <c r="D41" s="661" t="s">
        <v>1222</v>
      </c>
      <c r="E41" s="662">
        <f t="shared" ref="E41:O41" si="12">SUM(E42:E46)</f>
        <v>0</v>
      </c>
      <c r="F41" s="662">
        <f t="shared" si="12"/>
        <v>0</v>
      </c>
      <c r="G41" s="662">
        <f t="shared" si="12"/>
        <v>0</v>
      </c>
      <c r="H41" s="662">
        <f t="shared" si="12"/>
        <v>0</v>
      </c>
      <c r="I41" s="662">
        <f t="shared" si="12"/>
        <v>0</v>
      </c>
      <c r="J41" s="662">
        <f t="shared" si="12"/>
        <v>0</v>
      </c>
      <c r="K41" s="662">
        <f t="shared" si="12"/>
        <v>0</v>
      </c>
      <c r="L41" s="662">
        <f t="shared" si="12"/>
        <v>0</v>
      </c>
      <c r="M41" s="662">
        <f t="shared" si="12"/>
        <v>0</v>
      </c>
      <c r="N41" s="662">
        <f t="shared" si="12"/>
        <v>0</v>
      </c>
      <c r="O41" s="662">
        <f t="shared" si="12"/>
        <v>0</v>
      </c>
      <c r="P41" s="662">
        <f>SUM(P42:P46)</f>
        <v>0</v>
      </c>
      <c r="Q41" s="662">
        <f>SUM(Q42:Q46)</f>
        <v>0</v>
      </c>
      <c r="R41" s="662">
        <f>SUM(R42:R46)</f>
        <v>0</v>
      </c>
      <c r="S41" s="662">
        <f>SUM(S42:S46)</f>
        <v>0</v>
      </c>
      <c r="T41" s="662">
        <f>SUM(T42:T46)</f>
        <v>0</v>
      </c>
      <c r="U41" s="662">
        <f t="shared" ref="U41:AB41" si="13">SUM(U42:U46)</f>
        <v>0</v>
      </c>
      <c r="V41" s="662">
        <f t="shared" si="13"/>
        <v>0</v>
      </c>
      <c r="W41" s="662">
        <f t="shared" si="13"/>
        <v>0</v>
      </c>
      <c r="X41" s="662">
        <f>SUM(X42:X46)</f>
        <v>0</v>
      </c>
      <c r="Y41" s="662">
        <f>SUM(Y42:Y46)</f>
        <v>0</v>
      </c>
      <c r="Z41" s="662">
        <f>SUM(Z42:Z46)</f>
        <v>0</v>
      </c>
      <c r="AA41" s="662">
        <f>SUM(AA42:AA46)</f>
        <v>0</v>
      </c>
      <c r="AB41" s="662">
        <f t="shared" si="13"/>
        <v>0</v>
      </c>
      <c r="AC41" s="1062" t="s">
        <v>2216</v>
      </c>
      <c r="AD41" s="96"/>
      <c r="AE41" s="780" t="s">
        <v>159</v>
      </c>
      <c r="AF41" s="662">
        <f t="shared" ref="AF41:BC41" si="14">SUM(AF42:AF46)</f>
        <v>0</v>
      </c>
      <c r="AG41" s="662">
        <f t="shared" si="14"/>
        <v>0</v>
      </c>
      <c r="AH41" s="662">
        <f t="shared" si="14"/>
        <v>0</v>
      </c>
      <c r="AI41" s="662">
        <f t="shared" si="14"/>
        <v>0</v>
      </c>
      <c r="AJ41" s="662">
        <f t="shared" si="14"/>
        <v>0</v>
      </c>
      <c r="AK41" s="662">
        <f t="shared" si="14"/>
        <v>0</v>
      </c>
      <c r="AL41" s="662">
        <f t="shared" si="14"/>
        <v>0</v>
      </c>
      <c r="AM41" s="662">
        <f t="shared" si="14"/>
        <v>0</v>
      </c>
      <c r="AN41" s="662">
        <f t="shared" si="14"/>
        <v>0</v>
      </c>
      <c r="AO41" s="662">
        <f t="shared" si="14"/>
        <v>0</v>
      </c>
      <c r="AP41" s="662">
        <f t="shared" si="14"/>
        <v>0</v>
      </c>
      <c r="AQ41" s="662">
        <f t="shared" si="14"/>
        <v>0</v>
      </c>
      <c r="AR41" s="662">
        <f t="shared" si="14"/>
        <v>0</v>
      </c>
      <c r="AS41" s="662">
        <f t="shared" si="14"/>
        <v>0</v>
      </c>
      <c r="AT41" s="662">
        <f t="shared" si="14"/>
        <v>0</v>
      </c>
      <c r="AU41" s="662">
        <f t="shared" si="14"/>
        <v>0</v>
      </c>
      <c r="AV41" s="662">
        <f t="shared" si="14"/>
        <v>0</v>
      </c>
      <c r="AW41" s="662">
        <f t="shared" si="14"/>
        <v>0</v>
      </c>
      <c r="AX41" s="662">
        <f t="shared" si="14"/>
        <v>0</v>
      </c>
      <c r="AY41" s="662">
        <f>SUM(AY42:AY46)</f>
        <v>0</v>
      </c>
      <c r="AZ41" s="662">
        <f>SUM(AZ42:AZ46)</f>
        <v>0</v>
      </c>
      <c r="BA41" s="662">
        <f>SUM(BA42:BA46)</f>
        <v>0</v>
      </c>
      <c r="BB41" s="662">
        <f>SUM(BB42:BB46)</f>
        <v>0</v>
      </c>
      <c r="BC41" s="662">
        <f t="shared" si="14"/>
        <v>0</v>
      </c>
      <c r="BL41" s="188"/>
    </row>
    <row r="42" spans="1:64" ht="12.75" customHeight="1">
      <c r="A42" s="91" t="s">
        <v>541</v>
      </c>
      <c r="B42" s="18" t="s">
        <v>294</v>
      </c>
      <c r="C42" s="91" t="s">
        <v>248</v>
      </c>
      <c r="D42" s="91" t="s">
        <v>1222</v>
      </c>
      <c r="E42" s="679">
        <f>TAB5CHPH!E42+TAB5HEAT!E42</f>
        <v>0</v>
      </c>
      <c r="F42" s="679">
        <f>TAB5CHPH!F42+TAB5HEAT!F42</f>
        <v>0</v>
      </c>
      <c r="G42" s="679">
        <f>TAB5CHPH!G42+TAB5HEAT!G42</f>
        <v>0</v>
      </c>
      <c r="H42" s="679">
        <f>TAB5CHPH!H42+TAB5HEAT!H42</f>
        <v>0</v>
      </c>
      <c r="I42" s="679">
        <f>TAB5CHPH!I42+TAB5HEAT!I42</f>
        <v>0</v>
      </c>
      <c r="J42" s="679">
        <f>TAB5CHPH!J42+TAB5HEAT!J42</f>
        <v>0</v>
      </c>
      <c r="K42" s="679">
        <f>TAB5CHPH!K42+TAB5HEAT!K42</f>
        <v>0</v>
      </c>
      <c r="L42" s="679">
        <f>TAB5CHPH!L42+TAB5HEAT!L42</f>
        <v>0</v>
      </c>
      <c r="M42" s="679">
        <f>TAB5CHPH!M42+TAB5HEAT!M42</f>
        <v>0</v>
      </c>
      <c r="N42" s="679">
        <f>TAB5CHPH!N42+TAB5HEAT!N42</f>
        <v>0</v>
      </c>
      <c r="O42" s="679">
        <f>TAB5CHPH!O42+TAB5HEAT!O42</f>
        <v>0</v>
      </c>
      <c r="P42" s="679">
        <f>TAB5CHPH!P42+TAB5HEAT!P42</f>
        <v>0</v>
      </c>
      <c r="Q42" s="679">
        <f>TAB5CHPH!Q42+TAB5HEAT!Q42</f>
        <v>0</v>
      </c>
      <c r="R42" s="679">
        <f>TAB5CHPH!R42+TAB5HEAT!R42</f>
        <v>0</v>
      </c>
      <c r="S42" s="679">
        <f>TAB5CHPH!S42+TAB5HEAT!S42</f>
        <v>0</v>
      </c>
      <c r="T42" s="679">
        <f>TAB5CHPH!T42+TAB5HEAT!T42</f>
        <v>0</v>
      </c>
      <c r="U42" s="679">
        <f>TAB5CHPH!U42+TAB5HEAT!U42</f>
        <v>0</v>
      </c>
      <c r="V42" s="679">
        <f>TAB5CHPH!V42+TAB5HEAT!V42</f>
        <v>0</v>
      </c>
      <c r="W42" s="679">
        <f>TAB5CHPH!W42+TAB5HEAT!W42</f>
        <v>0</v>
      </c>
      <c r="X42" s="679">
        <f>TAB5CHPH!X42+TAB5HEAT!X42</f>
        <v>0</v>
      </c>
      <c r="Y42" s="679">
        <f>TAB5CHPH!Y42+TAB5HEAT!Y42</f>
        <v>0</v>
      </c>
      <c r="Z42" s="679">
        <f>TAB5CHPH!Z42+TAB5HEAT!Z42</f>
        <v>0</v>
      </c>
      <c r="AA42" s="679">
        <f>TAB5CHPH!AA42+TAB5HEAT!AA42</f>
        <v>0</v>
      </c>
      <c r="AB42" s="679">
        <f>TAB5CHPH!AB42+TAB5HEAT!AB42</f>
        <v>0</v>
      </c>
      <c r="AC42" s="1055" t="s">
        <v>2207</v>
      </c>
      <c r="AE42" s="780" t="s">
        <v>970</v>
      </c>
      <c r="AF42" s="679">
        <f>TAB5CHPH!AF42+TAB5HEAT!AF42</f>
        <v>0</v>
      </c>
      <c r="AG42" s="679">
        <f>TAB5CHPH!AG42+TAB5HEAT!AG42</f>
        <v>0</v>
      </c>
      <c r="AH42" s="679">
        <f>TAB5CHPH!AH42+TAB5HEAT!AH42</f>
        <v>0</v>
      </c>
      <c r="AI42" s="679">
        <f>TAB5CHPH!AI42+TAB5HEAT!AI42</f>
        <v>0</v>
      </c>
      <c r="AJ42" s="679">
        <f>TAB5CHPH!AJ42+TAB5HEAT!AJ42</f>
        <v>0</v>
      </c>
      <c r="AK42" s="679">
        <f>TAB5CHPH!AK42+TAB5HEAT!AK42</f>
        <v>0</v>
      </c>
      <c r="AL42" s="679">
        <f>TAB5CHPH!AL42+TAB5HEAT!AL42</f>
        <v>0</v>
      </c>
      <c r="AM42" s="679">
        <f>TAB5CHPH!AM42+TAB5HEAT!AM42</f>
        <v>0</v>
      </c>
      <c r="AN42" s="679">
        <f>TAB5CHPH!AN42+TAB5HEAT!AN42</f>
        <v>0</v>
      </c>
      <c r="AO42" s="679">
        <f>TAB5CHPH!AO42+TAB5HEAT!AO42</f>
        <v>0</v>
      </c>
      <c r="AP42" s="679">
        <f>TAB5CHPH!AP42+TAB5HEAT!AP42</f>
        <v>0</v>
      </c>
      <c r="AQ42" s="679">
        <f>TAB5CHPH!AQ42+TAB5HEAT!AQ42</f>
        <v>0</v>
      </c>
      <c r="AR42" s="679">
        <f>TAB5CHPH!AR42+TAB5HEAT!AR42</f>
        <v>0</v>
      </c>
      <c r="AS42" s="679">
        <f>TAB5CHPH!AS42+TAB5HEAT!AS42</f>
        <v>0</v>
      </c>
      <c r="AT42" s="679">
        <f>TAB5CHPH!AT42+TAB5HEAT!AT42</f>
        <v>0</v>
      </c>
      <c r="AU42" s="679">
        <f>TAB5CHPH!AU42+TAB5HEAT!AU42</f>
        <v>0</v>
      </c>
      <c r="AV42" s="679">
        <f>TAB5CHPH!AV42+TAB5HEAT!AV42</f>
        <v>0</v>
      </c>
      <c r="AW42" s="679">
        <f>TAB5CHPH!AW42+TAB5HEAT!AW42</f>
        <v>0</v>
      </c>
      <c r="AX42" s="679">
        <f>TAB5CHPH!AX42+TAB5HEAT!AX42</f>
        <v>0</v>
      </c>
      <c r="AY42" s="679">
        <f>TAB5CHPH!AY42+TAB5HEAT!AY42</f>
        <v>0</v>
      </c>
      <c r="AZ42" s="679">
        <f>TAB5CHPH!AZ42+TAB5HEAT!AZ42</f>
        <v>0</v>
      </c>
      <c r="BA42" s="679">
        <f>TAB5CHPH!BA42+TAB5HEAT!BA42</f>
        <v>0</v>
      </c>
      <c r="BB42" s="679">
        <f>TAB5CHPH!BB42+TAB5HEAT!BB42</f>
        <v>0</v>
      </c>
      <c r="BC42" s="679">
        <f>TAB5CHPH!BC42+TAB5HEAT!BC42</f>
        <v>0</v>
      </c>
      <c r="BL42" s="188"/>
    </row>
    <row r="43" spans="1:64" ht="12.75" customHeight="1">
      <c r="A43" s="91" t="s">
        <v>541</v>
      </c>
      <c r="B43" s="18" t="s">
        <v>295</v>
      </c>
      <c r="C43" s="91" t="s">
        <v>248</v>
      </c>
      <c r="D43" s="91" t="s">
        <v>1222</v>
      </c>
      <c r="E43" s="679">
        <f>TAB5CHPH!E43+TAB5HEAT!E43</f>
        <v>0</v>
      </c>
      <c r="F43" s="679">
        <f>TAB5CHPH!F43+TAB5HEAT!F43</f>
        <v>0</v>
      </c>
      <c r="G43" s="679">
        <f>TAB5CHPH!G43+TAB5HEAT!G43</f>
        <v>0</v>
      </c>
      <c r="H43" s="679">
        <f>TAB5CHPH!H43+TAB5HEAT!H43</f>
        <v>0</v>
      </c>
      <c r="I43" s="679">
        <f>TAB5CHPH!I43+TAB5HEAT!I43</f>
        <v>0</v>
      </c>
      <c r="J43" s="679">
        <f>TAB5CHPH!J43+TAB5HEAT!J43</f>
        <v>0</v>
      </c>
      <c r="K43" s="679">
        <f>TAB5CHPH!K43+TAB5HEAT!K43</f>
        <v>0</v>
      </c>
      <c r="L43" s="679">
        <f>TAB5CHPH!L43+TAB5HEAT!L43</f>
        <v>0</v>
      </c>
      <c r="M43" s="679">
        <f>TAB5CHPH!M43+TAB5HEAT!M43</f>
        <v>0</v>
      </c>
      <c r="N43" s="679">
        <f>TAB5CHPH!N43+TAB5HEAT!N43</f>
        <v>0</v>
      </c>
      <c r="O43" s="679">
        <f>TAB5CHPH!O43+TAB5HEAT!O43</f>
        <v>0</v>
      </c>
      <c r="P43" s="679">
        <f>TAB5CHPH!P43+TAB5HEAT!P43</f>
        <v>0</v>
      </c>
      <c r="Q43" s="679">
        <f>TAB5CHPH!Q43+TAB5HEAT!Q43</f>
        <v>0</v>
      </c>
      <c r="R43" s="679">
        <f>TAB5CHPH!R43+TAB5HEAT!R43</f>
        <v>0</v>
      </c>
      <c r="S43" s="679">
        <f>TAB5CHPH!S43+TAB5HEAT!S43</f>
        <v>0</v>
      </c>
      <c r="T43" s="679">
        <f>TAB5CHPH!T43+TAB5HEAT!T43</f>
        <v>0</v>
      </c>
      <c r="U43" s="679">
        <f>TAB5CHPH!U43+TAB5HEAT!U43</f>
        <v>0</v>
      </c>
      <c r="V43" s="679">
        <f>TAB5CHPH!V43+TAB5HEAT!V43</f>
        <v>0</v>
      </c>
      <c r="W43" s="679">
        <f>TAB5CHPH!W43+TAB5HEAT!W43</f>
        <v>0</v>
      </c>
      <c r="X43" s="679">
        <f>TAB5CHPH!X43+TAB5HEAT!X43</f>
        <v>0</v>
      </c>
      <c r="Y43" s="679">
        <f>TAB5CHPH!Y43+TAB5HEAT!Y43</f>
        <v>0</v>
      </c>
      <c r="Z43" s="679">
        <f>TAB5CHPH!Z43+TAB5HEAT!Z43</f>
        <v>0</v>
      </c>
      <c r="AA43" s="679">
        <f>TAB5CHPH!AA43+TAB5HEAT!AA43</f>
        <v>0</v>
      </c>
      <c r="AB43" s="679">
        <f>TAB5CHPH!AB43+TAB5HEAT!AB43</f>
        <v>0</v>
      </c>
      <c r="AC43" s="1055" t="s">
        <v>2208</v>
      </c>
      <c r="AE43" s="780" t="s">
        <v>134</v>
      </c>
      <c r="AF43" s="679">
        <f>TAB5CHPH!AF43+TAB5HEAT!AF43</f>
        <v>0</v>
      </c>
      <c r="AG43" s="679">
        <f>TAB5CHPH!AG43+TAB5HEAT!AG43</f>
        <v>0</v>
      </c>
      <c r="AH43" s="679">
        <f>TAB5CHPH!AH43+TAB5HEAT!AH43</f>
        <v>0</v>
      </c>
      <c r="AI43" s="679">
        <f>TAB5CHPH!AI43+TAB5HEAT!AI43</f>
        <v>0</v>
      </c>
      <c r="AJ43" s="679">
        <f>TAB5CHPH!AJ43+TAB5HEAT!AJ43</f>
        <v>0</v>
      </c>
      <c r="AK43" s="679">
        <f>TAB5CHPH!AK43+TAB5HEAT!AK43</f>
        <v>0</v>
      </c>
      <c r="AL43" s="679">
        <f>TAB5CHPH!AL43+TAB5HEAT!AL43</f>
        <v>0</v>
      </c>
      <c r="AM43" s="679">
        <f>TAB5CHPH!AM43+TAB5HEAT!AM43</f>
        <v>0</v>
      </c>
      <c r="AN43" s="679">
        <f>TAB5CHPH!AN43+TAB5HEAT!AN43</f>
        <v>0</v>
      </c>
      <c r="AO43" s="679">
        <f>TAB5CHPH!AO43+TAB5HEAT!AO43</f>
        <v>0</v>
      </c>
      <c r="AP43" s="679">
        <f>TAB5CHPH!AP43+TAB5HEAT!AP43</f>
        <v>0</v>
      </c>
      <c r="AQ43" s="679">
        <f>TAB5CHPH!AQ43+TAB5HEAT!AQ43</f>
        <v>0</v>
      </c>
      <c r="AR43" s="679">
        <f>TAB5CHPH!AR43+TAB5HEAT!AR43</f>
        <v>0</v>
      </c>
      <c r="AS43" s="679">
        <f>TAB5CHPH!AS43+TAB5HEAT!AS43</f>
        <v>0</v>
      </c>
      <c r="AT43" s="679">
        <f>TAB5CHPH!AT43+TAB5HEAT!AT43</f>
        <v>0</v>
      </c>
      <c r="AU43" s="679">
        <f>TAB5CHPH!AU43+TAB5HEAT!AU43</f>
        <v>0</v>
      </c>
      <c r="AV43" s="679">
        <f>TAB5CHPH!AV43+TAB5HEAT!AV43</f>
        <v>0</v>
      </c>
      <c r="AW43" s="679">
        <f>TAB5CHPH!AW43+TAB5HEAT!AW43</f>
        <v>0</v>
      </c>
      <c r="AX43" s="679">
        <f>TAB5CHPH!AX43+TAB5HEAT!AX43</f>
        <v>0</v>
      </c>
      <c r="AY43" s="679">
        <f>TAB5CHPH!AY43+TAB5HEAT!AY43</f>
        <v>0</v>
      </c>
      <c r="AZ43" s="679">
        <f>TAB5CHPH!AZ43+TAB5HEAT!AZ43</f>
        <v>0</v>
      </c>
      <c r="BA43" s="679">
        <f>TAB5CHPH!BA43+TAB5HEAT!BA43</f>
        <v>0</v>
      </c>
      <c r="BB43" s="679">
        <f>TAB5CHPH!BB43+TAB5HEAT!BB43</f>
        <v>0</v>
      </c>
      <c r="BC43" s="679">
        <f>TAB5CHPH!BC43+TAB5HEAT!BC43</f>
        <v>0</v>
      </c>
      <c r="BL43" s="188"/>
    </row>
    <row r="44" spans="1:64" ht="12.75" customHeight="1">
      <c r="A44" s="91" t="s">
        <v>541</v>
      </c>
      <c r="B44" s="18" t="s">
        <v>296</v>
      </c>
      <c r="C44" s="91" t="s">
        <v>248</v>
      </c>
      <c r="D44" s="91" t="s">
        <v>1222</v>
      </c>
      <c r="E44" s="679">
        <f>TAB5CHPH!E44+TAB5HEAT!E44</f>
        <v>0</v>
      </c>
      <c r="F44" s="679">
        <f>TAB5CHPH!F44+TAB5HEAT!F44</f>
        <v>0</v>
      </c>
      <c r="G44" s="679">
        <f>TAB5CHPH!G44+TAB5HEAT!G44</f>
        <v>0</v>
      </c>
      <c r="H44" s="679">
        <f>TAB5CHPH!H44+TAB5HEAT!H44</f>
        <v>0</v>
      </c>
      <c r="I44" s="679">
        <f>TAB5CHPH!I44+TAB5HEAT!I44</f>
        <v>0</v>
      </c>
      <c r="J44" s="679">
        <f>TAB5CHPH!J44+TAB5HEAT!J44</f>
        <v>0</v>
      </c>
      <c r="K44" s="679">
        <f>TAB5CHPH!K44+TAB5HEAT!K44</f>
        <v>0</v>
      </c>
      <c r="L44" s="679">
        <f>TAB5CHPH!L44+TAB5HEAT!L44</f>
        <v>0</v>
      </c>
      <c r="M44" s="679">
        <f>TAB5CHPH!M44+TAB5HEAT!M44</f>
        <v>0</v>
      </c>
      <c r="N44" s="679">
        <f>TAB5CHPH!N44+TAB5HEAT!N44</f>
        <v>0</v>
      </c>
      <c r="O44" s="679">
        <f>TAB5CHPH!O44+TAB5HEAT!O44</f>
        <v>0</v>
      </c>
      <c r="P44" s="679">
        <f>TAB5CHPH!P44+TAB5HEAT!P44</f>
        <v>0</v>
      </c>
      <c r="Q44" s="679">
        <f>TAB5CHPH!Q44+TAB5HEAT!Q44</f>
        <v>0</v>
      </c>
      <c r="R44" s="679">
        <f>TAB5CHPH!R44+TAB5HEAT!R44</f>
        <v>0</v>
      </c>
      <c r="S44" s="679">
        <f>TAB5CHPH!S44+TAB5HEAT!S44</f>
        <v>0</v>
      </c>
      <c r="T44" s="679">
        <f>TAB5CHPH!T44+TAB5HEAT!T44</f>
        <v>0</v>
      </c>
      <c r="U44" s="679">
        <f>TAB5CHPH!U44+TAB5HEAT!U44</f>
        <v>0</v>
      </c>
      <c r="V44" s="679">
        <f>TAB5CHPH!V44+TAB5HEAT!V44</f>
        <v>0</v>
      </c>
      <c r="W44" s="679">
        <f>TAB5CHPH!W44+TAB5HEAT!W44</f>
        <v>0</v>
      </c>
      <c r="X44" s="679">
        <f>TAB5CHPH!X44+TAB5HEAT!X44</f>
        <v>0</v>
      </c>
      <c r="Y44" s="679">
        <f>TAB5CHPH!Y44+TAB5HEAT!Y44</f>
        <v>0</v>
      </c>
      <c r="Z44" s="679">
        <f>TAB5CHPH!Z44+TAB5HEAT!Z44</f>
        <v>0</v>
      </c>
      <c r="AA44" s="679">
        <f>TAB5CHPH!AA44+TAB5HEAT!AA44</f>
        <v>0</v>
      </c>
      <c r="AB44" s="679">
        <f>TAB5CHPH!AB44+TAB5HEAT!AB44</f>
        <v>0</v>
      </c>
      <c r="AC44" s="1055" t="s">
        <v>2209</v>
      </c>
      <c r="AE44" s="780" t="s">
        <v>371</v>
      </c>
      <c r="AF44" s="679">
        <f>TAB5CHPH!AF44+TAB5HEAT!AF44</f>
        <v>0</v>
      </c>
      <c r="AG44" s="679">
        <f>TAB5CHPH!AG44+TAB5HEAT!AG44</f>
        <v>0</v>
      </c>
      <c r="AH44" s="679">
        <f>TAB5CHPH!AH44+TAB5HEAT!AH44</f>
        <v>0</v>
      </c>
      <c r="AI44" s="679">
        <f>TAB5CHPH!AI44+TAB5HEAT!AI44</f>
        <v>0</v>
      </c>
      <c r="AJ44" s="679">
        <f>TAB5CHPH!AJ44+TAB5HEAT!AJ44</f>
        <v>0</v>
      </c>
      <c r="AK44" s="679">
        <f>TAB5CHPH!AK44+TAB5HEAT!AK44</f>
        <v>0</v>
      </c>
      <c r="AL44" s="679">
        <f>TAB5CHPH!AL44+TAB5HEAT!AL44</f>
        <v>0</v>
      </c>
      <c r="AM44" s="679">
        <f>TAB5CHPH!AM44+TAB5HEAT!AM44</f>
        <v>0</v>
      </c>
      <c r="AN44" s="679">
        <f>TAB5CHPH!AN44+TAB5HEAT!AN44</f>
        <v>0</v>
      </c>
      <c r="AO44" s="679">
        <f>TAB5CHPH!AO44+TAB5HEAT!AO44</f>
        <v>0</v>
      </c>
      <c r="AP44" s="679">
        <f>TAB5CHPH!AP44+TAB5HEAT!AP44</f>
        <v>0</v>
      </c>
      <c r="AQ44" s="679">
        <f>TAB5CHPH!AQ44+TAB5HEAT!AQ44</f>
        <v>0</v>
      </c>
      <c r="AR44" s="679">
        <f>TAB5CHPH!AR44+TAB5HEAT!AR44</f>
        <v>0</v>
      </c>
      <c r="AS44" s="679">
        <f>TAB5CHPH!AS44+TAB5HEAT!AS44</f>
        <v>0</v>
      </c>
      <c r="AT44" s="679">
        <f>TAB5CHPH!AT44+TAB5HEAT!AT44</f>
        <v>0</v>
      </c>
      <c r="AU44" s="679">
        <f>TAB5CHPH!AU44+TAB5HEAT!AU44</f>
        <v>0</v>
      </c>
      <c r="AV44" s="679">
        <f>TAB5CHPH!AV44+TAB5HEAT!AV44</f>
        <v>0</v>
      </c>
      <c r="AW44" s="679">
        <f>TAB5CHPH!AW44+TAB5HEAT!AW44</f>
        <v>0</v>
      </c>
      <c r="AX44" s="679">
        <f>TAB5CHPH!AX44+TAB5HEAT!AX44</f>
        <v>0</v>
      </c>
      <c r="AY44" s="679">
        <f>TAB5CHPH!AY44+TAB5HEAT!AY44</f>
        <v>0</v>
      </c>
      <c r="AZ44" s="679">
        <f>TAB5CHPH!AZ44+TAB5HEAT!AZ44</f>
        <v>0</v>
      </c>
      <c r="BA44" s="679">
        <f>TAB5CHPH!BA44+TAB5HEAT!BA44</f>
        <v>0</v>
      </c>
      <c r="BB44" s="679">
        <f>TAB5CHPH!BB44+TAB5HEAT!BB44</f>
        <v>0</v>
      </c>
      <c r="BC44" s="679">
        <f>TAB5CHPH!BC44+TAB5HEAT!BC44</f>
        <v>0</v>
      </c>
      <c r="BL44" s="188"/>
    </row>
    <row r="45" spans="1:64" ht="12.75" customHeight="1">
      <c r="A45" s="91" t="s">
        <v>541</v>
      </c>
      <c r="B45" s="18" t="s">
        <v>87</v>
      </c>
      <c r="C45" s="91" t="s">
        <v>248</v>
      </c>
      <c r="D45" s="91" t="s">
        <v>1222</v>
      </c>
      <c r="E45" s="679">
        <f>TAB5CHPH!E45+TAB5HEAT!E45</f>
        <v>0</v>
      </c>
      <c r="F45" s="679">
        <f>TAB5CHPH!F45+TAB5HEAT!F45</f>
        <v>0</v>
      </c>
      <c r="G45" s="679">
        <f>TAB5CHPH!G45+TAB5HEAT!G45</f>
        <v>0</v>
      </c>
      <c r="H45" s="679">
        <f>TAB5CHPH!H45+TAB5HEAT!H45</f>
        <v>0</v>
      </c>
      <c r="I45" s="679">
        <f>TAB5CHPH!I45+TAB5HEAT!I45</f>
        <v>0</v>
      </c>
      <c r="J45" s="679">
        <f>TAB5CHPH!J45+TAB5HEAT!J45</f>
        <v>0</v>
      </c>
      <c r="K45" s="679">
        <f>TAB5CHPH!K45+TAB5HEAT!K45</f>
        <v>0</v>
      </c>
      <c r="L45" s="679">
        <f>TAB5CHPH!L45+TAB5HEAT!L45</f>
        <v>0</v>
      </c>
      <c r="M45" s="679">
        <f>TAB5CHPH!M45+TAB5HEAT!M45</f>
        <v>0</v>
      </c>
      <c r="N45" s="679">
        <f>TAB5CHPH!N45+TAB5HEAT!N45</f>
        <v>0</v>
      </c>
      <c r="O45" s="679">
        <f>TAB5CHPH!O45+TAB5HEAT!O45</f>
        <v>0</v>
      </c>
      <c r="P45" s="679">
        <f>TAB5CHPH!P45+TAB5HEAT!P45</f>
        <v>0</v>
      </c>
      <c r="Q45" s="679">
        <f>TAB5CHPH!Q45+TAB5HEAT!Q45</f>
        <v>0</v>
      </c>
      <c r="R45" s="679">
        <f>TAB5CHPH!R45+TAB5HEAT!R45</f>
        <v>0</v>
      </c>
      <c r="S45" s="679">
        <f>TAB5CHPH!S45+TAB5HEAT!S45</f>
        <v>0</v>
      </c>
      <c r="T45" s="679">
        <f>TAB5CHPH!T45+TAB5HEAT!T45</f>
        <v>0</v>
      </c>
      <c r="U45" s="679">
        <f>TAB5CHPH!U45+TAB5HEAT!U45</f>
        <v>0</v>
      </c>
      <c r="V45" s="679">
        <f>TAB5CHPH!V45+TAB5HEAT!V45</f>
        <v>0</v>
      </c>
      <c r="W45" s="679">
        <f>TAB5CHPH!W45+TAB5HEAT!W45</f>
        <v>0</v>
      </c>
      <c r="X45" s="679">
        <f>TAB5CHPH!X45+TAB5HEAT!X45</f>
        <v>0</v>
      </c>
      <c r="Y45" s="679">
        <f>TAB5CHPH!Y45+TAB5HEAT!Y45</f>
        <v>0</v>
      </c>
      <c r="Z45" s="679">
        <f>TAB5CHPH!Z45+TAB5HEAT!Z45</f>
        <v>0</v>
      </c>
      <c r="AA45" s="679">
        <f>TAB5CHPH!AA45+TAB5HEAT!AA45</f>
        <v>0</v>
      </c>
      <c r="AB45" s="679">
        <f>TAB5CHPH!AB45+TAB5HEAT!AB45</f>
        <v>0</v>
      </c>
      <c r="AC45" s="1055" t="s">
        <v>2210</v>
      </c>
      <c r="AE45" s="780" t="s">
        <v>372</v>
      </c>
      <c r="AF45" s="679">
        <f>TAB5CHPH!AF45+TAB5HEAT!AF45</f>
        <v>0</v>
      </c>
      <c r="AG45" s="679">
        <f>TAB5CHPH!AG45+TAB5HEAT!AG45</f>
        <v>0</v>
      </c>
      <c r="AH45" s="679">
        <f>TAB5CHPH!AH45+TAB5HEAT!AH45</f>
        <v>0</v>
      </c>
      <c r="AI45" s="679">
        <f>TAB5CHPH!AI45+TAB5HEAT!AI45</f>
        <v>0</v>
      </c>
      <c r="AJ45" s="679">
        <f>TAB5CHPH!AJ45+TAB5HEAT!AJ45</f>
        <v>0</v>
      </c>
      <c r="AK45" s="679">
        <f>TAB5CHPH!AK45+TAB5HEAT!AK45</f>
        <v>0</v>
      </c>
      <c r="AL45" s="679">
        <f>TAB5CHPH!AL45+TAB5HEAT!AL45</f>
        <v>0</v>
      </c>
      <c r="AM45" s="679">
        <f>TAB5CHPH!AM45+TAB5HEAT!AM45</f>
        <v>0</v>
      </c>
      <c r="AN45" s="679">
        <f>TAB5CHPH!AN45+TAB5HEAT!AN45</f>
        <v>0</v>
      </c>
      <c r="AO45" s="679">
        <f>TAB5CHPH!AO45+TAB5HEAT!AO45</f>
        <v>0</v>
      </c>
      <c r="AP45" s="679">
        <f>TAB5CHPH!AP45+TAB5HEAT!AP45</f>
        <v>0</v>
      </c>
      <c r="AQ45" s="679">
        <f>TAB5CHPH!AQ45+TAB5HEAT!AQ45</f>
        <v>0</v>
      </c>
      <c r="AR45" s="679">
        <f>TAB5CHPH!AR45+TAB5HEAT!AR45</f>
        <v>0</v>
      </c>
      <c r="AS45" s="679">
        <f>TAB5CHPH!AS45+TAB5HEAT!AS45</f>
        <v>0</v>
      </c>
      <c r="AT45" s="679">
        <f>TAB5CHPH!AT45+TAB5HEAT!AT45</f>
        <v>0</v>
      </c>
      <c r="AU45" s="679">
        <f>TAB5CHPH!AU45+TAB5HEAT!AU45</f>
        <v>0</v>
      </c>
      <c r="AV45" s="679">
        <f>TAB5CHPH!AV45+TAB5HEAT!AV45</f>
        <v>0</v>
      </c>
      <c r="AW45" s="679">
        <f>TAB5CHPH!AW45+TAB5HEAT!AW45</f>
        <v>0</v>
      </c>
      <c r="AX45" s="679">
        <f>TAB5CHPH!AX45+TAB5HEAT!AX45</f>
        <v>0</v>
      </c>
      <c r="AY45" s="679">
        <f>TAB5CHPH!AY45+TAB5HEAT!AY45</f>
        <v>0</v>
      </c>
      <c r="AZ45" s="679">
        <f>TAB5CHPH!AZ45+TAB5HEAT!AZ45</f>
        <v>0</v>
      </c>
      <c r="BA45" s="679">
        <f>TAB5CHPH!BA45+TAB5HEAT!BA45</f>
        <v>0</v>
      </c>
      <c r="BB45" s="679">
        <f>TAB5CHPH!BB45+TAB5HEAT!BB45</f>
        <v>0</v>
      </c>
      <c r="BC45" s="679">
        <f>TAB5CHPH!BC45+TAB5HEAT!BC45</f>
        <v>0</v>
      </c>
      <c r="BL45" s="188"/>
    </row>
    <row r="46" spans="1:64" ht="12.75" customHeight="1">
      <c r="A46" s="91" t="s">
        <v>541</v>
      </c>
      <c r="B46" s="91" t="s">
        <v>297</v>
      </c>
      <c r="C46" s="91" t="s">
        <v>248</v>
      </c>
      <c r="D46" s="91" t="s">
        <v>1222</v>
      </c>
      <c r="E46" s="682">
        <f>TAB5CHPH!E46+TAB5HEAT!E46</f>
        <v>0</v>
      </c>
      <c r="F46" s="682">
        <f>TAB5CHPH!F46+TAB5HEAT!F46</f>
        <v>0</v>
      </c>
      <c r="G46" s="682">
        <f>TAB5CHPH!G46+TAB5HEAT!G46</f>
        <v>0</v>
      </c>
      <c r="H46" s="682">
        <f>TAB5CHPH!H46+TAB5HEAT!H46</f>
        <v>0</v>
      </c>
      <c r="I46" s="682">
        <f>TAB5CHPH!I46+TAB5HEAT!I46</f>
        <v>0</v>
      </c>
      <c r="J46" s="682">
        <f>TAB5CHPH!J46+TAB5HEAT!J46</f>
        <v>0</v>
      </c>
      <c r="K46" s="682">
        <f>TAB5CHPH!K46+TAB5HEAT!K46</f>
        <v>0</v>
      </c>
      <c r="L46" s="682">
        <f>TAB5CHPH!L46+TAB5HEAT!L46</f>
        <v>0</v>
      </c>
      <c r="M46" s="682">
        <f>TAB5CHPH!M46+TAB5HEAT!M46</f>
        <v>0</v>
      </c>
      <c r="N46" s="682">
        <f>TAB5CHPH!N46+TAB5HEAT!N46</f>
        <v>0</v>
      </c>
      <c r="O46" s="682">
        <f>TAB5CHPH!O46+TAB5HEAT!O46</f>
        <v>0</v>
      </c>
      <c r="P46" s="682">
        <f>TAB5CHPH!P46+TAB5HEAT!P46</f>
        <v>0</v>
      </c>
      <c r="Q46" s="682">
        <f>TAB5CHPH!Q46+TAB5HEAT!Q46</f>
        <v>0</v>
      </c>
      <c r="R46" s="682">
        <f>TAB5CHPH!R46+TAB5HEAT!R46</f>
        <v>0</v>
      </c>
      <c r="S46" s="682">
        <f>TAB5CHPH!S46+TAB5HEAT!S46</f>
        <v>0</v>
      </c>
      <c r="T46" s="682">
        <f>TAB5CHPH!T46+TAB5HEAT!T46</f>
        <v>0</v>
      </c>
      <c r="U46" s="682">
        <f>TAB5CHPH!U46+TAB5HEAT!U46</f>
        <v>0</v>
      </c>
      <c r="V46" s="682">
        <f>TAB5CHPH!V46+TAB5HEAT!V46</f>
        <v>0</v>
      </c>
      <c r="W46" s="682">
        <f>TAB5CHPH!W46+TAB5HEAT!W46</f>
        <v>0</v>
      </c>
      <c r="X46" s="682">
        <f>TAB5CHPH!X46+TAB5HEAT!X46</f>
        <v>0</v>
      </c>
      <c r="Y46" s="682">
        <f>TAB5CHPH!Y46+TAB5HEAT!Y46</f>
        <v>0</v>
      </c>
      <c r="Z46" s="682">
        <f>TAB5CHPH!Z46+TAB5HEAT!Z46</f>
        <v>0</v>
      </c>
      <c r="AA46" s="682">
        <f>TAB5CHPH!AA46+TAB5HEAT!AA46</f>
        <v>0</v>
      </c>
      <c r="AB46" s="682">
        <f>TAB5CHPH!AB46+TAB5HEAT!AB46</f>
        <v>0</v>
      </c>
      <c r="AC46" s="1059" t="s">
        <v>2211</v>
      </c>
      <c r="AE46" s="781" t="s">
        <v>1093</v>
      </c>
      <c r="AF46" s="682">
        <f>TAB5CHPH!AF46+TAB5HEAT!AF46</f>
        <v>0</v>
      </c>
      <c r="AG46" s="682">
        <f>TAB5CHPH!AG46+TAB5HEAT!AG46</f>
        <v>0</v>
      </c>
      <c r="AH46" s="682">
        <f>TAB5CHPH!AH46+TAB5HEAT!AH46</f>
        <v>0</v>
      </c>
      <c r="AI46" s="682">
        <f>TAB5CHPH!AI46+TAB5HEAT!AI46</f>
        <v>0</v>
      </c>
      <c r="AJ46" s="682">
        <f>TAB5CHPH!AJ46+TAB5HEAT!AJ46</f>
        <v>0</v>
      </c>
      <c r="AK46" s="682">
        <f>TAB5CHPH!AK46+TAB5HEAT!AK46</f>
        <v>0</v>
      </c>
      <c r="AL46" s="682">
        <f>TAB5CHPH!AL46+TAB5HEAT!AL46</f>
        <v>0</v>
      </c>
      <c r="AM46" s="682">
        <f>TAB5CHPH!AM46+TAB5HEAT!AM46</f>
        <v>0</v>
      </c>
      <c r="AN46" s="682">
        <f>TAB5CHPH!AN46+TAB5HEAT!AN46</f>
        <v>0</v>
      </c>
      <c r="AO46" s="682">
        <f>TAB5CHPH!AO46+TAB5HEAT!AO46</f>
        <v>0</v>
      </c>
      <c r="AP46" s="682">
        <f>TAB5CHPH!AP46+TAB5HEAT!AP46</f>
        <v>0</v>
      </c>
      <c r="AQ46" s="682">
        <f>TAB5CHPH!AQ46+TAB5HEAT!AQ46</f>
        <v>0</v>
      </c>
      <c r="AR46" s="682">
        <f>TAB5CHPH!AR46+TAB5HEAT!AR46</f>
        <v>0</v>
      </c>
      <c r="AS46" s="682">
        <f>TAB5CHPH!AS46+TAB5HEAT!AS46</f>
        <v>0</v>
      </c>
      <c r="AT46" s="682">
        <f>TAB5CHPH!AT46+TAB5HEAT!AT46</f>
        <v>0</v>
      </c>
      <c r="AU46" s="682">
        <f>TAB5CHPH!AU46+TAB5HEAT!AU46</f>
        <v>0</v>
      </c>
      <c r="AV46" s="682">
        <f>TAB5CHPH!AV46+TAB5HEAT!AV46</f>
        <v>0</v>
      </c>
      <c r="AW46" s="682">
        <f>TAB5CHPH!AW46+TAB5HEAT!AW46</f>
        <v>0</v>
      </c>
      <c r="AX46" s="682">
        <f>TAB5CHPH!AX46+TAB5HEAT!AX46</f>
        <v>0</v>
      </c>
      <c r="AY46" s="682">
        <f>TAB5CHPH!AY46+TAB5HEAT!AY46</f>
        <v>0</v>
      </c>
      <c r="AZ46" s="682">
        <f>TAB5CHPH!AZ46+TAB5HEAT!AZ46</f>
        <v>0</v>
      </c>
      <c r="BA46" s="682">
        <f>TAB5CHPH!BA46+TAB5HEAT!BA46</f>
        <v>0</v>
      </c>
      <c r="BB46" s="682">
        <f>TAB5CHPH!BB46+TAB5HEAT!BB46</f>
        <v>0</v>
      </c>
      <c r="BC46" s="682">
        <f>TAB5CHPH!BC46+TAB5HEAT!BC46</f>
        <v>0</v>
      </c>
      <c r="BL46" s="189"/>
    </row>
  </sheetData>
  <phoneticPr fontId="3" type="noConversion"/>
  <conditionalFormatting sqref="E6:Z46">
    <cfRule type="expression" dxfId="234" priority="2" stopIfTrue="1">
      <formula>E6&lt;&gt;AF6</formula>
    </cfRule>
  </conditionalFormatting>
  <conditionalFormatting sqref="AB6:AB46">
    <cfRule type="expression" dxfId="233" priority="50" stopIfTrue="1">
      <formula>AB6&lt;&gt;BC6</formula>
    </cfRule>
  </conditionalFormatting>
  <conditionalFormatting sqref="AA6:AA46">
    <cfRule type="expression" dxfId="232" priority="1" stopIfTrue="1">
      <formula>AA6&lt;&gt;BB6</formula>
    </cfRule>
  </conditionalFormatting>
  <pageMargins left="0.25" right="0.25" top="0.5" bottom="0.5" header="0.5" footer="0.5"/>
  <pageSetup paperSize="9" scale="59" orientation="landscape" r:id="rId1"/>
  <headerFooter alignWithMargins="0"/>
  <legacyDrawing r:id="rId2"/>
</worksheet>
</file>

<file path=xl/worksheets/sheet28.xml><?xml version="1.0" encoding="utf-8"?>
<worksheet xmlns="http://schemas.openxmlformats.org/spreadsheetml/2006/main" xmlns:r="http://schemas.openxmlformats.org/officeDocument/2006/relationships">
  <sheetPr codeName="Sheet_TS13" enableFormatConditionsCalculation="0">
    <tabColor indexed="43"/>
    <pageSetUpPr fitToPage="1"/>
  </sheetPr>
  <dimension ref="A1:BQ40"/>
  <sheetViews>
    <sheetView showGridLines="0" zoomScaleNormal="100" workbookViewId="0">
      <pane xSplit="4" ySplit="5" topLeftCell="N6" activePane="bottomRight" state="frozen"/>
      <selection activeCell="P11" sqref="P11"/>
      <selection pane="topRight" activeCell="P11" sqref="P11"/>
      <selection pane="bottomLeft" activeCell="P11" sqref="P11"/>
      <selection pane="bottomRight" activeCell="AC17" sqref="AC17"/>
    </sheetView>
  </sheetViews>
  <sheetFormatPr defaultRowHeight="12.75"/>
  <cols>
    <col min="1" max="4" width="10.140625" style="777" hidden="1" customWidth="1"/>
    <col min="5" max="28" width="8.7109375" style="81" customWidth="1"/>
    <col min="29" max="29" width="30.7109375" style="777" customWidth="1"/>
    <col min="30" max="30" width="9.140625" customWidth="1"/>
    <col min="31" max="31" width="9.140625" hidden="1" customWidth="1"/>
    <col min="32" max="32" width="31.5703125" style="777" hidden="1" customWidth="1"/>
    <col min="33" max="69" width="9.140625" style="81" hidden="1" customWidth="1"/>
    <col min="70" max="81" width="9.140625" style="81" customWidth="1"/>
    <col min="82" max="16384" width="9.140625" style="81"/>
  </cols>
  <sheetData>
    <row r="1" spans="1:65" ht="48.95" customHeight="1">
      <c r="F1" s="402"/>
      <c r="G1" s="221"/>
      <c r="H1" s="221"/>
      <c r="I1" s="1075" t="s">
        <v>2226</v>
      </c>
      <c r="J1" s="221"/>
      <c r="K1" s="221"/>
      <c r="L1" s="221"/>
      <c r="N1" s="402"/>
      <c r="O1" s="221"/>
      <c r="P1" s="221"/>
      <c r="Q1" s="221"/>
      <c r="R1" s="221"/>
      <c r="S1" s="221"/>
      <c r="T1" s="221"/>
      <c r="U1" s="1075" t="s">
        <v>2226</v>
      </c>
      <c r="V1" s="221"/>
      <c r="W1" s="221"/>
      <c r="X1" s="221"/>
      <c r="Y1" s="221"/>
      <c r="Z1" s="221"/>
      <c r="AA1" s="221"/>
      <c r="AB1" s="221"/>
      <c r="AC1" s="1040">
        <f ca="1">NOW()</f>
        <v>41912.572466666665</v>
      </c>
      <c r="AF1" s="787" t="s">
        <v>635</v>
      </c>
      <c r="BK1" s="992" t="s">
        <v>1995</v>
      </c>
      <c r="BL1" s="81" t="s">
        <v>1996</v>
      </c>
      <c r="BM1" s="81" t="s">
        <v>2008</v>
      </c>
    </row>
    <row r="2" spans="1:65" s="82" customFormat="1">
      <c r="A2" s="770"/>
      <c r="B2" s="770"/>
      <c r="C2" s="770"/>
      <c r="D2" s="771"/>
      <c r="E2" s="83"/>
      <c r="I2" s="1074" t="s">
        <v>2227</v>
      </c>
      <c r="N2" s="83"/>
      <c r="O2" s="83"/>
      <c r="P2" s="83"/>
      <c r="Q2" s="83"/>
      <c r="R2" s="83"/>
      <c r="S2" s="83"/>
      <c r="T2" s="83"/>
      <c r="U2" s="1074" t="s">
        <v>2227</v>
      </c>
      <c r="V2" s="83"/>
      <c r="W2" s="83"/>
      <c r="X2" s="83"/>
      <c r="Y2" s="83"/>
      <c r="Z2" s="83"/>
      <c r="AA2" s="83"/>
      <c r="AC2" s="1041" t="s">
        <v>2129</v>
      </c>
      <c r="AD2"/>
      <c r="AE2"/>
      <c r="AF2" s="770"/>
      <c r="BJ2" s="81"/>
      <c r="BK2" s="81"/>
      <c r="BL2" s="81"/>
      <c r="BM2" s="81"/>
    </row>
    <row r="3" spans="1:65" s="84" customFormat="1" ht="12" customHeight="1">
      <c r="A3" s="772"/>
      <c r="B3" s="772"/>
      <c r="C3" s="772"/>
      <c r="D3" s="771"/>
      <c r="E3" s="83"/>
      <c r="F3" s="83"/>
      <c r="G3" s="83"/>
      <c r="H3" s="83"/>
      <c r="I3" s="83"/>
      <c r="J3" s="83"/>
      <c r="K3" s="83"/>
      <c r="L3" s="83"/>
      <c r="M3" s="83"/>
      <c r="N3" s="83"/>
      <c r="O3" s="83"/>
      <c r="P3" s="83"/>
      <c r="Q3" s="83"/>
      <c r="R3" s="83"/>
      <c r="S3" s="83"/>
      <c r="T3" s="83"/>
      <c r="U3" s="83"/>
      <c r="V3" s="83"/>
      <c r="W3" s="83"/>
      <c r="X3" s="83"/>
      <c r="Y3" s="83"/>
      <c r="Z3" s="83"/>
      <c r="AA3" s="83"/>
      <c r="AC3" s="771"/>
      <c r="AD3"/>
      <c r="AE3"/>
      <c r="AF3" s="772"/>
      <c r="BJ3" s="81"/>
      <c r="BK3" s="81"/>
      <c r="BL3" s="81"/>
      <c r="BM3" s="81"/>
    </row>
    <row r="4" spans="1:65" s="84" customFormat="1" ht="12" customHeight="1">
      <c r="A4" s="759" t="s">
        <v>1304</v>
      </c>
      <c r="B4" s="759" t="s">
        <v>1302</v>
      </c>
      <c r="C4" s="759" t="s">
        <v>1303</v>
      </c>
      <c r="D4" s="760" t="s">
        <v>1305</v>
      </c>
      <c r="E4" s="83"/>
      <c r="F4" s="83"/>
      <c r="G4" s="83"/>
      <c r="H4" s="83"/>
      <c r="I4" s="83"/>
      <c r="J4" s="83"/>
      <c r="K4" s="83"/>
      <c r="L4" s="83"/>
      <c r="AC4" s="771"/>
      <c r="AD4"/>
      <c r="AE4"/>
      <c r="AF4" s="772"/>
      <c r="BJ4" s="81"/>
      <c r="BK4" s="81"/>
      <c r="BL4" s="81"/>
      <c r="BM4" s="81"/>
    </row>
    <row r="5" spans="1:65" s="84" customFormat="1" ht="12.75" customHeight="1"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1068"/>
      <c r="AD5"/>
      <c r="AE5"/>
      <c r="AF5" s="778"/>
      <c r="AG5" s="223">
        <v>1990</v>
      </c>
      <c r="AH5" s="224">
        <v>1991</v>
      </c>
      <c r="AI5" s="224">
        <v>1992</v>
      </c>
      <c r="AJ5" s="224">
        <v>1993</v>
      </c>
      <c r="AK5" s="224">
        <v>1994</v>
      </c>
      <c r="AL5" s="224">
        <v>1995</v>
      </c>
      <c r="AM5" s="224">
        <v>1996</v>
      </c>
      <c r="AN5" s="224">
        <v>1997</v>
      </c>
      <c r="AO5" s="224">
        <v>1998</v>
      </c>
      <c r="AP5" s="224">
        <v>1999</v>
      </c>
      <c r="AQ5" s="224">
        <v>2000</v>
      </c>
      <c r="AR5" s="224">
        <v>2001</v>
      </c>
      <c r="AS5" s="224">
        <v>2002</v>
      </c>
      <c r="AT5" s="224">
        <v>2003</v>
      </c>
      <c r="AU5" s="224">
        <v>2004</v>
      </c>
      <c r="AV5" s="224">
        <v>2005</v>
      </c>
      <c r="AW5" s="224">
        <v>2006</v>
      </c>
      <c r="AX5" s="224">
        <v>2007</v>
      </c>
      <c r="AY5" s="224">
        <v>2008</v>
      </c>
      <c r="AZ5" s="224">
        <v>2009</v>
      </c>
      <c r="BA5" s="224">
        <v>2010</v>
      </c>
      <c r="BB5" s="224">
        <v>2011</v>
      </c>
      <c r="BC5" s="224">
        <v>2012</v>
      </c>
      <c r="BD5" s="224">
        <v>2013</v>
      </c>
      <c r="BJ5" s="81"/>
      <c r="BK5" s="81"/>
      <c r="BL5" s="81"/>
      <c r="BM5" s="81"/>
    </row>
    <row r="6" spans="1:65" s="126" customFormat="1" ht="24" customHeight="1" thickBot="1">
      <c r="A6" s="789"/>
      <c r="B6" s="790"/>
      <c r="C6" s="789"/>
      <c r="D6" s="790"/>
      <c r="E6" s="622"/>
      <c r="F6" s="622"/>
      <c r="G6" s="622"/>
      <c r="H6" s="622"/>
      <c r="I6" s="622"/>
      <c r="J6" s="622"/>
      <c r="K6" s="622"/>
      <c r="L6" s="622"/>
      <c r="M6" s="622"/>
      <c r="N6" s="622"/>
      <c r="O6" s="127"/>
      <c r="P6" s="622"/>
      <c r="Q6" s="622"/>
      <c r="R6" s="622"/>
      <c r="S6" s="622"/>
      <c r="T6" s="622"/>
      <c r="U6" s="622"/>
      <c r="V6" s="622"/>
      <c r="W6" s="622"/>
      <c r="X6" s="622"/>
      <c r="Y6" s="127"/>
      <c r="Z6" s="127"/>
      <c r="AA6" s="622"/>
      <c r="AB6" s="127"/>
      <c r="AC6" s="1069" t="s">
        <v>2142</v>
      </c>
      <c r="AD6"/>
      <c r="AE6"/>
      <c r="AF6" s="788" t="s">
        <v>186</v>
      </c>
      <c r="AG6" s="249"/>
      <c r="AH6" s="622"/>
      <c r="AI6" s="622"/>
      <c r="AJ6" s="622"/>
      <c r="AK6" s="622"/>
      <c r="AL6" s="622"/>
      <c r="AM6" s="622"/>
      <c r="AN6" s="622"/>
      <c r="AO6" s="622"/>
      <c r="AP6" s="622"/>
      <c r="AQ6" s="622"/>
      <c r="AR6" s="622"/>
      <c r="AS6" s="622"/>
      <c r="AT6" s="622"/>
      <c r="AU6" s="622"/>
      <c r="AV6" s="622"/>
      <c r="AW6" s="622"/>
      <c r="AX6" s="622"/>
      <c r="AY6" s="622"/>
      <c r="AZ6" s="622"/>
      <c r="BA6" s="622"/>
      <c r="BB6" s="622"/>
      <c r="BC6" s="622"/>
      <c r="BD6" s="622"/>
      <c r="BJ6" s="81"/>
      <c r="BK6" s="81" t="s">
        <v>186</v>
      </c>
      <c r="BL6" s="81" t="s">
        <v>1299</v>
      </c>
      <c r="BM6" s="81" t="s">
        <v>1997</v>
      </c>
    </row>
    <row r="7" spans="1:65" s="130" customFormat="1" ht="12.75" customHeight="1">
      <c r="A7" s="775" t="s">
        <v>538</v>
      </c>
      <c r="B7" s="775" t="s">
        <v>73</v>
      </c>
      <c r="C7" s="775" t="s">
        <v>555</v>
      </c>
      <c r="D7" s="775" t="s">
        <v>89</v>
      </c>
      <c r="E7" s="128">
        <v>0</v>
      </c>
      <c r="F7" s="128">
        <v>0</v>
      </c>
      <c r="G7" s="128">
        <v>0</v>
      </c>
      <c r="H7" s="128">
        <v>0</v>
      </c>
      <c r="I7" s="128">
        <v>0</v>
      </c>
      <c r="J7" s="128">
        <v>0</v>
      </c>
      <c r="K7" s="128">
        <v>0</v>
      </c>
      <c r="L7" s="128">
        <v>0</v>
      </c>
      <c r="M7" s="128">
        <v>0</v>
      </c>
      <c r="N7" s="128">
        <v>0</v>
      </c>
      <c r="O7" s="128">
        <v>0</v>
      </c>
      <c r="P7" s="128">
        <v>0</v>
      </c>
      <c r="Q7" s="128">
        <v>0</v>
      </c>
      <c r="R7" s="128">
        <v>0</v>
      </c>
      <c r="S7" s="128">
        <v>0</v>
      </c>
      <c r="T7" s="128">
        <v>0</v>
      </c>
      <c r="U7" s="128">
        <v>0</v>
      </c>
      <c r="V7" s="128">
        <v>0</v>
      </c>
      <c r="W7" s="128">
        <v>0</v>
      </c>
      <c r="X7" s="128">
        <v>0</v>
      </c>
      <c r="Y7" s="128">
        <v>0</v>
      </c>
      <c r="Z7" s="128">
        <v>0</v>
      </c>
      <c r="AA7" s="128">
        <v>0</v>
      </c>
      <c r="AB7" s="128">
        <v>0</v>
      </c>
      <c r="AC7" s="1054" t="s">
        <v>2219</v>
      </c>
      <c r="AD7"/>
      <c r="AE7"/>
      <c r="AF7" s="762" t="s">
        <v>1474</v>
      </c>
      <c r="AG7" s="128">
        <v>0</v>
      </c>
      <c r="AH7" s="128">
        <v>0</v>
      </c>
      <c r="AI7" s="128">
        <v>0</v>
      </c>
      <c r="AJ7" s="128">
        <v>0</v>
      </c>
      <c r="AK7" s="128">
        <v>0</v>
      </c>
      <c r="AL7" s="128">
        <v>0</v>
      </c>
      <c r="AM7" s="128">
        <v>0</v>
      </c>
      <c r="AN7" s="128">
        <v>0</v>
      </c>
      <c r="AO7" s="128">
        <v>0</v>
      </c>
      <c r="AP7" s="128">
        <v>0</v>
      </c>
      <c r="AQ7" s="128">
        <v>0</v>
      </c>
      <c r="AR7" s="128">
        <v>0</v>
      </c>
      <c r="AS7" s="128">
        <v>0</v>
      </c>
      <c r="AT7" s="128">
        <v>0</v>
      </c>
      <c r="AU7" s="128">
        <v>0</v>
      </c>
      <c r="AV7" s="128">
        <v>0</v>
      </c>
      <c r="AW7" s="128">
        <v>0</v>
      </c>
      <c r="AX7" s="128">
        <v>0</v>
      </c>
      <c r="AY7" s="128">
        <v>0</v>
      </c>
      <c r="AZ7" s="128">
        <v>0</v>
      </c>
      <c r="BA7" s="128">
        <v>0</v>
      </c>
      <c r="BB7" s="128">
        <v>0</v>
      </c>
      <c r="BC7" s="128">
        <v>0</v>
      </c>
      <c r="BD7" s="128">
        <v>0</v>
      </c>
      <c r="BJ7" s="81"/>
      <c r="BK7" s="81" t="s">
        <v>1474</v>
      </c>
      <c r="BL7" s="81" t="s">
        <v>88</v>
      </c>
      <c r="BM7" s="81" t="s">
        <v>1998</v>
      </c>
    </row>
    <row r="8" spans="1:65" s="130" customFormat="1" ht="12.75" customHeight="1">
      <c r="A8" s="775" t="s">
        <v>538</v>
      </c>
      <c r="B8" s="775" t="s">
        <v>1307</v>
      </c>
      <c r="C8" s="775" t="s">
        <v>555</v>
      </c>
      <c r="D8" s="775" t="s">
        <v>89</v>
      </c>
      <c r="E8" s="128">
        <v>0</v>
      </c>
      <c r="F8" s="128">
        <v>0</v>
      </c>
      <c r="G8" s="128">
        <v>0</v>
      </c>
      <c r="H8" s="128">
        <v>0</v>
      </c>
      <c r="I8" s="128">
        <v>0</v>
      </c>
      <c r="J8" s="128">
        <v>0</v>
      </c>
      <c r="K8" s="128">
        <v>0</v>
      </c>
      <c r="L8" s="128">
        <v>0</v>
      </c>
      <c r="M8" s="128">
        <v>0</v>
      </c>
      <c r="N8" s="128">
        <v>0</v>
      </c>
      <c r="O8" s="128">
        <v>0</v>
      </c>
      <c r="P8" s="128">
        <v>0</v>
      </c>
      <c r="Q8" s="128">
        <v>0</v>
      </c>
      <c r="R8" s="128">
        <v>0</v>
      </c>
      <c r="S8" s="128">
        <v>0</v>
      </c>
      <c r="T8" s="128">
        <v>0</v>
      </c>
      <c r="U8" s="128">
        <v>0</v>
      </c>
      <c r="V8" s="128">
        <v>0</v>
      </c>
      <c r="W8" s="128">
        <v>0</v>
      </c>
      <c r="X8" s="128">
        <v>0</v>
      </c>
      <c r="Y8" s="128">
        <v>0</v>
      </c>
      <c r="Z8" s="128">
        <v>0</v>
      </c>
      <c r="AA8" s="128">
        <v>0</v>
      </c>
      <c r="AB8" s="128">
        <v>0</v>
      </c>
      <c r="AC8" s="1054" t="s">
        <v>2220</v>
      </c>
      <c r="AD8"/>
      <c r="AE8"/>
      <c r="AF8" s="762" t="s">
        <v>636</v>
      </c>
      <c r="AG8" s="128">
        <v>0</v>
      </c>
      <c r="AH8" s="128">
        <v>0</v>
      </c>
      <c r="AI8" s="128">
        <v>0</v>
      </c>
      <c r="AJ8" s="128">
        <v>0</v>
      </c>
      <c r="AK8" s="128">
        <v>0</v>
      </c>
      <c r="AL8" s="128">
        <v>0</v>
      </c>
      <c r="AM8" s="128">
        <v>0</v>
      </c>
      <c r="AN8" s="128">
        <v>0</v>
      </c>
      <c r="AO8" s="128">
        <v>0</v>
      </c>
      <c r="AP8" s="128">
        <v>0</v>
      </c>
      <c r="AQ8" s="128">
        <v>0</v>
      </c>
      <c r="AR8" s="128">
        <v>0</v>
      </c>
      <c r="AS8" s="128">
        <v>0</v>
      </c>
      <c r="AT8" s="128">
        <v>0</v>
      </c>
      <c r="AU8" s="128">
        <v>0</v>
      </c>
      <c r="AV8" s="128">
        <v>0</v>
      </c>
      <c r="AW8" s="128">
        <v>0</v>
      </c>
      <c r="AX8" s="128">
        <v>0</v>
      </c>
      <c r="AY8" s="128">
        <v>0</v>
      </c>
      <c r="AZ8" s="128">
        <v>0</v>
      </c>
      <c r="BA8" s="128">
        <v>0</v>
      </c>
      <c r="BB8" s="128">
        <v>0</v>
      </c>
      <c r="BC8" s="128">
        <v>0</v>
      </c>
      <c r="BD8" s="128">
        <v>0</v>
      </c>
      <c r="BJ8" s="81"/>
      <c r="BK8" s="81" t="s">
        <v>636</v>
      </c>
      <c r="BL8" s="81" t="s">
        <v>624</v>
      </c>
      <c r="BM8" s="81" t="s">
        <v>1999</v>
      </c>
    </row>
    <row r="9" spans="1:65" s="130" customFormat="1" ht="12.75" customHeight="1">
      <c r="A9" s="775" t="s">
        <v>538</v>
      </c>
      <c r="B9" s="775" t="s">
        <v>74</v>
      </c>
      <c r="C9" s="775" t="s">
        <v>555</v>
      </c>
      <c r="D9" s="775" t="s">
        <v>89</v>
      </c>
      <c r="E9" s="128">
        <v>0</v>
      </c>
      <c r="F9" s="128">
        <v>0</v>
      </c>
      <c r="G9" s="128">
        <v>0</v>
      </c>
      <c r="H9" s="128">
        <v>0</v>
      </c>
      <c r="I9" s="128">
        <v>0</v>
      </c>
      <c r="J9" s="128">
        <v>0</v>
      </c>
      <c r="K9" s="128">
        <v>0</v>
      </c>
      <c r="L9" s="128">
        <v>0</v>
      </c>
      <c r="M9" s="128">
        <v>0</v>
      </c>
      <c r="N9" s="128">
        <v>0</v>
      </c>
      <c r="O9" s="128">
        <v>0</v>
      </c>
      <c r="P9" s="128">
        <v>0</v>
      </c>
      <c r="Q9" s="128">
        <v>0</v>
      </c>
      <c r="R9" s="128">
        <v>0</v>
      </c>
      <c r="S9" s="128">
        <v>0</v>
      </c>
      <c r="T9" s="128">
        <v>0</v>
      </c>
      <c r="U9" s="128">
        <v>0</v>
      </c>
      <c r="V9" s="128">
        <v>0</v>
      </c>
      <c r="W9" s="128">
        <v>0</v>
      </c>
      <c r="X9" s="128">
        <v>0</v>
      </c>
      <c r="Y9" s="128">
        <v>0</v>
      </c>
      <c r="Z9" s="128">
        <v>0</v>
      </c>
      <c r="AA9" s="128">
        <v>0</v>
      </c>
      <c r="AB9" s="128">
        <v>0</v>
      </c>
      <c r="AC9" s="1054" t="s">
        <v>2221</v>
      </c>
      <c r="AD9"/>
      <c r="AE9"/>
      <c r="AF9" s="762" t="s">
        <v>637</v>
      </c>
      <c r="AG9" s="128">
        <v>0</v>
      </c>
      <c r="AH9" s="128">
        <v>0</v>
      </c>
      <c r="AI9" s="128">
        <v>0</v>
      </c>
      <c r="AJ9" s="128">
        <v>0</v>
      </c>
      <c r="AK9" s="128">
        <v>0</v>
      </c>
      <c r="AL9" s="128">
        <v>0</v>
      </c>
      <c r="AM9" s="128">
        <v>0</v>
      </c>
      <c r="AN9" s="128">
        <v>0</v>
      </c>
      <c r="AO9" s="128">
        <v>0</v>
      </c>
      <c r="AP9" s="128">
        <v>0</v>
      </c>
      <c r="AQ9" s="128">
        <v>0</v>
      </c>
      <c r="AR9" s="128">
        <v>0</v>
      </c>
      <c r="AS9" s="128">
        <v>0</v>
      </c>
      <c r="AT9" s="128">
        <v>0</v>
      </c>
      <c r="AU9" s="128">
        <v>0</v>
      </c>
      <c r="AV9" s="128">
        <v>0</v>
      </c>
      <c r="AW9" s="128">
        <v>0</v>
      </c>
      <c r="AX9" s="128">
        <v>0</v>
      </c>
      <c r="AY9" s="128">
        <v>0</v>
      </c>
      <c r="AZ9" s="128">
        <v>0</v>
      </c>
      <c r="BA9" s="128">
        <v>0</v>
      </c>
      <c r="BB9" s="128">
        <v>0</v>
      </c>
      <c r="BC9" s="128">
        <v>0</v>
      </c>
      <c r="BD9" s="128">
        <v>0</v>
      </c>
      <c r="BJ9" s="81"/>
      <c r="BK9" s="81" t="s">
        <v>637</v>
      </c>
      <c r="BL9" s="81" t="s">
        <v>626</v>
      </c>
      <c r="BM9" s="81" t="s">
        <v>2000</v>
      </c>
    </row>
    <row r="10" spans="1:65" s="130" customFormat="1" ht="12.75" customHeight="1">
      <c r="A10" s="775"/>
      <c r="B10" s="791"/>
      <c r="C10" s="775"/>
      <c r="D10" s="775"/>
      <c r="E10" s="141" t="str">
        <f>IF(AND(SUM(E7:E9)&gt;0,E8=0),"Missing Input",IF(AND(SUM(E7:E8)&gt;0,E9=0),"Missing Output",IF(AND(SUM(E7:E9)&gt;0,E8&gt;0,E9&gt;0),(E9*3.6)/E8*100,"")))</f>
        <v/>
      </c>
      <c r="F10" s="141" t="str">
        <f t="shared" ref="F10:AB10" si="0">IF(AND(SUM(F7:F9)&gt;0,F8=0),"Missing Input",IF(AND(SUM(F7:F8)&gt;0,F9=0),"Missing Output",IF(AND(SUM(F7:F9)&gt;0,F8&gt;0,F9&gt;0),(F9*3.6)/F8*100,"")))</f>
        <v/>
      </c>
      <c r="G10" s="141" t="str">
        <f t="shared" si="0"/>
        <v/>
      </c>
      <c r="H10" s="141" t="str">
        <f t="shared" si="0"/>
        <v/>
      </c>
      <c r="I10" s="141" t="str">
        <f t="shared" si="0"/>
        <v/>
      </c>
      <c r="J10" s="141" t="str">
        <f t="shared" si="0"/>
        <v/>
      </c>
      <c r="K10" s="141" t="str">
        <f t="shared" si="0"/>
        <v/>
      </c>
      <c r="L10" s="141" t="str">
        <f t="shared" si="0"/>
        <v/>
      </c>
      <c r="M10" s="141" t="str">
        <f t="shared" si="0"/>
        <v/>
      </c>
      <c r="N10" s="141" t="str">
        <f t="shared" si="0"/>
        <v/>
      </c>
      <c r="O10" s="141" t="str">
        <f t="shared" si="0"/>
        <v/>
      </c>
      <c r="P10" s="141" t="str">
        <f t="shared" si="0"/>
        <v/>
      </c>
      <c r="Q10" s="141" t="str">
        <f t="shared" si="0"/>
        <v/>
      </c>
      <c r="R10" s="141" t="str">
        <f t="shared" si="0"/>
        <v/>
      </c>
      <c r="S10" s="141" t="str">
        <f t="shared" si="0"/>
        <v/>
      </c>
      <c r="T10" s="141" t="str">
        <f t="shared" si="0"/>
        <v/>
      </c>
      <c r="U10" s="141" t="str">
        <f t="shared" si="0"/>
        <v/>
      </c>
      <c r="V10" s="141" t="str">
        <f t="shared" si="0"/>
        <v/>
      </c>
      <c r="W10" s="141" t="str">
        <f>IF(AND(SUM(W7:W9)&gt;0,W8=0),"Missing Input",IF(AND(SUM(W7:W8)&gt;0,W9=0),"Missing Output",IF(AND(SUM(W7:W9)&gt;0,W8&gt;0,W9&gt;0),(W9*3.6)/W8*100,"")))</f>
        <v/>
      </c>
      <c r="X10" s="141" t="str">
        <f>IF(AND(SUM(X7:X9)&gt;0,X8=0),"Missing Input",IF(AND(SUM(X7:X8)&gt;0,X9=0),"Missing Output",IF(AND(SUM(X7:X9)&gt;0,X8&gt;0,X9&gt;0),(X9*3.6)/X8*100,"")))</f>
        <v/>
      </c>
      <c r="Y10" s="141" t="str">
        <f>IF(AND(SUM(Y7:Y9)&gt;0,Y8=0),"Missing Input",IF(AND(SUM(Y7:Y8)&gt;0,Y9=0),"Missing Output",IF(AND(SUM(Y7:Y9)&gt;0,Y8&gt;0,Y9&gt;0),(Y9*3.6)/Y8*100,"")))</f>
        <v/>
      </c>
      <c r="Z10" s="141" t="str">
        <f>IF(AND(SUM(Z7:Z9)&gt;0,Z8=0),"Missing Input",IF(AND(SUM(Z7:Z8)&gt;0,Z9=0),"Missing Output",IF(AND(SUM(Z7:Z9)&gt;0,Z8&gt;0,Z9&gt;0),(Z9*3.6)/Z8*100,"")))</f>
        <v/>
      </c>
      <c r="AA10" s="141" t="str">
        <f>IF(AND(SUM(AA7:AA9)&gt;0,AA8=0),"Missing Input",IF(AND(SUM(AA7:AA8)&gt;0,AA9=0),"Missing Output",IF(AND(SUM(AA7:AA9)&gt;0,AA8&gt;0,AA9&gt;0),(AA9*3.6)/AA8*100,"")))</f>
        <v/>
      </c>
      <c r="AB10" s="141" t="str">
        <f t="shared" si="0"/>
        <v/>
      </c>
      <c r="AC10" s="1070" t="s">
        <v>2222</v>
      </c>
      <c r="AD10"/>
      <c r="AE10"/>
      <c r="AF10" s="762" t="s">
        <v>964</v>
      </c>
      <c r="AG10" s="141" t="str">
        <f t="shared" ref="AG10:BD10" si="1">IF(AND(SUM(AG7:AG9)&gt;0,AG8=0),"Missing Input",IF(AND(SUM(AG7:AG8)&gt;0,AG9=0),"Missing Output",IF(AND(SUM(AG7:AG9)&gt;0,AG8&gt;0,AG9&gt;0),(AG9*3.6)/AG8*100,"")))</f>
        <v/>
      </c>
      <c r="AH10" s="141" t="str">
        <f t="shared" si="1"/>
        <v/>
      </c>
      <c r="AI10" s="141" t="str">
        <f t="shared" si="1"/>
        <v/>
      </c>
      <c r="AJ10" s="141" t="str">
        <f t="shared" si="1"/>
        <v/>
      </c>
      <c r="AK10" s="141" t="str">
        <f t="shared" si="1"/>
        <v/>
      </c>
      <c r="AL10" s="141" t="str">
        <f t="shared" si="1"/>
        <v/>
      </c>
      <c r="AM10" s="141" t="str">
        <f t="shared" si="1"/>
        <v/>
      </c>
      <c r="AN10" s="141" t="str">
        <f t="shared" si="1"/>
        <v/>
      </c>
      <c r="AO10" s="141" t="str">
        <f t="shared" si="1"/>
        <v/>
      </c>
      <c r="AP10" s="141" t="str">
        <f t="shared" si="1"/>
        <v/>
      </c>
      <c r="AQ10" s="141" t="str">
        <f t="shared" si="1"/>
        <v/>
      </c>
      <c r="AR10" s="141" t="str">
        <f t="shared" si="1"/>
        <v/>
      </c>
      <c r="AS10" s="141" t="str">
        <f t="shared" si="1"/>
        <v/>
      </c>
      <c r="AT10" s="141" t="str">
        <f t="shared" si="1"/>
        <v/>
      </c>
      <c r="AU10" s="141" t="str">
        <f t="shared" si="1"/>
        <v/>
      </c>
      <c r="AV10" s="141" t="str">
        <f t="shared" si="1"/>
        <v/>
      </c>
      <c r="AW10" s="141" t="str">
        <f t="shared" si="1"/>
        <v/>
      </c>
      <c r="AX10" s="141" t="str">
        <f t="shared" si="1"/>
        <v/>
      </c>
      <c r="AY10" s="141" t="str">
        <f t="shared" si="1"/>
        <v/>
      </c>
      <c r="AZ10" s="141" t="str">
        <f>IF(AND(SUM(AZ7:AZ9)&gt;0,AZ8=0),"Missing Input",IF(AND(SUM(AZ7:AZ8)&gt;0,AZ9=0),"Missing Output",IF(AND(SUM(AZ7:AZ9)&gt;0,AZ8&gt;0,AZ9&gt;0),(AZ9*3.6)/AZ8*100,"")))</f>
        <v/>
      </c>
      <c r="BA10" s="141" t="str">
        <f>IF(AND(SUM(BA7:BA9)&gt;0,BA8=0),"Missing Input",IF(AND(SUM(BA7:BA8)&gt;0,BA9=0),"Missing Output",IF(AND(SUM(BA7:BA9)&gt;0,BA8&gt;0,BA9&gt;0),(BA9*3.6)/BA8*100,"")))</f>
        <v/>
      </c>
      <c r="BB10" s="141" t="str">
        <f>IF(AND(SUM(BB7:BB9)&gt;0,BB8=0),"Missing Input",IF(AND(SUM(BB7:BB8)&gt;0,BB9=0),"Missing Output",IF(AND(SUM(BB7:BB9)&gt;0,BB8&gt;0,BB9&gt;0),(BB9*3.6)/BB8*100,"")))</f>
        <v/>
      </c>
      <c r="BC10" s="141" t="str">
        <f>IF(AND(SUM(BC7:BC9)&gt;0,BC8=0),"Missing Input",IF(AND(SUM(BC7:BC8)&gt;0,BC9=0),"Missing Output",IF(AND(SUM(BC7:BC9)&gt;0,BC8&gt;0,BC9&gt;0),(BC9*3.6)/BC8*100,"")))</f>
        <v/>
      </c>
      <c r="BD10" s="141" t="str">
        <f t="shared" si="1"/>
        <v/>
      </c>
      <c r="BJ10" s="81"/>
      <c r="BK10" s="81" t="s">
        <v>964</v>
      </c>
      <c r="BL10" s="81" t="s">
        <v>625</v>
      </c>
      <c r="BM10" s="81" t="s">
        <v>2001</v>
      </c>
    </row>
    <row r="11" spans="1:65" s="130" customFormat="1" ht="24" customHeight="1">
      <c r="A11" s="775"/>
      <c r="B11" s="775"/>
      <c r="C11" s="775"/>
      <c r="D11" s="775"/>
      <c r="E11" s="623"/>
      <c r="F11" s="623"/>
      <c r="G11" s="623"/>
      <c r="H11" s="623"/>
      <c r="I11" s="623"/>
      <c r="J11" s="624"/>
      <c r="K11" s="624"/>
      <c r="L11" s="624"/>
      <c r="M11" s="624"/>
      <c r="N11" s="624"/>
      <c r="O11" s="132"/>
      <c r="P11" s="624"/>
      <c r="Q11" s="624"/>
      <c r="R11" s="624"/>
      <c r="S11" s="624"/>
      <c r="T11" s="624"/>
      <c r="U11" s="624"/>
      <c r="V11" s="624"/>
      <c r="W11" s="624"/>
      <c r="X11" s="624"/>
      <c r="Y11" s="132"/>
      <c r="Z11" s="132"/>
      <c r="AA11" s="624"/>
      <c r="AB11" s="132"/>
      <c r="AC11" s="1067" t="s">
        <v>2141</v>
      </c>
      <c r="AD11"/>
      <c r="AE11"/>
      <c r="AF11" s="762" t="s">
        <v>189</v>
      </c>
      <c r="AG11" s="624"/>
      <c r="AH11" s="624"/>
      <c r="AI11" s="624"/>
      <c r="AJ11" s="624"/>
      <c r="AK11" s="624"/>
      <c r="AL11" s="624"/>
      <c r="AM11" s="624"/>
      <c r="AN11" s="624"/>
      <c r="AO11" s="624"/>
      <c r="AP11" s="624"/>
      <c r="AQ11" s="624"/>
      <c r="AR11" s="624"/>
      <c r="AS11" s="624"/>
      <c r="AT11" s="624"/>
      <c r="AU11" s="624"/>
      <c r="AV11" s="624"/>
      <c r="AW11" s="624"/>
      <c r="AX11" s="624"/>
      <c r="AY11" s="624"/>
      <c r="AZ11" s="624"/>
      <c r="BA11" s="624"/>
      <c r="BB11" s="624"/>
      <c r="BC11" s="624"/>
      <c r="BD11" s="624"/>
      <c r="BJ11" s="81"/>
      <c r="BK11" s="81" t="s">
        <v>189</v>
      </c>
      <c r="BL11" s="81" t="s">
        <v>336</v>
      </c>
      <c r="BM11" s="81" t="s">
        <v>2002</v>
      </c>
    </row>
    <row r="12" spans="1:65" s="130" customFormat="1" ht="12.75" customHeight="1">
      <c r="A12" s="775" t="s">
        <v>538</v>
      </c>
      <c r="B12" s="775" t="s">
        <v>73</v>
      </c>
      <c r="C12" s="775" t="s">
        <v>556</v>
      </c>
      <c r="D12" s="775" t="s">
        <v>89</v>
      </c>
      <c r="E12" s="128">
        <v>0</v>
      </c>
      <c r="F12" s="128">
        <v>0</v>
      </c>
      <c r="G12" s="128">
        <v>0</v>
      </c>
      <c r="H12" s="128">
        <v>0</v>
      </c>
      <c r="I12" s="128">
        <v>0</v>
      </c>
      <c r="J12" s="128">
        <v>0</v>
      </c>
      <c r="K12" s="128">
        <v>0</v>
      </c>
      <c r="L12" s="128">
        <v>0</v>
      </c>
      <c r="M12" s="128">
        <v>0</v>
      </c>
      <c r="N12" s="128">
        <v>0</v>
      </c>
      <c r="O12" s="128">
        <v>0</v>
      </c>
      <c r="P12" s="128">
        <v>0</v>
      </c>
      <c r="Q12" s="128">
        <v>0</v>
      </c>
      <c r="R12" s="128">
        <v>0</v>
      </c>
      <c r="S12" s="128">
        <v>0</v>
      </c>
      <c r="T12" s="128">
        <v>0</v>
      </c>
      <c r="U12" s="128">
        <v>0</v>
      </c>
      <c r="V12" s="128">
        <v>0</v>
      </c>
      <c r="W12" s="128">
        <v>0</v>
      </c>
      <c r="X12" s="128">
        <v>0</v>
      </c>
      <c r="Y12" s="128">
        <v>0</v>
      </c>
      <c r="Z12" s="128">
        <v>0</v>
      </c>
      <c r="AA12" s="128">
        <v>0</v>
      </c>
      <c r="AB12" s="128">
        <v>0</v>
      </c>
      <c r="AC12" s="1054" t="s">
        <v>2219</v>
      </c>
      <c r="AD12"/>
      <c r="AE12"/>
      <c r="AF12" s="762" t="s">
        <v>1474</v>
      </c>
      <c r="AG12" s="128">
        <v>0</v>
      </c>
      <c r="AH12" s="128">
        <v>0</v>
      </c>
      <c r="AI12" s="128">
        <v>0</v>
      </c>
      <c r="AJ12" s="128">
        <v>0</v>
      </c>
      <c r="AK12" s="128">
        <v>0</v>
      </c>
      <c r="AL12" s="128">
        <v>0</v>
      </c>
      <c r="AM12" s="128">
        <v>0</v>
      </c>
      <c r="AN12" s="128">
        <v>0</v>
      </c>
      <c r="AO12" s="128">
        <v>0</v>
      </c>
      <c r="AP12" s="128">
        <v>0</v>
      </c>
      <c r="AQ12" s="128">
        <v>0</v>
      </c>
      <c r="AR12" s="128">
        <v>0</v>
      </c>
      <c r="AS12" s="128">
        <v>0</v>
      </c>
      <c r="AT12" s="128">
        <v>0</v>
      </c>
      <c r="AU12" s="128">
        <v>0</v>
      </c>
      <c r="AV12" s="128">
        <v>0</v>
      </c>
      <c r="AW12" s="128">
        <v>0</v>
      </c>
      <c r="AX12" s="128">
        <v>0</v>
      </c>
      <c r="AY12" s="128">
        <v>0</v>
      </c>
      <c r="AZ12" s="128">
        <v>0</v>
      </c>
      <c r="BA12" s="128">
        <v>0</v>
      </c>
      <c r="BB12" s="128">
        <v>0</v>
      </c>
      <c r="BC12" s="128">
        <v>0</v>
      </c>
      <c r="BD12" s="128">
        <v>0</v>
      </c>
      <c r="BJ12" s="81"/>
      <c r="BK12" s="81" t="s">
        <v>1474</v>
      </c>
      <c r="BL12" s="81" t="s">
        <v>88</v>
      </c>
      <c r="BM12" s="81" t="s">
        <v>1998</v>
      </c>
    </row>
    <row r="13" spans="1:65" s="130" customFormat="1" ht="12.75" customHeight="1">
      <c r="A13" s="775" t="s">
        <v>538</v>
      </c>
      <c r="B13" s="775" t="s">
        <v>1307</v>
      </c>
      <c r="C13" s="775" t="s">
        <v>556</v>
      </c>
      <c r="D13" s="775" t="s">
        <v>89</v>
      </c>
      <c r="E13" s="128">
        <v>0</v>
      </c>
      <c r="F13" s="128">
        <v>0</v>
      </c>
      <c r="G13" s="128">
        <v>0</v>
      </c>
      <c r="H13" s="128">
        <v>0</v>
      </c>
      <c r="I13" s="128">
        <v>0</v>
      </c>
      <c r="J13" s="128">
        <v>0</v>
      </c>
      <c r="K13" s="128">
        <v>0</v>
      </c>
      <c r="L13" s="128">
        <v>0</v>
      </c>
      <c r="M13" s="128">
        <v>0</v>
      </c>
      <c r="N13" s="128">
        <v>0</v>
      </c>
      <c r="O13" s="128">
        <v>0</v>
      </c>
      <c r="P13" s="128">
        <v>0</v>
      </c>
      <c r="Q13" s="128">
        <v>0</v>
      </c>
      <c r="R13" s="128">
        <v>0</v>
      </c>
      <c r="S13" s="128">
        <v>0</v>
      </c>
      <c r="T13" s="128">
        <v>0</v>
      </c>
      <c r="U13" s="128">
        <v>0</v>
      </c>
      <c r="V13" s="128">
        <v>0</v>
      </c>
      <c r="W13" s="128">
        <v>0</v>
      </c>
      <c r="X13" s="128">
        <v>0</v>
      </c>
      <c r="Y13" s="128">
        <v>0</v>
      </c>
      <c r="Z13" s="128">
        <v>0</v>
      </c>
      <c r="AA13" s="128">
        <v>0</v>
      </c>
      <c r="AB13" s="128">
        <v>0</v>
      </c>
      <c r="AC13" s="1054" t="s">
        <v>2220</v>
      </c>
      <c r="AD13"/>
      <c r="AE13"/>
      <c r="AF13" s="762" t="s">
        <v>636</v>
      </c>
      <c r="AG13" s="128">
        <v>0</v>
      </c>
      <c r="AH13" s="128">
        <v>0</v>
      </c>
      <c r="AI13" s="128">
        <v>0</v>
      </c>
      <c r="AJ13" s="128">
        <v>0</v>
      </c>
      <c r="AK13" s="128">
        <v>0</v>
      </c>
      <c r="AL13" s="128">
        <v>0</v>
      </c>
      <c r="AM13" s="128">
        <v>0</v>
      </c>
      <c r="AN13" s="128">
        <v>0</v>
      </c>
      <c r="AO13" s="128">
        <v>0</v>
      </c>
      <c r="AP13" s="128">
        <v>0</v>
      </c>
      <c r="AQ13" s="128">
        <v>0</v>
      </c>
      <c r="AR13" s="128">
        <v>0</v>
      </c>
      <c r="AS13" s="128">
        <v>0</v>
      </c>
      <c r="AT13" s="128">
        <v>0</v>
      </c>
      <c r="AU13" s="128">
        <v>0</v>
      </c>
      <c r="AV13" s="128">
        <v>0</v>
      </c>
      <c r="AW13" s="128">
        <v>0</v>
      </c>
      <c r="AX13" s="128">
        <v>0</v>
      </c>
      <c r="AY13" s="128">
        <v>0</v>
      </c>
      <c r="AZ13" s="128">
        <v>0</v>
      </c>
      <c r="BA13" s="128">
        <v>0</v>
      </c>
      <c r="BB13" s="128">
        <v>0</v>
      </c>
      <c r="BC13" s="128">
        <v>0</v>
      </c>
      <c r="BD13" s="128">
        <v>0</v>
      </c>
      <c r="BJ13" s="81"/>
      <c r="BK13" s="81" t="s">
        <v>636</v>
      </c>
      <c r="BL13" s="81" t="s">
        <v>624</v>
      </c>
      <c r="BM13" s="81" t="s">
        <v>1999</v>
      </c>
    </row>
    <row r="14" spans="1:65" s="130" customFormat="1" ht="12.75" customHeight="1">
      <c r="A14" s="775" t="s">
        <v>538</v>
      </c>
      <c r="B14" s="775" t="s">
        <v>74</v>
      </c>
      <c r="C14" s="775" t="s">
        <v>556</v>
      </c>
      <c r="D14" s="775" t="s">
        <v>89</v>
      </c>
      <c r="E14" s="128">
        <v>0</v>
      </c>
      <c r="F14" s="128">
        <v>0</v>
      </c>
      <c r="G14" s="128">
        <v>0</v>
      </c>
      <c r="H14" s="128">
        <v>0</v>
      </c>
      <c r="I14" s="128">
        <v>0</v>
      </c>
      <c r="J14" s="128">
        <v>0</v>
      </c>
      <c r="K14" s="128">
        <v>0</v>
      </c>
      <c r="L14" s="128">
        <v>0</v>
      </c>
      <c r="M14" s="128">
        <v>0</v>
      </c>
      <c r="N14" s="128">
        <v>0</v>
      </c>
      <c r="O14" s="128">
        <v>0</v>
      </c>
      <c r="P14" s="128">
        <v>0</v>
      </c>
      <c r="Q14" s="128">
        <v>0</v>
      </c>
      <c r="R14" s="128">
        <v>0</v>
      </c>
      <c r="S14" s="128">
        <v>0</v>
      </c>
      <c r="T14" s="128">
        <v>0</v>
      </c>
      <c r="U14" s="128">
        <v>0</v>
      </c>
      <c r="V14" s="128">
        <v>0</v>
      </c>
      <c r="W14" s="128">
        <v>0</v>
      </c>
      <c r="X14" s="128">
        <v>0</v>
      </c>
      <c r="Y14" s="128">
        <v>0</v>
      </c>
      <c r="Z14" s="128">
        <v>0</v>
      </c>
      <c r="AA14" s="128">
        <v>0</v>
      </c>
      <c r="AB14" s="128">
        <v>0</v>
      </c>
      <c r="AC14" s="1054" t="s">
        <v>2221</v>
      </c>
      <c r="AD14"/>
      <c r="AE14"/>
      <c r="AF14" s="762" t="s">
        <v>637</v>
      </c>
      <c r="AG14" s="128">
        <v>0</v>
      </c>
      <c r="AH14" s="128">
        <v>0</v>
      </c>
      <c r="AI14" s="128">
        <v>0</v>
      </c>
      <c r="AJ14" s="128">
        <v>0</v>
      </c>
      <c r="AK14" s="128">
        <v>0</v>
      </c>
      <c r="AL14" s="128">
        <v>0</v>
      </c>
      <c r="AM14" s="128">
        <v>0</v>
      </c>
      <c r="AN14" s="128">
        <v>0</v>
      </c>
      <c r="AO14" s="128">
        <v>0</v>
      </c>
      <c r="AP14" s="128">
        <v>0</v>
      </c>
      <c r="AQ14" s="128">
        <v>0</v>
      </c>
      <c r="AR14" s="128">
        <v>0</v>
      </c>
      <c r="AS14" s="128">
        <v>0</v>
      </c>
      <c r="AT14" s="128">
        <v>0</v>
      </c>
      <c r="AU14" s="128">
        <v>0</v>
      </c>
      <c r="AV14" s="128">
        <v>0</v>
      </c>
      <c r="AW14" s="128">
        <v>0</v>
      </c>
      <c r="AX14" s="128">
        <v>0</v>
      </c>
      <c r="AY14" s="128">
        <v>0</v>
      </c>
      <c r="AZ14" s="128">
        <v>0</v>
      </c>
      <c r="BA14" s="128">
        <v>0</v>
      </c>
      <c r="BB14" s="128">
        <v>0</v>
      </c>
      <c r="BC14" s="128">
        <v>0</v>
      </c>
      <c r="BD14" s="128">
        <v>0</v>
      </c>
      <c r="BJ14" s="81"/>
      <c r="BK14" s="81" t="s">
        <v>637</v>
      </c>
      <c r="BL14" s="81" t="s">
        <v>626</v>
      </c>
      <c r="BM14" s="81" t="s">
        <v>2000</v>
      </c>
    </row>
    <row r="15" spans="1:65" s="130" customFormat="1" ht="12.75" customHeight="1">
      <c r="A15" s="775" t="s">
        <v>538</v>
      </c>
      <c r="B15" s="775" t="s">
        <v>75</v>
      </c>
      <c r="C15" s="775" t="s">
        <v>556</v>
      </c>
      <c r="D15" s="775" t="s">
        <v>89</v>
      </c>
      <c r="E15" s="128">
        <v>0</v>
      </c>
      <c r="F15" s="128">
        <v>0</v>
      </c>
      <c r="G15" s="128">
        <v>0</v>
      </c>
      <c r="H15" s="128">
        <v>0</v>
      </c>
      <c r="I15" s="128">
        <v>0</v>
      </c>
      <c r="J15" s="128">
        <v>0</v>
      </c>
      <c r="K15" s="128">
        <v>0</v>
      </c>
      <c r="L15" s="128">
        <v>0</v>
      </c>
      <c r="M15" s="128">
        <v>0</v>
      </c>
      <c r="N15" s="128">
        <v>0</v>
      </c>
      <c r="O15" s="128">
        <v>0</v>
      </c>
      <c r="P15" s="128">
        <v>0</v>
      </c>
      <c r="Q15" s="128">
        <v>0</v>
      </c>
      <c r="R15" s="128">
        <v>0</v>
      </c>
      <c r="S15" s="128">
        <v>0</v>
      </c>
      <c r="T15" s="128">
        <v>0</v>
      </c>
      <c r="U15" s="128">
        <v>0</v>
      </c>
      <c r="V15" s="128">
        <v>0</v>
      </c>
      <c r="W15" s="128">
        <v>0</v>
      </c>
      <c r="X15" s="128">
        <v>0</v>
      </c>
      <c r="Y15" s="128">
        <v>0</v>
      </c>
      <c r="Z15" s="128">
        <v>0</v>
      </c>
      <c r="AA15" s="128">
        <v>0</v>
      </c>
      <c r="AB15" s="128">
        <v>0</v>
      </c>
      <c r="AC15" s="1054" t="s">
        <v>2225</v>
      </c>
      <c r="AD15"/>
      <c r="AE15"/>
      <c r="AF15" s="762" t="s">
        <v>638</v>
      </c>
      <c r="AG15" s="128">
        <v>0</v>
      </c>
      <c r="AH15" s="128">
        <v>0</v>
      </c>
      <c r="AI15" s="128">
        <v>0</v>
      </c>
      <c r="AJ15" s="128">
        <v>0</v>
      </c>
      <c r="AK15" s="128">
        <v>0</v>
      </c>
      <c r="AL15" s="128">
        <v>0</v>
      </c>
      <c r="AM15" s="128">
        <v>0</v>
      </c>
      <c r="AN15" s="128">
        <v>0</v>
      </c>
      <c r="AO15" s="128">
        <v>0</v>
      </c>
      <c r="AP15" s="128">
        <v>0</v>
      </c>
      <c r="AQ15" s="128">
        <v>0</v>
      </c>
      <c r="AR15" s="128">
        <v>0</v>
      </c>
      <c r="AS15" s="128">
        <v>0</v>
      </c>
      <c r="AT15" s="128">
        <v>0</v>
      </c>
      <c r="AU15" s="128">
        <v>0</v>
      </c>
      <c r="AV15" s="128">
        <v>0</v>
      </c>
      <c r="AW15" s="128">
        <v>0</v>
      </c>
      <c r="AX15" s="128">
        <v>0</v>
      </c>
      <c r="AY15" s="128">
        <v>0</v>
      </c>
      <c r="AZ15" s="128">
        <v>0</v>
      </c>
      <c r="BA15" s="128">
        <v>0</v>
      </c>
      <c r="BB15" s="128">
        <v>0</v>
      </c>
      <c r="BC15" s="128">
        <v>0</v>
      </c>
      <c r="BD15" s="128">
        <v>0</v>
      </c>
      <c r="BJ15" s="81"/>
      <c r="BK15" s="81" t="s">
        <v>638</v>
      </c>
      <c r="BL15" s="81" t="s">
        <v>627</v>
      </c>
      <c r="BM15" s="81" t="s">
        <v>2003</v>
      </c>
    </row>
    <row r="16" spans="1:65" s="130" customFormat="1" ht="12.75" customHeight="1">
      <c r="A16" s="775"/>
      <c r="B16" s="775"/>
      <c r="C16" s="775"/>
      <c r="D16" s="775"/>
      <c r="E16" s="141" t="str">
        <f>IF(AND(SUM(E12:E15)&gt;0,E13=0),"Missing Input",IF(AND(SUM(E12:E15)&gt;0,E14=0),"Missing Output",IF(AND(SUM(E12:E15)&gt;0,E13&gt;0,E14&gt;0),(E14*3.6+E15)/E13*100,"")))</f>
        <v/>
      </c>
      <c r="F16" s="141" t="str">
        <f t="shared" ref="F16:AB16" si="2">IF(AND(SUM(F12:F15)&gt;0,F13=0),"Missing Input",IF(AND(SUM(F12:F15)&gt;0,F14=0),"Missing Output",IF(AND(SUM(F12:F15)&gt;0,F13&gt;0,F14&gt;0),(F14*3.6+F15)/F13*100,"")))</f>
        <v/>
      </c>
      <c r="G16" s="141" t="str">
        <f t="shared" si="2"/>
        <v/>
      </c>
      <c r="H16" s="141" t="str">
        <f t="shared" si="2"/>
        <v/>
      </c>
      <c r="I16" s="141" t="str">
        <f t="shared" si="2"/>
        <v/>
      </c>
      <c r="J16" s="141" t="str">
        <f t="shared" si="2"/>
        <v/>
      </c>
      <c r="K16" s="141" t="str">
        <f t="shared" si="2"/>
        <v/>
      </c>
      <c r="L16" s="141" t="str">
        <f t="shared" si="2"/>
        <v/>
      </c>
      <c r="M16" s="141" t="str">
        <f t="shared" si="2"/>
        <v/>
      </c>
      <c r="N16" s="141" t="str">
        <f t="shared" si="2"/>
        <v/>
      </c>
      <c r="O16" s="141" t="str">
        <f t="shared" si="2"/>
        <v/>
      </c>
      <c r="P16" s="141" t="str">
        <f t="shared" si="2"/>
        <v/>
      </c>
      <c r="Q16" s="141" t="str">
        <f t="shared" si="2"/>
        <v/>
      </c>
      <c r="R16" s="141" t="str">
        <f t="shared" si="2"/>
        <v/>
      </c>
      <c r="S16" s="141" t="str">
        <f t="shared" si="2"/>
        <v/>
      </c>
      <c r="T16" s="141" t="str">
        <f t="shared" si="2"/>
        <v/>
      </c>
      <c r="U16" s="141" t="str">
        <f t="shared" si="2"/>
        <v/>
      </c>
      <c r="V16" s="141" t="str">
        <f t="shared" si="2"/>
        <v/>
      </c>
      <c r="W16" s="141" t="str">
        <f>IF(AND(SUM(W12:W15)&gt;0,W13=0),"Missing Input",IF(AND(SUM(W12:W15)&gt;0,W14=0),"Missing Output",IF(AND(SUM(W12:W15)&gt;0,W13&gt;0,W14&gt;0),(W14*3.6+W15)/W13*100,"")))</f>
        <v/>
      </c>
      <c r="X16" s="141" t="str">
        <f>IF(AND(SUM(X12:X15)&gt;0,X13=0),"Missing Input",IF(AND(SUM(X12:X15)&gt;0,X14=0),"Missing Output",IF(AND(SUM(X12:X15)&gt;0,X13&gt;0,X14&gt;0),(X14*3.6+X15)/X13*100,"")))</f>
        <v/>
      </c>
      <c r="Y16" s="141" t="str">
        <f>IF(AND(SUM(Y12:Y15)&gt;0,Y13=0),"Missing Input",IF(AND(SUM(Y12:Y15)&gt;0,Y14=0),"Missing Output",IF(AND(SUM(Y12:Y15)&gt;0,Y13&gt;0,Y14&gt;0),(Y14*3.6+Y15)/Y13*100,"")))</f>
        <v/>
      </c>
      <c r="Z16" s="141" t="str">
        <f>IF(AND(SUM(Z12:Z15)&gt;0,Z13=0),"Missing Input",IF(AND(SUM(Z12:Z15)&gt;0,Z14=0),"Missing Output",IF(AND(SUM(Z12:Z15)&gt;0,Z13&gt;0,Z14&gt;0),(Z14*3.6+Z15)/Z13*100,"")))</f>
        <v/>
      </c>
      <c r="AA16" s="141" t="str">
        <f>IF(AND(SUM(AA12:AA15)&gt;0,AA13=0),"Missing Input",IF(AND(SUM(AA12:AA15)&gt;0,AA14=0),"Missing Output",IF(AND(SUM(AA12:AA15)&gt;0,AA13&gt;0,AA14&gt;0),(AA14*3.6+AA15)/AA13*100,"")))</f>
        <v/>
      </c>
      <c r="AB16" s="141" t="str">
        <f t="shared" si="2"/>
        <v/>
      </c>
      <c r="AC16" s="1070" t="s">
        <v>2222</v>
      </c>
      <c r="AD16"/>
      <c r="AE16"/>
      <c r="AF16" s="762" t="s">
        <v>964</v>
      </c>
      <c r="AG16" s="141" t="str">
        <f t="shared" ref="AG16:BD16" si="3">IF(AND(SUM(AG12:AG15)&gt;0,AG13=0),"Missing Input",IF(AND(SUM(AG12:AG15)&gt;0,AG14=0),"Missing Output",IF(AND(SUM(AG12:AG15)&gt;0,AG13&gt;0,AG14&gt;0),(AG14*3.6+AG15)/AG13*100,"")))</f>
        <v/>
      </c>
      <c r="AH16" s="141" t="str">
        <f t="shared" si="3"/>
        <v/>
      </c>
      <c r="AI16" s="141" t="str">
        <f t="shared" si="3"/>
        <v/>
      </c>
      <c r="AJ16" s="141" t="str">
        <f t="shared" si="3"/>
        <v/>
      </c>
      <c r="AK16" s="141" t="str">
        <f t="shared" si="3"/>
        <v/>
      </c>
      <c r="AL16" s="141" t="str">
        <f t="shared" si="3"/>
        <v/>
      </c>
      <c r="AM16" s="141" t="str">
        <f t="shared" si="3"/>
        <v/>
      </c>
      <c r="AN16" s="141" t="str">
        <f t="shared" si="3"/>
        <v/>
      </c>
      <c r="AO16" s="141" t="str">
        <f t="shared" si="3"/>
        <v/>
      </c>
      <c r="AP16" s="141" t="str">
        <f t="shared" si="3"/>
        <v/>
      </c>
      <c r="AQ16" s="141" t="str">
        <f t="shared" si="3"/>
        <v/>
      </c>
      <c r="AR16" s="141" t="str">
        <f t="shared" si="3"/>
        <v/>
      </c>
      <c r="AS16" s="141" t="str">
        <f t="shared" si="3"/>
        <v/>
      </c>
      <c r="AT16" s="141" t="str">
        <f t="shared" si="3"/>
        <v/>
      </c>
      <c r="AU16" s="141" t="str">
        <f t="shared" si="3"/>
        <v/>
      </c>
      <c r="AV16" s="141" t="str">
        <f t="shared" si="3"/>
        <v/>
      </c>
      <c r="AW16" s="141" t="str">
        <f t="shared" si="3"/>
        <v/>
      </c>
      <c r="AX16" s="141" t="str">
        <f t="shared" si="3"/>
        <v/>
      </c>
      <c r="AY16" s="141" t="str">
        <f t="shared" si="3"/>
        <v/>
      </c>
      <c r="AZ16" s="141" t="str">
        <f>IF(AND(SUM(AZ12:AZ15)&gt;0,AZ13=0),"Missing Input",IF(AND(SUM(AZ12:AZ15)&gt;0,AZ14=0),"Missing Output",IF(AND(SUM(AZ12:AZ15)&gt;0,AZ13&gt;0,AZ14&gt;0),(AZ14*3.6+AZ15)/AZ13*100,"")))</f>
        <v/>
      </c>
      <c r="BA16" s="141" t="str">
        <f>IF(AND(SUM(BA12:BA15)&gt;0,BA13=0),"Missing Input",IF(AND(SUM(BA12:BA15)&gt;0,BA14=0),"Missing Output",IF(AND(SUM(BA12:BA15)&gt;0,BA13&gt;0,BA14&gt;0),(BA14*3.6+BA15)/BA13*100,"")))</f>
        <v/>
      </c>
      <c r="BB16" s="141" t="str">
        <f>IF(AND(SUM(BB12:BB15)&gt;0,BB13=0),"Missing Input",IF(AND(SUM(BB12:BB15)&gt;0,BB14=0),"Missing Output",IF(AND(SUM(BB12:BB15)&gt;0,BB13&gt;0,BB14&gt;0),(BB14*3.6+BB15)/BB13*100,"")))</f>
        <v/>
      </c>
      <c r="BC16" s="141" t="str">
        <f>IF(AND(SUM(BC12:BC15)&gt;0,BC13=0),"Missing Input",IF(AND(SUM(BC12:BC15)&gt;0,BC14=0),"Missing Output",IF(AND(SUM(BC12:BC15)&gt;0,BC13&gt;0,BC14&gt;0),(BC14*3.6+BC15)/BC13*100,"")))</f>
        <v/>
      </c>
      <c r="BD16" s="141" t="str">
        <f t="shared" si="3"/>
        <v/>
      </c>
      <c r="BJ16" s="81"/>
      <c r="BK16" s="81" t="s">
        <v>964</v>
      </c>
      <c r="BL16" s="81" t="s">
        <v>625</v>
      </c>
      <c r="BM16" s="81" t="s">
        <v>2001</v>
      </c>
    </row>
    <row r="17" spans="1:65" s="130" customFormat="1" ht="24" customHeight="1">
      <c r="A17" s="775"/>
      <c r="B17" s="775"/>
      <c r="C17" s="775"/>
      <c r="D17" s="775"/>
      <c r="E17" s="623"/>
      <c r="F17" s="623"/>
      <c r="G17" s="623"/>
      <c r="H17" s="623"/>
      <c r="I17" s="623"/>
      <c r="J17" s="624"/>
      <c r="K17" s="624"/>
      <c r="L17" s="624"/>
      <c r="M17" s="624"/>
      <c r="N17" s="624"/>
      <c r="O17" s="132"/>
      <c r="P17" s="624"/>
      <c r="Q17" s="624"/>
      <c r="R17" s="624"/>
      <c r="S17" s="624"/>
      <c r="T17" s="624"/>
      <c r="U17" s="624"/>
      <c r="V17" s="624"/>
      <c r="W17" s="624"/>
      <c r="X17" s="624"/>
      <c r="Y17" s="132"/>
      <c r="Z17" s="132"/>
      <c r="AA17" s="624"/>
      <c r="AB17" s="132"/>
      <c r="AC17" s="1066" t="s">
        <v>2269</v>
      </c>
      <c r="AD17"/>
      <c r="AE17"/>
      <c r="AF17" s="762" t="s">
        <v>198</v>
      </c>
      <c r="AG17" s="624"/>
      <c r="AH17" s="624"/>
      <c r="AI17" s="624"/>
      <c r="AJ17" s="624"/>
      <c r="AK17" s="624"/>
      <c r="AL17" s="624"/>
      <c r="AM17" s="624"/>
      <c r="AN17" s="624"/>
      <c r="AO17" s="624"/>
      <c r="AP17" s="624"/>
      <c r="AQ17" s="624"/>
      <c r="AR17" s="624"/>
      <c r="AS17" s="624"/>
      <c r="AT17" s="624"/>
      <c r="AU17" s="624"/>
      <c r="AV17" s="624"/>
      <c r="AW17" s="624"/>
      <c r="AX17" s="624"/>
      <c r="AY17" s="624"/>
      <c r="AZ17" s="624"/>
      <c r="BA17" s="624"/>
      <c r="BB17" s="624"/>
      <c r="BC17" s="624"/>
      <c r="BD17" s="624"/>
      <c r="BJ17" s="81"/>
      <c r="BK17" s="81" t="s">
        <v>198</v>
      </c>
      <c r="BL17" s="81" t="s">
        <v>821</v>
      </c>
      <c r="BM17" s="81" t="s">
        <v>2004</v>
      </c>
    </row>
    <row r="18" spans="1:65" s="130" customFormat="1" ht="12.75" customHeight="1">
      <c r="A18" s="775" t="s">
        <v>538</v>
      </c>
      <c r="B18" s="775" t="s">
        <v>73</v>
      </c>
      <c r="C18" s="775" t="s">
        <v>558</v>
      </c>
      <c r="D18" s="775" t="s">
        <v>89</v>
      </c>
      <c r="E18" s="128">
        <v>0</v>
      </c>
      <c r="F18" s="128">
        <v>0</v>
      </c>
      <c r="G18" s="128">
        <v>0</v>
      </c>
      <c r="H18" s="128">
        <v>0</v>
      </c>
      <c r="I18" s="128">
        <v>0</v>
      </c>
      <c r="J18" s="128">
        <v>0</v>
      </c>
      <c r="K18" s="128">
        <v>0</v>
      </c>
      <c r="L18" s="128">
        <v>0</v>
      </c>
      <c r="M18" s="128">
        <v>0</v>
      </c>
      <c r="N18" s="128">
        <v>0</v>
      </c>
      <c r="O18" s="128">
        <v>0</v>
      </c>
      <c r="P18" s="128">
        <v>0</v>
      </c>
      <c r="Q18" s="128">
        <v>0</v>
      </c>
      <c r="R18" s="128">
        <v>0</v>
      </c>
      <c r="S18" s="128">
        <v>0</v>
      </c>
      <c r="T18" s="128">
        <v>0</v>
      </c>
      <c r="U18" s="128">
        <v>0</v>
      </c>
      <c r="V18" s="128">
        <v>0</v>
      </c>
      <c r="W18" s="128">
        <v>0</v>
      </c>
      <c r="X18" s="128">
        <v>0</v>
      </c>
      <c r="Y18" s="128">
        <v>0</v>
      </c>
      <c r="Z18" s="128">
        <v>0</v>
      </c>
      <c r="AA18" s="128">
        <v>0</v>
      </c>
      <c r="AB18" s="128">
        <v>0</v>
      </c>
      <c r="AC18" s="1054" t="s">
        <v>2219</v>
      </c>
      <c r="AD18"/>
      <c r="AE18"/>
      <c r="AF18" s="762" t="s">
        <v>1474</v>
      </c>
      <c r="AG18" s="128">
        <v>0</v>
      </c>
      <c r="AH18" s="128">
        <v>0</v>
      </c>
      <c r="AI18" s="128">
        <v>0</v>
      </c>
      <c r="AJ18" s="128">
        <v>0</v>
      </c>
      <c r="AK18" s="128">
        <v>0</v>
      </c>
      <c r="AL18" s="128">
        <v>0</v>
      </c>
      <c r="AM18" s="128">
        <v>0</v>
      </c>
      <c r="AN18" s="128">
        <v>0</v>
      </c>
      <c r="AO18" s="128">
        <v>0</v>
      </c>
      <c r="AP18" s="128">
        <v>0</v>
      </c>
      <c r="AQ18" s="128">
        <v>0</v>
      </c>
      <c r="AR18" s="128">
        <v>0</v>
      </c>
      <c r="AS18" s="128">
        <v>0</v>
      </c>
      <c r="AT18" s="128">
        <v>0</v>
      </c>
      <c r="AU18" s="128">
        <v>0</v>
      </c>
      <c r="AV18" s="128">
        <v>0</v>
      </c>
      <c r="AW18" s="128">
        <v>0</v>
      </c>
      <c r="AX18" s="128">
        <v>0</v>
      </c>
      <c r="AY18" s="128">
        <v>0</v>
      </c>
      <c r="AZ18" s="128">
        <v>0</v>
      </c>
      <c r="BA18" s="128">
        <v>0</v>
      </c>
      <c r="BB18" s="128">
        <v>0</v>
      </c>
      <c r="BC18" s="128">
        <v>0</v>
      </c>
      <c r="BD18" s="128">
        <v>0</v>
      </c>
      <c r="BJ18" s="81"/>
      <c r="BK18" s="81" t="s">
        <v>1474</v>
      </c>
      <c r="BL18" s="81" t="s">
        <v>88</v>
      </c>
      <c r="BM18" s="81" t="s">
        <v>1998</v>
      </c>
    </row>
    <row r="19" spans="1:65" s="130" customFormat="1" ht="12.75" customHeight="1">
      <c r="A19" s="775" t="s">
        <v>538</v>
      </c>
      <c r="B19" s="775" t="s">
        <v>1307</v>
      </c>
      <c r="C19" s="775" t="s">
        <v>558</v>
      </c>
      <c r="D19" s="775" t="s">
        <v>89</v>
      </c>
      <c r="E19" s="128">
        <v>0</v>
      </c>
      <c r="F19" s="128">
        <v>0</v>
      </c>
      <c r="G19" s="128">
        <v>0</v>
      </c>
      <c r="H19" s="128">
        <v>0</v>
      </c>
      <c r="I19" s="128">
        <v>0</v>
      </c>
      <c r="J19" s="128">
        <v>0</v>
      </c>
      <c r="K19" s="128">
        <v>0</v>
      </c>
      <c r="L19" s="128">
        <v>0</v>
      </c>
      <c r="M19" s="128">
        <v>0</v>
      </c>
      <c r="N19" s="128">
        <v>0</v>
      </c>
      <c r="O19" s="128">
        <v>0</v>
      </c>
      <c r="P19" s="128">
        <v>0</v>
      </c>
      <c r="Q19" s="128">
        <v>0</v>
      </c>
      <c r="R19" s="128">
        <v>0</v>
      </c>
      <c r="S19" s="128">
        <v>0</v>
      </c>
      <c r="T19" s="128">
        <v>0</v>
      </c>
      <c r="U19" s="128">
        <v>0</v>
      </c>
      <c r="V19" s="128">
        <v>0</v>
      </c>
      <c r="W19" s="128">
        <v>0</v>
      </c>
      <c r="X19" s="128">
        <v>0</v>
      </c>
      <c r="Y19" s="128">
        <v>0</v>
      </c>
      <c r="Z19" s="128">
        <v>0</v>
      </c>
      <c r="AA19" s="128">
        <v>0</v>
      </c>
      <c r="AB19" s="128">
        <v>0</v>
      </c>
      <c r="AC19" s="1054" t="s">
        <v>2220</v>
      </c>
      <c r="AD19"/>
      <c r="AE19"/>
      <c r="AF19" s="762" t="s">
        <v>636</v>
      </c>
      <c r="AG19" s="128">
        <v>0</v>
      </c>
      <c r="AH19" s="128">
        <v>0</v>
      </c>
      <c r="AI19" s="128">
        <v>0</v>
      </c>
      <c r="AJ19" s="128">
        <v>0</v>
      </c>
      <c r="AK19" s="128">
        <v>0</v>
      </c>
      <c r="AL19" s="128">
        <v>0</v>
      </c>
      <c r="AM19" s="128">
        <v>0</v>
      </c>
      <c r="AN19" s="128">
        <v>0</v>
      </c>
      <c r="AO19" s="128">
        <v>0</v>
      </c>
      <c r="AP19" s="128">
        <v>0</v>
      </c>
      <c r="AQ19" s="128">
        <v>0</v>
      </c>
      <c r="AR19" s="128">
        <v>0</v>
      </c>
      <c r="AS19" s="128">
        <v>0</v>
      </c>
      <c r="AT19" s="128">
        <v>0</v>
      </c>
      <c r="AU19" s="128">
        <v>0</v>
      </c>
      <c r="AV19" s="128">
        <v>0</v>
      </c>
      <c r="AW19" s="128">
        <v>0</v>
      </c>
      <c r="AX19" s="128">
        <v>0</v>
      </c>
      <c r="AY19" s="128">
        <v>0</v>
      </c>
      <c r="AZ19" s="128">
        <v>0</v>
      </c>
      <c r="BA19" s="128">
        <v>0</v>
      </c>
      <c r="BB19" s="128">
        <v>0</v>
      </c>
      <c r="BC19" s="128">
        <v>0</v>
      </c>
      <c r="BD19" s="128">
        <v>0</v>
      </c>
      <c r="BJ19" s="81"/>
      <c r="BK19" s="81" t="s">
        <v>636</v>
      </c>
      <c r="BL19" s="81" t="s">
        <v>624</v>
      </c>
      <c r="BM19" s="81" t="s">
        <v>1999</v>
      </c>
    </row>
    <row r="20" spans="1:65" s="130" customFormat="1" ht="12.75" customHeight="1">
      <c r="A20" s="775" t="s">
        <v>538</v>
      </c>
      <c r="B20" s="775" t="s">
        <v>75</v>
      </c>
      <c r="C20" s="775" t="s">
        <v>558</v>
      </c>
      <c r="D20" s="775" t="s">
        <v>89</v>
      </c>
      <c r="E20" s="128">
        <v>0</v>
      </c>
      <c r="F20" s="128">
        <v>0</v>
      </c>
      <c r="G20" s="128">
        <v>0</v>
      </c>
      <c r="H20" s="128">
        <v>0</v>
      </c>
      <c r="I20" s="128">
        <v>0</v>
      </c>
      <c r="J20" s="128">
        <v>0</v>
      </c>
      <c r="K20" s="128">
        <v>0</v>
      </c>
      <c r="L20" s="128">
        <v>0</v>
      </c>
      <c r="M20" s="128">
        <v>0</v>
      </c>
      <c r="N20" s="128">
        <v>0</v>
      </c>
      <c r="O20" s="128">
        <v>0</v>
      </c>
      <c r="P20" s="128">
        <v>0</v>
      </c>
      <c r="Q20" s="128">
        <v>0</v>
      </c>
      <c r="R20" s="128">
        <v>0</v>
      </c>
      <c r="S20" s="128">
        <v>0</v>
      </c>
      <c r="T20" s="128">
        <v>0</v>
      </c>
      <c r="U20" s="128">
        <v>0</v>
      </c>
      <c r="V20" s="128">
        <v>0</v>
      </c>
      <c r="W20" s="128">
        <v>0</v>
      </c>
      <c r="X20" s="128">
        <v>0</v>
      </c>
      <c r="Y20" s="128">
        <v>0</v>
      </c>
      <c r="Z20" s="128">
        <v>0</v>
      </c>
      <c r="AA20" s="128">
        <v>0</v>
      </c>
      <c r="AB20" s="128">
        <v>0</v>
      </c>
      <c r="AC20" s="1054" t="s">
        <v>2225</v>
      </c>
      <c r="AD20"/>
      <c r="AE20"/>
      <c r="AF20" s="762" t="s">
        <v>638</v>
      </c>
      <c r="AG20" s="128">
        <v>0</v>
      </c>
      <c r="AH20" s="128">
        <v>0</v>
      </c>
      <c r="AI20" s="128">
        <v>0</v>
      </c>
      <c r="AJ20" s="128">
        <v>0</v>
      </c>
      <c r="AK20" s="128">
        <v>0</v>
      </c>
      <c r="AL20" s="128">
        <v>0</v>
      </c>
      <c r="AM20" s="128">
        <v>0</v>
      </c>
      <c r="AN20" s="128">
        <v>0</v>
      </c>
      <c r="AO20" s="128">
        <v>0</v>
      </c>
      <c r="AP20" s="128">
        <v>0</v>
      </c>
      <c r="AQ20" s="128">
        <v>0</v>
      </c>
      <c r="AR20" s="128">
        <v>0</v>
      </c>
      <c r="AS20" s="128">
        <v>0</v>
      </c>
      <c r="AT20" s="128">
        <v>0</v>
      </c>
      <c r="AU20" s="128">
        <v>0</v>
      </c>
      <c r="AV20" s="128">
        <v>0</v>
      </c>
      <c r="AW20" s="128">
        <v>0</v>
      </c>
      <c r="AX20" s="128">
        <v>0</v>
      </c>
      <c r="AY20" s="128">
        <v>0</v>
      </c>
      <c r="AZ20" s="128">
        <v>0</v>
      </c>
      <c r="BA20" s="128">
        <v>0</v>
      </c>
      <c r="BB20" s="128">
        <v>0</v>
      </c>
      <c r="BC20" s="128">
        <v>0</v>
      </c>
      <c r="BD20" s="128">
        <v>0</v>
      </c>
      <c r="BJ20" s="81"/>
      <c r="BK20" s="81" t="s">
        <v>638</v>
      </c>
      <c r="BL20" s="81" t="s">
        <v>627</v>
      </c>
      <c r="BM20" s="81" t="s">
        <v>2003</v>
      </c>
    </row>
    <row r="21" spans="1:65" s="130" customFormat="1" ht="12.75" customHeight="1">
      <c r="A21" s="775"/>
      <c r="B21" s="775"/>
      <c r="C21" s="775"/>
      <c r="D21" s="775"/>
      <c r="E21" s="141" t="str">
        <f>IF(AND(SUM(E18:E20)&gt;0,E19=0),"Missing Input",IF(AND(SUM(E18:E19)&gt;0,E20=0),"Missing Output",IF(AND(SUM(E18:E20)&gt;0,E19&gt;0,E20&gt;0),(E20/E19)*100,"")))</f>
        <v/>
      </c>
      <c r="F21" s="141" t="str">
        <f t="shared" ref="F21:AB21" si="4">IF(AND(SUM(F18:F20)&gt;0,F19=0),"Missing Input",IF(AND(SUM(F18:F19)&gt;0,F20=0),"Missing Output",IF(AND(SUM(F18:F20)&gt;0,F19&gt;0,F20&gt;0),(F20/F19)*100,"")))</f>
        <v/>
      </c>
      <c r="G21" s="141" t="str">
        <f t="shared" si="4"/>
        <v/>
      </c>
      <c r="H21" s="141" t="str">
        <f t="shared" si="4"/>
        <v/>
      </c>
      <c r="I21" s="141" t="str">
        <f t="shared" si="4"/>
        <v/>
      </c>
      <c r="J21" s="141" t="str">
        <f t="shared" si="4"/>
        <v/>
      </c>
      <c r="K21" s="141" t="str">
        <f t="shared" si="4"/>
        <v/>
      </c>
      <c r="L21" s="141" t="str">
        <f t="shared" si="4"/>
        <v/>
      </c>
      <c r="M21" s="141" t="str">
        <f t="shared" si="4"/>
        <v/>
      </c>
      <c r="N21" s="141" t="str">
        <f t="shared" si="4"/>
        <v/>
      </c>
      <c r="O21" s="141" t="str">
        <f t="shared" si="4"/>
        <v/>
      </c>
      <c r="P21" s="141" t="str">
        <f t="shared" si="4"/>
        <v/>
      </c>
      <c r="Q21" s="141" t="str">
        <f t="shared" si="4"/>
        <v/>
      </c>
      <c r="R21" s="141" t="str">
        <f t="shared" si="4"/>
        <v/>
      </c>
      <c r="S21" s="141" t="str">
        <f t="shared" si="4"/>
        <v/>
      </c>
      <c r="T21" s="141" t="str">
        <f t="shared" si="4"/>
        <v/>
      </c>
      <c r="U21" s="141" t="str">
        <f t="shared" si="4"/>
        <v/>
      </c>
      <c r="V21" s="141" t="str">
        <f t="shared" si="4"/>
        <v/>
      </c>
      <c r="W21" s="141" t="str">
        <f>IF(AND(SUM(W18:W20)&gt;0,W19=0),"Missing Input",IF(AND(SUM(W18:W19)&gt;0,W20=0),"Missing Output",IF(AND(SUM(W18:W20)&gt;0,W19&gt;0,W20&gt;0),(W20/W19)*100,"")))</f>
        <v/>
      </c>
      <c r="X21" s="141" t="str">
        <f>IF(AND(SUM(X18:X20)&gt;0,X19=0),"Missing Input",IF(AND(SUM(X18:X19)&gt;0,X20=0),"Missing Output",IF(AND(SUM(X18:X20)&gt;0,X19&gt;0,X20&gt;0),(X20/X19)*100,"")))</f>
        <v/>
      </c>
      <c r="Y21" s="141" t="str">
        <f>IF(AND(SUM(Y18:Y20)&gt;0,Y19=0),"Missing Input",IF(AND(SUM(Y18:Y19)&gt;0,Y20=0),"Missing Output",IF(AND(SUM(Y18:Y20)&gt;0,Y19&gt;0,Y20&gt;0),(Y20/Y19)*100,"")))</f>
        <v/>
      </c>
      <c r="Z21" s="141" t="str">
        <f>IF(AND(SUM(Z18:Z20)&gt;0,Z19=0),"Missing Input",IF(AND(SUM(Z18:Z19)&gt;0,Z20=0),"Missing Output",IF(AND(SUM(Z18:Z20)&gt;0,Z19&gt;0,Z20&gt;0),(Z20/Z19)*100,"")))</f>
        <v/>
      </c>
      <c r="AA21" s="141" t="str">
        <f>IF(AND(SUM(AA18:AA20)&gt;0,AA19=0),"Missing Input",IF(AND(SUM(AA18:AA19)&gt;0,AA20=0),"Missing Output",IF(AND(SUM(AA18:AA20)&gt;0,AA19&gt;0,AA20&gt;0),(AA20/AA19)*100,"")))</f>
        <v/>
      </c>
      <c r="AB21" s="141" t="str">
        <f t="shared" si="4"/>
        <v/>
      </c>
      <c r="AC21" s="1070" t="s">
        <v>2222</v>
      </c>
      <c r="AD21"/>
      <c r="AE21"/>
      <c r="AF21" s="762" t="s">
        <v>964</v>
      </c>
      <c r="AG21" s="141" t="str">
        <f t="shared" ref="AG21:BD21" si="5">IF(AND(SUM(AG18:AG20)&gt;0,AG19=0),"Missing Input",IF(AND(SUM(AG18:AG19)&gt;0,AG20=0),"Missing Output",IF(AND(SUM(AG18:AG20)&gt;0,AG19&gt;0,AG20&gt;0),(AG20/AG19)*100,"")))</f>
        <v/>
      </c>
      <c r="AH21" s="141" t="str">
        <f t="shared" si="5"/>
        <v/>
      </c>
      <c r="AI21" s="141" t="str">
        <f t="shared" si="5"/>
        <v/>
      </c>
      <c r="AJ21" s="141" t="str">
        <f t="shared" si="5"/>
        <v/>
      </c>
      <c r="AK21" s="141" t="str">
        <f t="shared" si="5"/>
        <v/>
      </c>
      <c r="AL21" s="141" t="str">
        <f t="shared" si="5"/>
        <v/>
      </c>
      <c r="AM21" s="141" t="str">
        <f t="shared" si="5"/>
        <v/>
      </c>
      <c r="AN21" s="141" t="str">
        <f t="shared" si="5"/>
        <v/>
      </c>
      <c r="AO21" s="141" t="str">
        <f t="shared" si="5"/>
        <v/>
      </c>
      <c r="AP21" s="141" t="str">
        <f t="shared" si="5"/>
        <v/>
      </c>
      <c r="AQ21" s="141" t="str">
        <f t="shared" si="5"/>
        <v/>
      </c>
      <c r="AR21" s="141" t="str">
        <f t="shared" si="5"/>
        <v/>
      </c>
      <c r="AS21" s="141" t="str">
        <f t="shared" si="5"/>
        <v/>
      </c>
      <c r="AT21" s="141" t="str">
        <f t="shared" si="5"/>
        <v/>
      </c>
      <c r="AU21" s="141" t="str">
        <f t="shared" si="5"/>
        <v/>
      </c>
      <c r="AV21" s="141" t="str">
        <f t="shared" si="5"/>
        <v/>
      </c>
      <c r="AW21" s="141" t="str">
        <f t="shared" si="5"/>
        <v/>
      </c>
      <c r="AX21" s="141" t="str">
        <f t="shared" si="5"/>
        <v/>
      </c>
      <c r="AY21" s="141" t="str">
        <f t="shared" si="5"/>
        <v/>
      </c>
      <c r="AZ21" s="141" t="str">
        <f>IF(AND(SUM(AZ18:AZ20)&gt;0,AZ19=0),"Missing Input",IF(AND(SUM(AZ18:AZ19)&gt;0,AZ20=0),"Missing Output",IF(AND(SUM(AZ18:AZ20)&gt;0,AZ19&gt;0,AZ20&gt;0),(AZ20/AZ19)*100,"")))</f>
        <v/>
      </c>
      <c r="BA21" s="141" t="str">
        <f>IF(AND(SUM(BA18:BA20)&gt;0,BA19=0),"Missing Input",IF(AND(SUM(BA18:BA19)&gt;0,BA20=0),"Missing Output",IF(AND(SUM(BA18:BA20)&gt;0,BA19&gt;0,BA20&gt;0),(BA20/BA19)*100,"")))</f>
        <v/>
      </c>
      <c r="BB21" s="141" t="str">
        <f>IF(AND(SUM(BB18:BB20)&gt;0,BB19=0),"Missing Input",IF(AND(SUM(BB18:BB19)&gt;0,BB20=0),"Missing Output",IF(AND(SUM(BB18:BB20)&gt;0,BB19&gt;0,BB20&gt;0),(BB20/BB19)*100,"")))</f>
        <v/>
      </c>
      <c r="BC21" s="141" t="str">
        <f>IF(AND(SUM(BC18:BC20)&gt;0,BC19=0),"Missing Input",IF(AND(SUM(BC18:BC19)&gt;0,BC20=0),"Missing Output",IF(AND(SUM(BC18:BC20)&gt;0,BC19&gt;0,BC20&gt;0),(BC20/BC19)*100,"")))</f>
        <v/>
      </c>
      <c r="BD21" s="141" t="str">
        <f t="shared" si="5"/>
        <v/>
      </c>
      <c r="BJ21" s="81"/>
      <c r="BK21" s="81" t="s">
        <v>964</v>
      </c>
      <c r="BL21" s="81" t="s">
        <v>625</v>
      </c>
      <c r="BM21" s="81" t="s">
        <v>2001</v>
      </c>
    </row>
    <row r="22" spans="1:65" s="126" customFormat="1" ht="24" customHeight="1">
      <c r="A22" s="775"/>
      <c r="B22" s="775"/>
      <c r="C22" s="775"/>
      <c r="D22" s="775"/>
      <c r="E22" s="625"/>
      <c r="F22" s="625"/>
      <c r="G22" s="625"/>
      <c r="H22" s="625"/>
      <c r="I22" s="625"/>
      <c r="J22" s="624"/>
      <c r="K22" s="624"/>
      <c r="L22" s="624"/>
      <c r="M22" s="624"/>
      <c r="N22" s="624"/>
      <c r="O22" s="132"/>
      <c r="P22" s="624"/>
      <c r="Q22" s="624"/>
      <c r="R22" s="624"/>
      <c r="S22" s="624"/>
      <c r="T22" s="624"/>
      <c r="U22" s="624"/>
      <c r="V22" s="624"/>
      <c r="W22" s="624"/>
      <c r="X22" s="624"/>
      <c r="Y22" s="132"/>
      <c r="Z22" s="132"/>
      <c r="AA22" s="624"/>
      <c r="AB22" s="132"/>
      <c r="AC22" s="1061" t="s">
        <v>2144</v>
      </c>
      <c r="AD22"/>
      <c r="AE22"/>
      <c r="AF22" s="762" t="s">
        <v>191</v>
      </c>
      <c r="AG22" s="624"/>
      <c r="AH22" s="624"/>
      <c r="AI22" s="624"/>
      <c r="AJ22" s="624"/>
      <c r="AK22" s="624"/>
      <c r="AL22" s="624"/>
      <c r="AM22" s="624"/>
      <c r="AN22" s="624"/>
      <c r="AO22" s="624"/>
      <c r="AP22" s="624"/>
      <c r="AQ22" s="624"/>
      <c r="AR22" s="624"/>
      <c r="AS22" s="624"/>
      <c r="AT22" s="624"/>
      <c r="AU22" s="624"/>
      <c r="AV22" s="624"/>
      <c r="AW22" s="624"/>
      <c r="AX22" s="624"/>
      <c r="AY22" s="624"/>
      <c r="AZ22" s="624"/>
      <c r="BA22" s="624"/>
      <c r="BB22" s="624"/>
      <c r="BC22" s="624"/>
      <c r="BD22" s="624"/>
      <c r="BJ22" s="81"/>
      <c r="BK22" s="81" t="s">
        <v>191</v>
      </c>
      <c r="BL22" s="81" t="s">
        <v>338</v>
      </c>
      <c r="BM22" s="81" t="s">
        <v>2005</v>
      </c>
    </row>
    <row r="23" spans="1:65" s="130" customFormat="1" ht="12.75" customHeight="1">
      <c r="A23" s="775" t="s">
        <v>538</v>
      </c>
      <c r="B23" s="775" t="s">
        <v>73</v>
      </c>
      <c r="C23" s="775" t="s">
        <v>245</v>
      </c>
      <c r="D23" s="775" t="s">
        <v>89</v>
      </c>
      <c r="E23" s="128">
        <v>0</v>
      </c>
      <c r="F23" s="128">
        <v>0</v>
      </c>
      <c r="G23" s="128">
        <v>0</v>
      </c>
      <c r="H23" s="128">
        <v>0</v>
      </c>
      <c r="I23" s="128">
        <v>0</v>
      </c>
      <c r="J23" s="128">
        <v>0</v>
      </c>
      <c r="K23" s="128">
        <v>0</v>
      </c>
      <c r="L23" s="128">
        <v>0</v>
      </c>
      <c r="M23" s="128">
        <v>0</v>
      </c>
      <c r="N23" s="128">
        <v>0</v>
      </c>
      <c r="O23" s="128">
        <v>0</v>
      </c>
      <c r="P23" s="128">
        <v>0</v>
      </c>
      <c r="Q23" s="128">
        <v>0</v>
      </c>
      <c r="R23" s="128">
        <v>0</v>
      </c>
      <c r="S23" s="128">
        <v>0</v>
      </c>
      <c r="T23" s="128">
        <v>0</v>
      </c>
      <c r="U23" s="128">
        <v>0</v>
      </c>
      <c r="V23" s="128">
        <v>0</v>
      </c>
      <c r="W23" s="128">
        <v>0</v>
      </c>
      <c r="X23" s="128">
        <v>0</v>
      </c>
      <c r="Y23" s="128">
        <v>0</v>
      </c>
      <c r="Z23" s="128">
        <v>0</v>
      </c>
      <c r="AA23" s="128">
        <v>0</v>
      </c>
      <c r="AB23" s="128">
        <v>0</v>
      </c>
      <c r="AC23" s="1054" t="s">
        <v>2219</v>
      </c>
      <c r="AD23"/>
      <c r="AE23"/>
      <c r="AF23" s="762" t="s">
        <v>1474</v>
      </c>
      <c r="AG23" s="128">
        <v>0</v>
      </c>
      <c r="AH23" s="128">
        <v>0</v>
      </c>
      <c r="AI23" s="128">
        <v>0</v>
      </c>
      <c r="AJ23" s="128">
        <v>0</v>
      </c>
      <c r="AK23" s="128">
        <v>0</v>
      </c>
      <c r="AL23" s="128">
        <v>0</v>
      </c>
      <c r="AM23" s="128">
        <v>0</v>
      </c>
      <c r="AN23" s="128">
        <v>0</v>
      </c>
      <c r="AO23" s="128">
        <v>0</v>
      </c>
      <c r="AP23" s="128">
        <v>0</v>
      </c>
      <c r="AQ23" s="128">
        <v>0</v>
      </c>
      <c r="AR23" s="128">
        <v>0</v>
      </c>
      <c r="AS23" s="128">
        <v>0</v>
      </c>
      <c r="AT23" s="128">
        <v>0</v>
      </c>
      <c r="AU23" s="128">
        <v>0</v>
      </c>
      <c r="AV23" s="128">
        <v>0</v>
      </c>
      <c r="AW23" s="128">
        <v>0</v>
      </c>
      <c r="AX23" s="128">
        <v>0</v>
      </c>
      <c r="AY23" s="128">
        <v>0</v>
      </c>
      <c r="AZ23" s="128">
        <v>0</v>
      </c>
      <c r="BA23" s="128">
        <v>0</v>
      </c>
      <c r="BB23" s="128">
        <v>0</v>
      </c>
      <c r="BC23" s="128">
        <v>0</v>
      </c>
      <c r="BD23" s="128">
        <v>0</v>
      </c>
      <c r="BJ23" s="81"/>
      <c r="BK23" s="81" t="s">
        <v>1474</v>
      </c>
      <c r="BL23" s="81" t="s">
        <v>88</v>
      </c>
      <c r="BM23" s="81" t="s">
        <v>1998</v>
      </c>
    </row>
    <row r="24" spans="1:65" s="130" customFormat="1" ht="12.75" customHeight="1">
      <c r="A24" s="775" t="s">
        <v>538</v>
      </c>
      <c r="B24" s="775" t="s">
        <v>1307</v>
      </c>
      <c r="C24" s="775" t="s">
        <v>245</v>
      </c>
      <c r="D24" s="775" t="s">
        <v>89</v>
      </c>
      <c r="E24" s="128">
        <v>0</v>
      </c>
      <c r="F24" s="128">
        <v>0</v>
      </c>
      <c r="G24" s="128">
        <v>0</v>
      </c>
      <c r="H24" s="128">
        <v>0</v>
      </c>
      <c r="I24" s="128">
        <v>0</v>
      </c>
      <c r="J24" s="128">
        <v>0</v>
      </c>
      <c r="K24" s="128">
        <v>0</v>
      </c>
      <c r="L24" s="128">
        <v>0</v>
      </c>
      <c r="M24" s="128">
        <v>0</v>
      </c>
      <c r="N24" s="128">
        <v>0</v>
      </c>
      <c r="O24" s="128">
        <v>0</v>
      </c>
      <c r="P24" s="128">
        <v>0</v>
      </c>
      <c r="Q24" s="128">
        <v>0</v>
      </c>
      <c r="R24" s="128">
        <v>0</v>
      </c>
      <c r="S24" s="128">
        <v>0</v>
      </c>
      <c r="T24" s="128">
        <v>0</v>
      </c>
      <c r="U24" s="128">
        <v>0</v>
      </c>
      <c r="V24" s="128">
        <v>0</v>
      </c>
      <c r="W24" s="128">
        <v>0</v>
      </c>
      <c r="X24" s="128">
        <v>0</v>
      </c>
      <c r="Y24" s="128">
        <v>0</v>
      </c>
      <c r="Z24" s="128">
        <v>0</v>
      </c>
      <c r="AA24" s="128">
        <v>0</v>
      </c>
      <c r="AB24" s="128">
        <v>0</v>
      </c>
      <c r="AC24" s="1054" t="s">
        <v>2220</v>
      </c>
      <c r="AD24"/>
      <c r="AE24"/>
      <c r="AF24" s="762" t="s">
        <v>636</v>
      </c>
      <c r="AG24" s="128">
        <v>0</v>
      </c>
      <c r="AH24" s="128">
        <v>0</v>
      </c>
      <c r="AI24" s="128">
        <v>0</v>
      </c>
      <c r="AJ24" s="128">
        <v>0</v>
      </c>
      <c r="AK24" s="128">
        <v>0</v>
      </c>
      <c r="AL24" s="128">
        <v>0</v>
      </c>
      <c r="AM24" s="128">
        <v>0</v>
      </c>
      <c r="AN24" s="128">
        <v>0</v>
      </c>
      <c r="AO24" s="128">
        <v>0</v>
      </c>
      <c r="AP24" s="128">
        <v>0</v>
      </c>
      <c r="AQ24" s="128">
        <v>0</v>
      </c>
      <c r="AR24" s="128">
        <v>0</v>
      </c>
      <c r="AS24" s="128">
        <v>0</v>
      </c>
      <c r="AT24" s="128">
        <v>0</v>
      </c>
      <c r="AU24" s="128">
        <v>0</v>
      </c>
      <c r="AV24" s="128">
        <v>0</v>
      </c>
      <c r="AW24" s="128">
        <v>0</v>
      </c>
      <c r="AX24" s="128">
        <v>0</v>
      </c>
      <c r="AY24" s="128">
        <v>0</v>
      </c>
      <c r="AZ24" s="128">
        <v>0</v>
      </c>
      <c r="BA24" s="128">
        <v>0</v>
      </c>
      <c r="BB24" s="128">
        <v>0</v>
      </c>
      <c r="BC24" s="128">
        <v>0</v>
      </c>
      <c r="BD24" s="128">
        <v>0</v>
      </c>
      <c r="BJ24" s="81"/>
      <c r="BK24" s="81" t="s">
        <v>636</v>
      </c>
      <c r="BL24" s="81" t="s">
        <v>624</v>
      </c>
      <c r="BM24" s="81" t="s">
        <v>1999</v>
      </c>
    </row>
    <row r="25" spans="1:65" s="130" customFormat="1" ht="12.75" customHeight="1">
      <c r="A25" s="775" t="s">
        <v>538</v>
      </c>
      <c r="B25" s="775" t="s">
        <v>74</v>
      </c>
      <c r="C25" s="775" t="s">
        <v>245</v>
      </c>
      <c r="D25" s="775" t="s">
        <v>89</v>
      </c>
      <c r="E25" s="128">
        <v>0</v>
      </c>
      <c r="F25" s="128">
        <v>0</v>
      </c>
      <c r="G25" s="128">
        <v>0</v>
      </c>
      <c r="H25" s="128">
        <v>0</v>
      </c>
      <c r="I25" s="128">
        <v>0</v>
      </c>
      <c r="J25" s="128">
        <v>0</v>
      </c>
      <c r="K25" s="128">
        <v>0</v>
      </c>
      <c r="L25" s="128">
        <v>0</v>
      </c>
      <c r="M25" s="128">
        <v>0</v>
      </c>
      <c r="N25" s="128">
        <v>0</v>
      </c>
      <c r="O25" s="128">
        <v>0</v>
      </c>
      <c r="P25" s="128">
        <v>0</v>
      </c>
      <c r="Q25" s="128">
        <v>0</v>
      </c>
      <c r="R25" s="128">
        <v>0</v>
      </c>
      <c r="S25" s="128">
        <v>0</v>
      </c>
      <c r="T25" s="128">
        <v>0</v>
      </c>
      <c r="U25" s="128">
        <v>0</v>
      </c>
      <c r="V25" s="128">
        <v>0</v>
      </c>
      <c r="W25" s="128">
        <v>0</v>
      </c>
      <c r="X25" s="128">
        <v>0</v>
      </c>
      <c r="Y25" s="128">
        <v>0</v>
      </c>
      <c r="Z25" s="128">
        <v>0</v>
      </c>
      <c r="AA25" s="128">
        <v>0</v>
      </c>
      <c r="AB25" s="128">
        <v>0</v>
      </c>
      <c r="AC25" s="1054" t="s">
        <v>2221</v>
      </c>
      <c r="AD25"/>
      <c r="AE25"/>
      <c r="AF25" s="762" t="s">
        <v>637</v>
      </c>
      <c r="AG25" s="128">
        <v>0</v>
      </c>
      <c r="AH25" s="128">
        <v>0</v>
      </c>
      <c r="AI25" s="128">
        <v>0</v>
      </c>
      <c r="AJ25" s="128">
        <v>0</v>
      </c>
      <c r="AK25" s="128">
        <v>0</v>
      </c>
      <c r="AL25" s="128">
        <v>0</v>
      </c>
      <c r="AM25" s="128">
        <v>0</v>
      </c>
      <c r="AN25" s="128">
        <v>0</v>
      </c>
      <c r="AO25" s="128">
        <v>0</v>
      </c>
      <c r="AP25" s="128">
        <v>0</v>
      </c>
      <c r="AQ25" s="128">
        <v>0</v>
      </c>
      <c r="AR25" s="128">
        <v>0</v>
      </c>
      <c r="AS25" s="128">
        <v>0</v>
      </c>
      <c r="AT25" s="128">
        <v>0</v>
      </c>
      <c r="AU25" s="128">
        <v>0</v>
      </c>
      <c r="AV25" s="128">
        <v>0</v>
      </c>
      <c r="AW25" s="128">
        <v>0</v>
      </c>
      <c r="AX25" s="128">
        <v>0</v>
      </c>
      <c r="AY25" s="128">
        <v>0</v>
      </c>
      <c r="AZ25" s="128">
        <v>0</v>
      </c>
      <c r="BA25" s="128">
        <v>0</v>
      </c>
      <c r="BB25" s="128">
        <v>0</v>
      </c>
      <c r="BC25" s="128">
        <v>0</v>
      </c>
      <c r="BD25" s="128">
        <v>0</v>
      </c>
      <c r="BJ25" s="81"/>
      <c r="BK25" s="81" t="s">
        <v>637</v>
      </c>
      <c r="BL25" s="81" t="s">
        <v>626</v>
      </c>
      <c r="BM25" s="81" t="s">
        <v>2000</v>
      </c>
    </row>
    <row r="26" spans="1:65" s="130" customFormat="1" ht="12.75" customHeight="1">
      <c r="A26" s="775"/>
      <c r="B26" s="775"/>
      <c r="C26" s="775"/>
      <c r="D26" s="775"/>
      <c r="E26" s="141" t="str">
        <f>IF(AND(SUM(E23:E25)&gt;0,E24=0),"Missing Input",IF(AND(SUM(E23:E24)&gt;0,E25=0),"Missing Output",IF(AND(SUM(E23:E25)&gt;0,E24&gt;0,E25&gt;0),(E25*3.6)/E24*100,"")))</f>
        <v/>
      </c>
      <c r="F26" s="141" t="str">
        <f t="shared" ref="F26:AB26" si="6">IF(AND(SUM(F23:F25)&gt;0,F24=0),"Missing Input",IF(AND(SUM(F23:F24)&gt;0,F25=0),"Missing Output",IF(AND(SUM(F23:F25)&gt;0,F24&gt;0,F25&gt;0),(F25*3.6)/F24*100,"")))</f>
        <v/>
      </c>
      <c r="G26" s="141" t="str">
        <f t="shared" si="6"/>
        <v/>
      </c>
      <c r="H26" s="141" t="str">
        <f t="shared" si="6"/>
        <v/>
      </c>
      <c r="I26" s="141" t="str">
        <f t="shared" si="6"/>
        <v/>
      </c>
      <c r="J26" s="141" t="str">
        <f t="shared" si="6"/>
        <v/>
      </c>
      <c r="K26" s="141" t="str">
        <f t="shared" si="6"/>
        <v/>
      </c>
      <c r="L26" s="141" t="str">
        <f t="shared" si="6"/>
        <v/>
      </c>
      <c r="M26" s="141" t="str">
        <f t="shared" si="6"/>
        <v/>
      </c>
      <c r="N26" s="141" t="str">
        <f t="shared" si="6"/>
        <v/>
      </c>
      <c r="O26" s="141" t="str">
        <f t="shared" si="6"/>
        <v/>
      </c>
      <c r="P26" s="141" t="str">
        <f t="shared" si="6"/>
        <v/>
      </c>
      <c r="Q26" s="141" t="str">
        <f t="shared" si="6"/>
        <v/>
      </c>
      <c r="R26" s="141" t="str">
        <f t="shared" si="6"/>
        <v/>
      </c>
      <c r="S26" s="141" t="str">
        <f t="shared" si="6"/>
        <v/>
      </c>
      <c r="T26" s="141" t="str">
        <f t="shared" si="6"/>
        <v/>
      </c>
      <c r="U26" s="141" t="str">
        <f t="shared" si="6"/>
        <v/>
      </c>
      <c r="V26" s="141" t="str">
        <f t="shared" si="6"/>
        <v/>
      </c>
      <c r="W26" s="141" t="str">
        <f>IF(AND(SUM(W23:W25)&gt;0,W24=0),"Missing Input",IF(AND(SUM(W23:W24)&gt;0,W25=0),"Missing Output",IF(AND(SUM(W23:W25)&gt;0,W24&gt;0,W25&gt;0),(W25*3.6)/W24*100,"")))</f>
        <v/>
      </c>
      <c r="X26" s="141" t="str">
        <f>IF(AND(SUM(X23:X25)&gt;0,X24=0),"Missing Input",IF(AND(SUM(X23:X24)&gt;0,X25=0),"Missing Output",IF(AND(SUM(X23:X25)&gt;0,X24&gt;0,X25&gt;0),(X25*3.6)/X24*100,"")))</f>
        <v/>
      </c>
      <c r="Y26" s="141" t="str">
        <f>IF(AND(SUM(Y23:Y25)&gt;0,Y24=0),"Missing Input",IF(AND(SUM(Y23:Y24)&gt;0,Y25=0),"Missing Output",IF(AND(SUM(Y23:Y25)&gt;0,Y24&gt;0,Y25&gt;0),(Y25*3.6)/Y24*100,"")))</f>
        <v/>
      </c>
      <c r="Z26" s="141" t="str">
        <f>IF(AND(SUM(Z23:Z25)&gt;0,Z24=0),"Missing Input",IF(AND(SUM(Z23:Z24)&gt;0,Z25=0),"Missing Output",IF(AND(SUM(Z23:Z25)&gt;0,Z24&gt;0,Z25&gt;0),(Z25*3.6)/Z24*100,"")))</f>
        <v/>
      </c>
      <c r="AA26" s="141" t="str">
        <f>IF(AND(SUM(AA23:AA25)&gt;0,AA24=0),"Missing Input",IF(AND(SUM(AA23:AA24)&gt;0,AA25=0),"Missing Output",IF(AND(SUM(AA23:AA25)&gt;0,AA24&gt;0,AA25&gt;0),(AA25*3.6)/AA24*100,"")))</f>
        <v/>
      </c>
      <c r="AB26" s="141" t="str">
        <f t="shared" si="6"/>
        <v/>
      </c>
      <c r="AC26" s="1070" t="s">
        <v>2222</v>
      </c>
      <c r="AD26"/>
      <c r="AE26"/>
      <c r="AF26" s="762" t="s">
        <v>964</v>
      </c>
      <c r="AG26" s="141" t="str">
        <f t="shared" ref="AG26:BD26" si="7">IF(AND(SUM(AG23:AG25)&gt;0,AG24=0),"Missing Input",IF(AND(SUM(AG23:AG24)&gt;0,AG25=0),"Missing Output",IF(AND(SUM(AG23:AG25)&gt;0,AG24&gt;0,AG25&gt;0),(AG25*3.6)/AG24*100,"")))</f>
        <v/>
      </c>
      <c r="AH26" s="141" t="str">
        <f t="shared" si="7"/>
        <v/>
      </c>
      <c r="AI26" s="141" t="str">
        <f t="shared" si="7"/>
        <v/>
      </c>
      <c r="AJ26" s="141" t="str">
        <f t="shared" si="7"/>
        <v/>
      </c>
      <c r="AK26" s="141" t="str">
        <f t="shared" si="7"/>
        <v/>
      </c>
      <c r="AL26" s="141" t="str">
        <f t="shared" si="7"/>
        <v/>
      </c>
      <c r="AM26" s="141" t="str">
        <f t="shared" si="7"/>
        <v/>
      </c>
      <c r="AN26" s="141" t="str">
        <f t="shared" si="7"/>
        <v/>
      </c>
      <c r="AO26" s="141" t="str">
        <f t="shared" si="7"/>
        <v/>
      </c>
      <c r="AP26" s="141" t="str">
        <f t="shared" si="7"/>
        <v/>
      </c>
      <c r="AQ26" s="141" t="str">
        <f t="shared" si="7"/>
        <v/>
      </c>
      <c r="AR26" s="141" t="str">
        <f t="shared" si="7"/>
        <v/>
      </c>
      <c r="AS26" s="141" t="str">
        <f t="shared" si="7"/>
        <v/>
      </c>
      <c r="AT26" s="141" t="str">
        <f t="shared" si="7"/>
        <v/>
      </c>
      <c r="AU26" s="141" t="str">
        <f t="shared" si="7"/>
        <v/>
      </c>
      <c r="AV26" s="141" t="str">
        <f t="shared" si="7"/>
        <v/>
      </c>
      <c r="AW26" s="141" t="str">
        <f t="shared" si="7"/>
        <v/>
      </c>
      <c r="AX26" s="141" t="str">
        <f t="shared" si="7"/>
        <v/>
      </c>
      <c r="AY26" s="141" t="str">
        <f t="shared" si="7"/>
        <v/>
      </c>
      <c r="AZ26" s="141" t="str">
        <f>IF(AND(SUM(AZ23:AZ25)&gt;0,AZ24=0),"Missing Input",IF(AND(SUM(AZ23:AZ24)&gt;0,AZ25=0),"Missing Output",IF(AND(SUM(AZ23:AZ25)&gt;0,AZ24&gt;0,AZ25&gt;0),(AZ25*3.6)/AZ24*100,"")))</f>
        <v/>
      </c>
      <c r="BA26" s="141" t="str">
        <f>IF(AND(SUM(BA23:BA25)&gt;0,BA24=0),"Missing Input",IF(AND(SUM(BA23:BA24)&gt;0,BA25=0),"Missing Output",IF(AND(SUM(BA23:BA25)&gt;0,BA24&gt;0,BA25&gt;0),(BA25*3.6)/BA24*100,"")))</f>
        <v/>
      </c>
      <c r="BB26" s="141" t="str">
        <f>IF(AND(SUM(BB23:BB25)&gt;0,BB24=0),"Missing Input",IF(AND(SUM(BB23:BB24)&gt;0,BB25=0),"Missing Output",IF(AND(SUM(BB23:BB25)&gt;0,BB24&gt;0,BB25&gt;0),(BB25*3.6)/BB24*100,"")))</f>
        <v/>
      </c>
      <c r="BC26" s="141" t="str">
        <f>IF(AND(SUM(BC23:BC25)&gt;0,BC24=0),"Missing Input",IF(AND(SUM(BC23:BC24)&gt;0,BC25=0),"Missing Output",IF(AND(SUM(BC23:BC25)&gt;0,BC24&gt;0,BC25&gt;0),(BC25*3.6)/BC24*100,"")))</f>
        <v/>
      </c>
      <c r="BD26" s="141" t="str">
        <f t="shared" si="7"/>
        <v/>
      </c>
      <c r="BJ26" s="81"/>
      <c r="BK26" s="81" t="s">
        <v>964</v>
      </c>
      <c r="BL26" s="81" t="s">
        <v>625</v>
      </c>
      <c r="BM26" s="81" t="s">
        <v>2001</v>
      </c>
    </row>
    <row r="27" spans="1:65" s="130" customFormat="1" ht="24" customHeight="1">
      <c r="A27" s="775"/>
      <c r="B27" s="775"/>
      <c r="C27" s="775"/>
      <c r="D27" s="775"/>
      <c r="E27" s="623"/>
      <c r="F27" s="623"/>
      <c r="G27" s="623"/>
      <c r="H27" s="623"/>
      <c r="I27" s="623"/>
      <c r="J27" s="624"/>
      <c r="K27" s="624"/>
      <c r="L27" s="624"/>
      <c r="M27" s="624"/>
      <c r="N27" s="624"/>
      <c r="O27" s="132"/>
      <c r="P27" s="624"/>
      <c r="Q27" s="624"/>
      <c r="R27" s="624"/>
      <c r="S27" s="624"/>
      <c r="T27" s="624"/>
      <c r="U27" s="624"/>
      <c r="V27" s="624"/>
      <c r="W27" s="624"/>
      <c r="X27" s="624"/>
      <c r="Y27" s="132"/>
      <c r="Z27" s="132"/>
      <c r="AA27" s="624"/>
      <c r="AB27" s="132"/>
      <c r="AC27" s="1063" t="s">
        <v>2143</v>
      </c>
      <c r="AD27"/>
      <c r="AE27"/>
      <c r="AF27" s="762" t="s">
        <v>192</v>
      </c>
      <c r="AG27" s="624"/>
      <c r="AH27" s="624"/>
      <c r="AI27" s="624"/>
      <c r="AJ27" s="624"/>
      <c r="AK27" s="624"/>
      <c r="AL27" s="624"/>
      <c r="AM27" s="624"/>
      <c r="AN27" s="624"/>
      <c r="AO27" s="624"/>
      <c r="AP27" s="624"/>
      <c r="AQ27" s="624"/>
      <c r="AR27" s="624"/>
      <c r="AS27" s="624"/>
      <c r="AT27" s="624"/>
      <c r="AU27" s="624"/>
      <c r="AV27" s="624"/>
      <c r="AW27" s="624"/>
      <c r="AX27" s="624"/>
      <c r="AY27" s="624"/>
      <c r="AZ27" s="624"/>
      <c r="BA27" s="624"/>
      <c r="BB27" s="624"/>
      <c r="BC27" s="624"/>
      <c r="BD27" s="624"/>
      <c r="BJ27" s="81"/>
      <c r="BK27" s="81" t="s">
        <v>192</v>
      </c>
      <c r="BL27" s="81" t="s">
        <v>339</v>
      </c>
      <c r="BM27" s="81" t="s">
        <v>1933</v>
      </c>
    </row>
    <row r="28" spans="1:65" s="130" customFormat="1" ht="12.75" customHeight="1">
      <c r="A28" s="775" t="s">
        <v>538</v>
      </c>
      <c r="B28" s="775" t="s">
        <v>73</v>
      </c>
      <c r="C28" s="775" t="s">
        <v>246</v>
      </c>
      <c r="D28" s="775" t="s">
        <v>89</v>
      </c>
      <c r="E28" s="128">
        <v>0</v>
      </c>
      <c r="F28" s="128">
        <v>0</v>
      </c>
      <c r="G28" s="128">
        <v>0</v>
      </c>
      <c r="H28" s="128">
        <v>0</v>
      </c>
      <c r="I28" s="128">
        <v>0</v>
      </c>
      <c r="J28" s="128">
        <v>0</v>
      </c>
      <c r="K28" s="128">
        <v>0</v>
      </c>
      <c r="L28" s="128">
        <v>0</v>
      </c>
      <c r="M28" s="128">
        <v>0</v>
      </c>
      <c r="N28" s="128">
        <v>0</v>
      </c>
      <c r="O28" s="128">
        <v>0</v>
      </c>
      <c r="P28" s="128">
        <v>0</v>
      </c>
      <c r="Q28" s="128">
        <v>0</v>
      </c>
      <c r="R28" s="128">
        <v>0</v>
      </c>
      <c r="S28" s="128">
        <v>0</v>
      </c>
      <c r="T28" s="128">
        <v>0</v>
      </c>
      <c r="U28" s="128">
        <v>0</v>
      </c>
      <c r="V28" s="128">
        <v>0</v>
      </c>
      <c r="W28" s="128">
        <v>0</v>
      </c>
      <c r="X28" s="128">
        <v>0</v>
      </c>
      <c r="Y28" s="128">
        <v>0</v>
      </c>
      <c r="Z28" s="128">
        <v>0</v>
      </c>
      <c r="AA28" s="128">
        <v>0</v>
      </c>
      <c r="AB28" s="128">
        <v>0</v>
      </c>
      <c r="AC28" s="1054" t="s">
        <v>2219</v>
      </c>
      <c r="AD28"/>
      <c r="AE28"/>
      <c r="AF28" s="762" t="s">
        <v>1474</v>
      </c>
      <c r="AG28" s="128">
        <v>0</v>
      </c>
      <c r="AH28" s="128">
        <v>0</v>
      </c>
      <c r="AI28" s="128">
        <v>0</v>
      </c>
      <c r="AJ28" s="128">
        <v>0</v>
      </c>
      <c r="AK28" s="128">
        <v>0</v>
      </c>
      <c r="AL28" s="128">
        <v>0</v>
      </c>
      <c r="AM28" s="128">
        <v>0</v>
      </c>
      <c r="AN28" s="128">
        <v>0</v>
      </c>
      <c r="AO28" s="128">
        <v>0</v>
      </c>
      <c r="AP28" s="128">
        <v>0</v>
      </c>
      <c r="AQ28" s="128">
        <v>0</v>
      </c>
      <c r="AR28" s="128">
        <v>0</v>
      </c>
      <c r="AS28" s="128">
        <v>0</v>
      </c>
      <c r="AT28" s="128">
        <v>0</v>
      </c>
      <c r="AU28" s="128">
        <v>0</v>
      </c>
      <c r="AV28" s="128">
        <v>0</v>
      </c>
      <c r="AW28" s="128">
        <v>0</v>
      </c>
      <c r="AX28" s="128">
        <v>0</v>
      </c>
      <c r="AY28" s="128">
        <v>0</v>
      </c>
      <c r="AZ28" s="128">
        <v>0</v>
      </c>
      <c r="BA28" s="128">
        <v>0</v>
      </c>
      <c r="BB28" s="128">
        <v>0</v>
      </c>
      <c r="BC28" s="128">
        <v>0</v>
      </c>
      <c r="BD28" s="128">
        <v>0</v>
      </c>
      <c r="BJ28" s="81"/>
      <c r="BK28" s="81" t="s">
        <v>1474</v>
      </c>
      <c r="BL28" s="81" t="s">
        <v>88</v>
      </c>
      <c r="BM28" s="81" t="s">
        <v>1998</v>
      </c>
    </row>
    <row r="29" spans="1:65" s="130" customFormat="1" ht="12.75" customHeight="1">
      <c r="A29" s="775" t="s">
        <v>538</v>
      </c>
      <c r="B29" s="775" t="s">
        <v>1307</v>
      </c>
      <c r="C29" s="775" t="s">
        <v>246</v>
      </c>
      <c r="D29" s="775" t="s">
        <v>89</v>
      </c>
      <c r="E29" s="128">
        <v>0</v>
      </c>
      <c r="F29" s="128">
        <v>0</v>
      </c>
      <c r="G29" s="128">
        <v>0</v>
      </c>
      <c r="H29" s="128">
        <v>0</v>
      </c>
      <c r="I29" s="128">
        <v>0</v>
      </c>
      <c r="J29" s="128">
        <v>0</v>
      </c>
      <c r="K29" s="128">
        <v>0</v>
      </c>
      <c r="L29" s="128">
        <v>0</v>
      </c>
      <c r="M29" s="128">
        <v>0</v>
      </c>
      <c r="N29" s="128">
        <v>0</v>
      </c>
      <c r="O29" s="128">
        <v>0</v>
      </c>
      <c r="P29" s="128">
        <v>0</v>
      </c>
      <c r="Q29" s="128">
        <v>0</v>
      </c>
      <c r="R29" s="128">
        <v>0</v>
      </c>
      <c r="S29" s="128">
        <v>0</v>
      </c>
      <c r="T29" s="128">
        <v>0</v>
      </c>
      <c r="U29" s="128">
        <v>0</v>
      </c>
      <c r="V29" s="128">
        <v>0</v>
      </c>
      <c r="W29" s="128">
        <v>0</v>
      </c>
      <c r="X29" s="128">
        <v>0</v>
      </c>
      <c r="Y29" s="128">
        <v>0</v>
      </c>
      <c r="Z29" s="128">
        <v>0</v>
      </c>
      <c r="AA29" s="128">
        <v>0</v>
      </c>
      <c r="AB29" s="128">
        <v>0</v>
      </c>
      <c r="AC29" s="1054" t="s">
        <v>2220</v>
      </c>
      <c r="AD29"/>
      <c r="AE29"/>
      <c r="AF29" s="762" t="s">
        <v>636</v>
      </c>
      <c r="AG29" s="128">
        <v>0</v>
      </c>
      <c r="AH29" s="128">
        <v>0</v>
      </c>
      <c r="AI29" s="128">
        <v>0</v>
      </c>
      <c r="AJ29" s="128">
        <v>0</v>
      </c>
      <c r="AK29" s="128">
        <v>0</v>
      </c>
      <c r="AL29" s="128">
        <v>0</v>
      </c>
      <c r="AM29" s="128">
        <v>0</v>
      </c>
      <c r="AN29" s="128">
        <v>0</v>
      </c>
      <c r="AO29" s="128">
        <v>0</v>
      </c>
      <c r="AP29" s="128">
        <v>0</v>
      </c>
      <c r="AQ29" s="128">
        <v>0</v>
      </c>
      <c r="AR29" s="128">
        <v>0</v>
      </c>
      <c r="AS29" s="128">
        <v>0</v>
      </c>
      <c r="AT29" s="128">
        <v>0</v>
      </c>
      <c r="AU29" s="128">
        <v>0</v>
      </c>
      <c r="AV29" s="128">
        <v>0</v>
      </c>
      <c r="AW29" s="128">
        <v>0</v>
      </c>
      <c r="AX29" s="128">
        <v>0</v>
      </c>
      <c r="AY29" s="128">
        <v>0</v>
      </c>
      <c r="AZ29" s="128">
        <v>0</v>
      </c>
      <c r="BA29" s="128">
        <v>0</v>
      </c>
      <c r="BB29" s="128">
        <v>0</v>
      </c>
      <c r="BC29" s="128">
        <v>0</v>
      </c>
      <c r="BD29" s="128">
        <v>0</v>
      </c>
      <c r="BJ29" s="81"/>
      <c r="BK29" s="81" t="s">
        <v>636</v>
      </c>
      <c r="BL29" s="81" t="s">
        <v>624</v>
      </c>
      <c r="BM29" s="81" t="s">
        <v>1999</v>
      </c>
    </row>
    <row r="30" spans="1:65" s="130" customFormat="1" ht="12.75" customHeight="1">
      <c r="A30" s="775" t="s">
        <v>538</v>
      </c>
      <c r="B30" s="775" t="s">
        <v>74</v>
      </c>
      <c r="C30" s="775" t="s">
        <v>246</v>
      </c>
      <c r="D30" s="775" t="s">
        <v>89</v>
      </c>
      <c r="E30" s="128">
        <v>0</v>
      </c>
      <c r="F30" s="128">
        <v>0</v>
      </c>
      <c r="G30" s="128">
        <v>0</v>
      </c>
      <c r="H30" s="128">
        <v>0</v>
      </c>
      <c r="I30" s="128">
        <v>0</v>
      </c>
      <c r="J30" s="128">
        <v>0</v>
      </c>
      <c r="K30" s="128">
        <v>0</v>
      </c>
      <c r="L30" s="128">
        <v>0</v>
      </c>
      <c r="M30" s="128">
        <v>0</v>
      </c>
      <c r="N30" s="128">
        <v>0</v>
      </c>
      <c r="O30" s="128">
        <v>0</v>
      </c>
      <c r="P30" s="128">
        <v>0</v>
      </c>
      <c r="Q30" s="128">
        <v>0</v>
      </c>
      <c r="R30" s="128">
        <v>0</v>
      </c>
      <c r="S30" s="128">
        <v>0</v>
      </c>
      <c r="T30" s="128">
        <v>0</v>
      </c>
      <c r="U30" s="128">
        <v>0</v>
      </c>
      <c r="V30" s="128">
        <v>0</v>
      </c>
      <c r="W30" s="128">
        <v>0</v>
      </c>
      <c r="X30" s="128">
        <v>0</v>
      </c>
      <c r="Y30" s="128">
        <v>0</v>
      </c>
      <c r="Z30" s="128">
        <v>0</v>
      </c>
      <c r="AA30" s="128">
        <v>0</v>
      </c>
      <c r="AB30" s="128">
        <v>0</v>
      </c>
      <c r="AC30" s="1054" t="s">
        <v>2221</v>
      </c>
      <c r="AD30"/>
      <c r="AE30"/>
      <c r="AF30" s="762" t="s">
        <v>637</v>
      </c>
      <c r="AG30" s="128">
        <v>0</v>
      </c>
      <c r="AH30" s="128">
        <v>0</v>
      </c>
      <c r="AI30" s="128">
        <v>0</v>
      </c>
      <c r="AJ30" s="128">
        <v>0</v>
      </c>
      <c r="AK30" s="128">
        <v>0</v>
      </c>
      <c r="AL30" s="128">
        <v>0</v>
      </c>
      <c r="AM30" s="128">
        <v>0</v>
      </c>
      <c r="AN30" s="128">
        <v>0</v>
      </c>
      <c r="AO30" s="128">
        <v>0</v>
      </c>
      <c r="AP30" s="128">
        <v>0</v>
      </c>
      <c r="AQ30" s="128">
        <v>0</v>
      </c>
      <c r="AR30" s="128">
        <v>0</v>
      </c>
      <c r="AS30" s="128">
        <v>0</v>
      </c>
      <c r="AT30" s="128">
        <v>0</v>
      </c>
      <c r="AU30" s="128">
        <v>0</v>
      </c>
      <c r="AV30" s="128">
        <v>0</v>
      </c>
      <c r="AW30" s="128">
        <v>0</v>
      </c>
      <c r="AX30" s="128">
        <v>0</v>
      </c>
      <c r="AY30" s="128">
        <v>0</v>
      </c>
      <c r="AZ30" s="128">
        <v>0</v>
      </c>
      <c r="BA30" s="128">
        <v>0</v>
      </c>
      <c r="BB30" s="128">
        <v>0</v>
      </c>
      <c r="BC30" s="128">
        <v>0</v>
      </c>
      <c r="BD30" s="128">
        <v>0</v>
      </c>
      <c r="BJ30" s="81"/>
      <c r="BK30" s="81" t="s">
        <v>637</v>
      </c>
      <c r="BL30" s="81" t="s">
        <v>626</v>
      </c>
      <c r="BM30" s="81" t="s">
        <v>2000</v>
      </c>
    </row>
    <row r="31" spans="1:65" s="130" customFormat="1" ht="12.75" customHeight="1">
      <c r="A31" s="775" t="s">
        <v>538</v>
      </c>
      <c r="B31" s="775" t="s">
        <v>75</v>
      </c>
      <c r="C31" s="775" t="s">
        <v>246</v>
      </c>
      <c r="D31" s="775" t="s">
        <v>89</v>
      </c>
      <c r="E31" s="128">
        <v>0</v>
      </c>
      <c r="F31" s="128">
        <v>0</v>
      </c>
      <c r="G31" s="128">
        <v>0</v>
      </c>
      <c r="H31" s="128">
        <v>0</v>
      </c>
      <c r="I31" s="128">
        <v>0</v>
      </c>
      <c r="J31" s="128">
        <v>0</v>
      </c>
      <c r="K31" s="128">
        <v>0</v>
      </c>
      <c r="L31" s="128">
        <v>0</v>
      </c>
      <c r="M31" s="128">
        <v>0</v>
      </c>
      <c r="N31" s="128">
        <v>0</v>
      </c>
      <c r="O31" s="128">
        <v>0</v>
      </c>
      <c r="P31" s="128">
        <v>0</v>
      </c>
      <c r="Q31" s="128">
        <v>0</v>
      </c>
      <c r="R31" s="128">
        <v>0</v>
      </c>
      <c r="S31" s="128">
        <v>0</v>
      </c>
      <c r="T31" s="128">
        <v>0</v>
      </c>
      <c r="U31" s="128">
        <v>0</v>
      </c>
      <c r="V31" s="128">
        <v>0</v>
      </c>
      <c r="W31" s="128">
        <v>0</v>
      </c>
      <c r="X31" s="128">
        <v>0</v>
      </c>
      <c r="Y31" s="128">
        <v>0</v>
      </c>
      <c r="Z31" s="128">
        <v>0</v>
      </c>
      <c r="AA31" s="128">
        <v>0</v>
      </c>
      <c r="AB31" s="128">
        <v>0</v>
      </c>
      <c r="AC31" s="1054" t="s">
        <v>2225</v>
      </c>
      <c r="AD31"/>
      <c r="AE31"/>
      <c r="AF31" s="762" t="s">
        <v>638</v>
      </c>
      <c r="AG31" s="128">
        <v>0</v>
      </c>
      <c r="AH31" s="128">
        <v>0</v>
      </c>
      <c r="AI31" s="128">
        <v>0</v>
      </c>
      <c r="AJ31" s="128">
        <v>0</v>
      </c>
      <c r="AK31" s="128">
        <v>0</v>
      </c>
      <c r="AL31" s="128">
        <v>0</v>
      </c>
      <c r="AM31" s="128">
        <v>0</v>
      </c>
      <c r="AN31" s="128">
        <v>0</v>
      </c>
      <c r="AO31" s="128">
        <v>0</v>
      </c>
      <c r="AP31" s="128">
        <v>0</v>
      </c>
      <c r="AQ31" s="128">
        <v>0</v>
      </c>
      <c r="AR31" s="128">
        <v>0</v>
      </c>
      <c r="AS31" s="128">
        <v>0</v>
      </c>
      <c r="AT31" s="128">
        <v>0</v>
      </c>
      <c r="AU31" s="128">
        <v>0</v>
      </c>
      <c r="AV31" s="128">
        <v>0</v>
      </c>
      <c r="AW31" s="128">
        <v>0</v>
      </c>
      <c r="AX31" s="128">
        <v>0</v>
      </c>
      <c r="AY31" s="128">
        <v>0</v>
      </c>
      <c r="AZ31" s="128">
        <v>0</v>
      </c>
      <c r="BA31" s="128">
        <v>0</v>
      </c>
      <c r="BB31" s="128">
        <v>0</v>
      </c>
      <c r="BC31" s="128">
        <v>0</v>
      </c>
      <c r="BD31" s="128">
        <v>0</v>
      </c>
      <c r="BJ31" s="81"/>
      <c r="BK31" s="81" t="s">
        <v>638</v>
      </c>
      <c r="BL31" s="81" t="s">
        <v>627</v>
      </c>
      <c r="BM31" s="81" t="s">
        <v>2003</v>
      </c>
    </row>
    <row r="32" spans="1:65" s="130" customFormat="1" ht="12.75" customHeight="1">
      <c r="A32" s="775"/>
      <c r="B32" s="775"/>
      <c r="C32" s="775"/>
      <c r="D32" s="775"/>
      <c r="E32" s="141" t="str">
        <f>IF(AND(SUM(E28:E31)&gt;0,E29=0),"Missing Input",IF(AND(SUM(E28:E31)&gt;0,E30=0),"Missing Output",IF(AND(SUM(E28:E31)&gt;0,E29&gt;0,E30&gt;0),(E30*3.6+E31)/E29*100,"")))</f>
        <v/>
      </c>
      <c r="F32" s="141" t="str">
        <f t="shared" ref="F32:AB32" si="8">IF(AND(SUM(F28:F31)&gt;0,F29=0),"Missing Input",IF(AND(SUM(F28:F31)&gt;0,F30=0),"Missing Output",IF(AND(SUM(F28:F31)&gt;0,F29&gt;0,F30&gt;0),(F30*3.6+F31)/F29*100,"")))</f>
        <v/>
      </c>
      <c r="G32" s="141" t="str">
        <f t="shared" si="8"/>
        <v/>
      </c>
      <c r="H32" s="141" t="str">
        <f t="shared" si="8"/>
        <v/>
      </c>
      <c r="I32" s="141" t="str">
        <f t="shared" si="8"/>
        <v/>
      </c>
      <c r="J32" s="141" t="str">
        <f t="shared" si="8"/>
        <v/>
      </c>
      <c r="K32" s="141" t="str">
        <f t="shared" si="8"/>
        <v/>
      </c>
      <c r="L32" s="141" t="str">
        <f t="shared" si="8"/>
        <v/>
      </c>
      <c r="M32" s="141" t="str">
        <f t="shared" si="8"/>
        <v/>
      </c>
      <c r="N32" s="141" t="str">
        <f t="shared" si="8"/>
        <v/>
      </c>
      <c r="O32" s="141" t="str">
        <f t="shared" si="8"/>
        <v/>
      </c>
      <c r="P32" s="141" t="str">
        <f t="shared" si="8"/>
        <v/>
      </c>
      <c r="Q32" s="141" t="str">
        <f t="shared" si="8"/>
        <v/>
      </c>
      <c r="R32" s="141" t="str">
        <f t="shared" si="8"/>
        <v/>
      </c>
      <c r="S32" s="141" t="str">
        <f t="shared" si="8"/>
        <v/>
      </c>
      <c r="T32" s="141" t="str">
        <f t="shared" si="8"/>
        <v/>
      </c>
      <c r="U32" s="141" t="str">
        <f t="shared" si="8"/>
        <v/>
      </c>
      <c r="V32" s="141" t="str">
        <f t="shared" si="8"/>
        <v/>
      </c>
      <c r="W32" s="141" t="str">
        <f>IF(AND(SUM(W28:W31)&gt;0,W29=0),"Missing Input",IF(AND(SUM(W28:W31)&gt;0,W30=0),"Missing Output",IF(AND(SUM(W28:W31)&gt;0,W29&gt;0,W30&gt;0),(W30*3.6+W31)/W29*100,"")))</f>
        <v/>
      </c>
      <c r="X32" s="141" t="str">
        <f>IF(AND(SUM(X28:X31)&gt;0,X29=0),"Missing Input",IF(AND(SUM(X28:X31)&gt;0,X30=0),"Missing Output",IF(AND(SUM(X28:X31)&gt;0,X29&gt;0,X30&gt;0),(X30*3.6+X31)/X29*100,"")))</f>
        <v/>
      </c>
      <c r="Y32" s="141" t="str">
        <f>IF(AND(SUM(Y28:Y31)&gt;0,Y29=0),"Missing Input",IF(AND(SUM(Y28:Y31)&gt;0,Y30=0),"Missing Output",IF(AND(SUM(Y28:Y31)&gt;0,Y29&gt;0,Y30&gt;0),(Y30*3.6+Y31)/Y29*100,"")))</f>
        <v/>
      </c>
      <c r="Z32" s="141" t="str">
        <f>IF(AND(SUM(Z28:Z31)&gt;0,Z29=0),"Missing Input",IF(AND(SUM(Z28:Z31)&gt;0,Z30=0),"Missing Output",IF(AND(SUM(Z28:Z31)&gt;0,Z29&gt;0,Z30&gt;0),(Z30*3.6+Z31)/Z29*100,"")))</f>
        <v/>
      </c>
      <c r="AA32" s="141" t="str">
        <f>IF(AND(SUM(AA28:AA31)&gt;0,AA29=0),"Missing Input",IF(AND(SUM(AA28:AA31)&gt;0,AA30=0),"Missing Output",IF(AND(SUM(AA28:AA31)&gt;0,AA29&gt;0,AA30&gt;0),(AA30*3.6+AA31)/AA29*100,"")))</f>
        <v/>
      </c>
      <c r="AB32" s="141" t="str">
        <f t="shared" si="8"/>
        <v/>
      </c>
      <c r="AC32" s="1070" t="s">
        <v>2222</v>
      </c>
      <c r="AD32"/>
      <c r="AE32"/>
      <c r="AF32" s="762" t="s">
        <v>964</v>
      </c>
      <c r="AG32" s="141" t="str">
        <f t="shared" ref="AG32:BD32" si="9">IF(AND(SUM(AG28:AG31)&gt;0,AG29=0),"Missing Input",IF(AND(SUM(AG28:AG31)&gt;0,AG30=0),"Missing Output",IF(AND(SUM(AG28:AG31)&gt;0,AG29&gt;0,AG30&gt;0),(AG30*3.6+AG31)/AG29*100,"")))</f>
        <v/>
      </c>
      <c r="AH32" s="141" t="str">
        <f t="shared" si="9"/>
        <v/>
      </c>
      <c r="AI32" s="141" t="str">
        <f t="shared" si="9"/>
        <v/>
      </c>
      <c r="AJ32" s="141" t="str">
        <f t="shared" si="9"/>
        <v/>
      </c>
      <c r="AK32" s="141" t="str">
        <f t="shared" si="9"/>
        <v/>
      </c>
      <c r="AL32" s="141" t="str">
        <f t="shared" si="9"/>
        <v/>
      </c>
      <c r="AM32" s="141" t="str">
        <f t="shared" si="9"/>
        <v/>
      </c>
      <c r="AN32" s="141" t="str">
        <f t="shared" si="9"/>
        <v/>
      </c>
      <c r="AO32" s="141" t="str">
        <f t="shared" si="9"/>
        <v/>
      </c>
      <c r="AP32" s="141" t="str">
        <f t="shared" si="9"/>
        <v/>
      </c>
      <c r="AQ32" s="141" t="str">
        <f t="shared" si="9"/>
        <v/>
      </c>
      <c r="AR32" s="141" t="str">
        <f t="shared" si="9"/>
        <v/>
      </c>
      <c r="AS32" s="141" t="str">
        <f t="shared" si="9"/>
        <v/>
      </c>
      <c r="AT32" s="141" t="str">
        <f t="shared" si="9"/>
        <v/>
      </c>
      <c r="AU32" s="141" t="str">
        <f t="shared" si="9"/>
        <v/>
      </c>
      <c r="AV32" s="141" t="str">
        <f t="shared" si="9"/>
        <v/>
      </c>
      <c r="AW32" s="141" t="str">
        <f t="shared" si="9"/>
        <v/>
      </c>
      <c r="AX32" s="141" t="str">
        <f t="shared" si="9"/>
        <v/>
      </c>
      <c r="AY32" s="141" t="str">
        <f t="shared" si="9"/>
        <v/>
      </c>
      <c r="AZ32" s="141" t="str">
        <f>IF(AND(SUM(AZ28:AZ31)&gt;0,AZ29=0),"Missing Input",IF(AND(SUM(AZ28:AZ31)&gt;0,AZ30=0),"Missing Output",IF(AND(SUM(AZ28:AZ31)&gt;0,AZ29&gt;0,AZ30&gt;0),(AZ30*3.6+AZ31)/AZ29*100,"")))</f>
        <v/>
      </c>
      <c r="BA32" s="141" t="str">
        <f>IF(AND(SUM(BA28:BA31)&gt;0,BA29=0),"Missing Input",IF(AND(SUM(BA28:BA31)&gt;0,BA30=0),"Missing Output",IF(AND(SUM(BA28:BA31)&gt;0,BA29&gt;0,BA30&gt;0),(BA30*3.6+BA31)/BA29*100,"")))</f>
        <v/>
      </c>
      <c r="BB32" s="141" t="str">
        <f>IF(AND(SUM(BB28:BB31)&gt;0,BB29=0),"Missing Input",IF(AND(SUM(BB28:BB31)&gt;0,BB30=0),"Missing Output",IF(AND(SUM(BB28:BB31)&gt;0,BB29&gt;0,BB30&gt;0),(BB30*3.6+BB31)/BB29*100,"")))</f>
        <v/>
      </c>
      <c r="BC32" s="141" t="str">
        <f>IF(AND(SUM(BC28:BC31)&gt;0,BC29=0),"Missing Input",IF(AND(SUM(BC28:BC31)&gt;0,BC30=0),"Missing Output",IF(AND(SUM(BC28:BC31)&gt;0,BC29&gt;0,BC30&gt;0),(BC30*3.6+BC31)/BC29*100,"")))</f>
        <v/>
      </c>
      <c r="BD32" s="141" t="str">
        <f t="shared" si="9"/>
        <v/>
      </c>
      <c r="BJ32" s="81"/>
      <c r="BK32" s="81" t="s">
        <v>964</v>
      </c>
      <c r="BL32" s="81" t="s">
        <v>625</v>
      </c>
      <c r="BM32" s="81" t="s">
        <v>2001</v>
      </c>
    </row>
    <row r="33" spans="1:65" s="130" customFormat="1" ht="24" customHeight="1">
      <c r="A33" s="775"/>
      <c r="B33" s="775"/>
      <c r="C33" s="775"/>
      <c r="D33" s="775"/>
      <c r="E33" s="623"/>
      <c r="F33" s="623"/>
      <c r="G33" s="623"/>
      <c r="H33" s="623"/>
      <c r="I33" s="623"/>
      <c r="J33" s="624"/>
      <c r="K33" s="624"/>
      <c r="L33" s="624"/>
      <c r="M33" s="624"/>
      <c r="N33" s="624"/>
      <c r="O33" s="132"/>
      <c r="P33" s="624"/>
      <c r="Q33" s="624"/>
      <c r="R33" s="624"/>
      <c r="S33" s="624"/>
      <c r="T33" s="624"/>
      <c r="U33" s="624"/>
      <c r="V33" s="624"/>
      <c r="W33" s="624"/>
      <c r="X33" s="624"/>
      <c r="Y33" s="132"/>
      <c r="Z33" s="132"/>
      <c r="AA33" s="624"/>
      <c r="AB33" s="132"/>
      <c r="AC33" s="1066" t="s">
        <v>2154</v>
      </c>
      <c r="AD33"/>
      <c r="AE33"/>
      <c r="AF33" s="762" t="s">
        <v>199</v>
      </c>
      <c r="AG33" s="624"/>
      <c r="AH33" s="624"/>
      <c r="AI33" s="624"/>
      <c r="AJ33" s="624"/>
      <c r="AK33" s="624"/>
      <c r="AL33" s="624"/>
      <c r="AM33" s="624"/>
      <c r="AN33" s="624"/>
      <c r="AO33" s="624"/>
      <c r="AP33" s="624"/>
      <c r="AQ33" s="624"/>
      <c r="AR33" s="624"/>
      <c r="AS33" s="624"/>
      <c r="AT33" s="624"/>
      <c r="AU33" s="624"/>
      <c r="AV33" s="624"/>
      <c r="AW33" s="624"/>
      <c r="AX33" s="624"/>
      <c r="AY33" s="624"/>
      <c r="AZ33" s="624"/>
      <c r="BA33" s="624"/>
      <c r="BB33" s="624"/>
      <c r="BC33" s="624"/>
      <c r="BD33" s="624"/>
      <c r="BJ33" s="81"/>
      <c r="BK33" s="81" t="s">
        <v>199</v>
      </c>
      <c r="BL33" s="81" t="s">
        <v>823</v>
      </c>
      <c r="BM33" s="81" t="s">
        <v>2006</v>
      </c>
    </row>
    <row r="34" spans="1:65" s="130" customFormat="1" ht="12.75" customHeight="1">
      <c r="A34" s="775" t="s">
        <v>538</v>
      </c>
      <c r="B34" s="775" t="s">
        <v>73</v>
      </c>
      <c r="C34" s="775" t="s">
        <v>247</v>
      </c>
      <c r="D34" s="775" t="s">
        <v>89</v>
      </c>
      <c r="E34" s="128">
        <v>0</v>
      </c>
      <c r="F34" s="128">
        <v>0</v>
      </c>
      <c r="G34" s="128">
        <v>0</v>
      </c>
      <c r="H34" s="128">
        <v>0</v>
      </c>
      <c r="I34" s="128">
        <v>0</v>
      </c>
      <c r="J34" s="128">
        <v>0</v>
      </c>
      <c r="K34" s="128">
        <v>0</v>
      </c>
      <c r="L34" s="128">
        <v>0</v>
      </c>
      <c r="M34" s="128">
        <v>0</v>
      </c>
      <c r="N34" s="128">
        <v>0</v>
      </c>
      <c r="O34" s="128">
        <v>0</v>
      </c>
      <c r="P34" s="128">
        <v>0</v>
      </c>
      <c r="Q34" s="128">
        <v>0</v>
      </c>
      <c r="R34" s="128">
        <v>0</v>
      </c>
      <c r="S34" s="128">
        <v>0</v>
      </c>
      <c r="T34" s="128">
        <v>0</v>
      </c>
      <c r="U34" s="128">
        <v>0</v>
      </c>
      <c r="V34" s="128">
        <v>0</v>
      </c>
      <c r="W34" s="128">
        <v>0</v>
      </c>
      <c r="X34" s="128">
        <v>0</v>
      </c>
      <c r="Y34" s="128">
        <v>0</v>
      </c>
      <c r="Z34" s="128">
        <v>0</v>
      </c>
      <c r="AA34" s="128">
        <v>0</v>
      </c>
      <c r="AB34" s="128">
        <v>0</v>
      </c>
      <c r="AC34" s="1054" t="s">
        <v>2219</v>
      </c>
      <c r="AD34"/>
      <c r="AE34"/>
      <c r="AF34" s="762" t="s">
        <v>1474</v>
      </c>
      <c r="AG34" s="128">
        <v>0</v>
      </c>
      <c r="AH34" s="128">
        <v>0</v>
      </c>
      <c r="AI34" s="128">
        <v>0</v>
      </c>
      <c r="AJ34" s="128">
        <v>0</v>
      </c>
      <c r="AK34" s="128">
        <v>0</v>
      </c>
      <c r="AL34" s="128">
        <v>0</v>
      </c>
      <c r="AM34" s="128">
        <v>0</v>
      </c>
      <c r="AN34" s="128">
        <v>0</v>
      </c>
      <c r="AO34" s="128">
        <v>0</v>
      </c>
      <c r="AP34" s="128">
        <v>0</v>
      </c>
      <c r="AQ34" s="128">
        <v>0</v>
      </c>
      <c r="AR34" s="128">
        <v>0</v>
      </c>
      <c r="AS34" s="128">
        <v>0</v>
      </c>
      <c r="AT34" s="128">
        <v>0</v>
      </c>
      <c r="AU34" s="128">
        <v>0</v>
      </c>
      <c r="AV34" s="128">
        <v>0</v>
      </c>
      <c r="AW34" s="128">
        <v>0</v>
      </c>
      <c r="AX34" s="128">
        <v>0</v>
      </c>
      <c r="AY34" s="128">
        <v>0</v>
      </c>
      <c r="AZ34" s="128">
        <v>0</v>
      </c>
      <c r="BA34" s="128">
        <v>0</v>
      </c>
      <c r="BB34" s="128">
        <v>0</v>
      </c>
      <c r="BC34" s="128">
        <v>0</v>
      </c>
      <c r="BD34" s="128">
        <v>0</v>
      </c>
      <c r="BJ34" s="81"/>
      <c r="BK34" s="81" t="s">
        <v>1474</v>
      </c>
      <c r="BL34" s="81" t="s">
        <v>88</v>
      </c>
      <c r="BM34" s="81" t="s">
        <v>1998</v>
      </c>
    </row>
    <row r="35" spans="1:65" s="130" customFormat="1" ht="12.75" customHeight="1">
      <c r="A35" s="775" t="s">
        <v>538</v>
      </c>
      <c r="B35" s="775" t="s">
        <v>1307</v>
      </c>
      <c r="C35" s="775" t="s">
        <v>247</v>
      </c>
      <c r="D35" s="775" t="s">
        <v>89</v>
      </c>
      <c r="E35" s="128">
        <v>0</v>
      </c>
      <c r="F35" s="128">
        <v>0</v>
      </c>
      <c r="G35" s="128">
        <v>0</v>
      </c>
      <c r="H35" s="128">
        <v>0</v>
      </c>
      <c r="I35" s="128">
        <v>0</v>
      </c>
      <c r="J35" s="128">
        <v>0</v>
      </c>
      <c r="K35" s="128">
        <v>0</v>
      </c>
      <c r="L35" s="128">
        <v>0</v>
      </c>
      <c r="M35" s="128">
        <v>0</v>
      </c>
      <c r="N35" s="128">
        <v>0</v>
      </c>
      <c r="O35" s="128">
        <v>0</v>
      </c>
      <c r="P35" s="128">
        <v>0</v>
      </c>
      <c r="Q35" s="128">
        <v>0</v>
      </c>
      <c r="R35" s="128">
        <v>0</v>
      </c>
      <c r="S35" s="128">
        <v>0</v>
      </c>
      <c r="T35" s="128">
        <v>0</v>
      </c>
      <c r="U35" s="128">
        <v>0</v>
      </c>
      <c r="V35" s="128">
        <v>0</v>
      </c>
      <c r="W35" s="128">
        <v>0</v>
      </c>
      <c r="X35" s="128">
        <v>0</v>
      </c>
      <c r="Y35" s="128">
        <v>0</v>
      </c>
      <c r="Z35" s="128">
        <v>0</v>
      </c>
      <c r="AA35" s="128">
        <v>0</v>
      </c>
      <c r="AB35" s="128">
        <v>0</v>
      </c>
      <c r="AC35" s="1054" t="s">
        <v>2220</v>
      </c>
      <c r="AD35"/>
      <c r="AE35"/>
      <c r="AF35" s="762" t="s">
        <v>636</v>
      </c>
      <c r="AG35" s="128">
        <v>0</v>
      </c>
      <c r="AH35" s="128">
        <v>0</v>
      </c>
      <c r="AI35" s="128">
        <v>0</v>
      </c>
      <c r="AJ35" s="128">
        <v>0</v>
      </c>
      <c r="AK35" s="128">
        <v>0</v>
      </c>
      <c r="AL35" s="128">
        <v>0</v>
      </c>
      <c r="AM35" s="128">
        <v>0</v>
      </c>
      <c r="AN35" s="128">
        <v>0</v>
      </c>
      <c r="AO35" s="128">
        <v>0</v>
      </c>
      <c r="AP35" s="128">
        <v>0</v>
      </c>
      <c r="AQ35" s="128">
        <v>0</v>
      </c>
      <c r="AR35" s="128">
        <v>0</v>
      </c>
      <c r="AS35" s="128">
        <v>0</v>
      </c>
      <c r="AT35" s="128">
        <v>0</v>
      </c>
      <c r="AU35" s="128">
        <v>0</v>
      </c>
      <c r="AV35" s="128">
        <v>0</v>
      </c>
      <c r="AW35" s="128">
        <v>0</v>
      </c>
      <c r="AX35" s="128">
        <v>0</v>
      </c>
      <c r="AY35" s="128">
        <v>0</v>
      </c>
      <c r="AZ35" s="128">
        <v>0</v>
      </c>
      <c r="BA35" s="128">
        <v>0</v>
      </c>
      <c r="BB35" s="128">
        <v>0</v>
      </c>
      <c r="BC35" s="128">
        <v>0</v>
      </c>
      <c r="BD35" s="128">
        <v>0</v>
      </c>
      <c r="BJ35" s="81"/>
      <c r="BK35" s="81" t="s">
        <v>636</v>
      </c>
      <c r="BL35" s="81" t="s">
        <v>624</v>
      </c>
      <c r="BM35" s="81" t="s">
        <v>1999</v>
      </c>
    </row>
    <row r="36" spans="1:65" s="130" customFormat="1" ht="12.75" customHeight="1">
      <c r="A36" s="775" t="s">
        <v>538</v>
      </c>
      <c r="B36" s="775" t="s">
        <v>75</v>
      </c>
      <c r="C36" s="775" t="s">
        <v>247</v>
      </c>
      <c r="D36" s="775" t="s">
        <v>89</v>
      </c>
      <c r="E36" s="128">
        <v>0</v>
      </c>
      <c r="F36" s="128">
        <v>0</v>
      </c>
      <c r="G36" s="128">
        <v>0</v>
      </c>
      <c r="H36" s="128">
        <v>0</v>
      </c>
      <c r="I36" s="128">
        <v>0</v>
      </c>
      <c r="J36" s="128">
        <v>0</v>
      </c>
      <c r="K36" s="128">
        <v>0</v>
      </c>
      <c r="L36" s="128">
        <v>0</v>
      </c>
      <c r="M36" s="128">
        <v>0</v>
      </c>
      <c r="N36" s="128">
        <v>0</v>
      </c>
      <c r="O36" s="128">
        <v>0</v>
      </c>
      <c r="P36" s="128">
        <v>0</v>
      </c>
      <c r="Q36" s="128">
        <v>0</v>
      </c>
      <c r="R36" s="128">
        <v>0</v>
      </c>
      <c r="S36" s="128">
        <v>0</v>
      </c>
      <c r="T36" s="128">
        <v>0</v>
      </c>
      <c r="U36" s="128">
        <v>0</v>
      </c>
      <c r="V36" s="128">
        <v>0</v>
      </c>
      <c r="W36" s="128">
        <v>0</v>
      </c>
      <c r="X36" s="128">
        <v>0</v>
      </c>
      <c r="Y36" s="128">
        <v>0</v>
      </c>
      <c r="Z36" s="128">
        <v>0</v>
      </c>
      <c r="AA36" s="128">
        <v>0</v>
      </c>
      <c r="AB36" s="128">
        <v>0</v>
      </c>
      <c r="AC36" s="1054" t="s">
        <v>2225</v>
      </c>
      <c r="AD36"/>
      <c r="AE36"/>
      <c r="AF36" s="762" t="s">
        <v>638</v>
      </c>
      <c r="AG36" s="128">
        <v>0</v>
      </c>
      <c r="AH36" s="128">
        <v>0</v>
      </c>
      <c r="AI36" s="128">
        <v>0</v>
      </c>
      <c r="AJ36" s="128">
        <v>0</v>
      </c>
      <c r="AK36" s="128">
        <v>0</v>
      </c>
      <c r="AL36" s="128">
        <v>0</v>
      </c>
      <c r="AM36" s="128">
        <v>0</v>
      </c>
      <c r="AN36" s="128">
        <v>0</v>
      </c>
      <c r="AO36" s="128">
        <v>0</v>
      </c>
      <c r="AP36" s="128">
        <v>0</v>
      </c>
      <c r="AQ36" s="128">
        <v>0</v>
      </c>
      <c r="AR36" s="128">
        <v>0</v>
      </c>
      <c r="AS36" s="128">
        <v>0</v>
      </c>
      <c r="AT36" s="128">
        <v>0</v>
      </c>
      <c r="AU36" s="128">
        <v>0</v>
      </c>
      <c r="AV36" s="128">
        <v>0</v>
      </c>
      <c r="AW36" s="128">
        <v>0</v>
      </c>
      <c r="AX36" s="128">
        <v>0</v>
      </c>
      <c r="AY36" s="128">
        <v>0</v>
      </c>
      <c r="AZ36" s="128">
        <v>0</v>
      </c>
      <c r="BA36" s="128">
        <v>0</v>
      </c>
      <c r="BB36" s="128">
        <v>0</v>
      </c>
      <c r="BC36" s="128">
        <v>0</v>
      </c>
      <c r="BD36" s="128">
        <v>0</v>
      </c>
      <c r="BJ36" s="81"/>
      <c r="BK36" s="81" t="s">
        <v>638</v>
      </c>
      <c r="BL36" s="81" t="s">
        <v>627</v>
      </c>
      <c r="BM36" s="81" t="s">
        <v>2003</v>
      </c>
    </row>
    <row r="37" spans="1:65" s="130" customFormat="1" ht="12.75" customHeight="1">
      <c r="A37" s="775"/>
      <c r="B37" s="775"/>
      <c r="C37" s="775"/>
      <c r="D37" s="775"/>
      <c r="E37" s="141" t="str">
        <f>IF(AND(SUM(E34:E36)&gt;0,E35=0),"Missing Input",IF(AND(SUM(E34:E35)&gt;0,E36=0),"Missing Output",IF(AND(SUM(E34:E36)&gt;0,E35&gt;0,E36&gt;0),(E36/E35)*100,"")))</f>
        <v/>
      </c>
      <c r="F37" s="141" t="str">
        <f t="shared" ref="F37:AB37" si="10">IF(AND(SUM(F34:F36)&gt;0,F35=0),"Missing Input",IF(AND(SUM(F34:F35)&gt;0,F36=0),"Missing Output",IF(AND(SUM(F34:F36)&gt;0,F35&gt;0,F36&gt;0),(F36/F35)*100,"")))</f>
        <v/>
      </c>
      <c r="G37" s="141" t="str">
        <f t="shared" si="10"/>
        <v/>
      </c>
      <c r="H37" s="141" t="str">
        <f t="shared" si="10"/>
        <v/>
      </c>
      <c r="I37" s="141" t="str">
        <f t="shared" si="10"/>
        <v/>
      </c>
      <c r="J37" s="141" t="str">
        <f t="shared" si="10"/>
        <v/>
      </c>
      <c r="K37" s="141" t="str">
        <f t="shared" si="10"/>
        <v/>
      </c>
      <c r="L37" s="141" t="str">
        <f t="shared" si="10"/>
        <v/>
      </c>
      <c r="M37" s="141" t="str">
        <f t="shared" si="10"/>
        <v/>
      </c>
      <c r="N37" s="141" t="str">
        <f t="shared" si="10"/>
        <v/>
      </c>
      <c r="O37" s="141" t="str">
        <f t="shared" si="10"/>
        <v/>
      </c>
      <c r="P37" s="141" t="str">
        <f t="shared" si="10"/>
        <v/>
      </c>
      <c r="Q37" s="141" t="str">
        <f t="shared" si="10"/>
        <v/>
      </c>
      <c r="R37" s="141" t="str">
        <f t="shared" si="10"/>
        <v/>
      </c>
      <c r="S37" s="141" t="str">
        <f t="shared" si="10"/>
        <v/>
      </c>
      <c r="T37" s="141" t="str">
        <f t="shared" si="10"/>
        <v/>
      </c>
      <c r="U37" s="141" t="str">
        <f t="shared" si="10"/>
        <v/>
      </c>
      <c r="V37" s="141" t="str">
        <f t="shared" si="10"/>
        <v/>
      </c>
      <c r="W37" s="141" t="str">
        <f>IF(AND(SUM(W34:W36)&gt;0,W35=0),"Missing Input",IF(AND(SUM(W34:W35)&gt;0,W36=0),"Missing Output",IF(AND(SUM(W34:W36)&gt;0,W35&gt;0,W36&gt;0),(W36/W35)*100,"")))</f>
        <v/>
      </c>
      <c r="X37" s="141" t="str">
        <f>IF(AND(SUM(X34:X36)&gt;0,X35=0),"Missing Input",IF(AND(SUM(X34:X35)&gt;0,X36=0),"Missing Output",IF(AND(SUM(X34:X36)&gt;0,X35&gt;0,X36&gt;0),(X36/X35)*100,"")))</f>
        <v/>
      </c>
      <c r="Y37" s="141" t="str">
        <f>IF(AND(SUM(Y34:Y36)&gt;0,Y35=0),"Missing Input",IF(AND(SUM(Y34:Y35)&gt;0,Y36=0),"Missing Output",IF(AND(SUM(Y34:Y36)&gt;0,Y35&gt;0,Y36&gt;0),(Y36/Y35)*100,"")))</f>
        <v/>
      </c>
      <c r="Z37" s="141" t="str">
        <f>IF(AND(SUM(Z34:Z36)&gt;0,Z35=0),"Missing Input",IF(AND(SUM(Z34:Z35)&gt;0,Z36=0),"Missing Output",IF(AND(SUM(Z34:Z36)&gt;0,Z35&gt;0,Z36&gt;0),(Z36/Z35)*100,"")))</f>
        <v/>
      </c>
      <c r="AA37" s="141" t="str">
        <f>IF(AND(SUM(AA34:AA36)&gt;0,AA35=0),"Missing Input",IF(AND(SUM(AA34:AA35)&gt;0,AA36=0),"Missing Output",IF(AND(SUM(AA34:AA36)&gt;0,AA35&gt;0,AA36&gt;0),(AA36/AA35)*100,"")))</f>
        <v/>
      </c>
      <c r="AB37" s="141" t="str">
        <f t="shared" si="10"/>
        <v/>
      </c>
      <c r="AC37" s="1070" t="s">
        <v>2222</v>
      </c>
      <c r="AD37"/>
      <c r="AE37"/>
      <c r="AF37" s="762" t="s">
        <v>964</v>
      </c>
      <c r="AG37" s="141" t="str">
        <f t="shared" ref="AG37:BD37" si="11">IF(AND(SUM(AG34:AG36)&gt;0,AG35=0),"Missing Input",IF(AND(SUM(AG34:AG35)&gt;0,AG36=0),"Missing Output",IF(AND(SUM(AG34:AG36)&gt;0,AG35&gt;0,AG36&gt;0),(AG36/AG35)*100,"")))</f>
        <v/>
      </c>
      <c r="AH37" s="141" t="str">
        <f t="shared" si="11"/>
        <v/>
      </c>
      <c r="AI37" s="141" t="str">
        <f t="shared" si="11"/>
        <v/>
      </c>
      <c r="AJ37" s="141" t="str">
        <f t="shared" si="11"/>
        <v/>
      </c>
      <c r="AK37" s="141" t="str">
        <f t="shared" si="11"/>
        <v/>
      </c>
      <c r="AL37" s="141" t="str">
        <f t="shared" si="11"/>
        <v/>
      </c>
      <c r="AM37" s="141" t="str">
        <f t="shared" si="11"/>
        <v/>
      </c>
      <c r="AN37" s="141" t="str">
        <f t="shared" si="11"/>
        <v/>
      </c>
      <c r="AO37" s="141" t="str">
        <f t="shared" si="11"/>
        <v/>
      </c>
      <c r="AP37" s="141" t="str">
        <f t="shared" si="11"/>
        <v/>
      </c>
      <c r="AQ37" s="141" t="str">
        <f t="shared" si="11"/>
        <v/>
      </c>
      <c r="AR37" s="141" t="str">
        <f t="shared" si="11"/>
        <v/>
      </c>
      <c r="AS37" s="141" t="str">
        <f t="shared" si="11"/>
        <v/>
      </c>
      <c r="AT37" s="141" t="str">
        <f t="shared" si="11"/>
        <v/>
      </c>
      <c r="AU37" s="141" t="str">
        <f t="shared" si="11"/>
        <v/>
      </c>
      <c r="AV37" s="141" t="str">
        <f t="shared" si="11"/>
        <v/>
      </c>
      <c r="AW37" s="141" t="str">
        <f t="shared" si="11"/>
        <v/>
      </c>
      <c r="AX37" s="141" t="str">
        <f t="shared" si="11"/>
        <v/>
      </c>
      <c r="AY37" s="141" t="str">
        <f t="shared" si="11"/>
        <v/>
      </c>
      <c r="AZ37" s="141" t="str">
        <f>IF(AND(SUM(AZ34:AZ36)&gt;0,AZ35=0),"Missing Input",IF(AND(SUM(AZ34:AZ35)&gt;0,AZ36=0),"Missing Output",IF(AND(SUM(AZ34:AZ36)&gt;0,AZ35&gt;0,AZ36&gt;0),(AZ36/AZ35)*100,"")))</f>
        <v/>
      </c>
      <c r="BA37" s="141" t="str">
        <f>IF(AND(SUM(BA34:BA36)&gt;0,BA35=0),"Missing Input",IF(AND(SUM(BA34:BA35)&gt;0,BA36=0),"Missing Output",IF(AND(SUM(BA34:BA36)&gt;0,BA35&gt;0,BA36&gt;0),(BA36/BA35)*100,"")))</f>
        <v/>
      </c>
      <c r="BB37" s="141" t="str">
        <f>IF(AND(SUM(BB34:BB36)&gt;0,BB35=0),"Missing Input",IF(AND(SUM(BB34:BB35)&gt;0,BB36=0),"Missing Output",IF(AND(SUM(BB34:BB36)&gt;0,BB35&gt;0,BB36&gt;0),(BB36/BB35)*100,"")))</f>
        <v/>
      </c>
      <c r="BC37" s="141" t="str">
        <f>IF(AND(SUM(BC34:BC36)&gt;0,BC35=0),"Missing Input",IF(AND(SUM(BC34:BC35)&gt;0,BC36=0),"Missing Output",IF(AND(SUM(BC34:BC36)&gt;0,BC35&gt;0,BC36&gt;0),(BC36/BC35)*100,"")))</f>
        <v/>
      </c>
      <c r="BD37" s="141" t="str">
        <f t="shared" si="11"/>
        <v/>
      </c>
      <c r="BJ37" s="81"/>
      <c r="BK37" s="81" t="s">
        <v>964</v>
      </c>
      <c r="BL37" s="81" t="s">
        <v>625</v>
      </c>
      <c r="BM37" s="81" t="s">
        <v>2001</v>
      </c>
    </row>
    <row r="38" spans="1:65" s="130" customFormat="1" ht="24" customHeight="1">
      <c r="A38" s="775"/>
      <c r="B38" s="775"/>
      <c r="C38" s="775"/>
      <c r="D38" s="775"/>
      <c r="E38" s="131"/>
      <c r="F38" s="131"/>
      <c r="G38" s="131"/>
      <c r="H38" s="131"/>
      <c r="I38" s="131"/>
      <c r="J38" s="132"/>
      <c r="K38" s="132"/>
      <c r="L38" s="132"/>
      <c r="M38" s="132"/>
      <c r="N38" s="132"/>
      <c r="O38" s="132"/>
      <c r="P38" s="132"/>
      <c r="Q38" s="132"/>
      <c r="R38" s="132"/>
      <c r="S38" s="132"/>
      <c r="T38" s="132"/>
      <c r="U38" s="132"/>
      <c r="V38" s="132"/>
      <c r="W38" s="132"/>
      <c r="X38" s="132"/>
      <c r="Y38" s="132"/>
      <c r="Z38" s="132"/>
      <c r="AA38" s="132"/>
      <c r="AB38" s="132"/>
      <c r="AC38" s="1071" t="s">
        <v>2223</v>
      </c>
      <c r="AD38"/>
      <c r="AE38"/>
      <c r="AF38" s="762" t="s">
        <v>759</v>
      </c>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J38" s="81"/>
      <c r="BK38" s="81" t="s">
        <v>759</v>
      </c>
      <c r="BL38" s="81" t="s">
        <v>759</v>
      </c>
      <c r="BM38" s="81" t="s">
        <v>2007</v>
      </c>
    </row>
    <row r="39" spans="1:65" s="130" customFormat="1" ht="12.75" customHeight="1">
      <c r="A39" s="775" t="s">
        <v>538</v>
      </c>
      <c r="B39" s="793" t="s">
        <v>74</v>
      </c>
      <c r="C39" s="775" t="s">
        <v>615</v>
      </c>
      <c r="D39" s="775" t="s">
        <v>89</v>
      </c>
      <c r="E39" s="718">
        <f>SUM(E9,E14,E25,E30)</f>
        <v>0</v>
      </c>
      <c r="F39" s="718">
        <f t="shared" ref="F39:AB39" si="12">SUM(F9,F14,F25,F30)</f>
        <v>0</v>
      </c>
      <c r="G39" s="718">
        <f t="shared" si="12"/>
        <v>0</v>
      </c>
      <c r="H39" s="718">
        <f t="shared" si="12"/>
        <v>0</v>
      </c>
      <c r="I39" s="718">
        <f t="shared" si="12"/>
        <v>0</v>
      </c>
      <c r="J39" s="718">
        <f t="shared" si="12"/>
        <v>0</v>
      </c>
      <c r="K39" s="718">
        <f t="shared" si="12"/>
        <v>0</v>
      </c>
      <c r="L39" s="718">
        <f t="shared" si="12"/>
        <v>0</v>
      </c>
      <c r="M39" s="719">
        <f t="shared" si="12"/>
        <v>0</v>
      </c>
      <c r="N39" s="719">
        <f t="shared" si="12"/>
        <v>0</v>
      </c>
      <c r="O39" s="719">
        <f t="shared" si="12"/>
        <v>0</v>
      </c>
      <c r="P39" s="719">
        <f t="shared" si="12"/>
        <v>0</v>
      </c>
      <c r="Q39" s="719">
        <f t="shared" si="12"/>
        <v>0</v>
      </c>
      <c r="R39" s="719">
        <f t="shared" si="12"/>
        <v>0</v>
      </c>
      <c r="S39" s="719">
        <f t="shared" ref="S39:Y39" si="13">SUM(S9,S14,S25,S30)</f>
        <v>0</v>
      </c>
      <c r="T39" s="719">
        <f t="shared" si="13"/>
        <v>0</v>
      </c>
      <c r="U39" s="719">
        <f t="shared" si="13"/>
        <v>0</v>
      </c>
      <c r="V39" s="719">
        <f t="shared" si="13"/>
        <v>0</v>
      </c>
      <c r="W39" s="719">
        <f t="shared" si="13"/>
        <v>0</v>
      </c>
      <c r="X39" s="719">
        <f t="shared" si="13"/>
        <v>0</v>
      </c>
      <c r="Y39" s="719">
        <f t="shared" si="13"/>
        <v>0</v>
      </c>
      <c r="Z39" s="719">
        <f>SUM(Z9,Z14,Z25,Z30)</f>
        <v>0</v>
      </c>
      <c r="AA39" s="719">
        <f>SUM(AA9,AA14,AA25,AA30)</f>
        <v>0</v>
      </c>
      <c r="AB39" s="719">
        <f t="shared" si="12"/>
        <v>0</v>
      </c>
      <c r="AC39" s="1072" t="s">
        <v>2224</v>
      </c>
      <c r="AD39"/>
      <c r="AE39"/>
      <c r="AF39" s="762" t="s">
        <v>637</v>
      </c>
      <c r="AG39" s="127">
        <f t="shared" ref="AG39:BD39" si="14">SUM(AG9,AG14,AG25,AG30)</f>
        <v>0</v>
      </c>
      <c r="AH39" s="127">
        <f t="shared" si="14"/>
        <v>0</v>
      </c>
      <c r="AI39" s="127">
        <f t="shared" si="14"/>
        <v>0</v>
      </c>
      <c r="AJ39" s="127">
        <f t="shared" si="14"/>
        <v>0</v>
      </c>
      <c r="AK39" s="127">
        <f t="shared" si="14"/>
        <v>0</v>
      </c>
      <c r="AL39" s="127">
        <f t="shared" si="14"/>
        <v>0</v>
      </c>
      <c r="AM39" s="127">
        <f t="shared" si="14"/>
        <v>0</v>
      </c>
      <c r="AN39" s="127">
        <f t="shared" si="14"/>
        <v>0</v>
      </c>
      <c r="AO39" s="127">
        <f t="shared" si="14"/>
        <v>0</v>
      </c>
      <c r="AP39" s="127">
        <f t="shared" si="14"/>
        <v>0</v>
      </c>
      <c r="AQ39" s="127">
        <f t="shared" si="14"/>
        <v>0</v>
      </c>
      <c r="AR39" s="127">
        <f t="shared" si="14"/>
        <v>0</v>
      </c>
      <c r="AS39" s="127">
        <f t="shared" si="14"/>
        <v>0</v>
      </c>
      <c r="AT39" s="127">
        <f t="shared" si="14"/>
        <v>0</v>
      </c>
      <c r="AU39" s="127">
        <f t="shared" si="14"/>
        <v>0</v>
      </c>
      <c r="AV39" s="127">
        <f t="shared" si="14"/>
        <v>0</v>
      </c>
      <c r="AW39" s="127">
        <f t="shared" si="14"/>
        <v>0</v>
      </c>
      <c r="AX39" s="127">
        <f t="shared" si="14"/>
        <v>0</v>
      </c>
      <c r="AY39" s="127">
        <f t="shared" si="14"/>
        <v>0</v>
      </c>
      <c r="AZ39" s="127">
        <f>SUM(AZ9,AZ14,AZ25,AZ30)</f>
        <v>0</v>
      </c>
      <c r="BA39" s="127">
        <f>SUM(BA9,BA14,BA25,BA30)</f>
        <v>0</v>
      </c>
      <c r="BB39" s="127">
        <f>SUM(BB9,BB14,BB25,BB30)</f>
        <v>0</v>
      </c>
      <c r="BC39" s="127">
        <f>SUM(BC9,BC14,BC25,BC30)</f>
        <v>0</v>
      </c>
      <c r="BD39" s="127">
        <f t="shared" si="14"/>
        <v>0</v>
      </c>
      <c r="BJ39" s="81"/>
      <c r="BK39" s="81" t="s">
        <v>637</v>
      </c>
      <c r="BL39" s="81" t="s">
        <v>626</v>
      </c>
      <c r="BM39" s="81" t="s">
        <v>2000</v>
      </c>
    </row>
    <row r="40" spans="1:65" s="130" customFormat="1" ht="12.75" customHeight="1" thickBot="1">
      <c r="A40" s="775" t="s">
        <v>538</v>
      </c>
      <c r="B40" s="775" t="s">
        <v>75</v>
      </c>
      <c r="C40" s="775" t="s">
        <v>615</v>
      </c>
      <c r="D40" s="775" t="s">
        <v>89</v>
      </c>
      <c r="E40" s="720">
        <f>SUM(E15,E20,E31,E36)</f>
        <v>0</v>
      </c>
      <c r="F40" s="720">
        <f t="shared" ref="F40:AB40" si="15">SUM(F15,F20,F31,F36)</f>
        <v>0</v>
      </c>
      <c r="G40" s="720">
        <f t="shared" si="15"/>
        <v>0</v>
      </c>
      <c r="H40" s="720">
        <f t="shared" si="15"/>
        <v>0</v>
      </c>
      <c r="I40" s="720">
        <f t="shared" si="15"/>
        <v>0</v>
      </c>
      <c r="J40" s="720">
        <f t="shared" si="15"/>
        <v>0</v>
      </c>
      <c r="K40" s="720">
        <f t="shared" si="15"/>
        <v>0</v>
      </c>
      <c r="L40" s="720">
        <f t="shared" si="15"/>
        <v>0</v>
      </c>
      <c r="M40" s="721">
        <f t="shared" si="15"/>
        <v>0</v>
      </c>
      <c r="N40" s="721">
        <f t="shared" si="15"/>
        <v>0</v>
      </c>
      <c r="O40" s="721">
        <f t="shared" si="15"/>
        <v>0</v>
      </c>
      <c r="P40" s="721">
        <f t="shared" si="15"/>
        <v>0</v>
      </c>
      <c r="Q40" s="721">
        <f t="shared" si="15"/>
        <v>0</v>
      </c>
      <c r="R40" s="721">
        <f t="shared" si="15"/>
        <v>0</v>
      </c>
      <c r="S40" s="721">
        <f t="shared" ref="S40:Y40" si="16">SUM(S15,S20,S31,S36)</f>
        <v>0</v>
      </c>
      <c r="T40" s="721">
        <f t="shared" si="16"/>
        <v>0</v>
      </c>
      <c r="U40" s="721">
        <f t="shared" si="16"/>
        <v>0</v>
      </c>
      <c r="V40" s="721">
        <f t="shared" si="16"/>
        <v>0</v>
      </c>
      <c r="W40" s="721">
        <f t="shared" si="16"/>
        <v>0</v>
      </c>
      <c r="X40" s="721">
        <f t="shared" si="16"/>
        <v>0</v>
      </c>
      <c r="Y40" s="721">
        <f t="shared" si="16"/>
        <v>0</v>
      </c>
      <c r="Z40" s="721">
        <f>SUM(Z15,Z20,Z31,Z36)</f>
        <v>0</v>
      </c>
      <c r="AA40" s="721">
        <f>SUM(AA15,AA20,AA31,AA36)</f>
        <v>0</v>
      </c>
      <c r="AB40" s="721">
        <f t="shared" si="15"/>
        <v>0</v>
      </c>
      <c r="AC40" s="1073" t="s">
        <v>2225</v>
      </c>
      <c r="AD40"/>
      <c r="AE40"/>
      <c r="AF40" s="764" t="s">
        <v>638</v>
      </c>
      <c r="AG40" s="135">
        <f t="shared" ref="AG40:BD40" si="17">SUM(AG15,AG20,AG31,AG36)</f>
        <v>0</v>
      </c>
      <c r="AH40" s="135">
        <f t="shared" si="17"/>
        <v>0</v>
      </c>
      <c r="AI40" s="135">
        <f t="shared" si="17"/>
        <v>0</v>
      </c>
      <c r="AJ40" s="135">
        <f t="shared" si="17"/>
        <v>0</v>
      </c>
      <c r="AK40" s="135">
        <f t="shared" si="17"/>
        <v>0</v>
      </c>
      <c r="AL40" s="135">
        <f t="shared" si="17"/>
        <v>0</v>
      </c>
      <c r="AM40" s="135">
        <f t="shared" si="17"/>
        <v>0</v>
      </c>
      <c r="AN40" s="135">
        <f t="shared" si="17"/>
        <v>0</v>
      </c>
      <c r="AO40" s="135">
        <f t="shared" si="17"/>
        <v>0</v>
      </c>
      <c r="AP40" s="135">
        <f t="shared" si="17"/>
        <v>0</v>
      </c>
      <c r="AQ40" s="135">
        <f t="shared" si="17"/>
        <v>0</v>
      </c>
      <c r="AR40" s="135">
        <f t="shared" si="17"/>
        <v>0</v>
      </c>
      <c r="AS40" s="135">
        <f t="shared" si="17"/>
        <v>0</v>
      </c>
      <c r="AT40" s="135">
        <f t="shared" si="17"/>
        <v>0</v>
      </c>
      <c r="AU40" s="135">
        <f t="shared" si="17"/>
        <v>0</v>
      </c>
      <c r="AV40" s="135">
        <f t="shared" si="17"/>
        <v>0</v>
      </c>
      <c r="AW40" s="135">
        <f t="shared" si="17"/>
        <v>0</v>
      </c>
      <c r="AX40" s="135">
        <f t="shared" si="17"/>
        <v>0</v>
      </c>
      <c r="AY40" s="135">
        <f t="shared" si="17"/>
        <v>0</v>
      </c>
      <c r="AZ40" s="135">
        <f>SUM(AZ15,AZ20,AZ31,AZ36)</f>
        <v>0</v>
      </c>
      <c r="BA40" s="135">
        <f>SUM(BA15,BA20,BA31,BA36)</f>
        <v>0</v>
      </c>
      <c r="BB40" s="135">
        <f>SUM(BB15,BB20,BB31,BB36)</f>
        <v>0</v>
      </c>
      <c r="BC40" s="135">
        <f>SUM(BC15,BC20,BC31,BC36)</f>
        <v>0</v>
      </c>
      <c r="BD40" s="135">
        <f t="shared" si="17"/>
        <v>0</v>
      </c>
      <c r="BJ40" s="81"/>
      <c r="BK40" s="81" t="s">
        <v>638</v>
      </c>
      <c r="BL40" s="81" t="s">
        <v>627</v>
      </c>
      <c r="BM40" s="81" t="s">
        <v>2003</v>
      </c>
    </row>
  </sheetData>
  <phoneticPr fontId="11" type="noConversion"/>
  <conditionalFormatting sqref="E6:Z40">
    <cfRule type="expression" dxfId="231" priority="2" stopIfTrue="1">
      <formula>E6&lt;&gt;AG6</formula>
    </cfRule>
  </conditionalFormatting>
  <conditionalFormatting sqref="AB6:AB40">
    <cfRule type="expression" dxfId="230" priority="53" stopIfTrue="1">
      <formula>AB6&lt;&gt;BD6</formula>
    </cfRule>
  </conditionalFormatting>
  <conditionalFormatting sqref="AA6:AA40">
    <cfRule type="expression" dxfId="229" priority="1" stopIfTrue="1">
      <formula>AA6&lt;&gt;BC6</formula>
    </cfRule>
  </conditionalFormatting>
  <dataValidations count="1">
    <dataValidation type="whole" operator="greaterThanOrEqual" allowBlank="1" showInputMessage="1" showErrorMessage="1" error="Positive whole numbers only / Nombres entiers positifs uniquement" sqref="AG12:BD15 E18:AB20 E12:AB15 E7:AB9 E34:AB36 E28:AB31 E23:AB25 AG7:BD9 AG34:BD36 AG28:BD31 AG23:BD25 AG18:BD20">
      <formula1>0</formula1>
    </dataValidation>
  </dataValidations>
  <pageMargins left="0.23622047244094491" right="0.23622047244094491" top="0.51181102362204722" bottom="0.31496062992125984" header="0.51181102362204722" footer="0.51181102362204722"/>
  <pageSetup paperSize="9" scale="61" orientation="landscape" r:id="rId1"/>
  <headerFooter alignWithMargins="0"/>
  <legacyDrawing r:id="rId2"/>
</worksheet>
</file>

<file path=xl/worksheets/sheet29.xml><?xml version="1.0" encoding="utf-8"?>
<worksheet xmlns="http://schemas.openxmlformats.org/spreadsheetml/2006/main" xmlns:r="http://schemas.openxmlformats.org/officeDocument/2006/relationships">
  <sheetPr codeName="Sheet_TS14" enableFormatConditionsCalculation="0">
    <tabColor indexed="43"/>
    <pageSetUpPr fitToPage="1"/>
  </sheetPr>
  <dimension ref="A1:BP40"/>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17" sqref="AC17"/>
    </sheetView>
  </sheetViews>
  <sheetFormatPr defaultRowHeight="12.75"/>
  <cols>
    <col min="1" max="4" width="10.140625" style="777" hidden="1" customWidth="1"/>
    <col min="5" max="28" width="8.7109375" style="81" customWidth="1"/>
    <col min="29" max="29" width="30.7109375" style="777" customWidth="1"/>
    <col min="30" max="30" width="10" hidden="1" customWidth="1"/>
    <col min="31" max="31" width="32.5703125" style="777" hidden="1" customWidth="1"/>
    <col min="32" max="68" width="9.140625" style="81" hidden="1" customWidth="1"/>
    <col min="69" max="79" width="9.140625" style="81" customWidth="1"/>
    <col min="80" max="16384" width="9.140625" style="81"/>
  </cols>
  <sheetData>
    <row r="1" spans="1:55" ht="48.95" customHeight="1">
      <c r="F1" s="402"/>
      <c r="G1" s="220"/>
      <c r="H1" s="220"/>
      <c r="I1" s="1075" t="s">
        <v>2228</v>
      </c>
      <c r="J1" s="220"/>
      <c r="K1" s="220"/>
      <c r="L1" s="220"/>
      <c r="N1" s="402"/>
      <c r="O1" s="221"/>
      <c r="P1" s="221"/>
      <c r="Q1" s="221"/>
      <c r="R1" s="221"/>
      <c r="S1" s="221"/>
      <c r="T1" s="221"/>
      <c r="U1" s="1075" t="s">
        <v>2228</v>
      </c>
      <c r="V1" s="221"/>
      <c r="W1" s="221"/>
      <c r="X1" s="221"/>
      <c r="Y1" s="221"/>
      <c r="Z1" s="221"/>
      <c r="AA1" s="221"/>
      <c r="AB1" s="221"/>
      <c r="AC1" s="1040">
        <f ca="1">NOW()</f>
        <v>41912.572466666665</v>
      </c>
      <c r="AE1" s="787" t="s">
        <v>640</v>
      </c>
    </row>
    <row r="2" spans="1:55" s="82" customFormat="1">
      <c r="A2" s="770"/>
      <c r="B2" s="770"/>
      <c r="C2" s="770"/>
      <c r="D2" s="771"/>
      <c r="E2" s="83"/>
      <c r="I2" s="1074" t="s">
        <v>2227</v>
      </c>
      <c r="N2" s="83"/>
      <c r="O2" s="83"/>
      <c r="P2" s="83"/>
      <c r="Q2" s="83"/>
      <c r="R2" s="83"/>
      <c r="S2" s="83"/>
      <c r="T2" s="83"/>
      <c r="U2" s="1074" t="s">
        <v>2227</v>
      </c>
      <c r="V2" s="83"/>
      <c r="W2" s="83"/>
      <c r="X2" s="83"/>
      <c r="Y2" s="83"/>
      <c r="Z2" s="83"/>
      <c r="AA2" s="83"/>
      <c r="AC2" s="1041" t="s">
        <v>2129</v>
      </c>
      <c r="AD2"/>
      <c r="AE2" s="770"/>
    </row>
    <row r="3" spans="1:55" s="84" customFormat="1" ht="12" customHeight="1">
      <c r="A3" s="772"/>
      <c r="B3" s="772"/>
      <c r="C3" s="772"/>
      <c r="D3" s="771"/>
      <c r="E3" s="83"/>
      <c r="F3" s="83"/>
      <c r="G3" s="83"/>
      <c r="H3" s="83"/>
      <c r="I3" s="83"/>
      <c r="J3" s="83"/>
      <c r="K3" s="83"/>
      <c r="L3" s="83"/>
      <c r="M3" s="83"/>
      <c r="N3" s="83"/>
      <c r="O3" s="83"/>
      <c r="P3" s="83"/>
      <c r="Q3" s="83"/>
      <c r="R3" s="83"/>
      <c r="S3" s="83"/>
      <c r="T3" s="83"/>
      <c r="U3" s="83"/>
      <c r="V3" s="83"/>
      <c r="W3" s="83"/>
      <c r="X3" s="83"/>
      <c r="Y3" s="83"/>
      <c r="Z3" s="83"/>
      <c r="AA3" s="83"/>
      <c r="AC3" s="771"/>
      <c r="AD3"/>
      <c r="AE3" s="772"/>
    </row>
    <row r="4" spans="1:55" s="84" customFormat="1" ht="12" customHeight="1">
      <c r="A4" s="759" t="s">
        <v>1304</v>
      </c>
      <c r="B4" s="759" t="s">
        <v>1302</v>
      </c>
      <c r="C4" s="759" t="s">
        <v>1303</v>
      </c>
      <c r="D4" s="760" t="s">
        <v>1305</v>
      </c>
      <c r="E4" s="83"/>
      <c r="F4" s="83"/>
      <c r="G4" s="83"/>
      <c r="H4" s="83"/>
      <c r="I4" s="83"/>
      <c r="J4" s="83"/>
      <c r="K4" s="83"/>
      <c r="L4" s="83"/>
      <c r="AC4" s="771"/>
      <c r="AD4"/>
      <c r="AE4" s="772"/>
    </row>
    <row r="5" spans="1:55" s="84" customFormat="1" ht="12.75" customHeight="1"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D5"/>
      <c r="AE5" s="778"/>
      <c r="AF5" s="223">
        <v>1990</v>
      </c>
      <c r="AG5" s="224">
        <v>1991</v>
      </c>
      <c r="AH5" s="224">
        <v>1992</v>
      </c>
      <c r="AI5" s="224">
        <v>1993</v>
      </c>
      <c r="AJ5" s="224">
        <v>1994</v>
      </c>
      <c r="AK5" s="224">
        <v>1995</v>
      </c>
      <c r="AL5" s="224">
        <v>1996</v>
      </c>
      <c r="AM5" s="224">
        <v>1997</v>
      </c>
      <c r="AN5" s="224">
        <v>1998</v>
      </c>
      <c r="AO5" s="224">
        <v>1999</v>
      </c>
      <c r="AP5" s="224">
        <v>2000</v>
      </c>
      <c r="AQ5" s="224">
        <v>2001</v>
      </c>
      <c r="AR5" s="224">
        <v>2002</v>
      </c>
      <c r="AS5" s="224">
        <v>2003</v>
      </c>
      <c r="AT5" s="224">
        <v>2004</v>
      </c>
      <c r="AU5" s="224">
        <v>2005</v>
      </c>
      <c r="AV5" s="224">
        <v>2006</v>
      </c>
      <c r="AW5" s="224">
        <v>2007</v>
      </c>
      <c r="AX5" s="224">
        <v>2008</v>
      </c>
      <c r="AY5" s="224">
        <v>2009</v>
      </c>
      <c r="AZ5" s="224">
        <v>2010</v>
      </c>
      <c r="BA5" s="224">
        <v>2011</v>
      </c>
      <c r="BB5" s="224">
        <v>2012</v>
      </c>
      <c r="BC5" s="224">
        <v>2013</v>
      </c>
    </row>
    <row r="6" spans="1:55" s="126" customFormat="1" ht="24" customHeight="1" thickBot="1">
      <c r="A6" s="789"/>
      <c r="B6" s="789"/>
      <c r="C6" s="789"/>
      <c r="D6" s="789"/>
      <c r="E6" s="622"/>
      <c r="F6" s="622"/>
      <c r="G6" s="622"/>
      <c r="H6" s="622"/>
      <c r="I6" s="622"/>
      <c r="J6" s="622"/>
      <c r="K6" s="622"/>
      <c r="L6" s="622"/>
      <c r="M6" s="622"/>
      <c r="N6" s="622"/>
      <c r="O6" s="127"/>
      <c r="P6" s="622"/>
      <c r="Q6" s="622"/>
      <c r="R6" s="622"/>
      <c r="S6" s="622"/>
      <c r="T6" s="622"/>
      <c r="U6" s="622"/>
      <c r="V6" s="622"/>
      <c r="W6" s="622"/>
      <c r="X6" s="622"/>
      <c r="Y6" s="127"/>
      <c r="Z6" s="622"/>
      <c r="AA6" s="622"/>
      <c r="AB6" s="127"/>
      <c r="AC6" s="1069" t="s">
        <v>2142</v>
      </c>
      <c r="AD6"/>
      <c r="AE6" s="763" t="s">
        <v>186</v>
      </c>
      <c r="AF6" s="249"/>
      <c r="AG6" s="622"/>
      <c r="AH6" s="622"/>
      <c r="AI6" s="622"/>
      <c r="AJ6" s="622"/>
      <c r="AK6" s="622"/>
      <c r="AL6" s="622"/>
      <c r="AM6" s="622"/>
      <c r="AN6" s="622"/>
      <c r="AO6" s="622"/>
      <c r="AP6" s="622"/>
      <c r="AQ6" s="622"/>
      <c r="AR6" s="622"/>
      <c r="AS6" s="622"/>
      <c r="AT6" s="622"/>
      <c r="AU6" s="622"/>
      <c r="AV6" s="622"/>
      <c r="AW6" s="622"/>
      <c r="AX6" s="622"/>
      <c r="AY6" s="622"/>
      <c r="AZ6" s="622"/>
      <c r="BA6" s="622"/>
      <c r="BB6" s="622"/>
      <c r="BC6" s="622"/>
    </row>
    <row r="7" spans="1:55" s="130" customFormat="1" ht="12.75" customHeight="1">
      <c r="A7" s="775" t="s">
        <v>538</v>
      </c>
      <c r="B7" s="775" t="s">
        <v>73</v>
      </c>
      <c r="C7" s="775" t="s">
        <v>555</v>
      </c>
      <c r="D7" s="775" t="s">
        <v>76</v>
      </c>
      <c r="E7" s="128">
        <v>0</v>
      </c>
      <c r="F7" s="128">
        <v>0</v>
      </c>
      <c r="G7" s="128">
        <v>0</v>
      </c>
      <c r="H7" s="128">
        <v>0</v>
      </c>
      <c r="I7" s="128">
        <v>0</v>
      </c>
      <c r="J7" s="128">
        <v>0</v>
      </c>
      <c r="K7" s="128">
        <v>0</v>
      </c>
      <c r="L7" s="128">
        <v>0</v>
      </c>
      <c r="M7" s="128">
        <v>0</v>
      </c>
      <c r="N7" s="129">
        <v>0</v>
      </c>
      <c r="O7" s="129">
        <v>0</v>
      </c>
      <c r="P7" s="129">
        <v>0</v>
      </c>
      <c r="Q7" s="129">
        <v>0</v>
      </c>
      <c r="R7" s="129">
        <v>0</v>
      </c>
      <c r="S7" s="129">
        <v>0</v>
      </c>
      <c r="T7" s="129">
        <v>0</v>
      </c>
      <c r="U7" s="129">
        <v>0</v>
      </c>
      <c r="V7" s="129">
        <v>0</v>
      </c>
      <c r="W7" s="129">
        <v>0</v>
      </c>
      <c r="X7" s="129">
        <v>0</v>
      </c>
      <c r="Y7" s="129">
        <v>0</v>
      </c>
      <c r="Z7" s="129">
        <v>0</v>
      </c>
      <c r="AA7" s="129">
        <v>0</v>
      </c>
      <c r="AB7" s="129">
        <v>0</v>
      </c>
      <c r="AC7" s="1054" t="s">
        <v>2219</v>
      </c>
      <c r="AD7"/>
      <c r="AE7" s="762" t="s">
        <v>1474</v>
      </c>
      <c r="AF7" s="129">
        <v>0</v>
      </c>
      <c r="AG7" s="129">
        <v>0</v>
      </c>
      <c r="AH7" s="129">
        <v>0</v>
      </c>
      <c r="AI7" s="129">
        <v>0</v>
      </c>
      <c r="AJ7" s="129">
        <v>0</v>
      </c>
      <c r="AK7" s="129">
        <v>0</v>
      </c>
      <c r="AL7" s="129">
        <v>0</v>
      </c>
      <c r="AM7" s="129">
        <v>0</v>
      </c>
      <c r="AN7" s="129">
        <v>0</v>
      </c>
      <c r="AO7" s="129">
        <v>0</v>
      </c>
      <c r="AP7" s="129">
        <v>0</v>
      </c>
      <c r="AQ7" s="129">
        <v>0</v>
      </c>
      <c r="AR7" s="129">
        <v>0</v>
      </c>
      <c r="AS7" s="129">
        <v>0</v>
      </c>
      <c r="AT7" s="129">
        <v>0</v>
      </c>
      <c r="AU7" s="129">
        <v>0</v>
      </c>
      <c r="AV7" s="129">
        <v>0</v>
      </c>
      <c r="AW7" s="129">
        <v>0</v>
      </c>
      <c r="AX7" s="129">
        <v>0</v>
      </c>
      <c r="AY7" s="129">
        <v>0</v>
      </c>
      <c r="AZ7" s="129">
        <v>0</v>
      </c>
      <c r="BA7" s="129">
        <v>0</v>
      </c>
      <c r="BB7" s="129">
        <v>0</v>
      </c>
      <c r="BC7" s="129">
        <v>0</v>
      </c>
    </row>
    <row r="8" spans="1:55" s="130" customFormat="1" ht="12.75" customHeight="1">
      <c r="A8" s="775" t="s">
        <v>538</v>
      </c>
      <c r="B8" s="775" t="s">
        <v>1307</v>
      </c>
      <c r="C8" s="775" t="s">
        <v>555</v>
      </c>
      <c r="D8" s="775" t="s">
        <v>76</v>
      </c>
      <c r="E8" s="128">
        <v>0</v>
      </c>
      <c r="F8" s="128">
        <v>0</v>
      </c>
      <c r="G8" s="128">
        <v>0</v>
      </c>
      <c r="H8" s="128">
        <v>0</v>
      </c>
      <c r="I8" s="128">
        <v>0</v>
      </c>
      <c r="J8" s="128">
        <v>0</v>
      </c>
      <c r="K8" s="128">
        <v>0</v>
      </c>
      <c r="L8" s="128">
        <v>0</v>
      </c>
      <c r="M8" s="128">
        <v>0</v>
      </c>
      <c r="N8" s="129">
        <v>0</v>
      </c>
      <c r="O8" s="129">
        <v>0</v>
      </c>
      <c r="P8" s="129">
        <v>0</v>
      </c>
      <c r="Q8" s="129">
        <v>0</v>
      </c>
      <c r="R8" s="129">
        <v>0</v>
      </c>
      <c r="S8" s="129">
        <v>0</v>
      </c>
      <c r="T8" s="129">
        <v>0</v>
      </c>
      <c r="U8" s="129">
        <v>0</v>
      </c>
      <c r="V8" s="129">
        <v>0</v>
      </c>
      <c r="W8" s="129">
        <v>0</v>
      </c>
      <c r="X8" s="129">
        <v>0</v>
      </c>
      <c r="Y8" s="129">
        <v>0</v>
      </c>
      <c r="Z8" s="129">
        <v>0</v>
      </c>
      <c r="AA8" s="129">
        <v>0</v>
      </c>
      <c r="AB8" s="129">
        <v>0</v>
      </c>
      <c r="AC8" s="1054" t="s">
        <v>2220</v>
      </c>
      <c r="AD8"/>
      <c r="AE8" s="762" t="s">
        <v>636</v>
      </c>
      <c r="AF8" s="129">
        <v>0</v>
      </c>
      <c r="AG8" s="129">
        <v>0</v>
      </c>
      <c r="AH8" s="129">
        <v>0</v>
      </c>
      <c r="AI8" s="129">
        <v>0</v>
      </c>
      <c r="AJ8" s="129">
        <v>0</v>
      </c>
      <c r="AK8" s="129">
        <v>0</v>
      </c>
      <c r="AL8" s="129">
        <v>0</v>
      </c>
      <c r="AM8" s="129">
        <v>0</v>
      </c>
      <c r="AN8" s="129">
        <v>0</v>
      </c>
      <c r="AO8" s="129">
        <v>0</v>
      </c>
      <c r="AP8" s="129">
        <v>0</v>
      </c>
      <c r="AQ8" s="129">
        <v>0</v>
      </c>
      <c r="AR8" s="129">
        <v>0</v>
      </c>
      <c r="AS8" s="129">
        <v>0</v>
      </c>
      <c r="AT8" s="129">
        <v>0</v>
      </c>
      <c r="AU8" s="129">
        <v>0</v>
      </c>
      <c r="AV8" s="129">
        <v>0</v>
      </c>
      <c r="AW8" s="129">
        <v>0</v>
      </c>
      <c r="AX8" s="129">
        <v>0</v>
      </c>
      <c r="AY8" s="129">
        <v>0</v>
      </c>
      <c r="AZ8" s="129">
        <v>0</v>
      </c>
      <c r="BA8" s="129">
        <v>0</v>
      </c>
      <c r="BB8" s="129">
        <v>0</v>
      </c>
      <c r="BC8" s="129">
        <v>0</v>
      </c>
    </row>
    <row r="9" spans="1:55" s="130" customFormat="1" ht="12.75" customHeight="1">
      <c r="A9" s="775" t="s">
        <v>538</v>
      </c>
      <c r="B9" s="775" t="s">
        <v>74</v>
      </c>
      <c r="C9" s="775" t="s">
        <v>555</v>
      </c>
      <c r="D9" s="775" t="s">
        <v>76</v>
      </c>
      <c r="E9" s="128">
        <v>0</v>
      </c>
      <c r="F9" s="128">
        <v>0</v>
      </c>
      <c r="G9" s="128">
        <v>0</v>
      </c>
      <c r="H9" s="128">
        <v>0</v>
      </c>
      <c r="I9" s="128">
        <v>0</v>
      </c>
      <c r="J9" s="128">
        <v>0</v>
      </c>
      <c r="K9" s="128">
        <v>0</v>
      </c>
      <c r="L9" s="128">
        <v>0</v>
      </c>
      <c r="M9" s="128">
        <v>0</v>
      </c>
      <c r="N9" s="129">
        <v>0</v>
      </c>
      <c r="O9" s="129">
        <v>0</v>
      </c>
      <c r="P9" s="129">
        <v>0</v>
      </c>
      <c r="Q9" s="129">
        <v>0</v>
      </c>
      <c r="R9" s="129">
        <v>0</v>
      </c>
      <c r="S9" s="129">
        <v>0</v>
      </c>
      <c r="T9" s="129">
        <v>0</v>
      </c>
      <c r="U9" s="129">
        <v>0</v>
      </c>
      <c r="V9" s="129">
        <v>0</v>
      </c>
      <c r="W9" s="129">
        <v>0</v>
      </c>
      <c r="X9" s="129">
        <v>0</v>
      </c>
      <c r="Y9" s="129">
        <v>0</v>
      </c>
      <c r="Z9" s="129">
        <v>0</v>
      </c>
      <c r="AA9" s="129">
        <v>0</v>
      </c>
      <c r="AB9" s="129">
        <v>0</v>
      </c>
      <c r="AC9" s="1054" t="s">
        <v>2221</v>
      </c>
      <c r="AD9"/>
      <c r="AE9" s="762" t="s">
        <v>637</v>
      </c>
      <c r="AF9" s="129">
        <v>0</v>
      </c>
      <c r="AG9" s="129">
        <v>0</v>
      </c>
      <c r="AH9" s="129">
        <v>0</v>
      </c>
      <c r="AI9" s="129">
        <v>0</v>
      </c>
      <c r="AJ9" s="129">
        <v>0</v>
      </c>
      <c r="AK9" s="129">
        <v>0</v>
      </c>
      <c r="AL9" s="129">
        <v>0</v>
      </c>
      <c r="AM9" s="129">
        <v>0</v>
      </c>
      <c r="AN9" s="129">
        <v>0</v>
      </c>
      <c r="AO9" s="129">
        <v>0</v>
      </c>
      <c r="AP9" s="129">
        <v>0</v>
      </c>
      <c r="AQ9" s="129">
        <v>0</v>
      </c>
      <c r="AR9" s="129">
        <v>0</v>
      </c>
      <c r="AS9" s="129">
        <v>0</v>
      </c>
      <c r="AT9" s="129">
        <v>0</v>
      </c>
      <c r="AU9" s="129">
        <v>0</v>
      </c>
      <c r="AV9" s="129">
        <v>0</v>
      </c>
      <c r="AW9" s="129">
        <v>0</v>
      </c>
      <c r="AX9" s="129">
        <v>0</v>
      </c>
      <c r="AY9" s="129">
        <v>0</v>
      </c>
      <c r="AZ9" s="129">
        <v>0</v>
      </c>
      <c r="BA9" s="129">
        <v>0</v>
      </c>
      <c r="BB9" s="129">
        <v>0</v>
      </c>
      <c r="BC9" s="129">
        <v>0</v>
      </c>
    </row>
    <row r="10" spans="1:55" s="130" customFormat="1" ht="12.75" customHeight="1">
      <c r="A10" s="775"/>
      <c r="B10" s="775"/>
      <c r="C10" s="775"/>
      <c r="D10" s="775"/>
      <c r="E10" s="141" t="str">
        <f>IF(AND(SUM(E7:E9)&gt;0,E8=0),"Missing Input",IF(AND(SUM(E7:E8)&gt;0,E9=0),"Missing Output",IF(AND(SUM(E7:E9)&gt;0,E8&gt;0,E9&gt;0),(E9*3.6)/E8*100,"")))</f>
        <v/>
      </c>
      <c r="F10" s="141" t="str">
        <f t="shared" ref="F10:AB10" si="0">IF(AND(SUM(F7:F9)&gt;0,F8=0),"Missing Input",IF(AND(SUM(F7:F8)&gt;0,F9=0),"Missing Output",IF(AND(SUM(F7:F9)&gt;0,F8&gt;0,F9&gt;0),(F9*3.6)/F8*100,"")))</f>
        <v/>
      </c>
      <c r="G10" s="141" t="str">
        <f t="shared" si="0"/>
        <v/>
      </c>
      <c r="H10" s="141" t="str">
        <f t="shared" si="0"/>
        <v/>
      </c>
      <c r="I10" s="141" t="str">
        <f t="shared" si="0"/>
        <v/>
      </c>
      <c r="J10" s="141" t="str">
        <f t="shared" si="0"/>
        <v/>
      </c>
      <c r="K10" s="141" t="str">
        <f t="shared" si="0"/>
        <v/>
      </c>
      <c r="L10" s="141" t="str">
        <f t="shared" si="0"/>
        <v/>
      </c>
      <c r="M10" s="141" t="str">
        <f t="shared" si="0"/>
        <v/>
      </c>
      <c r="N10" s="141" t="str">
        <f t="shared" si="0"/>
        <v/>
      </c>
      <c r="O10" s="141" t="str">
        <f t="shared" si="0"/>
        <v/>
      </c>
      <c r="P10" s="141" t="str">
        <f t="shared" si="0"/>
        <v/>
      </c>
      <c r="Q10" s="141" t="str">
        <f t="shared" si="0"/>
        <v/>
      </c>
      <c r="R10" s="141" t="str">
        <f t="shared" si="0"/>
        <v/>
      </c>
      <c r="S10" s="141" t="str">
        <f t="shared" si="0"/>
        <v/>
      </c>
      <c r="T10" s="141" t="str">
        <f t="shared" si="0"/>
        <v/>
      </c>
      <c r="U10" s="141" t="str">
        <f t="shared" si="0"/>
        <v/>
      </c>
      <c r="V10" s="141" t="str">
        <f t="shared" si="0"/>
        <v/>
      </c>
      <c r="W10" s="141" t="str">
        <f>IF(AND(SUM(W7:W9)&gt;0,W8=0),"Missing Input",IF(AND(SUM(W7:W8)&gt;0,W9=0),"Missing Output",IF(AND(SUM(W7:W9)&gt;0,W8&gt;0,W9&gt;0),(W9*3.6)/W8*100,"")))</f>
        <v/>
      </c>
      <c r="X10" s="141" t="str">
        <f>IF(AND(SUM(X7:X9)&gt;0,X8=0),"Missing Input",IF(AND(SUM(X7:X8)&gt;0,X9=0),"Missing Output",IF(AND(SUM(X7:X9)&gt;0,X8&gt;0,X9&gt;0),(X9*3.6)/X8*100,"")))</f>
        <v/>
      </c>
      <c r="Y10" s="141" t="str">
        <f>IF(AND(SUM(Y7:Y9)&gt;0,Y8=0),"Missing Input",IF(AND(SUM(Y7:Y8)&gt;0,Y9=0),"Missing Output",IF(AND(SUM(Y7:Y9)&gt;0,Y8&gt;0,Y9&gt;0),(Y9*3.6)/Y8*100,"")))</f>
        <v/>
      </c>
      <c r="Z10" s="141" t="str">
        <f>IF(AND(SUM(Z7:Z9)&gt;0,Z8=0),"Missing Input",IF(AND(SUM(Z7:Z8)&gt;0,Z9=0),"Missing Output",IF(AND(SUM(Z7:Z9)&gt;0,Z8&gt;0,Z9&gt;0),(Z9*3.6)/Z8*100,"")))</f>
        <v/>
      </c>
      <c r="AA10" s="141" t="str">
        <f>IF(AND(SUM(AA7:AA9)&gt;0,AA8=0),"Missing Input",IF(AND(SUM(AA7:AA8)&gt;0,AA9=0),"Missing Output",IF(AND(SUM(AA7:AA9)&gt;0,AA8&gt;0,AA9&gt;0),(AA9*3.6)/AA8*100,"")))</f>
        <v/>
      </c>
      <c r="AB10" s="141" t="str">
        <f t="shared" si="0"/>
        <v/>
      </c>
      <c r="AC10" s="1070" t="s">
        <v>2222</v>
      </c>
      <c r="AD10"/>
      <c r="AE10" s="762" t="s">
        <v>964</v>
      </c>
      <c r="AF10" s="141" t="str">
        <f t="shared" ref="AF10:BC10" si="1">IF(AND(SUM(AF7:AF9)&gt;0,AF8=0),"Missing Input",IF(AND(SUM(AF7:AF8)&gt;0,AF9=0),"Missing Output",IF(AND(SUM(AF7:AF9)&gt;0,AF8&gt;0,AF9&gt;0),(AF9*3.6)/AF8*100,"")))</f>
        <v/>
      </c>
      <c r="AG10" s="141" t="str">
        <f t="shared" si="1"/>
        <v/>
      </c>
      <c r="AH10" s="141" t="str">
        <f t="shared" si="1"/>
        <v/>
      </c>
      <c r="AI10" s="141" t="str">
        <f t="shared" si="1"/>
        <v/>
      </c>
      <c r="AJ10" s="141" t="str">
        <f t="shared" si="1"/>
        <v/>
      </c>
      <c r="AK10" s="141" t="str">
        <f t="shared" si="1"/>
        <v/>
      </c>
      <c r="AL10" s="141" t="str">
        <f t="shared" si="1"/>
        <v/>
      </c>
      <c r="AM10" s="141" t="str">
        <f t="shared" si="1"/>
        <v/>
      </c>
      <c r="AN10" s="141" t="str">
        <f t="shared" si="1"/>
        <v/>
      </c>
      <c r="AO10" s="141" t="str">
        <f t="shared" si="1"/>
        <v/>
      </c>
      <c r="AP10" s="141" t="str">
        <f t="shared" si="1"/>
        <v/>
      </c>
      <c r="AQ10" s="141" t="str">
        <f t="shared" si="1"/>
        <v/>
      </c>
      <c r="AR10" s="141" t="str">
        <f t="shared" si="1"/>
        <v/>
      </c>
      <c r="AS10" s="141" t="str">
        <f t="shared" si="1"/>
        <v/>
      </c>
      <c r="AT10" s="141" t="str">
        <f t="shared" si="1"/>
        <v/>
      </c>
      <c r="AU10" s="141" t="str">
        <f t="shared" si="1"/>
        <v/>
      </c>
      <c r="AV10" s="141" t="str">
        <f t="shared" si="1"/>
        <v/>
      </c>
      <c r="AW10" s="141" t="str">
        <f t="shared" si="1"/>
        <v/>
      </c>
      <c r="AX10" s="141" t="str">
        <f t="shared" si="1"/>
        <v/>
      </c>
      <c r="AY10" s="141" t="str">
        <f>IF(AND(SUM(AY7:AY9)&gt;0,AY8=0),"Missing Input",IF(AND(SUM(AY7:AY8)&gt;0,AY9=0),"Missing Output",IF(AND(SUM(AY7:AY9)&gt;0,AY8&gt;0,AY9&gt;0),(AY9*3.6)/AY8*100,"")))</f>
        <v/>
      </c>
      <c r="AZ10" s="141" t="str">
        <f>IF(AND(SUM(AZ7:AZ9)&gt;0,AZ8=0),"Missing Input",IF(AND(SUM(AZ7:AZ8)&gt;0,AZ9=0),"Missing Output",IF(AND(SUM(AZ7:AZ9)&gt;0,AZ8&gt;0,AZ9&gt;0),(AZ9*3.6)/AZ8*100,"")))</f>
        <v/>
      </c>
      <c r="BA10" s="141" t="str">
        <f>IF(AND(SUM(BA7:BA9)&gt;0,BA8=0),"Missing Input",IF(AND(SUM(BA7:BA8)&gt;0,BA9=0),"Missing Output",IF(AND(SUM(BA7:BA9)&gt;0,BA8&gt;0,BA9&gt;0),(BA9*3.6)/BA8*100,"")))</f>
        <v/>
      </c>
      <c r="BB10" s="141" t="str">
        <f>IF(AND(SUM(BB7:BB9)&gt;0,BB8=0),"Missing Input",IF(AND(SUM(BB7:BB8)&gt;0,BB9=0),"Missing Output",IF(AND(SUM(BB7:BB9)&gt;0,BB8&gt;0,BB9&gt;0),(BB9*3.6)/BB8*100,"")))</f>
        <v/>
      </c>
      <c r="BC10" s="141" t="str">
        <f t="shared" si="1"/>
        <v/>
      </c>
    </row>
    <row r="11" spans="1:55" s="130" customFormat="1" ht="24" customHeight="1">
      <c r="A11" s="775"/>
      <c r="B11" s="775"/>
      <c r="C11" s="775"/>
      <c r="D11" s="775"/>
      <c r="E11" s="623"/>
      <c r="F11" s="623"/>
      <c r="G11" s="623"/>
      <c r="H11" s="623"/>
      <c r="I11" s="623"/>
      <c r="J11" s="624"/>
      <c r="K11" s="624"/>
      <c r="L11" s="624"/>
      <c r="M11" s="624"/>
      <c r="N11" s="624"/>
      <c r="O11" s="132"/>
      <c r="P11" s="624"/>
      <c r="Q11" s="624"/>
      <c r="R11" s="624"/>
      <c r="S11" s="624"/>
      <c r="T11" s="624"/>
      <c r="U11" s="624"/>
      <c r="V11" s="624"/>
      <c r="W11" s="624"/>
      <c r="X11" s="624"/>
      <c r="Y11" s="132"/>
      <c r="Z11" s="624"/>
      <c r="AA11" s="624"/>
      <c r="AB11" s="132"/>
      <c r="AC11" s="1067" t="s">
        <v>2141</v>
      </c>
      <c r="AD11"/>
      <c r="AE11" s="762" t="s">
        <v>189</v>
      </c>
      <c r="AF11" s="624"/>
      <c r="AG11" s="624"/>
      <c r="AH11" s="624"/>
      <c r="AI11" s="624"/>
      <c r="AJ11" s="624"/>
      <c r="AK11" s="624"/>
      <c r="AL11" s="624"/>
      <c r="AM11" s="624"/>
      <c r="AN11" s="624"/>
      <c r="AO11" s="624"/>
      <c r="AP11" s="624"/>
      <c r="AQ11" s="624"/>
      <c r="AR11" s="624"/>
      <c r="AS11" s="624"/>
      <c r="AT11" s="624"/>
      <c r="AU11" s="624"/>
      <c r="AV11" s="624"/>
      <c r="AW11" s="624"/>
      <c r="AX11" s="624"/>
      <c r="AY11" s="624"/>
      <c r="AZ11" s="624"/>
      <c r="BA11" s="624"/>
      <c r="BB11" s="624"/>
      <c r="BC11" s="624"/>
    </row>
    <row r="12" spans="1:55" s="130" customFormat="1" ht="12.75" customHeight="1">
      <c r="A12" s="775" t="s">
        <v>538</v>
      </c>
      <c r="B12" s="775" t="s">
        <v>73</v>
      </c>
      <c r="C12" s="775" t="s">
        <v>556</v>
      </c>
      <c r="D12" s="775" t="s">
        <v>76</v>
      </c>
      <c r="E12" s="128">
        <v>0</v>
      </c>
      <c r="F12" s="128">
        <v>0</v>
      </c>
      <c r="G12" s="128">
        <v>0</v>
      </c>
      <c r="H12" s="128">
        <v>0</v>
      </c>
      <c r="I12" s="128">
        <v>0</v>
      </c>
      <c r="J12" s="128">
        <v>0</v>
      </c>
      <c r="K12" s="128">
        <v>0</v>
      </c>
      <c r="L12" s="128">
        <v>0</v>
      </c>
      <c r="M12" s="129">
        <v>0</v>
      </c>
      <c r="N12" s="129">
        <v>0</v>
      </c>
      <c r="O12" s="129">
        <v>0</v>
      </c>
      <c r="P12" s="129">
        <v>0</v>
      </c>
      <c r="Q12" s="129">
        <v>0</v>
      </c>
      <c r="R12" s="129">
        <v>0</v>
      </c>
      <c r="S12" s="129">
        <v>0</v>
      </c>
      <c r="T12" s="129">
        <v>0</v>
      </c>
      <c r="U12" s="129">
        <v>0</v>
      </c>
      <c r="V12" s="129">
        <v>0</v>
      </c>
      <c r="W12" s="129">
        <v>0</v>
      </c>
      <c r="X12" s="129">
        <v>0</v>
      </c>
      <c r="Y12" s="129">
        <v>0</v>
      </c>
      <c r="Z12" s="129">
        <v>0</v>
      </c>
      <c r="AA12" s="129">
        <v>0</v>
      </c>
      <c r="AB12" s="129">
        <v>0</v>
      </c>
      <c r="AC12" s="1054" t="s">
        <v>2219</v>
      </c>
      <c r="AD12"/>
      <c r="AE12" s="762" t="s">
        <v>1474</v>
      </c>
      <c r="AF12" s="129">
        <v>0</v>
      </c>
      <c r="AG12" s="129">
        <v>0</v>
      </c>
      <c r="AH12" s="129">
        <v>0</v>
      </c>
      <c r="AI12" s="129">
        <v>0</v>
      </c>
      <c r="AJ12" s="129">
        <v>0</v>
      </c>
      <c r="AK12" s="129">
        <v>0</v>
      </c>
      <c r="AL12" s="129">
        <v>0</v>
      </c>
      <c r="AM12" s="129">
        <v>0</v>
      </c>
      <c r="AN12" s="129">
        <v>0</v>
      </c>
      <c r="AO12" s="129">
        <v>0</v>
      </c>
      <c r="AP12" s="129">
        <v>0</v>
      </c>
      <c r="AQ12" s="129">
        <v>0</v>
      </c>
      <c r="AR12" s="129">
        <v>0</v>
      </c>
      <c r="AS12" s="129">
        <v>0</v>
      </c>
      <c r="AT12" s="129">
        <v>0</v>
      </c>
      <c r="AU12" s="129">
        <v>0</v>
      </c>
      <c r="AV12" s="129">
        <v>0</v>
      </c>
      <c r="AW12" s="129">
        <v>0</v>
      </c>
      <c r="AX12" s="129">
        <v>0</v>
      </c>
      <c r="AY12" s="129">
        <v>0</v>
      </c>
      <c r="AZ12" s="129">
        <v>0</v>
      </c>
      <c r="BA12" s="129">
        <v>0</v>
      </c>
      <c r="BB12" s="129">
        <v>0</v>
      </c>
      <c r="BC12" s="129">
        <v>0</v>
      </c>
    </row>
    <row r="13" spans="1:55" s="130" customFormat="1" ht="12.75" customHeight="1">
      <c r="A13" s="775" t="s">
        <v>538</v>
      </c>
      <c r="B13" s="775" t="s">
        <v>1307</v>
      </c>
      <c r="C13" s="775" t="s">
        <v>556</v>
      </c>
      <c r="D13" s="775" t="s">
        <v>76</v>
      </c>
      <c r="E13" s="128">
        <v>0</v>
      </c>
      <c r="F13" s="128">
        <v>0</v>
      </c>
      <c r="G13" s="128">
        <v>0</v>
      </c>
      <c r="H13" s="128">
        <v>0</v>
      </c>
      <c r="I13" s="128">
        <v>0</v>
      </c>
      <c r="J13" s="128">
        <v>0</v>
      </c>
      <c r="K13" s="128">
        <v>0</v>
      </c>
      <c r="L13" s="128">
        <v>0</v>
      </c>
      <c r="M13" s="129">
        <v>0</v>
      </c>
      <c r="N13" s="129">
        <v>0</v>
      </c>
      <c r="O13" s="129">
        <v>0</v>
      </c>
      <c r="P13" s="129">
        <v>0</v>
      </c>
      <c r="Q13" s="129">
        <v>0</v>
      </c>
      <c r="R13" s="129">
        <v>0</v>
      </c>
      <c r="S13" s="129">
        <v>0</v>
      </c>
      <c r="T13" s="129">
        <v>0</v>
      </c>
      <c r="U13" s="129">
        <v>0</v>
      </c>
      <c r="V13" s="129">
        <v>0</v>
      </c>
      <c r="W13" s="129">
        <v>0</v>
      </c>
      <c r="X13" s="129">
        <v>0</v>
      </c>
      <c r="Y13" s="129">
        <v>0</v>
      </c>
      <c r="Z13" s="129">
        <v>0</v>
      </c>
      <c r="AA13" s="129">
        <v>0</v>
      </c>
      <c r="AB13" s="129">
        <v>0</v>
      </c>
      <c r="AC13" s="1054" t="s">
        <v>2220</v>
      </c>
      <c r="AD13"/>
      <c r="AE13" s="762" t="s">
        <v>636</v>
      </c>
      <c r="AF13" s="129">
        <v>0</v>
      </c>
      <c r="AG13" s="129">
        <v>0</v>
      </c>
      <c r="AH13" s="129">
        <v>0</v>
      </c>
      <c r="AI13" s="129">
        <v>0</v>
      </c>
      <c r="AJ13" s="129">
        <v>0</v>
      </c>
      <c r="AK13" s="129">
        <v>0</v>
      </c>
      <c r="AL13" s="129">
        <v>0</v>
      </c>
      <c r="AM13" s="129">
        <v>0</v>
      </c>
      <c r="AN13" s="129">
        <v>0</v>
      </c>
      <c r="AO13" s="129">
        <v>0</v>
      </c>
      <c r="AP13" s="129">
        <v>0</v>
      </c>
      <c r="AQ13" s="129">
        <v>0</v>
      </c>
      <c r="AR13" s="129">
        <v>0</v>
      </c>
      <c r="AS13" s="129">
        <v>0</v>
      </c>
      <c r="AT13" s="129">
        <v>0</v>
      </c>
      <c r="AU13" s="129">
        <v>0</v>
      </c>
      <c r="AV13" s="129">
        <v>0</v>
      </c>
      <c r="AW13" s="129">
        <v>0</v>
      </c>
      <c r="AX13" s="129">
        <v>0</v>
      </c>
      <c r="AY13" s="129">
        <v>0</v>
      </c>
      <c r="AZ13" s="129">
        <v>0</v>
      </c>
      <c r="BA13" s="129">
        <v>0</v>
      </c>
      <c r="BB13" s="129">
        <v>0</v>
      </c>
      <c r="BC13" s="129">
        <v>0</v>
      </c>
    </row>
    <row r="14" spans="1:55" s="130" customFormat="1" ht="12.75" customHeight="1">
      <c r="A14" s="775" t="s">
        <v>538</v>
      </c>
      <c r="B14" s="775" t="s">
        <v>74</v>
      </c>
      <c r="C14" s="775" t="s">
        <v>556</v>
      </c>
      <c r="D14" s="775" t="s">
        <v>76</v>
      </c>
      <c r="E14" s="128">
        <v>0</v>
      </c>
      <c r="F14" s="128">
        <v>0</v>
      </c>
      <c r="G14" s="128">
        <v>0</v>
      </c>
      <c r="H14" s="128">
        <v>0</v>
      </c>
      <c r="I14" s="128">
        <v>0</v>
      </c>
      <c r="J14" s="128">
        <v>0</v>
      </c>
      <c r="K14" s="128">
        <v>0</v>
      </c>
      <c r="L14" s="128">
        <v>0</v>
      </c>
      <c r="M14" s="128">
        <v>0</v>
      </c>
      <c r="N14" s="129">
        <v>0</v>
      </c>
      <c r="O14" s="129">
        <v>0</v>
      </c>
      <c r="P14" s="129">
        <v>0</v>
      </c>
      <c r="Q14" s="129">
        <v>0</v>
      </c>
      <c r="R14" s="129">
        <v>0</v>
      </c>
      <c r="S14" s="129">
        <v>0</v>
      </c>
      <c r="T14" s="129">
        <v>0</v>
      </c>
      <c r="U14" s="129">
        <v>0</v>
      </c>
      <c r="V14" s="129">
        <v>0</v>
      </c>
      <c r="W14" s="129">
        <v>0</v>
      </c>
      <c r="X14" s="129">
        <v>0</v>
      </c>
      <c r="Y14" s="129">
        <v>0</v>
      </c>
      <c r="Z14" s="129">
        <v>0</v>
      </c>
      <c r="AA14" s="129">
        <v>0</v>
      </c>
      <c r="AB14" s="129">
        <v>0</v>
      </c>
      <c r="AC14" s="1054" t="s">
        <v>2221</v>
      </c>
      <c r="AD14"/>
      <c r="AE14" s="762" t="s">
        <v>637</v>
      </c>
      <c r="AF14" s="129">
        <v>0</v>
      </c>
      <c r="AG14" s="129">
        <v>0</v>
      </c>
      <c r="AH14" s="129">
        <v>0</v>
      </c>
      <c r="AI14" s="129">
        <v>0</v>
      </c>
      <c r="AJ14" s="129">
        <v>0</v>
      </c>
      <c r="AK14" s="129">
        <v>0</v>
      </c>
      <c r="AL14" s="129">
        <v>0</v>
      </c>
      <c r="AM14" s="129">
        <v>0</v>
      </c>
      <c r="AN14" s="129">
        <v>0</v>
      </c>
      <c r="AO14" s="129">
        <v>0</v>
      </c>
      <c r="AP14" s="129">
        <v>0</v>
      </c>
      <c r="AQ14" s="129">
        <v>0</v>
      </c>
      <c r="AR14" s="129">
        <v>0</v>
      </c>
      <c r="AS14" s="129">
        <v>0</v>
      </c>
      <c r="AT14" s="129">
        <v>0</v>
      </c>
      <c r="AU14" s="129">
        <v>0</v>
      </c>
      <c r="AV14" s="129">
        <v>0</v>
      </c>
      <c r="AW14" s="129">
        <v>0</v>
      </c>
      <c r="AX14" s="129">
        <v>0</v>
      </c>
      <c r="AY14" s="129">
        <v>0</v>
      </c>
      <c r="AZ14" s="129">
        <v>0</v>
      </c>
      <c r="BA14" s="129">
        <v>0</v>
      </c>
      <c r="BB14" s="129">
        <v>0</v>
      </c>
      <c r="BC14" s="129">
        <v>0</v>
      </c>
    </row>
    <row r="15" spans="1:55" s="130" customFormat="1" ht="12.75" customHeight="1">
      <c r="A15" s="775" t="s">
        <v>538</v>
      </c>
      <c r="B15" s="775" t="s">
        <v>75</v>
      </c>
      <c r="C15" s="775" t="s">
        <v>556</v>
      </c>
      <c r="D15" s="775" t="s">
        <v>76</v>
      </c>
      <c r="E15" s="128">
        <v>0</v>
      </c>
      <c r="F15" s="128">
        <v>0</v>
      </c>
      <c r="G15" s="128">
        <v>0</v>
      </c>
      <c r="H15" s="128">
        <v>0</v>
      </c>
      <c r="I15" s="128">
        <v>0</v>
      </c>
      <c r="J15" s="128">
        <v>0</v>
      </c>
      <c r="K15" s="128">
        <v>0</v>
      </c>
      <c r="L15" s="128">
        <v>0</v>
      </c>
      <c r="M15" s="129">
        <v>0</v>
      </c>
      <c r="N15" s="129">
        <v>0</v>
      </c>
      <c r="O15" s="129">
        <v>0</v>
      </c>
      <c r="P15" s="129">
        <v>0</v>
      </c>
      <c r="Q15" s="129">
        <v>0</v>
      </c>
      <c r="R15" s="129">
        <v>0</v>
      </c>
      <c r="S15" s="129">
        <v>0</v>
      </c>
      <c r="T15" s="129">
        <v>0</v>
      </c>
      <c r="U15" s="129">
        <v>0</v>
      </c>
      <c r="V15" s="129">
        <v>0</v>
      </c>
      <c r="W15" s="129">
        <v>0</v>
      </c>
      <c r="X15" s="129">
        <v>0</v>
      </c>
      <c r="Y15" s="129">
        <v>0</v>
      </c>
      <c r="Z15" s="129">
        <v>0</v>
      </c>
      <c r="AA15" s="129">
        <v>0</v>
      </c>
      <c r="AB15" s="129">
        <v>0</v>
      </c>
      <c r="AC15" s="1054" t="s">
        <v>2225</v>
      </c>
      <c r="AD15"/>
      <c r="AE15" s="762" t="s">
        <v>638</v>
      </c>
      <c r="AF15" s="129">
        <v>0</v>
      </c>
      <c r="AG15" s="129">
        <v>0</v>
      </c>
      <c r="AH15" s="129">
        <v>0</v>
      </c>
      <c r="AI15" s="129">
        <v>0</v>
      </c>
      <c r="AJ15" s="129">
        <v>0</v>
      </c>
      <c r="AK15" s="129">
        <v>0</v>
      </c>
      <c r="AL15" s="129">
        <v>0</v>
      </c>
      <c r="AM15" s="129">
        <v>0</v>
      </c>
      <c r="AN15" s="129">
        <v>0</v>
      </c>
      <c r="AO15" s="129">
        <v>0</v>
      </c>
      <c r="AP15" s="129">
        <v>0</v>
      </c>
      <c r="AQ15" s="129">
        <v>0</v>
      </c>
      <c r="AR15" s="129">
        <v>0</v>
      </c>
      <c r="AS15" s="129">
        <v>0</v>
      </c>
      <c r="AT15" s="129">
        <v>0</v>
      </c>
      <c r="AU15" s="129">
        <v>0</v>
      </c>
      <c r="AV15" s="129">
        <v>0</v>
      </c>
      <c r="AW15" s="129">
        <v>0</v>
      </c>
      <c r="AX15" s="129">
        <v>0</v>
      </c>
      <c r="AY15" s="129">
        <v>0</v>
      </c>
      <c r="AZ15" s="129">
        <v>0</v>
      </c>
      <c r="BA15" s="129">
        <v>0</v>
      </c>
      <c r="BB15" s="129">
        <v>0</v>
      </c>
      <c r="BC15" s="129">
        <v>0</v>
      </c>
    </row>
    <row r="16" spans="1:55" s="130" customFormat="1" ht="12.75" customHeight="1">
      <c r="A16" s="775"/>
      <c r="B16" s="775"/>
      <c r="C16" s="775"/>
      <c r="D16" s="775"/>
      <c r="E16" s="141" t="str">
        <f>IF(AND(SUM(E12:E15)&gt;0,E13=0),"Missing Input",IF(AND(SUM(E12:E15)&gt;0,E14=0),"Missing Output",IF(AND(SUM(E12:E15)&gt;0,E13&gt;0,E14&gt;0),(E14*3.6+E15)/E13*100,"")))</f>
        <v/>
      </c>
      <c r="F16" s="141" t="str">
        <f t="shared" ref="F16:AB16" si="2">IF(AND(SUM(F12:F15)&gt;0,F13=0),"Missing Input",IF(AND(SUM(F12:F15)&gt;0,F14=0),"Missing Output",IF(AND(SUM(F12:F15)&gt;0,F13&gt;0,F14&gt;0),(F14*3.6+F15)/F13*100,"")))</f>
        <v/>
      </c>
      <c r="G16" s="141" t="str">
        <f t="shared" si="2"/>
        <v/>
      </c>
      <c r="H16" s="141" t="str">
        <f t="shared" si="2"/>
        <v/>
      </c>
      <c r="I16" s="141" t="str">
        <f t="shared" si="2"/>
        <v/>
      </c>
      <c r="J16" s="141" t="str">
        <f t="shared" si="2"/>
        <v/>
      </c>
      <c r="K16" s="141" t="str">
        <f t="shared" si="2"/>
        <v/>
      </c>
      <c r="L16" s="141" t="str">
        <f t="shared" si="2"/>
        <v/>
      </c>
      <c r="M16" s="141" t="str">
        <f t="shared" si="2"/>
        <v/>
      </c>
      <c r="N16" s="141" t="str">
        <f t="shared" si="2"/>
        <v/>
      </c>
      <c r="O16" s="141" t="str">
        <f t="shared" si="2"/>
        <v/>
      </c>
      <c r="P16" s="141" t="str">
        <f t="shared" si="2"/>
        <v/>
      </c>
      <c r="Q16" s="141" t="str">
        <f t="shared" si="2"/>
        <v/>
      </c>
      <c r="R16" s="141" t="str">
        <f t="shared" si="2"/>
        <v/>
      </c>
      <c r="S16" s="141" t="str">
        <f t="shared" si="2"/>
        <v/>
      </c>
      <c r="T16" s="141" t="str">
        <f t="shared" si="2"/>
        <v/>
      </c>
      <c r="U16" s="141" t="str">
        <f t="shared" si="2"/>
        <v/>
      </c>
      <c r="V16" s="141" t="str">
        <f t="shared" si="2"/>
        <v/>
      </c>
      <c r="W16" s="141" t="str">
        <f>IF(AND(SUM(W12:W15)&gt;0,W13=0),"Missing Input",IF(AND(SUM(W12:W15)&gt;0,W14=0),"Missing Output",IF(AND(SUM(W12:W15)&gt;0,W13&gt;0,W14&gt;0),(W14*3.6+W15)/W13*100,"")))</f>
        <v/>
      </c>
      <c r="X16" s="141" t="str">
        <f>IF(AND(SUM(X12:X15)&gt;0,X13=0),"Missing Input",IF(AND(SUM(X12:X15)&gt;0,X14=0),"Missing Output",IF(AND(SUM(X12:X15)&gt;0,X13&gt;0,X14&gt;0),(X14*3.6+X15)/X13*100,"")))</f>
        <v/>
      </c>
      <c r="Y16" s="141" t="str">
        <f>IF(AND(SUM(Y12:Y15)&gt;0,Y13=0),"Missing Input",IF(AND(SUM(Y12:Y15)&gt;0,Y14=0),"Missing Output",IF(AND(SUM(Y12:Y15)&gt;0,Y13&gt;0,Y14&gt;0),(Y14*3.6+Y15)/Y13*100,"")))</f>
        <v/>
      </c>
      <c r="Z16" s="141" t="str">
        <f>IF(AND(SUM(Z12:Z15)&gt;0,Z13=0),"Missing Input",IF(AND(SUM(Z12:Z15)&gt;0,Z14=0),"Missing Output",IF(AND(SUM(Z12:Z15)&gt;0,Z13&gt;0,Z14&gt;0),(Z14*3.6+Z15)/Z13*100,"")))</f>
        <v/>
      </c>
      <c r="AA16" s="141" t="str">
        <f>IF(AND(SUM(AA12:AA15)&gt;0,AA13=0),"Missing Input",IF(AND(SUM(AA12:AA15)&gt;0,AA14=0),"Missing Output",IF(AND(SUM(AA12:AA15)&gt;0,AA13&gt;0,AA14&gt;0),(AA14*3.6+AA15)/AA13*100,"")))</f>
        <v/>
      </c>
      <c r="AB16" s="141" t="str">
        <f t="shared" si="2"/>
        <v/>
      </c>
      <c r="AC16" s="1070" t="s">
        <v>2222</v>
      </c>
      <c r="AD16"/>
      <c r="AE16" s="762" t="s">
        <v>964</v>
      </c>
      <c r="AF16" s="141" t="str">
        <f t="shared" ref="AF16:BC16" si="3">IF(AND(SUM(AF12:AF15)&gt;0,AF13=0),"Missing Input",IF(AND(SUM(AF12:AF15)&gt;0,AF14=0),"Missing Output",IF(AND(SUM(AF12:AF15)&gt;0,AF13&gt;0,AF14&gt;0),(AF14*3.6+AF15)/AF13*100,"")))</f>
        <v/>
      </c>
      <c r="AG16" s="141" t="str">
        <f t="shared" si="3"/>
        <v/>
      </c>
      <c r="AH16" s="141" t="str">
        <f t="shared" si="3"/>
        <v/>
      </c>
      <c r="AI16" s="141" t="str">
        <f t="shared" si="3"/>
        <v/>
      </c>
      <c r="AJ16" s="141" t="str">
        <f t="shared" si="3"/>
        <v/>
      </c>
      <c r="AK16" s="141" t="str">
        <f t="shared" si="3"/>
        <v/>
      </c>
      <c r="AL16" s="141" t="str">
        <f t="shared" si="3"/>
        <v/>
      </c>
      <c r="AM16" s="141" t="str">
        <f t="shared" si="3"/>
        <v/>
      </c>
      <c r="AN16" s="141" t="str">
        <f t="shared" si="3"/>
        <v/>
      </c>
      <c r="AO16" s="141" t="str">
        <f t="shared" si="3"/>
        <v/>
      </c>
      <c r="AP16" s="141" t="str">
        <f t="shared" si="3"/>
        <v/>
      </c>
      <c r="AQ16" s="141" t="str">
        <f t="shared" si="3"/>
        <v/>
      </c>
      <c r="AR16" s="141" t="str">
        <f t="shared" si="3"/>
        <v/>
      </c>
      <c r="AS16" s="141" t="str">
        <f t="shared" si="3"/>
        <v/>
      </c>
      <c r="AT16" s="141" t="str">
        <f t="shared" si="3"/>
        <v/>
      </c>
      <c r="AU16" s="141" t="str">
        <f t="shared" si="3"/>
        <v/>
      </c>
      <c r="AV16" s="141" t="str">
        <f t="shared" si="3"/>
        <v/>
      </c>
      <c r="AW16" s="141" t="str">
        <f t="shared" si="3"/>
        <v/>
      </c>
      <c r="AX16" s="141" t="str">
        <f t="shared" si="3"/>
        <v/>
      </c>
      <c r="AY16" s="141" t="str">
        <f>IF(AND(SUM(AY12:AY15)&gt;0,AY13=0),"Missing Input",IF(AND(SUM(AY12:AY15)&gt;0,AY14=0),"Missing Output",IF(AND(SUM(AY12:AY15)&gt;0,AY13&gt;0,AY14&gt;0),(AY14*3.6+AY15)/AY13*100,"")))</f>
        <v/>
      </c>
      <c r="AZ16" s="141" t="str">
        <f>IF(AND(SUM(AZ12:AZ15)&gt;0,AZ13=0),"Missing Input",IF(AND(SUM(AZ12:AZ15)&gt;0,AZ14=0),"Missing Output",IF(AND(SUM(AZ12:AZ15)&gt;0,AZ13&gt;0,AZ14&gt;0),(AZ14*3.6+AZ15)/AZ13*100,"")))</f>
        <v/>
      </c>
      <c r="BA16" s="141" t="str">
        <f>IF(AND(SUM(BA12:BA15)&gt;0,BA13=0),"Missing Input",IF(AND(SUM(BA12:BA15)&gt;0,BA14=0),"Missing Output",IF(AND(SUM(BA12:BA15)&gt;0,BA13&gt;0,BA14&gt;0),(BA14*3.6+BA15)/BA13*100,"")))</f>
        <v/>
      </c>
      <c r="BB16" s="141" t="str">
        <f>IF(AND(SUM(BB12:BB15)&gt;0,BB13=0),"Missing Input",IF(AND(SUM(BB12:BB15)&gt;0,BB14=0),"Missing Output",IF(AND(SUM(BB12:BB15)&gt;0,BB13&gt;0,BB14&gt;0),(BB14*3.6+BB15)/BB13*100,"")))</f>
        <v/>
      </c>
      <c r="BC16" s="141" t="str">
        <f t="shared" si="3"/>
        <v/>
      </c>
    </row>
    <row r="17" spans="1:55" s="130" customFormat="1" ht="24" customHeight="1">
      <c r="A17" s="775"/>
      <c r="B17" s="775"/>
      <c r="C17" s="775"/>
      <c r="D17" s="775"/>
      <c r="E17" s="623"/>
      <c r="F17" s="623"/>
      <c r="G17" s="623"/>
      <c r="H17" s="623"/>
      <c r="I17" s="623"/>
      <c r="J17" s="624"/>
      <c r="K17" s="624"/>
      <c r="L17" s="624"/>
      <c r="M17" s="624"/>
      <c r="N17" s="624"/>
      <c r="O17" s="132"/>
      <c r="P17" s="624"/>
      <c r="Q17" s="624"/>
      <c r="R17" s="624"/>
      <c r="S17" s="624"/>
      <c r="T17" s="624"/>
      <c r="U17" s="624"/>
      <c r="V17" s="624"/>
      <c r="W17" s="624"/>
      <c r="X17" s="624"/>
      <c r="Y17" s="132"/>
      <c r="Z17" s="624"/>
      <c r="AA17" s="624"/>
      <c r="AB17" s="132"/>
      <c r="AC17" s="1066" t="s">
        <v>2269</v>
      </c>
      <c r="AD17"/>
      <c r="AE17" s="762" t="s">
        <v>198</v>
      </c>
      <c r="AF17" s="624"/>
      <c r="AG17" s="624"/>
      <c r="AH17" s="624"/>
      <c r="AI17" s="624"/>
      <c r="AJ17" s="624"/>
      <c r="AK17" s="624"/>
      <c r="AL17" s="624"/>
      <c r="AM17" s="624"/>
      <c r="AN17" s="624"/>
      <c r="AO17" s="624"/>
      <c r="AP17" s="624"/>
      <c r="AQ17" s="624"/>
      <c r="AR17" s="624"/>
      <c r="AS17" s="624"/>
      <c r="AT17" s="624"/>
      <c r="AU17" s="624"/>
      <c r="AV17" s="624"/>
      <c r="AW17" s="624"/>
      <c r="AX17" s="624"/>
      <c r="AY17" s="624"/>
      <c r="AZ17" s="624"/>
      <c r="BA17" s="624"/>
      <c r="BB17" s="624"/>
      <c r="BC17" s="624"/>
    </row>
    <row r="18" spans="1:55" s="130" customFormat="1" ht="12.75" customHeight="1">
      <c r="A18" s="775" t="s">
        <v>538</v>
      </c>
      <c r="B18" s="775" t="s">
        <v>73</v>
      </c>
      <c r="C18" s="775" t="s">
        <v>558</v>
      </c>
      <c r="D18" s="775" t="s">
        <v>76</v>
      </c>
      <c r="E18" s="128">
        <v>0</v>
      </c>
      <c r="F18" s="128">
        <v>0</v>
      </c>
      <c r="G18" s="128">
        <v>0</v>
      </c>
      <c r="H18" s="128">
        <v>0</v>
      </c>
      <c r="I18" s="128">
        <v>0</v>
      </c>
      <c r="J18" s="128">
        <v>0</v>
      </c>
      <c r="K18" s="128">
        <v>0</v>
      </c>
      <c r="L18" s="128">
        <v>0</v>
      </c>
      <c r="M18" s="129">
        <v>0</v>
      </c>
      <c r="N18" s="129">
        <v>0</v>
      </c>
      <c r="O18" s="129">
        <v>0</v>
      </c>
      <c r="P18" s="129">
        <v>0</v>
      </c>
      <c r="Q18" s="129">
        <v>0</v>
      </c>
      <c r="R18" s="129">
        <v>0</v>
      </c>
      <c r="S18" s="129">
        <v>0</v>
      </c>
      <c r="T18" s="129">
        <v>0</v>
      </c>
      <c r="U18" s="129">
        <v>0</v>
      </c>
      <c r="V18" s="129">
        <v>0</v>
      </c>
      <c r="W18" s="129">
        <v>0</v>
      </c>
      <c r="X18" s="129">
        <v>0</v>
      </c>
      <c r="Y18" s="129">
        <v>0</v>
      </c>
      <c r="Z18" s="129">
        <v>0</v>
      </c>
      <c r="AA18" s="129">
        <v>0</v>
      </c>
      <c r="AB18" s="129">
        <v>0</v>
      </c>
      <c r="AC18" s="1054" t="s">
        <v>2219</v>
      </c>
      <c r="AD18"/>
      <c r="AE18" s="762" t="s">
        <v>1474</v>
      </c>
      <c r="AF18" s="129">
        <v>0</v>
      </c>
      <c r="AG18" s="129">
        <v>0</v>
      </c>
      <c r="AH18" s="129">
        <v>0</v>
      </c>
      <c r="AI18" s="129">
        <v>0</v>
      </c>
      <c r="AJ18" s="129">
        <v>0</v>
      </c>
      <c r="AK18" s="129">
        <v>0</v>
      </c>
      <c r="AL18" s="129">
        <v>0</v>
      </c>
      <c r="AM18" s="129">
        <v>0</v>
      </c>
      <c r="AN18" s="129">
        <v>0</v>
      </c>
      <c r="AO18" s="129">
        <v>0</v>
      </c>
      <c r="AP18" s="129">
        <v>0</v>
      </c>
      <c r="AQ18" s="129">
        <v>0</v>
      </c>
      <c r="AR18" s="129">
        <v>0</v>
      </c>
      <c r="AS18" s="129">
        <v>0</v>
      </c>
      <c r="AT18" s="129">
        <v>0</v>
      </c>
      <c r="AU18" s="129">
        <v>0</v>
      </c>
      <c r="AV18" s="129">
        <v>0</v>
      </c>
      <c r="AW18" s="129">
        <v>0</v>
      </c>
      <c r="AX18" s="129">
        <v>0</v>
      </c>
      <c r="AY18" s="129">
        <v>0</v>
      </c>
      <c r="AZ18" s="129">
        <v>0</v>
      </c>
      <c r="BA18" s="129">
        <v>0</v>
      </c>
      <c r="BB18" s="129">
        <v>0</v>
      </c>
      <c r="BC18" s="129">
        <v>0</v>
      </c>
    </row>
    <row r="19" spans="1:55" s="130" customFormat="1" ht="12.75" customHeight="1">
      <c r="A19" s="775" t="s">
        <v>538</v>
      </c>
      <c r="B19" s="775" t="s">
        <v>1307</v>
      </c>
      <c r="C19" s="775" t="s">
        <v>558</v>
      </c>
      <c r="D19" s="775" t="s">
        <v>76</v>
      </c>
      <c r="E19" s="128">
        <v>0</v>
      </c>
      <c r="F19" s="128">
        <v>0</v>
      </c>
      <c r="G19" s="128">
        <v>0</v>
      </c>
      <c r="H19" s="128">
        <v>0</v>
      </c>
      <c r="I19" s="128">
        <v>0</v>
      </c>
      <c r="J19" s="128">
        <v>0</v>
      </c>
      <c r="K19" s="128">
        <v>0</v>
      </c>
      <c r="L19" s="128">
        <v>0</v>
      </c>
      <c r="M19" s="129">
        <v>0</v>
      </c>
      <c r="N19" s="129">
        <v>0</v>
      </c>
      <c r="O19" s="129">
        <v>0</v>
      </c>
      <c r="P19" s="129">
        <v>0</v>
      </c>
      <c r="Q19" s="129">
        <v>0</v>
      </c>
      <c r="R19" s="129">
        <v>0</v>
      </c>
      <c r="S19" s="129">
        <v>0</v>
      </c>
      <c r="T19" s="129">
        <v>0</v>
      </c>
      <c r="U19" s="129">
        <v>0</v>
      </c>
      <c r="V19" s="129">
        <v>0</v>
      </c>
      <c r="W19" s="129">
        <v>0</v>
      </c>
      <c r="X19" s="129">
        <v>0</v>
      </c>
      <c r="Y19" s="129">
        <v>0</v>
      </c>
      <c r="Z19" s="129">
        <v>0</v>
      </c>
      <c r="AA19" s="129">
        <v>0</v>
      </c>
      <c r="AB19" s="129">
        <v>0</v>
      </c>
      <c r="AC19" s="1054" t="s">
        <v>2220</v>
      </c>
      <c r="AD19"/>
      <c r="AE19" s="762" t="s">
        <v>636</v>
      </c>
      <c r="AF19" s="129">
        <v>0</v>
      </c>
      <c r="AG19" s="129">
        <v>0</v>
      </c>
      <c r="AH19" s="129">
        <v>0</v>
      </c>
      <c r="AI19" s="129">
        <v>0</v>
      </c>
      <c r="AJ19" s="129">
        <v>0</v>
      </c>
      <c r="AK19" s="129">
        <v>0</v>
      </c>
      <c r="AL19" s="129">
        <v>0</v>
      </c>
      <c r="AM19" s="129">
        <v>0</v>
      </c>
      <c r="AN19" s="129">
        <v>0</v>
      </c>
      <c r="AO19" s="129">
        <v>0</v>
      </c>
      <c r="AP19" s="129">
        <v>0</v>
      </c>
      <c r="AQ19" s="129">
        <v>0</v>
      </c>
      <c r="AR19" s="129">
        <v>0</v>
      </c>
      <c r="AS19" s="129">
        <v>0</v>
      </c>
      <c r="AT19" s="129">
        <v>0</v>
      </c>
      <c r="AU19" s="129">
        <v>0</v>
      </c>
      <c r="AV19" s="129">
        <v>0</v>
      </c>
      <c r="AW19" s="129">
        <v>0</v>
      </c>
      <c r="AX19" s="129">
        <v>0</v>
      </c>
      <c r="AY19" s="129">
        <v>0</v>
      </c>
      <c r="AZ19" s="129">
        <v>0</v>
      </c>
      <c r="BA19" s="129">
        <v>0</v>
      </c>
      <c r="BB19" s="129">
        <v>0</v>
      </c>
      <c r="BC19" s="129">
        <v>0</v>
      </c>
    </row>
    <row r="20" spans="1:55" s="130" customFormat="1" ht="12.75" customHeight="1">
      <c r="A20" s="775" t="s">
        <v>538</v>
      </c>
      <c r="B20" s="775" t="s">
        <v>75</v>
      </c>
      <c r="C20" s="775" t="s">
        <v>558</v>
      </c>
      <c r="D20" s="775" t="s">
        <v>76</v>
      </c>
      <c r="E20" s="128">
        <v>0</v>
      </c>
      <c r="F20" s="128">
        <v>0</v>
      </c>
      <c r="G20" s="128">
        <v>0</v>
      </c>
      <c r="H20" s="128">
        <v>0</v>
      </c>
      <c r="I20" s="128">
        <v>0</v>
      </c>
      <c r="J20" s="128">
        <v>0</v>
      </c>
      <c r="K20" s="128">
        <v>0</v>
      </c>
      <c r="L20" s="128">
        <v>0</v>
      </c>
      <c r="M20" s="129">
        <v>0</v>
      </c>
      <c r="N20" s="129">
        <v>0</v>
      </c>
      <c r="O20" s="129">
        <v>0</v>
      </c>
      <c r="P20" s="129">
        <v>0</v>
      </c>
      <c r="Q20" s="129">
        <v>0</v>
      </c>
      <c r="R20" s="129">
        <v>0</v>
      </c>
      <c r="S20" s="129">
        <v>0</v>
      </c>
      <c r="T20" s="129">
        <v>0</v>
      </c>
      <c r="U20" s="129">
        <v>0</v>
      </c>
      <c r="V20" s="129">
        <v>0</v>
      </c>
      <c r="W20" s="129">
        <v>0</v>
      </c>
      <c r="X20" s="129">
        <v>0</v>
      </c>
      <c r="Y20" s="129">
        <v>0</v>
      </c>
      <c r="Z20" s="129">
        <v>0</v>
      </c>
      <c r="AA20" s="129">
        <v>0</v>
      </c>
      <c r="AB20" s="129">
        <v>0</v>
      </c>
      <c r="AC20" s="1054" t="s">
        <v>2225</v>
      </c>
      <c r="AD20"/>
      <c r="AE20" s="762" t="s">
        <v>638</v>
      </c>
      <c r="AF20" s="129">
        <v>0</v>
      </c>
      <c r="AG20" s="129">
        <v>0</v>
      </c>
      <c r="AH20" s="129">
        <v>0</v>
      </c>
      <c r="AI20" s="129">
        <v>0</v>
      </c>
      <c r="AJ20" s="129">
        <v>0</v>
      </c>
      <c r="AK20" s="129">
        <v>0</v>
      </c>
      <c r="AL20" s="129">
        <v>0</v>
      </c>
      <c r="AM20" s="129">
        <v>0</v>
      </c>
      <c r="AN20" s="129">
        <v>0</v>
      </c>
      <c r="AO20" s="129">
        <v>0</v>
      </c>
      <c r="AP20" s="129">
        <v>0</v>
      </c>
      <c r="AQ20" s="129">
        <v>0</v>
      </c>
      <c r="AR20" s="129">
        <v>0</v>
      </c>
      <c r="AS20" s="129">
        <v>0</v>
      </c>
      <c r="AT20" s="129">
        <v>0</v>
      </c>
      <c r="AU20" s="129">
        <v>0</v>
      </c>
      <c r="AV20" s="129">
        <v>0</v>
      </c>
      <c r="AW20" s="129">
        <v>0</v>
      </c>
      <c r="AX20" s="129">
        <v>0</v>
      </c>
      <c r="AY20" s="129">
        <v>0</v>
      </c>
      <c r="AZ20" s="129">
        <v>0</v>
      </c>
      <c r="BA20" s="129">
        <v>0</v>
      </c>
      <c r="BB20" s="129">
        <v>0</v>
      </c>
      <c r="BC20" s="129">
        <v>0</v>
      </c>
    </row>
    <row r="21" spans="1:55" s="130" customFormat="1" ht="12.75" customHeight="1">
      <c r="A21" s="775"/>
      <c r="B21" s="775"/>
      <c r="C21" s="775"/>
      <c r="D21" s="775"/>
      <c r="E21" s="141" t="str">
        <f>IF(AND(SUM(E18:E20)&gt;0,E19=0),"Missing Input",IF(AND(SUM(E18:E19)&gt;0,E20=0),"Missing Output",IF(AND(SUM(E18:E20)&gt;0,E19&gt;0,E20&gt;0),(E20/E19)*100,"")))</f>
        <v/>
      </c>
      <c r="F21" s="141" t="str">
        <f t="shared" ref="F21:AB21" si="4">IF(AND(SUM(F18:F20)&gt;0,F19=0),"Missing Input",IF(AND(SUM(F18:F19)&gt;0,F20=0),"Missing Output",IF(AND(SUM(F18:F20)&gt;0,F19&gt;0,F20&gt;0),(F20/F19)*100,"")))</f>
        <v/>
      </c>
      <c r="G21" s="141" t="str">
        <f t="shared" si="4"/>
        <v/>
      </c>
      <c r="H21" s="141" t="str">
        <f t="shared" si="4"/>
        <v/>
      </c>
      <c r="I21" s="141" t="str">
        <f t="shared" si="4"/>
        <v/>
      </c>
      <c r="J21" s="141" t="str">
        <f t="shared" si="4"/>
        <v/>
      </c>
      <c r="K21" s="141" t="str">
        <f t="shared" si="4"/>
        <v/>
      </c>
      <c r="L21" s="141" t="str">
        <f t="shared" si="4"/>
        <v/>
      </c>
      <c r="M21" s="141" t="str">
        <f t="shared" si="4"/>
        <v/>
      </c>
      <c r="N21" s="141" t="str">
        <f t="shared" si="4"/>
        <v/>
      </c>
      <c r="O21" s="141" t="str">
        <f t="shared" si="4"/>
        <v/>
      </c>
      <c r="P21" s="141" t="str">
        <f t="shared" si="4"/>
        <v/>
      </c>
      <c r="Q21" s="141" t="str">
        <f t="shared" si="4"/>
        <v/>
      </c>
      <c r="R21" s="141" t="str">
        <f t="shared" si="4"/>
        <v/>
      </c>
      <c r="S21" s="141" t="str">
        <f t="shared" si="4"/>
        <v/>
      </c>
      <c r="T21" s="141" t="str">
        <f t="shared" si="4"/>
        <v/>
      </c>
      <c r="U21" s="141" t="str">
        <f t="shared" si="4"/>
        <v/>
      </c>
      <c r="V21" s="141" t="str">
        <f t="shared" si="4"/>
        <v/>
      </c>
      <c r="W21" s="141" t="str">
        <f>IF(AND(SUM(W18:W20)&gt;0,W19=0),"Missing Input",IF(AND(SUM(W18:W19)&gt;0,W20=0),"Missing Output",IF(AND(SUM(W18:W20)&gt;0,W19&gt;0,W20&gt;0),(W20/W19)*100,"")))</f>
        <v/>
      </c>
      <c r="X21" s="141" t="str">
        <f>IF(AND(SUM(X18:X20)&gt;0,X19=0),"Missing Input",IF(AND(SUM(X18:X19)&gt;0,X20=0),"Missing Output",IF(AND(SUM(X18:X20)&gt;0,X19&gt;0,X20&gt;0),(X20/X19)*100,"")))</f>
        <v/>
      </c>
      <c r="Y21" s="141" t="str">
        <f>IF(AND(SUM(Y18:Y20)&gt;0,Y19=0),"Missing Input",IF(AND(SUM(Y18:Y19)&gt;0,Y20=0),"Missing Output",IF(AND(SUM(Y18:Y20)&gt;0,Y19&gt;0,Y20&gt;0),(Y20/Y19)*100,"")))</f>
        <v/>
      </c>
      <c r="Z21" s="141" t="str">
        <f>IF(AND(SUM(Z18:Z20)&gt;0,Z19=0),"Missing Input",IF(AND(SUM(Z18:Z19)&gt;0,Z20=0),"Missing Output",IF(AND(SUM(Z18:Z20)&gt;0,Z19&gt;0,Z20&gt;0),(Z20/Z19)*100,"")))</f>
        <v/>
      </c>
      <c r="AA21" s="141" t="str">
        <f>IF(AND(SUM(AA18:AA20)&gt;0,AA19=0),"Missing Input",IF(AND(SUM(AA18:AA19)&gt;0,AA20=0),"Missing Output",IF(AND(SUM(AA18:AA20)&gt;0,AA19&gt;0,AA20&gt;0),(AA20/AA19)*100,"")))</f>
        <v/>
      </c>
      <c r="AB21" s="141" t="str">
        <f t="shared" si="4"/>
        <v/>
      </c>
      <c r="AC21" s="1070" t="s">
        <v>2222</v>
      </c>
      <c r="AD21"/>
      <c r="AE21" s="762" t="s">
        <v>964</v>
      </c>
      <c r="AF21" s="141" t="str">
        <f t="shared" ref="AF21:BC21" si="5">IF(AND(SUM(AF18:AF20)&gt;0,AF19=0),"Missing Input",IF(AND(SUM(AF18:AF19)&gt;0,AF20=0),"Missing Output",IF(AND(SUM(AF18:AF20)&gt;0,AF19&gt;0,AF20&gt;0),(AF20/AF19)*100,"")))</f>
        <v/>
      </c>
      <c r="AG21" s="141" t="str">
        <f t="shared" si="5"/>
        <v/>
      </c>
      <c r="AH21" s="141" t="str">
        <f t="shared" si="5"/>
        <v/>
      </c>
      <c r="AI21" s="141" t="str">
        <f t="shared" si="5"/>
        <v/>
      </c>
      <c r="AJ21" s="141" t="str">
        <f t="shared" si="5"/>
        <v/>
      </c>
      <c r="AK21" s="141" t="str">
        <f t="shared" si="5"/>
        <v/>
      </c>
      <c r="AL21" s="141" t="str">
        <f t="shared" si="5"/>
        <v/>
      </c>
      <c r="AM21" s="141" t="str">
        <f t="shared" si="5"/>
        <v/>
      </c>
      <c r="AN21" s="141" t="str">
        <f t="shared" si="5"/>
        <v/>
      </c>
      <c r="AO21" s="141" t="str">
        <f t="shared" si="5"/>
        <v/>
      </c>
      <c r="AP21" s="141" t="str">
        <f t="shared" si="5"/>
        <v/>
      </c>
      <c r="AQ21" s="141" t="str">
        <f t="shared" si="5"/>
        <v/>
      </c>
      <c r="AR21" s="141" t="str">
        <f t="shared" si="5"/>
        <v/>
      </c>
      <c r="AS21" s="141" t="str">
        <f t="shared" si="5"/>
        <v/>
      </c>
      <c r="AT21" s="141" t="str">
        <f t="shared" si="5"/>
        <v/>
      </c>
      <c r="AU21" s="141" t="str">
        <f t="shared" si="5"/>
        <v/>
      </c>
      <c r="AV21" s="141" t="str">
        <f t="shared" si="5"/>
        <v/>
      </c>
      <c r="AW21" s="141" t="str">
        <f t="shared" si="5"/>
        <v/>
      </c>
      <c r="AX21" s="141" t="str">
        <f t="shared" si="5"/>
        <v/>
      </c>
      <c r="AY21" s="141" t="str">
        <f>IF(AND(SUM(AY18:AY20)&gt;0,AY19=0),"Missing Input",IF(AND(SUM(AY18:AY19)&gt;0,AY20=0),"Missing Output",IF(AND(SUM(AY18:AY20)&gt;0,AY19&gt;0,AY20&gt;0),(AY20/AY19)*100,"")))</f>
        <v/>
      </c>
      <c r="AZ21" s="141" t="str">
        <f>IF(AND(SUM(AZ18:AZ20)&gt;0,AZ19=0),"Missing Input",IF(AND(SUM(AZ18:AZ19)&gt;0,AZ20=0),"Missing Output",IF(AND(SUM(AZ18:AZ20)&gt;0,AZ19&gt;0,AZ20&gt;0),(AZ20/AZ19)*100,"")))</f>
        <v/>
      </c>
      <c r="BA21" s="141" t="str">
        <f>IF(AND(SUM(BA18:BA20)&gt;0,BA19=0),"Missing Input",IF(AND(SUM(BA18:BA19)&gt;0,BA20=0),"Missing Output",IF(AND(SUM(BA18:BA20)&gt;0,BA19&gt;0,BA20&gt;0),(BA20/BA19)*100,"")))</f>
        <v/>
      </c>
      <c r="BB21" s="141" t="str">
        <f>IF(AND(SUM(BB18:BB20)&gt;0,BB19=0),"Missing Input",IF(AND(SUM(BB18:BB19)&gt;0,BB20=0),"Missing Output",IF(AND(SUM(BB18:BB20)&gt;0,BB19&gt;0,BB20&gt;0),(BB20/BB19)*100,"")))</f>
        <v/>
      </c>
      <c r="BC21" s="141" t="str">
        <f t="shared" si="5"/>
        <v/>
      </c>
    </row>
    <row r="22" spans="1:55" s="126" customFormat="1" ht="24" customHeight="1">
      <c r="A22" s="775"/>
      <c r="B22" s="775"/>
      <c r="C22" s="775"/>
      <c r="D22" s="775"/>
      <c r="E22" s="623"/>
      <c r="F22" s="623"/>
      <c r="G22" s="623"/>
      <c r="H22" s="623"/>
      <c r="I22" s="623"/>
      <c r="J22" s="624"/>
      <c r="K22" s="624"/>
      <c r="L22" s="624"/>
      <c r="M22" s="624"/>
      <c r="N22" s="624"/>
      <c r="O22" s="132"/>
      <c r="P22" s="624"/>
      <c r="Q22" s="624"/>
      <c r="R22" s="624"/>
      <c r="S22" s="624"/>
      <c r="T22" s="624"/>
      <c r="U22" s="624"/>
      <c r="V22" s="624"/>
      <c r="W22" s="624"/>
      <c r="X22" s="624"/>
      <c r="Y22" s="132"/>
      <c r="Z22" s="624"/>
      <c r="AA22" s="624"/>
      <c r="AB22" s="132"/>
      <c r="AC22" s="1061" t="s">
        <v>2144</v>
      </c>
      <c r="AD22"/>
      <c r="AE22" s="762" t="s">
        <v>191</v>
      </c>
      <c r="AF22" s="624"/>
      <c r="AG22" s="624"/>
      <c r="AH22" s="624"/>
      <c r="AI22" s="624"/>
      <c r="AJ22" s="624"/>
      <c r="AK22" s="624"/>
      <c r="AL22" s="624"/>
      <c r="AM22" s="624"/>
      <c r="AN22" s="624"/>
      <c r="AO22" s="624"/>
      <c r="AP22" s="624"/>
      <c r="AQ22" s="624"/>
      <c r="AR22" s="624"/>
      <c r="AS22" s="624"/>
      <c r="AT22" s="624"/>
      <c r="AU22" s="624"/>
      <c r="AV22" s="624"/>
      <c r="AW22" s="624"/>
      <c r="AX22" s="624"/>
      <c r="AY22" s="624"/>
      <c r="AZ22" s="624"/>
      <c r="BA22" s="624"/>
      <c r="BB22" s="624"/>
      <c r="BC22" s="624"/>
    </row>
    <row r="23" spans="1:55" s="130" customFormat="1" ht="12.75" customHeight="1">
      <c r="A23" s="775" t="s">
        <v>538</v>
      </c>
      <c r="B23" s="775" t="s">
        <v>73</v>
      </c>
      <c r="C23" s="775" t="s">
        <v>245</v>
      </c>
      <c r="D23" s="775" t="s">
        <v>76</v>
      </c>
      <c r="E23" s="128">
        <v>0</v>
      </c>
      <c r="F23" s="128">
        <v>0</v>
      </c>
      <c r="G23" s="128">
        <v>0</v>
      </c>
      <c r="H23" s="128">
        <v>0</v>
      </c>
      <c r="I23" s="128">
        <v>0</v>
      </c>
      <c r="J23" s="128">
        <v>0</v>
      </c>
      <c r="K23" s="128">
        <v>0</v>
      </c>
      <c r="L23" s="128">
        <v>0</v>
      </c>
      <c r="M23" s="129">
        <v>0</v>
      </c>
      <c r="N23" s="129">
        <v>0</v>
      </c>
      <c r="O23" s="129">
        <v>0</v>
      </c>
      <c r="P23" s="129">
        <v>0</v>
      </c>
      <c r="Q23" s="129">
        <v>0</v>
      </c>
      <c r="R23" s="129">
        <v>0</v>
      </c>
      <c r="S23" s="129">
        <v>0</v>
      </c>
      <c r="T23" s="129">
        <v>0</v>
      </c>
      <c r="U23" s="129">
        <v>0</v>
      </c>
      <c r="V23" s="129">
        <v>0</v>
      </c>
      <c r="W23" s="129">
        <v>0</v>
      </c>
      <c r="X23" s="129">
        <v>0</v>
      </c>
      <c r="Y23" s="129">
        <v>0</v>
      </c>
      <c r="Z23" s="129">
        <v>0</v>
      </c>
      <c r="AA23" s="129">
        <v>0</v>
      </c>
      <c r="AB23" s="129">
        <v>0</v>
      </c>
      <c r="AC23" s="1054" t="s">
        <v>2219</v>
      </c>
      <c r="AD23"/>
      <c r="AE23" s="762" t="s">
        <v>1474</v>
      </c>
      <c r="AF23" s="129">
        <v>0</v>
      </c>
      <c r="AG23" s="129">
        <v>0</v>
      </c>
      <c r="AH23" s="129">
        <v>0</v>
      </c>
      <c r="AI23" s="129">
        <v>0</v>
      </c>
      <c r="AJ23" s="129">
        <v>0</v>
      </c>
      <c r="AK23" s="129">
        <v>0</v>
      </c>
      <c r="AL23" s="129">
        <v>0</v>
      </c>
      <c r="AM23" s="129">
        <v>0</v>
      </c>
      <c r="AN23" s="129">
        <v>0</v>
      </c>
      <c r="AO23" s="129">
        <v>0</v>
      </c>
      <c r="AP23" s="129">
        <v>0</v>
      </c>
      <c r="AQ23" s="129">
        <v>0</v>
      </c>
      <c r="AR23" s="129">
        <v>0</v>
      </c>
      <c r="AS23" s="129">
        <v>0</v>
      </c>
      <c r="AT23" s="129">
        <v>0</v>
      </c>
      <c r="AU23" s="129">
        <v>0</v>
      </c>
      <c r="AV23" s="129">
        <v>0</v>
      </c>
      <c r="AW23" s="129">
        <v>0</v>
      </c>
      <c r="AX23" s="129">
        <v>0</v>
      </c>
      <c r="AY23" s="129">
        <v>0</v>
      </c>
      <c r="AZ23" s="129">
        <v>0</v>
      </c>
      <c r="BA23" s="129">
        <v>0</v>
      </c>
      <c r="BB23" s="129">
        <v>0</v>
      </c>
      <c r="BC23" s="129">
        <v>0</v>
      </c>
    </row>
    <row r="24" spans="1:55" s="130" customFormat="1" ht="12.75" customHeight="1">
      <c r="A24" s="775" t="s">
        <v>538</v>
      </c>
      <c r="B24" s="775" t="s">
        <v>1307</v>
      </c>
      <c r="C24" s="775" t="s">
        <v>245</v>
      </c>
      <c r="D24" s="775" t="s">
        <v>76</v>
      </c>
      <c r="E24" s="128">
        <v>0</v>
      </c>
      <c r="F24" s="128">
        <v>0</v>
      </c>
      <c r="G24" s="128">
        <v>0</v>
      </c>
      <c r="H24" s="128">
        <v>0</v>
      </c>
      <c r="I24" s="128">
        <v>0</v>
      </c>
      <c r="J24" s="128">
        <v>0</v>
      </c>
      <c r="K24" s="128">
        <v>0</v>
      </c>
      <c r="L24" s="128">
        <v>0</v>
      </c>
      <c r="M24" s="129">
        <v>0</v>
      </c>
      <c r="N24" s="129">
        <v>0</v>
      </c>
      <c r="O24" s="129">
        <v>0</v>
      </c>
      <c r="P24" s="129">
        <v>0</v>
      </c>
      <c r="Q24" s="129">
        <v>0</v>
      </c>
      <c r="R24" s="129">
        <v>0</v>
      </c>
      <c r="S24" s="129">
        <v>0</v>
      </c>
      <c r="T24" s="129">
        <v>0</v>
      </c>
      <c r="U24" s="129">
        <v>0</v>
      </c>
      <c r="V24" s="129">
        <v>0</v>
      </c>
      <c r="W24" s="129">
        <v>0</v>
      </c>
      <c r="X24" s="129">
        <v>0</v>
      </c>
      <c r="Y24" s="129">
        <v>0</v>
      </c>
      <c r="Z24" s="129">
        <v>0</v>
      </c>
      <c r="AA24" s="129">
        <v>0</v>
      </c>
      <c r="AB24" s="129">
        <v>0</v>
      </c>
      <c r="AC24" s="1054" t="s">
        <v>2220</v>
      </c>
      <c r="AD24"/>
      <c r="AE24" s="762" t="s">
        <v>636</v>
      </c>
      <c r="AF24" s="129">
        <v>0</v>
      </c>
      <c r="AG24" s="129">
        <v>0</v>
      </c>
      <c r="AH24" s="129">
        <v>0</v>
      </c>
      <c r="AI24" s="129">
        <v>0</v>
      </c>
      <c r="AJ24" s="129">
        <v>0</v>
      </c>
      <c r="AK24" s="129">
        <v>0</v>
      </c>
      <c r="AL24" s="129">
        <v>0</v>
      </c>
      <c r="AM24" s="129">
        <v>0</v>
      </c>
      <c r="AN24" s="129">
        <v>0</v>
      </c>
      <c r="AO24" s="129">
        <v>0</v>
      </c>
      <c r="AP24" s="129">
        <v>0</v>
      </c>
      <c r="AQ24" s="129">
        <v>0</v>
      </c>
      <c r="AR24" s="129">
        <v>0</v>
      </c>
      <c r="AS24" s="129">
        <v>0</v>
      </c>
      <c r="AT24" s="129">
        <v>0</v>
      </c>
      <c r="AU24" s="129">
        <v>0</v>
      </c>
      <c r="AV24" s="129">
        <v>0</v>
      </c>
      <c r="AW24" s="129">
        <v>0</v>
      </c>
      <c r="AX24" s="129">
        <v>0</v>
      </c>
      <c r="AY24" s="129">
        <v>0</v>
      </c>
      <c r="AZ24" s="129">
        <v>0</v>
      </c>
      <c r="BA24" s="129">
        <v>0</v>
      </c>
      <c r="BB24" s="129">
        <v>0</v>
      </c>
      <c r="BC24" s="129">
        <v>0</v>
      </c>
    </row>
    <row r="25" spans="1:55" s="130" customFormat="1" ht="12.75" customHeight="1">
      <c r="A25" s="775" t="s">
        <v>538</v>
      </c>
      <c r="B25" s="775" t="s">
        <v>74</v>
      </c>
      <c r="C25" s="775" t="s">
        <v>245</v>
      </c>
      <c r="D25" s="775" t="s">
        <v>76</v>
      </c>
      <c r="E25" s="128">
        <v>0</v>
      </c>
      <c r="F25" s="128">
        <v>0</v>
      </c>
      <c r="G25" s="128">
        <v>0</v>
      </c>
      <c r="H25" s="128">
        <v>0</v>
      </c>
      <c r="I25" s="128">
        <v>0</v>
      </c>
      <c r="J25" s="128">
        <v>0</v>
      </c>
      <c r="K25" s="128">
        <v>0</v>
      </c>
      <c r="L25" s="128">
        <v>0</v>
      </c>
      <c r="M25" s="129">
        <v>0</v>
      </c>
      <c r="N25" s="129">
        <v>0</v>
      </c>
      <c r="O25" s="129">
        <v>0</v>
      </c>
      <c r="P25" s="129">
        <v>0</v>
      </c>
      <c r="Q25" s="129">
        <v>0</v>
      </c>
      <c r="R25" s="129">
        <v>0</v>
      </c>
      <c r="S25" s="129">
        <v>0</v>
      </c>
      <c r="T25" s="129">
        <v>0</v>
      </c>
      <c r="U25" s="129">
        <v>0</v>
      </c>
      <c r="V25" s="129">
        <v>0</v>
      </c>
      <c r="W25" s="129">
        <v>0</v>
      </c>
      <c r="X25" s="129">
        <v>0</v>
      </c>
      <c r="Y25" s="129">
        <v>0</v>
      </c>
      <c r="Z25" s="129">
        <v>0</v>
      </c>
      <c r="AA25" s="129">
        <v>0</v>
      </c>
      <c r="AB25" s="129">
        <v>0</v>
      </c>
      <c r="AC25" s="1054" t="s">
        <v>2221</v>
      </c>
      <c r="AD25"/>
      <c r="AE25" s="762" t="s">
        <v>637</v>
      </c>
      <c r="AF25" s="129">
        <v>0</v>
      </c>
      <c r="AG25" s="129">
        <v>0</v>
      </c>
      <c r="AH25" s="129">
        <v>0</v>
      </c>
      <c r="AI25" s="129">
        <v>0</v>
      </c>
      <c r="AJ25" s="129">
        <v>0</v>
      </c>
      <c r="AK25" s="129">
        <v>0</v>
      </c>
      <c r="AL25" s="129">
        <v>0</v>
      </c>
      <c r="AM25" s="129">
        <v>0</v>
      </c>
      <c r="AN25" s="129">
        <v>0</v>
      </c>
      <c r="AO25" s="129">
        <v>0</v>
      </c>
      <c r="AP25" s="129">
        <v>0</v>
      </c>
      <c r="AQ25" s="129">
        <v>0</v>
      </c>
      <c r="AR25" s="129">
        <v>0</v>
      </c>
      <c r="AS25" s="129">
        <v>0</v>
      </c>
      <c r="AT25" s="129">
        <v>0</v>
      </c>
      <c r="AU25" s="129">
        <v>0</v>
      </c>
      <c r="AV25" s="129">
        <v>0</v>
      </c>
      <c r="AW25" s="129">
        <v>0</v>
      </c>
      <c r="AX25" s="129">
        <v>0</v>
      </c>
      <c r="AY25" s="129">
        <v>0</v>
      </c>
      <c r="AZ25" s="129">
        <v>0</v>
      </c>
      <c r="BA25" s="129">
        <v>0</v>
      </c>
      <c r="BB25" s="129">
        <v>0</v>
      </c>
      <c r="BC25" s="129">
        <v>0</v>
      </c>
    </row>
    <row r="26" spans="1:55" s="130" customFormat="1" ht="12.75" customHeight="1">
      <c r="A26" s="775"/>
      <c r="B26" s="775"/>
      <c r="C26" s="775"/>
      <c r="D26" s="775"/>
      <c r="E26" s="141" t="str">
        <f>IF(AND(SUM(E23:E25)&gt;0,E24=0),"Missing Input",IF(AND(SUM(E23:E24)&gt;0,E25=0),"Missing Output",IF(AND(SUM(E23:E25)&gt;0,E24&gt;0,E25&gt;0),(E25*3.6)/E24*100,"")))</f>
        <v/>
      </c>
      <c r="F26" s="141" t="str">
        <f t="shared" ref="F26:AB26" si="6">IF(AND(SUM(F23:F25)&gt;0,F24=0),"Missing Input",IF(AND(SUM(F23:F24)&gt;0,F25=0),"Missing Output",IF(AND(SUM(F23:F25)&gt;0,F24&gt;0,F25&gt;0),(F25*3.6)/F24*100,"")))</f>
        <v/>
      </c>
      <c r="G26" s="141" t="str">
        <f t="shared" si="6"/>
        <v/>
      </c>
      <c r="H26" s="141" t="str">
        <f t="shared" si="6"/>
        <v/>
      </c>
      <c r="I26" s="141" t="str">
        <f t="shared" si="6"/>
        <v/>
      </c>
      <c r="J26" s="141" t="str">
        <f t="shared" si="6"/>
        <v/>
      </c>
      <c r="K26" s="141" t="str">
        <f t="shared" si="6"/>
        <v/>
      </c>
      <c r="L26" s="141" t="str">
        <f t="shared" si="6"/>
        <v/>
      </c>
      <c r="M26" s="141" t="str">
        <f t="shared" si="6"/>
        <v/>
      </c>
      <c r="N26" s="141" t="str">
        <f t="shared" si="6"/>
        <v/>
      </c>
      <c r="O26" s="141" t="str">
        <f t="shared" si="6"/>
        <v/>
      </c>
      <c r="P26" s="141" t="str">
        <f t="shared" si="6"/>
        <v/>
      </c>
      <c r="Q26" s="141" t="str">
        <f t="shared" si="6"/>
        <v/>
      </c>
      <c r="R26" s="141" t="str">
        <f t="shared" si="6"/>
        <v/>
      </c>
      <c r="S26" s="141" t="str">
        <f t="shared" si="6"/>
        <v/>
      </c>
      <c r="T26" s="141" t="str">
        <f t="shared" si="6"/>
        <v/>
      </c>
      <c r="U26" s="141" t="str">
        <f t="shared" si="6"/>
        <v/>
      </c>
      <c r="V26" s="141" t="str">
        <f t="shared" si="6"/>
        <v/>
      </c>
      <c r="W26" s="141" t="str">
        <f>IF(AND(SUM(W23:W25)&gt;0,W24=0),"Missing Input",IF(AND(SUM(W23:W24)&gt;0,W25=0),"Missing Output",IF(AND(SUM(W23:W25)&gt;0,W24&gt;0,W25&gt;0),(W25*3.6)/W24*100,"")))</f>
        <v/>
      </c>
      <c r="X26" s="141" t="str">
        <f>IF(AND(SUM(X23:X25)&gt;0,X24=0),"Missing Input",IF(AND(SUM(X23:X24)&gt;0,X25=0),"Missing Output",IF(AND(SUM(X23:X25)&gt;0,X24&gt;0,X25&gt;0),(X25*3.6)/X24*100,"")))</f>
        <v/>
      </c>
      <c r="Y26" s="141" t="str">
        <f>IF(AND(SUM(Y23:Y25)&gt;0,Y24=0),"Missing Input",IF(AND(SUM(Y23:Y24)&gt;0,Y25=0),"Missing Output",IF(AND(SUM(Y23:Y25)&gt;0,Y24&gt;0,Y25&gt;0),(Y25*3.6)/Y24*100,"")))</f>
        <v/>
      </c>
      <c r="Z26" s="141" t="str">
        <f>IF(AND(SUM(Z23:Z25)&gt;0,Z24=0),"Missing Input",IF(AND(SUM(Z23:Z24)&gt;0,Z25=0),"Missing Output",IF(AND(SUM(Z23:Z25)&gt;0,Z24&gt;0,Z25&gt;0),(Z25*3.6)/Z24*100,"")))</f>
        <v/>
      </c>
      <c r="AA26" s="141" t="str">
        <f>IF(AND(SUM(AA23:AA25)&gt;0,AA24=0),"Missing Input",IF(AND(SUM(AA23:AA24)&gt;0,AA25=0),"Missing Output",IF(AND(SUM(AA23:AA25)&gt;0,AA24&gt;0,AA25&gt;0),(AA25*3.6)/AA24*100,"")))</f>
        <v/>
      </c>
      <c r="AB26" s="141" t="str">
        <f t="shared" si="6"/>
        <v/>
      </c>
      <c r="AC26" s="1070" t="s">
        <v>2222</v>
      </c>
      <c r="AD26"/>
      <c r="AE26" s="762" t="s">
        <v>964</v>
      </c>
      <c r="AF26" s="141" t="str">
        <f t="shared" ref="AF26:BC26" si="7">IF(AND(SUM(AF23:AF25)&gt;0,AF24=0),"Missing Input",IF(AND(SUM(AF23:AF24)&gt;0,AF25=0),"Missing Output",IF(AND(SUM(AF23:AF25)&gt;0,AF24&gt;0,AF25&gt;0),(AF25*3.6)/AF24*100,"")))</f>
        <v/>
      </c>
      <c r="AG26" s="141" t="str">
        <f t="shared" si="7"/>
        <v/>
      </c>
      <c r="AH26" s="141" t="str">
        <f t="shared" si="7"/>
        <v/>
      </c>
      <c r="AI26" s="141" t="str">
        <f t="shared" si="7"/>
        <v/>
      </c>
      <c r="AJ26" s="141" t="str">
        <f t="shared" si="7"/>
        <v/>
      </c>
      <c r="AK26" s="141" t="str">
        <f t="shared" si="7"/>
        <v/>
      </c>
      <c r="AL26" s="141" t="str">
        <f t="shared" si="7"/>
        <v/>
      </c>
      <c r="AM26" s="141" t="str">
        <f t="shared" si="7"/>
        <v/>
      </c>
      <c r="AN26" s="141" t="str">
        <f t="shared" si="7"/>
        <v/>
      </c>
      <c r="AO26" s="141" t="str">
        <f t="shared" si="7"/>
        <v/>
      </c>
      <c r="AP26" s="141" t="str">
        <f t="shared" si="7"/>
        <v/>
      </c>
      <c r="AQ26" s="141" t="str">
        <f t="shared" si="7"/>
        <v/>
      </c>
      <c r="AR26" s="141" t="str">
        <f t="shared" si="7"/>
        <v/>
      </c>
      <c r="AS26" s="141" t="str">
        <f t="shared" si="7"/>
        <v/>
      </c>
      <c r="AT26" s="141" t="str">
        <f t="shared" si="7"/>
        <v/>
      </c>
      <c r="AU26" s="141" t="str">
        <f t="shared" si="7"/>
        <v/>
      </c>
      <c r="AV26" s="141" t="str">
        <f t="shared" si="7"/>
        <v/>
      </c>
      <c r="AW26" s="141" t="str">
        <f t="shared" si="7"/>
        <v/>
      </c>
      <c r="AX26" s="141" t="str">
        <f t="shared" si="7"/>
        <v/>
      </c>
      <c r="AY26" s="141" t="str">
        <f>IF(AND(SUM(AY23:AY25)&gt;0,AY24=0),"Missing Input",IF(AND(SUM(AY23:AY24)&gt;0,AY25=0),"Missing Output",IF(AND(SUM(AY23:AY25)&gt;0,AY24&gt;0,AY25&gt;0),(AY25*3.6)/AY24*100,"")))</f>
        <v/>
      </c>
      <c r="AZ26" s="141" t="str">
        <f>IF(AND(SUM(AZ23:AZ25)&gt;0,AZ24=0),"Missing Input",IF(AND(SUM(AZ23:AZ24)&gt;0,AZ25=0),"Missing Output",IF(AND(SUM(AZ23:AZ25)&gt;0,AZ24&gt;0,AZ25&gt;0),(AZ25*3.6)/AZ24*100,"")))</f>
        <v/>
      </c>
      <c r="BA26" s="141" t="str">
        <f>IF(AND(SUM(BA23:BA25)&gt;0,BA24=0),"Missing Input",IF(AND(SUM(BA23:BA24)&gt;0,BA25=0),"Missing Output",IF(AND(SUM(BA23:BA25)&gt;0,BA24&gt;0,BA25&gt;0),(BA25*3.6)/BA24*100,"")))</f>
        <v/>
      </c>
      <c r="BB26" s="141" t="str">
        <f>IF(AND(SUM(BB23:BB25)&gt;0,BB24=0),"Missing Input",IF(AND(SUM(BB23:BB24)&gt;0,BB25=0),"Missing Output",IF(AND(SUM(BB23:BB25)&gt;0,BB24&gt;0,BB25&gt;0),(BB25*3.6)/BB24*100,"")))</f>
        <v/>
      </c>
      <c r="BC26" s="141" t="str">
        <f t="shared" si="7"/>
        <v/>
      </c>
    </row>
    <row r="27" spans="1:55" s="130" customFormat="1" ht="24" customHeight="1">
      <c r="A27" s="775"/>
      <c r="B27" s="775"/>
      <c r="C27" s="775"/>
      <c r="D27" s="775"/>
      <c r="E27" s="623"/>
      <c r="F27" s="623"/>
      <c r="G27" s="623"/>
      <c r="H27" s="623"/>
      <c r="I27" s="623"/>
      <c r="J27" s="624"/>
      <c r="K27" s="624"/>
      <c r="L27" s="624"/>
      <c r="M27" s="624"/>
      <c r="N27" s="624"/>
      <c r="O27" s="132"/>
      <c r="P27" s="624"/>
      <c r="Q27" s="624"/>
      <c r="R27" s="624"/>
      <c r="S27" s="624"/>
      <c r="T27" s="624"/>
      <c r="U27" s="624"/>
      <c r="V27" s="624"/>
      <c r="W27" s="624"/>
      <c r="X27" s="624"/>
      <c r="Y27" s="132"/>
      <c r="Z27" s="624"/>
      <c r="AA27" s="624"/>
      <c r="AB27" s="132"/>
      <c r="AC27" s="1063" t="s">
        <v>2143</v>
      </c>
      <c r="AD27"/>
      <c r="AE27" s="762" t="s">
        <v>192</v>
      </c>
      <c r="AF27" s="624"/>
      <c r="AG27" s="624"/>
      <c r="AH27" s="624"/>
      <c r="AI27" s="624"/>
      <c r="AJ27" s="624"/>
      <c r="AK27" s="624"/>
      <c r="AL27" s="624"/>
      <c r="AM27" s="624"/>
      <c r="AN27" s="624"/>
      <c r="AO27" s="624"/>
      <c r="AP27" s="624"/>
      <c r="AQ27" s="624"/>
      <c r="AR27" s="624"/>
      <c r="AS27" s="624"/>
      <c r="AT27" s="624"/>
      <c r="AU27" s="624"/>
      <c r="AV27" s="624"/>
      <c r="AW27" s="624"/>
      <c r="AX27" s="624"/>
      <c r="AY27" s="624"/>
      <c r="AZ27" s="624"/>
      <c r="BA27" s="624"/>
      <c r="BB27" s="624"/>
      <c r="BC27" s="624"/>
    </row>
    <row r="28" spans="1:55" s="130" customFormat="1" ht="12.75" customHeight="1">
      <c r="A28" s="775" t="s">
        <v>538</v>
      </c>
      <c r="B28" s="775" t="s">
        <v>73</v>
      </c>
      <c r="C28" s="775" t="s">
        <v>246</v>
      </c>
      <c r="D28" s="775" t="s">
        <v>76</v>
      </c>
      <c r="E28" s="128">
        <v>0</v>
      </c>
      <c r="F28" s="128">
        <v>0</v>
      </c>
      <c r="G28" s="128">
        <v>0</v>
      </c>
      <c r="H28" s="128">
        <v>0</v>
      </c>
      <c r="I28" s="128">
        <v>0</v>
      </c>
      <c r="J28" s="128">
        <v>0</v>
      </c>
      <c r="K28" s="128">
        <v>0</v>
      </c>
      <c r="L28" s="128">
        <v>0</v>
      </c>
      <c r="M28" s="129">
        <v>0</v>
      </c>
      <c r="N28" s="129">
        <v>0</v>
      </c>
      <c r="O28" s="129">
        <v>0</v>
      </c>
      <c r="P28" s="129">
        <v>0</v>
      </c>
      <c r="Q28" s="129">
        <v>0</v>
      </c>
      <c r="R28" s="129">
        <v>0</v>
      </c>
      <c r="S28" s="129">
        <v>0</v>
      </c>
      <c r="T28" s="129">
        <v>0</v>
      </c>
      <c r="U28" s="129">
        <v>0</v>
      </c>
      <c r="V28" s="129">
        <v>0</v>
      </c>
      <c r="W28" s="129">
        <v>0</v>
      </c>
      <c r="X28" s="129">
        <v>0</v>
      </c>
      <c r="Y28" s="129">
        <v>0</v>
      </c>
      <c r="Z28" s="129">
        <v>0</v>
      </c>
      <c r="AA28" s="129">
        <v>0</v>
      </c>
      <c r="AB28" s="129">
        <v>0</v>
      </c>
      <c r="AC28" s="1054" t="s">
        <v>2219</v>
      </c>
      <c r="AD28"/>
      <c r="AE28" s="762" t="s">
        <v>1474</v>
      </c>
      <c r="AF28" s="129">
        <v>0</v>
      </c>
      <c r="AG28" s="129">
        <v>0</v>
      </c>
      <c r="AH28" s="129">
        <v>0</v>
      </c>
      <c r="AI28" s="129">
        <v>0</v>
      </c>
      <c r="AJ28" s="129">
        <v>0</v>
      </c>
      <c r="AK28" s="129">
        <v>0</v>
      </c>
      <c r="AL28" s="129">
        <v>0</v>
      </c>
      <c r="AM28" s="129">
        <v>0</v>
      </c>
      <c r="AN28" s="129">
        <v>0</v>
      </c>
      <c r="AO28" s="129">
        <v>0</v>
      </c>
      <c r="AP28" s="129">
        <v>0</v>
      </c>
      <c r="AQ28" s="129">
        <v>0</v>
      </c>
      <c r="AR28" s="129">
        <v>0</v>
      </c>
      <c r="AS28" s="129">
        <v>0</v>
      </c>
      <c r="AT28" s="129">
        <v>0</v>
      </c>
      <c r="AU28" s="129">
        <v>0</v>
      </c>
      <c r="AV28" s="129">
        <v>0</v>
      </c>
      <c r="AW28" s="129">
        <v>0</v>
      </c>
      <c r="AX28" s="129">
        <v>0</v>
      </c>
      <c r="AY28" s="129">
        <v>0</v>
      </c>
      <c r="AZ28" s="129">
        <v>0</v>
      </c>
      <c r="BA28" s="129">
        <v>0</v>
      </c>
      <c r="BB28" s="129">
        <v>0</v>
      </c>
      <c r="BC28" s="129">
        <v>0</v>
      </c>
    </row>
    <row r="29" spans="1:55" s="130" customFormat="1" ht="12.75" customHeight="1">
      <c r="A29" s="775" t="s">
        <v>538</v>
      </c>
      <c r="B29" s="775" t="s">
        <v>1307</v>
      </c>
      <c r="C29" s="775" t="s">
        <v>246</v>
      </c>
      <c r="D29" s="775" t="s">
        <v>76</v>
      </c>
      <c r="E29" s="128">
        <v>0</v>
      </c>
      <c r="F29" s="128">
        <v>0</v>
      </c>
      <c r="G29" s="128">
        <v>0</v>
      </c>
      <c r="H29" s="128">
        <v>0</v>
      </c>
      <c r="I29" s="128">
        <v>0</v>
      </c>
      <c r="J29" s="128">
        <v>0</v>
      </c>
      <c r="K29" s="128">
        <v>0</v>
      </c>
      <c r="L29" s="128">
        <v>0</v>
      </c>
      <c r="M29" s="129">
        <v>0</v>
      </c>
      <c r="N29" s="129">
        <v>0</v>
      </c>
      <c r="O29" s="129">
        <v>0</v>
      </c>
      <c r="P29" s="129">
        <v>0</v>
      </c>
      <c r="Q29" s="129">
        <v>0</v>
      </c>
      <c r="R29" s="129">
        <v>0</v>
      </c>
      <c r="S29" s="129">
        <v>0</v>
      </c>
      <c r="T29" s="129">
        <v>0</v>
      </c>
      <c r="U29" s="129">
        <v>0</v>
      </c>
      <c r="V29" s="129">
        <v>0</v>
      </c>
      <c r="W29" s="129">
        <v>0</v>
      </c>
      <c r="X29" s="129">
        <v>0</v>
      </c>
      <c r="Y29" s="129">
        <v>0</v>
      </c>
      <c r="Z29" s="129">
        <v>0</v>
      </c>
      <c r="AA29" s="129">
        <v>0</v>
      </c>
      <c r="AB29" s="129">
        <v>0</v>
      </c>
      <c r="AC29" s="1054" t="s">
        <v>2220</v>
      </c>
      <c r="AD29"/>
      <c r="AE29" s="762" t="s">
        <v>636</v>
      </c>
      <c r="AF29" s="129">
        <v>0</v>
      </c>
      <c r="AG29" s="129">
        <v>0</v>
      </c>
      <c r="AH29" s="129">
        <v>0</v>
      </c>
      <c r="AI29" s="129">
        <v>0</v>
      </c>
      <c r="AJ29" s="129">
        <v>0</v>
      </c>
      <c r="AK29" s="129">
        <v>0</v>
      </c>
      <c r="AL29" s="129">
        <v>0</v>
      </c>
      <c r="AM29" s="129">
        <v>0</v>
      </c>
      <c r="AN29" s="129">
        <v>0</v>
      </c>
      <c r="AO29" s="129">
        <v>0</v>
      </c>
      <c r="AP29" s="129">
        <v>0</v>
      </c>
      <c r="AQ29" s="129">
        <v>0</v>
      </c>
      <c r="AR29" s="129">
        <v>0</v>
      </c>
      <c r="AS29" s="129">
        <v>0</v>
      </c>
      <c r="AT29" s="129">
        <v>0</v>
      </c>
      <c r="AU29" s="129">
        <v>0</v>
      </c>
      <c r="AV29" s="129">
        <v>0</v>
      </c>
      <c r="AW29" s="129">
        <v>0</v>
      </c>
      <c r="AX29" s="129">
        <v>0</v>
      </c>
      <c r="AY29" s="129">
        <v>0</v>
      </c>
      <c r="AZ29" s="129">
        <v>0</v>
      </c>
      <c r="BA29" s="129">
        <v>0</v>
      </c>
      <c r="BB29" s="129">
        <v>0</v>
      </c>
      <c r="BC29" s="129">
        <v>0</v>
      </c>
    </row>
    <row r="30" spans="1:55" s="130" customFormat="1" ht="12.75" customHeight="1">
      <c r="A30" s="775" t="s">
        <v>538</v>
      </c>
      <c r="B30" s="775" t="s">
        <v>74</v>
      </c>
      <c r="C30" s="775" t="s">
        <v>246</v>
      </c>
      <c r="D30" s="775" t="s">
        <v>76</v>
      </c>
      <c r="E30" s="128">
        <v>0</v>
      </c>
      <c r="F30" s="128">
        <v>0</v>
      </c>
      <c r="G30" s="128">
        <v>0</v>
      </c>
      <c r="H30" s="128">
        <v>0</v>
      </c>
      <c r="I30" s="128">
        <v>0</v>
      </c>
      <c r="J30" s="128">
        <v>0</v>
      </c>
      <c r="K30" s="128">
        <v>0</v>
      </c>
      <c r="L30" s="128">
        <v>0</v>
      </c>
      <c r="M30" s="129">
        <v>0</v>
      </c>
      <c r="N30" s="129">
        <v>0</v>
      </c>
      <c r="O30" s="129">
        <v>0</v>
      </c>
      <c r="P30" s="129">
        <v>0</v>
      </c>
      <c r="Q30" s="129">
        <v>0</v>
      </c>
      <c r="R30" s="129">
        <v>0</v>
      </c>
      <c r="S30" s="129">
        <v>0</v>
      </c>
      <c r="T30" s="129">
        <v>0</v>
      </c>
      <c r="U30" s="129">
        <v>0</v>
      </c>
      <c r="V30" s="129">
        <v>0</v>
      </c>
      <c r="W30" s="129">
        <v>0</v>
      </c>
      <c r="X30" s="129">
        <v>0</v>
      </c>
      <c r="Y30" s="129">
        <v>0</v>
      </c>
      <c r="Z30" s="129">
        <v>0</v>
      </c>
      <c r="AA30" s="129">
        <v>0</v>
      </c>
      <c r="AB30" s="129">
        <v>0</v>
      </c>
      <c r="AC30" s="1054" t="s">
        <v>2221</v>
      </c>
      <c r="AD30"/>
      <c r="AE30" s="762" t="s">
        <v>637</v>
      </c>
      <c r="AF30" s="129">
        <v>0</v>
      </c>
      <c r="AG30" s="129">
        <v>0</v>
      </c>
      <c r="AH30" s="129">
        <v>0</v>
      </c>
      <c r="AI30" s="129">
        <v>0</v>
      </c>
      <c r="AJ30" s="129">
        <v>0</v>
      </c>
      <c r="AK30" s="129">
        <v>0</v>
      </c>
      <c r="AL30" s="129">
        <v>0</v>
      </c>
      <c r="AM30" s="129">
        <v>0</v>
      </c>
      <c r="AN30" s="129">
        <v>0</v>
      </c>
      <c r="AO30" s="129">
        <v>0</v>
      </c>
      <c r="AP30" s="129">
        <v>0</v>
      </c>
      <c r="AQ30" s="129">
        <v>0</v>
      </c>
      <c r="AR30" s="129">
        <v>0</v>
      </c>
      <c r="AS30" s="129">
        <v>0</v>
      </c>
      <c r="AT30" s="129">
        <v>0</v>
      </c>
      <c r="AU30" s="129">
        <v>0</v>
      </c>
      <c r="AV30" s="129">
        <v>0</v>
      </c>
      <c r="AW30" s="129">
        <v>0</v>
      </c>
      <c r="AX30" s="129">
        <v>0</v>
      </c>
      <c r="AY30" s="129">
        <v>0</v>
      </c>
      <c r="AZ30" s="129">
        <v>0</v>
      </c>
      <c r="BA30" s="129">
        <v>0</v>
      </c>
      <c r="BB30" s="129">
        <v>0</v>
      </c>
      <c r="BC30" s="129">
        <v>0</v>
      </c>
    </row>
    <row r="31" spans="1:55" s="130" customFormat="1" ht="12.75" customHeight="1">
      <c r="A31" s="775" t="s">
        <v>538</v>
      </c>
      <c r="B31" s="775" t="s">
        <v>75</v>
      </c>
      <c r="C31" s="775" t="s">
        <v>246</v>
      </c>
      <c r="D31" s="775" t="s">
        <v>76</v>
      </c>
      <c r="E31" s="128">
        <v>0</v>
      </c>
      <c r="F31" s="128">
        <v>0</v>
      </c>
      <c r="G31" s="128">
        <v>0</v>
      </c>
      <c r="H31" s="128">
        <v>0</v>
      </c>
      <c r="I31" s="128">
        <v>0</v>
      </c>
      <c r="J31" s="128">
        <v>0</v>
      </c>
      <c r="K31" s="128">
        <v>0</v>
      </c>
      <c r="L31" s="128">
        <v>0</v>
      </c>
      <c r="M31" s="129">
        <v>0</v>
      </c>
      <c r="N31" s="129">
        <v>0</v>
      </c>
      <c r="O31" s="129">
        <v>0</v>
      </c>
      <c r="P31" s="129">
        <v>0</v>
      </c>
      <c r="Q31" s="129">
        <v>0</v>
      </c>
      <c r="R31" s="129">
        <v>0</v>
      </c>
      <c r="S31" s="129">
        <v>0</v>
      </c>
      <c r="T31" s="129">
        <v>0</v>
      </c>
      <c r="U31" s="129">
        <v>0</v>
      </c>
      <c r="V31" s="129">
        <v>0</v>
      </c>
      <c r="W31" s="129">
        <v>0</v>
      </c>
      <c r="X31" s="129">
        <v>0</v>
      </c>
      <c r="Y31" s="129">
        <v>0</v>
      </c>
      <c r="Z31" s="129">
        <v>0</v>
      </c>
      <c r="AA31" s="129">
        <v>0</v>
      </c>
      <c r="AB31" s="129">
        <v>0</v>
      </c>
      <c r="AC31" s="1054" t="s">
        <v>2225</v>
      </c>
      <c r="AD31"/>
      <c r="AE31" s="762" t="s">
        <v>638</v>
      </c>
      <c r="AF31" s="129">
        <v>0</v>
      </c>
      <c r="AG31" s="129">
        <v>0</v>
      </c>
      <c r="AH31" s="129">
        <v>0</v>
      </c>
      <c r="AI31" s="129">
        <v>0</v>
      </c>
      <c r="AJ31" s="129">
        <v>0</v>
      </c>
      <c r="AK31" s="129">
        <v>0</v>
      </c>
      <c r="AL31" s="129">
        <v>0</v>
      </c>
      <c r="AM31" s="129">
        <v>0</v>
      </c>
      <c r="AN31" s="129">
        <v>0</v>
      </c>
      <c r="AO31" s="129">
        <v>0</v>
      </c>
      <c r="AP31" s="129">
        <v>0</v>
      </c>
      <c r="AQ31" s="129">
        <v>0</v>
      </c>
      <c r="AR31" s="129">
        <v>0</v>
      </c>
      <c r="AS31" s="129">
        <v>0</v>
      </c>
      <c r="AT31" s="129">
        <v>0</v>
      </c>
      <c r="AU31" s="129">
        <v>0</v>
      </c>
      <c r="AV31" s="129">
        <v>0</v>
      </c>
      <c r="AW31" s="129">
        <v>0</v>
      </c>
      <c r="AX31" s="129">
        <v>0</v>
      </c>
      <c r="AY31" s="129">
        <v>0</v>
      </c>
      <c r="AZ31" s="129">
        <v>0</v>
      </c>
      <c r="BA31" s="129">
        <v>0</v>
      </c>
      <c r="BB31" s="129">
        <v>0</v>
      </c>
      <c r="BC31" s="129">
        <v>0</v>
      </c>
    </row>
    <row r="32" spans="1:55" s="130" customFormat="1" ht="12.75" customHeight="1">
      <c r="A32" s="775"/>
      <c r="B32" s="775"/>
      <c r="C32" s="775"/>
      <c r="D32" s="775"/>
      <c r="E32" s="141" t="str">
        <f>IF(AND(SUM(E28:E31)&gt;0,E29=0),"Missing Input",IF(AND(SUM(E28:E31)&gt;0,E30=0),"Missing Output",IF(AND(SUM(E28:E31)&gt;0,E29&gt;0,E30&gt;0),(E30*3.6+E31)/E29*100,"")))</f>
        <v/>
      </c>
      <c r="F32" s="141" t="str">
        <f t="shared" ref="F32:AB32" si="8">IF(AND(SUM(F28:F31)&gt;0,F29=0),"Missing Input",IF(AND(SUM(F28:F31)&gt;0,F30=0),"Missing Output",IF(AND(SUM(F28:F31)&gt;0,F29&gt;0,F30&gt;0),(F30*3.6+F31)/F29*100,"")))</f>
        <v/>
      </c>
      <c r="G32" s="141" t="str">
        <f t="shared" si="8"/>
        <v/>
      </c>
      <c r="H32" s="141" t="str">
        <f t="shared" si="8"/>
        <v/>
      </c>
      <c r="I32" s="141" t="str">
        <f t="shared" si="8"/>
        <v/>
      </c>
      <c r="J32" s="141" t="str">
        <f t="shared" si="8"/>
        <v/>
      </c>
      <c r="K32" s="141" t="str">
        <f t="shared" si="8"/>
        <v/>
      </c>
      <c r="L32" s="141" t="str">
        <f t="shared" si="8"/>
        <v/>
      </c>
      <c r="M32" s="141" t="str">
        <f t="shared" si="8"/>
        <v/>
      </c>
      <c r="N32" s="141" t="str">
        <f t="shared" si="8"/>
        <v/>
      </c>
      <c r="O32" s="141" t="str">
        <f t="shared" si="8"/>
        <v/>
      </c>
      <c r="P32" s="141" t="str">
        <f t="shared" si="8"/>
        <v/>
      </c>
      <c r="Q32" s="141" t="str">
        <f t="shared" si="8"/>
        <v/>
      </c>
      <c r="R32" s="141" t="str">
        <f t="shared" si="8"/>
        <v/>
      </c>
      <c r="S32" s="141" t="str">
        <f t="shared" si="8"/>
        <v/>
      </c>
      <c r="T32" s="141" t="str">
        <f t="shared" si="8"/>
        <v/>
      </c>
      <c r="U32" s="141" t="str">
        <f t="shared" si="8"/>
        <v/>
      </c>
      <c r="V32" s="141" t="str">
        <f t="shared" si="8"/>
        <v/>
      </c>
      <c r="W32" s="141" t="str">
        <f>IF(AND(SUM(W28:W31)&gt;0,W29=0),"Missing Input",IF(AND(SUM(W28:W31)&gt;0,W30=0),"Missing Output",IF(AND(SUM(W28:W31)&gt;0,W29&gt;0,W30&gt;0),(W30*3.6+W31)/W29*100,"")))</f>
        <v/>
      </c>
      <c r="X32" s="141" t="str">
        <f>IF(AND(SUM(X28:X31)&gt;0,X29=0),"Missing Input",IF(AND(SUM(X28:X31)&gt;0,X30=0),"Missing Output",IF(AND(SUM(X28:X31)&gt;0,X29&gt;0,X30&gt;0),(X30*3.6+X31)/X29*100,"")))</f>
        <v/>
      </c>
      <c r="Y32" s="141" t="str">
        <f>IF(AND(SUM(Y28:Y31)&gt;0,Y29=0),"Missing Input",IF(AND(SUM(Y28:Y31)&gt;0,Y30=0),"Missing Output",IF(AND(SUM(Y28:Y31)&gt;0,Y29&gt;0,Y30&gt;0),(Y30*3.6+Y31)/Y29*100,"")))</f>
        <v/>
      </c>
      <c r="Z32" s="141" t="str">
        <f>IF(AND(SUM(Z28:Z31)&gt;0,Z29=0),"Missing Input",IF(AND(SUM(Z28:Z31)&gt;0,Z30=0),"Missing Output",IF(AND(SUM(Z28:Z31)&gt;0,Z29&gt;0,Z30&gt;0),(Z30*3.6+Z31)/Z29*100,"")))</f>
        <v/>
      </c>
      <c r="AA32" s="141" t="str">
        <f>IF(AND(SUM(AA28:AA31)&gt;0,AA29=0),"Missing Input",IF(AND(SUM(AA28:AA31)&gt;0,AA30=0),"Missing Output",IF(AND(SUM(AA28:AA31)&gt;0,AA29&gt;0,AA30&gt;0),(AA30*3.6+AA31)/AA29*100,"")))</f>
        <v/>
      </c>
      <c r="AB32" s="141" t="str">
        <f t="shared" si="8"/>
        <v/>
      </c>
      <c r="AC32" s="1070" t="s">
        <v>2222</v>
      </c>
      <c r="AD32"/>
      <c r="AE32" s="762" t="s">
        <v>964</v>
      </c>
      <c r="AF32" s="141" t="str">
        <f t="shared" ref="AF32:BC32" si="9">IF(AND(SUM(AF28:AF31)&gt;0,AF29=0),"Missing Input",IF(AND(SUM(AF28:AF31)&gt;0,AF30=0),"Missing Output",IF(AND(SUM(AF28:AF31)&gt;0,AF29&gt;0,AF30&gt;0),(AF30*3.6+AF31)/AF29*100,"")))</f>
        <v/>
      </c>
      <c r="AG32" s="141" t="str">
        <f t="shared" si="9"/>
        <v/>
      </c>
      <c r="AH32" s="141" t="str">
        <f t="shared" si="9"/>
        <v/>
      </c>
      <c r="AI32" s="141" t="str">
        <f t="shared" si="9"/>
        <v/>
      </c>
      <c r="AJ32" s="141" t="str">
        <f t="shared" si="9"/>
        <v/>
      </c>
      <c r="AK32" s="141" t="str">
        <f t="shared" si="9"/>
        <v/>
      </c>
      <c r="AL32" s="141" t="str">
        <f t="shared" si="9"/>
        <v/>
      </c>
      <c r="AM32" s="141" t="str">
        <f t="shared" si="9"/>
        <v/>
      </c>
      <c r="AN32" s="141" t="str">
        <f t="shared" si="9"/>
        <v/>
      </c>
      <c r="AO32" s="141" t="str">
        <f t="shared" si="9"/>
        <v/>
      </c>
      <c r="AP32" s="141" t="str">
        <f t="shared" si="9"/>
        <v/>
      </c>
      <c r="AQ32" s="141" t="str">
        <f t="shared" si="9"/>
        <v/>
      </c>
      <c r="AR32" s="141" t="str">
        <f t="shared" si="9"/>
        <v/>
      </c>
      <c r="AS32" s="141" t="str">
        <f t="shared" si="9"/>
        <v/>
      </c>
      <c r="AT32" s="141" t="str">
        <f t="shared" si="9"/>
        <v/>
      </c>
      <c r="AU32" s="141" t="str">
        <f t="shared" si="9"/>
        <v/>
      </c>
      <c r="AV32" s="141" t="str">
        <f t="shared" si="9"/>
        <v/>
      </c>
      <c r="AW32" s="141" t="str">
        <f t="shared" si="9"/>
        <v/>
      </c>
      <c r="AX32" s="141" t="str">
        <f t="shared" si="9"/>
        <v/>
      </c>
      <c r="AY32" s="141" t="str">
        <f>IF(AND(SUM(AY28:AY31)&gt;0,AY29=0),"Missing Input",IF(AND(SUM(AY28:AY31)&gt;0,AY30=0),"Missing Output",IF(AND(SUM(AY28:AY31)&gt;0,AY29&gt;0,AY30&gt;0),(AY30*3.6+AY31)/AY29*100,"")))</f>
        <v/>
      </c>
      <c r="AZ32" s="141" t="str">
        <f>IF(AND(SUM(AZ28:AZ31)&gt;0,AZ29=0),"Missing Input",IF(AND(SUM(AZ28:AZ31)&gt;0,AZ30=0),"Missing Output",IF(AND(SUM(AZ28:AZ31)&gt;0,AZ29&gt;0,AZ30&gt;0),(AZ30*3.6+AZ31)/AZ29*100,"")))</f>
        <v/>
      </c>
      <c r="BA32" s="141" t="str">
        <f>IF(AND(SUM(BA28:BA31)&gt;0,BA29=0),"Missing Input",IF(AND(SUM(BA28:BA31)&gt;0,BA30=0),"Missing Output",IF(AND(SUM(BA28:BA31)&gt;0,BA29&gt;0,BA30&gt;0),(BA30*3.6+BA31)/BA29*100,"")))</f>
        <v/>
      </c>
      <c r="BB32" s="141" t="str">
        <f>IF(AND(SUM(BB28:BB31)&gt;0,BB29=0),"Missing Input",IF(AND(SUM(BB28:BB31)&gt;0,BB30=0),"Missing Output",IF(AND(SUM(BB28:BB31)&gt;0,BB29&gt;0,BB30&gt;0),(BB30*3.6+BB31)/BB29*100,"")))</f>
        <v/>
      </c>
      <c r="BC32" s="141" t="str">
        <f t="shared" si="9"/>
        <v/>
      </c>
    </row>
    <row r="33" spans="1:55" s="130" customFormat="1" ht="24" customHeight="1">
      <c r="A33" s="775"/>
      <c r="B33" s="775"/>
      <c r="C33" s="775"/>
      <c r="D33" s="775"/>
      <c r="E33" s="623"/>
      <c r="F33" s="623"/>
      <c r="G33" s="623"/>
      <c r="H33" s="623"/>
      <c r="I33" s="623"/>
      <c r="J33" s="624"/>
      <c r="K33" s="624"/>
      <c r="L33" s="624"/>
      <c r="M33" s="624"/>
      <c r="N33" s="624"/>
      <c r="O33" s="132"/>
      <c r="P33" s="624"/>
      <c r="Q33" s="624"/>
      <c r="R33" s="624"/>
      <c r="S33" s="624"/>
      <c r="T33" s="624"/>
      <c r="U33" s="624"/>
      <c r="V33" s="624"/>
      <c r="W33" s="624"/>
      <c r="X33" s="624"/>
      <c r="Y33" s="132"/>
      <c r="Z33" s="624"/>
      <c r="AA33" s="624"/>
      <c r="AB33" s="132"/>
      <c r="AC33" s="1066" t="s">
        <v>2154</v>
      </c>
      <c r="AD33"/>
      <c r="AE33" s="762" t="s">
        <v>199</v>
      </c>
      <c r="AF33" s="624"/>
      <c r="AG33" s="624"/>
      <c r="AH33" s="624"/>
      <c r="AI33" s="624"/>
      <c r="AJ33" s="624"/>
      <c r="AK33" s="624"/>
      <c r="AL33" s="624"/>
      <c r="AM33" s="624"/>
      <c r="AN33" s="624"/>
      <c r="AO33" s="624"/>
      <c r="AP33" s="624"/>
      <c r="AQ33" s="624"/>
      <c r="AR33" s="624"/>
      <c r="AS33" s="624"/>
      <c r="AT33" s="624"/>
      <c r="AU33" s="624"/>
      <c r="AV33" s="624"/>
      <c r="AW33" s="624"/>
      <c r="AX33" s="624"/>
      <c r="AY33" s="624"/>
      <c r="AZ33" s="624"/>
      <c r="BA33" s="624"/>
      <c r="BB33" s="624"/>
      <c r="BC33" s="624"/>
    </row>
    <row r="34" spans="1:55" s="130" customFormat="1" ht="12.75" customHeight="1">
      <c r="A34" s="775" t="s">
        <v>538</v>
      </c>
      <c r="B34" s="775" t="s">
        <v>73</v>
      </c>
      <c r="C34" s="775" t="s">
        <v>247</v>
      </c>
      <c r="D34" s="775" t="s">
        <v>76</v>
      </c>
      <c r="E34" s="128">
        <v>0</v>
      </c>
      <c r="F34" s="128">
        <v>0</v>
      </c>
      <c r="G34" s="128">
        <v>0</v>
      </c>
      <c r="H34" s="128">
        <v>0</v>
      </c>
      <c r="I34" s="128">
        <v>0</v>
      </c>
      <c r="J34" s="128">
        <v>0</v>
      </c>
      <c r="K34" s="128">
        <v>0</v>
      </c>
      <c r="L34" s="128">
        <v>0</v>
      </c>
      <c r="M34" s="129">
        <v>0</v>
      </c>
      <c r="N34" s="129">
        <v>0</v>
      </c>
      <c r="O34" s="129">
        <v>0</v>
      </c>
      <c r="P34" s="129">
        <v>0</v>
      </c>
      <c r="Q34" s="129">
        <v>0</v>
      </c>
      <c r="R34" s="129">
        <v>0</v>
      </c>
      <c r="S34" s="129">
        <v>0</v>
      </c>
      <c r="T34" s="129">
        <v>0</v>
      </c>
      <c r="U34" s="129">
        <v>0</v>
      </c>
      <c r="V34" s="129">
        <v>0</v>
      </c>
      <c r="W34" s="129">
        <v>0</v>
      </c>
      <c r="X34" s="129">
        <v>0</v>
      </c>
      <c r="Y34" s="129">
        <v>0</v>
      </c>
      <c r="Z34" s="129">
        <v>0</v>
      </c>
      <c r="AA34" s="129">
        <v>0</v>
      </c>
      <c r="AB34" s="129">
        <v>0</v>
      </c>
      <c r="AC34" s="1054" t="s">
        <v>2219</v>
      </c>
      <c r="AD34"/>
      <c r="AE34" s="762" t="s">
        <v>1474</v>
      </c>
      <c r="AF34" s="129">
        <v>0</v>
      </c>
      <c r="AG34" s="129">
        <v>0</v>
      </c>
      <c r="AH34" s="129">
        <v>0</v>
      </c>
      <c r="AI34" s="129">
        <v>0</v>
      </c>
      <c r="AJ34" s="129">
        <v>0</v>
      </c>
      <c r="AK34" s="129">
        <v>0</v>
      </c>
      <c r="AL34" s="129">
        <v>0</v>
      </c>
      <c r="AM34" s="129">
        <v>0</v>
      </c>
      <c r="AN34" s="129">
        <v>0</v>
      </c>
      <c r="AO34" s="129">
        <v>0</v>
      </c>
      <c r="AP34" s="129">
        <v>0</v>
      </c>
      <c r="AQ34" s="129">
        <v>0</v>
      </c>
      <c r="AR34" s="129">
        <v>0</v>
      </c>
      <c r="AS34" s="129">
        <v>0</v>
      </c>
      <c r="AT34" s="129">
        <v>0</v>
      </c>
      <c r="AU34" s="129">
        <v>0</v>
      </c>
      <c r="AV34" s="129">
        <v>0</v>
      </c>
      <c r="AW34" s="129">
        <v>0</v>
      </c>
      <c r="AX34" s="129">
        <v>0</v>
      </c>
      <c r="AY34" s="129">
        <v>0</v>
      </c>
      <c r="AZ34" s="129">
        <v>0</v>
      </c>
      <c r="BA34" s="129">
        <v>0</v>
      </c>
      <c r="BB34" s="129">
        <v>0</v>
      </c>
      <c r="BC34" s="129">
        <v>0</v>
      </c>
    </row>
    <row r="35" spans="1:55" s="130" customFormat="1" ht="12.75" customHeight="1">
      <c r="A35" s="775" t="s">
        <v>538</v>
      </c>
      <c r="B35" s="775" t="s">
        <v>1307</v>
      </c>
      <c r="C35" s="775" t="s">
        <v>247</v>
      </c>
      <c r="D35" s="775" t="s">
        <v>76</v>
      </c>
      <c r="E35" s="128">
        <v>0</v>
      </c>
      <c r="F35" s="128">
        <v>0</v>
      </c>
      <c r="G35" s="128">
        <v>0</v>
      </c>
      <c r="H35" s="128">
        <v>0</v>
      </c>
      <c r="I35" s="128">
        <v>0</v>
      </c>
      <c r="J35" s="128">
        <v>0</v>
      </c>
      <c r="K35" s="128">
        <v>0</v>
      </c>
      <c r="L35" s="128">
        <v>0</v>
      </c>
      <c r="M35" s="129">
        <v>0</v>
      </c>
      <c r="N35" s="129">
        <v>0</v>
      </c>
      <c r="O35" s="129">
        <v>0</v>
      </c>
      <c r="P35" s="129">
        <v>0</v>
      </c>
      <c r="Q35" s="129">
        <v>0</v>
      </c>
      <c r="R35" s="129">
        <v>0</v>
      </c>
      <c r="S35" s="129">
        <v>0</v>
      </c>
      <c r="T35" s="129">
        <v>0</v>
      </c>
      <c r="U35" s="129">
        <v>0</v>
      </c>
      <c r="V35" s="129">
        <v>0</v>
      </c>
      <c r="W35" s="129">
        <v>0</v>
      </c>
      <c r="X35" s="129">
        <v>0</v>
      </c>
      <c r="Y35" s="129">
        <v>0</v>
      </c>
      <c r="Z35" s="129">
        <v>0</v>
      </c>
      <c r="AA35" s="129">
        <v>0</v>
      </c>
      <c r="AB35" s="129">
        <v>0</v>
      </c>
      <c r="AC35" s="1054" t="s">
        <v>2220</v>
      </c>
      <c r="AD35"/>
      <c r="AE35" s="762" t="s">
        <v>636</v>
      </c>
      <c r="AF35" s="129">
        <v>0</v>
      </c>
      <c r="AG35" s="129">
        <v>0</v>
      </c>
      <c r="AH35" s="129">
        <v>0</v>
      </c>
      <c r="AI35" s="129">
        <v>0</v>
      </c>
      <c r="AJ35" s="129">
        <v>0</v>
      </c>
      <c r="AK35" s="129">
        <v>0</v>
      </c>
      <c r="AL35" s="129">
        <v>0</v>
      </c>
      <c r="AM35" s="129">
        <v>0</v>
      </c>
      <c r="AN35" s="129">
        <v>0</v>
      </c>
      <c r="AO35" s="129">
        <v>0</v>
      </c>
      <c r="AP35" s="129">
        <v>0</v>
      </c>
      <c r="AQ35" s="129">
        <v>0</v>
      </c>
      <c r="AR35" s="129">
        <v>0</v>
      </c>
      <c r="AS35" s="129">
        <v>0</v>
      </c>
      <c r="AT35" s="129">
        <v>0</v>
      </c>
      <c r="AU35" s="129">
        <v>0</v>
      </c>
      <c r="AV35" s="129">
        <v>0</v>
      </c>
      <c r="AW35" s="129">
        <v>0</v>
      </c>
      <c r="AX35" s="129">
        <v>0</v>
      </c>
      <c r="AY35" s="129">
        <v>0</v>
      </c>
      <c r="AZ35" s="129">
        <v>0</v>
      </c>
      <c r="BA35" s="129">
        <v>0</v>
      </c>
      <c r="BB35" s="129">
        <v>0</v>
      </c>
      <c r="BC35" s="129">
        <v>0</v>
      </c>
    </row>
    <row r="36" spans="1:55" s="130" customFormat="1" ht="12.75" customHeight="1">
      <c r="A36" s="775" t="s">
        <v>538</v>
      </c>
      <c r="B36" s="775" t="s">
        <v>75</v>
      </c>
      <c r="C36" s="775" t="s">
        <v>247</v>
      </c>
      <c r="D36" s="775" t="s">
        <v>76</v>
      </c>
      <c r="E36" s="128">
        <v>0</v>
      </c>
      <c r="F36" s="128">
        <v>0</v>
      </c>
      <c r="G36" s="128">
        <v>0</v>
      </c>
      <c r="H36" s="128">
        <v>0</v>
      </c>
      <c r="I36" s="128">
        <v>0</v>
      </c>
      <c r="J36" s="128">
        <v>0</v>
      </c>
      <c r="K36" s="128">
        <v>0</v>
      </c>
      <c r="L36" s="128">
        <v>0</v>
      </c>
      <c r="M36" s="129">
        <v>0</v>
      </c>
      <c r="N36" s="129">
        <v>0</v>
      </c>
      <c r="O36" s="129">
        <v>0</v>
      </c>
      <c r="P36" s="129">
        <v>0</v>
      </c>
      <c r="Q36" s="129">
        <v>0</v>
      </c>
      <c r="R36" s="129">
        <v>0</v>
      </c>
      <c r="S36" s="129">
        <v>0</v>
      </c>
      <c r="T36" s="129">
        <v>0</v>
      </c>
      <c r="U36" s="129">
        <v>0</v>
      </c>
      <c r="V36" s="129">
        <v>0</v>
      </c>
      <c r="W36" s="129">
        <v>0</v>
      </c>
      <c r="X36" s="129">
        <v>0</v>
      </c>
      <c r="Y36" s="129">
        <v>0</v>
      </c>
      <c r="Z36" s="129">
        <v>0</v>
      </c>
      <c r="AA36" s="129">
        <v>0</v>
      </c>
      <c r="AB36" s="129">
        <v>0</v>
      </c>
      <c r="AC36" s="1054" t="s">
        <v>2225</v>
      </c>
      <c r="AD36"/>
      <c r="AE36" s="762" t="s">
        <v>638</v>
      </c>
      <c r="AF36" s="129">
        <v>0</v>
      </c>
      <c r="AG36" s="129">
        <v>0</v>
      </c>
      <c r="AH36" s="129">
        <v>0</v>
      </c>
      <c r="AI36" s="129">
        <v>0</v>
      </c>
      <c r="AJ36" s="129">
        <v>0</v>
      </c>
      <c r="AK36" s="129">
        <v>0</v>
      </c>
      <c r="AL36" s="129">
        <v>0</v>
      </c>
      <c r="AM36" s="129">
        <v>0</v>
      </c>
      <c r="AN36" s="129">
        <v>0</v>
      </c>
      <c r="AO36" s="129">
        <v>0</v>
      </c>
      <c r="AP36" s="129">
        <v>0</v>
      </c>
      <c r="AQ36" s="129">
        <v>0</v>
      </c>
      <c r="AR36" s="129">
        <v>0</v>
      </c>
      <c r="AS36" s="129">
        <v>0</v>
      </c>
      <c r="AT36" s="129">
        <v>0</v>
      </c>
      <c r="AU36" s="129">
        <v>0</v>
      </c>
      <c r="AV36" s="129">
        <v>0</v>
      </c>
      <c r="AW36" s="129">
        <v>0</v>
      </c>
      <c r="AX36" s="129">
        <v>0</v>
      </c>
      <c r="AY36" s="129">
        <v>0</v>
      </c>
      <c r="AZ36" s="129">
        <v>0</v>
      </c>
      <c r="BA36" s="129">
        <v>0</v>
      </c>
      <c r="BB36" s="129">
        <v>0</v>
      </c>
      <c r="BC36" s="129">
        <v>0</v>
      </c>
    </row>
    <row r="37" spans="1:55" s="130" customFormat="1" ht="12.75" customHeight="1">
      <c r="A37" s="775"/>
      <c r="B37" s="775"/>
      <c r="C37" s="775"/>
      <c r="D37" s="775"/>
      <c r="E37" s="141" t="str">
        <f>IF(AND(SUM(E34:E36)&gt;0,E35=0),"Missing Input",IF(AND(SUM(E34:E35)&gt;0,E36=0),"Missing Output",IF(AND(SUM(E34:E36)&gt;0,E35&gt;0,E36&gt;0),(E36/E35)*100,"")))</f>
        <v/>
      </c>
      <c r="F37" s="141" t="str">
        <f t="shared" ref="F37:AB37" si="10">IF(AND(SUM(F34:F36)&gt;0,F35=0),"Missing Input",IF(AND(SUM(F34:F35)&gt;0,F36=0),"Missing Output",IF(AND(SUM(F34:F36)&gt;0,F35&gt;0,F36&gt;0),(F36/F35)*100,"")))</f>
        <v/>
      </c>
      <c r="G37" s="141" t="str">
        <f t="shared" si="10"/>
        <v/>
      </c>
      <c r="H37" s="141" t="str">
        <f t="shared" si="10"/>
        <v/>
      </c>
      <c r="I37" s="141" t="str">
        <f t="shared" si="10"/>
        <v/>
      </c>
      <c r="J37" s="141" t="str">
        <f t="shared" si="10"/>
        <v/>
      </c>
      <c r="K37" s="141" t="str">
        <f t="shared" si="10"/>
        <v/>
      </c>
      <c r="L37" s="141" t="str">
        <f t="shared" si="10"/>
        <v/>
      </c>
      <c r="M37" s="141" t="str">
        <f t="shared" si="10"/>
        <v/>
      </c>
      <c r="N37" s="141" t="str">
        <f t="shared" si="10"/>
        <v/>
      </c>
      <c r="O37" s="141" t="str">
        <f t="shared" si="10"/>
        <v/>
      </c>
      <c r="P37" s="141" t="str">
        <f t="shared" si="10"/>
        <v/>
      </c>
      <c r="Q37" s="141" t="str">
        <f t="shared" si="10"/>
        <v/>
      </c>
      <c r="R37" s="141" t="str">
        <f t="shared" si="10"/>
        <v/>
      </c>
      <c r="S37" s="141" t="str">
        <f t="shared" si="10"/>
        <v/>
      </c>
      <c r="T37" s="141" t="str">
        <f t="shared" si="10"/>
        <v/>
      </c>
      <c r="U37" s="141" t="str">
        <f t="shared" si="10"/>
        <v/>
      </c>
      <c r="V37" s="141" t="str">
        <f t="shared" si="10"/>
        <v/>
      </c>
      <c r="W37" s="141" t="str">
        <f>IF(AND(SUM(W34:W36)&gt;0,W35=0),"Missing Input",IF(AND(SUM(W34:W35)&gt;0,W36=0),"Missing Output",IF(AND(SUM(W34:W36)&gt;0,W35&gt;0,W36&gt;0),(W36/W35)*100,"")))</f>
        <v/>
      </c>
      <c r="X37" s="141" t="str">
        <f>IF(AND(SUM(X34:X36)&gt;0,X35=0),"Missing Input",IF(AND(SUM(X34:X35)&gt;0,X36=0),"Missing Output",IF(AND(SUM(X34:X36)&gt;0,X35&gt;0,X36&gt;0),(X36/X35)*100,"")))</f>
        <v/>
      </c>
      <c r="Y37" s="141" t="str">
        <f>IF(AND(SUM(Y34:Y36)&gt;0,Y35=0),"Missing Input",IF(AND(SUM(Y34:Y35)&gt;0,Y36=0),"Missing Output",IF(AND(SUM(Y34:Y36)&gt;0,Y35&gt;0,Y36&gt;0),(Y36/Y35)*100,"")))</f>
        <v/>
      </c>
      <c r="Z37" s="141" t="str">
        <f>IF(AND(SUM(Z34:Z36)&gt;0,Z35=0),"Missing Input",IF(AND(SUM(Z34:Z35)&gt;0,Z36=0),"Missing Output",IF(AND(SUM(Z34:Z36)&gt;0,Z35&gt;0,Z36&gt;0),(Z36/Z35)*100,"")))</f>
        <v/>
      </c>
      <c r="AA37" s="141" t="str">
        <f>IF(AND(SUM(AA34:AA36)&gt;0,AA35=0),"Missing Input",IF(AND(SUM(AA34:AA35)&gt;0,AA36=0),"Missing Output",IF(AND(SUM(AA34:AA36)&gt;0,AA35&gt;0,AA36&gt;0),(AA36/AA35)*100,"")))</f>
        <v/>
      </c>
      <c r="AB37" s="141" t="str">
        <f t="shared" si="10"/>
        <v/>
      </c>
      <c r="AC37" s="1070" t="s">
        <v>2222</v>
      </c>
      <c r="AD37"/>
      <c r="AE37" s="762" t="s">
        <v>964</v>
      </c>
      <c r="AF37" s="141" t="str">
        <f t="shared" ref="AF37:BC37" si="11">IF(AND(SUM(AF34:AF36)&gt;0,AF35=0),"Missing Input",IF(AND(SUM(AF34:AF35)&gt;0,AF36=0),"Missing Output",IF(AND(SUM(AF34:AF36)&gt;0,AF35&gt;0,AF36&gt;0),(AF36/AF35)*100,"")))</f>
        <v/>
      </c>
      <c r="AG37" s="141" t="str">
        <f t="shared" si="11"/>
        <v/>
      </c>
      <c r="AH37" s="141" t="str">
        <f t="shared" si="11"/>
        <v/>
      </c>
      <c r="AI37" s="141" t="str">
        <f t="shared" si="11"/>
        <v/>
      </c>
      <c r="AJ37" s="141" t="str">
        <f t="shared" si="11"/>
        <v/>
      </c>
      <c r="AK37" s="141" t="str">
        <f t="shared" si="11"/>
        <v/>
      </c>
      <c r="AL37" s="141" t="str">
        <f t="shared" si="11"/>
        <v/>
      </c>
      <c r="AM37" s="141" t="str">
        <f t="shared" si="11"/>
        <v/>
      </c>
      <c r="AN37" s="141" t="str">
        <f t="shared" si="11"/>
        <v/>
      </c>
      <c r="AO37" s="141" t="str">
        <f t="shared" si="11"/>
        <v/>
      </c>
      <c r="AP37" s="141" t="str">
        <f t="shared" si="11"/>
        <v/>
      </c>
      <c r="AQ37" s="141" t="str">
        <f t="shared" si="11"/>
        <v/>
      </c>
      <c r="AR37" s="141" t="str">
        <f t="shared" si="11"/>
        <v/>
      </c>
      <c r="AS37" s="141" t="str">
        <f t="shared" si="11"/>
        <v/>
      </c>
      <c r="AT37" s="141" t="str">
        <f t="shared" si="11"/>
        <v/>
      </c>
      <c r="AU37" s="141" t="str">
        <f t="shared" si="11"/>
        <v/>
      </c>
      <c r="AV37" s="141" t="str">
        <f t="shared" si="11"/>
        <v/>
      </c>
      <c r="AW37" s="141" t="str">
        <f t="shared" si="11"/>
        <v/>
      </c>
      <c r="AX37" s="141" t="str">
        <f t="shared" si="11"/>
        <v/>
      </c>
      <c r="AY37" s="141" t="str">
        <f>IF(AND(SUM(AY34:AY36)&gt;0,AY35=0),"Missing Input",IF(AND(SUM(AY34:AY35)&gt;0,AY36=0),"Missing Output",IF(AND(SUM(AY34:AY36)&gt;0,AY35&gt;0,AY36&gt;0),(AY36/AY35)*100,"")))</f>
        <v/>
      </c>
      <c r="AZ37" s="141" t="str">
        <f>IF(AND(SUM(AZ34:AZ36)&gt;0,AZ35=0),"Missing Input",IF(AND(SUM(AZ34:AZ35)&gt;0,AZ36=0),"Missing Output",IF(AND(SUM(AZ34:AZ36)&gt;0,AZ35&gt;0,AZ36&gt;0),(AZ36/AZ35)*100,"")))</f>
        <v/>
      </c>
      <c r="BA37" s="141" t="str">
        <f>IF(AND(SUM(BA34:BA36)&gt;0,BA35=0),"Missing Input",IF(AND(SUM(BA34:BA35)&gt;0,BA36=0),"Missing Output",IF(AND(SUM(BA34:BA36)&gt;0,BA35&gt;0,BA36&gt;0),(BA36/BA35)*100,"")))</f>
        <v/>
      </c>
      <c r="BB37" s="141" t="str">
        <f>IF(AND(SUM(BB34:BB36)&gt;0,BB35=0),"Missing Input",IF(AND(SUM(BB34:BB35)&gt;0,BB36=0),"Missing Output",IF(AND(SUM(BB34:BB36)&gt;0,BB35&gt;0,BB36&gt;0),(BB36/BB35)*100,"")))</f>
        <v/>
      </c>
      <c r="BC37" s="141" t="str">
        <f t="shared" si="11"/>
        <v/>
      </c>
    </row>
    <row r="38" spans="1:55" s="130" customFormat="1" ht="24" customHeight="1">
      <c r="A38" s="775"/>
      <c r="B38" s="775"/>
      <c r="C38" s="775"/>
      <c r="D38" s="775"/>
      <c r="E38" s="131"/>
      <c r="F38" s="131"/>
      <c r="G38" s="131"/>
      <c r="H38" s="131"/>
      <c r="I38" s="131"/>
      <c r="J38" s="132"/>
      <c r="K38" s="132"/>
      <c r="L38" s="132"/>
      <c r="M38" s="132"/>
      <c r="N38" s="132"/>
      <c r="O38" s="132"/>
      <c r="P38" s="132"/>
      <c r="Q38" s="132"/>
      <c r="R38" s="132"/>
      <c r="S38" s="132"/>
      <c r="T38" s="132"/>
      <c r="U38" s="132"/>
      <c r="V38" s="132"/>
      <c r="W38" s="132"/>
      <c r="X38" s="132"/>
      <c r="Y38" s="132"/>
      <c r="Z38" s="132"/>
      <c r="AA38" s="132"/>
      <c r="AB38" s="132"/>
      <c r="AC38" s="1071" t="s">
        <v>2223</v>
      </c>
      <c r="AD38"/>
      <c r="AE38" s="762" t="s">
        <v>759</v>
      </c>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row>
    <row r="39" spans="1:55" s="130" customFormat="1">
      <c r="A39" s="775" t="s">
        <v>538</v>
      </c>
      <c r="B39" s="793" t="s">
        <v>74</v>
      </c>
      <c r="C39" s="775" t="s">
        <v>615</v>
      </c>
      <c r="D39" s="775" t="s">
        <v>76</v>
      </c>
      <c r="E39" s="718">
        <f>SUM(E9,E14,E25,E30)</f>
        <v>0</v>
      </c>
      <c r="F39" s="718">
        <f t="shared" ref="F39:O39" si="12">SUM(F9,F14,F25,F30)</f>
        <v>0</v>
      </c>
      <c r="G39" s="718">
        <f t="shared" si="12"/>
        <v>0</v>
      </c>
      <c r="H39" s="718">
        <f t="shared" si="12"/>
        <v>0</v>
      </c>
      <c r="I39" s="718">
        <f t="shared" si="12"/>
        <v>0</v>
      </c>
      <c r="J39" s="718">
        <f t="shared" si="12"/>
        <v>0</v>
      </c>
      <c r="K39" s="718">
        <f t="shared" si="12"/>
        <v>0</v>
      </c>
      <c r="L39" s="718">
        <f t="shared" si="12"/>
        <v>0</v>
      </c>
      <c r="M39" s="719">
        <f t="shared" si="12"/>
        <v>0</v>
      </c>
      <c r="N39" s="719">
        <f t="shared" si="12"/>
        <v>0</v>
      </c>
      <c r="O39" s="719">
        <f t="shared" si="12"/>
        <v>0</v>
      </c>
      <c r="P39" s="719">
        <f t="shared" ref="P39:AB39" si="13">SUM(P9,P14,P25,P30)</f>
        <v>0</v>
      </c>
      <c r="Q39" s="719">
        <f t="shared" si="13"/>
        <v>0</v>
      </c>
      <c r="R39" s="719">
        <f t="shared" si="13"/>
        <v>0</v>
      </c>
      <c r="S39" s="719">
        <f t="shared" si="13"/>
        <v>0</v>
      </c>
      <c r="T39" s="719">
        <f t="shared" si="13"/>
        <v>0</v>
      </c>
      <c r="U39" s="719">
        <f t="shared" ref="U39:Z39" si="14">SUM(U9,U14,U25,U30)</f>
        <v>0</v>
      </c>
      <c r="V39" s="719">
        <f t="shared" si="14"/>
        <v>0</v>
      </c>
      <c r="W39" s="719">
        <f t="shared" si="14"/>
        <v>0</v>
      </c>
      <c r="X39" s="719">
        <f t="shared" si="14"/>
        <v>0</v>
      </c>
      <c r="Y39" s="719">
        <f t="shared" si="14"/>
        <v>0</v>
      </c>
      <c r="Z39" s="719">
        <f t="shared" si="14"/>
        <v>0</v>
      </c>
      <c r="AA39" s="719">
        <f>SUM(AA9,AA14,AA25,AA30)</f>
        <v>0</v>
      </c>
      <c r="AB39" s="719">
        <f t="shared" si="13"/>
        <v>0</v>
      </c>
      <c r="AC39" s="1072" t="s">
        <v>2224</v>
      </c>
      <c r="AD39"/>
      <c r="AE39" s="762" t="s">
        <v>637</v>
      </c>
      <c r="AF39" s="127">
        <f t="shared" ref="AF39:BC39" si="15">SUM(AF9,AF14,AF25,AF30)</f>
        <v>0</v>
      </c>
      <c r="AG39" s="127">
        <f t="shared" si="15"/>
        <v>0</v>
      </c>
      <c r="AH39" s="127">
        <f t="shared" si="15"/>
        <v>0</v>
      </c>
      <c r="AI39" s="127">
        <f t="shared" si="15"/>
        <v>0</v>
      </c>
      <c r="AJ39" s="127">
        <f t="shared" si="15"/>
        <v>0</v>
      </c>
      <c r="AK39" s="127">
        <f t="shared" si="15"/>
        <v>0</v>
      </c>
      <c r="AL39" s="127">
        <f t="shared" si="15"/>
        <v>0</v>
      </c>
      <c r="AM39" s="127">
        <f t="shared" si="15"/>
        <v>0</v>
      </c>
      <c r="AN39" s="127">
        <f t="shared" si="15"/>
        <v>0</v>
      </c>
      <c r="AO39" s="127">
        <f t="shared" si="15"/>
        <v>0</v>
      </c>
      <c r="AP39" s="127">
        <f t="shared" si="15"/>
        <v>0</v>
      </c>
      <c r="AQ39" s="127">
        <f t="shared" si="15"/>
        <v>0</v>
      </c>
      <c r="AR39" s="127">
        <f t="shared" si="15"/>
        <v>0</v>
      </c>
      <c r="AS39" s="127">
        <f t="shared" si="15"/>
        <v>0</v>
      </c>
      <c r="AT39" s="127">
        <f t="shared" si="15"/>
        <v>0</v>
      </c>
      <c r="AU39" s="127">
        <f t="shared" si="15"/>
        <v>0</v>
      </c>
      <c r="AV39" s="127">
        <f t="shared" si="15"/>
        <v>0</v>
      </c>
      <c r="AW39" s="127">
        <f t="shared" si="15"/>
        <v>0</v>
      </c>
      <c r="AX39" s="127">
        <f t="shared" si="15"/>
        <v>0</v>
      </c>
      <c r="AY39" s="127">
        <f>SUM(AY9,AY14,AY25,AY30)</f>
        <v>0</v>
      </c>
      <c r="AZ39" s="127">
        <f>SUM(AZ9,AZ14,AZ25,AZ30)</f>
        <v>0</v>
      </c>
      <c r="BA39" s="127">
        <f>SUM(BA9,BA14,BA25,BA30)</f>
        <v>0</v>
      </c>
      <c r="BB39" s="127">
        <f>SUM(BB9,BB14,BB25,BB30)</f>
        <v>0</v>
      </c>
      <c r="BC39" s="127">
        <f t="shared" si="15"/>
        <v>0</v>
      </c>
    </row>
    <row r="40" spans="1:55" s="130" customFormat="1" ht="13.5" thickBot="1">
      <c r="A40" s="775" t="s">
        <v>538</v>
      </c>
      <c r="B40" s="775" t="s">
        <v>75</v>
      </c>
      <c r="C40" s="775" t="s">
        <v>615</v>
      </c>
      <c r="D40" s="775" t="s">
        <v>76</v>
      </c>
      <c r="E40" s="720">
        <f>SUM(E15,E20,E31,E36)</f>
        <v>0</v>
      </c>
      <c r="F40" s="720">
        <f t="shared" ref="F40:P40" si="16">SUM(F15,F20,F31,F36)</f>
        <v>0</v>
      </c>
      <c r="G40" s="720">
        <f t="shared" si="16"/>
        <v>0</v>
      </c>
      <c r="H40" s="720">
        <f t="shared" si="16"/>
        <v>0</v>
      </c>
      <c r="I40" s="720">
        <f t="shared" si="16"/>
        <v>0</v>
      </c>
      <c r="J40" s="720">
        <f t="shared" si="16"/>
        <v>0</v>
      </c>
      <c r="K40" s="720">
        <f t="shared" si="16"/>
        <v>0</v>
      </c>
      <c r="L40" s="720">
        <f t="shared" si="16"/>
        <v>0</v>
      </c>
      <c r="M40" s="721">
        <f t="shared" si="16"/>
        <v>0</v>
      </c>
      <c r="N40" s="721">
        <f t="shared" si="16"/>
        <v>0</v>
      </c>
      <c r="O40" s="721">
        <f t="shared" si="16"/>
        <v>0</v>
      </c>
      <c r="P40" s="721">
        <f t="shared" si="16"/>
        <v>0</v>
      </c>
      <c r="Q40" s="721">
        <f t="shared" ref="Q40:AB40" si="17">SUM(Q15,Q20,Q31,Q36)</f>
        <v>0</v>
      </c>
      <c r="R40" s="721">
        <f t="shared" si="17"/>
        <v>0</v>
      </c>
      <c r="S40" s="721">
        <f t="shared" si="17"/>
        <v>0</v>
      </c>
      <c r="T40" s="721">
        <f t="shared" si="17"/>
        <v>0</v>
      </c>
      <c r="U40" s="721">
        <f t="shared" si="17"/>
        <v>0</v>
      </c>
      <c r="V40" s="721">
        <f t="shared" ref="V40:AA40" si="18">SUM(V15,V20,V31,V36)</f>
        <v>0</v>
      </c>
      <c r="W40" s="721">
        <f t="shared" si="18"/>
        <v>0</v>
      </c>
      <c r="X40" s="721">
        <f t="shared" si="18"/>
        <v>0</v>
      </c>
      <c r="Y40" s="721">
        <f t="shared" si="18"/>
        <v>0</v>
      </c>
      <c r="Z40" s="721">
        <f t="shared" si="18"/>
        <v>0</v>
      </c>
      <c r="AA40" s="721">
        <f t="shared" si="18"/>
        <v>0</v>
      </c>
      <c r="AB40" s="721">
        <f t="shared" si="17"/>
        <v>0</v>
      </c>
      <c r="AC40" s="1073" t="s">
        <v>2225</v>
      </c>
      <c r="AD40"/>
      <c r="AE40" s="764" t="s">
        <v>638</v>
      </c>
      <c r="AF40" s="135">
        <f t="shared" ref="AF40:BC40" si="19">SUM(AF15,AF20,AF31,AF36)</f>
        <v>0</v>
      </c>
      <c r="AG40" s="135">
        <f t="shared" si="19"/>
        <v>0</v>
      </c>
      <c r="AH40" s="135">
        <f t="shared" si="19"/>
        <v>0</v>
      </c>
      <c r="AI40" s="135">
        <f t="shared" si="19"/>
        <v>0</v>
      </c>
      <c r="AJ40" s="135">
        <f t="shared" si="19"/>
        <v>0</v>
      </c>
      <c r="AK40" s="135">
        <f t="shared" si="19"/>
        <v>0</v>
      </c>
      <c r="AL40" s="135">
        <f t="shared" si="19"/>
        <v>0</v>
      </c>
      <c r="AM40" s="135">
        <f t="shared" si="19"/>
        <v>0</v>
      </c>
      <c r="AN40" s="135">
        <f t="shared" si="19"/>
        <v>0</v>
      </c>
      <c r="AO40" s="135">
        <f t="shared" si="19"/>
        <v>0</v>
      </c>
      <c r="AP40" s="135">
        <f t="shared" si="19"/>
        <v>0</v>
      </c>
      <c r="AQ40" s="135">
        <f t="shared" si="19"/>
        <v>0</v>
      </c>
      <c r="AR40" s="135">
        <f t="shared" si="19"/>
        <v>0</v>
      </c>
      <c r="AS40" s="135">
        <f t="shared" si="19"/>
        <v>0</v>
      </c>
      <c r="AT40" s="135">
        <f t="shared" si="19"/>
        <v>0</v>
      </c>
      <c r="AU40" s="135">
        <f t="shared" si="19"/>
        <v>0</v>
      </c>
      <c r="AV40" s="135">
        <f t="shared" si="19"/>
        <v>0</v>
      </c>
      <c r="AW40" s="135">
        <f t="shared" si="19"/>
        <v>0</v>
      </c>
      <c r="AX40" s="135">
        <f t="shared" si="19"/>
        <v>0</v>
      </c>
      <c r="AY40" s="135">
        <f>SUM(AY15,AY20,AY31,AY36)</f>
        <v>0</v>
      </c>
      <c r="AZ40" s="135">
        <f>SUM(AZ15,AZ20,AZ31,AZ36)</f>
        <v>0</v>
      </c>
      <c r="BA40" s="135">
        <f>SUM(BA15,BA20,BA31,BA36)</f>
        <v>0</v>
      </c>
      <c r="BB40" s="135">
        <f>SUM(BB15,BB20,BB31,BB36)</f>
        <v>0</v>
      </c>
      <c r="BC40" s="135">
        <f t="shared" si="19"/>
        <v>0</v>
      </c>
    </row>
  </sheetData>
  <phoneticPr fontId="11" type="noConversion"/>
  <conditionalFormatting sqref="E6:Z40">
    <cfRule type="expression" dxfId="228" priority="2" stopIfTrue="1">
      <formula>E6&lt;&gt;AF6</formula>
    </cfRule>
  </conditionalFormatting>
  <conditionalFormatting sqref="AB6:AB40">
    <cfRule type="expression" dxfId="227" priority="56" stopIfTrue="1">
      <formula>AB6&lt;&gt;BC6</formula>
    </cfRule>
  </conditionalFormatting>
  <conditionalFormatting sqref="AA6:AA40">
    <cfRule type="expression" dxfId="226" priority="1" stopIfTrue="1">
      <formula>AA6&lt;&gt;BB6</formula>
    </cfRule>
  </conditionalFormatting>
  <dataValidations count="1">
    <dataValidation type="whole" operator="greaterThanOrEqual" allowBlank="1" showInputMessage="1" showErrorMessage="1" error="Positive whole numbers only / Nombres entiers positifs uniquement" sqref="AF28:BC31 AF23:BC25 AF18:BC20 AF12:BC15 AF7:BC9 AF34:BC36 E28:AB31 E18:AB20 E12:AB15 E7:AB9 E34:AB36 E23:AB25">
      <formula1>0</formula1>
    </dataValidation>
  </dataValidations>
  <pageMargins left="0.25" right="0.25" top="0.5" bottom="0.3" header="0.5" footer="0.5"/>
  <pageSetup paperSize="9" scale="59"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sheetPr codeName="Sheet000">
    <tabColor indexed="47"/>
    <pageSetUpPr fitToPage="1"/>
  </sheetPr>
  <dimension ref="C1:BZ103"/>
  <sheetViews>
    <sheetView zoomScaleNormal="100" workbookViewId="0"/>
  </sheetViews>
  <sheetFormatPr defaultRowHeight="12.75"/>
  <cols>
    <col min="1" max="1" width="3.85546875" style="428" customWidth="1"/>
    <col min="2" max="2" width="4.28515625" style="428" customWidth="1"/>
    <col min="3" max="3" width="22.42578125" style="428" customWidth="1"/>
    <col min="4" max="4" width="2.7109375" style="428" customWidth="1"/>
    <col min="5" max="5" width="20.140625" style="428" customWidth="1"/>
    <col min="6" max="6" width="4.28515625" style="428" customWidth="1"/>
    <col min="7" max="7" width="22.5703125" style="428" customWidth="1"/>
    <col min="8" max="8" width="2.140625" style="428" customWidth="1"/>
    <col min="9" max="9" width="22.7109375" style="428" customWidth="1"/>
    <col min="10" max="10" width="7.42578125" style="428" customWidth="1"/>
    <col min="11" max="11" width="17.85546875" style="428" customWidth="1"/>
    <col min="12" max="12" width="9.140625" style="428"/>
    <col min="13" max="26" width="10.7109375" style="428" customWidth="1"/>
    <col min="27" max="30" width="20.140625" style="428" hidden="1" customWidth="1"/>
    <col min="31" max="31" width="17.85546875" style="428" hidden="1" customWidth="1"/>
    <col min="32" max="32" width="1" style="428" hidden="1" customWidth="1"/>
    <col min="33" max="36" width="20.140625" style="428" hidden="1" customWidth="1"/>
    <col min="37" max="37" width="17.85546875" style="428" hidden="1" customWidth="1"/>
    <col min="38" max="38" width="0.7109375" style="428" hidden="1" customWidth="1"/>
    <col min="39" max="42" width="20.140625" style="428" hidden="1" customWidth="1"/>
    <col min="43" max="43" width="17.85546875" style="428" hidden="1" customWidth="1"/>
    <col min="44" max="44" width="1.42578125" style="428" hidden="1" customWidth="1"/>
    <col min="45" max="49" width="20.140625" style="428" hidden="1" customWidth="1"/>
    <col min="50" max="78" width="9.140625" style="428" hidden="1" customWidth="1"/>
    <col min="79" max="16384" width="9.140625" style="428"/>
  </cols>
  <sheetData>
    <row r="1" spans="3:49" ht="3" customHeight="1"/>
    <row r="2" spans="3:49">
      <c r="AA2" s="687" t="str">
        <f t="shared" ref="AA2:AA33" si="0">IF(INDEX(LangMenu,,((Lang-1)*6)+1)="","",INDEX(LangMenu,,((Lang-1)*6)+1))</f>
        <v>English version</v>
      </c>
      <c r="AB2" s="688" t="str">
        <f t="shared" ref="AB2:AB33" si="1">IF(INDEX(LangMenu,,((Lang-1)*6)+2)="","",INDEX(LangMenu,,((Lang-1)*6)+2))</f>
        <v/>
      </c>
      <c r="AC2" s="688" t="str">
        <f t="shared" ref="AC2:AC33" si="2">IF(INDEX(LangMenu,,((Lang-1)*6)+3)="","",INDEX(LangMenu,,((Lang-1)*6)+3))</f>
        <v/>
      </c>
      <c r="AD2" s="688" t="str">
        <f t="shared" ref="AD2:AD33" si="3">IF(INDEX(LangMenu,,((Lang-1)*6)+4)="","",INDEX(LangMenu,,((Lang-1)*6)+4))</f>
        <v/>
      </c>
      <c r="AE2" s="688" t="str">
        <f t="shared" ref="AE2:AE33" si="4">IF(INDEX(LangMenu,,((Lang-1)*6)+5)="","",INDEX(LangMenu,,((Lang-1)*6)+5))</f>
        <v/>
      </c>
      <c r="AG2" s="687" t="s">
        <v>3</v>
      </c>
      <c r="AH2" s="688"/>
      <c r="AI2" s="688"/>
      <c r="AJ2" s="688"/>
      <c r="AK2" s="688"/>
      <c r="AM2" s="687" t="s">
        <v>70</v>
      </c>
      <c r="AN2" s="688"/>
      <c r="AO2" s="688"/>
      <c r="AP2" s="688"/>
      <c r="AQ2" s="688"/>
      <c r="AS2" s="687" t="s">
        <v>70</v>
      </c>
      <c r="AT2" s="688"/>
      <c r="AU2" s="688"/>
      <c r="AV2" s="688"/>
      <c r="AW2" s="688"/>
    </row>
    <row r="3" spans="3:49" ht="21" thickBot="1">
      <c r="C3" s="277" t="str">
        <f>AA4</f>
        <v>DATA ENTRY MENU</v>
      </c>
      <c r="D3" s="278"/>
      <c r="E3" s="278"/>
      <c r="F3" s="278"/>
      <c r="G3" s="278"/>
      <c r="H3" s="278"/>
      <c r="I3" s="278"/>
      <c r="J3" s="278"/>
      <c r="K3" s="279"/>
      <c r="AA3" s="689" t="str">
        <f t="shared" si="0"/>
        <v>Column 1</v>
      </c>
      <c r="AB3" s="689" t="str">
        <f t="shared" si="1"/>
        <v>Column 2</v>
      </c>
      <c r="AC3" s="689" t="str">
        <f t="shared" si="2"/>
        <v>Column 3</v>
      </c>
      <c r="AD3" s="689" t="str">
        <f t="shared" si="3"/>
        <v>Column 4</v>
      </c>
      <c r="AE3" s="689" t="str">
        <f t="shared" si="4"/>
        <v>Column 5</v>
      </c>
      <c r="AF3" s="690"/>
      <c r="AG3" s="689" t="s">
        <v>71</v>
      </c>
      <c r="AH3" s="689" t="s">
        <v>72</v>
      </c>
      <c r="AI3" s="689" t="s">
        <v>340</v>
      </c>
      <c r="AJ3" s="689" t="s">
        <v>341</v>
      </c>
      <c r="AK3" s="689" t="s">
        <v>552</v>
      </c>
      <c r="AL3" s="690"/>
      <c r="AM3" s="689" t="s">
        <v>71</v>
      </c>
      <c r="AN3" s="689" t="s">
        <v>72</v>
      </c>
      <c r="AO3" s="689" t="s">
        <v>340</v>
      </c>
      <c r="AP3" s="689" t="s">
        <v>341</v>
      </c>
      <c r="AQ3" s="689" t="s">
        <v>552</v>
      </c>
      <c r="AS3" s="689" t="s">
        <v>71</v>
      </c>
      <c r="AT3" s="689" t="s">
        <v>72</v>
      </c>
      <c r="AU3" s="689" t="s">
        <v>340</v>
      </c>
      <c r="AV3" s="689" t="s">
        <v>341</v>
      </c>
      <c r="AW3" s="689" t="s">
        <v>552</v>
      </c>
    </row>
    <row r="4" spans="3:49">
      <c r="AA4" s="691" t="str">
        <f t="shared" si="0"/>
        <v>DATA ENTRY MENU</v>
      </c>
      <c r="AB4" s="691" t="str">
        <f t="shared" si="1"/>
        <v/>
      </c>
      <c r="AC4" s="691" t="str">
        <f t="shared" si="2"/>
        <v/>
      </c>
      <c r="AD4" s="691" t="str">
        <f t="shared" si="3"/>
        <v/>
      </c>
      <c r="AE4" s="691" t="str">
        <f t="shared" si="4"/>
        <v/>
      </c>
      <c r="AG4" s="692" t="s">
        <v>1149</v>
      </c>
      <c r="AH4" s="692"/>
      <c r="AI4" s="692"/>
      <c r="AJ4" s="692"/>
      <c r="AK4" s="692"/>
      <c r="AM4" s="692" t="s">
        <v>1153</v>
      </c>
      <c r="AN4" s="692"/>
      <c r="AO4" s="692"/>
      <c r="AP4" s="692"/>
      <c r="AQ4" s="692"/>
      <c r="AS4" s="692" t="s">
        <v>1536</v>
      </c>
      <c r="AT4" s="692"/>
      <c r="AU4" s="692"/>
      <c r="AV4" s="692"/>
      <c r="AW4" s="692"/>
    </row>
    <row r="5" spans="3:49">
      <c r="C5" s="693" t="str">
        <f>$AA$5</f>
        <v>Control the integrity and coherence of your entries:</v>
      </c>
      <c r="J5" s="694" t="str">
        <f>AD5</f>
        <v>Tip: press Ctrl+M to come</v>
      </c>
      <c r="AA5" s="693" t="str">
        <f t="shared" si="0"/>
        <v>Control the integrity and coherence of your entries:</v>
      </c>
      <c r="AB5" s="428" t="str">
        <f t="shared" si="1"/>
        <v/>
      </c>
      <c r="AC5" s="693" t="str">
        <f t="shared" si="2"/>
        <v>Check data</v>
      </c>
      <c r="AD5" s="693" t="str">
        <f t="shared" si="3"/>
        <v>Tip: press Ctrl+M to come</v>
      </c>
      <c r="AE5" s="428" t="str">
        <f t="shared" si="4"/>
        <v/>
      </c>
      <c r="AG5" s="280" t="s">
        <v>343</v>
      </c>
      <c r="AH5" s="280"/>
      <c r="AI5" s="281" t="s">
        <v>342</v>
      </c>
      <c r="AJ5" s="281" t="s">
        <v>795</v>
      </c>
      <c r="AK5" s="280"/>
      <c r="AM5" s="281" t="s">
        <v>346</v>
      </c>
      <c r="AN5" s="280"/>
      <c r="AO5" s="281" t="s">
        <v>345</v>
      </c>
      <c r="AP5" s="281" t="s">
        <v>1356</v>
      </c>
      <c r="AQ5" s="280"/>
      <c r="AS5" s="281" t="s">
        <v>1537</v>
      </c>
      <c r="AT5" s="280"/>
      <c r="AU5" s="281" t="s">
        <v>1538</v>
      </c>
      <c r="AV5" s="281" t="s">
        <v>1539</v>
      </c>
      <c r="AW5" s="280"/>
    </row>
    <row r="6" spans="3:49">
      <c r="C6" s="693" t="str">
        <f>$AA$6</f>
        <v>Run the "Check data" program.</v>
      </c>
      <c r="J6" s="694" t="str">
        <f>AD6</f>
        <v>back to this page from anywhere</v>
      </c>
      <c r="AA6" s="693" t="str">
        <f t="shared" si="0"/>
        <v>Run the "Check data" program.</v>
      </c>
      <c r="AB6" s="428" t="str">
        <f t="shared" si="1"/>
        <v/>
      </c>
      <c r="AC6" s="428" t="str">
        <f t="shared" si="2"/>
        <v/>
      </c>
      <c r="AD6" s="693" t="str">
        <f t="shared" si="3"/>
        <v>back to this page from anywhere</v>
      </c>
      <c r="AE6" s="428" t="str">
        <f t="shared" si="4"/>
        <v/>
      </c>
      <c r="AG6" s="281" t="s">
        <v>344</v>
      </c>
      <c r="AH6" s="280"/>
      <c r="AI6" s="280"/>
      <c r="AJ6" s="281" t="s">
        <v>794</v>
      </c>
      <c r="AK6" s="280"/>
      <c r="AM6" s="281" t="s">
        <v>347</v>
      </c>
      <c r="AN6" s="280"/>
      <c r="AO6" s="280"/>
      <c r="AP6" s="281" t="s">
        <v>1357</v>
      </c>
      <c r="AQ6" s="280"/>
      <c r="AS6" s="281" t="s">
        <v>1540</v>
      </c>
      <c r="AT6" s="280"/>
      <c r="AU6" s="280"/>
      <c r="AV6" s="281" t="s">
        <v>1541</v>
      </c>
      <c r="AW6" s="280"/>
    </row>
    <row r="7" spans="3:49">
      <c r="AA7" s="428" t="str">
        <f t="shared" si="0"/>
        <v/>
      </c>
      <c r="AB7" s="428" t="str">
        <f t="shared" si="1"/>
        <v/>
      </c>
      <c r="AC7" s="428" t="str">
        <f t="shared" si="2"/>
        <v/>
      </c>
      <c r="AD7" s="428" t="str">
        <f t="shared" si="3"/>
        <v/>
      </c>
      <c r="AE7" s="428" t="str">
        <f t="shared" si="4"/>
        <v/>
      </c>
      <c r="AG7" s="280"/>
      <c r="AH7" s="280"/>
      <c r="AI7" s="280"/>
      <c r="AJ7" s="280"/>
      <c r="AK7" s="280"/>
      <c r="AM7" s="280"/>
      <c r="AN7" s="280"/>
      <c r="AO7" s="280"/>
      <c r="AP7" s="280"/>
      <c r="AQ7" s="280"/>
      <c r="AS7" s="280"/>
      <c r="AT7" s="280"/>
      <c r="AU7" s="280"/>
      <c r="AV7" s="280"/>
      <c r="AW7" s="280"/>
    </row>
    <row r="8" spans="3:49" ht="19.5" customHeight="1" thickBot="1">
      <c r="C8" s="282" t="str">
        <f>AA8</f>
        <v>DATA ENTRY IN TIME SERIES</v>
      </c>
      <c r="D8" s="283"/>
      <c r="E8" s="283"/>
      <c r="F8" s="283"/>
      <c r="G8" s="283"/>
      <c r="H8" s="283"/>
      <c r="I8" s="284"/>
      <c r="K8" s="285" t="str">
        <f>AE8</f>
        <v>FORMS</v>
      </c>
      <c r="AA8" s="695" t="str">
        <f t="shared" si="0"/>
        <v>DATA ENTRY IN TIME SERIES</v>
      </c>
      <c r="AB8" s="695" t="str">
        <f t="shared" si="1"/>
        <v/>
      </c>
      <c r="AC8" s="695" t="str">
        <f t="shared" si="2"/>
        <v/>
      </c>
      <c r="AD8" s="695" t="str">
        <f t="shared" si="3"/>
        <v/>
      </c>
      <c r="AE8" s="696" t="str">
        <f t="shared" si="4"/>
        <v>FORMS</v>
      </c>
      <c r="AG8" s="697" t="s">
        <v>348</v>
      </c>
      <c r="AH8" s="697"/>
      <c r="AI8" s="697"/>
      <c r="AJ8" s="697"/>
      <c r="AK8" s="697" t="s">
        <v>1150</v>
      </c>
      <c r="AM8" s="697" t="s">
        <v>1151</v>
      </c>
      <c r="AN8" s="697"/>
      <c r="AO8" s="697"/>
      <c r="AP8" s="697"/>
      <c r="AQ8" s="697" t="s">
        <v>1154</v>
      </c>
      <c r="AS8" s="697" t="s">
        <v>1542</v>
      </c>
      <c r="AT8" s="697"/>
      <c r="AU8" s="697"/>
      <c r="AV8" s="697"/>
      <c r="AW8" s="697" t="s">
        <v>1543</v>
      </c>
    </row>
    <row r="9" spans="3:49">
      <c r="AA9" s="428" t="str">
        <f t="shared" si="0"/>
        <v/>
      </c>
      <c r="AB9" s="428" t="str">
        <f t="shared" si="1"/>
        <v/>
      </c>
      <c r="AC9" s="428" t="str">
        <f t="shared" si="2"/>
        <v/>
      </c>
      <c r="AD9" s="428" t="str">
        <f t="shared" si="3"/>
        <v/>
      </c>
      <c r="AE9" s="428" t="str">
        <f t="shared" si="4"/>
        <v/>
      </c>
      <c r="AG9" s="280"/>
      <c r="AH9" s="280"/>
      <c r="AI9" s="280"/>
      <c r="AJ9" s="280"/>
      <c r="AK9" s="280"/>
      <c r="AM9" s="280"/>
      <c r="AN9" s="280"/>
      <c r="AO9" s="280"/>
      <c r="AP9" s="280"/>
      <c r="AQ9" s="280"/>
      <c r="AS9" s="280"/>
      <c r="AT9" s="280"/>
      <c r="AU9" s="280"/>
      <c r="AV9" s="280"/>
      <c r="AW9" s="280"/>
    </row>
    <row r="10" spans="3:49" ht="29.25" customHeight="1">
      <c r="AA10" s="698" t="str">
        <f t="shared" si="0"/>
        <v>1. Gross Electricity</v>
      </c>
      <c r="AB10" s="698" t="str">
        <f t="shared" si="1"/>
        <v>1. Gross Heat</v>
      </c>
      <c r="AC10" s="698" t="str">
        <f t="shared" si="2"/>
        <v>2. Net Electricity</v>
      </c>
      <c r="AD10" s="698" t="str">
        <f t="shared" si="3"/>
        <v>2. Net Heat</v>
      </c>
      <c r="AE10" s="699" t="str">
        <f t="shared" si="4"/>
        <v>Please select the year and click on the form</v>
      </c>
      <c r="AG10" s="287" t="s">
        <v>948</v>
      </c>
      <c r="AH10" s="287" t="s">
        <v>949</v>
      </c>
      <c r="AI10" s="287" t="s">
        <v>950</v>
      </c>
      <c r="AJ10" s="287" t="s">
        <v>951</v>
      </c>
      <c r="AK10" s="700" t="s">
        <v>1148</v>
      </c>
      <c r="AM10" s="287" t="s">
        <v>1195</v>
      </c>
      <c r="AN10" s="287" t="s">
        <v>1196</v>
      </c>
      <c r="AO10" s="287" t="s">
        <v>1197</v>
      </c>
      <c r="AP10" s="287" t="s">
        <v>1198</v>
      </c>
      <c r="AQ10" s="701" t="s">
        <v>1152</v>
      </c>
      <c r="AS10" s="287" t="s">
        <v>1544</v>
      </c>
      <c r="AT10" s="287" t="s">
        <v>1545</v>
      </c>
      <c r="AU10" s="287" t="s">
        <v>1546</v>
      </c>
      <c r="AV10" s="287" t="s">
        <v>1547</v>
      </c>
      <c r="AW10" s="701" t="s">
        <v>1548</v>
      </c>
    </row>
    <row r="11" spans="3:49" ht="5.25" customHeight="1">
      <c r="AA11" s="428" t="str">
        <f t="shared" si="0"/>
        <v/>
      </c>
      <c r="AB11" s="428" t="str">
        <f t="shared" si="1"/>
        <v/>
      </c>
      <c r="AC11" s="428" t="str">
        <f t="shared" si="2"/>
        <v/>
      </c>
      <c r="AD11" s="428" t="str">
        <f t="shared" si="3"/>
        <v/>
      </c>
      <c r="AE11" s="428" t="str">
        <f t="shared" si="4"/>
        <v/>
      </c>
      <c r="AG11" s="288"/>
      <c r="AH11" s="288"/>
      <c r="AI11" s="288"/>
      <c r="AJ11" s="288"/>
      <c r="AK11" s="280"/>
      <c r="AM11" s="288"/>
      <c r="AN11" s="288"/>
      <c r="AO11" s="288"/>
      <c r="AP11" s="288"/>
      <c r="AQ11" s="280"/>
      <c r="AS11" s="288"/>
      <c r="AT11" s="288"/>
      <c r="AU11" s="288"/>
      <c r="AV11" s="288"/>
      <c r="AW11" s="280"/>
    </row>
    <row r="12" spans="3:49" ht="29.25" customHeight="1">
      <c r="AA12" s="698" t="str">
        <f t="shared" si="0"/>
        <v>3/4. Electricity consumption</v>
      </c>
      <c r="AB12" s="698" t="str">
        <f t="shared" si="1"/>
        <v>5. Autoproducers Electricity Plants</v>
      </c>
      <c r="AC12" s="698" t="str">
        <f t="shared" si="2"/>
        <v>5. Autoproducers 
Elect. CHP Plants</v>
      </c>
      <c r="AD12" s="698" t="str">
        <f t="shared" si="3"/>
        <v>5. Total Autoproducers Electricity</v>
      </c>
      <c r="AE12" s="428" t="str">
        <f t="shared" si="4"/>
        <v/>
      </c>
      <c r="AF12" s="702"/>
      <c r="AG12" s="287" t="s">
        <v>952</v>
      </c>
      <c r="AH12" s="287" t="s">
        <v>953</v>
      </c>
      <c r="AI12" s="287" t="s">
        <v>1207</v>
      </c>
      <c r="AJ12" s="287" t="s">
        <v>954</v>
      </c>
      <c r="AK12" s="280"/>
      <c r="AL12" s="702"/>
      <c r="AM12" s="287" t="s">
        <v>1199</v>
      </c>
      <c r="AN12" s="287" t="s">
        <v>1201</v>
      </c>
      <c r="AO12" s="287" t="s">
        <v>1202</v>
      </c>
      <c r="AP12" s="287" t="s">
        <v>1203</v>
      </c>
      <c r="AQ12" s="703"/>
      <c r="AS12" s="287" t="s">
        <v>1549</v>
      </c>
      <c r="AT12" s="287" t="s">
        <v>1550</v>
      </c>
      <c r="AU12" s="287" t="s">
        <v>1551</v>
      </c>
      <c r="AV12" s="287" t="s">
        <v>1552</v>
      </c>
      <c r="AW12" s="703"/>
    </row>
    <row r="13" spans="3:49" ht="5.25" customHeight="1">
      <c r="AA13" s="428" t="str">
        <f t="shared" si="0"/>
        <v/>
      </c>
      <c r="AB13" s="428" t="str">
        <f t="shared" si="1"/>
        <v/>
      </c>
      <c r="AC13" s="428" t="str">
        <f t="shared" si="2"/>
        <v/>
      </c>
      <c r="AD13" s="428" t="str">
        <f t="shared" si="3"/>
        <v/>
      </c>
      <c r="AE13" s="428" t="str">
        <f t="shared" si="4"/>
        <v/>
      </c>
      <c r="AG13" s="280"/>
      <c r="AH13" s="280"/>
      <c r="AI13" s="280"/>
      <c r="AJ13" s="280"/>
      <c r="AK13" s="280"/>
      <c r="AM13" s="280"/>
      <c r="AN13" s="280"/>
      <c r="AO13" s="280"/>
      <c r="AP13" s="280"/>
      <c r="AQ13" s="280"/>
      <c r="AS13" s="280"/>
      <c r="AT13" s="280"/>
      <c r="AU13" s="280"/>
      <c r="AV13" s="280"/>
      <c r="AW13" s="280"/>
    </row>
    <row r="14" spans="3:49" ht="29.25" customHeight="1">
      <c r="AA14" s="698" t="str">
        <f t="shared" si="0"/>
        <v>3/4. Heat 
consumption</v>
      </c>
      <c r="AB14" s="698" t="str">
        <f t="shared" si="1"/>
        <v>5. Autoproducers 
Heat Plants</v>
      </c>
      <c r="AC14" s="698" t="str">
        <f t="shared" si="2"/>
        <v>5. Autoproducers 
Heat CHP Plants</v>
      </c>
      <c r="AD14" s="698" t="str">
        <f t="shared" si="3"/>
        <v>5. Total Autoproducers Heat</v>
      </c>
      <c r="AE14" s="698" t="str">
        <f t="shared" si="4"/>
        <v>Table 1</v>
      </c>
      <c r="AG14" s="287" t="s">
        <v>1002</v>
      </c>
      <c r="AH14" s="287" t="s">
        <v>1181</v>
      </c>
      <c r="AI14" s="287" t="s">
        <v>1193</v>
      </c>
      <c r="AJ14" s="287" t="s">
        <v>1194</v>
      </c>
      <c r="AK14" s="286" t="s">
        <v>1155</v>
      </c>
      <c r="AL14" s="702"/>
      <c r="AM14" s="287" t="s">
        <v>1200</v>
      </c>
      <c r="AN14" s="287" t="s">
        <v>1204</v>
      </c>
      <c r="AO14" s="287" t="s">
        <v>1205</v>
      </c>
      <c r="AP14" s="287" t="s">
        <v>1206</v>
      </c>
      <c r="AQ14" s="286" t="s">
        <v>1156</v>
      </c>
      <c r="AS14" s="287" t="s">
        <v>1553</v>
      </c>
      <c r="AT14" s="287" t="s">
        <v>1554</v>
      </c>
      <c r="AU14" s="287" t="s">
        <v>1555</v>
      </c>
      <c r="AV14" s="287" t="s">
        <v>1556</v>
      </c>
      <c r="AW14" s="286" t="s">
        <v>1557</v>
      </c>
    </row>
    <row r="15" spans="3:49" ht="5.25" customHeight="1">
      <c r="AA15" s="428" t="str">
        <f t="shared" si="0"/>
        <v/>
      </c>
      <c r="AB15" s="428" t="str">
        <f t="shared" si="1"/>
        <v/>
      </c>
      <c r="AC15" s="428" t="str">
        <f t="shared" si="2"/>
        <v/>
      </c>
      <c r="AD15" s="428" t="str">
        <f t="shared" si="3"/>
        <v/>
      </c>
      <c r="AE15" s="428" t="str">
        <f t="shared" si="4"/>
        <v/>
      </c>
      <c r="AG15" s="288"/>
      <c r="AH15" s="288"/>
      <c r="AI15" s="288"/>
      <c r="AJ15" s="288"/>
      <c r="AK15" s="280"/>
      <c r="AM15" s="288"/>
      <c r="AN15" s="288"/>
      <c r="AO15" s="288"/>
      <c r="AP15" s="288"/>
      <c r="AQ15" s="280"/>
      <c r="AS15" s="288"/>
      <c r="AT15" s="288"/>
      <c r="AU15" s="288"/>
      <c r="AV15" s="288"/>
      <c r="AW15" s="280"/>
    </row>
    <row r="16" spans="3:49" ht="29.25" customHeight="1">
      <c r="AA16" s="698" t="str">
        <f t="shared" si="0"/>
        <v>7. Net max capacity main activity producers</v>
      </c>
      <c r="AB16" s="698" t="str">
        <f t="shared" si="1"/>
        <v>8. Electricity 
Imports</v>
      </c>
      <c r="AC16" s="698" t="str">
        <f t="shared" si="2"/>
        <v>8. Heat
Imports</v>
      </c>
      <c r="AD16" s="698" t="str">
        <f t="shared" si="3"/>
        <v/>
      </c>
      <c r="AE16" s="698" t="str">
        <f t="shared" si="4"/>
        <v>Table 2</v>
      </c>
      <c r="AF16" s="702"/>
      <c r="AG16" s="287" t="s">
        <v>796</v>
      </c>
      <c r="AH16" s="287" t="s">
        <v>1209</v>
      </c>
      <c r="AI16" s="287" t="s">
        <v>1210</v>
      </c>
      <c r="AJ16" s="287"/>
      <c r="AK16" s="287" t="s">
        <v>1157</v>
      </c>
      <c r="AL16" s="702"/>
      <c r="AM16" s="287" t="s">
        <v>1000</v>
      </c>
      <c r="AN16" s="287" t="s">
        <v>1213</v>
      </c>
      <c r="AO16" s="287" t="s">
        <v>1215</v>
      </c>
      <c r="AP16" s="287"/>
      <c r="AQ16" s="286" t="s">
        <v>1158</v>
      </c>
      <c r="AS16" s="287" t="s">
        <v>1558</v>
      </c>
      <c r="AT16" s="287" t="s">
        <v>1559</v>
      </c>
      <c r="AU16" s="287" t="s">
        <v>1560</v>
      </c>
      <c r="AV16" s="287"/>
      <c r="AW16" s="286" t="s">
        <v>1561</v>
      </c>
    </row>
    <row r="17" spans="3:49" ht="5.25" customHeight="1">
      <c r="AA17" s="428" t="str">
        <f t="shared" si="0"/>
        <v/>
      </c>
      <c r="AB17" s="428" t="str">
        <f t="shared" si="1"/>
        <v/>
      </c>
      <c r="AC17" s="428" t="str">
        <f t="shared" si="2"/>
        <v/>
      </c>
      <c r="AD17" s="428" t="str">
        <f t="shared" si="3"/>
        <v/>
      </c>
      <c r="AE17" s="428" t="str">
        <f t="shared" si="4"/>
        <v/>
      </c>
      <c r="AG17" s="280"/>
      <c r="AH17" s="280"/>
      <c r="AI17" s="280"/>
      <c r="AJ17" s="280"/>
      <c r="AK17" s="280"/>
      <c r="AM17" s="280"/>
      <c r="AN17" s="280"/>
      <c r="AO17" s="287"/>
      <c r="AP17" s="280"/>
      <c r="AQ17" s="280"/>
      <c r="AS17" s="280"/>
      <c r="AT17" s="280"/>
      <c r="AU17" s="287"/>
      <c r="AV17" s="280"/>
      <c r="AW17" s="280"/>
    </row>
    <row r="18" spans="3:49" ht="29.25" customHeight="1">
      <c r="G18" s="291"/>
      <c r="I18" s="291"/>
      <c r="AA18" s="698" t="str">
        <f t="shared" si="0"/>
        <v>7. Net max capacity autoproducers</v>
      </c>
      <c r="AB18" s="698" t="str">
        <f t="shared" si="1"/>
        <v>8. Electricity 
Exports</v>
      </c>
      <c r="AC18" s="698" t="str">
        <f t="shared" si="2"/>
        <v>8. Heat
Exports</v>
      </c>
      <c r="AD18" s="698" t="str">
        <f t="shared" si="3"/>
        <v/>
      </c>
      <c r="AE18" s="698" t="str">
        <f t="shared" si="4"/>
        <v>Table 3</v>
      </c>
      <c r="AG18" s="287" t="s">
        <v>1208</v>
      </c>
      <c r="AH18" s="287" t="s">
        <v>1211</v>
      </c>
      <c r="AI18" s="287" t="s">
        <v>1212</v>
      </c>
      <c r="AJ18" s="287"/>
      <c r="AK18" s="287" t="s">
        <v>1159</v>
      </c>
      <c r="AL18" s="702"/>
      <c r="AM18" s="287" t="s">
        <v>1001</v>
      </c>
      <c r="AN18" s="287" t="s">
        <v>1214</v>
      </c>
      <c r="AO18" s="287" t="s">
        <v>1216</v>
      </c>
      <c r="AP18" s="287"/>
      <c r="AQ18" s="286" t="s">
        <v>1160</v>
      </c>
      <c r="AS18" s="287" t="s">
        <v>1562</v>
      </c>
      <c r="AT18" s="287" t="s">
        <v>1563</v>
      </c>
      <c r="AU18" s="287" t="s">
        <v>1564</v>
      </c>
      <c r="AV18" s="287"/>
      <c r="AW18" s="286" t="s">
        <v>1565</v>
      </c>
    </row>
    <row r="19" spans="3:49" ht="11.25" customHeight="1">
      <c r="AA19" s="693" t="str">
        <f t="shared" si="0"/>
        <v/>
      </c>
      <c r="AB19" s="693" t="str">
        <f t="shared" si="1"/>
        <v/>
      </c>
      <c r="AC19" s="693" t="str">
        <f t="shared" si="2"/>
        <v/>
      </c>
      <c r="AD19" s="693" t="str">
        <f t="shared" si="3"/>
        <v/>
      </c>
      <c r="AE19" s="693" t="str">
        <f t="shared" si="4"/>
        <v/>
      </c>
      <c r="AG19" s="281"/>
      <c r="AH19" s="281"/>
      <c r="AI19" s="281"/>
      <c r="AJ19" s="281"/>
      <c r="AK19" s="281"/>
      <c r="AM19" s="281"/>
      <c r="AN19" s="281"/>
      <c r="AO19" s="281"/>
      <c r="AP19" s="281"/>
      <c r="AQ19" s="281"/>
      <c r="AS19" s="281"/>
      <c r="AT19" s="281"/>
      <c r="AU19" s="281"/>
      <c r="AV19" s="281"/>
      <c r="AW19" s="281"/>
    </row>
    <row r="20" spans="3:49" ht="19.5" customHeight="1" thickBot="1">
      <c r="C20" s="282" t="str">
        <f>AA20</f>
        <v>Fuel Input, Gross Electricity and Heat Production by Plant - Tables 6</v>
      </c>
      <c r="D20" s="283"/>
      <c r="E20" s="283"/>
      <c r="F20" s="283"/>
      <c r="G20" s="283"/>
      <c r="H20" s="283"/>
      <c r="I20" s="284"/>
      <c r="AA20" s="695" t="str">
        <f t="shared" si="0"/>
        <v>Fuel Input, Gross Electricity and Heat Production by Plant - Tables 6</v>
      </c>
      <c r="AB20" s="704" t="str">
        <f t="shared" si="1"/>
        <v/>
      </c>
      <c r="AC20" s="704" t="str">
        <f t="shared" si="2"/>
        <v/>
      </c>
      <c r="AD20" s="704" t="str">
        <f t="shared" si="3"/>
        <v/>
      </c>
      <c r="AE20" s="705" t="str">
        <f t="shared" si="4"/>
        <v>Table 4</v>
      </c>
      <c r="AG20" s="697" t="s">
        <v>241</v>
      </c>
      <c r="AH20" s="289"/>
      <c r="AI20" s="289"/>
      <c r="AJ20" s="289"/>
      <c r="AK20" s="286" t="s">
        <v>1161</v>
      </c>
      <c r="AM20" s="697" t="s">
        <v>893</v>
      </c>
      <c r="AN20" s="289"/>
      <c r="AO20" s="289"/>
      <c r="AP20" s="289"/>
      <c r="AQ20" s="286" t="s">
        <v>1162</v>
      </c>
      <c r="AS20" s="697" t="s">
        <v>1566</v>
      </c>
      <c r="AT20" s="289"/>
      <c r="AU20" s="289"/>
      <c r="AV20" s="289"/>
      <c r="AW20" s="286" t="s">
        <v>1567</v>
      </c>
    </row>
    <row r="21" spans="3:49" ht="11.25" customHeight="1">
      <c r="AA21" s="428" t="str">
        <f t="shared" si="0"/>
        <v/>
      </c>
      <c r="AB21" s="428" t="str">
        <f t="shared" si="1"/>
        <v/>
      </c>
      <c r="AC21" s="428" t="str">
        <f t="shared" si="2"/>
        <v/>
      </c>
      <c r="AD21" s="428" t="str">
        <f t="shared" si="3"/>
        <v/>
      </c>
      <c r="AE21" s="693" t="str">
        <f t="shared" si="4"/>
        <v/>
      </c>
      <c r="AG21" s="280"/>
      <c r="AH21" s="280"/>
      <c r="AI21" s="280"/>
      <c r="AJ21" s="280"/>
      <c r="AK21" s="281"/>
      <c r="AM21" s="280"/>
      <c r="AN21" s="280"/>
      <c r="AO21" s="280"/>
      <c r="AP21" s="280"/>
      <c r="AQ21" s="281"/>
      <c r="AS21" s="280"/>
      <c r="AT21" s="280"/>
      <c r="AU21" s="280"/>
      <c r="AV21" s="280"/>
      <c r="AW21" s="281"/>
    </row>
    <row r="22" spans="3:49" ht="29.25" customHeight="1">
      <c r="C22" s="693"/>
      <c r="AA22" s="698" t="str">
        <f t="shared" si="0"/>
        <v>6a. Anthracite</v>
      </c>
      <c r="AB22" s="698" t="str">
        <f t="shared" si="1"/>
        <v>6a. Coking Coal</v>
      </c>
      <c r="AC22" s="698" t="str">
        <f t="shared" si="2"/>
        <v>6a. Other 
bituminous coal</v>
      </c>
      <c r="AD22" s="698" t="str">
        <f t="shared" si="3"/>
        <v>6a. Sub-bituminous 
coal</v>
      </c>
      <c r="AE22" s="705" t="str">
        <f t="shared" si="4"/>
        <v>Table 5</v>
      </c>
      <c r="AG22" s="286" t="s">
        <v>1346</v>
      </c>
      <c r="AH22" s="286" t="s">
        <v>1351</v>
      </c>
      <c r="AI22" s="287" t="s">
        <v>1352</v>
      </c>
      <c r="AJ22" s="287" t="s">
        <v>1353</v>
      </c>
      <c r="AK22" s="286" t="s">
        <v>546</v>
      </c>
      <c r="AM22" s="286" t="s">
        <v>1346</v>
      </c>
      <c r="AN22" s="286" t="s">
        <v>1354</v>
      </c>
      <c r="AO22" s="287" t="s">
        <v>1441</v>
      </c>
      <c r="AP22" s="287" t="s">
        <v>1355</v>
      </c>
      <c r="AQ22" s="286" t="s">
        <v>1163</v>
      </c>
      <c r="AS22" s="286" t="s">
        <v>1568</v>
      </c>
      <c r="AT22" s="286" t="s">
        <v>1569</v>
      </c>
      <c r="AU22" s="287" t="s">
        <v>1570</v>
      </c>
      <c r="AV22" s="287" t="s">
        <v>1571</v>
      </c>
      <c r="AW22" s="286" t="s">
        <v>1572</v>
      </c>
    </row>
    <row r="23" spans="3:49" ht="5.25" customHeight="1">
      <c r="AA23" s="428" t="str">
        <f t="shared" si="0"/>
        <v/>
      </c>
      <c r="AB23" s="428" t="str">
        <f t="shared" si="1"/>
        <v/>
      </c>
      <c r="AC23" s="428" t="str">
        <f t="shared" si="2"/>
        <v/>
      </c>
      <c r="AD23" s="428" t="str">
        <f t="shared" si="3"/>
        <v/>
      </c>
      <c r="AE23" s="693" t="str">
        <f t="shared" si="4"/>
        <v/>
      </c>
      <c r="AG23" s="280"/>
      <c r="AH23" s="280"/>
      <c r="AI23" s="280"/>
      <c r="AJ23" s="280"/>
      <c r="AK23" s="288"/>
      <c r="AM23" s="280"/>
      <c r="AN23" s="280"/>
      <c r="AO23" s="280"/>
      <c r="AP23" s="280"/>
      <c r="AQ23" s="281"/>
      <c r="AS23" s="280"/>
      <c r="AT23" s="280"/>
      <c r="AU23" s="280"/>
      <c r="AV23" s="280"/>
      <c r="AW23" s="281"/>
    </row>
    <row r="24" spans="3:49" ht="29.25" customHeight="1">
      <c r="AA24" s="698" t="str">
        <f t="shared" si="0"/>
        <v>6a. Lignite</v>
      </c>
      <c r="AB24" s="698" t="str">
        <f t="shared" si="1"/>
        <v>6a. Peat</v>
      </c>
      <c r="AC24" s="698" t="str">
        <f t="shared" si="2"/>
        <v>6a. Patent Fuel</v>
      </c>
      <c r="AD24" s="698" t="str">
        <f t="shared" si="3"/>
        <v>6a. Coke Oven Coke</v>
      </c>
      <c r="AE24" s="705" t="str">
        <f t="shared" si="4"/>
        <v>Table 6a</v>
      </c>
      <c r="AG24" s="286" t="s">
        <v>1358</v>
      </c>
      <c r="AH24" s="286" t="s">
        <v>1359</v>
      </c>
      <c r="AI24" s="286" t="s">
        <v>1360</v>
      </c>
      <c r="AJ24" s="286" t="s">
        <v>1363</v>
      </c>
      <c r="AK24" s="287" t="s">
        <v>548</v>
      </c>
      <c r="AM24" s="286" t="s">
        <v>1358</v>
      </c>
      <c r="AN24" s="286" t="s">
        <v>1361</v>
      </c>
      <c r="AO24" s="286" t="s">
        <v>1362</v>
      </c>
      <c r="AP24" s="286" t="s">
        <v>1364</v>
      </c>
      <c r="AQ24" s="286" t="s">
        <v>550</v>
      </c>
      <c r="AS24" s="286" t="s">
        <v>1573</v>
      </c>
      <c r="AT24" s="286" t="s">
        <v>1574</v>
      </c>
      <c r="AU24" s="286" t="s">
        <v>1575</v>
      </c>
      <c r="AV24" s="286" t="s">
        <v>1576</v>
      </c>
      <c r="AW24" s="286" t="s">
        <v>1577</v>
      </c>
    </row>
    <row r="25" spans="3:49" ht="5.25" customHeight="1">
      <c r="AA25" s="693" t="str">
        <f t="shared" si="0"/>
        <v/>
      </c>
      <c r="AB25" s="693" t="str">
        <f t="shared" si="1"/>
        <v/>
      </c>
      <c r="AC25" s="693" t="str">
        <f t="shared" si="2"/>
        <v/>
      </c>
      <c r="AD25" s="693" t="str">
        <f t="shared" si="3"/>
        <v/>
      </c>
      <c r="AE25" s="693" t="str">
        <f t="shared" si="4"/>
        <v/>
      </c>
      <c r="AG25" s="281"/>
      <c r="AH25" s="280"/>
      <c r="AI25" s="281"/>
      <c r="AJ25" s="281"/>
      <c r="AK25" s="280"/>
      <c r="AM25" s="281"/>
      <c r="AN25" s="280"/>
      <c r="AO25" s="281"/>
      <c r="AP25" s="281"/>
      <c r="AQ25" s="280"/>
      <c r="AS25" s="281"/>
      <c r="AT25" s="280"/>
      <c r="AU25" s="281"/>
      <c r="AV25" s="281"/>
      <c r="AW25" s="280"/>
    </row>
    <row r="26" spans="3:49" ht="29.25" customHeight="1">
      <c r="AA26" s="698" t="str">
        <f t="shared" si="0"/>
        <v>6a. Gas Coke</v>
      </c>
      <c r="AB26" s="698" t="str">
        <f t="shared" si="1"/>
        <v>6a. Coal Tar</v>
      </c>
      <c r="AC26" s="698" t="str">
        <f t="shared" si="2"/>
        <v>6a. BKB</v>
      </c>
      <c r="AD26" s="698" t="str">
        <f t="shared" si="3"/>
        <v>6a. Gas Works Gas</v>
      </c>
      <c r="AE26" s="705" t="str">
        <f t="shared" si="4"/>
        <v>Table 6b</v>
      </c>
      <c r="AG26" s="286" t="s">
        <v>894</v>
      </c>
      <c r="AH26" s="286" t="s">
        <v>895</v>
      </c>
      <c r="AI26" s="286" t="s">
        <v>896</v>
      </c>
      <c r="AJ26" s="286" t="s">
        <v>897</v>
      </c>
      <c r="AK26" s="287" t="s">
        <v>594</v>
      </c>
      <c r="AM26" s="286" t="s">
        <v>898</v>
      </c>
      <c r="AN26" s="286" t="s">
        <v>899</v>
      </c>
      <c r="AO26" s="287" t="s">
        <v>1430</v>
      </c>
      <c r="AP26" s="287" t="s">
        <v>900</v>
      </c>
      <c r="AQ26" s="286" t="s">
        <v>597</v>
      </c>
      <c r="AS26" s="286" t="s">
        <v>1578</v>
      </c>
      <c r="AT26" s="286" t="s">
        <v>1579</v>
      </c>
      <c r="AU26" s="287" t="s">
        <v>1580</v>
      </c>
      <c r="AV26" s="287" t="s">
        <v>1581</v>
      </c>
      <c r="AW26" s="286" t="s">
        <v>1582</v>
      </c>
    </row>
    <row r="27" spans="3:49" ht="5.25" customHeight="1">
      <c r="AA27" s="693" t="str">
        <f t="shared" si="0"/>
        <v/>
      </c>
      <c r="AB27" s="693" t="str">
        <f t="shared" si="1"/>
        <v/>
      </c>
      <c r="AC27" s="693" t="str">
        <f t="shared" si="2"/>
        <v/>
      </c>
      <c r="AD27" s="693" t="str">
        <f t="shared" si="3"/>
        <v/>
      </c>
      <c r="AE27" s="693" t="str">
        <f t="shared" si="4"/>
        <v/>
      </c>
      <c r="AG27" s="281"/>
      <c r="AH27" s="280"/>
      <c r="AI27" s="281"/>
      <c r="AJ27" s="281"/>
      <c r="AK27" s="281"/>
      <c r="AM27" s="281"/>
      <c r="AN27" s="280"/>
      <c r="AO27" s="281"/>
      <c r="AP27" s="281"/>
      <c r="AQ27" s="281"/>
      <c r="AS27" s="281"/>
      <c r="AT27" s="280"/>
      <c r="AU27" s="281"/>
      <c r="AV27" s="281"/>
      <c r="AW27" s="281"/>
    </row>
    <row r="28" spans="3:49" ht="29.25" customHeight="1">
      <c r="AA28" s="698" t="str">
        <f t="shared" si="0"/>
        <v>6a. Coke Oven Gas</v>
      </c>
      <c r="AB28" s="698" t="str">
        <f t="shared" si="1"/>
        <v>6a. Blast Furnace Gas</v>
      </c>
      <c r="AC28" s="698" t="str">
        <f t="shared" si="2"/>
        <v>6a. Other recovered gases</v>
      </c>
      <c r="AD28" s="698" t="str">
        <f t="shared" si="3"/>
        <v>6a. Peat Products</v>
      </c>
      <c r="AE28" s="705" t="str">
        <f t="shared" si="4"/>
        <v>Table 6c</v>
      </c>
      <c r="AG28" s="287" t="s">
        <v>901</v>
      </c>
      <c r="AH28" s="287" t="s">
        <v>902</v>
      </c>
      <c r="AI28" s="287" t="s">
        <v>587</v>
      </c>
      <c r="AJ28" s="286" t="s">
        <v>588</v>
      </c>
      <c r="AK28" s="287" t="s">
        <v>595</v>
      </c>
      <c r="AM28" s="286" t="s">
        <v>903</v>
      </c>
      <c r="AN28" s="287" t="s">
        <v>904</v>
      </c>
      <c r="AO28" s="287" t="s">
        <v>587</v>
      </c>
      <c r="AP28" s="286" t="s">
        <v>1431</v>
      </c>
      <c r="AQ28" s="286" t="s">
        <v>598</v>
      </c>
      <c r="AS28" s="286" t="s">
        <v>1583</v>
      </c>
      <c r="AT28" s="287" t="s">
        <v>1584</v>
      </c>
      <c r="AU28" s="287" t="s">
        <v>1585</v>
      </c>
      <c r="AV28" s="286" t="s">
        <v>1586</v>
      </c>
      <c r="AW28" s="286" t="s">
        <v>1587</v>
      </c>
    </row>
    <row r="29" spans="3:49" ht="5.25" customHeight="1">
      <c r="AA29" s="693" t="str">
        <f t="shared" si="0"/>
        <v/>
      </c>
      <c r="AB29" s="693" t="str">
        <f t="shared" si="1"/>
        <v/>
      </c>
      <c r="AC29" s="693" t="str">
        <f t="shared" si="2"/>
        <v/>
      </c>
      <c r="AD29" s="693" t="str">
        <f t="shared" si="3"/>
        <v/>
      </c>
      <c r="AE29" s="693" t="str">
        <f t="shared" si="4"/>
        <v/>
      </c>
      <c r="AG29" s="281"/>
      <c r="AH29" s="280"/>
      <c r="AI29" s="281"/>
      <c r="AJ29" s="281"/>
      <c r="AK29" s="281"/>
      <c r="AM29" s="281"/>
      <c r="AN29" s="280"/>
      <c r="AO29" s="281"/>
      <c r="AP29" s="281"/>
      <c r="AQ29" s="281"/>
      <c r="AS29" s="281"/>
      <c r="AT29" s="280"/>
      <c r="AU29" s="281"/>
      <c r="AV29" s="281"/>
      <c r="AW29" s="281"/>
    </row>
    <row r="30" spans="3:49" ht="29.25" customHeight="1">
      <c r="AA30" s="698" t="str">
        <f t="shared" si="0"/>
        <v>6a. Oil Shale and Oil Sands</v>
      </c>
      <c r="AB30" s="698" t="str">
        <f t="shared" si="1"/>
        <v>6b. Crude Oil</v>
      </c>
      <c r="AC30" s="698" t="str">
        <f t="shared" si="2"/>
        <v>6b. Natural gas liquid</v>
      </c>
      <c r="AD30" s="698" t="str">
        <f t="shared" si="3"/>
        <v>6b. Refinery gas</v>
      </c>
      <c r="AE30" s="705" t="str">
        <f t="shared" si="4"/>
        <v>Table 6d</v>
      </c>
      <c r="AG30" s="287" t="s">
        <v>589</v>
      </c>
      <c r="AH30" s="287" t="s">
        <v>905</v>
      </c>
      <c r="AI30" s="287" t="s">
        <v>907</v>
      </c>
      <c r="AJ30" s="287" t="s">
        <v>908</v>
      </c>
      <c r="AK30" s="287" t="s">
        <v>596</v>
      </c>
      <c r="AM30" s="287" t="s">
        <v>1429</v>
      </c>
      <c r="AN30" s="287" t="s">
        <v>906</v>
      </c>
      <c r="AO30" s="287" t="s">
        <v>1107</v>
      </c>
      <c r="AP30" s="287" t="s">
        <v>910</v>
      </c>
      <c r="AQ30" s="286" t="s">
        <v>599</v>
      </c>
      <c r="AS30" s="287" t="s">
        <v>1588</v>
      </c>
      <c r="AT30" s="287" t="s">
        <v>1589</v>
      </c>
      <c r="AU30" s="287" t="s">
        <v>1590</v>
      </c>
      <c r="AV30" s="287" t="s">
        <v>1591</v>
      </c>
      <c r="AW30" s="286" t="s">
        <v>1592</v>
      </c>
    </row>
    <row r="31" spans="3:49" ht="5.25" customHeight="1">
      <c r="AA31" s="693" t="str">
        <f t="shared" si="0"/>
        <v/>
      </c>
      <c r="AB31" s="693" t="str">
        <f t="shared" si="1"/>
        <v/>
      </c>
      <c r="AC31" s="693" t="str">
        <f t="shared" si="2"/>
        <v/>
      </c>
      <c r="AD31" s="693" t="str">
        <f t="shared" si="3"/>
        <v/>
      </c>
      <c r="AE31" s="693" t="str">
        <f t="shared" si="4"/>
        <v/>
      </c>
      <c r="AG31" s="281"/>
      <c r="AH31" s="280"/>
      <c r="AI31" s="281"/>
      <c r="AJ31" s="281"/>
      <c r="AK31" s="288"/>
      <c r="AM31" s="281"/>
      <c r="AN31" s="280"/>
      <c r="AO31" s="281"/>
      <c r="AP31" s="281"/>
      <c r="AQ31" s="281"/>
      <c r="AS31" s="281"/>
      <c r="AT31" s="280"/>
      <c r="AU31" s="281"/>
      <c r="AV31" s="281"/>
      <c r="AW31" s="281"/>
    </row>
    <row r="32" spans="3:49" ht="29.25" customHeight="1">
      <c r="AA32" s="698" t="str">
        <f t="shared" si="0"/>
        <v>6b. LPG Liquified Natural Gas</v>
      </c>
      <c r="AB32" s="698" t="str">
        <f t="shared" si="1"/>
        <v>6b. Naphtha</v>
      </c>
      <c r="AC32" s="698" t="str">
        <f t="shared" si="2"/>
        <v>6b. Kerosene type 
jet fuel</v>
      </c>
      <c r="AD32" s="698" t="str">
        <f t="shared" si="3"/>
        <v>6b. Other Kerosene</v>
      </c>
      <c r="AE32" s="705" t="str">
        <f t="shared" si="4"/>
        <v>Table 7a</v>
      </c>
      <c r="AG32" s="287" t="s">
        <v>909</v>
      </c>
      <c r="AH32" s="287" t="s">
        <v>797</v>
      </c>
      <c r="AI32" s="287" t="s">
        <v>912</v>
      </c>
      <c r="AJ32" s="287" t="s">
        <v>913</v>
      </c>
      <c r="AK32" s="287" t="s">
        <v>549</v>
      </c>
      <c r="AM32" s="287" t="s">
        <v>1108</v>
      </c>
      <c r="AN32" s="287" t="s">
        <v>911</v>
      </c>
      <c r="AO32" s="287" t="s">
        <v>916</v>
      </c>
      <c r="AP32" s="287" t="s">
        <v>914</v>
      </c>
      <c r="AQ32" s="286" t="s">
        <v>551</v>
      </c>
      <c r="AS32" s="287" t="s">
        <v>1593</v>
      </c>
      <c r="AT32" s="287" t="s">
        <v>1594</v>
      </c>
      <c r="AU32" s="287" t="s">
        <v>1595</v>
      </c>
      <c r="AV32" s="287" t="s">
        <v>1596</v>
      </c>
      <c r="AW32" s="286" t="s">
        <v>1597</v>
      </c>
    </row>
    <row r="33" spans="3:49" ht="5.25" customHeight="1">
      <c r="AA33" s="693" t="str">
        <f t="shared" si="0"/>
        <v/>
      </c>
      <c r="AB33" s="693" t="str">
        <f t="shared" si="1"/>
        <v/>
      </c>
      <c r="AC33" s="693" t="str">
        <f t="shared" si="2"/>
        <v/>
      </c>
      <c r="AD33" s="693" t="str">
        <f t="shared" si="3"/>
        <v/>
      </c>
      <c r="AE33" s="693" t="str">
        <f t="shared" si="4"/>
        <v/>
      </c>
      <c r="AG33" s="281"/>
      <c r="AH33" s="280"/>
      <c r="AI33" s="281"/>
      <c r="AJ33" s="281"/>
      <c r="AK33" s="281"/>
      <c r="AM33" s="281"/>
      <c r="AN33" s="280"/>
      <c r="AO33" s="281"/>
      <c r="AP33" s="281"/>
      <c r="AQ33" s="281"/>
      <c r="AS33" s="281"/>
      <c r="AT33" s="280"/>
      <c r="AU33" s="281"/>
      <c r="AV33" s="281"/>
      <c r="AW33" s="281"/>
    </row>
    <row r="34" spans="3:49" ht="29.25" customHeight="1">
      <c r="AA34" s="698" t="str">
        <f t="shared" ref="AA34:AA50" si="5">IF(INDEX(LangMenu,,((Lang-1)*6)+1)="","",INDEX(LangMenu,,((Lang-1)*6)+1))</f>
        <v>6b. Gas/Diesel Oil</v>
      </c>
      <c r="AB34" s="698" t="str">
        <f t="shared" ref="AB34:AB50" si="6">IF(INDEX(LangMenu,,((Lang-1)*6)+2)="","",INDEX(LangMenu,,((Lang-1)*6)+2))</f>
        <v>6b. Fuel oil</v>
      </c>
      <c r="AC34" s="698" t="str">
        <f t="shared" ref="AC34:AC50" si="7">IF(INDEX(LangMenu,,((Lang-1)*6)+3)="","",INDEX(LangMenu,,((Lang-1)*6)+3))</f>
        <v>6b. Bitumen</v>
      </c>
      <c r="AD34" s="698" t="str">
        <f t="shared" ref="AD34:AD50" si="8">IF(INDEX(LangMenu,,((Lang-1)*6)+4)="","",INDEX(LangMenu,,((Lang-1)*6)+4))</f>
        <v>6b. Petroleum coke</v>
      </c>
      <c r="AE34" s="705" t="str">
        <f t="shared" ref="AE34:AE50" si="9">IF(INDEX(LangMenu,,((Lang-1)*6)+5)="","",INDEX(LangMenu,,((Lang-1)*6)+5))</f>
        <v>Table 8</v>
      </c>
      <c r="AG34" s="287" t="s">
        <v>1458</v>
      </c>
      <c r="AH34" s="287" t="s">
        <v>1459</v>
      </c>
      <c r="AI34" s="287" t="s">
        <v>917</v>
      </c>
      <c r="AJ34" s="287" t="s">
        <v>918</v>
      </c>
      <c r="AK34" s="287" t="s">
        <v>547</v>
      </c>
      <c r="AM34" s="287" t="s">
        <v>915</v>
      </c>
      <c r="AN34" s="287" t="s">
        <v>915</v>
      </c>
      <c r="AO34" s="287" t="s">
        <v>921</v>
      </c>
      <c r="AP34" s="287" t="s">
        <v>922</v>
      </c>
      <c r="AQ34" s="286" t="s">
        <v>545</v>
      </c>
      <c r="AS34" s="287" t="s">
        <v>1598</v>
      </c>
      <c r="AT34" s="287" t="s">
        <v>1599</v>
      </c>
      <c r="AU34" s="287" t="s">
        <v>1600</v>
      </c>
      <c r="AV34" s="287" t="s">
        <v>1601</v>
      </c>
      <c r="AW34" s="286" t="s">
        <v>1602</v>
      </c>
    </row>
    <row r="35" spans="3:49" ht="5.25" customHeight="1">
      <c r="AA35" s="693" t="str">
        <f t="shared" si="5"/>
        <v/>
      </c>
      <c r="AB35" s="693" t="str">
        <f t="shared" si="6"/>
        <v/>
      </c>
      <c r="AC35" s="693" t="str">
        <f t="shared" si="7"/>
        <v/>
      </c>
      <c r="AD35" s="693" t="str">
        <f t="shared" si="8"/>
        <v/>
      </c>
      <c r="AE35" s="693" t="str">
        <f t="shared" si="9"/>
        <v/>
      </c>
      <c r="AG35" s="281"/>
      <c r="AH35" s="280"/>
      <c r="AI35" s="281"/>
      <c r="AJ35" s="281"/>
      <c r="AK35" s="281"/>
      <c r="AM35" s="281"/>
      <c r="AN35" s="280"/>
      <c r="AO35" s="281"/>
      <c r="AP35" s="281"/>
      <c r="AQ35" s="281"/>
      <c r="AS35" s="281"/>
      <c r="AT35" s="280"/>
      <c r="AU35" s="281"/>
      <c r="AV35" s="281"/>
      <c r="AW35" s="281"/>
    </row>
    <row r="36" spans="3:49" ht="29.25" customHeight="1">
      <c r="AA36" s="698" t="str">
        <f t="shared" si="5"/>
        <v>6b. Other oil products</v>
      </c>
      <c r="AB36" s="698" t="str">
        <f t="shared" si="6"/>
        <v>6c. Natural Gas</v>
      </c>
      <c r="AC36" s="698" t="str">
        <f t="shared" si="7"/>
        <v>6d. Industrial Waste</v>
      </c>
      <c r="AD36" s="698" t="str">
        <f t="shared" si="8"/>
        <v>6d. Municipal Waste (renewable)</v>
      </c>
      <c r="AE36" s="698" t="str">
        <f t="shared" si="9"/>
        <v>Remarks</v>
      </c>
      <c r="AG36" s="287" t="s">
        <v>919</v>
      </c>
      <c r="AH36" s="287" t="s">
        <v>920</v>
      </c>
      <c r="AI36" s="287" t="s">
        <v>925</v>
      </c>
      <c r="AJ36" s="287" t="s">
        <v>926</v>
      </c>
      <c r="AK36" s="286" t="s">
        <v>1003</v>
      </c>
      <c r="AM36" s="287" t="s">
        <v>923</v>
      </c>
      <c r="AN36" s="287" t="s">
        <v>924</v>
      </c>
      <c r="AO36" s="287" t="s">
        <v>829</v>
      </c>
      <c r="AP36" s="287" t="s">
        <v>830</v>
      </c>
      <c r="AQ36" s="286" t="s">
        <v>1004</v>
      </c>
      <c r="AS36" s="287" t="s">
        <v>1603</v>
      </c>
      <c r="AT36" s="287" t="s">
        <v>1604</v>
      </c>
      <c r="AU36" s="287" t="s">
        <v>1605</v>
      </c>
      <c r="AV36" s="287" t="s">
        <v>1606</v>
      </c>
      <c r="AW36" s="286" t="s">
        <v>1607</v>
      </c>
    </row>
    <row r="37" spans="3:49" ht="5.25" customHeight="1">
      <c r="AA37" s="693" t="str">
        <f t="shared" si="5"/>
        <v/>
      </c>
      <c r="AB37" s="693" t="str">
        <f t="shared" si="6"/>
        <v/>
      </c>
      <c r="AC37" s="693" t="str">
        <f t="shared" si="7"/>
        <v/>
      </c>
      <c r="AD37" s="693" t="str">
        <f t="shared" si="8"/>
        <v/>
      </c>
      <c r="AE37" s="693" t="str">
        <f t="shared" si="9"/>
        <v/>
      </c>
      <c r="AG37" s="281"/>
      <c r="AH37" s="280"/>
      <c r="AI37" s="281"/>
      <c r="AJ37" s="281"/>
      <c r="AK37" s="281"/>
      <c r="AM37" s="281"/>
      <c r="AN37" s="280"/>
      <c r="AO37" s="281"/>
      <c r="AP37" s="281"/>
      <c r="AQ37" s="281"/>
      <c r="AS37" s="281"/>
      <c r="AT37" s="280"/>
      <c r="AU37" s="281"/>
      <c r="AV37" s="281"/>
      <c r="AW37" s="281"/>
    </row>
    <row r="38" spans="3:49" ht="29.25" customHeight="1">
      <c r="AA38" s="698" t="str">
        <f t="shared" si="5"/>
        <v>6d. Municipal Waste (non-renewable)</v>
      </c>
      <c r="AB38" s="698" t="str">
        <f t="shared" si="6"/>
        <v>6d. Solid Biofuels</v>
      </c>
      <c r="AC38" s="698" t="str">
        <f t="shared" si="7"/>
        <v>6d. Biogases</v>
      </c>
      <c r="AD38" s="698" t="str">
        <f t="shared" si="8"/>
        <v>6d. Biodiesels</v>
      </c>
      <c r="AE38" s="698" t="str">
        <f t="shared" si="9"/>
        <v/>
      </c>
      <c r="AG38" s="287" t="s">
        <v>927</v>
      </c>
      <c r="AH38" s="287" t="s">
        <v>590</v>
      </c>
      <c r="AI38" s="287" t="s">
        <v>591</v>
      </c>
      <c r="AJ38" s="287" t="s">
        <v>592</v>
      </c>
      <c r="AK38" s="286"/>
      <c r="AM38" s="287" t="s">
        <v>831</v>
      </c>
      <c r="AN38" s="287" t="s">
        <v>1432</v>
      </c>
      <c r="AO38" s="287" t="s">
        <v>1426</v>
      </c>
      <c r="AP38" s="287" t="s">
        <v>592</v>
      </c>
      <c r="AQ38" s="286"/>
      <c r="AS38" s="287" t="s">
        <v>1608</v>
      </c>
      <c r="AT38" s="287" t="s">
        <v>1609</v>
      </c>
      <c r="AU38" s="287" t="s">
        <v>1610</v>
      </c>
      <c r="AV38" s="287" t="s">
        <v>1611</v>
      </c>
      <c r="AW38" s="286"/>
    </row>
    <row r="39" spans="3:49" ht="5.25" customHeight="1">
      <c r="AA39" s="698" t="str">
        <f t="shared" si="5"/>
        <v/>
      </c>
      <c r="AB39" s="698" t="str">
        <f t="shared" si="6"/>
        <v/>
      </c>
      <c r="AC39" s="698" t="str">
        <f t="shared" si="7"/>
        <v/>
      </c>
      <c r="AD39" s="698" t="str">
        <f t="shared" si="8"/>
        <v/>
      </c>
      <c r="AE39" s="698" t="str">
        <f t="shared" si="9"/>
        <v/>
      </c>
      <c r="AG39" s="287"/>
      <c r="AH39" s="287"/>
      <c r="AI39" s="287"/>
      <c r="AJ39" s="287"/>
      <c r="AK39" s="286"/>
      <c r="AM39" s="287"/>
      <c r="AN39" s="287"/>
      <c r="AO39" s="287"/>
      <c r="AP39" s="287"/>
      <c r="AQ39" s="286"/>
      <c r="AS39" s="287"/>
      <c r="AT39" s="287"/>
      <c r="AU39" s="287"/>
      <c r="AV39" s="287"/>
      <c r="AW39" s="286"/>
    </row>
    <row r="40" spans="3:49" ht="29.25" customHeight="1">
      <c r="AA40" s="698" t="str">
        <f t="shared" si="5"/>
        <v>6d. Other Liquid Biofuels</v>
      </c>
      <c r="AB40" s="698" t="str">
        <f t="shared" si="6"/>
        <v/>
      </c>
      <c r="AC40" s="698" t="str">
        <f t="shared" si="7"/>
        <v/>
      </c>
      <c r="AD40" s="698" t="str">
        <f t="shared" si="8"/>
        <v/>
      </c>
      <c r="AE40" s="698" t="str">
        <f t="shared" si="9"/>
        <v/>
      </c>
      <c r="AG40" s="287" t="s">
        <v>593</v>
      </c>
      <c r="AH40" s="287"/>
      <c r="AI40" s="287"/>
      <c r="AJ40" s="287"/>
      <c r="AK40" s="286"/>
      <c r="AM40" s="287" t="s">
        <v>1425</v>
      </c>
      <c r="AN40" s="287"/>
      <c r="AO40" s="287"/>
      <c r="AP40" s="287"/>
      <c r="AQ40" s="286"/>
      <c r="AS40" s="287" t="s">
        <v>1612</v>
      </c>
      <c r="AT40" s="287"/>
      <c r="AU40" s="287"/>
      <c r="AV40" s="287"/>
      <c r="AW40" s="286"/>
    </row>
    <row r="41" spans="3:49" ht="11.25" customHeight="1">
      <c r="AA41" s="693" t="str">
        <f t="shared" si="5"/>
        <v/>
      </c>
      <c r="AB41" s="693" t="str">
        <f t="shared" si="6"/>
        <v/>
      </c>
      <c r="AC41" s="693" t="str">
        <f t="shared" si="7"/>
        <v/>
      </c>
      <c r="AD41" s="693" t="str">
        <f t="shared" si="8"/>
        <v/>
      </c>
      <c r="AE41" s="428" t="str">
        <f t="shared" si="9"/>
        <v/>
      </c>
      <c r="AG41" s="281"/>
      <c r="AH41" s="280"/>
      <c r="AI41" s="280"/>
      <c r="AJ41" s="280"/>
      <c r="AK41" s="280"/>
      <c r="AM41" s="281"/>
      <c r="AN41" s="280"/>
      <c r="AO41" s="281"/>
      <c r="AP41" s="281"/>
      <c r="AQ41" s="280"/>
      <c r="AS41" s="281"/>
      <c r="AT41" s="280"/>
      <c r="AU41" s="281"/>
      <c r="AV41" s="281"/>
      <c r="AW41" s="280"/>
    </row>
    <row r="42" spans="3:49" ht="19.5" customHeight="1" thickBot="1">
      <c r="C42" s="282" t="str">
        <f>AA42</f>
        <v>ASCII DATA TRANSFERS</v>
      </c>
      <c r="D42" s="283"/>
      <c r="E42" s="283"/>
      <c r="F42" s="283"/>
      <c r="G42" s="283"/>
      <c r="H42" s="283"/>
      <c r="I42" s="284"/>
      <c r="AA42" s="695" t="str">
        <f t="shared" si="5"/>
        <v>ASCII DATA TRANSFERS</v>
      </c>
      <c r="AB42" s="704" t="str">
        <f t="shared" si="6"/>
        <v/>
      </c>
      <c r="AC42" s="704" t="str">
        <f t="shared" si="7"/>
        <v/>
      </c>
      <c r="AD42" s="704" t="str">
        <f t="shared" si="8"/>
        <v/>
      </c>
      <c r="AE42" s="428" t="str">
        <f t="shared" si="9"/>
        <v/>
      </c>
      <c r="AG42" s="697" t="s">
        <v>429</v>
      </c>
      <c r="AH42" s="289"/>
      <c r="AI42" s="289"/>
      <c r="AJ42" s="289"/>
      <c r="AK42" s="280"/>
      <c r="AM42" s="697" t="s">
        <v>430</v>
      </c>
      <c r="AN42" s="289"/>
      <c r="AO42" s="289"/>
      <c r="AP42" s="289"/>
      <c r="AQ42" s="280"/>
      <c r="AS42" s="697" t="s">
        <v>1613</v>
      </c>
      <c r="AT42" s="289"/>
      <c r="AU42" s="289"/>
      <c r="AV42" s="289"/>
      <c r="AW42" s="280"/>
    </row>
    <row r="43" spans="3:49" ht="11.25" customHeight="1">
      <c r="AA43" s="693" t="str">
        <f t="shared" si="5"/>
        <v/>
      </c>
      <c r="AB43" s="693" t="str">
        <f t="shared" si="6"/>
        <v/>
      </c>
      <c r="AC43" s="693" t="str">
        <f t="shared" si="7"/>
        <v/>
      </c>
      <c r="AD43" s="693" t="str">
        <f t="shared" si="8"/>
        <v/>
      </c>
      <c r="AE43" s="428" t="str">
        <f t="shared" si="9"/>
        <v/>
      </c>
      <c r="AG43" s="281"/>
      <c r="AH43" s="280"/>
      <c r="AI43" s="280"/>
      <c r="AJ43" s="280"/>
      <c r="AK43" s="280"/>
      <c r="AM43" s="281"/>
      <c r="AN43" s="280"/>
      <c r="AO43" s="281"/>
      <c r="AP43" s="281"/>
      <c r="AQ43" s="280"/>
      <c r="AS43" s="281"/>
      <c r="AT43" s="280"/>
      <c r="AU43" s="281"/>
      <c r="AV43" s="281"/>
      <c r="AW43" s="280"/>
    </row>
    <row r="44" spans="3:49" ht="29.25" customHeight="1" thickBot="1">
      <c r="AA44" s="698" t="str">
        <f t="shared" si="5"/>
        <v>Import</v>
      </c>
      <c r="AB44" s="698" t="str">
        <f t="shared" si="6"/>
        <v>Export</v>
      </c>
      <c r="AC44" s="693" t="str">
        <f t="shared" si="7"/>
        <v/>
      </c>
      <c r="AD44" s="698" t="str">
        <f t="shared" si="8"/>
        <v/>
      </c>
      <c r="AE44" s="698" t="str">
        <f t="shared" si="9"/>
        <v>Menu</v>
      </c>
      <c r="AG44" s="972" t="s">
        <v>535</v>
      </c>
      <c r="AH44" s="972" t="s">
        <v>536</v>
      </c>
      <c r="AI44" s="980"/>
      <c r="AJ44" s="980"/>
      <c r="AK44" s="981" t="s">
        <v>960</v>
      </c>
      <c r="AL44" s="968"/>
      <c r="AM44" s="972" t="s">
        <v>1427</v>
      </c>
      <c r="AN44" s="972" t="s">
        <v>1428</v>
      </c>
      <c r="AO44" s="967"/>
      <c r="AP44" s="967"/>
      <c r="AQ44" s="981" t="s">
        <v>960</v>
      </c>
      <c r="AR44" s="968"/>
      <c r="AS44" s="972" t="s">
        <v>1614</v>
      </c>
      <c r="AT44" s="972" t="s">
        <v>1615</v>
      </c>
      <c r="AU44" s="967"/>
      <c r="AV44" s="967"/>
      <c r="AW44" s="981" t="s">
        <v>1616</v>
      </c>
    </row>
    <row r="45" spans="3:49" ht="11.25" customHeight="1" thickTop="1">
      <c r="AA45" s="698" t="str">
        <f t="shared" si="5"/>
        <v>ELECTRICITY (GWh)</v>
      </c>
      <c r="AB45" s="698" t="str">
        <f t="shared" si="6"/>
        <v>HEAT (TJ)</v>
      </c>
      <c r="AC45" s="693" t="str">
        <f t="shared" si="7"/>
        <v/>
      </c>
      <c r="AD45" s="698" t="str">
        <f t="shared" si="8"/>
        <v/>
      </c>
      <c r="AE45" s="698" t="str">
        <f t="shared" si="9"/>
        <v/>
      </c>
      <c r="AG45" s="287" t="s">
        <v>365</v>
      </c>
      <c r="AH45" s="287" t="s">
        <v>366</v>
      </c>
      <c r="AI45" s="287"/>
      <c r="AJ45" s="287"/>
      <c r="AK45" s="287"/>
      <c r="AM45" s="287" t="s">
        <v>855</v>
      </c>
      <c r="AN45" s="287" t="s">
        <v>856</v>
      </c>
      <c r="AO45" s="287"/>
      <c r="AP45" s="287"/>
      <c r="AQ45" s="287"/>
      <c r="AS45" s="287" t="s">
        <v>1650</v>
      </c>
      <c r="AT45" s="287" t="s">
        <v>1651</v>
      </c>
      <c r="AU45" s="287"/>
      <c r="AV45" s="287"/>
      <c r="AW45" s="287"/>
    </row>
    <row r="46" spans="3:49" ht="51">
      <c r="AA46" s="698" t="str">
        <f t="shared" si="5"/>
        <v>ELECTRICITY PLANTS</v>
      </c>
      <c r="AB46" s="698" t="str">
        <f t="shared" si="6"/>
        <v>CHP
PLANTS</v>
      </c>
      <c r="AC46" s="693" t="str">
        <f t="shared" si="7"/>
        <v>HEAT
PLANTS</v>
      </c>
      <c r="AD46" s="698" t="str">
        <f t="shared" si="8"/>
        <v>TOTAL</v>
      </c>
      <c r="AE46" s="698" t="str">
        <f t="shared" si="9"/>
        <v>Unit = GWh</v>
      </c>
      <c r="AG46" s="287" t="s">
        <v>1183</v>
      </c>
      <c r="AH46" s="287" t="s">
        <v>614</v>
      </c>
      <c r="AI46" s="287" t="s">
        <v>185</v>
      </c>
      <c r="AJ46" s="287" t="s">
        <v>615</v>
      </c>
      <c r="AK46" s="287" t="s">
        <v>613</v>
      </c>
      <c r="AM46" s="287" t="s">
        <v>1023</v>
      </c>
      <c r="AN46" s="287" t="s">
        <v>97</v>
      </c>
      <c r="AO46" s="287" t="s">
        <v>364</v>
      </c>
      <c r="AP46" s="287" t="s">
        <v>615</v>
      </c>
      <c r="AQ46" s="287" t="s">
        <v>1281</v>
      </c>
      <c r="AS46" s="287" t="s">
        <v>1652</v>
      </c>
      <c r="AT46" s="287" t="s">
        <v>1653</v>
      </c>
      <c r="AU46" s="287" t="s">
        <v>1655</v>
      </c>
      <c r="AV46" s="287" t="s">
        <v>1619</v>
      </c>
      <c r="AW46" s="287" t="s">
        <v>1654</v>
      </c>
    </row>
    <row r="47" spans="3:49" ht="25.5">
      <c r="AA47" s="698" t="str">
        <f t="shared" si="5"/>
        <v/>
      </c>
      <c r="AB47" s="698" t="str">
        <f t="shared" si="6"/>
        <v/>
      </c>
      <c r="AC47" s="693" t="str">
        <f t="shared" si="7"/>
        <v/>
      </c>
      <c r="AD47" s="698" t="str">
        <f t="shared" si="8"/>
        <v/>
      </c>
      <c r="AE47" s="698" t="str">
        <f t="shared" si="9"/>
        <v>Unit = TJ</v>
      </c>
      <c r="AG47" s="287"/>
      <c r="AH47" s="287"/>
      <c r="AI47" s="287"/>
      <c r="AJ47" s="287"/>
      <c r="AK47" s="287" t="s">
        <v>971</v>
      </c>
      <c r="AM47" s="287"/>
      <c r="AN47" s="287"/>
      <c r="AO47" s="287"/>
      <c r="AP47" s="287"/>
      <c r="AQ47" s="287" t="s">
        <v>444</v>
      </c>
      <c r="AS47" s="287"/>
      <c r="AT47" s="287"/>
      <c r="AU47" s="287"/>
      <c r="AV47" s="287"/>
      <c r="AW47" s="287" t="s">
        <v>1656</v>
      </c>
    </row>
    <row r="48" spans="3:49">
      <c r="AA48" s="698" t="str">
        <f t="shared" si="5"/>
        <v>Fuel input</v>
      </c>
      <c r="AB48" s="698" t="str">
        <f t="shared" si="6"/>
        <v/>
      </c>
      <c r="AC48" s="693" t="str">
        <f t="shared" si="7"/>
        <v/>
      </c>
      <c r="AD48" s="698" t="str">
        <f t="shared" si="8"/>
        <v/>
      </c>
      <c r="AE48" s="698" t="str">
        <f t="shared" si="9"/>
        <v>TJ (NCV)</v>
      </c>
      <c r="AG48" s="287" t="s">
        <v>1287</v>
      </c>
      <c r="AH48" s="287"/>
      <c r="AI48" s="287"/>
      <c r="AJ48" s="287"/>
      <c r="AK48" s="287" t="s">
        <v>443</v>
      </c>
      <c r="AM48" s="287" t="s">
        <v>453</v>
      </c>
      <c r="AN48" s="287"/>
      <c r="AO48" s="287"/>
      <c r="AP48" s="287"/>
      <c r="AQ48" s="287" t="s">
        <v>1062</v>
      </c>
      <c r="AS48" s="287" t="s">
        <v>1731</v>
      </c>
      <c r="AT48" s="287"/>
      <c r="AU48" s="287"/>
      <c r="AV48" s="287"/>
      <c r="AW48" s="287" t="s">
        <v>1729</v>
      </c>
    </row>
    <row r="49" spans="27:49">
      <c r="AA49" s="698" t="str">
        <f t="shared" si="5"/>
        <v>Elec. prod.</v>
      </c>
      <c r="AB49" s="698" t="str">
        <f t="shared" si="6"/>
        <v/>
      </c>
      <c r="AC49" s="693" t="str">
        <f t="shared" si="7"/>
        <v>MAIN ACTIVITY PRODUCERS</v>
      </c>
      <c r="AD49" s="698" t="str">
        <f t="shared" si="8"/>
        <v/>
      </c>
      <c r="AE49" s="698" t="str">
        <f t="shared" si="9"/>
        <v>TJ (GCV)</v>
      </c>
      <c r="AG49" s="287" t="s">
        <v>1289</v>
      </c>
      <c r="AH49" s="287"/>
      <c r="AI49" s="286" t="s">
        <v>367</v>
      </c>
      <c r="AJ49" s="287"/>
      <c r="AK49" s="287" t="s">
        <v>1063</v>
      </c>
      <c r="AM49" s="287" t="s">
        <v>454</v>
      </c>
      <c r="AN49" s="287"/>
      <c r="AO49" s="286" t="s">
        <v>1142</v>
      </c>
      <c r="AP49" s="287"/>
      <c r="AQ49" s="287" t="s">
        <v>1104</v>
      </c>
      <c r="AS49" s="287" t="s">
        <v>1732</v>
      </c>
      <c r="AT49" s="287"/>
      <c r="AU49" s="286" t="s">
        <v>1824</v>
      </c>
      <c r="AV49" s="287"/>
      <c r="AW49" s="287" t="s">
        <v>1730</v>
      </c>
    </row>
    <row r="50" spans="27:49">
      <c r="AA50" s="698" t="str">
        <f t="shared" si="5"/>
        <v>Heat prod.</v>
      </c>
      <c r="AB50" s="698" t="str">
        <f t="shared" si="6"/>
        <v/>
      </c>
      <c r="AC50" s="693" t="str">
        <f t="shared" si="7"/>
        <v>AUTOPRODUCERS</v>
      </c>
      <c r="AD50" s="698" t="str">
        <f t="shared" si="8"/>
        <v/>
      </c>
      <c r="AE50" s="698" t="str">
        <f t="shared" si="9"/>
        <v/>
      </c>
      <c r="AG50" s="287" t="s">
        <v>1290</v>
      </c>
      <c r="AH50" s="287"/>
      <c r="AI50" s="280" t="s">
        <v>103</v>
      </c>
      <c r="AJ50" s="280"/>
      <c r="AK50" s="280"/>
      <c r="AM50" s="287" t="s">
        <v>455</v>
      </c>
      <c r="AN50" s="280"/>
      <c r="AO50" s="280" t="s">
        <v>96</v>
      </c>
      <c r="AP50" s="280"/>
      <c r="AQ50" s="280"/>
      <c r="AS50" s="287" t="s">
        <v>1733</v>
      </c>
      <c r="AT50" s="280"/>
      <c r="AU50" s="988" t="s">
        <v>1825</v>
      </c>
      <c r="AV50" s="280"/>
      <c r="AW50" s="280"/>
    </row>
    <row r="54" spans="27:49">
      <c r="AG54" s="428" t="s">
        <v>1772</v>
      </c>
    </row>
    <row r="55" spans="27:49" ht="15">
      <c r="AC55" s="428" t="str">
        <f t="shared" ref="AC55:AC72" si="10">INDEX(LangDICT,,Lang)</f>
        <v>ANTHRACITE</v>
      </c>
      <c r="AG55" s="983" t="s">
        <v>89</v>
      </c>
      <c r="AH55" s="983" t="s">
        <v>1288</v>
      </c>
      <c r="AI55" s="983" t="s">
        <v>1288</v>
      </c>
      <c r="AJ55" s="983" t="s">
        <v>1734</v>
      </c>
    </row>
    <row r="56" spans="27:49" ht="30">
      <c r="AC56" s="428" t="str">
        <f t="shared" si="10"/>
        <v xml:space="preserve"> COKING
 COAL</v>
      </c>
      <c r="AG56" s="983" t="s">
        <v>76</v>
      </c>
      <c r="AH56" s="993" t="s">
        <v>2010</v>
      </c>
      <c r="AI56" s="993" t="s">
        <v>2030</v>
      </c>
      <c r="AJ56" s="983" t="s">
        <v>1735</v>
      </c>
    </row>
    <row r="57" spans="27:49" ht="15">
      <c r="AC57" s="428" t="str">
        <f t="shared" si="10"/>
        <v>OTHER BITUMINOUS COAL</v>
      </c>
      <c r="AG57" s="983" t="s">
        <v>542</v>
      </c>
      <c r="AH57" s="983" t="s">
        <v>543</v>
      </c>
      <c r="AI57" s="983" t="s">
        <v>585</v>
      </c>
      <c r="AJ57" s="983" t="s">
        <v>1736</v>
      </c>
    </row>
    <row r="58" spans="27:49" ht="30">
      <c r="AC58" s="428" t="str">
        <f t="shared" si="10"/>
        <v xml:space="preserve"> SUB-
 BITUMINOUS
 COAL</v>
      </c>
      <c r="AG58" s="983" t="s">
        <v>77</v>
      </c>
      <c r="AH58" s="983" t="s">
        <v>2009</v>
      </c>
      <c r="AI58" s="993" t="s">
        <v>2031</v>
      </c>
      <c r="AJ58" s="983" t="s">
        <v>1737</v>
      </c>
    </row>
    <row r="59" spans="27:49" ht="15">
      <c r="AC59" s="428" t="str">
        <f t="shared" si="10"/>
        <v>LIGNITE</v>
      </c>
      <c r="AG59" s="983" t="s">
        <v>100</v>
      </c>
      <c r="AH59" s="983" t="s">
        <v>100</v>
      </c>
      <c r="AI59" s="983" t="s">
        <v>100</v>
      </c>
      <c r="AJ59" s="983" t="s">
        <v>1738</v>
      </c>
    </row>
    <row r="60" spans="27:49" ht="15">
      <c r="AC60" s="428" t="str">
        <f t="shared" si="10"/>
        <v>OIL SHALE AND OIL SANDS</v>
      </c>
      <c r="AG60" s="983" t="s">
        <v>50</v>
      </c>
      <c r="AH60" s="983" t="s">
        <v>1185</v>
      </c>
      <c r="AI60" s="983" t="s">
        <v>775</v>
      </c>
      <c r="AJ60" s="983" t="s">
        <v>1739</v>
      </c>
    </row>
    <row r="61" spans="27:49" ht="15">
      <c r="AC61" s="428" t="str">
        <f t="shared" si="10"/>
        <v>PEAT</v>
      </c>
      <c r="AG61" s="983" t="s">
        <v>1227</v>
      </c>
      <c r="AH61" s="983" t="s">
        <v>1227</v>
      </c>
      <c r="AI61" s="983" t="s">
        <v>101</v>
      </c>
      <c r="AJ61" s="983" t="s">
        <v>1740</v>
      </c>
    </row>
    <row r="62" spans="27:49" ht="15">
      <c r="AC62" s="428" t="str">
        <f t="shared" si="10"/>
        <v>PATENT FUEL</v>
      </c>
      <c r="AG62" s="983" t="s">
        <v>78</v>
      </c>
      <c r="AH62" s="983" t="s">
        <v>561</v>
      </c>
      <c r="AI62" s="983" t="s">
        <v>586</v>
      </c>
      <c r="AJ62" s="983" t="s">
        <v>1741</v>
      </c>
    </row>
    <row r="63" spans="27:49" ht="45">
      <c r="AC63" s="428" t="str">
        <f t="shared" si="10"/>
        <v xml:space="preserve"> COKE
 OVEN
 COKE</v>
      </c>
      <c r="AG63" s="983" t="s">
        <v>79</v>
      </c>
      <c r="AH63" s="993" t="s">
        <v>2011</v>
      </c>
      <c r="AI63" s="983" t="s">
        <v>875</v>
      </c>
      <c r="AJ63" s="983" t="s">
        <v>1742</v>
      </c>
    </row>
    <row r="64" spans="27:49" ht="30">
      <c r="AC64" s="428" t="str">
        <f t="shared" si="10"/>
        <v xml:space="preserve"> GAS
 COKE</v>
      </c>
      <c r="AG64" s="983" t="s">
        <v>80</v>
      </c>
      <c r="AH64" s="993" t="s">
        <v>2012</v>
      </c>
      <c r="AI64" s="983" t="s">
        <v>600</v>
      </c>
      <c r="AJ64" s="983" t="s">
        <v>1743</v>
      </c>
    </row>
    <row r="65" spans="29:36" ht="30">
      <c r="AC65" s="428" t="str">
        <f t="shared" si="10"/>
        <v xml:space="preserve"> COAL
 TAR</v>
      </c>
      <c r="AG65" s="983" t="s">
        <v>621</v>
      </c>
      <c r="AH65" s="993" t="s">
        <v>2013</v>
      </c>
      <c r="AI65" s="983" t="s">
        <v>606</v>
      </c>
      <c r="AJ65" s="983" t="s">
        <v>1744</v>
      </c>
    </row>
    <row r="66" spans="29:36" ht="15">
      <c r="AC66" s="428" t="str">
        <f t="shared" si="10"/>
        <v>BKB</v>
      </c>
      <c r="AG66" s="983" t="s">
        <v>81</v>
      </c>
      <c r="AH66" s="983" t="s">
        <v>81</v>
      </c>
      <c r="AI66" s="983" t="s">
        <v>601</v>
      </c>
      <c r="AJ66" s="983" t="s">
        <v>1745</v>
      </c>
    </row>
    <row r="67" spans="29:36" ht="15">
      <c r="AC67" s="428" t="str">
        <f t="shared" si="10"/>
        <v>PEAT PRODUCTS</v>
      </c>
      <c r="AG67" s="983" t="s">
        <v>51</v>
      </c>
      <c r="AH67" s="983" t="s">
        <v>772</v>
      </c>
      <c r="AI67" s="983" t="s">
        <v>774</v>
      </c>
      <c r="AJ67" s="983" t="s">
        <v>1746</v>
      </c>
    </row>
    <row r="68" spans="29:36" ht="45">
      <c r="AC68" s="428" t="str">
        <f t="shared" si="10"/>
        <v xml:space="preserve"> GAS
 WORKS
 GAS</v>
      </c>
      <c r="AG68" s="983" t="s">
        <v>82</v>
      </c>
      <c r="AH68" s="993" t="s">
        <v>2014</v>
      </c>
      <c r="AI68" s="983" t="s">
        <v>603</v>
      </c>
      <c r="AJ68" s="983" t="s">
        <v>1747</v>
      </c>
    </row>
    <row r="69" spans="29:36" ht="45">
      <c r="AC69" s="428" t="str">
        <f t="shared" si="10"/>
        <v xml:space="preserve"> COKE
 OVEN
 GAS</v>
      </c>
      <c r="AG69" s="983" t="s">
        <v>83</v>
      </c>
      <c r="AH69" s="993" t="s">
        <v>2015</v>
      </c>
      <c r="AI69" s="983" t="s">
        <v>604</v>
      </c>
      <c r="AJ69" s="983" t="s">
        <v>1748</v>
      </c>
    </row>
    <row r="70" spans="29:36" ht="45">
      <c r="AC70" s="428" t="str">
        <f t="shared" si="10"/>
        <v xml:space="preserve"> BLAST
 FURNACE
 GAS</v>
      </c>
      <c r="AG70" s="983" t="s">
        <v>84</v>
      </c>
      <c r="AH70" s="993" t="s">
        <v>2016</v>
      </c>
      <c r="AI70" s="983" t="s">
        <v>605</v>
      </c>
      <c r="AJ70" s="983" t="s">
        <v>1749</v>
      </c>
    </row>
    <row r="71" spans="29:36" ht="45">
      <c r="AC71" s="428" t="str">
        <f t="shared" si="10"/>
        <v xml:space="preserve"> OTHER
 RECOVERED
 GASES</v>
      </c>
      <c r="AG71" s="983" t="s">
        <v>54</v>
      </c>
      <c r="AH71" s="993" t="s">
        <v>2017</v>
      </c>
      <c r="AI71" s="983" t="s">
        <v>776</v>
      </c>
      <c r="AJ71" s="983" t="s">
        <v>1750</v>
      </c>
    </row>
    <row r="72" spans="29:36" ht="15">
      <c r="AC72" s="428" t="str">
        <f t="shared" si="10"/>
        <v>Source(s) of shown data:</v>
      </c>
      <c r="AG72" s="983" t="s">
        <v>1771</v>
      </c>
      <c r="AH72" s="983" t="s">
        <v>767</v>
      </c>
      <c r="AI72" s="983" t="s">
        <v>363</v>
      </c>
      <c r="AJ72" s="983" t="s">
        <v>1643</v>
      </c>
    </row>
    <row r="73" spans="29:36" ht="15">
      <c r="AG73" s="983"/>
      <c r="AH73" s="983"/>
      <c r="AI73" s="983"/>
      <c r="AJ73" s="983"/>
    </row>
    <row r="74" spans="29:36" ht="30">
      <c r="AC74" s="428" t="str">
        <f t="shared" ref="AC74:AC85" si="11">INDEX(LangDICT,,Lang)</f>
        <v xml:space="preserve"> CRUDE 
 OIL</v>
      </c>
      <c r="AG74" s="983" t="s">
        <v>1405</v>
      </c>
      <c r="AH74" s="993" t="s">
        <v>2018</v>
      </c>
      <c r="AI74" s="983" t="s">
        <v>876</v>
      </c>
      <c r="AJ74" s="983" t="s">
        <v>1751</v>
      </c>
    </row>
    <row r="75" spans="29:36" ht="30">
      <c r="AC75" s="428" t="str">
        <f t="shared" si="11"/>
        <v xml:space="preserve"> NGL 
 (Natural Gas Liquids)</v>
      </c>
      <c r="AG75" s="983" t="s">
        <v>1291</v>
      </c>
      <c r="AH75" s="993" t="s">
        <v>2019</v>
      </c>
      <c r="AI75" s="983" t="s">
        <v>225</v>
      </c>
      <c r="AJ75" s="983" t="s">
        <v>1752</v>
      </c>
    </row>
    <row r="76" spans="29:36" ht="30">
      <c r="AC76" s="428" t="str">
        <f t="shared" si="11"/>
        <v xml:space="preserve"> REFINERY
 GAS</v>
      </c>
      <c r="AG76" s="983" t="s">
        <v>1406</v>
      </c>
      <c r="AH76" s="993" t="s">
        <v>2020</v>
      </c>
      <c r="AI76" s="983" t="s">
        <v>226</v>
      </c>
      <c r="AJ76" s="983" t="s">
        <v>1753</v>
      </c>
    </row>
    <row r="77" spans="29:36" ht="60">
      <c r="AC77" s="428" t="str">
        <f t="shared" si="11"/>
        <v xml:space="preserve"> LPG
 (Liquefied Petroleum
 Gases)</v>
      </c>
      <c r="AG77" s="983" t="s">
        <v>1407</v>
      </c>
      <c r="AH77" s="993" t="s">
        <v>2021</v>
      </c>
      <c r="AI77" s="983" t="s">
        <v>877</v>
      </c>
      <c r="AJ77" s="983" t="s">
        <v>1754</v>
      </c>
    </row>
    <row r="78" spans="29:36" ht="15">
      <c r="AC78" s="428" t="str">
        <f t="shared" si="11"/>
        <v>NAPHTHA</v>
      </c>
      <c r="AG78" s="983" t="s">
        <v>935</v>
      </c>
      <c r="AH78" s="983" t="s">
        <v>935</v>
      </c>
      <c r="AI78" s="983" t="s">
        <v>878</v>
      </c>
      <c r="AJ78" s="983" t="s">
        <v>1755</v>
      </c>
    </row>
    <row r="79" spans="29:36" ht="30">
      <c r="AC79" s="428" t="str">
        <f t="shared" si="11"/>
        <v xml:space="preserve"> KEROSENE TYPE 
 JET FUEL</v>
      </c>
      <c r="AG79" s="983" t="s">
        <v>1408</v>
      </c>
      <c r="AH79" s="993" t="s">
        <v>2022</v>
      </c>
      <c r="AI79" s="983" t="s">
        <v>1384</v>
      </c>
      <c r="AJ79" s="983" t="s">
        <v>1756</v>
      </c>
    </row>
    <row r="80" spans="29:36" ht="30">
      <c r="AC80" s="428" t="str">
        <f t="shared" si="11"/>
        <v xml:space="preserve"> OTHER 
 KEROSENE</v>
      </c>
      <c r="AG80" s="983" t="s">
        <v>1409</v>
      </c>
      <c r="AH80" s="993" t="s">
        <v>2023</v>
      </c>
      <c r="AI80" s="983" t="s">
        <v>1385</v>
      </c>
      <c r="AJ80" s="983" t="s">
        <v>1757</v>
      </c>
    </row>
    <row r="81" spans="29:36" ht="15">
      <c r="AC81" s="428" t="str">
        <f t="shared" si="11"/>
        <v>GAS / DIESEL OIL</v>
      </c>
      <c r="AG81" s="983" t="s">
        <v>1410</v>
      </c>
      <c r="AH81" s="983" t="s">
        <v>1024</v>
      </c>
      <c r="AI81" s="983" t="s">
        <v>227</v>
      </c>
      <c r="AJ81" s="983" t="s">
        <v>1758</v>
      </c>
    </row>
    <row r="82" spans="29:36" ht="15">
      <c r="AC82" s="428" t="str">
        <f t="shared" si="11"/>
        <v>FUEL OIL</v>
      </c>
      <c r="AG82" s="983" t="s">
        <v>888</v>
      </c>
      <c r="AH82" s="983" t="s">
        <v>2024</v>
      </c>
      <c r="AI82" s="983" t="s">
        <v>228</v>
      </c>
      <c r="AJ82" s="983" t="s">
        <v>1759</v>
      </c>
    </row>
    <row r="83" spans="29:36" ht="45">
      <c r="AC83" s="428" t="str">
        <f t="shared" si="11"/>
        <v>BITUMEN</v>
      </c>
      <c r="AG83" s="983" t="s">
        <v>1411</v>
      </c>
      <c r="AH83" s="983" t="s">
        <v>1411</v>
      </c>
      <c r="AI83" s="993" t="s">
        <v>2032</v>
      </c>
      <c r="AJ83" s="983" t="s">
        <v>1760</v>
      </c>
    </row>
    <row r="84" spans="29:36" ht="30">
      <c r="AC84" s="428" t="str">
        <f t="shared" si="11"/>
        <v xml:space="preserve"> PETROLEUM 
 COKE</v>
      </c>
      <c r="AG84" s="983" t="s">
        <v>1412</v>
      </c>
      <c r="AH84" s="993" t="s">
        <v>2025</v>
      </c>
      <c r="AI84" s="983" t="s">
        <v>1386</v>
      </c>
      <c r="AJ84" s="983" t="s">
        <v>1761</v>
      </c>
    </row>
    <row r="85" spans="29:36" ht="30">
      <c r="AC85" s="428" t="str">
        <f t="shared" si="11"/>
        <v xml:space="preserve"> OTHER OIL 
 PRODUCTS</v>
      </c>
      <c r="AG85" s="983" t="s">
        <v>889</v>
      </c>
      <c r="AH85" s="993" t="s">
        <v>2026</v>
      </c>
      <c r="AI85" s="983" t="s">
        <v>1387</v>
      </c>
      <c r="AJ85" s="983" t="s">
        <v>1762</v>
      </c>
    </row>
    <row r="87" spans="29:36" ht="15">
      <c r="AC87" s="428" t="str">
        <f>INDEX(LangDICT,,Lang)</f>
        <v>NATURAL GAS</v>
      </c>
      <c r="AG87" s="983" t="s">
        <v>966</v>
      </c>
      <c r="AH87" s="983" t="s">
        <v>95</v>
      </c>
      <c r="AI87" s="983" t="s">
        <v>1261</v>
      </c>
      <c r="AJ87" s="983" t="s">
        <v>1763</v>
      </c>
    </row>
    <row r="89" spans="29:36" ht="60">
      <c r="AC89" s="428" t="str">
        <f t="shared" ref="AC89:AC95" si="12">INDEX(LangDICT,,Lang)</f>
        <v xml:space="preserve"> INDUSTRIAL
 WASTE</v>
      </c>
      <c r="AG89" s="983" t="s">
        <v>582</v>
      </c>
      <c r="AH89" s="993" t="s">
        <v>2027</v>
      </c>
      <c r="AI89" s="993" t="s">
        <v>2033</v>
      </c>
      <c r="AJ89" s="983" t="s">
        <v>1764</v>
      </c>
    </row>
    <row r="90" spans="29:36" ht="45">
      <c r="AC90" s="428" t="str">
        <f t="shared" si="12"/>
        <v xml:space="preserve"> MUNICIPAL 
 WASTE 
 (RENEWABLE)</v>
      </c>
      <c r="AG90" s="983" t="s">
        <v>781</v>
      </c>
      <c r="AH90" s="993" t="s">
        <v>2028</v>
      </c>
      <c r="AI90" s="993" t="s">
        <v>2034</v>
      </c>
      <c r="AJ90" s="983" t="s">
        <v>1765</v>
      </c>
    </row>
    <row r="91" spans="29:36" ht="60">
      <c r="AC91" s="428" t="str">
        <f t="shared" si="12"/>
        <v xml:space="preserve"> MUNICIPAL 
 WASTE
 (NON-RENEWABLE)</v>
      </c>
      <c r="AG91" s="983" t="s">
        <v>782</v>
      </c>
      <c r="AH91" s="993" t="s">
        <v>2029</v>
      </c>
      <c r="AI91" s="993" t="s">
        <v>2035</v>
      </c>
      <c r="AJ91" s="983" t="s">
        <v>1766</v>
      </c>
    </row>
    <row r="92" spans="29:36" ht="15">
      <c r="AC92" s="428" t="str">
        <f t="shared" si="12"/>
        <v>SOLID BIOFUELS</v>
      </c>
      <c r="AG92" s="983" t="s">
        <v>53</v>
      </c>
      <c r="AH92" s="983" t="s">
        <v>1187</v>
      </c>
      <c r="AI92" s="983" t="s">
        <v>1188</v>
      </c>
      <c r="AJ92" s="983" t="s">
        <v>1767</v>
      </c>
    </row>
    <row r="93" spans="29:36" ht="15">
      <c r="AC93" s="428" t="str">
        <f t="shared" si="12"/>
        <v>BIOGASES</v>
      </c>
      <c r="AG93" s="983" t="s">
        <v>1095</v>
      </c>
      <c r="AH93" s="983" t="s">
        <v>1095</v>
      </c>
      <c r="AI93" s="983" t="s">
        <v>844</v>
      </c>
      <c r="AJ93" s="983" t="s">
        <v>1768</v>
      </c>
    </row>
    <row r="94" spans="29:36" ht="15">
      <c r="AC94" s="428" t="str">
        <f t="shared" si="12"/>
        <v>BIODIESELS</v>
      </c>
      <c r="AG94" s="983" t="s">
        <v>52</v>
      </c>
      <c r="AH94" s="983" t="s">
        <v>777</v>
      </c>
      <c r="AI94" s="983" t="s">
        <v>777</v>
      </c>
      <c r="AJ94" s="983" t="s">
        <v>1769</v>
      </c>
    </row>
    <row r="95" spans="29:36" ht="15">
      <c r="AC95" s="428" t="str">
        <f t="shared" si="12"/>
        <v>OTHER LIQUID BIOFUELS</v>
      </c>
      <c r="AG95" s="983" t="s">
        <v>973</v>
      </c>
      <c r="AH95" s="983" t="s">
        <v>778</v>
      </c>
      <c r="AI95" s="983" t="s">
        <v>779</v>
      </c>
      <c r="AJ95" s="983" t="s">
        <v>1770</v>
      </c>
    </row>
    <row r="97" spans="29:36" ht="15">
      <c r="AC97" s="428" t="str">
        <f>INDEX(LangDICT,,Lang)</f>
        <v>FUELS</v>
      </c>
      <c r="AG97" s="983" t="s">
        <v>1223</v>
      </c>
      <c r="AH97" s="983" t="s">
        <v>1223</v>
      </c>
      <c r="AI97" s="983" t="s">
        <v>98</v>
      </c>
      <c r="AJ97" s="983" t="s">
        <v>1773</v>
      </c>
    </row>
    <row r="98" spans="29:36" ht="15">
      <c r="AC98" s="428" t="str">
        <f>INDEX(LangDICT,,Lang)</f>
        <v>UNITS</v>
      </c>
      <c r="AG98" s="983" t="s">
        <v>1224</v>
      </c>
      <c r="AH98" s="983" t="s">
        <v>1224</v>
      </c>
      <c r="AI98" s="983" t="s">
        <v>99</v>
      </c>
      <c r="AJ98" s="983" t="s">
        <v>1774</v>
      </c>
    </row>
    <row r="100" spans="29:36">
      <c r="AC100" s="428" t="str">
        <f>INDEX(LangDICT,,Lang)</f>
        <v>TABLE 6a.  GROSS ELECTRICITY AND HEAT PRODUCTION FROM COMBUSTIBLE FUELS (TRANSFORMATION SECTOR)</v>
      </c>
      <c r="AG100" s="321" t="s">
        <v>1779</v>
      </c>
      <c r="AH100" s="321" t="s">
        <v>1294</v>
      </c>
      <c r="AI100" s="321" t="s">
        <v>216</v>
      </c>
      <c r="AJ100" s="406" t="s">
        <v>1775</v>
      </c>
    </row>
    <row r="101" spans="29:36">
      <c r="AC101" s="428" t="str">
        <f>INDEX(LangDICT,,Lang)</f>
        <v>TABLE 6b.  GROSS ELECTRICITY AND HEAT PRODUCTION FROM COMBUSTIBLE FUELS (TRANSFORMATION SECTOR)</v>
      </c>
      <c r="AG101" s="321" t="s">
        <v>1780</v>
      </c>
      <c r="AH101" s="833" t="s">
        <v>1021</v>
      </c>
      <c r="AI101" s="321" t="s">
        <v>456</v>
      </c>
      <c r="AJ101" s="406" t="s">
        <v>1776</v>
      </c>
    </row>
    <row r="102" spans="29:36">
      <c r="AC102" s="428" t="str">
        <f>INDEX(LangDICT,,Lang)</f>
        <v>TABLE 6c.  GROSS ELECTRICITY AND HEAT PRODUCTION FROM COMBUSTIBLE FUELS (TRANSFORMATION SECTOR)</v>
      </c>
      <c r="AG102" s="321" t="s">
        <v>1781</v>
      </c>
      <c r="AH102" s="308" t="s">
        <v>1295</v>
      </c>
      <c r="AI102" s="321" t="s">
        <v>1260</v>
      </c>
      <c r="AJ102" s="406" t="s">
        <v>1777</v>
      </c>
    </row>
    <row r="103" spans="29:36">
      <c r="AC103" s="428" t="str">
        <f>INDEX(LangDICT,,Lang)</f>
        <v>TABLE 6d.  GROSS ELECTRICITY AND HEAT PRODUCTION FROM COMBUSTIBLE FUELS (TRANSFORMATION SECTOR)</v>
      </c>
      <c r="AG103" s="321" t="s">
        <v>1782</v>
      </c>
      <c r="AH103" s="833" t="s">
        <v>26</v>
      </c>
      <c r="AI103" s="321" t="s">
        <v>215</v>
      </c>
      <c r="AJ103" s="406" t="s">
        <v>1778</v>
      </c>
    </row>
  </sheetData>
  <sheetProtection password="BEEF" sheet="1" objects="1" scenarios="1"/>
  <phoneticPr fontId="63" type="noConversion"/>
  <pageMargins left="0.75" right="0.75" top="1" bottom="1" header="0.5" footer="0.5"/>
  <pageSetup paperSize="9" scale="72" orientation="portrait"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sheetPr codeName="Sheet_TS15" enableFormatConditionsCalculation="0">
    <tabColor indexed="43"/>
    <pageSetUpPr fitToPage="1"/>
  </sheetPr>
  <dimension ref="A1:BP40"/>
  <sheetViews>
    <sheetView showGridLines="0" zoomScaleNormal="100" workbookViewId="0">
      <pane xSplit="4" ySplit="5" topLeftCell="O6" activePane="bottomRight" state="frozen"/>
      <selection activeCell="P11" sqref="P11"/>
      <selection pane="topRight" activeCell="P11" sqref="P11"/>
      <selection pane="bottomLeft" activeCell="P11" sqref="P11"/>
      <selection pane="bottomRight" activeCell="AC17" sqref="AC17"/>
    </sheetView>
  </sheetViews>
  <sheetFormatPr defaultRowHeight="12"/>
  <cols>
    <col min="1" max="4" width="10.140625" style="777" hidden="1" customWidth="1"/>
    <col min="5" max="28" width="8.7109375" style="81" customWidth="1"/>
    <col min="29" max="29" width="30.7109375" style="777" customWidth="1"/>
    <col min="30" max="30" width="9.140625" style="81" hidden="1" customWidth="1"/>
    <col min="31" max="31" width="31.5703125" style="777" hidden="1" customWidth="1"/>
    <col min="32" max="68" width="9.140625" style="81" hidden="1" customWidth="1"/>
    <col min="69" max="79" width="9.140625" style="81" customWidth="1"/>
    <col min="80" max="16384" width="9.140625" style="81"/>
  </cols>
  <sheetData>
    <row r="1" spans="1:55" ht="48.95" customHeight="1">
      <c r="F1" s="402"/>
      <c r="G1" s="220"/>
      <c r="H1" s="220"/>
      <c r="I1" s="1075" t="s">
        <v>2229</v>
      </c>
      <c r="J1" s="220"/>
      <c r="K1" s="220"/>
      <c r="L1" s="220"/>
      <c r="N1" s="402"/>
      <c r="O1" s="221"/>
      <c r="P1" s="221"/>
      <c r="Q1" s="221"/>
      <c r="R1" s="221"/>
      <c r="S1" s="221"/>
      <c r="T1" s="221"/>
      <c r="U1" s="1075" t="s">
        <v>2229</v>
      </c>
      <c r="V1" s="221"/>
      <c r="W1" s="221"/>
      <c r="X1" s="221"/>
      <c r="Y1" s="221"/>
      <c r="Z1" s="221"/>
      <c r="AA1" s="221"/>
      <c r="AB1" s="221"/>
      <c r="AC1" s="1040">
        <f ca="1">NOW()</f>
        <v>41912.572466666665</v>
      </c>
      <c r="AE1" s="787" t="s">
        <v>639</v>
      </c>
    </row>
    <row r="2" spans="1:55" s="82" customFormat="1" ht="12.75">
      <c r="A2" s="770"/>
      <c r="B2" s="770"/>
      <c r="C2" s="770"/>
      <c r="D2" s="771"/>
      <c r="E2" s="83"/>
      <c r="I2" s="1074" t="s">
        <v>2227</v>
      </c>
      <c r="N2" s="83"/>
      <c r="O2" s="83"/>
      <c r="P2" s="83"/>
      <c r="Q2" s="83"/>
      <c r="R2" s="83"/>
      <c r="S2" s="83"/>
      <c r="T2" s="83"/>
      <c r="U2" s="1074" t="s">
        <v>2227</v>
      </c>
      <c r="V2" s="83"/>
      <c r="W2" s="83"/>
      <c r="X2" s="83"/>
      <c r="Y2" s="83"/>
      <c r="Z2" s="83"/>
      <c r="AA2" s="83"/>
      <c r="AC2" s="1041" t="s">
        <v>2129</v>
      </c>
      <c r="AE2" s="770"/>
    </row>
    <row r="3" spans="1:55" s="84" customFormat="1">
      <c r="A3" s="772"/>
      <c r="B3" s="772"/>
      <c r="C3" s="772"/>
      <c r="D3" s="771"/>
      <c r="E3" s="83"/>
      <c r="F3" s="83"/>
      <c r="G3" s="83"/>
      <c r="H3" s="83"/>
      <c r="I3" s="83"/>
      <c r="J3" s="83"/>
      <c r="K3" s="83"/>
      <c r="L3" s="83"/>
      <c r="M3" s="83"/>
      <c r="N3" s="83"/>
      <c r="O3" s="83"/>
      <c r="P3" s="83"/>
      <c r="Q3" s="83"/>
      <c r="R3" s="83"/>
      <c r="S3" s="83"/>
      <c r="T3" s="83"/>
      <c r="U3" s="83"/>
      <c r="V3" s="83"/>
      <c r="W3" s="83"/>
      <c r="X3" s="83"/>
      <c r="Y3" s="83"/>
      <c r="Z3" s="83"/>
      <c r="AA3" s="83"/>
      <c r="AC3" s="771"/>
      <c r="AE3" s="772"/>
    </row>
    <row r="4" spans="1:55" s="84" customFormat="1">
      <c r="A4" s="759" t="s">
        <v>1304</v>
      </c>
      <c r="B4" s="759" t="s">
        <v>1302</v>
      </c>
      <c r="C4" s="759" t="s">
        <v>1303</v>
      </c>
      <c r="D4" s="760" t="s">
        <v>1305</v>
      </c>
      <c r="E4" s="83"/>
      <c r="F4" s="83"/>
      <c r="G4" s="83"/>
      <c r="H4" s="83"/>
      <c r="I4" s="83"/>
      <c r="J4" s="83"/>
      <c r="K4" s="83"/>
      <c r="L4" s="83"/>
      <c r="AC4" s="771"/>
      <c r="AE4" s="772"/>
    </row>
    <row r="5" spans="1:55" s="84"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3">
        <v>1990</v>
      </c>
      <c r="AG5" s="224">
        <v>1991</v>
      </c>
      <c r="AH5" s="224">
        <v>1992</v>
      </c>
      <c r="AI5" s="224">
        <v>1993</v>
      </c>
      <c r="AJ5" s="224">
        <v>1994</v>
      </c>
      <c r="AK5" s="224">
        <v>1995</v>
      </c>
      <c r="AL5" s="224">
        <v>1996</v>
      </c>
      <c r="AM5" s="224">
        <v>1997</v>
      </c>
      <c r="AN5" s="224">
        <v>1998</v>
      </c>
      <c r="AO5" s="224">
        <v>1999</v>
      </c>
      <c r="AP5" s="224">
        <v>2000</v>
      </c>
      <c r="AQ5" s="224">
        <v>2001</v>
      </c>
      <c r="AR5" s="224">
        <v>2002</v>
      </c>
      <c r="AS5" s="224">
        <v>2003</v>
      </c>
      <c r="AT5" s="224">
        <v>2004</v>
      </c>
      <c r="AU5" s="224">
        <v>2005</v>
      </c>
      <c r="AV5" s="224">
        <v>2006</v>
      </c>
      <c r="AW5" s="224">
        <v>2007</v>
      </c>
      <c r="AX5" s="224">
        <v>2008</v>
      </c>
      <c r="AY5" s="224">
        <v>2009</v>
      </c>
      <c r="AZ5" s="224">
        <v>2010</v>
      </c>
      <c r="BA5" s="224">
        <v>2011</v>
      </c>
      <c r="BB5" s="224">
        <v>2012</v>
      </c>
      <c r="BC5" s="224">
        <v>2013</v>
      </c>
    </row>
    <row r="6" spans="1:55" s="126" customFormat="1" ht="24" customHeight="1" thickBot="1">
      <c r="A6" s="789"/>
      <c r="B6" s="789"/>
      <c r="C6" s="789"/>
      <c r="D6" s="789"/>
      <c r="E6" s="622"/>
      <c r="F6" s="622"/>
      <c r="G6" s="622"/>
      <c r="H6" s="622"/>
      <c r="I6" s="622"/>
      <c r="J6" s="622"/>
      <c r="K6" s="622"/>
      <c r="L6" s="622"/>
      <c r="M6" s="622"/>
      <c r="N6" s="622"/>
      <c r="O6" s="127"/>
      <c r="P6" s="622"/>
      <c r="Q6" s="622"/>
      <c r="R6" s="622"/>
      <c r="S6" s="622"/>
      <c r="T6" s="622"/>
      <c r="U6" s="622"/>
      <c r="V6" s="622"/>
      <c r="W6" s="622"/>
      <c r="X6" s="622"/>
      <c r="Y6" s="127"/>
      <c r="Z6" s="622"/>
      <c r="AA6" s="622"/>
      <c r="AB6" s="127"/>
      <c r="AC6" s="1069" t="s">
        <v>2142</v>
      </c>
      <c r="AE6" s="788" t="s">
        <v>186</v>
      </c>
      <c r="AF6" s="249"/>
      <c r="AG6" s="622"/>
      <c r="AH6" s="622"/>
      <c r="AI6" s="622"/>
      <c r="AJ6" s="622"/>
      <c r="AK6" s="622"/>
      <c r="AL6" s="622"/>
      <c r="AM6" s="622"/>
      <c r="AN6" s="622"/>
      <c r="AO6" s="622"/>
      <c r="AP6" s="622"/>
      <c r="AQ6" s="622"/>
      <c r="AR6" s="622"/>
      <c r="AS6" s="622"/>
      <c r="AT6" s="622"/>
      <c r="AU6" s="622"/>
      <c r="AV6" s="622"/>
      <c r="AW6" s="622"/>
      <c r="AX6" s="622"/>
      <c r="AY6" s="622"/>
      <c r="AZ6" s="622"/>
      <c r="BA6" s="622"/>
      <c r="BB6" s="622"/>
      <c r="BC6" s="622"/>
    </row>
    <row r="7" spans="1:55" s="130" customFormat="1" ht="12.75" customHeight="1">
      <c r="A7" s="775" t="s">
        <v>538</v>
      </c>
      <c r="B7" s="775" t="s">
        <v>73</v>
      </c>
      <c r="C7" s="775" t="s">
        <v>555</v>
      </c>
      <c r="D7" s="775" t="s">
        <v>542</v>
      </c>
      <c r="E7" s="128">
        <v>0</v>
      </c>
      <c r="F7" s="128">
        <v>0</v>
      </c>
      <c r="G7" s="128">
        <v>0</v>
      </c>
      <c r="H7" s="128">
        <v>0</v>
      </c>
      <c r="I7" s="128">
        <v>0</v>
      </c>
      <c r="J7" s="128">
        <v>0</v>
      </c>
      <c r="K7" s="128">
        <v>0</v>
      </c>
      <c r="L7" s="128">
        <v>0</v>
      </c>
      <c r="M7" s="128">
        <v>0</v>
      </c>
      <c r="N7" s="128">
        <v>0</v>
      </c>
      <c r="O7" s="128">
        <v>0</v>
      </c>
      <c r="P7" s="128">
        <v>0</v>
      </c>
      <c r="Q7" s="128">
        <v>0</v>
      </c>
      <c r="R7" s="128">
        <v>0</v>
      </c>
      <c r="S7" s="128">
        <v>0</v>
      </c>
      <c r="T7" s="128">
        <v>0</v>
      </c>
      <c r="U7" s="128">
        <v>0</v>
      </c>
      <c r="V7" s="128">
        <v>0</v>
      </c>
      <c r="W7" s="128">
        <v>0</v>
      </c>
      <c r="X7" s="128">
        <v>0</v>
      </c>
      <c r="Y7" s="128">
        <v>0</v>
      </c>
      <c r="Z7" s="128">
        <v>0</v>
      </c>
      <c r="AA7" s="128">
        <v>0</v>
      </c>
      <c r="AB7" s="128">
        <v>0</v>
      </c>
      <c r="AC7" s="1054" t="s">
        <v>2219</v>
      </c>
      <c r="AE7" s="762" t="s">
        <v>1474</v>
      </c>
      <c r="AF7" s="128">
        <v>0</v>
      </c>
      <c r="AG7" s="128">
        <v>0</v>
      </c>
      <c r="AH7" s="128">
        <v>0</v>
      </c>
      <c r="AI7" s="128">
        <v>0</v>
      </c>
      <c r="AJ7" s="128">
        <v>0</v>
      </c>
      <c r="AK7" s="128">
        <v>0</v>
      </c>
      <c r="AL7" s="128">
        <v>0</v>
      </c>
      <c r="AM7" s="128">
        <v>0</v>
      </c>
      <c r="AN7" s="128">
        <v>0</v>
      </c>
      <c r="AO7" s="128">
        <v>0</v>
      </c>
      <c r="AP7" s="128">
        <v>0</v>
      </c>
      <c r="AQ7" s="128">
        <v>0</v>
      </c>
      <c r="AR7" s="128">
        <v>0</v>
      </c>
      <c r="AS7" s="128">
        <v>0</v>
      </c>
      <c r="AT7" s="128">
        <v>0</v>
      </c>
      <c r="AU7" s="128">
        <v>0</v>
      </c>
      <c r="AV7" s="128">
        <v>0</v>
      </c>
      <c r="AW7" s="128">
        <v>0</v>
      </c>
      <c r="AX7" s="128">
        <v>0</v>
      </c>
      <c r="AY7" s="128">
        <v>0</v>
      </c>
      <c r="AZ7" s="128">
        <v>0</v>
      </c>
      <c r="BA7" s="128">
        <v>0</v>
      </c>
      <c r="BB7" s="128">
        <v>0</v>
      </c>
      <c r="BC7" s="128">
        <v>0</v>
      </c>
    </row>
    <row r="8" spans="1:55" s="130" customFormat="1" ht="12.75" customHeight="1">
      <c r="A8" s="775" t="s">
        <v>538</v>
      </c>
      <c r="B8" s="775" t="s">
        <v>1307</v>
      </c>
      <c r="C8" s="775" t="s">
        <v>555</v>
      </c>
      <c r="D8" s="775" t="s">
        <v>542</v>
      </c>
      <c r="E8" s="128">
        <v>0</v>
      </c>
      <c r="F8" s="128">
        <v>0</v>
      </c>
      <c r="G8" s="128">
        <v>0</v>
      </c>
      <c r="H8" s="128">
        <v>0</v>
      </c>
      <c r="I8" s="128">
        <v>0</v>
      </c>
      <c r="J8" s="128">
        <v>0</v>
      </c>
      <c r="K8" s="128">
        <v>0</v>
      </c>
      <c r="L8" s="128">
        <v>0</v>
      </c>
      <c r="M8" s="128">
        <v>0</v>
      </c>
      <c r="N8" s="128">
        <v>0</v>
      </c>
      <c r="O8" s="128">
        <v>0</v>
      </c>
      <c r="P8" s="128">
        <v>0</v>
      </c>
      <c r="Q8" s="128">
        <v>0</v>
      </c>
      <c r="R8" s="128">
        <v>0</v>
      </c>
      <c r="S8" s="128">
        <v>0</v>
      </c>
      <c r="T8" s="128">
        <v>0</v>
      </c>
      <c r="U8" s="128">
        <v>0</v>
      </c>
      <c r="V8" s="128">
        <v>0</v>
      </c>
      <c r="W8" s="128">
        <v>0</v>
      </c>
      <c r="X8" s="128">
        <v>0</v>
      </c>
      <c r="Y8" s="128">
        <v>0</v>
      </c>
      <c r="Z8" s="128">
        <v>0</v>
      </c>
      <c r="AA8" s="128">
        <v>0</v>
      </c>
      <c r="AB8" s="128">
        <v>0</v>
      </c>
      <c r="AC8" s="1054" t="s">
        <v>2220</v>
      </c>
      <c r="AE8" s="762" t="s">
        <v>636</v>
      </c>
      <c r="AF8" s="128">
        <v>0</v>
      </c>
      <c r="AG8" s="128">
        <v>0</v>
      </c>
      <c r="AH8" s="128">
        <v>0</v>
      </c>
      <c r="AI8" s="128">
        <v>0</v>
      </c>
      <c r="AJ8" s="128">
        <v>0</v>
      </c>
      <c r="AK8" s="128">
        <v>0</v>
      </c>
      <c r="AL8" s="128">
        <v>0</v>
      </c>
      <c r="AM8" s="128">
        <v>0</v>
      </c>
      <c r="AN8" s="128">
        <v>0</v>
      </c>
      <c r="AO8" s="128">
        <v>0</v>
      </c>
      <c r="AP8" s="128">
        <v>0</v>
      </c>
      <c r="AQ8" s="128">
        <v>0</v>
      </c>
      <c r="AR8" s="128">
        <v>0</v>
      </c>
      <c r="AS8" s="128">
        <v>0</v>
      </c>
      <c r="AT8" s="128">
        <v>0</v>
      </c>
      <c r="AU8" s="128">
        <v>0</v>
      </c>
      <c r="AV8" s="128">
        <v>0</v>
      </c>
      <c r="AW8" s="128">
        <v>0</v>
      </c>
      <c r="AX8" s="128">
        <v>0</v>
      </c>
      <c r="AY8" s="128">
        <v>0</v>
      </c>
      <c r="AZ8" s="128">
        <v>0</v>
      </c>
      <c r="BA8" s="128">
        <v>0</v>
      </c>
      <c r="BB8" s="128">
        <v>0</v>
      </c>
      <c r="BC8" s="128">
        <v>0</v>
      </c>
    </row>
    <row r="9" spans="1:55" s="130" customFormat="1" ht="12.75" customHeight="1">
      <c r="A9" s="775" t="s">
        <v>538</v>
      </c>
      <c r="B9" s="775" t="s">
        <v>74</v>
      </c>
      <c r="C9" s="775" t="s">
        <v>555</v>
      </c>
      <c r="D9" s="775" t="s">
        <v>542</v>
      </c>
      <c r="E9" s="128">
        <v>0</v>
      </c>
      <c r="F9" s="128">
        <v>0</v>
      </c>
      <c r="G9" s="128">
        <v>0</v>
      </c>
      <c r="H9" s="128">
        <v>0</v>
      </c>
      <c r="I9" s="128">
        <v>0</v>
      </c>
      <c r="J9" s="128">
        <v>0</v>
      </c>
      <c r="K9" s="128">
        <v>0</v>
      </c>
      <c r="L9" s="128">
        <v>0</v>
      </c>
      <c r="M9" s="128">
        <v>0</v>
      </c>
      <c r="N9" s="128">
        <v>0</v>
      </c>
      <c r="O9" s="128">
        <v>0</v>
      </c>
      <c r="P9" s="128">
        <v>0</v>
      </c>
      <c r="Q9" s="128">
        <v>0</v>
      </c>
      <c r="R9" s="128">
        <v>0</v>
      </c>
      <c r="S9" s="128">
        <v>0</v>
      </c>
      <c r="T9" s="128">
        <v>0</v>
      </c>
      <c r="U9" s="128">
        <v>0</v>
      </c>
      <c r="V9" s="128">
        <v>0</v>
      </c>
      <c r="W9" s="128">
        <v>0</v>
      </c>
      <c r="X9" s="128">
        <v>0</v>
      </c>
      <c r="Y9" s="128">
        <v>0</v>
      </c>
      <c r="Z9" s="128">
        <v>0</v>
      </c>
      <c r="AA9" s="128">
        <v>0</v>
      </c>
      <c r="AB9" s="128">
        <v>0</v>
      </c>
      <c r="AC9" s="1054" t="s">
        <v>2221</v>
      </c>
      <c r="AE9" s="762" t="s">
        <v>637</v>
      </c>
      <c r="AF9" s="128">
        <v>0</v>
      </c>
      <c r="AG9" s="128">
        <v>0</v>
      </c>
      <c r="AH9" s="128">
        <v>0</v>
      </c>
      <c r="AI9" s="128">
        <v>0</v>
      </c>
      <c r="AJ9" s="128">
        <v>0</v>
      </c>
      <c r="AK9" s="128">
        <v>0</v>
      </c>
      <c r="AL9" s="128">
        <v>0</v>
      </c>
      <c r="AM9" s="128">
        <v>0</v>
      </c>
      <c r="AN9" s="128">
        <v>0</v>
      </c>
      <c r="AO9" s="128">
        <v>0</v>
      </c>
      <c r="AP9" s="128">
        <v>0</v>
      </c>
      <c r="AQ9" s="128">
        <v>0</v>
      </c>
      <c r="AR9" s="128">
        <v>0</v>
      </c>
      <c r="AS9" s="128">
        <v>0</v>
      </c>
      <c r="AT9" s="128">
        <v>0</v>
      </c>
      <c r="AU9" s="128">
        <v>0</v>
      </c>
      <c r="AV9" s="128">
        <v>0</v>
      </c>
      <c r="AW9" s="128">
        <v>0</v>
      </c>
      <c r="AX9" s="128">
        <v>0</v>
      </c>
      <c r="AY9" s="128">
        <v>0</v>
      </c>
      <c r="AZ9" s="128">
        <v>0</v>
      </c>
      <c r="BA9" s="128">
        <v>0</v>
      </c>
      <c r="BB9" s="128">
        <v>0</v>
      </c>
      <c r="BC9" s="128">
        <v>0</v>
      </c>
    </row>
    <row r="10" spans="1:55" s="130" customFormat="1" ht="12.75" customHeight="1">
      <c r="A10" s="775"/>
      <c r="B10" s="775"/>
      <c r="C10" s="775"/>
      <c r="D10" s="775"/>
      <c r="E10" s="141" t="str">
        <f>IF(AND(SUM(E7:E9)&gt;0,E8=0),"Missing Input",IF(AND(SUM(E7:E8)&gt;0,E9=0),"Missing Output",IF(AND(SUM(E7:E9)&gt;0,E8&gt;0,E9&gt;0),(E9*3.6)/E8*100,"")))</f>
        <v/>
      </c>
      <c r="F10" s="141" t="str">
        <f t="shared" ref="F10:AB10" si="0">IF(AND(SUM(F7:F9)&gt;0,F8=0),"Missing Input",IF(AND(SUM(F7:F8)&gt;0,F9=0),"Missing Output",IF(AND(SUM(F7:F9)&gt;0,F8&gt;0,F9&gt;0),(F9*3.6)/F8*100,"")))</f>
        <v/>
      </c>
      <c r="G10" s="141" t="str">
        <f t="shared" si="0"/>
        <v/>
      </c>
      <c r="H10" s="141" t="str">
        <f t="shared" si="0"/>
        <v/>
      </c>
      <c r="I10" s="141" t="str">
        <f t="shared" si="0"/>
        <v/>
      </c>
      <c r="J10" s="141" t="str">
        <f t="shared" si="0"/>
        <v/>
      </c>
      <c r="K10" s="141" t="str">
        <f t="shared" si="0"/>
        <v/>
      </c>
      <c r="L10" s="141" t="str">
        <f t="shared" si="0"/>
        <v/>
      </c>
      <c r="M10" s="141" t="str">
        <f t="shared" si="0"/>
        <v/>
      </c>
      <c r="N10" s="141" t="str">
        <f t="shared" si="0"/>
        <v/>
      </c>
      <c r="O10" s="141" t="str">
        <f t="shared" si="0"/>
        <v/>
      </c>
      <c r="P10" s="141" t="str">
        <f t="shared" si="0"/>
        <v/>
      </c>
      <c r="Q10" s="141" t="str">
        <f t="shared" si="0"/>
        <v/>
      </c>
      <c r="R10" s="141" t="str">
        <f t="shared" si="0"/>
        <v/>
      </c>
      <c r="S10" s="141" t="str">
        <f t="shared" si="0"/>
        <v/>
      </c>
      <c r="T10" s="141" t="str">
        <f t="shared" si="0"/>
        <v/>
      </c>
      <c r="U10" s="141" t="str">
        <f t="shared" si="0"/>
        <v/>
      </c>
      <c r="V10" s="141" t="str">
        <f t="shared" si="0"/>
        <v/>
      </c>
      <c r="W10" s="141" t="str">
        <f>IF(AND(SUM(W7:W9)&gt;0,W8=0),"Missing Input",IF(AND(SUM(W7:W8)&gt;0,W9=0),"Missing Output",IF(AND(SUM(W7:W9)&gt;0,W8&gt;0,W9&gt;0),(W9*3.6)/W8*100,"")))</f>
        <v/>
      </c>
      <c r="X10" s="141" t="str">
        <f>IF(AND(SUM(X7:X9)&gt;0,X8=0),"Missing Input",IF(AND(SUM(X7:X8)&gt;0,X9=0),"Missing Output",IF(AND(SUM(X7:X9)&gt;0,X8&gt;0,X9&gt;0),(X9*3.6)/X8*100,"")))</f>
        <v/>
      </c>
      <c r="Y10" s="141" t="str">
        <f>IF(AND(SUM(Y7:Y9)&gt;0,Y8=0),"Missing Input",IF(AND(SUM(Y7:Y8)&gt;0,Y9=0),"Missing Output",IF(AND(SUM(Y7:Y9)&gt;0,Y8&gt;0,Y9&gt;0),(Y9*3.6)/Y8*100,"")))</f>
        <v/>
      </c>
      <c r="Z10" s="141" t="str">
        <f>IF(AND(SUM(Z7:Z9)&gt;0,Z8=0),"Missing Input",IF(AND(SUM(Z7:Z8)&gt;0,Z9=0),"Missing Output",IF(AND(SUM(Z7:Z9)&gt;0,Z8&gt;0,Z9&gt;0),(Z9*3.6)/Z8*100,"")))</f>
        <v/>
      </c>
      <c r="AA10" s="141" t="str">
        <f>IF(AND(SUM(AA7:AA9)&gt;0,AA8=0),"Missing Input",IF(AND(SUM(AA7:AA8)&gt;0,AA9=0),"Missing Output",IF(AND(SUM(AA7:AA9)&gt;0,AA8&gt;0,AA9&gt;0),(AA9*3.6)/AA8*100,"")))</f>
        <v/>
      </c>
      <c r="AB10" s="141" t="str">
        <f t="shared" si="0"/>
        <v/>
      </c>
      <c r="AC10" s="1070" t="s">
        <v>2222</v>
      </c>
      <c r="AE10" s="762" t="s">
        <v>964</v>
      </c>
      <c r="AF10" s="141" t="str">
        <f t="shared" ref="AF10:BC10" si="1">IF(AND(SUM(AF7:AF9)&gt;0,AF8=0),"Missing Input",IF(AND(SUM(AF7:AF8)&gt;0,AF9=0),"Missing Output",IF(AND(SUM(AF7:AF9)&gt;0,AF8&gt;0,AF9&gt;0),(AF9*3.6)/AF8*100,"")))</f>
        <v/>
      </c>
      <c r="AG10" s="141" t="str">
        <f t="shared" si="1"/>
        <v/>
      </c>
      <c r="AH10" s="141" t="str">
        <f t="shared" si="1"/>
        <v/>
      </c>
      <c r="AI10" s="141" t="str">
        <f t="shared" si="1"/>
        <v/>
      </c>
      <c r="AJ10" s="141" t="str">
        <f t="shared" si="1"/>
        <v/>
      </c>
      <c r="AK10" s="141" t="str">
        <f t="shared" si="1"/>
        <v/>
      </c>
      <c r="AL10" s="141" t="str">
        <f t="shared" si="1"/>
        <v/>
      </c>
      <c r="AM10" s="141" t="str">
        <f t="shared" si="1"/>
        <v/>
      </c>
      <c r="AN10" s="141" t="str">
        <f t="shared" si="1"/>
        <v/>
      </c>
      <c r="AO10" s="141" t="str">
        <f t="shared" si="1"/>
        <v/>
      </c>
      <c r="AP10" s="141" t="str">
        <f t="shared" si="1"/>
        <v/>
      </c>
      <c r="AQ10" s="141" t="str">
        <f t="shared" si="1"/>
        <v/>
      </c>
      <c r="AR10" s="141" t="str">
        <f t="shared" si="1"/>
        <v/>
      </c>
      <c r="AS10" s="141" t="str">
        <f t="shared" si="1"/>
        <v/>
      </c>
      <c r="AT10" s="141" t="str">
        <f t="shared" si="1"/>
        <v/>
      </c>
      <c r="AU10" s="141" t="str">
        <f t="shared" si="1"/>
        <v/>
      </c>
      <c r="AV10" s="141" t="str">
        <f t="shared" si="1"/>
        <v/>
      </c>
      <c r="AW10" s="141" t="str">
        <f t="shared" si="1"/>
        <v/>
      </c>
      <c r="AX10" s="141" t="str">
        <f t="shared" si="1"/>
        <v/>
      </c>
      <c r="AY10" s="141" t="str">
        <f>IF(AND(SUM(AY7:AY9)&gt;0,AY8=0),"Missing Input",IF(AND(SUM(AY7:AY8)&gt;0,AY9=0),"Missing Output",IF(AND(SUM(AY7:AY9)&gt;0,AY8&gt;0,AY9&gt;0),(AY9*3.6)/AY8*100,"")))</f>
        <v/>
      </c>
      <c r="AZ10" s="141" t="str">
        <f>IF(AND(SUM(AZ7:AZ9)&gt;0,AZ8=0),"Missing Input",IF(AND(SUM(AZ7:AZ8)&gt;0,AZ9=0),"Missing Output",IF(AND(SUM(AZ7:AZ9)&gt;0,AZ8&gt;0,AZ9&gt;0),(AZ9*3.6)/AZ8*100,"")))</f>
        <v/>
      </c>
      <c r="BA10" s="141" t="str">
        <f>IF(AND(SUM(BA7:BA9)&gt;0,BA8=0),"Missing Input",IF(AND(SUM(BA7:BA8)&gt;0,BA9=0),"Missing Output",IF(AND(SUM(BA7:BA9)&gt;0,BA8&gt;0,BA9&gt;0),(BA9*3.6)/BA8*100,"")))</f>
        <v/>
      </c>
      <c r="BB10" s="141" t="str">
        <f>IF(AND(SUM(BB7:BB9)&gt;0,BB8=0),"Missing Input",IF(AND(SUM(BB7:BB8)&gt;0,BB9=0),"Missing Output",IF(AND(SUM(BB7:BB9)&gt;0,BB8&gt;0,BB9&gt;0),(BB9*3.6)/BB8*100,"")))</f>
        <v/>
      </c>
      <c r="BC10" s="141" t="str">
        <f t="shared" si="1"/>
        <v/>
      </c>
    </row>
    <row r="11" spans="1:55" s="130" customFormat="1" ht="24" customHeight="1">
      <c r="A11" s="775"/>
      <c r="B11" s="775"/>
      <c r="C11" s="775"/>
      <c r="D11" s="775"/>
      <c r="E11" s="623"/>
      <c r="F11" s="623"/>
      <c r="G11" s="623"/>
      <c r="H11" s="623"/>
      <c r="I11" s="623"/>
      <c r="J11" s="624"/>
      <c r="K11" s="624"/>
      <c r="L11" s="624"/>
      <c r="M11" s="624"/>
      <c r="N11" s="624"/>
      <c r="O11" s="132"/>
      <c r="P11" s="624"/>
      <c r="Q11" s="624"/>
      <c r="R11" s="624"/>
      <c r="S11" s="624"/>
      <c r="T11" s="624"/>
      <c r="U11" s="624"/>
      <c r="V11" s="624"/>
      <c r="W11" s="624"/>
      <c r="X11" s="624"/>
      <c r="Y11" s="132"/>
      <c r="Z11" s="624"/>
      <c r="AA11" s="624"/>
      <c r="AB11" s="132"/>
      <c r="AC11" s="1067" t="s">
        <v>2141</v>
      </c>
      <c r="AE11" s="762" t="s">
        <v>189</v>
      </c>
      <c r="AF11" s="624"/>
      <c r="AG11" s="624"/>
      <c r="AH11" s="624"/>
      <c r="AI11" s="624"/>
      <c r="AJ11" s="624"/>
      <c r="AK11" s="624"/>
      <c r="AL11" s="624"/>
      <c r="AM11" s="624"/>
      <c r="AN11" s="624"/>
      <c r="AO11" s="624"/>
      <c r="AP11" s="624"/>
      <c r="AQ11" s="624"/>
      <c r="AR11" s="624"/>
      <c r="AS11" s="624"/>
      <c r="AT11" s="624"/>
      <c r="AU11" s="624"/>
      <c r="AV11" s="624"/>
      <c r="AW11" s="624"/>
      <c r="AX11" s="624"/>
      <c r="AY11" s="624"/>
      <c r="AZ11" s="624"/>
      <c r="BA11" s="624"/>
      <c r="BB11" s="624"/>
      <c r="BC11" s="624"/>
    </row>
    <row r="12" spans="1:55" s="130" customFormat="1" ht="12.75" customHeight="1">
      <c r="A12" s="775" t="s">
        <v>538</v>
      </c>
      <c r="B12" s="775" t="s">
        <v>73</v>
      </c>
      <c r="C12" s="775" t="s">
        <v>556</v>
      </c>
      <c r="D12" s="775" t="s">
        <v>542</v>
      </c>
      <c r="E12" s="128">
        <v>0</v>
      </c>
      <c r="F12" s="128">
        <v>0</v>
      </c>
      <c r="G12" s="128">
        <v>0</v>
      </c>
      <c r="H12" s="128">
        <v>0</v>
      </c>
      <c r="I12" s="128">
        <v>0</v>
      </c>
      <c r="J12" s="128">
        <v>0</v>
      </c>
      <c r="K12" s="128">
        <v>0</v>
      </c>
      <c r="L12" s="128">
        <v>0</v>
      </c>
      <c r="M12" s="129">
        <v>0</v>
      </c>
      <c r="N12" s="129">
        <v>0</v>
      </c>
      <c r="O12" s="129">
        <v>0</v>
      </c>
      <c r="P12" s="129">
        <v>0</v>
      </c>
      <c r="Q12" s="129">
        <v>0</v>
      </c>
      <c r="R12" s="129">
        <v>0</v>
      </c>
      <c r="S12" s="129">
        <v>0</v>
      </c>
      <c r="T12" s="129">
        <v>0</v>
      </c>
      <c r="U12" s="129">
        <v>0</v>
      </c>
      <c r="V12" s="129">
        <v>0</v>
      </c>
      <c r="W12" s="129">
        <v>0</v>
      </c>
      <c r="X12" s="129">
        <v>0</v>
      </c>
      <c r="Y12" s="129">
        <v>0</v>
      </c>
      <c r="Z12" s="129">
        <v>0</v>
      </c>
      <c r="AA12" s="129">
        <v>0</v>
      </c>
      <c r="AB12" s="129">
        <v>0</v>
      </c>
      <c r="AC12" s="1054" t="s">
        <v>2219</v>
      </c>
      <c r="AE12" s="762" t="s">
        <v>1474</v>
      </c>
      <c r="AF12" s="129">
        <v>0</v>
      </c>
      <c r="AG12" s="129">
        <v>0</v>
      </c>
      <c r="AH12" s="129">
        <v>0</v>
      </c>
      <c r="AI12" s="129">
        <v>0</v>
      </c>
      <c r="AJ12" s="129">
        <v>0</v>
      </c>
      <c r="AK12" s="129">
        <v>0</v>
      </c>
      <c r="AL12" s="129">
        <v>0</v>
      </c>
      <c r="AM12" s="129">
        <v>0</v>
      </c>
      <c r="AN12" s="129">
        <v>0</v>
      </c>
      <c r="AO12" s="129">
        <v>0</v>
      </c>
      <c r="AP12" s="129">
        <v>0</v>
      </c>
      <c r="AQ12" s="129">
        <v>0</v>
      </c>
      <c r="AR12" s="129">
        <v>0</v>
      </c>
      <c r="AS12" s="129">
        <v>0</v>
      </c>
      <c r="AT12" s="129">
        <v>0</v>
      </c>
      <c r="AU12" s="129">
        <v>0</v>
      </c>
      <c r="AV12" s="129">
        <v>0</v>
      </c>
      <c r="AW12" s="129">
        <v>0</v>
      </c>
      <c r="AX12" s="129">
        <v>0</v>
      </c>
      <c r="AY12" s="129">
        <v>0</v>
      </c>
      <c r="AZ12" s="129">
        <v>0</v>
      </c>
      <c r="BA12" s="129">
        <v>0</v>
      </c>
      <c r="BB12" s="129">
        <v>0</v>
      </c>
      <c r="BC12" s="129">
        <v>0</v>
      </c>
    </row>
    <row r="13" spans="1:55" s="130" customFormat="1" ht="12.75" customHeight="1">
      <c r="A13" s="775" t="s">
        <v>538</v>
      </c>
      <c r="B13" s="775" t="s">
        <v>1307</v>
      </c>
      <c r="C13" s="775" t="s">
        <v>556</v>
      </c>
      <c r="D13" s="775" t="s">
        <v>542</v>
      </c>
      <c r="E13" s="128">
        <v>0</v>
      </c>
      <c r="F13" s="128">
        <v>0</v>
      </c>
      <c r="G13" s="128">
        <v>0</v>
      </c>
      <c r="H13" s="128">
        <v>0</v>
      </c>
      <c r="I13" s="128">
        <v>0</v>
      </c>
      <c r="J13" s="128">
        <v>0</v>
      </c>
      <c r="K13" s="128">
        <v>0</v>
      </c>
      <c r="L13" s="128">
        <v>0</v>
      </c>
      <c r="M13" s="129">
        <v>0</v>
      </c>
      <c r="N13" s="129">
        <v>0</v>
      </c>
      <c r="O13" s="129">
        <v>0</v>
      </c>
      <c r="P13" s="129">
        <v>0</v>
      </c>
      <c r="Q13" s="129">
        <v>0</v>
      </c>
      <c r="R13" s="129">
        <v>0</v>
      </c>
      <c r="S13" s="129">
        <v>0</v>
      </c>
      <c r="T13" s="129">
        <v>0</v>
      </c>
      <c r="U13" s="129">
        <v>0</v>
      </c>
      <c r="V13" s="129">
        <v>0</v>
      </c>
      <c r="W13" s="129">
        <v>0</v>
      </c>
      <c r="X13" s="129">
        <v>0</v>
      </c>
      <c r="Y13" s="129">
        <v>0</v>
      </c>
      <c r="Z13" s="129">
        <v>0</v>
      </c>
      <c r="AA13" s="129">
        <v>0</v>
      </c>
      <c r="AB13" s="129">
        <v>0</v>
      </c>
      <c r="AC13" s="1054" t="s">
        <v>2220</v>
      </c>
      <c r="AE13" s="762" t="s">
        <v>636</v>
      </c>
      <c r="AF13" s="129">
        <v>0</v>
      </c>
      <c r="AG13" s="129">
        <v>0</v>
      </c>
      <c r="AH13" s="129">
        <v>0</v>
      </c>
      <c r="AI13" s="129">
        <v>0</v>
      </c>
      <c r="AJ13" s="129">
        <v>0</v>
      </c>
      <c r="AK13" s="129">
        <v>0</v>
      </c>
      <c r="AL13" s="129">
        <v>0</v>
      </c>
      <c r="AM13" s="129">
        <v>0</v>
      </c>
      <c r="AN13" s="129">
        <v>0</v>
      </c>
      <c r="AO13" s="129">
        <v>0</v>
      </c>
      <c r="AP13" s="129">
        <v>0</v>
      </c>
      <c r="AQ13" s="129">
        <v>0</v>
      </c>
      <c r="AR13" s="129">
        <v>0</v>
      </c>
      <c r="AS13" s="129">
        <v>0</v>
      </c>
      <c r="AT13" s="129">
        <v>0</v>
      </c>
      <c r="AU13" s="129">
        <v>0</v>
      </c>
      <c r="AV13" s="129">
        <v>0</v>
      </c>
      <c r="AW13" s="129">
        <v>0</v>
      </c>
      <c r="AX13" s="129">
        <v>0</v>
      </c>
      <c r="AY13" s="129">
        <v>0</v>
      </c>
      <c r="AZ13" s="129">
        <v>0</v>
      </c>
      <c r="BA13" s="129">
        <v>0</v>
      </c>
      <c r="BB13" s="129">
        <v>0</v>
      </c>
      <c r="BC13" s="129">
        <v>0</v>
      </c>
    </row>
    <row r="14" spans="1:55" s="130" customFormat="1" ht="12.75" customHeight="1">
      <c r="A14" s="775" t="s">
        <v>538</v>
      </c>
      <c r="B14" s="775" t="s">
        <v>74</v>
      </c>
      <c r="C14" s="775" t="s">
        <v>556</v>
      </c>
      <c r="D14" s="775" t="s">
        <v>542</v>
      </c>
      <c r="E14" s="128">
        <v>0</v>
      </c>
      <c r="F14" s="128">
        <v>0</v>
      </c>
      <c r="G14" s="128">
        <v>0</v>
      </c>
      <c r="H14" s="128">
        <v>0</v>
      </c>
      <c r="I14" s="128">
        <v>0</v>
      </c>
      <c r="J14" s="128">
        <v>0</v>
      </c>
      <c r="K14" s="128">
        <v>0</v>
      </c>
      <c r="L14" s="128">
        <v>0</v>
      </c>
      <c r="M14" s="128">
        <v>0</v>
      </c>
      <c r="N14" s="128">
        <v>0</v>
      </c>
      <c r="O14" s="128">
        <v>0</v>
      </c>
      <c r="P14" s="128">
        <v>0</v>
      </c>
      <c r="Q14" s="128">
        <v>0</v>
      </c>
      <c r="R14" s="128">
        <v>0</v>
      </c>
      <c r="S14" s="128">
        <v>0</v>
      </c>
      <c r="T14" s="128">
        <v>0</v>
      </c>
      <c r="U14" s="128">
        <v>0</v>
      </c>
      <c r="V14" s="128">
        <v>0</v>
      </c>
      <c r="W14" s="128">
        <v>0</v>
      </c>
      <c r="X14" s="128">
        <v>0</v>
      </c>
      <c r="Y14" s="128">
        <v>0</v>
      </c>
      <c r="Z14" s="128">
        <v>0</v>
      </c>
      <c r="AA14" s="128">
        <v>0</v>
      </c>
      <c r="AB14" s="128">
        <v>0</v>
      </c>
      <c r="AC14" s="1054" t="s">
        <v>2221</v>
      </c>
      <c r="AE14" s="762" t="s">
        <v>637</v>
      </c>
      <c r="AF14" s="128">
        <v>0</v>
      </c>
      <c r="AG14" s="128">
        <v>0</v>
      </c>
      <c r="AH14" s="128">
        <v>0</v>
      </c>
      <c r="AI14" s="128">
        <v>0</v>
      </c>
      <c r="AJ14" s="128">
        <v>0</v>
      </c>
      <c r="AK14" s="128">
        <v>0</v>
      </c>
      <c r="AL14" s="128">
        <v>0</v>
      </c>
      <c r="AM14" s="128">
        <v>0</v>
      </c>
      <c r="AN14" s="128">
        <v>0</v>
      </c>
      <c r="AO14" s="128">
        <v>0</v>
      </c>
      <c r="AP14" s="128">
        <v>0</v>
      </c>
      <c r="AQ14" s="128">
        <v>0</v>
      </c>
      <c r="AR14" s="128">
        <v>0</v>
      </c>
      <c r="AS14" s="128">
        <v>0</v>
      </c>
      <c r="AT14" s="128">
        <v>0</v>
      </c>
      <c r="AU14" s="128">
        <v>0</v>
      </c>
      <c r="AV14" s="128">
        <v>0</v>
      </c>
      <c r="AW14" s="128">
        <v>0</v>
      </c>
      <c r="AX14" s="128">
        <v>0</v>
      </c>
      <c r="AY14" s="128">
        <v>0</v>
      </c>
      <c r="AZ14" s="128">
        <v>0</v>
      </c>
      <c r="BA14" s="128">
        <v>0</v>
      </c>
      <c r="BB14" s="128">
        <v>0</v>
      </c>
      <c r="BC14" s="128">
        <v>0</v>
      </c>
    </row>
    <row r="15" spans="1:55" s="130" customFormat="1" ht="12.75" customHeight="1">
      <c r="A15" s="775" t="s">
        <v>538</v>
      </c>
      <c r="B15" s="775" t="s">
        <v>75</v>
      </c>
      <c r="C15" s="775" t="s">
        <v>556</v>
      </c>
      <c r="D15" s="775" t="s">
        <v>542</v>
      </c>
      <c r="E15" s="128">
        <v>0</v>
      </c>
      <c r="F15" s="128">
        <v>0</v>
      </c>
      <c r="G15" s="128">
        <v>0</v>
      </c>
      <c r="H15" s="128">
        <v>0</v>
      </c>
      <c r="I15" s="128">
        <v>0</v>
      </c>
      <c r="J15" s="128">
        <v>0</v>
      </c>
      <c r="K15" s="128">
        <v>0</v>
      </c>
      <c r="L15" s="128">
        <v>0</v>
      </c>
      <c r="M15" s="129">
        <v>0</v>
      </c>
      <c r="N15" s="129">
        <v>0</v>
      </c>
      <c r="O15" s="129">
        <v>0</v>
      </c>
      <c r="P15" s="129">
        <v>0</v>
      </c>
      <c r="Q15" s="129">
        <v>0</v>
      </c>
      <c r="R15" s="129">
        <v>0</v>
      </c>
      <c r="S15" s="129">
        <v>0</v>
      </c>
      <c r="T15" s="129">
        <v>0</v>
      </c>
      <c r="U15" s="129">
        <v>0</v>
      </c>
      <c r="V15" s="129">
        <v>0</v>
      </c>
      <c r="W15" s="129">
        <v>0</v>
      </c>
      <c r="X15" s="129">
        <v>0</v>
      </c>
      <c r="Y15" s="129">
        <v>0</v>
      </c>
      <c r="Z15" s="129">
        <v>0</v>
      </c>
      <c r="AA15" s="129">
        <v>0</v>
      </c>
      <c r="AB15" s="129">
        <v>0</v>
      </c>
      <c r="AC15" s="1054" t="s">
        <v>2225</v>
      </c>
      <c r="AE15" s="762" t="s">
        <v>638</v>
      </c>
      <c r="AF15" s="129">
        <v>0</v>
      </c>
      <c r="AG15" s="129">
        <v>0</v>
      </c>
      <c r="AH15" s="129">
        <v>0</v>
      </c>
      <c r="AI15" s="129">
        <v>0</v>
      </c>
      <c r="AJ15" s="129">
        <v>0</v>
      </c>
      <c r="AK15" s="129">
        <v>0</v>
      </c>
      <c r="AL15" s="129">
        <v>0</v>
      </c>
      <c r="AM15" s="129">
        <v>0</v>
      </c>
      <c r="AN15" s="129">
        <v>0</v>
      </c>
      <c r="AO15" s="129">
        <v>0</v>
      </c>
      <c r="AP15" s="129">
        <v>0</v>
      </c>
      <c r="AQ15" s="129">
        <v>0</v>
      </c>
      <c r="AR15" s="129">
        <v>0</v>
      </c>
      <c r="AS15" s="129">
        <v>0</v>
      </c>
      <c r="AT15" s="129">
        <v>0</v>
      </c>
      <c r="AU15" s="129">
        <v>0</v>
      </c>
      <c r="AV15" s="129">
        <v>0</v>
      </c>
      <c r="AW15" s="129">
        <v>0</v>
      </c>
      <c r="AX15" s="129">
        <v>0</v>
      </c>
      <c r="AY15" s="129">
        <v>0</v>
      </c>
      <c r="AZ15" s="129">
        <v>0</v>
      </c>
      <c r="BA15" s="129">
        <v>0</v>
      </c>
      <c r="BB15" s="129">
        <v>0</v>
      </c>
      <c r="BC15" s="129">
        <v>0</v>
      </c>
    </row>
    <row r="16" spans="1:55" s="130" customFormat="1" ht="12.75" customHeight="1">
      <c r="A16" s="775"/>
      <c r="B16" s="775"/>
      <c r="C16" s="775"/>
      <c r="D16" s="775"/>
      <c r="E16" s="141" t="str">
        <f>IF(AND(SUM(E12:E15)&gt;0,E13=0),"Missing Input",IF(AND(SUM(E12:E15)&gt;0,E14=0),"Missing Output",IF(AND(SUM(E12:E15)&gt;0,E13&gt;0,E14&gt;0),(E14*3.6+E15)/E13*100,"")))</f>
        <v/>
      </c>
      <c r="F16" s="141" t="str">
        <f t="shared" ref="F16:AB16" si="2">IF(AND(SUM(F12:F15)&gt;0,F13=0),"Missing Input",IF(AND(SUM(F12:F15)&gt;0,F14=0),"Missing Output",IF(AND(SUM(F12:F15)&gt;0,F13&gt;0,F14&gt;0),(F14*3.6+F15)/F13*100,"")))</f>
        <v/>
      </c>
      <c r="G16" s="141" t="str">
        <f t="shared" si="2"/>
        <v/>
      </c>
      <c r="H16" s="141" t="str">
        <f t="shared" si="2"/>
        <v/>
      </c>
      <c r="I16" s="141" t="str">
        <f t="shared" si="2"/>
        <v/>
      </c>
      <c r="J16" s="141" t="str">
        <f t="shared" si="2"/>
        <v/>
      </c>
      <c r="K16" s="141" t="str">
        <f t="shared" si="2"/>
        <v/>
      </c>
      <c r="L16" s="141" t="str">
        <f t="shared" si="2"/>
        <v/>
      </c>
      <c r="M16" s="141" t="str">
        <f t="shared" si="2"/>
        <v/>
      </c>
      <c r="N16" s="141" t="str">
        <f t="shared" si="2"/>
        <v/>
      </c>
      <c r="O16" s="141" t="str">
        <f t="shared" si="2"/>
        <v/>
      </c>
      <c r="P16" s="141" t="str">
        <f t="shared" si="2"/>
        <v/>
      </c>
      <c r="Q16" s="141" t="str">
        <f t="shared" si="2"/>
        <v/>
      </c>
      <c r="R16" s="141" t="str">
        <f t="shared" si="2"/>
        <v/>
      </c>
      <c r="S16" s="141" t="str">
        <f t="shared" si="2"/>
        <v/>
      </c>
      <c r="T16" s="141" t="str">
        <f t="shared" si="2"/>
        <v/>
      </c>
      <c r="U16" s="141" t="str">
        <f t="shared" si="2"/>
        <v/>
      </c>
      <c r="V16" s="141" t="str">
        <f t="shared" si="2"/>
        <v/>
      </c>
      <c r="W16" s="141" t="str">
        <f>IF(AND(SUM(W12:W15)&gt;0,W13=0),"Missing Input",IF(AND(SUM(W12:W15)&gt;0,W14=0),"Missing Output",IF(AND(SUM(W12:W15)&gt;0,W13&gt;0,W14&gt;0),(W14*3.6+W15)/W13*100,"")))</f>
        <v/>
      </c>
      <c r="X16" s="141" t="str">
        <f>IF(AND(SUM(X12:X15)&gt;0,X13=0),"Missing Input",IF(AND(SUM(X12:X15)&gt;0,X14=0),"Missing Output",IF(AND(SUM(X12:X15)&gt;0,X13&gt;0,X14&gt;0),(X14*3.6+X15)/X13*100,"")))</f>
        <v/>
      </c>
      <c r="Y16" s="141" t="str">
        <f>IF(AND(SUM(Y12:Y15)&gt;0,Y13=0),"Missing Input",IF(AND(SUM(Y12:Y15)&gt;0,Y14=0),"Missing Output",IF(AND(SUM(Y12:Y15)&gt;0,Y13&gt;0,Y14&gt;0),(Y14*3.6+Y15)/Y13*100,"")))</f>
        <v/>
      </c>
      <c r="Z16" s="141" t="str">
        <f>IF(AND(SUM(Z12:Z15)&gt;0,Z13=0),"Missing Input",IF(AND(SUM(Z12:Z15)&gt;0,Z14=0),"Missing Output",IF(AND(SUM(Z12:Z15)&gt;0,Z13&gt;0,Z14&gt;0),(Z14*3.6+Z15)/Z13*100,"")))</f>
        <v/>
      </c>
      <c r="AA16" s="141" t="str">
        <f>IF(AND(SUM(AA12:AA15)&gt;0,AA13=0),"Missing Input",IF(AND(SUM(AA12:AA15)&gt;0,AA14=0),"Missing Output",IF(AND(SUM(AA12:AA15)&gt;0,AA13&gt;0,AA14&gt;0),(AA14*3.6+AA15)/AA13*100,"")))</f>
        <v/>
      </c>
      <c r="AB16" s="141" t="str">
        <f t="shared" si="2"/>
        <v/>
      </c>
      <c r="AC16" s="1070" t="s">
        <v>2222</v>
      </c>
      <c r="AE16" s="762" t="s">
        <v>964</v>
      </c>
      <c r="AF16" s="141" t="str">
        <f t="shared" ref="AF16:BC16" si="3">IF(AND(SUM(AF12:AF15)&gt;0,AF13=0),"Missing Input",IF(AND(SUM(AF12:AF15)&gt;0,AF14=0),"Missing Output",IF(AND(SUM(AF12:AF15)&gt;0,AF13&gt;0,AF14&gt;0),(AF14*3.6+AF15)/AF13*100,"")))</f>
        <v/>
      </c>
      <c r="AG16" s="141" t="str">
        <f t="shared" si="3"/>
        <v/>
      </c>
      <c r="AH16" s="141" t="str">
        <f t="shared" si="3"/>
        <v/>
      </c>
      <c r="AI16" s="141" t="str">
        <f t="shared" si="3"/>
        <v/>
      </c>
      <c r="AJ16" s="141" t="str">
        <f t="shared" si="3"/>
        <v/>
      </c>
      <c r="AK16" s="141" t="str">
        <f t="shared" si="3"/>
        <v/>
      </c>
      <c r="AL16" s="141" t="str">
        <f t="shared" si="3"/>
        <v/>
      </c>
      <c r="AM16" s="141" t="str">
        <f t="shared" si="3"/>
        <v/>
      </c>
      <c r="AN16" s="141" t="str">
        <f t="shared" si="3"/>
        <v/>
      </c>
      <c r="AO16" s="141" t="str">
        <f t="shared" si="3"/>
        <v/>
      </c>
      <c r="AP16" s="141" t="str">
        <f t="shared" si="3"/>
        <v/>
      </c>
      <c r="AQ16" s="141" t="str">
        <f t="shared" si="3"/>
        <v/>
      </c>
      <c r="AR16" s="141" t="str">
        <f t="shared" si="3"/>
        <v/>
      </c>
      <c r="AS16" s="141" t="str">
        <f t="shared" si="3"/>
        <v/>
      </c>
      <c r="AT16" s="141" t="str">
        <f t="shared" si="3"/>
        <v/>
      </c>
      <c r="AU16" s="141" t="str">
        <f t="shared" si="3"/>
        <v/>
      </c>
      <c r="AV16" s="141" t="str">
        <f t="shared" si="3"/>
        <v/>
      </c>
      <c r="AW16" s="141" t="str">
        <f t="shared" si="3"/>
        <v/>
      </c>
      <c r="AX16" s="141" t="str">
        <f t="shared" si="3"/>
        <v/>
      </c>
      <c r="AY16" s="141" t="str">
        <f>IF(AND(SUM(AY12:AY15)&gt;0,AY13=0),"Missing Input",IF(AND(SUM(AY12:AY15)&gt;0,AY14=0),"Missing Output",IF(AND(SUM(AY12:AY15)&gt;0,AY13&gt;0,AY14&gt;0),(AY14*3.6+AY15)/AY13*100,"")))</f>
        <v/>
      </c>
      <c r="AZ16" s="141" t="str">
        <f>IF(AND(SUM(AZ12:AZ15)&gt;0,AZ13=0),"Missing Input",IF(AND(SUM(AZ12:AZ15)&gt;0,AZ14=0),"Missing Output",IF(AND(SUM(AZ12:AZ15)&gt;0,AZ13&gt;0,AZ14&gt;0),(AZ14*3.6+AZ15)/AZ13*100,"")))</f>
        <v/>
      </c>
      <c r="BA16" s="141" t="str">
        <f>IF(AND(SUM(BA12:BA15)&gt;0,BA13=0),"Missing Input",IF(AND(SUM(BA12:BA15)&gt;0,BA14=0),"Missing Output",IF(AND(SUM(BA12:BA15)&gt;0,BA13&gt;0,BA14&gt;0),(BA14*3.6+BA15)/BA13*100,"")))</f>
        <v/>
      </c>
      <c r="BB16" s="141" t="str">
        <f>IF(AND(SUM(BB12:BB15)&gt;0,BB13=0),"Missing Input",IF(AND(SUM(BB12:BB15)&gt;0,BB14=0),"Missing Output",IF(AND(SUM(BB12:BB15)&gt;0,BB13&gt;0,BB14&gt;0),(BB14*3.6+BB15)/BB13*100,"")))</f>
        <v/>
      </c>
      <c r="BC16" s="141" t="str">
        <f t="shared" si="3"/>
        <v/>
      </c>
    </row>
    <row r="17" spans="1:55" s="130" customFormat="1" ht="24" customHeight="1">
      <c r="A17" s="775"/>
      <c r="B17" s="775"/>
      <c r="C17" s="775"/>
      <c r="D17" s="775"/>
      <c r="E17" s="623"/>
      <c r="F17" s="623"/>
      <c r="G17" s="623"/>
      <c r="H17" s="623"/>
      <c r="I17" s="623"/>
      <c r="J17" s="624"/>
      <c r="K17" s="624"/>
      <c r="L17" s="624"/>
      <c r="M17" s="624"/>
      <c r="N17" s="624"/>
      <c r="O17" s="132"/>
      <c r="P17" s="624"/>
      <c r="Q17" s="624"/>
      <c r="R17" s="624"/>
      <c r="S17" s="624"/>
      <c r="T17" s="624"/>
      <c r="U17" s="624"/>
      <c r="V17" s="624"/>
      <c r="W17" s="624"/>
      <c r="X17" s="624"/>
      <c r="Y17" s="132"/>
      <c r="Z17" s="624"/>
      <c r="AA17" s="624"/>
      <c r="AB17" s="132"/>
      <c r="AC17" s="1066" t="s">
        <v>2269</v>
      </c>
      <c r="AE17" s="762" t="s">
        <v>198</v>
      </c>
      <c r="AF17" s="624"/>
      <c r="AG17" s="624"/>
      <c r="AH17" s="624"/>
      <c r="AI17" s="624"/>
      <c r="AJ17" s="624"/>
      <c r="AK17" s="624"/>
      <c r="AL17" s="624"/>
      <c r="AM17" s="624"/>
      <c r="AN17" s="624"/>
      <c r="AO17" s="624"/>
      <c r="AP17" s="624"/>
      <c r="AQ17" s="624"/>
      <c r="AR17" s="624"/>
      <c r="AS17" s="624"/>
      <c r="AT17" s="624"/>
      <c r="AU17" s="624"/>
      <c r="AV17" s="624"/>
      <c r="AW17" s="624"/>
      <c r="AX17" s="624"/>
      <c r="AY17" s="624"/>
      <c r="AZ17" s="624"/>
      <c r="BA17" s="624"/>
      <c r="BB17" s="624"/>
      <c r="BC17" s="624"/>
    </row>
    <row r="18" spans="1:55" s="130" customFormat="1" ht="12.75" customHeight="1">
      <c r="A18" s="775" t="s">
        <v>538</v>
      </c>
      <c r="B18" s="775" t="s">
        <v>73</v>
      </c>
      <c r="C18" s="775" t="s">
        <v>558</v>
      </c>
      <c r="D18" s="775" t="s">
        <v>542</v>
      </c>
      <c r="E18" s="128">
        <v>0</v>
      </c>
      <c r="F18" s="128">
        <v>0</v>
      </c>
      <c r="G18" s="128">
        <v>0</v>
      </c>
      <c r="H18" s="128">
        <v>0</v>
      </c>
      <c r="I18" s="128">
        <v>0</v>
      </c>
      <c r="J18" s="128">
        <v>0</v>
      </c>
      <c r="K18" s="128">
        <v>0</v>
      </c>
      <c r="L18" s="128">
        <v>0</v>
      </c>
      <c r="M18" s="129">
        <v>0</v>
      </c>
      <c r="N18" s="129">
        <v>0</v>
      </c>
      <c r="O18" s="129">
        <v>0</v>
      </c>
      <c r="P18" s="129">
        <v>0</v>
      </c>
      <c r="Q18" s="129">
        <v>0</v>
      </c>
      <c r="R18" s="129">
        <v>0</v>
      </c>
      <c r="S18" s="129">
        <v>0</v>
      </c>
      <c r="T18" s="129">
        <v>0</v>
      </c>
      <c r="U18" s="129">
        <v>0</v>
      </c>
      <c r="V18" s="129">
        <v>0</v>
      </c>
      <c r="W18" s="129">
        <v>0</v>
      </c>
      <c r="X18" s="129">
        <v>0</v>
      </c>
      <c r="Y18" s="129">
        <v>0</v>
      </c>
      <c r="Z18" s="129">
        <v>0</v>
      </c>
      <c r="AA18" s="129">
        <v>0</v>
      </c>
      <c r="AB18" s="129">
        <v>0</v>
      </c>
      <c r="AC18" s="1054" t="s">
        <v>2219</v>
      </c>
      <c r="AE18" s="762" t="s">
        <v>1474</v>
      </c>
      <c r="AF18" s="129">
        <v>0</v>
      </c>
      <c r="AG18" s="129">
        <v>0</v>
      </c>
      <c r="AH18" s="129">
        <v>0</v>
      </c>
      <c r="AI18" s="129">
        <v>0</v>
      </c>
      <c r="AJ18" s="129">
        <v>0</v>
      </c>
      <c r="AK18" s="129">
        <v>0</v>
      </c>
      <c r="AL18" s="129">
        <v>0</v>
      </c>
      <c r="AM18" s="129">
        <v>0</v>
      </c>
      <c r="AN18" s="129">
        <v>0</v>
      </c>
      <c r="AO18" s="129">
        <v>0</v>
      </c>
      <c r="AP18" s="129">
        <v>0</v>
      </c>
      <c r="AQ18" s="129">
        <v>0</v>
      </c>
      <c r="AR18" s="129">
        <v>0</v>
      </c>
      <c r="AS18" s="129">
        <v>0</v>
      </c>
      <c r="AT18" s="129">
        <v>0</v>
      </c>
      <c r="AU18" s="129">
        <v>0</v>
      </c>
      <c r="AV18" s="129">
        <v>0</v>
      </c>
      <c r="AW18" s="129">
        <v>0</v>
      </c>
      <c r="AX18" s="129">
        <v>0</v>
      </c>
      <c r="AY18" s="129">
        <v>0</v>
      </c>
      <c r="AZ18" s="129">
        <v>0</v>
      </c>
      <c r="BA18" s="129">
        <v>0</v>
      </c>
      <c r="BB18" s="129">
        <v>0</v>
      </c>
      <c r="BC18" s="129">
        <v>0</v>
      </c>
    </row>
    <row r="19" spans="1:55" s="130" customFormat="1" ht="12.75" customHeight="1">
      <c r="A19" s="775" t="s">
        <v>538</v>
      </c>
      <c r="B19" s="775" t="s">
        <v>1307</v>
      </c>
      <c r="C19" s="775" t="s">
        <v>558</v>
      </c>
      <c r="D19" s="775" t="s">
        <v>542</v>
      </c>
      <c r="E19" s="128">
        <v>0</v>
      </c>
      <c r="F19" s="128">
        <v>0</v>
      </c>
      <c r="G19" s="128">
        <v>0</v>
      </c>
      <c r="H19" s="128">
        <v>0</v>
      </c>
      <c r="I19" s="128">
        <v>0</v>
      </c>
      <c r="J19" s="128">
        <v>0</v>
      </c>
      <c r="K19" s="128">
        <v>0</v>
      </c>
      <c r="L19" s="128">
        <v>0</v>
      </c>
      <c r="M19" s="129">
        <v>0</v>
      </c>
      <c r="N19" s="129">
        <v>0</v>
      </c>
      <c r="O19" s="129">
        <v>0</v>
      </c>
      <c r="P19" s="129">
        <v>0</v>
      </c>
      <c r="Q19" s="129">
        <v>0</v>
      </c>
      <c r="R19" s="129">
        <v>0</v>
      </c>
      <c r="S19" s="129">
        <v>0</v>
      </c>
      <c r="T19" s="129">
        <v>0</v>
      </c>
      <c r="U19" s="129">
        <v>0</v>
      </c>
      <c r="V19" s="129">
        <v>0</v>
      </c>
      <c r="W19" s="129">
        <v>0</v>
      </c>
      <c r="X19" s="129">
        <v>0</v>
      </c>
      <c r="Y19" s="129">
        <v>0</v>
      </c>
      <c r="Z19" s="129">
        <v>0</v>
      </c>
      <c r="AA19" s="129">
        <v>0</v>
      </c>
      <c r="AB19" s="129">
        <v>0</v>
      </c>
      <c r="AC19" s="1054" t="s">
        <v>2220</v>
      </c>
      <c r="AE19" s="762" t="s">
        <v>636</v>
      </c>
      <c r="AF19" s="129">
        <v>0</v>
      </c>
      <c r="AG19" s="129">
        <v>0</v>
      </c>
      <c r="AH19" s="129">
        <v>0</v>
      </c>
      <c r="AI19" s="129">
        <v>0</v>
      </c>
      <c r="AJ19" s="129">
        <v>0</v>
      </c>
      <c r="AK19" s="129">
        <v>0</v>
      </c>
      <c r="AL19" s="129">
        <v>0</v>
      </c>
      <c r="AM19" s="129">
        <v>0</v>
      </c>
      <c r="AN19" s="129">
        <v>0</v>
      </c>
      <c r="AO19" s="129">
        <v>0</v>
      </c>
      <c r="AP19" s="129">
        <v>0</v>
      </c>
      <c r="AQ19" s="129">
        <v>0</v>
      </c>
      <c r="AR19" s="129">
        <v>0</v>
      </c>
      <c r="AS19" s="129">
        <v>0</v>
      </c>
      <c r="AT19" s="129">
        <v>0</v>
      </c>
      <c r="AU19" s="129">
        <v>0</v>
      </c>
      <c r="AV19" s="129">
        <v>0</v>
      </c>
      <c r="AW19" s="129">
        <v>0</v>
      </c>
      <c r="AX19" s="129">
        <v>0</v>
      </c>
      <c r="AY19" s="129">
        <v>0</v>
      </c>
      <c r="AZ19" s="129">
        <v>0</v>
      </c>
      <c r="BA19" s="129">
        <v>0</v>
      </c>
      <c r="BB19" s="129">
        <v>0</v>
      </c>
      <c r="BC19" s="129">
        <v>0</v>
      </c>
    </row>
    <row r="20" spans="1:55" s="130" customFormat="1" ht="12.75" customHeight="1">
      <c r="A20" s="775" t="s">
        <v>538</v>
      </c>
      <c r="B20" s="775" t="s">
        <v>75</v>
      </c>
      <c r="C20" s="775" t="s">
        <v>558</v>
      </c>
      <c r="D20" s="775" t="s">
        <v>542</v>
      </c>
      <c r="E20" s="128">
        <v>0</v>
      </c>
      <c r="F20" s="128">
        <v>0</v>
      </c>
      <c r="G20" s="128">
        <v>0</v>
      </c>
      <c r="H20" s="128">
        <v>0</v>
      </c>
      <c r="I20" s="128">
        <v>0</v>
      </c>
      <c r="J20" s="128">
        <v>0</v>
      </c>
      <c r="K20" s="128">
        <v>0</v>
      </c>
      <c r="L20" s="128">
        <v>0</v>
      </c>
      <c r="M20" s="129">
        <v>0</v>
      </c>
      <c r="N20" s="129">
        <v>0</v>
      </c>
      <c r="O20" s="129">
        <v>0</v>
      </c>
      <c r="P20" s="129">
        <v>0</v>
      </c>
      <c r="Q20" s="129">
        <v>0</v>
      </c>
      <c r="R20" s="129">
        <v>0</v>
      </c>
      <c r="S20" s="129">
        <v>0</v>
      </c>
      <c r="T20" s="129">
        <v>0</v>
      </c>
      <c r="U20" s="129">
        <v>0</v>
      </c>
      <c r="V20" s="129">
        <v>0</v>
      </c>
      <c r="W20" s="129">
        <v>0</v>
      </c>
      <c r="X20" s="129">
        <v>0</v>
      </c>
      <c r="Y20" s="129">
        <v>0</v>
      </c>
      <c r="Z20" s="129">
        <v>0</v>
      </c>
      <c r="AA20" s="129">
        <v>0</v>
      </c>
      <c r="AB20" s="129">
        <v>0</v>
      </c>
      <c r="AC20" s="1054" t="s">
        <v>2225</v>
      </c>
      <c r="AE20" s="762" t="s">
        <v>638</v>
      </c>
      <c r="AF20" s="129">
        <v>0</v>
      </c>
      <c r="AG20" s="129">
        <v>0</v>
      </c>
      <c r="AH20" s="129">
        <v>0</v>
      </c>
      <c r="AI20" s="129">
        <v>0</v>
      </c>
      <c r="AJ20" s="129">
        <v>0</v>
      </c>
      <c r="AK20" s="129">
        <v>0</v>
      </c>
      <c r="AL20" s="129">
        <v>0</v>
      </c>
      <c r="AM20" s="129">
        <v>0</v>
      </c>
      <c r="AN20" s="129">
        <v>0</v>
      </c>
      <c r="AO20" s="129">
        <v>0</v>
      </c>
      <c r="AP20" s="129">
        <v>0</v>
      </c>
      <c r="AQ20" s="129">
        <v>0</v>
      </c>
      <c r="AR20" s="129">
        <v>0</v>
      </c>
      <c r="AS20" s="129">
        <v>0</v>
      </c>
      <c r="AT20" s="129">
        <v>0</v>
      </c>
      <c r="AU20" s="129">
        <v>0</v>
      </c>
      <c r="AV20" s="129">
        <v>0</v>
      </c>
      <c r="AW20" s="129">
        <v>0</v>
      </c>
      <c r="AX20" s="129">
        <v>0</v>
      </c>
      <c r="AY20" s="129">
        <v>0</v>
      </c>
      <c r="AZ20" s="129">
        <v>0</v>
      </c>
      <c r="BA20" s="129">
        <v>0</v>
      </c>
      <c r="BB20" s="129">
        <v>0</v>
      </c>
      <c r="BC20" s="129">
        <v>0</v>
      </c>
    </row>
    <row r="21" spans="1:55" s="130" customFormat="1" ht="12.75" customHeight="1">
      <c r="A21" s="775"/>
      <c r="B21" s="775"/>
      <c r="C21" s="775"/>
      <c r="D21" s="775"/>
      <c r="E21" s="141" t="str">
        <f>IF(AND(SUM(E18:E20)&gt;0,E19=0),"Missing Input",IF(AND(SUM(E18:E19)&gt;0,E20=0),"Missing Output",IF(AND(SUM(E18:E20)&gt;0,E19&gt;0,E20&gt;0),(E20/E19)*100,"")))</f>
        <v/>
      </c>
      <c r="F21" s="141" t="str">
        <f t="shared" ref="F21:AB21" si="4">IF(AND(SUM(F18:F20)&gt;0,F19=0),"Missing Input",IF(AND(SUM(F18:F19)&gt;0,F20=0),"Missing Output",IF(AND(SUM(F18:F20)&gt;0,F19&gt;0,F20&gt;0),(F20/F19)*100,"")))</f>
        <v/>
      </c>
      <c r="G21" s="141" t="str">
        <f t="shared" si="4"/>
        <v/>
      </c>
      <c r="H21" s="141" t="str">
        <f t="shared" si="4"/>
        <v/>
      </c>
      <c r="I21" s="141" t="str">
        <f t="shared" si="4"/>
        <v/>
      </c>
      <c r="J21" s="141" t="str">
        <f t="shared" si="4"/>
        <v/>
      </c>
      <c r="K21" s="141" t="str">
        <f t="shared" si="4"/>
        <v/>
      </c>
      <c r="L21" s="141" t="str">
        <f t="shared" si="4"/>
        <v/>
      </c>
      <c r="M21" s="141" t="str">
        <f t="shared" si="4"/>
        <v/>
      </c>
      <c r="N21" s="141" t="str">
        <f t="shared" si="4"/>
        <v/>
      </c>
      <c r="O21" s="141" t="str">
        <f t="shared" si="4"/>
        <v/>
      </c>
      <c r="P21" s="141" t="str">
        <f t="shared" si="4"/>
        <v/>
      </c>
      <c r="Q21" s="141" t="str">
        <f t="shared" si="4"/>
        <v/>
      </c>
      <c r="R21" s="141" t="str">
        <f t="shared" si="4"/>
        <v/>
      </c>
      <c r="S21" s="141" t="str">
        <f t="shared" si="4"/>
        <v/>
      </c>
      <c r="T21" s="141" t="str">
        <f t="shared" si="4"/>
        <v/>
      </c>
      <c r="U21" s="141" t="str">
        <f t="shared" si="4"/>
        <v/>
      </c>
      <c r="V21" s="141" t="str">
        <f t="shared" si="4"/>
        <v/>
      </c>
      <c r="W21" s="141" t="str">
        <f>IF(AND(SUM(W18:W20)&gt;0,W19=0),"Missing Input",IF(AND(SUM(W18:W19)&gt;0,W20=0),"Missing Output",IF(AND(SUM(W18:W20)&gt;0,W19&gt;0,W20&gt;0),(W20/W19)*100,"")))</f>
        <v/>
      </c>
      <c r="X21" s="141" t="str">
        <f>IF(AND(SUM(X18:X20)&gt;0,X19=0),"Missing Input",IF(AND(SUM(X18:X19)&gt;0,X20=0),"Missing Output",IF(AND(SUM(X18:X20)&gt;0,X19&gt;0,X20&gt;0),(X20/X19)*100,"")))</f>
        <v/>
      </c>
      <c r="Y21" s="141" t="str">
        <f>IF(AND(SUM(Y18:Y20)&gt;0,Y19=0),"Missing Input",IF(AND(SUM(Y18:Y19)&gt;0,Y20=0),"Missing Output",IF(AND(SUM(Y18:Y20)&gt;0,Y19&gt;0,Y20&gt;0),(Y20/Y19)*100,"")))</f>
        <v/>
      </c>
      <c r="Z21" s="141" t="str">
        <f>IF(AND(SUM(Z18:Z20)&gt;0,Z19=0),"Missing Input",IF(AND(SUM(Z18:Z19)&gt;0,Z20=0),"Missing Output",IF(AND(SUM(Z18:Z20)&gt;0,Z19&gt;0,Z20&gt;0),(Z20/Z19)*100,"")))</f>
        <v/>
      </c>
      <c r="AA21" s="141" t="str">
        <f>IF(AND(SUM(AA18:AA20)&gt;0,AA19=0),"Missing Input",IF(AND(SUM(AA18:AA19)&gt;0,AA20=0),"Missing Output",IF(AND(SUM(AA18:AA20)&gt;0,AA19&gt;0,AA20&gt;0),(AA20/AA19)*100,"")))</f>
        <v/>
      </c>
      <c r="AB21" s="141" t="str">
        <f t="shared" si="4"/>
        <v/>
      </c>
      <c r="AC21" s="1070" t="s">
        <v>2222</v>
      </c>
      <c r="AE21" s="762" t="s">
        <v>964</v>
      </c>
      <c r="AF21" s="141" t="str">
        <f t="shared" ref="AF21:BC21" si="5">IF(AND(SUM(AF18:AF20)&gt;0,AF19=0),"Missing Input",IF(AND(SUM(AF18:AF19)&gt;0,AF20=0),"Missing Output",IF(AND(SUM(AF18:AF20)&gt;0,AF19&gt;0,AF20&gt;0),(AF20/AF19)*100,"")))</f>
        <v/>
      </c>
      <c r="AG21" s="141" t="str">
        <f t="shared" si="5"/>
        <v/>
      </c>
      <c r="AH21" s="141" t="str">
        <f t="shared" si="5"/>
        <v/>
      </c>
      <c r="AI21" s="141" t="str">
        <f t="shared" si="5"/>
        <v/>
      </c>
      <c r="AJ21" s="141" t="str">
        <f t="shared" si="5"/>
        <v/>
      </c>
      <c r="AK21" s="141" t="str">
        <f t="shared" si="5"/>
        <v/>
      </c>
      <c r="AL21" s="141" t="str">
        <f t="shared" si="5"/>
        <v/>
      </c>
      <c r="AM21" s="141" t="str">
        <f t="shared" si="5"/>
        <v/>
      </c>
      <c r="AN21" s="141" t="str">
        <f t="shared" si="5"/>
        <v/>
      </c>
      <c r="AO21" s="141" t="str">
        <f t="shared" si="5"/>
        <v/>
      </c>
      <c r="AP21" s="141" t="str">
        <f t="shared" si="5"/>
        <v/>
      </c>
      <c r="AQ21" s="141" t="str">
        <f t="shared" si="5"/>
        <v/>
      </c>
      <c r="AR21" s="141" t="str">
        <f t="shared" si="5"/>
        <v/>
      </c>
      <c r="AS21" s="141" t="str">
        <f t="shared" si="5"/>
        <v/>
      </c>
      <c r="AT21" s="141" t="str">
        <f t="shared" si="5"/>
        <v/>
      </c>
      <c r="AU21" s="141" t="str">
        <f t="shared" si="5"/>
        <v/>
      </c>
      <c r="AV21" s="141" t="str">
        <f t="shared" si="5"/>
        <v/>
      </c>
      <c r="AW21" s="141" t="str">
        <f t="shared" si="5"/>
        <v/>
      </c>
      <c r="AX21" s="141" t="str">
        <f t="shared" si="5"/>
        <v/>
      </c>
      <c r="AY21" s="141" t="str">
        <f>IF(AND(SUM(AY18:AY20)&gt;0,AY19=0),"Missing Input",IF(AND(SUM(AY18:AY19)&gt;0,AY20=0),"Missing Output",IF(AND(SUM(AY18:AY20)&gt;0,AY19&gt;0,AY20&gt;0),(AY20/AY19)*100,"")))</f>
        <v/>
      </c>
      <c r="AZ21" s="141" t="str">
        <f>IF(AND(SUM(AZ18:AZ20)&gt;0,AZ19=0),"Missing Input",IF(AND(SUM(AZ18:AZ19)&gt;0,AZ20=0),"Missing Output",IF(AND(SUM(AZ18:AZ20)&gt;0,AZ19&gt;0,AZ20&gt;0),(AZ20/AZ19)*100,"")))</f>
        <v/>
      </c>
      <c r="BA21" s="141" t="str">
        <f>IF(AND(SUM(BA18:BA20)&gt;0,BA19=0),"Missing Input",IF(AND(SUM(BA18:BA19)&gt;0,BA20=0),"Missing Output",IF(AND(SUM(BA18:BA20)&gt;0,BA19&gt;0,BA20&gt;0),(BA20/BA19)*100,"")))</f>
        <v/>
      </c>
      <c r="BB21" s="141" t="str">
        <f>IF(AND(SUM(BB18:BB20)&gt;0,BB19=0),"Missing Input",IF(AND(SUM(BB18:BB19)&gt;0,BB20=0),"Missing Output",IF(AND(SUM(BB18:BB20)&gt;0,BB19&gt;0,BB20&gt;0),(BB20/BB19)*100,"")))</f>
        <v/>
      </c>
      <c r="BC21" s="141" t="str">
        <f t="shared" si="5"/>
        <v/>
      </c>
    </row>
    <row r="22" spans="1:55" s="126" customFormat="1" ht="24" customHeight="1">
      <c r="A22" s="775"/>
      <c r="B22" s="775"/>
      <c r="C22" s="775"/>
      <c r="D22" s="775"/>
      <c r="E22" s="623"/>
      <c r="F22" s="623"/>
      <c r="G22" s="623"/>
      <c r="H22" s="623"/>
      <c r="I22" s="623"/>
      <c r="J22" s="624"/>
      <c r="K22" s="624"/>
      <c r="L22" s="624"/>
      <c r="M22" s="624"/>
      <c r="N22" s="624"/>
      <c r="O22" s="132"/>
      <c r="P22" s="624"/>
      <c r="Q22" s="624"/>
      <c r="R22" s="624"/>
      <c r="S22" s="624"/>
      <c r="T22" s="624"/>
      <c r="U22" s="624"/>
      <c r="V22" s="624"/>
      <c r="W22" s="624"/>
      <c r="X22" s="624"/>
      <c r="Y22" s="132"/>
      <c r="Z22" s="624"/>
      <c r="AA22" s="624"/>
      <c r="AB22" s="132"/>
      <c r="AC22" s="1061" t="s">
        <v>2144</v>
      </c>
      <c r="AE22" s="762" t="s">
        <v>191</v>
      </c>
      <c r="AF22" s="624"/>
      <c r="AG22" s="624"/>
      <c r="AH22" s="624"/>
      <c r="AI22" s="624"/>
      <c r="AJ22" s="624"/>
      <c r="AK22" s="624"/>
      <c r="AL22" s="624"/>
      <c r="AM22" s="624"/>
      <c r="AN22" s="624"/>
      <c r="AO22" s="624"/>
      <c r="AP22" s="624"/>
      <c r="AQ22" s="624"/>
      <c r="AR22" s="624"/>
      <c r="AS22" s="624"/>
      <c r="AT22" s="624"/>
      <c r="AU22" s="624"/>
      <c r="AV22" s="624"/>
      <c r="AW22" s="624"/>
      <c r="AX22" s="624"/>
      <c r="AY22" s="624"/>
      <c r="AZ22" s="624"/>
      <c r="BA22" s="624"/>
      <c r="BB22" s="624"/>
      <c r="BC22" s="624"/>
    </row>
    <row r="23" spans="1:55" s="130" customFormat="1" ht="12.75" customHeight="1">
      <c r="A23" s="775" t="s">
        <v>538</v>
      </c>
      <c r="B23" s="775" t="s">
        <v>73</v>
      </c>
      <c r="C23" s="775" t="s">
        <v>245</v>
      </c>
      <c r="D23" s="775" t="s">
        <v>542</v>
      </c>
      <c r="E23" s="128">
        <v>0</v>
      </c>
      <c r="F23" s="128">
        <v>0</v>
      </c>
      <c r="G23" s="128">
        <v>0</v>
      </c>
      <c r="H23" s="128">
        <v>0</v>
      </c>
      <c r="I23" s="128">
        <v>0</v>
      </c>
      <c r="J23" s="128">
        <v>0</v>
      </c>
      <c r="K23" s="128">
        <v>0</v>
      </c>
      <c r="L23" s="128">
        <v>0</v>
      </c>
      <c r="M23" s="129">
        <v>0</v>
      </c>
      <c r="N23" s="129">
        <v>0</v>
      </c>
      <c r="O23" s="129">
        <v>0</v>
      </c>
      <c r="P23" s="129">
        <v>0</v>
      </c>
      <c r="Q23" s="129">
        <v>0</v>
      </c>
      <c r="R23" s="129">
        <v>0</v>
      </c>
      <c r="S23" s="129">
        <v>0</v>
      </c>
      <c r="T23" s="129">
        <v>0</v>
      </c>
      <c r="U23" s="129">
        <v>0</v>
      </c>
      <c r="V23" s="129">
        <v>0</v>
      </c>
      <c r="W23" s="129">
        <v>0</v>
      </c>
      <c r="X23" s="129">
        <v>0</v>
      </c>
      <c r="Y23" s="129">
        <v>0</v>
      </c>
      <c r="Z23" s="129">
        <v>0</v>
      </c>
      <c r="AA23" s="129">
        <v>0</v>
      </c>
      <c r="AB23" s="129">
        <v>0</v>
      </c>
      <c r="AC23" s="1054" t="s">
        <v>2219</v>
      </c>
      <c r="AE23" s="762" t="s">
        <v>1474</v>
      </c>
      <c r="AF23" s="129">
        <v>0</v>
      </c>
      <c r="AG23" s="129">
        <v>0</v>
      </c>
      <c r="AH23" s="129">
        <v>0</v>
      </c>
      <c r="AI23" s="129">
        <v>0</v>
      </c>
      <c r="AJ23" s="129">
        <v>0</v>
      </c>
      <c r="AK23" s="129">
        <v>0</v>
      </c>
      <c r="AL23" s="129">
        <v>0</v>
      </c>
      <c r="AM23" s="129">
        <v>0</v>
      </c>
      <c r="AN23" s="129">
        <v>0</v>
      </c>
      <c r="AO23" s="129">
        <v>0</v>
      </c>
      <c r="AP23" s="129">
        <v>0</v>
      </c>
      <c r="AQ23" s="129">
        <v>0</v>
      </c>
      <c r="AR23" s="129">
        <v>0</v>
      </c>
      <c r="AS23" s="129">
        <v>0</v>
      </c>
      <c r="AT23" s="129">
        <v>0</v>
      </c>
      <c r="AU23" s="129">
        <v>0</v>
      </c>
      <c r="AV23" s="129">
        <v>0</v>
      </c>
      <c r="AW23" s="129">
        <v>0</v>
      </c>
      <c r="AX23" s="129">
        <v>0</v>
      </c>
      <c r="AY23" s="129">
        <v>0</v>
      </c>
      <c r="AZ23" s="129">
        <v>0</v>
      </c>
      <c r="BA23" s="129">
        <v>0</v>
      </c>
      <c r="BB23" s="129">
        <v>0</v>
      </c>
      <c r="BC23" s="129">
        <v>0</v>
      </c>
    </row>
    <row r="24" spans="1:55" s="130" customFormat="1" ht="12.75" customHeight="1">
      <c r="A24" s="775" t="s">
        <v>538</v>
      </c>
      <c r="B24" s="775" t="s">
        <v>1307</v>
      </c>
      <c r="C24" s="775" t="s">
        <v>245</v>
      </c>
      <c r="D24" s="775" t="s">
        <v>542</v>
      </c>
      <c r="E24" s="128">
        <v>0</v>
      </c>
      <c r="F24" s="128">
        <v>0</v>
      </c>
      <c r="G24" s="128">
        <v>0</v>
      </c>
      <c r="H24" s="128">
        <v>0</v>
      </c>
      <c r="I24" s="128">
        <v>0</v>
      </c>
      <c r="J24" s="128">
        <v>0</v>
      </c>
      <c r="K24" s="128">
        <v>0</v>
      </c>
      <c r="L24" s="128">
        <v>0</v>
      </c>
      <c r="M24" s="129">
        <v>0</v>
      </c>
      <c r="N24" s="129">
        <v>0</v>
      </c>
      <c r="O24" s="129">
        <v>0</v>
      </c>
      <c r="P24" s="129">
        <v>0</v>
      </c>
      <c r="Q24" s="129">
        <v>0</v>
      </c>
      <c r="R24" s="129">
        <v>0</v>
      </c>
      <c r="S24" s="129">
        <v>0</v>
      </c>
      <c r="T24" s="129">
        <v>0</v>
      </c>
      <c r="U24" s="129">
        <v>0</v>
      </c>
      <c r="V24" s="129">
        <v>0</v>
      </c>
      <c r="W24" s="129">
        <v>0</v>
      </c>
      <c r="X24" s="129">
        <v>0</v>
      </c>
      <c r="Y24" s="129">
        <v>0</v>
      </c>
      <c r="Z24" s="129">
        <v>0</v>
      </c>
      <c r="AA24" s="129">
        <v>0</v>
      </c>
      <c r="AB24" s="129">
        <v>0</v>
      </c>
      <c r="AC24" s="1054" t="s">
        <v>2220</v>
      </c>
      <c r="AE24" s="762" t="s">
        <v>636</v>
      </c>
      <c r="AF24" s="129">
        <v>0</v>
      </c>
      <c r="AG24" s="129">
        <v>0</v>
      </c>
      <c r="AH24" s="129">
        <v>0</v>
      </c>
      <c r="AI24" s="129">
        <v>0</v>
      </c>
      <c r="AJ24" s="129">
        <v>0</v>
      </c>
      <c r="AK24" s="129">
        <v>0</v>
      </c>
      <c r="AL24" s="129">
        <v>0</v>
      </c>
      <c r="AM24" s="129">
        <v>0</v>
      </c>
      <c r="AN24" s="129">
        <v>0</v>
      </c>
      <c r="AO24" s="129">
        <v>0</v>
      </c>
      <c r="AP24" s="129">
        <v>0</v>
      </c>
      <c r="AQ24" s="129">
        <v>0</v>
      </c>
      <c r="AR24" s="129">
        <v>0</v>
      </c>
      <c r="AS24" s="129">
        <v>0</v>
      </c>
      <c r="AT24" s="129">
        <v>0</v>
      </c>
      <c r="AU24" s="129">
        <v>0</v>
      </c>
      <c r="AV24" s="129">
        <v>0</v>
      </c>
      <c r="AW24" s="129">
        <v>0</v>
      </c>
      <c r="AX24" s="129">
        <v>0</v>
      </c>
      <c r="AY24" s="129">
        <v>0</v>
      </c>
      <c r="AZ24" s="129">
        <v>0</v>
      </c>
      <c r="BA24" s="129">
        <v>0</v>
      </c>
      <c r="BB24" s="129">
        <v>0</v>
      </c>
      <c r="BC24" s="129">
        <v>0</v>
      </c>
    </row>
    <row r="25" spans="1:55" s="130" customFormat="1" ht="12.75" customHeight="1">
      <c r="A25" s="775" t="s">
        <v>538</v>
      </c>
      <c r="B25" s="775" t="s">
        <v>74</v>
      </c>
      <c r="C25" s="775" t="s">
        <v>245</v>
      </c>
      <c r="D25" s="775" t="s">
        <v>542</v>
      </c>
      <c r="E25" s="128">
        <v>0</v>
      </c>
      <c r="F25" s="128">
        <v>0</v>
      </c>
      <c r="G25" s="128">
        <v>0</v>
      </c>
      <c r="H25" s="128">
        <v>0</v>
      </c>
      <c r="I25" s="128">
        <v>0</v>
      </c>
      <c r="J25" s="128">
        <v>0</v>
      </c>
      <c r="K25" s="128">
        <v>0</v>
      </c>
      <c r="L25" s="128">
        <v>0</v>
      </c>
      <c r="M25" s="129">
        <v>0</v>
      </c>
      <c r="N25" s="129">
        <v>0</v>
      </c>
      <c r="O25" s="129">
        <v>0</v>
      </c>
      <c r="P25" s="129">
        <v>0</v>
      </c>
      <c r="Q25" s="129">
        <v>0</v>
      </c>
      <c r="R25" s="129">
        <v>0</v>
      </c>
      <c r="S25" s="129">
        <v>0</v>
      </c>
      <c r="T25" s="129">
        <v>0</v>
      </c>
      <c r="U25" s="129">
        <v>0</v>
      </c>
      <c r="V25" s="129">
        <v>0</v>
      </c>
      <c r="W25" s="129">
        <v>0</v>
      </c>
      <c r="X25" s="129">
        <v>0</v>
      </c>
      <c r="Y25" s="129">
        <v>0</v>
      </c>
      <c r="Z25" s="129">
        <v>0</v>
      </c>
      <c r="AA25" s="129">
        <v>0</v>
      </c>
      <c r="AB25" s="129">
        <v>0</v>
      </c>
      <c r="AC25" s="1054" t="s">
        <v>2221</v>
      </c>
      <c r="AE25" s="762" t="s">
        <v>637</v>
      </c>
      <c r="AF25" s="129">
        <v>0</v>
      </c>
      <c r="AG25" s="129">
        <v>0</v>
      </c>
      <c r="AH25" s="129">
        <v>0</v>
      </c>
      <c r="AI25" s="129">
        <v>0</v>
      </c>
      <c r="AJ25" s="129">
        <v>0</v>
      </c>
      <c r="AK25" s="129">
        <v>0</v>
      </c>
      <c r="AL25" s="129">
        <v>0</v>
      </c>
      <c r="AM25" s="129">
        <v>0</v>
      </c>
      <c r="AN25" s="129">
        <v>0</v>
      </c>
      <c r="AO25" s="129">
        <v>0</v>
      </c>
      <c r="AP25" s="129">
        <v>0</v>
      </c>
      <c r="AQ25" s="129">
        <v>0</v>
      </c>
      <c r="AR25" s="129">
        <v>0</v>
      </c>
      <c r="AS25" s="129">
        <v>0</v>
      </c>
      <c r="AT25" s="129">
        <v>0</v>
      </c>
      <c r="AU25" s="129">
        <v>0</v>
      </c>
      <c r="AV25" s="129">
        <v>0</v>
      </c>
      <c r="AW25" s="129">
        <v>0</v>
      </c>
      <c r="AX25" s="129">
        <v>0</v>
      </c>
      <c r="AY25" s="129">
        <v>0</v>
      </c>
      <c r="AZ25" s="129">
        <v>0</v>
      </c>
      <c r="BA25" s="129">
        <v>0</v>
      </c>
      <c r="BB25" s="129">
        <v>0</v>
      </c>
      <c r="BC25" s="129">
        <v>0</v>
      </c>
    </row>
    <row r="26" spans="1:55" s="130" customFormat="1" ht="12.75" customHeight="1">
      <c r="A26" s="775"/>
      <c r="B26" s="775"/>
      <c r="C26" s="775"/>
      <c r="D26" s="775"/>
      <c r="E26" s="141" t="str">
        <f>IF(AND(SUM(E23:E25)&gt;0,E24=0),"Missing Input",IF(AND(SUM(E23:E24)&gt;0,E25=0),"Missing Output",IF(AND(SUM(E23:E25)&gt;0,E24&gt;0,E25&gt;0),(E25*3.6)/E24*100,"")))</f>
        <v/>
      </c>
      <c r="F26" s="141" t="str">
        <f t="shared" ref="F26:AB26" si="6">IF(AND(SUM(F23:F25)&gt;0,F24=0),"Missing Input",IF(AND(SUM(F23:F24)&gt;0,F25=0),"Missing Output",IF(AND(SUM(F23:F25)&gt;0,F24&gt;0,F25&gt;0),(F25*3.6)/F24*100,"")))</f>
        <v/>
      </c>
      <c r="G26" s="141" t="str">
        <f t="shared" si="6"/>
        <v/>
      </c>
      <c r="H26" s="141" t="str">
        <f t="shared" si="6"/>
        <v/>
      </c>
      <c r="I26" s="141" t="str">
        <f t="shared" si="6"/>
        <v/>
      </c>
      <c r="J26" s="141" t="str">
        <f t="shared" si="6"/>
        <v/>
      </c>
      <c r="K26" s="141" t="str">
        <f t="shared" si="6"/>
        <v/>
      </c>
      <c r="L26" s="141" t="str">
        <f t="shared" si="6"/>
        <v/>
      </c>
      <c r="M26" s="141" t="str">
        <f t="shared" si="6"/>
        <v/>
      </c>
      <c r="N26" s="141" t="str">
        <f t="shared" si="6"/>
        <v/>
      </c>
      <c r="O26" s="141" t="str">
        <f t="shared" si="6"/>
        <v/>
      </c>
      <c r="P26" s="141" t="str">
        <f t="shared" si="6"/>
        <v/>
      </c>
      <c r="Q26" s="141" t="str">
        <f t="shared" si="6"/>
        <v/>
      </c>
      <c r="R26" s="141" t="str">
        <f t="shared" si="6"/>
        <v/>
      </c>
      <c r="S26" s="141" t="str">
        <f t="shared" si="6"/>
        <v/>
      </c>
      <c r="T26" s="141" t="str">
        <f t="shared" si="6"/>
        <v/>
      </c>
      <c r="U26" s="141" t="str">
        <f t="shared" si="6"/>
        <v/>
      </c>
      <c r="V26" s="141" t="str">
        <f t="shared" si="6"/>
        <v/>
      </c>
      <c r="W26" s="141" t="str">
        <f>IF(AND(SUM(W23:W25)&gt;0,W24=0),"Missing Input",IF(AND(SUM(W23:W24)&gt;0,W25=0),"Missing Output",IF(AND(SUM(W23:W25)&gt;0,W24&gt;0,W25&gt;0),(W25*3.6)/W24*100,"")))</f>
        <v/>
      </c>
      <c r="X26" s="141" t="str">
        <f>IF(AND(SUM(X23:X25)&gt;0,X24=0),"Missing Input",IF(AND(SUM(X23:X24)&gt;0,X25=0),"Missing Output",IF(AND(SUM(X23:X25)&gt;0,X24&gt;0,X25&gt;0),(X25*3.6)/X24*100,"")))</f>
        <v/>
      </c>
      <c r="Y26" s="141" t="str">
        <f>IF(AND(SUM(Y23:Y25)&gt;0,Y24=0),"Missing Input",IF(AND(SUM(Y23:Y24)&gt;0,Y25=0),"Missing Output",IF(AND(SUM(Y23:Y25)&gt;0,Y24&gt;0,Y25&gt;0),(Y25*3.6)/Y24*100,"")))</f>
        <v/>
      </c>
      <c r="Z26" s="141" t="str">
        <f>IF(AND(SUM(Z23:Z25)&gt;0,Z24=0),"Missing Input",IF(AND(SUM(Z23:Z24)&gt;0,Z25=0),"Missing Output",IF(AND(SUM(Z23:Z25)&gt;0,Z24&gt;0,Z25&gt;0),(Z25*3.6)/Z24*100,"")))</f>
        <v/>
      </c>
      <c r="AA26" s="141" t="str">
        <f>IF(AND(SUM(AA23:AA25)&gt;0,AA24=0),"Missing Input",IF(AND(SUM(AA23:AA24)&gt;0,AA25=0),"Missing Output",IF(AND(SUM(AA23:AA25)&gt;0,AA24&gt;0,AA25&gt;0),(AA25*3.6)/AA24*100,"")))</f>
        <v/>
      </c>
      <c r="AB26" s="141" t="str">
        <f t="shared" si="6"/>
        <v/>
      </c>
      <c r="AC26" s="1070" t="s">
        <v>2222</v>
      </c>
      <c r="AE26" s="762" t="s">
        <v>964</v>
      </c>
      <c r="AF26" s="141" t="str">
        <f t="shared" ref="AF26:BC26" si="7">IF(AND(SUM(AF23:AF25)&gt;0,AF24=0),"Missing Input",IF(AND(SUM(AF23:AF24)&gt;0,AF25=0),"Missing Output",IF(AND(SUM(AF23:AF25)&gt;0,AF24&gt;0,AF25&gt;0),(AF25*3.6)/AF24*100,"")))</f>
        <v/>
      </c>
      <c r="AG26" s="141" t="str">
        <f t="shared" si="7"/>
        <v/>
      </c>
      <c r="AH26" s="141" t="str">
        <f t="shared" si="7"/>
        <v/>
      </c>
      <c r="AI26" s="141" t="str">
        <f t="shared" si="7"/>
        <v/>
      </c>
      <c r="AJ26" s="141" t="str">
        <f t="shared" si="7"/>
        <v/>
      </c>
      <c r="AK26" s="141" t="str">
        <f t="shared" si="7"/>
        <v/>
      </c>
      <c r="AL26" s="141" t="str">
        <f t="shared" si="7"/>
        <v/>
      </c>
      <c r="AM26" s="141" t="str">
        <f t="shared" si="7"/>
        <v/>
      </c>
      <c r="AN26" s="141" t="str">
        <f t="shared" si="7"/>
        <v/>
      </c>
      <c r="AO26" s="141" t="str">
        <f t="shared" si="7"/>
        <v/>
      </c>
      <c r="AP26" s="141" t="str">
        <f t="shared" si="7"/>
        <v/>
      </c>
      <c r="AQ26" s="141" t="str">
        <f t="shared" si="7"/>
        <v/>
      </c>
      <c r="AR26" s="141" t="str">
        <f t="shared" si="7"/>
        <v/>
      </c>
      <c r="AS26" s="141" t="str">
        <f t="shared" si="7"/>
        <v/>
      </c>
      <c r="AT26" s="141" t="str">
        <f t="shared" si="7"/>
        <v/>
      </c>
      <c r="AU26" s="141" t="str">
        <f t="shared" si="7"/>
        <v/>
      </c>
      <c r="AV26" s="141" t="str">
        <f t="shared" si="7"/>
        <v/>
      </c>
      <c r="AW26" s="141" t="str">
        <f t="shared" si="7"/>
        <v/>
      </c>
      <c r="AX26" s="141" t="str">
        <f t="shared" si="7"/>
        <v/>
      </c>
      <c r="AY26" s="141" t="str">
        <f>IF(AND(SUM(AY23:AY25)&gt;0,AY24=0),"Missing Input",IF(AND(SUM(AY23:AY24)&gt;0,AY25=0),"Missing Output",IF(AND(SUM(AY23:AY25)&gt;0,AY24&gt;0,AY25&gt;0),(AY25*3.6)/AY24*100,"")))</f>
        <v/>
      </c>
      <c r="AZ26" s="141" t="str">
        <f>IF(AND(SUM(AZ23:AZ25)&gt;0,AZ24=0),"Missing Input",IF(AND(SUM(AZ23:AZ24)&gt;0,AZ25=0),"Missing Output",IF(AND(SUM(AZ23:AZ25)&gt;0,AZ24&gt;0,AZ25&gt;0),(AZ25*3.6)/AZ24*100,"")))</f>
        <v/>
      </c>
      <c r="BA26" s="141" t="str">
        <f>IF(AND(SUM(BA23:BA25)&gt;0,BA24=0),"Missing Input",IF(AND(SUM(BA23:BA24)&gt;0,BA25=0),"Missing Output",IF(AND(SUM(BA23:BA25)&gt;0,BA24&gt;0,BA25&gt;0),(BA25*3.6)/BA24*100,"")))</f>
        <v/>
      </c>
      <c r="BB26" s="141" t="str">
        <f>IF(AND(SUM(BB23:BB25)&gt;0,BB24=0),"Missing Input",IF(AND(SUM(BB23:BB24)&gt;0,BB25=0),"Missing Output",IF(AND(SUM(BB23:BB25)&gt;0,BB24&gt;0,BB25&gt;0),(BB25*3.6)/BB24*100,"")))</f>
        <v/>
      </c>
      <c r="BC26" s="141" t="str">
        <f t="shared" si="7"/>
        <v/>
      </c>
    </row>
    <row r="27" spans="1:55" s="130" customFormat="1" ht="24" customHeight="1">
      <c r="A27" s="775"/>
      <c r="B27" s="775"/>
      <c r="C27" s="775"/>
      <c r="D27" s="775"/>
      <c r="E27" s="623"/>
      <c r="F27" s="623"/>
      <c r="G27" s="623"/>
      <c r="H27" s="623"/>
      <c r="I27" s="623"/>
      <c r="J27" s="624"/>
      <c r="K27" s="624"/>
      <c r="L27" s="624"/>
      <c r="M27" s="624"/>
      <c r="N27" s="624"/>
      <c r="O27" s="132"/>
      <c r="P27" s="624"/>
      <c r="Q27" s="624"/>
      <c r="R27" s="624"/>
      <c r="S27" s="624"/>
      <c r="T27" s="624"/>
      <c r="U27" s="624"/>
      <c r="V27" s="624"/>
      <c r="W27" s="624"/>
      <c r="X27" s="624"/>
      <c r="Y27" s="132"/>
      <c r="Z27" s="624"/>
      <c r="AA27" s="624"/>
      <c r="AB27" s="132"/>
      <c r="AC27" s="1063" t="s">
        <v>2143</v>
      </c>
      <c r="AE27" s="762" t="s">
        <v>192</v>
      </c>
      <c r="AF27" s="624"/>
      <c r="AG27" s="624"/>
      <c r="AH27" s="624"/>
      <c r="AI27" s="624"/>
      <c r="AJ27" s="624"/>
      <c r="AK27" s="624"/>
      <c r="AL27" s="624"/>
      <c r="AM27" s="624"/>
      <c r="AN27" s="624"/>
      <c r="AO27" s="624"/>
      <c r="AP27" s="624"/>
      <c r="AQ27" s="624"/>
      <c r="AR27" s="624"/>
      <c r="AS27" s="624"/>
      <c r="AT27" s="624"/>
      <c r="AU27" s="624"/>
      <c r="AV27" s="624"/>
      <c r="AW27" s="624"/>
      <c r="AX27" s="624"/>
      <c r="AY27" s="624"/>
      <c r="AZ27" s="624"/>
      <c r="BA27" s="624"/>
      <c r="BB27" s="624"/>
      <c r="BC27" s="624"/>
    </row>
    <row r="28" spans="1:55" s="130" customFormat="1" ht="12.75" customHeight="1">
      <c r="A28" s="775" t="s">
        <v>538</v>
      </c>
      <c r="B28" s="775" t="s">
        <v>73</v>
      </c>
      <c r="C28" s="775" t="s">
        <v>246</v>
      </c>
      <c r="D28" s="775" t="s">
        <v>542</v>
      </c>
      <c r="E28" s="128">
        <v>0</v>
      </c>
      <c r="F28" s="128">
        <v>0</v>
      </c>
      <c r="G28" s="128">
        <v>0</v>
      </c>
      <c r="H28" s="128">
        <v>0</v>
      </c>
      <c r="I28" s="128">
        <v>0</v>
      </c>
      <c r="J28" s="128">
        <v>0</v>
      </c>
      <c r="K28" s="128">
        <v>0</v>
      </c>
      <c r="L28" s="128">
        <v>0</v>
      </c>
      <c r="M28" s="129">
        <v>0</v>
      </c>
      <c r="N28" s="129">
        <v>0</v>
      </c>
      <c r="O28" s="129">
        <v>0</v>
      </c>
      <c r="P28" s="129">
        <v>0</v>
      </c>
      <c r="Q28" s="129">
        <v>0</v>
      </c>
      <c r="R28" s="129">
        <v>0</v>
      </c>
      <c r="S28" s="129">
        <v>0</v>
      </c>
      <c r="T28" s="129">
        <v>0</v>
      </c>
      <c r="U28" s="129">
        <v>0</v>
      </c>
      <c r="V28" s="129">
        <v>0</v>
      </c>
      <c r="W28" s="129">
        <v>0</v>
      </c>
      <c r="X28" s="129">
        <v>0</v>
      </c>
      <c r="Y28" s="129">
        <v>0</v>
      </c>
      <c r="Z28" s="129">
        <v>0</v>
      </c>
      <c r="AA28" s="129">
        <v>0</v>
      </c>
      <c r="AB28" s="129">
        <v>0</v>
      </c>
      <c r="AC28" s="1054" t="s">
        <v>2219</v>
      </c>
      <c r="AE28" s="762" t="s">
        <v>1474</v>
      </c>
      <c r="AF28" s="129">
        <v>0</v>
      </c>
      <c r="AG28" s="129">
        <v>0</v>
      </c>
      <c r="AH28" s="129">
        <v>0</v>
      </c>
      <c r="AI28" s="129">
        <v>0</v>
      </c>
      <c r="AJ28" s="129">
        <v>0</v>
      </c>
      <c r="AK28" s="129">
        <v>0</v>
      </c>
      <c r="AL28" s="129">
        <v>0</v>
      </c>
      <c r="AM28" s="129">
        <v>0</v>
      </c>
      <c r="AN28" s="129">
        <v>0</v>
      </c>
      <c r="AO28" s="129">
        <v>0</v>
      </c>
      <c r="AP28" s="129">
        <v>0</v>
      </c>
      <c r="AQ28" s="129">
        <v>0</v>
      </c>
      <c r="AR28" s="129">
        <v>0</v>
      </c>
      <c r="AS28" s="129">
        <v>0</v>
      </c>
      <c r="AT28" s="129">
        <v>0</v>
      </c>
      <c r="AU28" s="129">
        <v>0</v>
      </c>
      <c r="AV28" s="129">
        <v>0</v>
      </c>
      <c r="AW28" s="129">
        <v>0</v>
      </c>
      <c r="AX28" s="129">
        <v>0</v>
      </c>
      <c r="AY28" s="129">
        <v>0</v>
      </c>
      <c r="AZ28" s="129">
        <v>0</v>
      </c>
      <c r="BA28" s="129">
        <v>0</v>
      </c>
      <c r="BB28" s="129">
        <v>0</v>
      </c>
      <c r="BC28" s="129">
        <v>0</v>
      </c>
    </row>
    <row r="29" spans="1:55" s="130" customFormat="1" ht="12.75" customHeight="1">
      <c r="A29" s="775" t="s">
        <v>538</v>
      </c>
      <c r="B29" s="775" t="s">
        <v>1307</v>
      </c>
      <c r="C29" s="775" t="s">
        <v>246</v>
      </c>
      <c r="D29" s="775" t="s">
        <v>542</v>
      </c>
      <c r="E29" s="128">
        <v>0</v>
      </c>
      <c r="F29" s="128">
        <v>0</v>
      </c>
      <c r="G29" s="128">
        <v>0</v>
      </c>
      <c r="H29" s="128">
        <v>0</v>
      </c>
      <c r="I29" s="128">
        <v>0</v>
      </c>
      <c r="J29" s="128">
        <v>0</v>
      </c>
      <c r="K29" s="128">
        <v>0</v>
      </c>
      <c r="L29" s="128">
        <v>0</v>
      </c>
      <c r="M29" s="129">
        <v>0</v>
      </c>
      <c r="N29" s="129">
        <v>0</v>
      </c>
      <c r="O29" s="129">
        <v>0</v>
      </c>
      <c r="P29" s="129">
        <v>0</v>
      </c>
      <c r="Q29" s="129">
        <v>0</v>
      </c>
      <c r="R29" s="129">
        <v>0</v>
      </c>
      <c r="S29" s="129">
        <v>0</v>
      </c>
      <c r="T29" s="129">
        <v>0</v>
      </c>
      <c r="U29" s="129">
        <v>0</v>
      </c>
      <c r="V29" s="129">
        <v>0</v>
      </c>
      <c r="W29" s="129">
        <v>0</v>
      </c>
      <c r="X29" s="129">
        <v>0</v>
      </c>
      <c r="Y29" s="129">
        <v>0</v>
      </c>
      <c r="Z29" s="129">
        <v>0</v>
      </c>
      <c r="AA29" s="129">
        <v>0</v>
      </c>
      <c r="AB29" s="129">
        <v>0</v>
      </c>
      <c r="AC29" s="1054" t="s">
        <v>2220</v>
      </c>
      <c r="AE29" s="762" t="s">
        <v>636</v>
      </c>
      <c r="AF29" s="129">
        <v>0</v>
      </c>
      <c r="AG29" s="129">
        <v>0</v>
      </c>
      <c r="AH29" s="129">
        <v>0</v>
      </c>
      <c r="AI29" s="129">
        <v>0</v>
      </c>
      <c r="AJ29" s="129">
        <v>0</v>
      </c>
      <c r="AK29" s="129">
        <v>0</v>
      </c>
      <c r="AL29" s="129">
        <v>0</v>
      </c>
      <c r="AM29" s="129">
        <v>0</v>
      </c>
      <c r="AN29" s="129">
        <v>0</v>
      </c>
      <c r="AO29" s="129">
        <v>0</v>
      </c>
      <c r="AP29" s="129">
        <v>0</v>
      </c>
      <c r="AQ29" s="129">
        <v>0</v>
      </c>
      <c r="AR29" s="129">
        <v>0</v>
      </c>
      <c r="AS29" s="129">
        <v>0</v>
      </c>
      <c r="AT29" s="129">
        <v>0</v>
      </c>
      <c r="AU29" s="129">
        <v>0</v>
      </c>
      <c r="AV29" s="129">
        <v>0</v>
      </c>
      <c r="AW29" s="129">
        <v>0</v>
      </c>
      <c r="AX29" s="129">
        <v>0</v>
      </c>
      <c r="AY29" s="129">
        <v>0</v>
      </c>
      <c r="AZ29" s="129">
        <v>0</v>
      </c>
      <c r="BA29" s="129">
        <v>0</v>
      </c>
      <c r="BB29" s="129">
        <v>0</v>
      </c>
      <c r="BC29" s="129">
        <v>0</v>
      </c>
    </row>
    <row r="30" spans="1:55" s="130" customFormat="1" ht="12.75" customHeight="1">
      <c r="A30" s="775" t="s">
        <v>538</v>
      </c>
      <c r="B30" s="775" t="s">
        <v>74</v>
      </c>
      <c r="C30" s="775" t="s">
        <v>246</v>
      </c>
      <c r="D30" s="775" t="s">
        <v>542</v>
      </c>
      <c r="E30" s="128">
        <v>0</v>
      </c>
      <c r="F30" s="128">
        <v>0</v>
      </c>
      <c r="G30" s="128">
        <v>0</v>
      </c>
      <c r="H30" s="128">
        <v>0</v>
      </c>
      <c r="I30" s="128">
        <v>0</v>
      </c>
      <c r="J30" s="128">
        <v>0</v>
      </c>
      <c r="K30" s="128">
        <v>0</v>
      </c>
      <c r="L30" s="128">
        <v>0</v>
      </c>
      <c r="M30" s="129">
        <v>0</v>
      </c>
      <c r="N30" s="129">
        <v>0</v>
      </c>
      <c r="O30" s="129">
        <v>0</v>
      </c>
      <c r="P30" s="129">
        <v>0</v>
      </c>
      <c r="Q30" s="129">
        <v>0</v>
      </c>
      <c r="R30" s="129">
        <v>0</v>
      </c>
      <c r="S30" s="129">
        <v>0</v>
      </c>
      <c r="T30" s="129">
        <v>0</v>
      </c>
      <c r="U30" s="129">
        <v>0</v>
      </c>
      <c r="V30" s="129">
        <v>0</v>
      </c>
      <c r="W30" s="129">
        <v>0</v>
      </c>
      <c r="X30" s="129">
        <v>0</v>
      </c>
      <c r="Y30" s="129">
        <v>0</v>
      </c>
      <c r="Z30" s="129">
        <v>0</v>
      </c>
      <c r="AA30" s="129">
        <v>0</v>
      </c>
      <c r="AB30" s="129">
        <v>0</v>
      </c>
      <c r="AC30" s="1054" t="s">
        <v>2221</v>
      </c>
      <c r="AE30" s="762" t="s">
        <v>637</v>
      </c>
      <c r="AF30" s="129">
        <v>0</v>
      </c>
      <c r="AG30" s="129">
        <v>0</v>
      </c>
      <c r="AH30" s="129">
        <v>0</v>
      </c>
      <c r="AI30" s="129">
        <v>0</v>
      </c>
      <c r="AJ30" s="129">
        <v>0</v>
      </c>
      <c r="AK30" s="129">
        <v>0</v>
      </c>
      <c r="AL30" s="129">
        <v>0</v>
      </c>
      <c r="AM30" s="129">
        <v>0</v>
      </c>
      <c r="AN30" s="129">
        <v>0</v>
      </c>
      <c r="AO30" s="129">
        <v>0</v>
      </c>
      <c r="AP30" s="129">
        <v>0</v>
      </c>
      <c r="AQ30" s="129">
        <v>0</v>
      </c>
      <c r="AR30" s="129">
        <v>0</v>
      </c>
      <c r="AS30" s="129">
        <v>0</v>
      </c>
      <c r="AT30" s="129">
        <v>0</v>
      </c>
      <c r="AU30" s="129">
        <v>0</v>
      </c>
      <c r="AV30" s="129">
        <v>0</v>
      </c>
      <c r="AW30" s="129">
        <v>0</v>
      </c>
      <c r="AX30" s="129">
        <v>0</v>
      </c>
      <c r="AY30" s="129">
        <v>0</v>
      </c>
      <c r="AZ30" s="129">
        <v>0</v>
      </c>
      <c r="BA30" s="129">
        <v>0</v>
      </c>
      <c r="BB30" s="129">
        <v>0</v>
      </c>
      <c r="BC30" s="129">
        <v>0</v>
      </c>
    </row>
    <row r="31" spans="1:55" s="130" customFormat="1" ht="12.75" customHeight="1">
      <c r="A31" s="775" t="s">
        <v>538</v>
      </c>
      <c r="B31" s="775" t="s">
        <v>75</v>
      </c>
      <c r="C31" s="775" t="s">
        <v>246</v>
      </c>
      <c r="D31" s="775" t="s">
        <v>542</v>
      </c>
      <c r="E31" s="128">
        <v>0</v>
      </c>
      <c r="F31" s="128">
        <v>0</v>
      </c>
      <c r="G31" s="128">
        <v>0</v>
      </c>
      <c r="H31" s="128">
        <v>0</v>
      </c>
      <c r="I31" s="128">
        <v>0</v>
      </c>
      <c r="J31" s="128">
        <v>0</v>
      </c>
      <c r="K31" s="128">
        <v>0</v>
      </c>
      <c r="L31" s="128">
        <v>0</v>
      </c>
      <c r="M31" s="129">
        <v>0</v>
      </c>
      <c r="N31" s="129">
        <v>0</v>
      </c>
      <c r="O31" s="129">
        <v>0</v>
      </c>
      <c r="P31" s="129">
        <v>0</v>
      </c>
      <c r="Q31" s="129">
        <v>0</v>
      </c>
      <c r="R31" s="129">
        <v>0</v>
      </c>
      <c r="S31" s="129">
        <v>0</v>
      </c>
      <c r="T31" s="129">
        <v>0</v>
      </c>
      <c r="U31" s="129">
        <v>0</v>
      </c>
      <c r="V31" s="129">
        <v>0</v>
      </c>
      <c r="W31" s="129">
        <v>0</v>
      </c>
      <c r="X31" s="129">
        <v>0</v>
      </c>
      <c r="Y31" s="129">
        <v>0</v>
      </c>
      <c r="Z31" s="129">
        <v>0</v>
      </c>
      <c r="AA31" s="129">
        <v>0</v>
      </c>
      <c r="AB31" s="129">
        <v>0</v>
      </c>
      <c r="AC31" s="1054" t="s">
        <v>2225</v>
      </c>
      <c r="AE31" s="762" t="s">
        <v>638</v>
      </c>
      <c r="AF31" s="129">
        <v>0</v>
      </c>
      <c r="AG31" s="129">
        <v>0</v>
      </c>
      <c r="AH31" s="129">
        <v>0</v>
      </c>
      <c r="AI31" s="129">
        <v>0</v>
      </c>
      <c r="AJ31" s="129">
        <v>0</v>
      </c>
      <c r="AK31" s="129">
        <v>0</v>
      </c>
      <c r="AL31" s="129">
        <v>0</v>
      </c>
      <c r="AM31" s="129">
        <v>0</v>
      </c>
      <c r="AN31" s="129">
        <v>0</v>
      </c>
      <c r="AO31" s="129">
        <v>0</v>
      </c>
      <c r="AP31" s="129">
        <v>0</v>
      </c>
      <c r="AQ31" s="129">
        <v>0</v>
      </c>
      <c r="AR31" s="129">
        <v>0</v>
      </c>
      <c r="AS31" s="129">
        <v>0</v>
      </c>
      <c r="AT31" s="129">
        <v>0</v>
      </c>
      <c r="AU31" s="129">
        <v>0</v>
      </c>
      <c r="AV31" s="129">
        <v>0</v>
      </c>
      <c r="AW31" s="129">
        <v>0</v>
      </c>
      <c r="AX31" s="129">
        <v>0</v>
      </c>
      <c r="AY31" s="129">
        <v>0</v>
      </c>
      <c r="AZ31" s="129">
        <v>0</v>
      </c>
      <c r="BA31" s="129">
        <v>0</v>
      </c>
      <c r="BB31" s="129">
        <v>0</v>
      </c>
      <c r="BC31" s="129">
        <v>0</v>
      </c>
    </row>
    <row r="32" spans="1:55" s="130" customFormat="1" ht="12.75" customHeight="1">
      <c r="A32" s="775"/>
      <c r="B32" s="775"/>
      <c r="C32" s="775"/>
      <c r="D32" s="775"/>
      <c r="E32" s="141" t="str">
        <f>IF(AND(SUM(E28:E31)&gt;0,E29=0),"Missing Input",IF(AND(SUM(E28:E31)&gt;0,E30=0),"Missing Output",IF(AND(SUM(E28:E31)&gt;0,E29&gt;0,E30&gt;0),(E30*3.6+E31)/E29*100,"")))</f>
        <v/>
      </c>
      <c r="F32" s="141" t="str">
        <f t="shared" ref="F32:AB32" si="8">IF(AND(SUM(F28:F31)&gt;0,F29=0),"Missing Input",IF(AND(SUM(F28:F31)&gt;0,F30=0),"Missing Output",IF(AND(SUM(F28:F31)&gt;0,F29&gt;0,F30&gt;0),(F30*3.6+F31)/F29*100,"")))</f>
        <v/>
      </c>
      <c r="G32" s="141" t="str">
        <f t="shared" si="8"/>
        <v/>
      </c>
      <c r="H32" s="141" t="str">
        <f t="shared" si="8"/>
        <v/>
      </c>
      <c r="I32" s="141" t="str">
        <f t="shared" si="8"/>
        <v/>
      </c>
      <c r="J32" s="141" t="str">
        <f t="shared" si="8"/>
        <v/>
      </c>
      <c r="K32" s="141" t="str">
        <f t="shared" si="8"/>
        <v/>
      </c>
      <c r="L32" s="141" t="str">
        <f t="shared" si="8"/>
        <v/>
      </c>
      <c r="M32" s="141" t="str">
        <f t="shared" si="8"/>
        <v/>
      </c>
      <c r="N32" s="141" t="str">
        <f t="shared" si="8"/>
        <v/>
      </c>
      <c r="O32" s="141" t="str">
        <f t="shared" si="8"/>
        <v/>
      </c>
      <c r="P32" s="141" t="str">
        <f t="shared" si="8"/>
        <v/>
      </c>
      <c r="Q32" s="141" t="str">
        <f t="shared" si="8"/>
        <v/>
      </c>
      <c r="R32" s="141" t="str">
        <f t="shared" si="8"/>
        <v/>
      </c>
      <c r="S32" s="141" t="str">
        <f t="shared" si="8"/>
        <v/>
      </c>
      <c r="T32" s="141" t="str">
        <f t="shared" si="8"/>
        <v/>
      </c>
      <c r="U32" s="141" t="str">
        <f t="shared" si="8"/>
        <v/>
      </c>
      <c r="V32" s="141" t="str">
        <f t="shared" si="8"/>
        <v/>
      </c>
      <c r="W32" s="141" t="str">
        <f>IF(AND(SUM(W28:W31)&gt;0,W29=0),"Missing Input",IF(AND(SUM(W28:W31)&gt;0,W30=0),"Missing Output",IF(AND(SUM(W28:W31)&gt;0,W29&gt;0,W30&gt;0),(W30*3.6+W31)/W29*100,"")))</f>
        <v/>
      </c>
      <c r="X32" s="141" t="str">
        <f>IF(AND(SUM(X28:X31)&gt;0,X29=0),"Missing Input",IF(AND(SUM(X28:X31)&gt;0,X30=0),"Missing Output",IF(AND(SUM(X28:X31)&gt;0,X29&gt;0,X30&gt;0),(X30*3.6+X31)/X29*100,"")))</f>
        <v/>
      </c>
      <c r="Y32" s="141" t="str">
        <f>IF(AND(SUM(Y28:Y31)&gt;0,Y29=0),"Missing Input",IF(AND(SUM(Y28:Y31)&gt;0,Y30=0),"Missing Output",IF(AND(SUM(Y28:Y31)&gt;0,Y29&gt;0,Y30&gt;0),(Y30*3.6+Y31)/Y29*100,"")))</f>
        <v/>
      </c>
      <c r="Z32" s="141" t="str">
        <f>IF(AND(SUM(Z28:Z31)&gt;0,Z29=0),"Missing Input",IF(AND(SUM(Z28:Z31)&gt;0,Z30=0),"Missing Output",IF(AND(SUM(Z28:Z31)&gt;0,Z29&gt;0,Z30&gt;0),(Z30*3.6+Z31)/Z29*100,"")))</f>
        <v/>
      </c>
      <c r="AA32" s="141" t="str">
        <f>IF(AND(SUM(AA28:AA31)&gt;0,AA29=0),"Missing Input",IF(AND(SUM(AA28:AA31)&gt;0,AA30=0),"Missing Output",IF(AND(SUM(AA28:AA31)&gt;0,AA29&gt;0,AA30&gt;0),(AA30*3.6+AA31)/AA29*100,"")))</f>
        <v/>
      </c>
      <c r="AB32" s="141" t="str">
        <f t="shared" si="8"/>
        <v/>
      </c>
      <c r="AC32" s="1070" t="s">
        <v>2222</v>
      </c>
      <c r="AE32" s="762" t="s">
        <v>964</v>
      </c>
      <c r="AF32" s="141" t="str">
        <f t="shared" ref="AF32:BC32" si="9">IF(AND(SUM(AF28:AF31)&gt;0,AF29=0),"Missing Input",IF(AND(SUM(AF28:AF31)&gt;0,AF30=0),"Missing Output",IF(AND(SUM(AF28:AF31)&gt;0,AF29&gt;0,AF30&gt;0),(AF30*3.6+AF31)/AF29*100,"")))</f>
        <v/>
      </c>
      <c r="AG32" s="141" t="str">
        <f t="shared" si="9"/>
        <v/>
      </c>
      <c r="AH32" s="141" t="str">
        <f t="shared" si="9"/>
        <v/>
      </c>
      <c r="AI32" s="141" t="str">
        <f t="shared" si="9"/>
        <v/>
      </c>
      <c r="AJ32" s="141" t="str">
        <f t="shared" si="9"/>
        <v/>
      </c>
      <c r="AK32" s="141" t="str">
        <f t="shared" si="9"/>
        <v/>
      </c>
      <c r="AL32" s="141" t="str">
        <f t="shared" si="9"/>
        <v/>
      </c>
      <c r="AM32" s="141" t="str">
        <f t="shared" si="9"/>
        <v/>
      </c>
      <c r="AN32" s="141" t="str">
        <f t="shared" si="9"/>
        <v/>
      </c>
      <c r="AO32" s="141" t="str">
        <f t="shared" si="9"/>
        <v/>
      </c>
      <c r="AP32" s="141" t="str">
        <f t="shared" si="9"/>
        <v/>
      </c>
      <c r="AQ32" s="141" t="str">
        <f t="shared" si="9"/>
        <v/>
      </c>
      <c r="AR32" s="141" t="str">
        <f t="shared" si="9"/>
        <v/>
      </c>
      <c r="AS32" s="141" t="str">
        <f t="shared" si="9"/>
        <v/>
      </c>
      <c r="AT32" s="141" t="str">
        <f t="shared" si="9"/>
        <v/>
      </c>
      <c r="AU32" s="141" t="str">
        <f t="shared" si="9"/>
        <v/>
      </c>
      <c r="AV32" s="141" t="str">
        <f t="shared" si="9"/>
        <v/>
      </c>
      <c r="AW32" s="141" t="str">
        <f t="shared" si="9"/>
        <v/>
      </c>
      <c r="AX32" s="141" t="str">
        <f t="shared" si="9"/>
        <v/>
      </c>
      <c r="AY32" s="141" t="str">
        <f>IF(AND(SUM(AY28:AY31)&gt;0,AY29=0),"Missing Input",IF(AND(SUM(AY28:AY31)&gt;0,AY30=0),"Missing Output",IF(AND(SUM(AY28:AY31)&gt;0,AY29&gt;0,AY30&gt;0),(AY30*3.6+AY31)/AY29*100,"")))</f>
        <v/>
      </c>
      <c r="AZ32" s="141" t="str">
        <f>IF(AND(SUM(AZ28:AZ31)&gt;0,AZ29=0),"Missing Input",IF(AND(SUM(AZ28:AZ31)&gt;0,AZ30=0),"Missing Output",IF(AND(SUM(AZ28:AZ31)&gt;0,AZ29&gt;0,AZ30&gt;0),(AZ30*3.6+AZ31)/AZ29*100,"")))</f>
        <v/>
      </c>
      <c r="BA32" s="141" t="str">
        <f>IF(AND(SUM(BA28:BA31)&gt;0,BA29=0),"Missing Input",IF(AND(SUM(BA28:BA31)&gt;0,BA30=0),"Missing Output",IF(AND(SUM(BA28:BA31)&gt;0,BA29&gt;0,BA30&gt;0),(BA30*3.6+BA31)/BA29*100,"")))</f>
        <v/>
      </c>
      <c r="BB32" s="141" t="str">
        <f>IF(AND(SUM(BB28:BB31)&gt;0,BB29=0),"Missing Input",IF(AND(SUM(BB28:BB31)&gt;0,BB30=0),"Missing Output",IF(AND(SUM(BB28:BB31)&gt;0,BB29&gt;0,BB30&gt;0),(BB30*3.6+BB31)/BB29*100,"")))</f>
        <v/>
      </c>
      <c r="BC32" s="141" t="str">
        <f t="shared" si="9"/>
        <v/>
      </c>
    </row>
    <row r="33" spans="1:55" s="130" customFormat="1" ht="24" customHeight="1">
      <c r="A33" s="775"/>
      <c r="B33" s="775"/>
      <c r="C33" s="775"/>
      <c r="D33" s="775"/>
      <c r="E33" s="623"/>
      <c r="F33" s="623"/>
      <c r="G33" s="623"/>
      <c r="H33" s="623"/>
      <c r="I33" s="623"/>
      <c r="J33" s="624"/>
      <c r="K33" s="624"/>
      <c r="L33" s="624"/>
      <c r="M33" s="624"/>
      <c r="N33" s="624"/>
      <c r="O33" s="132"/>
      <c r="P33" s="624"/>
      <c r="Q33" s="624"/>
      <c r="R33" s="624"/>
      <c r="S33" s="624"/>
      <c r="T33" s="624"/>
      <c r="U33" s="624"/>
      <c r="V33" s="624"/>
      <c r="W33" s="624"/>
      <c r="X33" s="624"/>
      <c r="Y33" s="132"/>
      <c r="Z33" s="624"/>
      <c r="AA33" s="624"/>
      <c r="AB33" s="132"/>
      <c r="AC33" s="1066" t="s">
        <v>2154</v>
      </c>
      <c r="AE33" s="762" t="s">
        <v>199</v>
      </c>
      <c r="AF33" s="624"/>
      <c r="AG33" s="624"/>
      <c r="AH33" s="624"/>
      <c r="AI33" s="624"/>
      <c r="AJ33" s="624"/>
      <c r="AK33" s="624"/>
      <c r="AL33" s="624"/>
      <c r="AM33" s="624"/>
      <c r="AN33" s="624"/>
      <c r="AO33" s="624"/>
      <c r="AP33" s="624"/>
      <c r="AQ33" s="624"/>
      <c r="AR33" s="624"/>
      <c r="AS33" s="624"/>
      <c r="AT33" s="624"/>
      <c r="AU33" s="624"/>
      <c r="AV33" s="624"/>
      <c r="AW33" s="624"/>
      <c r="AX33" s="624"/>
      <c r="AY33" s="624"/>
      <c r="AZ33" s="624"/>
      <c r="BA33" s="624"/>
      <c r="BB33" s="624"/>
      <c r="BC33" s="624"/>
    </row>
    <row r="34" spans="1:55" s="130" customFormat="1" ht="12.75" customHeight="1">
      <c r="A34" s="775" t="s">
        <v>538</v>
      </c>
      <c r="B34" s="775" t="s">
        <v>73</v>
      </c>
      <c r="C34" s="775" t="s">
        <v>247</v>
      </c>
      <c r="D34" s="775" t="s">
        <v>542</v>
      </c>
      <c r="E34" s="128">
        <v>0</v>
      </c>
      <c r="F34" s="128">
        <v>0</v>
      </c>
      <c r="G34" s="128">
        <v>0</v>
      </c>
      <c r="H34" s="128">
        <v>0</v>
      </c>
      <c r="I34" s="128">
        <v>0</v>
      </c>
      <c r="J34" s="128">
        <v>0</v>
      </c>
      <c r="K34" s="128">
        <v>0</v>
      </c>
      <c r="L34" s="128">
        <v>0</v>
      </c>
      <c r="M34" s="129">
        <v>0</v>
      </c>
      <c r="N34" s="129">
        <v>0</v>
      </c>
      <c r="O34" s="129">
        <v>0</v>
      </c>
      <c r="P34" s="129">
        <v>0</v>
      </c>
      <c r="Q34" s="129">
        <v>0</v>
      </c>
      <c r="R34" s="129">
        <v>0</v>
      </c>
      <c r="S34" s="129">
        <v>0</v>
      </c>
      <c r="T34" s="129">
        <v>0</v>
      </c>
      <c r="U34" s="129">
        <v>0</v>
      </c>
      <c r="V34" s="129">
        <v>0</v>
      </c>
      <c r="W34" s="129">
        <v>0</v>
      </c>
      <c r="X34" s="129">
        <v>0</v>
      </c>
      <c r="Y34" s="129">
        <v>0</v>
      </c>
      <c r="Z34" s="129">
        <v>0</v>
      </c>
      <c r="AA34" s="129">
        <v>0</v>
      </c>
      <c r="AB34" s="129">
        <v>0</v>
      </c>
      <c r="AC34" s="1054" t="s">
        <v>2219</v>
      </c>
      <c r="AE34" s="762" t="s">
        <v>1474</v>
      </c>
      <c r="AF34" s="129">
        <v>0</v>
      </c>
      <c r="AG34" s="129">
        <v>0</v>
      </c>
      <c r="AH34" s="129">
        <v>0</v>
      </c>
      <c r="AI34" s="129">
        <v>0</v>
      </c>
      <c r="AJ34" s="129">
        <v>0</v>
      </c>
      <c r="AK34" s="129">
        <v>0</v>
      </c>
      <c r="AL34" s="129">
        <v>0</v>
      </c>
      <c r="AM34" s="129">
        <v>0</v>
      </c>
      <c r="AN34" s="129">
        <v>0</v>
      </c>
      <c r="AO34" s="129">
        <v>0</v>
      </c>
      <c r="AP34" s="129">
        <v>0</v>
      </c>
      <c r="AQ34" s="129">
        <v>0</v>
      </c>
      <c r="AR34" s="129">
        <v>0</v>
      </c>
      <c r="AS34" s="129">
        <v>0</v>
      </c>
      <c r="AT34" s="129">
        <v>0</v>
      </c>
      <c r="AU34" s="129">
        <v>0</v>
      </c>
      <c r="AV34" s="129">
        <v>0</v>
      </c>
      <c r="AW34" s="129">
        <v>0</v>
      </c>
      <c r="AX34" s="129">
        <v>0</v>
      </c>
      <c r="AY34" s="129">
        <v>0</v>
      </c>
      <c r="AZ34" s="129">
        <v>0</v>
      </c>
      <c r="BA34" s="129">
        <v>0</v>
      </c>
      <c r="BB34" s="129">
        <v>0</v>
      </c>
      <c r="BC34" s="129">
        <v>0</v>
      </c>
    </row>
    <row r="35" spans="1:55" s="130" customFormat="1" ht="12.75" customHeight="1">
      <c r="A35" s="775" t="s">
        <v>538</v>
      </c>
      <c r="B35" s="775" t="s">
        <v>1307</v>
      </c>
      <c r="C35" s="775" t="s">
        <v>247</v>
      </c>
      <c r="D35" s="775" t="s">
        <v>542</v>
      </c>
      <c r="E35" s="128">
        <v>0</v>
      </c>
      <c r="F35" s="128">
        <v>0</v>
      </c>
      <c r="G35" s="128">
        <v>0</v>
      </c>
      <c r="H35" s="128">
        <v>0</v>
      </c>
      <c r="I35" s="128">
        <v>0</v>
      </c>
      <c r="J35" s="128">
        <v>0</v>
      </c>
      <c r="K35" s="128">
        <v>0</v>
      </c>
      <c r="L35" s="128">
        <v>0</v>
      </c>
      <c r="M35" s="129">
        <v>0</v>
      </c>
      <c r="N35" s="129">
        <v>0</v>
      </c>
      <c r="O35" s="129">
        <v>0</v>
      </c>
      <c r="P35" s="129">
        <v>0</v>
      </c>
      <c r="Q35" s="129">
        <v>0</v>
      </c>
      <c r="R35" s="129">
        <v>0</v>
      </c>
      <c r="S35" s="129">
        <v>0</v>
      </c>
      <c r="T35" s="129">
        <v>0</v>
      </c>
      <c r="U35" s="129">
        <v>0</v>
      </c>
      <c r="V35" s="129">
        <v>0</v>
      </c>
      <c r="W35" s="129">
        <v>0</v>
      </c>
      <c r="X35" s="129">
        <v>0</v>
      </c>
      <c r="Y35" s="129">
        <v>0</v>
      </c>
      <c r="Z35" s="129">
        <v>0</v>
      </c>
      <c r="AA35" s="129">
        <v>0</v>
      </c>
      <c r="AB35" s="129">
        <v>0</v>
      </c>
      <c r="AC35" s="1054" t="s">
        <v>2220</v>
      </c>
      <c r="AE35" s="762" t="s">
        <v>636</v>
      </c>
      <c r="AF35" s="129">
        <v>0</v>
      </c>
      <c r="AG35" s="129">
        <v>0</v>
      </c>
      <c r="AH35" s="129">
        <v>0</v>
      </c>
      <c r="AI35" s="129">
        <v>0</v>
      </c>
      <c r="AJ35" s="129">
        <v>0</v>
      </c>
      <c r="AK35" s="129">
        <v>0</v>
      </c>
      <c r="AL35" s="129">
        <v>0</v>
      </c>
      <c r="AM35" s="129">
        <v>0</v>
      </c>
      <c r="AN35" s="129">
        <v>0</v>
      </c>
      <c r="AO35" s="129">
        <v>0</v>
      </c>
      <c r="AP35" s="129">
        <v>0</v>
      </c>
      <c r="AQ35" s="129">
        <v>0</v>
      </c>
      <c r="AR35" s="129">
        <v>0</v>
      </c>
      <c r="AS35" s="129">
        <v>0</v>
      </c>
      <c r="AT35" s="129">
        <v>0</v>
      </c>
      <c r="AU35" s="129">
        <v>0</v>
      </c>
      <c r="AV35" s="129">
        <v>0</v>
      </c>
      <c r="AW35" s="129">
        <v>0</v>
      </c>
      <c r="AX35" s="129">
        <v>0</v>
      </c>
      <c r="AY35" s="129">
        <v>0</v>
      </c>
      <c r="AZ35" s="129">
        <v>0</v>
      </c>
      <c r="BA35" s="129">
        <v>0</v>
      </c>
      <c r="BB35" s="129">
        <v>0</v>
      </c>
      <c r="BC35" s="129">
        <v>0</v>
      </c>
    </row>
    <row r="36" spans="1:55" s="130" customFormat="1" ht="12.75" customHeight="1">
      <c r="A36" s="775" t="s">
        <v>538</v>
      </c>
      <c r="B36" s="775" t="s">
        <v>75</v>
      </c>
      <c r="C36" s="775" t="s">
        <v>247</v>
      </c>
      <c r="D36" s="775" t="s">
        <v>542</v>
      </c>
      <c r="E36" s="128">
        <v>0</v>
      </c>
      <c r="F36" s="128">
        <v>0</v>
      </c>
      <c r="G36" s="128">
        <v>0</v>
      </c>
      <c r="H36" s="128">
        <v>0</v>
      </c>
      <c r="I36" s="128">
        <v>0</v>
      </c>
      <c r="J36" s="128">
        <v>0</v>
      </c>
      <c r="K36" s="128">
        <v>0</v>
      </c>
      <c r="L36" s="128">
        <v>0</v>
      </c>
      <c r="M36" s="129">
        <v>0</v>
      </c>
      <c r="N36" s="129">
        <v>0</v>
      </c>
      <c r="O36" s="129">
        <v>0</v>
      </c>
      <c r="P36" s="129">
        <v>0</v>
      </c>
      <c r="Q36" s="129">
        <v>0</v>
      </c>
      <c r="R36" s="129">
        <v>0</v>
      </c>
      <c r="S36" s="129">
        <v>0</v>
      </c>
      <c r="T36" s="129">
        <v>0</v>
      </c>
      <c r="U36" s="129">
        <v>0</v>
      </c>
      <c r="V36" s="129">
        <v>0</v>
      </c>
      <c r="W36" s="129">
        <v>0</v>
      </c>
      <c r="X36" s="129">
        <v>0</v>
      </c>
      <c r="Y36" s="129">
        <v>0</v>
      </c>
      <c r="Z36" s="129">
        <v>0</v>
      </c>
      <c r="AA36" s="129">
        <v>0</v>
      </c>
      <c r="AB36" s="129">
        <v>0</v>
      </c>
      <c r="AC36" s="1054" t="s">
        <v>2225</v>
      </c>
      <c r="AE36" s="762" t="s">
        <v>638</v>
      </c>
      <c r="AF36" s="129">
        <v>0</v>
      </c>
      <c r="AG36" s="129">
        <v>0</v>
      </c>
      <c r="AH36" s="129">
        <v>0</v>
      </c>
      <c r="AI36" s="129">
        <v>0</v>
      </c>
      <c r="AJ36" s="129">
        <v>0</v>
      </c>
      <c r="AK36" s="129">
        <v>0</v>
      </c>
      <c r="AL36" s="129">
        <v>0</v>
      </c>
      <c r="AM36" s="129">
        <v>0</v>
      </c>
      <c r="AN36" s="129">
        <v>0</v>
      </c>
      <c r="AO36" s="129">
        <v>0</v>
      </c>
      <c r="AP36" s="129">
        <v>0</v>
      </c>
      <c r="AQ36" s="129">
        <v>0</v>
      </c>
      <c r="AR36" s="129">
        <v>0</v>
      </c>
      <c r="AS36" s="129">
        <v>0</v>
      </c>
      <c r="AT36" s="129">
        <v>0</v>
      </c>
      <c r="AU36" s="129">
        <v>0</v>
      </c>
      <c r="AV36" s="129">
        <v>0</v>
      </c>
      <c r="AW36" s="129">
        <v>0</v>
      </c>
      <c r="AX36" s="129">
        <v>0</v>
      </c>
      <c r="AY36" s="129">
        <v>0</v>
      </c>
      <c r="AZ36" s="129">
        <v>0</v>
      </c>
      <c r="BA36" s="129">
        <v>0</v>
      </c>
      <c r="BB36" s="129">
        <v>0</v>
      </c>
      <c r="BC36" s="129">
        <v>0</v>
      </c>
    </row>
    <row r="37" spans="1:55" s="130" customFormat="1" ht="12.75" customHeight="1">
      <c r="A37" s="775"/>
      <c r="B37" s="775"/>
      <c r="C37" s="775"/>
      <c r="D37" s="775"/>
      <c r="E37" s="141" t="str">
        <f>IF(AND(SUM(E34:E36)&gt;0,E35=0),"Missing Input",IF(AND(SUM(E34:E35)&gt;0,E36=0),"Missing Output",IF(AND(SUM(E34:E36)&gt;0,E35&gt;0,E36&gt;0),(E36/E35)*100,"")))</f>
        <v/>
      </c>
      <c r="F37" s="141" t="str">
        <f t="shared" ref="F37:AB37" si="10">IF(AND(SUM(F34:F36)&gt;0,F35=0),"Missing Input",IF(AND(SUM(F34:F35)&gt;0,F36=0),"Missing Output",IF(AND(SUM(F34:F36)&gt;0,F35&gt;0,F36&gt;0),(F36/F35)*100,"")))</f>
        <v/>
      </c>
      <c r="G37" s="141" t="str">
        <f t="shared" si="10"/>
        <v/>
      </c>
      <c r="H37" s="141" t="str">
        <f t="shared" si="10"/>
        <v/>
      </c>
      <c r="I37" s="141" t="str">
        <f t="shared" si="10"/>
        <v/>
      </c>
      <c r="J37" s="141" t="str">
        <f t="shared" si="10"/>
        <v/>
      </c>
      <c r="K37" s="141" t="str">
        <f t="shared" si="10"/>
        <v/>
      </c>
      <c r="L37" s="141" t="str">
        <f t="shared" si="10"/>
        <v/>
      </c>
      <c r="M37" s="141" t="str">
        <f t="shared" si="10"/>
        <v/>
      </c>
      <c r="N37" s="141" t="str">
        <f t="shared" si="10"/>
        <v/>
      </c>
      <c r="O37" s="141" t="str">
        <f t="shared" si="10"/>
        <v/>
      </c>
      <c r="P37" s="141" t="str">
        <f t="shared" si="10"/>
        <v/>
      </c>
      <c r="Q37" s="141" t="str">
        <f t="shared" si="10"/>
        <v/>
      </c>
      <c r="R37" s="141" t="str">
        <f t="shared" si="10"/>
        <v/>
      </c>
      <c r="S37" s="141" t="str">
        <f t="shared" si="10"/>
        <v/>
      </c>
      <c r="T37" s="141" t="str">
        <f t="shared" si="10"/>
        <v/>
      </c>
      <c r="U37" s="141" t="str">
        <f t="shared" si="10"/>
        <v/>
      </c>
      <c r="V37" s="141" t="str">
        <f t="shared" si="10"/>
        <v/>
      </c>
      <c r="W37" s="141" t="str">
        <f>IF(AND(SUM(W34:W36)&gt;0,W35=0),"Missing Input",IF(AND(SUM(W34:W35)&gt;0,W36=0),"Missing Output",IF(AND(SUM(W34:W36)&gt;0,W35&gt;0,W36&gt;0),(W36/W35)*100,"")))</f>
        <v/>
      </c>
      <c r="X37" s="141" t="str">
        <f>IF(AND(SUM(X34:X36)&gt;0,X35=0),"Missing Input",IF(AND(SUM(X34:X35)&gt;0,X36=0),"Missing Output",IF(AND(SUM(X34:X36)&gt;0,X35&gt;0,X36&gt;0),(X36/X35)*100,"")))</f>
        <v/>
      </c>
      <c r="Y37" s="141" t="str">
        <f>IF(AND(SUM(Y34:Y36)&gt;0,Y35=0),"Missing Input",IF(AND(SUM(Y34:Y35)&gt;0,Y36=0),"Missing Output",IF(AND(SUM(Y34:Y36)&gt;0,Y35&gt;0,Y36&gt;0),(Y36/Y35)*100,"")))</f>
        <v/>
      </c>
      <c r="Z37" s="141" t="str">
        <f>IF(AND(SUM(Z34:Z36)&gt;0,Z35=0),"Missing Input",IF(AND(SUM(Z34:Z35)&gt;0,Z36=0),"Missing Output",IF(AND(SUM(Z34:Z36)&gt;0,Z35&gt;0,Z36&gt;0),(Z36/Z35)*100,"")))</f>
        <v/>
      </c>
      <c r="AA37" s="141" t="str">
        <f>IF(AND(SUM(AA34:AA36)&gt;0,AA35=0),"Missing Input",IF(AND(SUM(AA34:AA35)&gt;0,AA36=0),"Missing Output",IF(AND(SUM(AA34:AA36)&gt;0,AA35&gt;0,AA36&gt;0),(AA36/AA35)*100,"")))</f>
        <v/>
      </c>
      <c r="AB37" s="141" t="str">
        <f t="shared" si="10"/>
        <v/>
      </c>
      <c r="AC37" s="1070" t="s">
        <v>2222</v>
      </c>
      <c r="AE37" s="762" t="s">
        <v>964</v>
      </c>
      <c r="AF37" s="141" t="str">
        <f t="shared" ref="AF37:BC37" si="11">IF(AND(SUM(AF34:AF36)&gt;0,AF35=0),"Missing Input",IF(AND(SUM(AF34:AF35)&gt;0,AF36=0),"Missing Output",IF(AND(SUM(AF34:AF36)&gt;0,AF35&gt;0,AF36&gt;0),(AF36/AF35)*100,"")))</f>
        <v/>
      </c>
      <c r="AG37" s="141" t="str">
        <f t="shared" si="11"/>
        <v/>
      </c>
      <c r="AH37" s="141" t="str">
        <f t="shared" si="11"/>
        <v/>
      </c>
      <c r="AI37" s="141" t="str">
        <f t="shared" si="11"/>
        <v/>
      </c>
      <c r="AJ37" s="141" t="str">
        <f t="shared" si="11"/>
        <v/>
      </c>
      <c r="AK37" s="141" t="str">
        <f t="shared" si="11"/>
        <v/>
      </c>
      <c r="AL37" s="141" t="str">
        <f t="shared" si="11"/>
        <v/>
      </c>
      <c r="AM37" s="141" t="str">
        <f t="shared" si="11"/>
        <v/>
      </c>
      <c r="AN37" s="141" t="str">
        <f t="shared" si="11"/>
        <v/>
      </c>
      <c r="AO37" s="141" t="str">
        <f t="shared" si="11"/>
        <v/>
      </c>
      <c r="AP37" s="141" t="str">
        <f t="shared" si="11"/>
        <v/>
      </c>
      <c r="AQ37" s="141" t="str">
        <f t="shared" si="11"/>
        <v/>
      </c>
      <c r="AR37" s="141" t="str">
        <f t="shared" si="11"/>
        <v/>
      </c>
      <c r="AS37" s="141" t="str">
        <f t="shared" si="11"/>
        <v/>
      </c>
      <c r="AT37" s="141" t="str">
        <f t="shared" si="11"/>
        <v/>
      </c>
      <c r="AU37" s="141" t="str">
        <f t="shared" si="11"/>
        <v/>
      </c>
      <c r="AV37" s="141" t="str">
        <f t="shared" si="11"/>
        <v/>
      </c>
      <c r="AW37" s="141" t="str">
        <f t="shared" si="11"/>
        <v/>
      </c>
      <c r="AX37" s="141" t="str">
        <f t="shared" si="11"/>
        <v/>
      </c>
      <c r="AY37" s="141" t="str">
        <f>IF(AND(SUM(AY34:AY36)&gt;0,AY35=0),"Missing Input",IF(AND(SUM(AY34:AY35)&gt;0,AY36=0),"Missing Output",IF(AND(SUM(AY34:AY36)&gt;0,AY35&gt;0,AY36&gt;0),(AY36/AY35)*100,"")))</f>
        <v/>
      </c>
      <c r="AZ37" s="141" t="str">
        <f>IF(AND(SUM(AZ34:AZ36)&gt;0,AZ35=0),"Missing Input",IF(AND(SUM(AZ34:AZ35)&gt;0,AZ36=0),"Missing Output",IF(AND(SUM(AZ34:AZ36)&gt;0,AZ35&gt;0,AZ36&gt;0),(AZ36/AZ35)*100,"")))</f>
        <v/>
      </c>
      <c r="BA37" s="141" t="str">
        <f>IF(AND(SUM(BA34:BA36)&gt;0,BA35=0),"Missing Input",IF(AND(SUM(BA34:BA35)&gt;0,BA36=0),"Missing Output",IF(AND(SUM(BA34:BA36)&gt;0,BA35&gt;0,BA36&gt;0),(BA36/BA35)*100,"")))</f>
        <v/>
      </c>
      <c r="BB37" s="141" t="str">
        <f>IF(AND(SUM(BB34:BB36)&gt;0,BB35=0),"Missing Input",IF(AND(SUM(BB34:BB35)&gt;0,BB36=0),"Missing Output",IF(AND(SUM(BB34:BB36)&gt;0,BB35&gt;0,BB36&gt;0),(BB36/BB35)*100,"")))</f>
        <v/>
      </c>
      <c r="BC37" s="141" t="str">
        <f t="shared" si="11"/>
        <v/>
      </c>
    </row>
    <row r="38" spans="1:55" s="130" customFormat="1" ht="24" customHeight="1">
      <c r="A38" s="775"/>
      <c r="B38" s="775"/>
      <c r="C38" s="775"/>
      <c r="D38" s="775"/>
      <c r="E38" s="131"/>
      <c r="F38" s="131"/>
      <c r="G38" s="131"/>
      <c r="H38" s="131"/>
      <c r="I38" s="131"/>
      <c r="J38" s="132"/>
      <c r="K38" s="132"/>
      <c r="L38" s="132"/>
      <c r="M38" s="132"/>
      <c r="N38" s="132"/>
      <c r="O38" s="132"/>
      <c r="P38" s="132"/>
      <c r="Q38" s="132"/>
      <c r="R38" s="132"/>
      <c r="S38" s="132"/>
      <c r="T38" s="132"/>
      <c r="U38" s="132"/>
      <c r="V38" s="132"/>
      <c r="W38" s="132"/>
      <c r="X38" s="132"/>
      <c r="Y38" s="132"/>
      <c r="Z38" s="132"/>
      <c r="AA38" s="132"/>
      <c r="AB38" s="132"/>
      <c r="AC38" s="1071" t="s">
        <v>2223</v>
      </c>
      <c r="AE38" s="762" t="s">
        <v>759</v>
      </c>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row>
    <row r="39" spans="1:55" s="130" customFormat="1">
      <c r="A39" s="775" t="s">
        <v>538</v>
      </c>
      <c r="B39" s="793" t="s">
        <v>74</v>
      </c>
      <c r="C39" s="775" t="s">
        <v>615</v>
      </c>
      <c r="D39" s="775" t="s">
        <v>542</v>
      </c>
      <c r="E39" s="718">
        <f>SUM(E9,E14,E25,E30)</f>
        <v>0</v>
      </c>
      <c r="F39" s="718">
        <f t="shared" ref="F39:AB39" si="12">SUM(F9,F14,F25,F30)</f>
        <v>0</v>
      </c>
      <c r="G39" s="718">
        <f t="shared" si="12"/>
        <v>0</v>
      </c>
      <c r="H39" s="718">
        <f t="shared" si="12"/>
        <v>0</v>
      </c>
      <c r="I39" s="718">
        <f t="shared" si="12"/>
        <v>0</v>
      </c>
      <c r="J39" s="718">
        <f t="shared" si="12"/>
        <v>0</v>
      </c>
      <c r="K39" s="718">
        <f t="shared" si="12"/>
        <v>0</v>
      </c>
      <c r="L39" s="718">
        <f t="shared" si="12"/>
        <v>0</v>
      </c>
      <c r="M39" s="719">
        <f t="shared" si="12"/>
        <v>0</v>
      </c>
      <c r="N39" s="719">
        <f t="shared" si="12"/>
        <v>0</v>
      </c>
      <c r="O39" s="719">
        <f t="shared" si="12"/>
        <v>0</v>
      </c>
      <c r="P39" s="719">
        <f t="shared" si="12"/>
        <v>0</v>
      </c>
      <c r="Q39" s="719">
        <f t="shared" si="12"/>
        <v>0</v>
      </c>
      <c r="R39" s="719">
        <f t="shared" si="12"/>
        <v>0</v>
      </c>
      <c r="S39" s="719">
        <f t="shared" ref="S39:Y39" si="13">SUM(S9,S14,S25,S30)</f>
        <v>0</v>
      </c>
      <c r="T39" s="719">
        <f t="shared" si="13"/>
        <v>0</v>
      </c>
      <c r="U39" s="719">
        <f t="shared" si="13"/>
        <v>0</v>
      </c>
      <c r="V39" s="719">
        <f t="shared" si="13"/>
        <v>0</v>
      </c>
      <c r="W39" s="719">
        <f t="shared" si="13"/>
        <v>0</v>
      </c>
      <c r="X39" s="719">
        <f t="shared" si="13"/>
        <v>0</v>
      </c>
      <c r="Y39" s="719">
        <f t="shared" si="13"/>
        <v>0</v>
      </c>
      <c r="Z39" s="719">
        <f>SUM(Z9,Z14,Z25,Z30)</f>
        <v>0</v>
      </c>
      <c r="AA39" s="719">
        <f>SUM(AA9,AA14,AA25,AA30)</f>
        <v>0</v>
      </c>
      <c r="AB39" s="719">
        <f t="shared" si="12"/>
        <v>0</v>
      </c>
      <c r="AC39" s="1072" t="s">
        <v>2224</v>
      </c>
      <c r="AE39" s="762" t="s">
        <v>637</v>
      </c>
      <c r="AF39" s="127">
        <f t="shared" ref="AF39:BC39" si="14">SUM(AF9,AF14,AF25,AF30)</f>
        <v>0</v>
      </c>
      <c r="AG39" s="127">
        <f t="shared" si="14"/>
        <v>0</v>
      </c>
      <c r="AH39" s="127">
        <f t="shared" si="14"/>
        <v>0</v>
      </c>
      <c r="AI39" s="127">
        <f t="shared" si="14"/>
        <v>0</v>
      </c>
      <c r="AJ39" s="127">
        <f t="shared" si="14"/>
        <v>0</v>
      </c>
      <c r="AK39" s="127">
        <f t="shared" si="14"/>
        <v>0</v>
      </c>
      <c r="AL39" s="127">
        <f t="shared" si="14"/>
        <v>0</v>
      </c>
      <c r="AM39" s="127">
        <f t="shared" si="14"/>
        <v>0</v>
      </c>
      <c r="AN39" s="127">
        <f t="shared" si="14"/>
        <v>0</v>
      </c>
      <c r="AO39" s="127">
        <f t="shared" si="14"/>
        <v>0</v>
      </c>
      <c r="AP39" s="127">
        <f t="shared" si="14"/>
        <v>0</v>
      </c>
      <c r="AQ39" s="127">
        <f t="shared" si="14"/>
        <v>0</v>
      </c>
      <c r="AR39" s="127">
        <f t="shared" si="14"/>
        <v>0</v>
      </c>
      <c r="AS39" s="127">
        <f t="shared" si="14"/>
        <v>0</v>
      </c>
      <c r="AT39" s="127">
        <f t="shared" si="14"/>
        <v>0</v>
      </c>
      <c r="AU39" s="127">
        <f t="shared" si="14"/>
        <v>0</v>
      </c>
      <c r="AV39" s="127">
        <f t="shared" si="14"/>
        <v>0</v>
      </c>
      <c r="AW39" s="127">
        <f t="shared" si="14"/>
        <v>0</v>
      </c>
      <c r="AX39" s="127">
        <f t="shared" si="14"/>
        <v>0</v>
      </c>
      <c r="AY39" s="127">
        <f>SUM(AY9,AY14,AY25,AY30)</f>
        <v>0</v>
      </c>
      <c r="AZ39" s="127">
        <f>SUM(AZ9,AZ14,AZ25,AZ30)</f>
        <v>0</v>
      </c>
      <c r="BA39" s="127">
        <f>SUM(BA9,BA14,BA25,BA30)</f>
        <v>0</v>
      </c>
      <c r="BB39" s="127">
        <f>SUM(BB9,BB14,BB25,BB30)</f>
        <v>0</v>
      </c>
      <c r="BC39" s="127">
        <f t="shared" si="14"/>
        <v>0</v>
      </c>
    </row>
    <row r="40" spans="1:55" s="130" customFormat="1" ht="12.75" thickBot="1">
      <c r="A40" s="775" t="s">
        <v>538</v>
      </c>
      <c r="B40" s="775" t="s">
        <v>75</v>
      </c>
      <c r="C40" s="775" t="s">
        <v>615</v>
      </c>
      <c r="D40" s="775" t="s">
        <v>542</v>
      </c>
      <c r="E40" s="720">
        <f>SUM(E15,E20,E31,E36)</f>
        <v>0</v>
      </c>
      <c r="F40" s="720">
        <f t="shared" ref="F40:AB40" si="15">SUM(F15,F20,F31,F36)</f>
        <v>0</v>
      </c>
      <c r="G40" s="720">
        <f t="shared" si="15"/>
        <v>0</v>
      </c>
      <c r="H40" s="720">
        <f t="shared" si="15"/>
        <v>0</v>
      </c>
      <c r="I40" s="720">
        <f t="shared" si="15"/>
        <v>0</v>
      </c>
      <c r="J40" s="720">
        <f t="shared" si="15"/>
        <v>0</v>
      </c>
      <c r="K40" s="720">
        <f t="shared" si="15"/>
        <v>0</v>
      </c>
      <c r="L40" s="720">
        <f t="shared" si="15"/>
        <v>0</v>
      </c>
      <c r="M40" s="721">
        <f t="shared" si="15"/>
        <v>0</v>
      </c>
      <c r="N40" s="721">
        <f t="shared" si="15"/>
        <v>0</v>
      </c>
      <c r="O40" s="721">
        <f t="shared" si="15"/>
        <v>0</v>
      </c>
      <c r="P40" s="721">
        <f t="shared" si="15"/>
        <v>0</v>
      </c>
      <c r="Q40" s="721">
        <f t="shared" si="15"/>
        <v>0</v>
      </c>
      <c r="R40" s="721">
        <f t="shared" si="15"/>
        <v>0</v>
      </c>
      <c r="S40" s="721">
        <f t="shared" ref="S40:Y40" si="16">SUM(S15,S20,S31,S36)</f>
        <v>0</v>
      </c>
      <c r="T40" s="721">
        <f t="shared" si="16"/>
        <v>0</v>
      </c>
      <c r="U40" s="721">
        <f t="shared" si="16"/>
        <v>0</v>
      </c>
      <c r="V40" s="721">
        <f t="shared" si="16"/>
        <v>0</v>
      </c>
      <c r="W40" s="721">
        <f t="shared" si="16"/>
        <v>0</v>
      </c>
      <c r="X40" s="721">
        <f t="shared" si="16"/>
        <v>0</v>
      </c>
      <c r="Y40" s="721">
        <f t="shared" si="16"/>
        <v>0</v>
      </c>
      <c r="Z40" s="721">
        <f>SUM(Z15,Z20,Z31,Z36)</f>
        <v>0</v>
      </c>
      <c r="AA40" s="721">
        <f>SUM(AA15,AA20,AA31,AA36)</f>
        <v>0</v>
      </c>
      <c r="AB40" s="721">
        <f t="shared" si="15"/>
        <v>0</v>
      </c>
      <c r="AC40" s="1073" t="s">
        <v>2225</v>
      </c>
      <c r="AE40" s="764" t="s">
        <v>638</v>
      </c>
      <c r="AF40" s="135">
        <f t="shared" ref="AF40:BC40" si="17">SUM(AF15,AF20,AF31,AF36)</f>
        <v>0</v>
      </c>
      <c r="AG40" s="135">
        <f t="shared" si="17"/>
        <v>0</v>
      </c>
      <c r="AH40" s="135">
        <f t="shared" si="17"/>
        <v>0</v>
      </c>
      <c r="AI40" s="135">
        <f t="shared" si="17"/>
        <v>0</v>
      </c>
      <c r="AJ40" s="135">
        <f t="shared" si="17"/>
        <v>0</v>
      </c>
      <c r="AK40" s="135">
        <f t="shared" si="17"/>
        <v>0</v>
      </c>
      <c r="AL40" s="135">
        <f t="shared" si="17"/>
        <v>0</v>
      </c>
      <c r="AM40" s="135">
        <f t="shared" si="17"/>
        <v>0</v>
      </c>
      <c r="AN40" s="135">
        <f t="shared" si="17"/>
        <v>0</v>
      </c>
      <c r="AO40" s="135">
        <f t="shared" si="17"/>
        <v>0</v>
      </c>
      <c r="AP40" s="135">
        <f t="shared" si="17"/>
        <v>0</v>
      </c>
      <c r="AQ40" s="135">
        <f t="shared" si="17"/>
        <v>0</v>
      </c>
      <c r="AR40" s="135">
        <f t="shared" si="17"/>
        <v>0</v>
      </c>
      <c r="AS40" s="135">
        <f t="shared" si="17"/>
        <v>0</v>
      </c>
      <c r="AT40" s="135">
        <f t="shared" si="17"/>
        <v>0</v>
      </c>
      <c r="AU40" s="135">
        <f t="shared" si="17"/>
        <v>0</v>
      </c>
      <c r="AV40" s="135">
        <f t="shared" si="17"/>
        <v>0</v>
      </c>
      <c r="AW40" s="135">
        <f t="shared" si="17"/>
        <v>0</v>
      </c>
      <c r="AX40" s="135">
        <f t="shared" si="17"/>
        <v>0</v>
      </c>
      <c r="AY40" s="135">
        <f>SUM(AY15,AY20,AY31,AY36)</f>
        <v>0</v>
      </c>
      <c r="AZ40" s="135">
        <f>SUM(AZ15,AZ20,AZ31,AZ36)</f>
        <v>0</v>
      </c>
      <c r="BA40" s="135">
        <f>SUM(BA15,BA20,BA31,BA36)</f>
        <v>0</v>
      </c>
      <c r="BB40" s="135">
        <f>SUM(BB15,BB20,BB31,BB36)</f>
        <v>0</v>
      </c>
      <c r="BC40" s="135">
        <f t="shared" si="17"/>
        <v>0</v>
      </c>
    </row>
  </sheetData>
  <phoneticPr fontId="11" type="noConversion"/>
  <conditionalFormatting sqref="E6:Z40">
    <cfRule type="expression" dxfId="225" priority="2" stopIfTrue="1">
      <formula>E6&lt;&gt;AF6</formula>
    </cfRule>
  </conditionalFormatting>
  <conditionalFormatting sqref="AB6:AB40">
    <cfRule type="expression" dxfId="224" priority="59" stopIfTrue="1">
      <formula>AB6&lt;&gt;BC6</formula>
    </cfRule>
  </conditionalFormatting>
  <conditionalFormatting sqref="AA6:AA40">
    <cfRule type="expression" dxfId="223" priority="1" stopIfTrue="1">
      <formula>AA6&lt;&gt;BB6</formula>
    </cfRule>
  </conditionalFormatting>
  <dataValidations count="1">
    <dataValidation type="whole" operator="greaterThanOrEqual" allowBlank="1" showInputMessage="1" showErrorMessage="1" error="Positive whole numbers only / Nombres entiers positifs uniquement" sqref="AF28:BC31 AF34:BC36 AF7:BC9 AF12:BC15 AF18:BC20 AF23:BC25 E28:AB31 E34:AB36 E7:AB9 E12:AB15 E18:AB20 E23:AB25">
      <formula1>0</formula1>
    </dataValidation>
  </dataValidations>
  <pageMargins left="0.25" right="0.25" top="0.5" bottom="0.3" header="0.5" footer="0.5"/>
  <pageSetup paperSize="9" scale="59" orientation="landscape" r:id="rId1"/>
  <headerFooter alignWithMargins="0"/>
  <legacyDrawing r:id="rId2"/>
</worksheet>
</file>

<file path=xl/worksheets/sheet31.xml><?xml version="1.0" encoding="utf-8"?>
<worksheet xmlns="http://schemas.openxmlformats.org/spreadsheetml/2006/main" xmlns:r="http://schemas.openxmlformats.org/officeDocument/2006/relationships">
  <sheetPr codeName="Sheet_TS16" enableFormatConditionsCalculation="0">
    <tabColor indexed="43"/>
    <pageSetUpPr fitToPage="1"/>
  </sheetPr>
  <dimension ref="A1:BP40"/>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17" sqref="AC17"/>
    </sheetView>
  </sheetViews>
  <sheetFormatPr defaultRowHeight="12"/>
  <cols>
    <col min="1" max="4" width="10.140625" style="777" hidden="1" customWidth="1"/>
    <col min="5" max="28" width="8.7109375" style="95" customWidth="1"/>
    <col min="29" max="29" width="30.7109375" style="777" customWidth="1"/>
    <col min="30" max="30" width="9.140625" style="95" hidden="1" customWidth="1"/>
    <col min="31" max="31" width="31.5703125" style="777" hidden="1" customWidth="1"/>
    <col min="32" max="68" width="9.140625" style="95" hidden="1" customWidth="1"/>
    <col min="69" max="79" width="9.140625" style="95" customWidth="1"/>
    <col min="80" max="16384" width="9.140625" style="95"/>
  </cols>
  <sheetData>
    <row r="1" spans="1:55" ht="48.95" customHeight="1">
      <c r="F1" s="402"/>
      <c r="G1" s="220"/>
      <c r="H1" s="220"/>
      <c r="I1" s="1075" t="s">
        <v>2230</v>
      </c>
      <c r="J1" s="220"/>
      <c r="K1" s="220"/>
      <c r="L1" s="220"/>
      <c r="N1" s="402"/>
      <c r="O1" s="221"/>
      <c r="P1" s="221"/>
      <c r="Q1" s="221"/>
      <c r="R1" s="221"/>
      <c r="S1" s="221"/>
      <c r="T1" s="221"/>
      <c r="U1" s="1075" t="s">
        <v>2230</v>
      </c>
      <c r="V1" s="221"/>
      <c r="W1" s="221"/>
      <c r="X1" s="221"/>
      <c r="Y1" s="221"/>
      <c r="Z1" s="221"/>
      <c r="AA1" s="221"/>
      <c r="AB1" s="221"/>
      <c r="AC1" s="1040">
        <f ca="1">NOW()</f>
        <v>41912.572466666665</v>
      </c>
      <c r="AE1" s="787" t="s">
        <v>641</v>
      </c>
    </row>
    <row r="2" spans="1:55"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c r="AE2" s="770"/>
    </row>
    <row r="3" spans="1:55"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E3" s="772"/>
    </row>
    <row r="4" spans="1:55" s="99" customFormat="1">
      <c r="A4" s="759" t="s">
        <v>1304</v>
      </c>
      <c r="B4" s="759" t="s">
        <v>1302</v>
      </c>
      <c r="C4" s="759" t="s">
        <v>1303</v>
      </c>
      <c r="D4" s="760" t="s">
        <v>1305</v>
      </c>
      <c r="E4" s="98"/>
      <c r="F4" s="98"/>
      <c r="G4" s="98"/>
      <c r="H4" s="98"/>
      <c r="I4" s="98"/>
      <c r="J4" s="98"/>
      <c r="K4" s="98"/>
      <c r="L4" s="98"/>
      <c r="AC4" s="771"/>
      <c r="AE4" s="772"/>
    </row>
    <row r="5" spans="1:55" s="99"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137" customFormat="1" ht="24" customHeight="1" thickBot="1">
      <c r="A6" s="789"/>
      <c r="B6" s="789"/>
      <c r="C6" s="789"/>
      <c r="D6" s="789"/>
      <c r="E6" s="626"/>
      <c r="F6" s="626"/>
      <c r="G6" s="626"/>
      <c r="H6" s="626"/>
      <c r="I6" s="626"/>
      <c r="J6" s="626"/>
      <c r="K6" s="626"/>
      <c r="L6" s="626"/>
      <c r="M6" s="626"/>
      <c r="N6" s="626"/>
      <c r="O6" s="126"/>
      <c r="P6" s="627"/>
      <c r="Q6" s="627"/>
      <c r="R6" s="627"/>
      <c r="S6" s="627"/>
      <c r="T6" s="627"/>
      <c r="U6" s="627"/>
      <c r="V6" s="627"/>
      <c r="W6" s="627"/>
      <c r="X6" s="627"/>
      <c r="Y6" s="126"/>
      <c r="Z6" s="627"/>
      <c r="AA6" s="627"/>
      <c r="AB6" s="126"/>
      <c r="AC6" s="1069" t="s">
        <v>2142</v>
      </c>
      <c r="AE6" s="788" t="s">
        <v>186</v>
      </c>
      <c r="AF6" s="249"/>
      <c r="AG6" s="627"/>
      <c r="AH6" s="627"/>
      <c r="AI6" s="627"/>
      <c r="AJ6" s="627"/>
      <c r="AK6" s="627"/>
      <c r="AL6" s="627"/>
      <c r="AM6" s="627"/>
      <c r="AN6" s="627"/>
      <c r="AO6" s="627"/>
      <c r="AP6" s="627"/>
      <c r="AQ6" s="627"/>
      <c r="AR6" s="627"/>
      <c r="AS6" s="627"/>
      <c r="AT6" s="627"/>
      <c r="AU6" s="627"/>
      <c r="AV6" s="627"/>
      <c r="AW6" s="627"/>
      <c r="AX6" s="627"/>
      <c r="AY6" s="627"/>
      <c r="AZ6" s="627"/>
      <c r="BA6" s="627"/>
      <c r="BB6" s="627"/>
      <c r="BC6" s="627"/>
    </row>
    <row r="7" spans="1:55" s="140" customFormat="1" ht="12.75" customHeight="1">
      <c r="A7" s="775" t="s">
        <v>538</v>
      </c>
      <c r="B7" s="775" t="s">
        <v>73</v>
      </c>
      <c r="C7" s="775" t="s">
        <v>555</v>
      </c>
      <c r="D7" s="775" t="s">
        <v>77</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2219</v>
      </c>
      <c r="AE7" s="762" t="s">
        <v>1474</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row>
    <row r="8" spans="1:55" s="140" customFormat="1" ht="12.75" customHeight="1">
      <c r="A8" s="775" t="s">
        <v>538</v>
      </c>
      <c r="B8" s="775" t="s">
        <v>1307</v>
      </c>
      <c r="C8" s="775" t="s">
        <v>555</v>
      </c>
      <c r="D8" s="775" t="s">
        <v>77</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2220</v>
      </c>
      <c r="AE8" s="762" t="s">
        <v>636</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row>
    <row r="9" spans="1:55" s="140" customFormat="1" ht="12.75" customHeight="1">
      <c r="A9" s="775" t="s">
        <v>538</v>
      </c>
      <c r="B9" s="775" t="s">
        <v>74</v>
      </c>
      <c r="C9" s="775" t="s">
        <v>555</v>
      </c>
      <c r="D9" s="775" t="s">
        <v>77</v>
      </c>
      <c r="E9" s="138">
        <v>0</v>
      </c>
      <c r="F9" s="138">
        <v>0</v>
      </c>
      <c r="G9" s="138">
        <v>0</v>
      </c>
      <c r="H9" s="138">
        <v>0</v>
      </c>
      <c r="I9" s="138">
        <v>0</v>
      </c>
      <c r="J9" s="138">
        <v>0</v>
      </c>
      <c r="K9" s="138">
        <v>0</v>
      </c>
      <c r="L9" s="138">
        <v>0</v>
      </c>
      <c r="M9" s="138">
        <v>0</v>
      </c>
      <c r="N9" s="138">
        <v>0</v>
      </c>
      <c r="O9" s="138">
        <v>0</v>
      </c>
      <c r="P9" s="138">
        <v>0</v>
      </c>
      <c r="Q9" s="138">
        <v>0</v>
      </c>
      <c r="R9" s="138">
        <v>0</v>
      </c>
      <c r="S9" s="138">
        <v>0</v>
      </c>
      <c r="T9" s="138">
        <v>0</v>
      </c>
      <c r="U9" s="138">
        <v>0</v>
      </c>
      <c r="V9" s="138">
        <v>0</v>
      </c>
      <c r="W9" s="138">
        <v>0</v>
      </c>
      <c r="X9" s="138">
        <v>0</v>
      </c>
      <c r="Y9" s="138">
        <v>0</v>
      </c>
      <c r="Z9" s="138">
        <v>0</v>
      </c>
      <c r="AA9" s="138">
        <v>0</v>
      </c>
      <c r="AB9" s="138">
        <v>0</v>
      </c>
      <c r="AC9" s="1054" t="s">
        <v>2221</v>
      </c>
      <c r="AE9" s="762" t="s">
        <v>637</v>
      </c>
      <c r="AF9" s="138">
        <v>0</v>
      </c>
      <c r="AG9" s="138">
        <v>0</v>
      </c>
      <c r="AH9" s="138">
        <v>0</v>
      </c>
      <c r="AI9" s="138">
        <v>0</v>
      </c>
      <c r="AJ9" s="138">
        <v>0</v>
      </c>
      <c r="AK9" s="138">
        <v>0</v>
      </c>
      <c r="AL9" s="138">
        <v>0</v>
      </c>
      <c r="AM9" s="138">
        <v>0</v>
      </c>
      <c r="AN9" s="138">
        <v>0</v>
      </c>
      <c r="AO9" s="138">
        <v>0</v>
      </c>
      <c r="AP9" s="138">
        <v>0</v>
      </c>
      <c r="AQ9" s="138">
        <v>0</v>
      </c>
      <c r="AR9" s="138">
        <v>0</v>
      </c>
      <c r="AS9" s="138">
        <v>0</v>
      </c>
      <c r="AT9" s="138">
        <v>0</v>
      </c>
      <c r="AU9" s="138">
        <v>0</v>
      </c>
      <c r="AV9" s="138">
        <v>0</v>
      </c>
      <c r="AW9" s="138">
        <v>0</v>
      </c>
      <c r="AX9" s="138">
        <v>0</v>
      </c>
      <c r="AY9" s="138">
        <v>0</v>
      </c>
      <c r="AZ9" s="138">
        <v>0</v>
      </c>
      <c r="BA9" s="138">
        <v>0</v>
      </c>
      <c r="BB9" s="138">
        <v>0</v>
      </c>
      <c r="BC9" s="138">
        <v>0</v>
      </c>
    </row>
    <row r="10" spans="1:55" s="140" customFormat="1" ht="12.75" customHeight="1">
      <c r="A10" s="775"/>
      <c r="B10" s="775"/>
      <c r="C10" s="775"/>
      <c r="D10" s="775"/>
      <c r="E10" s="141" t="str">
        <f>IF(AND(SUM(E7:E9)&gt;0,E8=0),"Missing Input",IF(AND(SUM(E7:E8)&gt;0,E9=0),"Missing Output",IF(AND(SUM(E7:E9)&gt;0,E8&gt;0,E9&gt;0),(E9*3.6)/E8*100,"")))</f>
        <v/>
      </c>
      <c r="F10" s="141" t="str">
        <f t="shared" ref="F10:AB10" si="0">IF(AND(SUM(F7:F9)&gt;0,F8=0),"Missing Input",IF(AND(SUM(F7:F8)&gt;0,F9=0),"Missing Output",IF(AND(SUM(F7:F9)&gt;0,F8&gt;0,F9&gt;0),(F9*3.6)/F8*100,"")))</f>
        <v/>
      </c>
      <c r="G10" s="141" t="str">
        <f t="shared" si="0"/>
        <v/>
      </c>
      <c r="H10" s="141" t="str">
        <f t="shared" si="0"/>
        <v/>
      </c>
      <c r="I10" s="141" t="str">
        <f t="shared" si="0"/>
        <v/>
      </c>
      <c r="J10" s="141" t="str">
        <f t="shared" si="0"/>
        <v/>
      </c>
      <c r="K10" s="141" t="str">
        <f t="shared" si="0"/>
        <v/>
      </c>
      <c r="L10" s="141" t="str">
        <f t="shared" si="0"/>
        <v/>
      </c>
      <c r="M10" s="141" t="str">
        <f t="shared" si="0"/>
        <v/>
      </c>
      <c r="N10" s="141" t="str">
        <f t="shared" si="0"/>
        <v/>
      </c>
      <c r="O10" s="141" t="str">
        <f t="shared" si="0"/>
        <v/>
      </c>
      <c r="P10" s="141" t="str">
        <f t="shared" si="0"/>
        <v/>
      </c>
      <c r="Q10" s="141" t="str">
        <f t="shared" si="0"/>
        <v/>
      </c>
      <c r="R10" s="141" t="str">
        <f t="shared" si="0"/>
        <v/>
      </c>
      <c r="S10" s="141" t="str">
        <f t="shared" si="0"/>
        <v/>
      </c>
      <c r="T10" s="141" t="str">
        <f t="shared" si="0"/>
        <v/>
      </c>
      <c r="U10" s="141" t="str">
        <f t="shared" si="0"/>
        <v/>
      </c>
      <c r="V10" s="141" t="str">
        <f t="shared" si="0"/>
        <v/>
      </c>
      <c r="W10" s="141" t="str">
        <f>IF(AND(SUM(W7:W9)&gt;0,W8=0),"Missing Input",IF(AND(SUM(W7:W8)&gt;0,W9=0),"Missing Output",IF(AND(SUM(W7:W9)&gt;0,W8&gt;0,W9&gt;0),(W9*3.6)/W8*100,"")))</f>
        <v/>
      </c>
      <c r="X10" s="141" t="str">
        <f>IF(AND(SUM(X7:X9)&gt;0,X8=0),"Missing Input",IF(AND(SUM(X7:X8)&gt;0,X9=0),"Missing Output",IF(AND(SUM(X7:X9)&gt;0,X8&gt;0,X9&gt;0),(X9*3.6)/X8*100,"")))</f>
        <v/>
      </c>
      <c r="Y10" s="141" t="str">
        <f>IF(AND(SUM(Y7:Y9)&gt;0,Y8=0),"Missing Input",IF(AND(SUM(Y7:Y8)&gt;0,Y9=0),"Missing Output",IF(AND(SUM(Y7:Y9)&gt;0,Y8&gt;0,Y9&gt;0),(Y9*3.6)/Y8*100,"")))</f>
        <v/>
      </c>
      <c r="Z10" s="141" t="str">
        <f>IF(AND(SUM(Z7:Z9)&gt;0,Z8=0),"Missing Input",IF(AND(SUM(Z7:Z8)&gt;0,Z9=0),"Missing Output",IF(AND(SUM(Z7:Z9)&gt;0,Z8&gt;0,Z9&gt;0),(Z9*3.6)/Z8*100,"")))</f>
        <v/>
      </c>
      <c r="AA10" s="141" t="str">
        <f>IF(AND(SUM(AA7:AA9)&gt;0,AA8=0),"Missing Input",IF(AND(SUM(AA7:AA8)&gt;0,AA9=0),"Missing Output",IF(AND(SUM(AA7:AA9)&gt;0,AA8&gt;0,AA9&gt;0),(AA9*3.6)/AA8*100,"")))</f>
        <v/>
      </c>
      <c r="AB10" s="141" t="str">
        <f t="shared" si="0"/>
        <v/>
      </c>
      <c r="AC10" s="1070" t="s">
        <v>2222</v>
      </c>
      <c r="AE10" s="762" t="s">
        <v>964</v>
      </c>
      <c r="AF10" s="141" t="str">
        <f t="shared" ref="AF10:BC10" si="1">IF(AND(SUM(AF7:AF9)&gt;0,AF8=0),"Missing Input",IF(AND(SUM(AF7:AF8)&gt;0,AF9=0),"Missing Output",IF(AND(SUM(AF7:AF9)&gt;0,AF8&gt;0,AF9&gt;0),(AF9*3.6)/AF8*100,"")))</f>
        <v/>
      </c>
      <c r="AG10" s="141" t="str">
        <f t="shared" si="1"/>
        <v/>
      </c>
      <c r="AH10" s="141" t="str">
        <f t="shared" si="1"/>
        <v/>
      </c>
      <c r="AI10" s="141" t="str">
        <f t="shared" si="1"/>
        <v/>
      </c>
      <c r="AJ10" s="141" t="str">
        <f t="shared" si="1"/>
        <v/>
      </c>
      <c r="AK10" s="141" t="str">
        <f t="shared" si="1"/>
        <v/>
      </c>
      <c r="AL10" s="141" t="str">
        <f t="shared" si="1"/>
        <v/>
      </c>
      <c r="AM10" s="141" t="str">
        <f t="shared" si="1"/>
        <v/>
      </c>
      <c r="AN10" s="141" t="str">
        <f t="shared" si="1"/>
        <v/>
      </c>
      <c r="AO10" s="141" t="str">
        <f t="shared" si="1"/>
        <v/>
      </c>
      <c r="AP10" s="141" t="str">
        <f t="shared" si="1"/>
        <v/>
      </c>
      <c r="AQ10" s="141" t="str">
        <f t="shared" si="1"/>
        <v/>
      </c>
      <c r="AR10" s="141" t="str">
        <f t="shared" si="1"/>
        <v/>
      </c>
      <c r="AS10" s="141" t="str">
        <f t="shared" si="1"/>
        <v/>
      </c>
      <c r="AT10" s="141" t="str">
        <f t="shared" si="1"/>
        <v/>
      </c>
      <c r="AU10" s="141" t="str">
        <f t="shared" si="1"/>
        <v/>
      </c>
      <c r="AV10" s="141" t="str">
        <f t="shared" si="1"/>
        <v/>
      </c>
      <c r="AW10" s="141" t="str">
        <f t="shared" si="1"/>
        <v/>
      </c>
      <c r="AX10" s="141" t="str">
        <f t="shared" si="1"/>
        <v/>
      </c>
      <c r="AY10" s="141" t="str">
        <f>IF(AND(SUM(AY7:AY9)&gt;0,AY8=0),"Missing Input",IF(AND(SUM(AY7:AY8)&gt;0,AY9=0),"Missing Output",IF(AND(SUM(AY7:AY9)&gt;0,AY8&gt;0,AY9&gt;0),(AY9*3.6)/AY8*100,"")))</f>
        <v/>
      </c>
      <c r="AZ10" s="141" t="str">
        <f>IF(AND(SUM(AZ7:AZ9)&gt;0,AZ8=0),"Missing Input",IF(AND(SUM(AZ7:AZ8)&gt;0,AZ9=0),"Missing Output",IF(AND(SUM(AZ7:AZ9)&gt;0,AZ8&gt;0,AZ9&gt;0),(AZ9*3.6)/AZ8*100,"")))</f>
        <v/>
      </c>
      <c r="BA10" s="141" t="str">
        <f>IF(AND(SUM(BA7:BA9)&gt;0,BA8=0),"Missing Input",IF(AND(SUM(BA7:BA8)&gt;0,BA9=0),"Missing Output",IF(AND(SUM(BA7:BA9)&gt;0,BA8&gt;0,BA9&gt;0),(BA9*3.6)/BA8*100,"")))</f>
        <v/>
      </c>
      <c r="BB10" s="141" t="str">
        <f>IF(AND(SUM(BB7:BB9)&gt;0,BB8=0),"Missing Input",IF(AND(SUM(BB7:BB8)&gt;0,BB9=0),"Missing Output",IF(AND(SUM(BB7:BB9)&gt;0,BB8&gt;0,BB9&gt;0),(BB9*3.6)/BB8*100,"")))</f>
        <v/>
      </c>
      <c r="BC10" s="141" t="str">
        <f t="shared" si="1"/>
        <v/>
      </c>
    </row>
    <row r="11" spans="1:55" s="140" customFormat="1" ht="24" customHeight="1">
      <c r="A11" s="775"/>
      <c r="B11" s="775"/>
      <c r="C11" s="775"/>
      <c r="D11" s="775"/>
      <c r="E11" s="628"/>
      <c r="F11" s="628"/>
      <c r="G11" s="628"/>
      <c r="H11" s="628"/>
      <c r="I11" s="628"/>
      <c r="J11" s="629"/>
      <c r="K11" s="629"/>
      <c r="L11" s="629"/>
      <c r="M11" s="629"/>
      <c r="N11" s="629"/>
      <c r="O11" s="144"/>
      <c r="P11" s="630"/>
      <c r="Q11" s="630"/>
      <c r="R11" s="630"/>
      <c r="S11" s="630"/>
      <c r="T11" s="630"/>
      <c r="U11" s="630"/>
      <c r="V11" s="630"/>
      <c r="W11" s="630"/>
      <c r="X11" s="630"/>
      <c r="Y11" s="144"/>
      <c r="Z11" s="630"/>
      <c r="AA11" s="630"/>
      <c r="AB11" s="144"/>
      <c r="AC11" s="1067" t="s">
        <v>2141</v>
      </c>
      <c r="AE11" s="762" t="s">
        <v>189</v>
      </c>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row>
    <row r="12" spans="1:55" s="140" customFormat="1" ht="12.75" customHeight="1">
      <c r="A12" s="775" t="s">
        <v>538</v>
      </c>
      <c r="B12" s="775" t="s">
        <v>73</v>
      </c>
      <c r="C12" s="775" t="s">
        <v>556</v>
      </c>
      <c r="D12" s="775" t="s">
        <v>77</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2219</v>
      </c>
      <c r="AE12" s="762" t="s">
        <v>1474</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row>
    <row r="13" spans="1:55" s="140" customFormat="1" ht="12.75" customHeight="1">
      <c r="A13" s="775" t="s">
        <v>538</v>
      </c>
      <c r="B13" s="775" t="s">
        <v>1307</v>
      </c>
      <c r="C13" s="775" t="s">
        <v>556</v>
      </c>
      <c r="D13" s="775" t="s">
        <v>77</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2220</v>
      </c>
      <c r="AE13" s="762" t="s">
        <v>636</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row>
    <row r="14" spans="1:55" s="140" customFormat="1" ht="12.75" customHeight="1">
      <c r="A14" s="775" t="s">
        <v>538</v>
      </c>
      <c r="B14" s="775" t="s">
        <v>74</v>
      </c>
      <c r="C14" s="775" t="s">
        <v>556</v>
      </c>
      <c r="D14" s="775" t="s">
        <v>77</v>
      </c>
      <c r="E14" s="138">
        <v>0</v>
      </c>
      <c r="F14" s="138">
        <v>0</v>
      </c>
      <c r="G14" s="138">
        <v>0</v>
      </c>
      <c r="H14" s="138">
        <v>0</v>
      </c>
      <c r="I14" s="138">
        <v>0</v>
      </c>
      <c r="J14" s="138">
        <v>0</v>
      </c>
      <c r="K14" s="138">
        <v>0</v>
      </c>
      <c r="L14" s="138">
        <v>0</v>
      </c>
      <c r="M14" s="138">
        <v>0</v>
      </c>
      <c r="N14" s="138">
        <v>0</v>
      </c>
      <c r="O14" s="138">
        <v>0</v>
      </c>
      <c r="P14" s="138">
        <v>0</v>
      </c>
      <c r="Q14" s="138">
        <v>0</v>
      </c>
      <c r="R14" s="138">
        <v>0</v>
      </c>
      <c r="S14" s="138">
        <v>0</v>
      </c>
      <c r="T14" s="138">
        <v>0</v>
      </c>
      <c r="U14" s="138">
        <v>0</v>
      </c>
      <c r="V14" s="138">
        <v>0</v>
      </c>
      <c r="W14" s="138">
        <v>0</v>
      </c>
      <c r="X14" s="138">
        <v>0</v>
      </c>
      <c r="Y14" s="138">
        <v>0</v>
      </c>
      <c r="Z14" s="138">
        <v>0</v>
      </c>
      <c r="AA14" s="138">
        <v>0</v>
      </c>
      <c r="AB14" s="138">
        <v>0</v>
      </c>
      <c r="AC14" s="1054" t="s">
        <v>2221</v>
      </c>
      <c r="AE14" s="762" t="s">
        <v>637</v>
      </c>
      <c r="AF14" s="138">
        <v>0</v>
      </c>
      <c r="AG14" s="138">
        <v>0</v>
      </c>
      <c r="AH14" s="138">
        <v>0</v>
      </c>
      <c r="AI14" s="138">
        <v>0</v>
      </c>
      <c r="AJ14" s="138">
        <v>0</v>
      </c>
      <c r="AK14" s="138">
        <v>0</v>
      </c>
      <c r="AL14" s="138">
        <v>0</v>
      </c>
      <c r="AM14" s="138">
        <v>0</v>
      </c>
      <c r="AN14" s="138">
        <v>0</v>
      </c>
      <c r="AO14" s="138">
        <v>0</v>
      </c>
      <c r="AP14" s="138">
        <v>0</v>
      </c>
      <c r="AQ14" s="138">
        <v>0</v>
      </c>
      <c r="AR14" s="138">
        <v>0</v>
      </c>
      <c r="AS14" s="138">
        <v>0</v>
      </c>
      <c r="AT14" s="138">
        <v>0</v>
      </c>
      <c r="AU14" s="138">
        <v>0</v>
      </c>
      <c r="AV14" s="138">
        <v>0</v>
      </c>
      <c r="AW14" s="138">
        <v>0</v>
      </c>
      <c r="AX14" s="138">
        <v>0</v>
      </c>
      <c r="AY14" s="138">
        <v>0</v>
      </c>
      <c r="AZ14" s="138">
        <v>0</v>
      </c>
      <c r="BA14" s="138">
        <v>0</v>
      </c>
      <c r="BB14" s="138">
        <v>0</v>
      </c>
      <c r="BC14" s="138">
        <v>0</v>
      </c>
    </row>
    <row r="15" spans="1:55" s="140" customFormat="1" ht="12.75" customHeight="1">
      <c r="A15" s="775" t="s">
        <v>538</v>
      </c>
      <c r="B15" s="775" t="s">
        <v>75</v>
      </c>
      <c r="C15" s="775" t="s">
        <v>556</v>
      </c>
      <c r="D15" s="775" t="s">
        <v>77</v>
      </c>
      <c r="E15" s="138">
        <v>0</v>
      </c>
      <c r="F15" s="138">
        <v>0</v>
      </c>
      <c r="G15" s="138">
        <v>0</v>
      </c>
      <c r="H15" s="138">
        <v>0</v>
      </c>
      <c r="I15" s="138">
        <v>0</v>
      </c>
      <c r="J15" s="138">
        <v>0</v>
      </c>
      <c r="K15" s="138">
        <v>0</v>
      </c>
      <c r="L15" s="138">
        <v>0</v>
      </c>
      <c r="M15" s="138">
        <v>0</v>
      </c>
      <c r="N15" s="138">
        <v>0</v>
      </c>
      <c r="O15" s="138">
        <v>0</v>
      </c>
      <c r="P15" s="138">
        <v>0</v>
      </c>
      <c r="Q15" s="138">
        <v>0</v>
      </c>
      <c r="R15" s="138">
        <v>0</v>
      </c>
      <c r="S15" s="138">
        <v>0</v>
      </c>
      <c r="T15" s="138">
        <v>0</v>
      </c>
      <c r="U15" s="138">
        <v>0</v>
      </c>
      <c r="V15" s="138">
        <v>0</v>
      </c>
      <c r="W15" s="138">
        <v>0</v>
      </c>
      <c r="X15" s="138">
        <v>0</v>
      </c>
      <c r="Y15" s="138">
        <v>0</v>
      </c>
      <c r="Z15" s="138">
        <v>0</v>
      </c>
      <c r="AA15" s="138">
        <v>0</v>
      </c>
      <c r="AB15" s="138">
        <v>0</v>
      </c>
      <c r="AC15" s="1054" t="s">
        <v>2225</v>
      </c>
      <c r="AE15" s="762" t="s">
        <v>638</v>
      </c>
      <c r="AF15" s="138">
        <v>0</v>
      </c>
      <c r="AG15" s="138">
        <v>0</v>
      </c>
      <c r="AH15" s="138">
        <v>0</v>
      </c>
      <c r="AI15" s="138">
        <v>0</v>
      </c>
      <c r="AJ15" s="138">
        <v>0</v>
      </c>
      <c r="AK15" s="138">
        <v>0</v>
      </c>
      <c r="AL15" s="138">
        <v>0</v>
      </c>
      <c r="AM15" s="138">
        <v>0</v>
      </c>
      <c r="AN15" s="138">
        <v>0</v>
      </c>
      <c r="AO15" s="138">
        <v>0</v>
      </c>
      <c r="AP15" s="138">
        <v>0</v>
      </c>
      <c r="AQ15" s="138">
        <v>0</v>
      </c>
      <c r="AR15" s="138">
        <v>0</v>
      </c>
      <c r="AS15" s="138">
        <v>0</v>
      </c>
      <c r="AT15" s="138">
        <v>0</v>
      </c>
      <c r="AU15" s="138">
        <v>0</v>
      </c>
      <c r="AV15" s="138">
        <v>0</v>
      </c>
      <c r="AW15" s="138">
        <v>0</v>
      </c>
      <c r="AX15" s="138">
        <v>0</v>
      </c>
      <c r="AY15" s="138">
        <v>0</v>
      </c>
      <c r="AZ15" s="138">
        <v>0</v>
      </c>
      <c r="BA15" s="138">
        <v>0</v>
      </c>
      <c r="BB15" s="138">
        <v>0</v>
      </c>
      <c r="BC15" s="138">
        <v>0</v>
      </c>
    </row>
    <row r="16" spans="1:55" s="140" customFormat="1" ht="12.75" customHeight="1">
      <c r="A16" s="775"/>
      <c r="B16" s="775"/>
      <c r="C16" s="775"/>
      <c r="D16" s="775"/>
      <c r="E16" s="141" t="str">
        <f>IF(AND(SUM(E12:E15)&gt;0,E13=0),"Missing Input",IF(AND(SUM(E12:E15)&gt;0,E14=0),"Missing Output",IF(AND(SUM(E12:E15)&gt;0,E13&gt;0,E14&gt;0),(E14*3.6+E15)/E13*100,"")))</f>
        <v/>
      </c>
      <c r="F16" s="141" t="str">
        <f t="shared" ref="F16:AB16" si="2">IF(AND(SUM(F12:F15)&gt;0,F13=0),"Missing Input",IF(AND(SUM(F12:F15)&gt;0,F14=0),"Missing Output",IF(AND(SUM(F12:F15)&gt;0,F13&gt;0,F14&gt;0),(F14*3.6+F15)/F13*100,"")))</f>
        <v/>
      </c>
      <c r="G16" s="141" t="str">
        <f t="shared" si="2"/>
        <v/>
      </c>
      <c r="H16" s="141" t="str">
        <f t="shared" si="2"/>
        <v/>
      </c>
      <c r="I16" s="141" t="str">
        <f t="shared" si="2"/>
        <v/>
      </c>
      <c r="J16" s="141" t="str">
        <f t="shared" si="2"/>
        <v/>
      </c>
      <c r="K16" s="141" t="str">
        <f t="shared" si="2"/>
        <v/>
      </c>
      <c r="L16" s="141" t="str">
        <f t="shared" si="2"/>
        <v/>
      </c>
      <c r="M16" s="141" t="str">
        <f t="shared" si="2"/>
        <v/>
      </c>
      <c r="N16" s="141" t="str">
        <f t="shared" si="2"/>
        <v/>
      </c>
      <c r="O16" s="141" t="str">
        <f t="shared" si="2"/>
        <v/>
      </c>
      <c r="P16" s="141" t="str">
        <f t="shared" si="2"/>
        <v/>
      </c>
      <c r="Q16" s="141" t="str">
        <f t="shared" si="2"/>
        <v/>
      </c>
      <c r="R16" s="141" t="str">
        <f t="shared" si="2"/>
        <v/>
      </c>
      <c r="S16" s="141" t="str">
        <f t="shared" si="2"/>
        <v/>
      </c>
      <c r="T16" s="141" t="str">
        <f t="shared" si="2"/>
        <v/>
      </c>
      <c r="U16" s="141" t="str">
        <f t="shared" si="2"/>
        <v/>
      </c>
      <c r="V16" s="141" t="str">
        <f t="shared" si="2"/>
        <v/>
      </c>
      <c r="W16" s="141" t="str">
        <f>IF(AND(SUM(W12:W15)&gt;0,W13=0),"Missing Input",IF(AND(SUM(W12:W15)&gt;0,W14=0),"Missing Output",IF(AND(SUM(W12:W15)&gt;0,W13&gt;0,W14&gt;0),(W14*3.6+W15)/W13*100,"")))</f>
        <v/>
      </c>
      <c r="X16" s="141" t="str">
        <f>IF(AND(SUM(X12:X15)&gt;0,X13=0),"Missing Input",IF(AND(SUM(X12:X15)&gt;0,X14=0),"Missing Output",IF(AND(SUM(X12:X15)&gt;0,X13&gt;0,X14&gt;0),(X14*3.6+X15)/X13*100,"")))</f>
        <v/>
      </c>
      <c r="Y16" s="141" t="str">
        <f>IF(AND(SUM(Y12:Y15)&gt;0,Y13=0),"Missing Input",IF(AND(SUM(Y12:Y15)&gt;0,Y14=0),"Missing Output",IF(AND(SUM(Y12:Y15)&gt;0,Y13&gt;0,Y14&gt;0),(Y14*3.6+Y15)/Y13*100,"")))</f>
        <v/>
      </c>
      <c r="Z16" s="141" t="str">
        <f>IF(AND(SUM(Z12:Z15)&gt;0,Z13=0),"Missing Input",IF(AND(SUM(Z12:Z15)&gt;0,Z14=0),"Missing Output",IF(AND(SUM(Z12:Z15)&gt;0,Z13&gt;0,Z14&gt;0),(Z14*3.6+Z15)/Z13*100,"")))</f>
        <v/>
      </c>
      <c r="AA16" s="141" t="str">
        <f>IF(AND(SUM(AA12:AA15)&gt;0,AA13=0),"Missing Input",IF(AND(SUM(AA12:AA15)&gt;0,AA14=0),"Missing Output",IF(AND(SUM(AA12:AA15)&gt;0,AA13&gt;0,AA14&gt;0),(AA14*3.6+AA15)/AA13*100,"")))</f>
        <v/>
      </c>
      <c r="AB16" s="141" t="str">
        <f t="shared" si="2"/>
        <v/>
      </c>
      <c r="AC16" s="1070" t="s">
        <v>2222</v>
      </c>
      <c r="AE16" s="762" t="s">
        <v>964</v>
      </c>
      <c r="AF16" s="141" t="str">
        <f t="shared" ref="AF16:BC16" si="3">IF(AND(SUM(AF12:AF15)&gt;0,AF13=0),"Missing Input",IF(AND(SUM(AF12:AF15)&gt;0,AF14=0),"Missing Output",IF(AND(SUM(AF12:AF15)&gt;0,AF13&gt;0,AF14&gt;0),(AF14*3.6+AF15)/AF13*100,"")))</f>
        <v/>
      </c>
      <c r="AG16" s="141" t="str">
        <f t="shared" si="3"/>
        <v/>
      </c>
      <c r="AH16" s="141" t="str">
        <f t="shared" si="3"/>
        <v/>
      </c>
      <c r="AI16" s="141" t="str">
        <f t="shared" si="3"/>
        <v/>
      </c>
      <c r="AJ16" s="141" t="str">
        <f t="shared" si="3"/>
        <v/>
      </c>
      <c r="AK16" s="141" t="str">
        <f t="shared" si="3"/>
        <v/>
      </c>
      <c r="AL16" s="141" t="str">
        <f t="shared" si="3"/>
        <v/>
      </c>
      <c r="AM16" s="141" t="str">
        <f t="shared" si="3"/>
        <v/>
      </c>
      <c r="AN16" s="141" t="str">
        <f t="shared" si="3"/>
        <v/>
      </c>
      <c r="AO16" s="141" t="str">
        <f t="shared" si="3"/>
        <v/>
      </c>
      <c r="AP16" s="141" t="str">
        <f t="shared" si="3"/>
        <v/>
      </c>
      <c r="AQ16" s="141" t="str">
        <f t="shared" si="3"/>
        <v/>
      </c>
      <c r="AR16" s="141" t="str">
        <f t="shared" si="3"/>
        <v/>
      </c>
      <c r="AS16" s="141" t="str">
        <f t="shared" si="3"/>
        <v/>
      </c>
      <c r="AT16" s="141" t="str">
        <f t="shared" si="3"/>
        <v/>
      </c>
      <c r="AU16" s="141" t="str">
        <f t="shared" si="3"/>
        <v/>
      </c>
      <c r="AV16" s="141" t="str">
        <f t="shared" si="3"/>
        <v/>
      </c>
      <c r="AW16" s="141" t="str">
        <f t="shared" si="3"/>
        <v/>
      </c>
      <c r="AX16" s="141" t="str">
        <f t="shared" si="3"/>
        <v/>
      </c>
      <c r="AY16" s="141" t="str">
        <f>IF(AND(SUM(AY12:AY15)&gt;0,AY13=0),"Missing Input",IF(AND(SUM(AY12:AY15)&gt;0,AY14=0),"Missing Output",IF(AND(SUM(AY12:AY15)&gt;0,AY13&gt;0,AY14&gt;0),(AY14*3.6+AY15)/AY13*100,"")))</f>
        <v/>
      </c>
      <c r="AZ16" s="141" t="str">
        <f>IF(AND(SUM(AZ12:AZ15)&gt;0,AZ13=0),"Missing Input",IF(AND(SUM(AZ12:AZ15)&gt;0,AZ14=0),"Missing Output",IF(AND(SUM(AZ12:AZ15)&gt;0,AZ13&gt;0,AZ14&gt;0),(AZ14*3.6+AZ15)/AZ13*100,"")))</f>
        <v/>
      </c>
      <c r="BA16" s="141" t="str">
        <f>IF(AND(SUM(BA12:BA15)&gt;0,BA13=0),"Missing Input",IF(AND(SUM(BA12:BA15)&gt;0,BA14=0),"Missing Output",IF(AND(SUM(BA12:BA15)&gt;0,BA13&gt;0,BA14&gt;0),(BA14*3.6+BA15)/BA13*100,"")))</f>
        <v/>
      </c>
      <c r="BB16" s="141" t="str">
        <f>IF(AND(SUM(BB12:BB15)&gt;0,BB13=0),"Missing Input",IF(AND(SUM(BB12:BB15)&gt;0,BB14=0),"Missing Output",IF(AND(SUM(BB12:BB15)&gt;0,BB13&gt;0,BB14&gt;0),(BB14*3.6+BB15)/BB13*100,"")))</f>
        <v/>
      </c>
      <c r="BC16" s="141" t="str">
        <f t="shared" si="3"/>
        <v/>
      </c>
    </row>
    <row r="17" spans="1:55" s="140" customFormat="1" ht="24" customHeight="1">
      <c r="A17" s="775"/>
      <c r="B17" s="775"/>
      <c r="C17" s="775"/>
      <c r="D17" s="775"/>
      <c r="E17" s="628"/>
      <c r="F17" s="628"/>
      <c r="G17" s="628"/>
      <c r="H17" s="628"/>
      <c r="I17" s="628"/>
      <c r="J17" s="629"/>
      <c r="K17" s="629"/>
      <c r="L17" s="629"/>
      <c r="M17" s="629"/>
      <c r="N17" s="629"/>
      <c r="O17" s="144"/>
      <c r="P17" s="630"/>
      <c r="Q17" s="630"/>
      <c r="R17" s="630"/>
      <c r="S17" s="630"/>
      <c r="T17" s="630"/>
      <c r="U17" s="630"/>
      <c r="V17" s="630"/>
      <c r="W17" s="630"/>
      <c r="X17" s="630"/>
      <c r="Y17" s="144"/>
      <c r="Z17" s="630"/>
      <c r="AA17" s="630"/>
      <c r="AB17" s="144"/>
      <c r="AC17" s="1066" t="s">
        <v>2269</v>
      </c>
      <c r="AE17" s="762" t="s">
        <v>198</v>
      </c>
      <c r="AF17" s="630"/>
      <c r="AG17" s="630"/>
      <c r="AH17" s="630"/>
      <c r="AI17" s="630"/>
      <c r="AJ17" s="630"/>
      <c r="AK17" s="630"/>
      <c r="AL17" s="630"/>
      <c r="AM17" s="630"/>
      <c r="AN17" s="630"/>
      <c r="AO17" s="630"/>
      <c r="AP17" s="630"/>
      <c r="AQ17" s="630"/>
      <c r="AR17" s="630"/>
      <c r="AS17" s="630"/>
      <c r="AT17" s="630"/>
      <c r="AU17" s="630"/>
      <c r="AV17" s="630"/>
      <c r="AW17" s="630"/>
      <c r="AX17" s="630"/>
      <c r="AY17" s="630"/>
      <c r="AZ17" s="630"/>
      <c r="BA17" s="630"/>
      <c r="BB17" s="630"/>
      <c r="BC17" s="630"/>
    </row>
    <row r="18" spans="1:55" s="140" customFormat="1" ht="12.75" customHeight="1">
      <c r="A18" s="775" t="s">
        <v>538</v>
      </c>
      <c r="B18" s="775" t="s">
        <v>73</v>
      </c>
      <c r="C18" s="775" t="s">
        <v>558</v>
      </c>
      <c r="D18" s="775" t="s">
        <v>77</v>
      </c>
      <c r="E18" s="138">
        <v>0</v>
      </c>
      <c r="F18" s="138">
        <v>0</v>
      </c>
      <c r="G18" s="138">
        <v>0</v>
      </c>
      <c r="H18" s="138">
        <v>0</v>
      </c>
      <c r="I18" s="138">
        <v>0</v>
      </c>
      <c r="J18" s="138">
        <v>0</v>
      </c>
      <c r="K18" s="138">
        <v>0</v>
      </c>
      <c r="L18" s="138">
        <v>0</v>
      </c>
      <c r="M18" s="138">
        <v>0</v>
      </c>
      <c r="N18" s="138">
        <v>0</v>
      </c>
      <c r="O18" s="138">
        <v>0</v>
      </c>
      <c r="P18" s="138">
        <v>0</v>
      </c>
      <c r="Q18" s="138">
        <v>0</v>
      </c>
      <c r="R18" s="138">
        <v>0</v>
      </c>
      <c r="S18" s="138">
        <v>0</v>
      </c>
      <c r="T18" s="138">
        <v>0</v>
      </c>
      <c r="U18" s="138">
        <v>0</v>
      </c>
      <c r="V18" s="138">
        <v>0</v>
      </c>
      <c r="W18" s="138">
        <v>0</v>
      </c>
      <c r="X18" s="138">
        <v>0</v>
      </c>
      <c r="Y18" s="138">
        <v>0</v>
      </c>
      <c r="Z18" s="138">
        <v>0</v>
      </c>
      <c r="AA18" s="138">
        <v>0</v>
      </c>
      <c r="AB18" s="138">
        <v>0</v>
      </c>
      <c r="AC18" s="1054" t="s">
        <v>2219</v>
      </c>
      <c r="AE18" s="762" t="s">
        <v>1474</v>
      </c>
      <c r="AF18" s="138">
        <v>0</v>
      </c>
      <c r="AG18" s="138">
        <v>0</v>
      </c>
      <c r="AH18" s="138">
        <v>0</v>
      </c>
      <c r="AI18" s="138">
        <v>0</v>
      </c>
      <c r="AJ18" s="138">
        <v>0</v>
      </c>
      <c r="AK18" s="138">
        <v>0</v>
      </c>
      <c r="AL18" s="138">
        <v>0</v>
      </c>
      <c r="AM18" s="138">
        <v>0</v>
      </c>
      <c r="AN18" s="138">
        <v>0</v>
      </c>
      <c r="AO18" s="138">
        <v>0</v>
      </c>
      <c r="AP18" s="138">
        <v>0</v>
      </c>
      <c r="AQ18" s="138">
        <v>0</v>
      </c>
      <c r="AR18" s="138">
        <v>0</v>
      </c>
      <c r="AS18" s="138">
        <v>0</v>
      </c>
      <c r="AT18" s="138">
        <v>0</v>
      </c>
      <c r="AU18" s="138">
        <v>0</v>
      </c>
      <c r="AV18" s="138">
        <v>0</v>
      </c>
      <c r="AW18" s="138">
        <v>0</v>
      </c>
      <c r="AX18" s="138">
        <v>0</v>
      </c>
      <c r="AY18" s="138">
        <v>0</v>
      </c>
      <c r="AZ18" s="138">
        <v>0</v>
      </c>
      <c r="BA18" s="138">
        <v>0</v>
      </c>
      <c r="BB18" s="138">
        <v>0</v>
      </c>
      <c r="BC18" s="138">
        <v>0</v>
      </c>
    </row>
    <row r="19" spans="1:55" s="140" customFormat="1" ht="12.75" customHeight="1">
      <c r="A19" s="775" t="s">
        <v>538</v>
      </c>
      <c r="B19" s="775" t="s">
        <v>1307</v>
      </c>
      <c r="C19" s="775" t="s">
        <v>558</v>
      </c>
      <c r="D19" s="775" t="s">
        <v>77</v>
      </c>
      <c r="E19" s="138">
        <v>0</v>
      </c>
      <c r="F19" s="138">
        <v>0</v>
      </c>
      <c r="G19" s="138">
        <v>0</v>
      </c>
      <c r="H19" s="138">
        <v>0</v>
      </c>
      <c r="I19" s="138">
        <v>0</v>
      </c>
      <c r="J19" s="138">
        <v>0</v>
      </c>
      <c r="K19" s="138">
        <v>0</v>
      </c>
      <c r="L19" s="138">
        <v>0</v>
      </c>
      <c r="M19" s="138">
        <v>0</v>
      </c>
      <c r="N19" s="138">
        <v>0</v>
      </c>
      <c r="O19" s="138">
        <v>0</v>
      </c>
      <c r="P19" s="138">
        <v>0</v>
      </c>
      <c r="Q19" s="138">
        <v>0</v>
      </c>
      <c r="R19" s="138">
        <v>0</v>
      </c>
      <c r="S19" s="138">
        <v>0</v>
      </c>
      <c r="T19" s="138">
        <v>0</v>
      </c>
      <c r="U19" s="138">
        <v>0</v>
      </c>
      <c r="V19" s="138">
        <v>0</v>
      </c>
      <c r="W19" s="138">
        <v>0</v>
      </c>
      <c r="X19" s="138">
        <v>0</v>
      </c>
      <c r="Y19" s="138">
        <v>0</v>
      </c>
      <c r="Z19" s="138">
        <v>0</v>
      </c>
      <c r="AA19" s="138">
        <v>0</v>
      </c>
      <c r="AB19" s="138">
        <v>0</v>
      </c>
      <c r="AC19" s="1054" t="s">
        <v>2220</v>
      </c>
      <c r="AE19" s="762" t="s">
        <v>636</v>
      </c>
      <c r="AF19" s="138">
        <v>0</v>
      </c>
      <c r="AG19" s="138">
        <v>0</v>
      </c>
      <c r="AH19" s="138">
        <v>0</v>
      </c>
      <c r="AI19" s="138">
        <v>0</v>
      </c>
      <c r="AJ19" s="138">
        <v>0</v>
      </c>
      <c r="AK19" s="138">
        <v>0</v>
      </c>
      <c r="AL19" s="138">
        <v>0</v>
      </c>
      <c r="AM19" s="138">
        <v>0</v>
      </c>
      <c r="AN19" s="138">
        <v>0</v>
      </c>
      <c r="AO19" s="138">
        <v>0</v>
      </c>
      <c r="AP19" s="138">
        <v>0</v>
      </c>
      <c r="AQ19" s="138">
        <v>0</v>
      </c>
      <c r="AR19" s="138">
        <v>0</v>
      </c>
      <c r="AS19" s="138">
        <v>0</v>
      </c>
      <c r="AT19" s="138">
        <v>0</v>
      </c>
      <c r="AU19" s="138">
        <v>0</v>
      </c>
      <c r="AV19" s="138">
        <v>0</v>
      </c>
      <c r="AW19" s="138">
        <v>0</v>
      </c>
      <c r="AX19" s="138">
        <v>0</v>
      </c>
      <c r="AY19" s="138">
        <v>0</v>
      </c>
      <c r="AZ19" s="138">
        <v>0</v>
      </c>
      <c r="BA19" s="138">
        <v>0</v>
      </c>
      <c r="BB19" s="138">
        <v>0</v>
      </c>
      <c r="BC19" s="138">
        <v>0</v>
      </c>
    </row>
    <row r="20" spans="1:55" s="140" customFormat="1" ht="12.75" customHeight="1">
      <c r="A20" s="775" t="s">
        <v>538</v>
      </c>
      <c r="B20" s="775" t="s">
        <v>75</v>
      </c>
      <c r="C20" s="775" t="s">
        <v>558</v>
      </c>
      <c r="D20" s="775" t="s">
        <v>77</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2225</v>
      </c>
      <c r="AE20" s="762" t="s">
        <v>638</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row>
    <row r="21" spans="1:55" s="140" customFormat="1" ht="12.75" customHeight="1">
      <c r="A21" s="775"/>
      <c r="B21" s="775"/>
      <c r="C21" s="775"/>
      <c r="D21" s="775"/>
      <c r="E21" s="141" t="str">
        <f>IF(AND(SUM(E18:E20)&gt;0,E19=0),"Missing Input",IF(AND(SUM(E18:E19)&gt;0,E20=0),"Missing Output",IF(AND(SUM(E18:E20)&gt;0,E19&gt;0,E20&gt;0),(E20/E19)*100,"")))</f>
        <v/>
      </c>
      <c r="F21" s="141" t="str">
        <f t="shared" ref="F21:AB21" si="4">IF(AND(SUM(F18:F20)&gt;0,F19=0),"Missing Input",IF(AND(SUM(F18:F19)&gt;0,F20=0),"Missing Output",IF(AND(SUM(F18:F20)&gt;0,F19&gt;0,F20&gt;0),(F20/F19)*100,"")))</f>
        <v/>
      </c>
      <c r="G21" s="141" t="str">
        <f t="shared" si="4"/>
        <v/>
      </c>
      <c r="H21" s="141" t="str">
        <f t="shared" si="4"/>
        <v/>
      </c>
      <c r="I21" s="141" t="str">
        <f t="shared" si="4"/>
        <v/>
      </c>
      <c r="J21" s="141" t="str">
        <f t="shared" si="4"/>
        <v/>
      </c>
      <c r="K21" s="141" t="str">
        <f t="shared" si="4"/>
        <v/>
      </c>
      <c r="L21" s="141" t="str">
        <f t="shared" si="4"/>
        <v/>
      </c>
      <c r="M21" s="141" t="str">
        <f t="shared" si="4"/>
        <v/>
      </c>
      <c r="N21" s="141" t="str">
        <f t="shared" si="4"/>
        <v/>
      </c>
      <c r="O21" s="141" t="str">
        <f t="shared" si="4"/>
        <v/>
      </c>
      <c r="P21" s="141" t="str">
        <f t="shared" si="4"/>
        <v/>
      </c>
      <c r="Q21" s="141" t="str">
        <f t="shared" si="4"/>
        <v/>
      </c>
      <c r="R21" s="141" t="str">
        <f t="shared" si="4"/>
        <v/>
      </c>
      <c r="S21" s="141" t="str">
        <f t="shared" si="4"/>
        <v/>
      </c>
      <c r="T21" s="141" t="str">
        <f t="shared" si="4"/>
        <v/>
      </c>
      <c r="U21" s="141" t="str">
        <f t="shared" si="4"/>
        <v/>
      </c>
      <c r="V21" s="141" t="str">
        <f t="shared" si="4"/>
        <v/>
      </c>
      <c r="W21" s="141" t="str">
        <f>IF(AND(SUM(W18:W20)&gt;0,W19=0),"Missing Input",IF(AND(SUM(W18:W19)&gt;0,W20=0),"Missing Output",IF(AND(SUM(W18:W20)&gt;0,W19&gt;0,W20&gt;0),(W20/W19)*100,"")))</f>
        <v/>
      </c>
      <c r="X21" s="141" t="str">
        <f>IF(AND(SUM(X18:X20)&gt;0,X19=0),"Missing Input",IF(AND(SUM(X18:X19)&gt;0,X20=0),"Missing Output",IF(AND(SUM(X18:X20)&gt;0,X19&gt;0,X20&gt;0),(X20/X19)*100,"")))</f>
        <v/>
      </c>
      <c r="Y21" s="141" t="str">
        <f>IF(AND(SUM(Y18:Y20)&gt;0,Y19=0),"Missing Input",IF(AND(SUM(Y18:Y19)&gt;0,Y20=0),"Missing Output",IF(AND(SUM(Y18:Y20)&gt;0,Y19&gt;0,Y20&gt;0),(Y20/Y19)*100,"")))</f>
        <v/>
      </c>
      <c r="Z21" s="141" t="str">
        <f>IF(AND(SUM(Z18:Z20)&gt;0,Z19=0),"Missing Input",IF(AND(SUM(Z18:Z19)&gt;0,Z20=0),"Missing Output",IF(AND(SUM(Z18:Z20)&gt;0,Z19&gt;0,Z20&gt;0),(Z20/Z19)*100,"")))</f>
        <v/>
      </c>
      <c r="AA21" s="141" t="str">
        <f>IF(AND(SUM(AA18:AA20)&gt;0,AA19=0),"Missing Input",IF(AND(SUM(AA18:AA19)&gt;0,AA20=0),"Missing Output",IF(AND(SUM(AA18:AA20)&gt;0,AA19&gt;0,AA20&gt;0),(AA20/AA19)*100,"")))</f>
        <v/>
      </c>
      <c r="AB21" s="141" t="str">
        <f t="shared" si="4"/>
        <v/>
      </c>
      <c r="AC21" s="1070" t="s">
        <v>2222</v>
      </c>
      <c r="AE21" s="762" t="s">
        <v>964</v>
      </c>
      <c r="AF21" s="141" t="str">
        <f t="shared" ref="AF21:BC21" si="5">IF(AND(SUM(AF18:AF20)&gt;0,AF19=0),"Missing Input",IF(AND(SUM(AF18:AF19)&gt;0,AF20=0),"Missing Output",IF(AND(SUM(AF18:AF20)&gt;0,AF19&gt;0,AF20&gt;0),(AF20/AF19)*100,"")))</f>
        <v/>
      </c>
      <c r="AG21" s="141" t="str">
        <f t="shared" si="5"/>
        <v/>
      </c>
      <c r="AH21" s="141" t="str">
        <f t="shared" si="5"/>
        <v/>
      </c>
      <c r="AI21" s="141" t="str">
        <f t="shared" si="5"/>
        <v/>
      </c>
      <c r="AJ21" s="141" t="str">
        <f t="shared" si="5"/>
        <v/>
      </c>
      <c r="AK21" s="141" t="str">
        <f t="shared" si="5"/>
        <v/>
      </c>
      <c r="AL21" s="141" t="str">
        <f t="shared" si="5"/>
        <v/>
      </c>
      <c r="AM21" s="141" t="str">
        <f t="shared" si="5"/>
        <v/>
      </c>
      <c r="AN21" s="141" t="str">
        <f t="shared" si="5"/>
        <v/>
      </c>
      <c r="AO21" s="141" t="str">
        <f t="shared" si="5"/>
        <v/>
      </c>
      <c r="AP21" s="141" t="str">
        <f t="shared" si="5"/>
        <v/>
      </c>
      <c r="AQ21" s="141" t="str">
        <f t="shared" si="5"/>
        <v/>
      </c>
      <c r="AR21" s="141" t="str">
        <f t="shared" si="5"/>
        <v/>
      </c>
      <c r="AS21" s="141" t="str">
        <f t="shared" si="5"/>
        <v/>
      </c>
      <c r="AT21" s="141" t="str">
        <f t="shared" si="5"/>
        <v/>
      </c>
      <c r="AU21" s="141" t="str">
        <f t="shared" si="5"/>
        <v/>
      </c>
      <c r="AV21" s="141" t="str">
        <f t="shared" si="5"/>
        <v/>
      </c>
      <c r="AW21" s="141" t="str">
        <f t="shared" si="5"/>
        <v/>
      </c>
      <c r="AX21" s="141" t="str">
        <f t="shared" si="5"/>
        <v/>
      </c>
      <c r="AY21" s="141" t="str">
        <f>IF(AND(SUM(AY18:AY20)&gt;0,AY19=0),"Missing Input",IF(AND(SUM(AY18:AY19)&gt;0,AY20=0),"Missing Output",IF(AND(SUM(AY18:AY20)&gt;0,AY19&gt;0,AY20&gt;0),(AY20/AY19)*100,"")))</f>
        <v/>
      </c>
      <c r="AZ21" s="141" t="str">
        <f>IF(AND(SUM(AZ18:AZ20)&gt;0,AZ19=0),"Missing Input",IF(AND(SUM(AZ18:AZ19)&gt;0,AZ20=0),"Missing Output",IF(AND(SUM(AZ18:AZ20)&gt;0,AZ19&gt;0,AZ20&gt;0),(AZ20/AZ19)*100,"")))</f>
        <v/>
      </c>
      <c r="BA21" s="141" t="str">
        <f>IF(AND(SUM(BA18:BA20)&gt;0,BA19=0),"Missing Input",IF(AND(SUM(BA18:BA19)&gt;0,BA20=0),"Missing Output",IF(AND(SUM(BA18:BA20)&gt;0,BA19&gt;0,BA20&gt;0),(BA20/BA19)*100,"")))</f>
        <v/>
      </c>
      <c r="BB21" s="141" t="str">
        <f>IF(AND(SUM(BB18:BB20)&gt;0,BB19=0),"Missing Input",IF(AND(SUM(BB18:BB19)&gt;0,BB20=0),"Missing Output",IF(AND(SUM(BB18:BB20)&gt;0,BB19&gt;0,BB20&gt;0),(BB20/BB19)*100,"")))</f>
        <v/>
      </c>
      <c r="BC21" s="141" t="str">
        <f t="shared" si="5"/>
        <v/>
      </c>
    </row>
    <row r="22" spans="1:55" s="137" customFormat="1" ht="24" customHeight="1">
      <c r="A22" s="775"/>
      <c r="B22" s="775"/>
      <c r="C22" s="775"/>
      <c r="D22" s="775"/>
      <c r="E22" s="628"/>
      <c r="F22" s="628"/>
      <c r="G22" s="628"/>
      <c r="H22" s="628"/>
      <c r="I22" s="628"/>
      <c r="J22" s="629"/>
      <c r="K22" s="629"/>
      <c r="L22" s="629"/>
      <c r="M22" s="629"/>
      <c r="N22" s="629"/>
      <c r="O22" s="144"/>
      <c r="P22" s="630"/>
      <c r="Q22" s="630"/>
      <c r="R22" s="630"/>
      <c r="S22" s="630"/>
      <c r="T22" s="630"/>
      <c r="U22" s="630"/>
      <c r="V22" s="630"/>
      <c r="W22" s="630"/>
      <c r="X22" s="630"/>
      <c r="Y22" s="144"/>
      <c r="Z22" s="630"/>
      <c r="AA22" s="630"/>
      <c r="AB22" s="144"/>
      <c r="AC22" s="1061" t="s">
        <v>2144</v>
      </c>
      <c r="AE22" s="762" t="s">
        <v>191</v>
      </c>
      <c r="AF22" s="630"/>
      <c r="AG22" s="630"/>
      <c r="AH22" s="630"/>
      <c r="AI22" s="630"/>
      <c r="AJ22" s="630"/>
      <c r="AK22" s="630"/>
      <c r="AL22" s="630"/>
      <c r="AM22" s="630"/>
      <c r="AN22" s="630"/>
      <c r="AO22" s="630"/>
      <c r="AP22" s="630"/>
      <c r="AQ22" s="630"/>
      <c r="AR22" s="630"/>
      <c r="AS22" s="630"/>
      <c r="AT22" s="630"/>
      <c r="AU22" s="630"/>
      <c r="AV22" s="630"/>
      <c r="AW22" s="630"/>
      <c r="AX22" s="630"/>
      <c r="AY22" s="630"/>
      <c r="AZ22" s="630"/>
      <c r="BA22" s="630"/>
      <c r="BB22" s="630"/>
      <c r="BC22" s="630"/>
    </row>
    <row r="23" spans="1:55" s="140" customFormat="1" ht="12.75" customHeight="1">
      <c r="A23" s="775" t="s">
        <v>538</v>
      </c>
      <c r="B23" s="775" t="s">
        <v>73</v>
      </c>
      <c r="C23" s="775" t="s">
        <v>245</v>
      </c>
      <c r="D23" s="775" t="s">
        <v>77</v>
      </c>
      <c r="E23" s="138">
        <v>0</v>
      </c>
      <c r="F23" s="138">
        <v>0</v>
      </c>
      <c r="G23" s="138">
        <v>0</v>
      </c>
      <c r="H23" s="138">
        <v>0</v>
      </c>
      <c r="I23" s="138">
        <v>0</v>
      </c>
      <c r="J23" s="138">
        <v>0</v>
      </c>
      <c r="K23" s="138">
        <v>0</v>
      </c>
      <c r="L23" s="138">
        <v>0</v>
      </c>
      <c r="M23" s="138">
        <v>0</v>
      </c>
      <c r="N23" s="138">
        <v>0</v>
      </c>
      <c r="O23" s="138">
        <v>0</v>
      </c>
      <c r="P23" s="138">
        <v>0</v>
      </c>
      <c r="Q23" s="138">
        <v>0</v>
      </c>
      <c r="R23" s="138">
        <v>0</v>
      </c>
      <c r="S23" s="138">
        <v>0</v>
      </c>
      <c r="T23" s="138">
        <v>0</v>
      </c>
      <c r="U23" s="138">
        <v>0</v>
      </c>
      <c r="V23" s="138">
        <v>0</v>
      </c>
      <c r="W23" s="138">
        <v>0</v>
      </c>
      <c r="X23" s="138">
        <v>0</v>
      </c>
      <c r="Y23" s="138">
        <v>0</v>
      </c>
      <c r="Z23" s="138">
        <v>0</v>
      </c>
      <c r="AA23" s="138">
        <v>0</v>
      </c>
      <c r="AB23" s="138">
        <v>0</v>
      </c>
      <c r="AC23" s="1054" t="s">
        <v>2219</v>
      </c>
      <c r="AE23" s="762" t="s">
        <v>1474</v>
      </c>
      <c r="AF23" s="138">
        <v>0</v>
      </c>
      <c r="AG23" s="138">
        <v>0</v>
      </c>
      <c r="AH23" s="138">
        <v>0</v>
      </c>
      <c r="AI23" s="138">
        <v>0</v>
      </c>
      <c r="AJ23" s="138">
        <v>0</v>
      </c>
      <c r="AK23" s="138">
        <v>0</v>
      </c>
      <c r="AL23" s="138">
        <v>0</v>
      </c>
      <c r="AM23" s="138">
        <v>0</v>
      </c>
      <c r="AN23" s="138">
        <v>0</v>
      </c>
      <c r="AO23" s="138">
        <v>0</v>
      </c>
      <c r="AP23" s="138">
        <v>0</v>
      </c>
      <c r="AQ23" s="138">
        <v>0</v>
      </c>
      <c r="AR23" s="138">
        <v>0</v>
      </c>
      <c r="AS23" s="138">
        <v>0</v>
      </c>
      <c r="AT23" s="138">
        <v>0</v>
      </c>
      <c r="AU23" s="138">
        <v>0</v>
      </c>
      <c r="AV23" s="138">
        <v>0</v>
      </c>
      <c r="AW23" s="138">
        <v>0</v>
      </c>
      <c r="AX23" s="138">
        <v>0</v>
      </c>
      <c r="AY23" s="138">
        <v>0</v>
      </c>
      <c r="AZ23" s="138">
        <v>0</v>
      </c>
      <c r="BA23" s="138">
        <v>0</v>
      </c>
      <c r="BB23" s="138">
        <v>0</v>
      </c>
      <c r="BC23" s="138">
        <v>0</v>
      </c>
    </row>
    <row r="24" spans="1:55" s="140" customFormat="1" ht="12.75" customHeight="1">
      <c r="A24" s="775" t="s">
        <v>538</v>
      </c>
      <c r="B24" s="775" t="s">
        <v>1307</v>
      </c>
      <c r="C24" s="775" t="s">
        <v>245</v>
      </c>
      <c r="D24" s="775" t="s">
        <v>77</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762" t="s">
        <v>636</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row>
    <row r="25" spans="1:55" s="140" customFormat="1" ht="12.75" customHeight="1">
      <c r="A25" s="775" t="s">
        <v>538</v>
      </c>
      <c r="B25" s="775" t="s">
        <v>74</v>
      </c>
      <c r="C25" s="775" t="s">
        <v>245</v>
      </c>
      <c r="D25" s="775" t="s">
        <v>77</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762" t="s">
        <v>637</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row>
    <row r="26" spans="1:55" s="140" customFormat="1" ht="12.75" customHeight="1">
      <c r="A26" s="775"/>
      <c r="B26" s="775"/>
      <c r="C26" s="775"/>
      <c r="D26" s="775"/>
      <c r="E26" s="141" t="str">
        <f>IF(AND(SUM(E23:E25)&gt;0,E24=0),"Missing Input",IF(AND(SUM(E23:E24)&gt;0,E25=0),"Missing Output",IF(AND(SUM(E23:E25)&gt;0,E24&gt;0,E25&gt;0),(E25*3.6)/E24*100,"")))</f>
        <v/>
      </c>
      <c r="F26" s="141" t="str">
        <f t="shared" ref="F26:AB26" si="6">IF(AND(SUM(F23:F25)&gt;0,F24=0),"Missing Input",IF(AND(SUM(F23:F24)&gt;0,F25=0),"Missing Output",IF(AND(SUM(F23:F25)&gt;0,F24&gt;0,F25&gt;0),(F25*3.6)/F24*100,"")))</f>
        <v/>
      </c>
      <c r="G26" s="141" t="str">
        <f t="shared" si="6"/>
        <v/>
      </c>
      <c r="H26" s="141" t="str">
        <f t="shared" si="6"/>
        <v/>
      </c>
      <c r="I26" s="141" t="str">
        <f t="shared" si="6"/>
        <v/>
      </c>
      <c r="J26" s="141" t="str">
        <f t="shared" si="6"/>
        <v/>
      </c>
      <c r="K26" s="141" t="str">
        <f t="shared" si="6"/>
        <v/>
      </c>
      <c r="L26" s="141" t="str">
        <f t="shared" si="6"/>
        <v/>
      </c>
      <c r="M26" s="141" t="str">
        <f t="shared" si="6"/>
        <v/>
      </c>
      <c r="N26" s="141" t="str">
        <f t="shared" si="6"/>
        <v/>
      </c>
      <c r="O26" s="141" t="str">
        <f t="shared" si="6"/>
        <v/>
      </c>
      <c r="P26" s="141" t="str">
        <f t="shared" si="6"/>
        <v/>
      </c>
      <c r="Q26" s="141" t="str">
        <f t="shared" si="6"/>
        <v/>
      </c>
      <c r="R26" s="141" t="str">
        <f t="shared" si="6"/>
        <v/>
      </c>
      <c r="S26" s="141" t="str">
        <f t="shared" si="6"/>
        <v/>
      </c>
      <c r="T26" s="141" t="str">
        <f t="shared" si="6"/>
        <v/>
      </c>
      <c r="U26" s="141" t="str">
        <f t="shared" si="6"/>
        <v/>
      </c>
      <c r="V26" s="141" t="str">
        <f t="shared" si="6"/>
        <v/>
      </c>
      <c r="W26" s="141" t="str">
        <f>IF(AND(SUM(W23:W25)&gt;0,W24=0),"Missing Input",IF(AND(SUM(W23:W24)&gt;0,W25=0),"Missing Output",IF(AND(SUM(W23:W25)&gt;0,W24&gt;0,W25&gt;0),(W25*3.6)/W24*100,"")))</f>
        <v/>
      </c>
      <c r="X26" s="141" t="str">
        <f>IF(AND(SUM(X23:X25)&gt;0,X24=0),"Missing Input",IF(AND(SUM(X23:X24)&gt;0,X25=0),"Missing Output",IF(AND(SUM(X23:X25)&gt;0,X24&gt;0,X25&gt;0),(X25*3.6)/X24*100,"")))</f>
        <v/>
      </c>
      <c r="Y26" s="141" t="str">
        <f>IF(AND(SUM(Y23:Y25)&gt;0,Y24=0),"Missing Input",IF(AND(SUM(Y23:Y24)&gt;0,Y25=0),"Missing Output",IF(AND(SUM(Y23:Y25)&gt;0,Y24&gt;0,Y25&gt;0),(Y25*3.6)/Y24*100,"")))</f>
        <v/>
      </c>
      <c r="Z26" s="141" t="str">
        <f>IF(AND(SUM(Z23:Z25)&gt;0,Z24=0),"Missing Input",IF(AND(SUM(Z23:Z24)&gt;0,Z25=0),"Missing Output",IF(AND(SUM(Z23:Z25)&gt;0,Z24&gt;0,Z25&gt;0),(Z25*3.6)/Z24*100,"")))</f>
        <v/>
      </c>
      <c r="AA26" s="141" t="str">
        <f>IF(AND(SUM(AA23:AA25)&gt;0,AA24=0),"Missing Input",IF(AND(SUM(AA23:AA24)&gt;0,AA25=0),"Missing Output",IF(AND(SUM(AA23:AA25)&gt;0,AA24&gt;0,AA25&gt;0),(AA25*3.6)/AA24*100,"")))</f>
        <v/>
      </c>
      <c r="AB26" s="141" t="str">
        <f t="shared" si="6"/>
        <v/>
      </c>
      <c r="AC26" s="1070" t="s">
        <v>2222</v>
      </c>
      <c r="AE26" s="762" t="s">
        <v>964</v>
      </c>
      <c r="AF26" s="141" t="str">
        <f t="shared" ref="AF26:BC26" si="7">IF(AND(SUM(AF23:AF25)&gt;0,AF24=0),"Missing Input",IF(AND(SUM(AF23:AF24)&gt;0,AF25=0),"Missing Output",IF(AND(SUM(AF23:AF25)&gt;0,AF24&gt;0,AF25&gt;0),(AF25*3.6)/AF24*100,"")))</f>
        <v/>
      </c>
      <c r="AG26" s="141" t="str">
        <f t="shared" si="7"/>
        <v/>
      </c>
      <c r="AH26" s="141" t="str">
        <f t="shared" si="7"/>
        <v/>
      </c>
      <c r="AI26" s="141" t="str">
        <f t="shared" si="7"/>
        <v/>
      </c>
      <c r="AJ26" s="141" t="str">
        <f t="shared" si="7"/>
        <v/>
      </c>
      <c r="AK26" s="141" t="str">
        <f t="shared" si="7"/>
        <v/>
      </c>
      <c r="AL26" s="141" t="str">
        <f t="shared" si="7"/>
        <v/>
      </c>
      <c r="AM26" s="141" t="str">
        <f t="shared" si="7"/>
        <v/>
      </c>
      <c r="AN26" s="141" t="str">
        <f t="shared" si="7"/>
        <v/>
      </c>
      <c r="AO26" s="141" t="str">
        <f t="shared" si="7"/>
        <v/>
      </c>
      <c r="AP26" s="141" t="str">
        <f t="shared" si="7"/>
        <v/>
      </c>
      <c r="AQ26" s="141" t="str">
        <f t="shared" si="7"/>
        <v/>
      </c>
      <c r="AR26" s="141" t="str">
        <f t="shared" si="7"/>
        <v/>
      </c>
      <c r="AS26" s="141" t="str">
        <f t="shared" si="7"/>
        <v/>
      </c>
      <c r="AT26" s="141" t="str">
        <f t="shared" si="7"/>
        <v/>
      </c>
      <c r="AU26" s="141" t="str">
        <f t="shared" si="7"/>
        <v/>
      </c>
      <c r="AV26" s="141" t="str">
        <f t="shared" si="7"/>
        <v/>
      </c>
      <c r="AW26" s="141" t="str">
        <f t="shared" si="7"/>
        <v/>
      </c>
      <c r="AX26" s="141" t="str">
        <f t="shared" si="7"/>
        <v/>
      </c>
      <c r="AY26" s="141" t="str">
        <f>IF(AND(SUM(AY23:AY25)&gt;0,AY24=0),"Missing Input",IF(AND(SUM(AY23:AY24)&gt;0,AY25=0),"Missing Output",IF(AND(SUM(AY23:AY25)&gt;0,AY24&gt;0,AY25&gt;0),(AY25*3.6)/AY24*100,"")))</f>
        <v/>
      </c>
      <c r="AZ26" s="141" t="str">
        <f>IF(AND(SUM(AZ23:AZ25)&gt;0,AZ24=0),"Missing Input",IF(AND(SUM(AZ23:AZ24)&gt;0,AZ25=0),"Missing Output",IF(AND(SUM(AZ23:AZ25)&gt;0,AZ24&gt;0,AZ25&gt;0),(AZ25*3.6)/AZ24*100,"")))</f>
        <v/>
      </c>
      <c r="BA26" s="141" t="str">
        <f>IF(AND(SUM(BA23:BA25)&gt;0,BA24=0),"Missing Input",IF(AND(SUM(BA23:BA24)&gt;0,BA25=0),"Missing Output",IF(AND(SUM(BA23:BA25)&gt;0,BA24&gt;0,BA25&gt;0),(BA25*3.6)/BA24*100,"")))</f>
        <v/>
      </c>
      <c r="BB26" s="141" t="str">
        <f>IF(AND(SUM(BB23:BB25)&gt;0,BB24=0),"Missing Input",IF(AND(SUM(BB23:BB24)&gt;0,BB25=0),"Missing Output",IF(AND(SUM(BB23:BB25)&gt;0,BB24&gt;0,BB25&gt;0),(BB25*3.6)/BB24*100,"")))</f>
        <v/>
      </c>
      <c r="BC26" s="141" t="str">
        <f t="shared" si="7"/>
        <v/>
      </c>
    </row>
    <row r="27" spans="1:55" s="140" customFormat="1" ht="24" customHeight="1">
      <c r="A27" s="775"/>
      <c r="B27" s="775"/>
      <c r="C27" s="775"/>
      <c r="D27" s="775"/>
      <c r="E27" s="628"/>
      <c r="F27" s="628"/>
      <c r="G27" s="628"/>
      <c r="H27" s="628"/>
      <c r="I27" s="628"/>
      <c r="J27" s="629"/>
      <c r="K27" s="629"/>
      <c r="L27" s="629"/>
      <c r="M27" s="629"/>
      <c r="N27" s="629"/>
      <c r="O27" s="143"/>
      <c r="P27" s="629"/>
      <c r="Q27" s="629"/>
      <c r="R27" s="629"/>
      <c r="S27" s="629"/>
      <c r="T27" s="629"/>
      <c r="U27" s="629"/>
      <c r="V27" s="629"/>
      <c r="W27" s="629"/>
      <c r="X27" s="629"/>
      <c r="Y27" s="143"/>
      <c r="Z27" s="629"/>
      <c r="AA27" s="629"/>
      <c r="AB27" s="143"/>
      <c r="AC27" s="1063" t="s">
        <v>2143</v>
      </c>
      <c r="AE27" s="762" t="s">
        <v>192</v>
      </c>
      <c r="AF27" s="629"/>
      <c r="AG27" s="629"/>
      <c r="AH27" s="629"/>
      <c r="AI27" s="629"/>
      <c r="AJ27" s="629"/>
      <c r="AK27" s="629"/>
      <c r="AL27" s="629"/>
      <c r="AM27" s="629"/>
      <c r="AN27" s="629"/>
      <c r="AO27" s="629"/>
      <c r="AP27" s="629"/>
      <c r="AQ27" s="629"/>
      <c r="AR27" s="629"/>
      <c r="AS27" s="629"/>
      <c r="AT27" s="629"/>
      <c r="AU27" s="629"/>
      <c r="AV27" s="629"/>
      <c r="AW27" s="629"/>
      <c r="AX27" s="629"/>
      <c r="AY27" s="629"/>
      <c r="AZ27" s="629"/>
      <c r="BA27" s="629"/>
      <c r="BB27" s="629"/>
      <c r="BC27" s="629"/>
    </row>
    <row r="28" spans="1:55" s="140" customFormat="1" ht="12.75" customHeight="1">
      <c r="A28" s="775" t="s">
        <v>538</v>
      </c>
      <c r="B28" s="775" t="s">
        <v>73</v>
      </c>
      <c r="C28" s="775" t="s">
        <v>246</v>
      </c>
      <c r="D28" s="775" t="s">
        <v>77</v>
      </c>
      <c r="E28" s="138">
        <v>0</v>
      </c>
      <c r="F28" s="138">
        <v>0</v>
      </c>
      <c r="G28" s="138">
        <v>0</v>
      </c>
      <c r="H28" s="138">
        <v>0</v>
      </c>
      <c r="I28" s="138">
        <v>0</v>
      </c>
      <c r="J28" s="138">
        <v>0</v>
      </c>
      <c r="K28" s="138">
        <v>0</v>
      </c>
      <c r="L28" s="138">
        <v>0</v>
      </c>
      <c r="M28" s="138">
        <v>0</v>
      </c>
      <c r="N28" s="138">
        <v>0</v>
      </c>
      <c r="O28" s="138">
        <v>0</v>
      </c>
      <c r="P28" s="138">
        <v>0</v>
      </c>
      <c r="Q28" s="138">
        <v>0</v>
      </c>
      <c r="R28" s="138">
        <v>0</v>
      </c>
      <c r="S28" s="138">
        <v>0</v>
      </c>
      <c r="T28" s="138">
        <v>0</v>
      </c>
      <c r="U28" s="138">
        <v>0</v>
      </c>
      <c r="V28" s="138">
        <v>0</v>
      </c>
      <c r="W28" s="138">
        <v>0</v>
      </c>
      <c r="X28" s="138">
        <v>0</v>
      </c>
      <c r="Y28" s="138">
        <v>0</v>
      </c>
      <c r="Z28" s="138">
        <v>0</v>
      </c>
      <c r="AA28" s="138">
        <v>0</v>
      </c>
      <c r="AB28" s="138">
        <v>0</v>
      </c>
      <c r="AC28" s="1054" t="s">
        <v>2219</v>
      </c>
      <c r="AE28" s="762" t="s">
        <v>1474</v>
      </c>
      <c r="AF28" s="138">
        <v>0</v>
      </c>
      <c r="AG28" s="138">
        <v>0</v>
      </c>
      <c r="AH28" s="138">
        <v>0</v>
      </c>
      <c r="AI28" s="138">
        <v>0</v>
      </c>
      <c r="AJ28" s="138">
        <v>0</v>
      </c>
      <c r="AK28" s="138">
        <v>0</v>
      </c>
      <c r="AL28" s="138">
        <v>0</v>
      </c>
      <c r="AM28" s="138">
        <v>0</v>
      </c>
      <c r="AN28" s="138">
        <v>0</v>
      </c>
      <c r="AO28" s="138">
        <v>0</v>
      </c>
      <c r="AP28" s="138">
        <v>0</v>
      </c>
      <c r="AQ28" s="138">
        <v>0</v>
      </c>
      <c r="AR28" s="138">
        <v>0</v>
      </c>
      <c r="AS28" s="138">
        <v>0</v>
      </c>
      <c r="AT28" s="138">
        <v>0</v>
      </c>
      <c r="AU28" s="138">
        <v>0</v>
      </c>
      <c r="AV28" s="138">
        <v>0</v>
      </c>
      <c r="AW28" s="138">
        <v>0</v>
      </c>
      <c r="AX28" s="138">
        <v>0</v>
      </c>
      <c r="AY28" s="138">
        <v>0</v>
      </c>
      <c r="AZ28" s="138">
        <v>0</v>
      </c>
      <c r="BA28" s="138">
        <v>0</v>
      </c>
      <c r="BB28" s="138">
        <v>0</v>
      </c>
      <c r="BC28" s="138">
        <v>0</v>
      </c>
    </row>
    <row r="29" spans="1:55" s="140" customFormat="1" ht="12.75" customHeight="1">
      <c r="A29" s="775" t="s">
        <v>538</v>
      </c>
      <c r="B29" s="775" t="s">
        <v>1307</v>
      </c>
      <c r="C29" s="775" t="s">
        <v>246</v>
      </c>
      <c r="D29" s="775" t="s">
        <v>77</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762" t="s">
        <v>636</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row>
    <row r="30" spans="1:55" s="140" customFormat="1" ht="12.75" customHeight="1">
      <c r="A30" s="775" t="s">
        <v>538</v>
      </c>
      <c r="B30" s="775" t="s">
        <v>74</v>
      </c>
      <c r="C30" s="775" t="s">
        <v>246</v>
      </c>
      <c r="D30" s="775" t="s">
        <v>77</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2221</v>
      </c>
      <c r="AE30" s="762" t="s">
        <v>637</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row>
    <row r="31" spans="1:55" s="140" customFormat="1" ht="12.75" customHeight="1">
      <c r="A31" s="775" t="s">
        <v>538</v>
      </c>
      <c r="B31" s="775" t="s">
        <v>75</v>
      </c>
      <c r="C31" s="775" t="s">
        <v>246</v>
      </c>
      <c r="D31" s="775" t="s">
        <v>77</v>
      </c>
      <c r="E31" s="138">
        <v>0</v>
      </c>
      <c r="F31" s="138">
        <v>0</v>
      </c>
      <c r="G31" s="138">
        <v>0</v>
      </c>
      <c r="H31" s="138">
        <v>0</v>
      </c>
      <c r="I31" s="138">
        <v>0</v>
      </c>
      <c r="J31" s="138">
        <v>0</v>
      </c>
      <c r="K31" s="138">
        <v>0</v>
      </c>
      <c r="L31" s="138">
        <v>0</v>
      </c>
      <c r="M31" s="138">
        <v>0</v>
      </c>
      <c r="N31" s="138">
        <v>0</v>
      </c>
      <c r="O31" s="138">
        <v>0</v>
      </c>
      <c r="P31" s="138">
        <v>0</v>
      </c>
      <c r="Q31" s="138">
        <v>0</v>
      </c>
      <c r="R31" s="138">
        <v>0</v>
      </c>
      <c r="S31" s="138">
        <v>0</v>
      </c>
      <c r="T31" s="138">
        <v>0</v>
      </c>
      <c r="U31" s="138">
        <v>0</v>
      </c>
      <c r="V31" s="138">
        <v>0</v>
      </c>
      <c r="W31" s="138">
        <v>0</v>
      </c>
      <c r="X31" s="138">
        <v>0</v>
      </c>
      <c r="Y31" s="138">
        <v>0</v>
      </c>
      <c r="Z31" s="138">
        <v>0</v>
      </c>
      <c r="AA31" s="138">
        <v>0</v>
      </c>
      <c r="AB31" s="138">
        <v>0</v>
      </c>
      <c r="AC31" s="1054" t="s">
        <v>2225</v>
      </c>
      <c r="AE31" s="762" t="s">
        <v>638</v>
      </c>
      <c r="AF31" s="138">
        <v>0</v>
      </c>
      <c r="AG31" s="138">
        <v>0</v>
      </c>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0</v>
      </c>
      <c r="AW31" s="138">
        <v>0</v>
      </c>
      <c r="AX31" s="138">
        <v>0</v>
      </c>
      <c r="AY31" s="138">
        <v>0</v>
      </c>
      <c r="AZ31" s="138">
        <v>0</v>
      </c>
      <c r="BA31" s="138">
        <v>0</v>
      </c>
      <c r="BB31" s="138">
        <v>0</v>
      </c>
      <c r="BC31" s="138">
        <v>0</v>
      </c>
    </row>
    <row r="32" spans="1:55" s="140" customFormat="1" ht="12.75" customHeight="1">
      <c r="A32" s="775"/>
      <c r="B32" s="775"/>
      <c r="C32" s="775"/>
      <c r="D32" s="775"/>
      <c r="E32" s="141" t="str">
        <f>IF(AND(SUM(E28:E31)&gt;0,E29=0),"Missing Input",IF(AND(SUM(E28:E31)&gt;0,E30=0),"Missing Output",IF(AND(SUM(E28:E31)&gt;0,E29&gt;0,E30&gt;0),(E30*3.6+E31)/E29*100,"")))</f>
        <v/>
      </c>
      <c r="F32" s="141" t="str">
        <f t="shared" ref="F32:AB32" si="8">IF(AND(SUM(F28:F31)&gt;0,F29=0),"Missing Input",IF(AND(SUM(F28:F31)&gt;0,F30=0),"Missing Output",IF(AND(SUM(F28:F31)&gt;0,F29&gt;0,F30&gt;0),(F30*3.6+F31)/F29*100,"")))</f>
        <v/>
      </c>
      <c r="G32" s="141" t="str">
        <f t="shared" si="8"/>
        <v/>
      </c>
      <c r="H32" s="141" t="str">
        <f t="shared" si="8"/>
        <v/>
      </c>
      <c r="I32" s="141" t="str">
        <f t="shared" si="8"/>
        <v/>
      </c>
      <c r="J32" s="141" t="str">
        <f t="shared" si="8"/>
        <v/>
      </c>
      <c r="K32" s="141" t="str">
        <f t="shared" si="8"/>
        <v/>
      </c>
      <c r="L32" s="141" t="str">
        <f t="shared" si="8"/>
        <v/>
      </c>
      <c r="M32" s="141" t="str">
        <f t="shared" si="8"/>
        <v/>
      </c>
      <c r="N32" s="141" t="str">
        <f t="shared" si="8"/>
        <v/>
      </c>
      <c r="O32" s="141" t="str">
        <f t="shared" si="8"/>
        <v/>
      </c>
      <c r="P32" s="141" t="str">
        <f t="shared" si="8"/>
        <v/>
      </c>
      <c r="Q32" s="141" t="str">
        <f t="shared" si="8"/>
        <v/>
      </c>
      <c r="R32" s="141" t="str">
        <f t="shared" si="8"/>
        <v/>
      </c>
      <c r="S32" s="141" t="str">
        <f t="shared" si="8"/>
        <v/>
      </c>
      <c r="T32" s="141" t="str">
        <f t="shared" si="8"/>
        <v/>
      </c>
      <c r="U32" s="141" t="str">
        <f t="shared" si="8"/>
        <v/>
      </c>
      <c r="V32" s="141" t="str">
        <f t="shared" si="8"/>
        <v/>
      </c>
      <c r="W32" s="141" t="str">
        <f>IF(AND(SUM(W28:W31)&gt;0,W29=0),"Missing Input",IF(AND(SUM(W28:W31)&gt;0,W30=0),"Missing Output",IF(AND(SUM(W28:W31)&gt;0,W29&gt;0,W30&gt;0),(W30*3.6+W31)/W29*100,"")))</f>
        <v/>
      </c>
      <c r="X32" s="141" t="str">
        <f>IF(AND(SUM(X28:X31)&gt;0,X29=0),"Missing Input",IF(AND(SUM(X28:X31)&gt;0,X30=0),"Missing Output",IF(AND(SUM(X28:X31)&gt;0,X29&gt;0,X30&gt;0),(X30*3.6+X31)/X29*100,"")))</f>
        <v/>
      </c>
      <c r="Y32" s="141" t="str">
        <f>IF(AND(SUM(Y28:Y31)&gt;0,Y29=0),"Missing Input",IF(AND(SUM(Y28:Y31)&gt;0,Y30=0),"Missing Output",IF(AND(SUM(Y28:Y31)&gt;0,Y29&gt;0,Y30&gt;0),(Y30*3.6+Y31)/Y29*100,"")))</f>
        <v/>
      </c>
      <c r="Z32" s="141" t="str">
        <f>IF(AND(SUM(Z28:Z31)&gt;0,Z29=0),"Missing Input",IF(AND(SUM(Z28:Z31)&gt;0,Z30=0),"Missing Output",IF(AND(SUM(Z28:Z31)&gt;0,Z29&gt;0,Z30&gt;0),(Z30*3.6+Z31)/Z29*100,"")))</f>
        <v/>
      </c>
      <c r="AA32" s="141" t="str">
        <f>IF(AND(SUM(AA28:AA31)&gt;0,AA29=0),"Missing Input",IF(AND(SUM(AA28:AA31)&gt;0,AA30=0),"Missing Output",IF(AND(SUM(AA28:AA31)&gt;0,AA29&gt;0,AA30&gt;0),(AA30*3.6+AA31)/AA29*100,"")))</f>
        <v/>
      </c>
      <c r="AB32" s="141" t="str">
        <f t="shared" si="8"/>
        <v/>
      </c>
      <c r="AC32" s="1070" t="s">
        <v>2222</v>
      </c>
      <c r="AE32" s="762" t="s">
        <v>964</v>
      </c>
      <c r="AF32" s="141" t="str">
        <f t="shared" ref="AF32:BC32" si="9">IF(AND(SUM(AF28:AF31)&gt;0,AF29=0),"Missing Input",IF(AND(SUM(AF28:AF31)&gt;0,AF30=0),"Missing Output",IF(AND(SUM(AF28:AF31)&gt;0,AF29&gt;0,AF30&gt;0),(AF30*3.6+AF31)/AF29*100,"")))</f>
        <v/>
      </c>
      <c r="AG32" s="141" t="str">
        <f t="shared" si="9"/>
        <v/>
      </c>
      <c r="AH32" s="141" t="str">
        <f t="shared" si="9"/>
        <v/>
      </c>
      <c r="AI32" s="141" t="str">
        <f t="shared" si="9"/>
        <v/>
      </c>
      <c r="AJ32" s="141" t="str">
        <f t="shared" si="9"/>
        <v/>
      </c>
      <c r="AK32" s="141" t="str">
        <f t="shared" si="9"/>
        <v/>
      </c>
      <c r="AL32" s="141" t="str">
        <f t="shared" si="9"/>
        <v/>
      </c>
      <c r="AM32" s="141" t="str">
        <f t="shared" si="9"/>
        <v/>
      </c>
      <c r="AN32" s="141" t="str">
        <f t="shared" si="9"/>
        <v/>
      </c>
      <c r="AO32" s="141" t="str">
        <f t="shared" si="9"/>
        <v/>
      </c>
      <c r="AP32" s="141" t="str">
        <f t="shared" si="9"/>
        <v/>
      </c>
      <c r="AQ32" s="141" t="str">
        <f t="shared" si="9"/>
        <v/>
      </c>
      <c r="AR32" s="141" t="str">
        <f t="shared" si="9"/>
        <v/>
      </c>
      <c r="AS32" s="141" t="str">
        <f t="shared" si="9"/>
        <v/>
      </c>
      <c r="AT32" s="141" t="str">
        <f t="shared" si="9"/>
        <v/>
      </c>
      <c r="AU32" s="141" t="str">
        <f t="shared" si="9"/>
        <v/>
      </c>
      <c r="AV32" s="141" t="str">
        <f t="shared" si="9"/>
        <v/>
      </c>
      <c r="AW32" s="141" t="str">
        <f t="shared" si="9"/>
        <v/>
      </c>
      <c r="AX32" s="141" t="str">
        <f t="shared" si="9"/>
        <v/>
      </c>
      <c r="AY32" s="141" t="str">
        <f>IF(AND(SUM(AY28:AY31)&gt;0,AY29=0),"Missing Input",IF(AND(SUM(AY28:AY31)&gt;0,AY30=0),"Missing Output",IF(AND(SUM(AY28:AY31)&gt;0,AY29&gt;0,AY30&gt;0),(AY30*3.6+AY31)/AY29*100,"")))</f>
        <v/>
      </c>
      <c r="AZ32" s="141" t="str">
        <f>IF(AND(SUM(AZ28:AZ31)&gt;0,AZ29=0),"Missing Input",IF(AND(SUM(AZ28:AZ31)&gt;0,AZ30=0),"Missing Output",IF(AND(SUM(AZ28:AZ31)&gt;0,AZ29&gt;0,AZ30&gt;0),(AZ30*3.6+AZ31)/AZ29*100,"")))</f>
        <v/>
      </c>
      <c r="BA32" s="141" t="str">
        <f>IF(AND(SUM(BA28:BA31)&gt;0,BA29=0),"Missing Input",IF(AND(SUM(BA28:BA31)&gt;0,BA30=0),"Missing Output",IF(AND(SUM(BA28:BA31)&gt;0,BA29&gt;0,BA30&gt;0),(BA30*3.6+BA31)/BA29*100,"")))</f>
        <v/>
      </c>
      <c r="BB32" s="141" t="str">
        <f>IF(AND(SUM(BB28:BB31)&gt;0,BB29=0),"Missing Input",IF(AND(SUM(BB28:BB31)&gt;0,BB30=0),"Missing Output",IF(AND(SUM(BB28:BB31)&gt;0,BB29&gt;0,BB30&gt;0),(BB30*3.6+BB31)/BB29*100,"")))</f>
        <v/>
      </c>
      <c r="BC32" s="141" t="str">
        <f t="shared" si="9"/>
        <v/>
      </c>
    </row>
    <row r="33" spans="1:55" s="140" customFormat="1" ht="24" customHeight="1">
      <c r="A33" s="775"/>
      <c r="B33" s="775"/>
      <c r="C33" s="775"/>
      <c r="D33" s="775"/>
      <c r="E33" s="628"/>
      <c r="F33" s="628"/>
      <c r="G33" s="628"/>
      <c r="H33" s="628"/>
      <c r="I33" s="628"/>
      <c r="J33" s="629"/>
      <c r="K33" s="629"/>
      <c r="L33" s="629"/>
      <c r="M33" s="629"/>
      <c r="N33" s="629"/>
      <c r="O33" s="143"/>
      <c r="P33" s="629"/>
      <c r="Q33" s="629"/>
      <c r="R33" s="629"/>
      <c r="S33" s="629"/>
      <c r="T33" s="629"/>
      <c r="U33" s="629"/>
      <c r="V33" s="629"/>
      <c r="W33" s="629"/>
      <c r="X33" s="629"/>
      <c r="Y33" s="143"/>
      <c r="Z33" s="629"/>
      <c r="AA33" s="629"/>
      <c r="AB33" s="143"/>
      <c r="AC33" s="1066" t="s">
        <v>2154</v>
      </c>
      <c r="AE33" s="762" t="s">
        <v>199</v>
      </c>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629"/>
      <c r="BB33" s="629"/>
      <c r="BC33" s="629"/>
    </row>
    <row r="34" spans="1:55" s="140" customFormat="1" ht="12.75" customHeight="1">
      <c r="A34" s="775" t="s">
        <v>538</v>
      </c>
      <c r="B34" s="775" t="s">
        <v>73</v>
      </c>
      <c r="C34" s="775" t="s">
        <v>247</v>
      </c>
      <c r="D34" s="775" t="s">
        <v>77</v>
      </c>
      <c r="E34" s="138">
        <v>0</v>
      </c>
      <c r="F34" s="138">
        <v>0</v>
      </c>
      <c r="G34" s="138">
        <v>0</v>
      </c>
      <c r="H34" s="138">
        <v>0</v>
      </c>
      <c r="I34" s="138">
        <v>0</v>
      </c>
      <c r="J34" s="138">
        <v>0</v>
      </c>
      <c r="K34" s="138">
        <v>0</v>
      </c>
      <c r="L34" s="138">
        <v>0</v>
      </c>
      <c r="M34" s="139">
        <v>0</v>
      </c>
      <c r="N34" s="139">
        <v>0</v>
      </c>
      <c r="O34" s="139">
        <v>0</v>
      </c>
      <c r="P34" s="139">
        <v>0</v>
      </c>
      <c r="Q34" s="139">
        <v>0</v>
      </c>
      <c r="R34" s="139">
        <v>0</v>
      </c>
      <c r="S34" s="139">
        <v>0</v>
      </c>
      <c r="T34" s="139">
        <v>0</v>
      </c>
      <c r="U34" s="139">
        <v>0</v>
      </c>
      <c r="V34" s="139">
        <v>0</v>
      </c>
      <c r="W34" s="139">
        <v>0</v>
      </c>
      <c r="X34" s="139">
        <v>0</v>
      </c>
      <c r="Y34" s="139">
        <v>0</v>
      </c>
      <c r="Z34" s="139">
        <v>0</v>
      </c>
      <c r="AA34" s="139">
        <v>0</v>
      </c>
      <c r="AB34" s="139">
        <v>0</v>
      </c>
      <c r="AC34" s="1054" t="s">
        <v>2219</v>
      </c>
      <c r="AE34" s="762" t="s">
        <v>1474</v>
      </c>
      <c r="AF34" s="139">
        <v>0</v>
      </c>
      <c r="AG34" s="139">
        <v>0</v>
      </c>
      <c r="AH34" s="139">
        <v>0</v>
      </c>
      <c r="AI34" s="139">
        <v>0</v>
      </c>
      <c r="AJ34" s="139">
        <v>0</v>
      </c>
      <c r="AK34" s="139">
        <v>0</v>
      </c>
      <c r="AL34" s="139">
        <v>0</v>
      </c>
      <c r="AM34" s="139">
        <v>0</v>
      </c>
      <c r="AN34" s="139">
        <v>0</v>
      </c>
      <c r="AO34" s="139">
        <v>0</v>
      </c>
      <c r="AP34" s="139">
        <v>0</v>
      </c>
      <c r="AQ34" s="139">
        <v>0</v>
      </c>
      <c r="AR34" s="139">
        <v>0</v>
      </c>
      <c r="AS34" s="139">
        <v>0</v>
      </c>
      <c r="AT34" s="139">
        <v>0</v>
      </c>
      <c r="AU34" s="139">
        <v>0</v>
      </c>
      <c r="AV34" s="139">
        <v>0</v>
      </c>
      <c r="AW34" s="139">
        <v>0</v>
      </c>
      <c r="AX34" s="139">
        <v>0</v>
      </c>
      <c r="AY34" s="139">
        <v>0</v>
      </c>
      <c r="AZ34" s="139">
        <v>0</v>
      </c>
      <c r="BA34" s="139">
        <v>0</v>
      </c>
      <c r="BB34" s="139">
        <v>0</v>
      </c>
      <c r="BC34" s="139">
        <v>0</v>
      </c>
    </row>
    <row r="35" spans="1:55" s="140" customFormat="1" ht="12.75" customHeight="1">
      <c r="A35" s="775" t="s">
        <v>538</v>
      </c>
      <c r="B35" s="775" t="s">
        <v>1307</v>
      </c>
      <c r="C35" s="775" t="s">
        <v>247</v>
      </c>
      <c r="D35" s="775" t="s">
        <v>77</v>
      </c>
      <c r="E35" s="138">
        <v>0</v>
      </c>
      <c r="F35" s="138">
        <v>0</v>
      </c>
      <c r="G35" s="138">
        <v>0</v>
      </c>
      <c r="H35" s="138">
        <v>0</v>
      </c>
      <c r="I35" s="138">
        <v>0</v>
      </c>
      <c r="J35" s="138">
        <v>0</v>
      </c>
      <c r="K35" s="138">
        <v>0</v>
      </c>
      <c r="L35" s="138">
        <v>0</v>
      </c>
      <c r="M35" s="139">
        <v>0</v>
      </c>
      <c r="N35" s="139">
        <v>0</v>
      </c>
      <c r="O35" s="139">
        <v>0</v>
      </c>
      <c r="P35" s="139">
        <v>0</v>
      </c>
      <c r="Q35" s="139">
        <v>0</v>
      </c>
      <c r="R35" s="139">
        <v>0</v>
      </c>
      <c r="S35" s="139">
        <v>0</v>
      </c>
      <c r="T35" s="139">
        <v>0</v>
      </c>
      <c r="U35" s="139">
        <v>0</v>
      </c>
      <c r="V35" s="139">
        <v>0</v>
      </c>
      <c r="W35" s="139">
        <v>0</v>
      </c>
      <c r="X35" s="139">
        <v>0</v>
      </c>
      <c r="Y35" s="139">
        <v>0</v>
      </c>
      <c r="Z35" s="139">
        <v>0</v>
      </c>
      <c r="AA35" s="139">
        <v>0</v>
      </c>
      <c r="AB35" s="139">
        <v>0</v>
      </c>
      <c r="AC35" s="1054" t="s">
        <v>2220</v>
      </c>
      <c r="AE35" s="762" t="s">
        <v>636</v>
      </c>
      <c r="AF35" s="139">
        <v>0</v>
      </c>
      <c r="AG35" s="139">
        <v>0</v>
      </c>
      <c r="AH35" s="139">
        <v>0</v>
      </c>
      <c r="AI35" s="139">
        <v>0</v>
      </c>
      <c r="AJ35" s="139">
        <v>0</v>
      </c>
      <c r="AK35" s="139">
        <v>0</v>
      </c>
      <c r="AL35" s="139">
        <v>0</v>
      </c>
      <c r="AM35" s="139">
        <v>0</v>
      </c>
      <c r="AN35" s="139">
        <v>0</v>
      </c>
      <c r="AO35" s="139">
        <v>0</v>
      </c>
      <c r="AP35" s="139">
        <v>0</v>
      </c>
      <c r="AQ35" s="139">
        <v>0</v>
      </c>
      <c r="AR35" s="139">
        <v>0</v>
      </c>
      <c r="AS35" s="139">
        <v>0</v>
      </c>
      <c r="AT35" s="139">
        <v>0</v>
      </c>
      <c r="AU35" s="139">
        <v>0</v>
      </c>
      <c r="AV35" s="139">
        <v>0</v>
      </c>
      <c r="AW35" s="139">
        <v>0</v>
      </c>
      <c r="AX35" s="139">
        <v>0</v>
      </c>
      <c r="AY35" s="139">
        <v>0</v>
      </c>
      <c r="AZ35" s="139">
        <v>0</v>
      </c>
      <c r="BA35" s="139">
        <v>0</v>
      </c>
      <c r="BB35" s="139">
        <v>0</v>
      </c>
      <c r="BC35" s="139">
        <v>0</v>
      </c>
    </row>
    <row r="36" spans="1:55" s="140" customFormat="1" ht="12.75" customHeight="1">
      <c r="A36" s="775" t="s">
        <v>538</v>
      </c>
      <c r="B36" s="775" t="s">
        <v>75</v>
      </c>
      <c r="C36" s="775" t="s">
        <v>247</v>
      </c>
      <c r="D36" s="775" t="s">
        <v>77</v>
      </c>
      <c r="E36" s="138">
        <v>0</v>
      </c>
      <c r="F36" s="138">
        <v>0</v>
      </c>
      <c r="G36" s="138">
        <v>0</v>
      </c>
      <c r="H36" s="138">
        <v>0</v>
      </c>
      <c r="I36" s="138">
        <v>0</v>
      </c>
      <c r="J36" s="138">
        <v>0</v>
      </c>
      <c r="K36" s="138">
        <v>0</v>
      </c>
      <c r="L36" s="138">
        <v>0</v>
      </c>
      <c r="M36" s="139">
        <v>0</v>
      </c>
      <c r="N36" s="139">
        <v>0</v>
      </c>
      <c r="O36" s="139">
        <v>0</v>
      </c>
      <c r="P36" s="139">
        <v>0</v>
      </c>
      <c r="Q36" s="139">
        <v>0</v>
      </c>
      <c r="R36" s="139">
        <v>0</v>
      </c>
      <c r="S36" s="139">
        <v>0</v>
      </c>
      <c r="T36" s="139">
        <v>0</v>
      </c>
      <c r="U36" s="139">
        <v>0</v>
      </c>
      <c r="V36" s="139">
        <v>0</v>
      </c>
      <c r="W36" s="139">
        <v>0</v>
      </c>
      <c r="X36" s="139">
        <v>0</v>
      </c>
      <c r="Y36" s="139">
        <v>0</v>
      </c>
      <c r="Z36" s="139">
        <v>0</v>
      </c>
      <c r="AA36" s="139">
        <v>0</v>
      </c>
      <c r="AB36" s="139">
        <v>0</v>
      </c>
      <c r="AC36" s="1054" t="s">
        <v>2225</v>
      </c>
      <c r="AE36" s="762" t="s">
        <v>638</v>
      </c>
      <c r="AF36" s="139">
        <v>0</v>
      </c>
      <c r="AG36" s="139">
        <v>0</v>
      </c>
      <c r="AH36" s="139">
        <v>0</v>
      </c>
      <c r="AI36" s="139">
        <v>0</v>
      </c>
      <c r="AJ36" s="139">
        <v>0</v>
      </c>
      <c r="AK36" s="139">
        <v>0</v>
      </c>
      <c r="AL36" s="139">
        <v>0</v>
      </c>
      <c r="AM36" s="139">
        <v>0</v>
      </c>
      <c r="AN36" s="139">
        <v>0</v>
      </c>
      <c r="AO36" s="139">
        <v>0</v>
      </c>
      <c r="AP36" s="139">
        <v>0</v>
      </c>
      <c r="AQ36" s="139">
        <v>0</v>
      </c>
      <c r="AR36" s="139">
        <v>0</v>
      </c>
      <c r="AS36" s="139">
        <v>0</v>
      </c>
      <c r="AT36" s="139">
        <v>0</v>
      </c>
      <c r="AU36" s="139">
        <v>0</v>
      </c>
      <c r="AV36" s="139">
        <v>0</v>
      </c>
      <c r="AW36" s="139">
        <v>0</v>
      </c>
      <c r="AX36" s="139">
        <v>0</v>
      </c>
      <c r="AY36" s="139">
        <v>0</v>
      </c>
      <c r="AZ36" s="139">
        <v>0</v>
      </c>
      <c r="BA36" s="139">
        <v>0</v>
      </c>
      <c r="BB36" s="139">
        <v>0</v>
      </c>
      <c r="BC36" s="139">
        <v>0</v>
      </c>
    </row>
    <row r="37" spans="1:55" s="140" customFormat="1" ht="12.75" customHeight="1">
      <c r="A37" s="775"/>
      <c r="B37" s="775"/>
      <c r="C37" s="775"/>
      <c r="D37" s="775"/>
      <c r="E37" s="141" t="str">
        <f>IF(AND(SUM(E34:E36)&gt;0,E35=0),"Missing Input",IF(AND(SUM(E34:E35)&gt;0,E36=0),"Missing Output",IF(AND(SUM(E34:E36)&gt;0,E35&gt;0,E36&gt;0),(E36/E35)*100,"")))</f>
        <v/>
      </c>
      <c r="F37" s="141" t="str">
        <f t="shared" ref="F37:AB37" si="10">IF(AND(SUM(F34:F36)&gt;0,F35=0),"Missing Input",IF(AND(SUM(F34:F35)&gt;0,F36=0),"Missing Output",IF(AND(SUM(F34:F36)&gt;0,F35&gt;0,F36&gt;0),(F36/F35)*100,"")))</f>
        <v/>
      </c>
      <c r="G37" s="141" t="str">
        <f t="shared" si="10"/>
        <v/>
      </c>
      <c r="H37" s="141" t="str">
        <f t="shared" si="10"/>
        <v/>
      </c>
      <c r="I37" s="141" t="str">
        <f t="shared" si="10"/>
        <v/>
      </c>
      <c r="J37" s="141" t="str">
        <f t="shared" si="10"/>
        <v/>
      </c>
      <c r="K37" s="141" t="str">
        <f t="shared" si="10"/>
        <v/>
      </c>
      <c r="L37" s="141" t="str">
        <f t="shared" si="10"/>
        <v/>
      </c>
      <c r="M37" s="141" t="str">
        <f t="shared" si="10"/>
        <v/>
      </c>
      <c r="N37" s="141" t="str">
        <f t="shared" si="10"/>
        <v/>
      </c>
      <c r="O37" s="141" t="str">
        <f t="shared" si="10"/>
        <v/>
      </c>
      <c r="P37" s="141" t="str">
        <f t="shared" si="10"/>
        <v/>
      </c>
      <c r="Q37" s="141" t="str">
        <f t="shared" si="10"/>
        <v/>
      </c>
      <c r="R37" s="141" t="str">
        <f t="shared" si="10"/>
        <v/>
      </c>
      <c r="S37" s="141" t="str">
        <f t="shared" si="10"/>
        <v/>
      </c>
      <c r="T37" s="141" t="str">
        <f t="shared" si="10"/>
        <v/>
      </c>
      <c r="U37" s="141" t="str">
        <f t="shared" si="10"/>
        <v/>
      </c>
      <c r="V37" s="141" t="str">
        <f t="shared" si="10"/>
        <v/>
      </c>
      <c r="W37" s="141" t="str">
        <f>IF(AND(SUM(W34:W36)&gt;0,W35=0),"Missing Input",IF(AND(SUM(W34:W35)&gt;0,W36=0),"Missing Output",IF(AND(SUM(W34:W36)&gt;0,W35&gt;0,W36&gt;0),(W36/W35)*100,"")))</f>
        <v/>
      </c>
      <c r="X37" s="141" t="str">
        <f>IF(AND(SUM(X34:X36)&gt;0,X35=0),"Missing Input",IF(AND(SUM(X34:X35)&gt;0,X36=0),"Missing Output",IF(AND(SUM(X34:X36)&gt;0,X35&gt;0,X36&gt;0),(X36/X35)*100,"")))</f>
        <v/>
      </c>
      <c r="Y37" s="141" t="str">
        <f>IF(AND(SUM(Y34:Y36)&gt;0,Y35=0),"Missing Input",IF(AND(SUM(Y34:Y35)&gt;0,Y36=0),"Missing Output",IF(AND(SUM(Y34:Y36)&gt;0,Y35&gt;0,Y36&gt;0),(Y36/Y35)*100,"")))</f>
        <v/>
      </c>
      <c r="Z37" s="141" t="str">
        <f>IF(AND(SUM(Z34:Z36)&gt;0,Z35=0),"Missing Input",IF(AND(SUM(Z34:Z35)&gt;0,Z36=0),"Missing Output",IF(AND(SUM(Z34:Z36)&gt;0,Z35&gt;0,Z36&gt;0),(Z36/Z35)*100,"")))</f>
        <v/>
      </c>
      <c r="AA37" s="141" t="str">
        <f>IF(AND(SUM(AA34:AA36)&gt;0,AA35=0),"Missing Input",IF(AND(SUM(AA34:AA35)&gt;0,AA36=0),"Missing Output",IF(AND(SUM(AA34:AA36)&gt;0,AA35&gt;0,AA36&gt;0),(AA36/AA35)*100,"")))</f>
        <v/>
      </c>
      <c r="AB37" s="141" t="str">
        <f t="shared" si="10"/>
        <v/>
      </c>
      <c r="AC37" s="1070" t="s">
        <v>2222</v>
      </c>
      <c r="AE37" s="762" t="s">
        <v>964</v>
      </c>
      <c r="AF37" s="141" t="str">
        <f t="shared" ref="AF37:BC37" si="11">IF(AND(SUM(AF34:AF36)&gt;0,AF35=0),"Missing Input",IF(AND(SUM(AF34:AF35)&gt;0,AF36=0),"Missing Output",IF(AND(SUM(AF34:AF36)&gt;0,AF35&gt;0,AF36&gt;0),(AF36/AF35)*100,"")))</f>
        <v/>
      </c>
      <c r="AG37" s="141" t="str">
        <f t="shared" si="11"/>
        <v/>
      </c>
      <c r="AH37" s="141" t="str">
        <f t="shared" si="11"/>
        <v/>
      </c>
      <c r="AI37" s="141" t="str">
        <f t="shared" si="11"/>
        <v/>
      </c>
      <c r="AJ37" s="141" t="str">
        <f t="shared" si="11"/>
        <v/>
      </c>
      <c r="AK37" s="141" t="str">
        <f t="shared" si="11"/>
        <v/>
      </c>
      <c r="AL37" s="141" t="str">
        <f t="shared" si="11"/>
        <v/>
      </c>
      <c r="AM37" s="141" t="str">
        <f t="shared" si="11"/>
        <v/>
      </c>
      <c r="AN37" s="141" t="str">
        <f t="shared" si="11"/>
        <v/>
      </c>
      <c r="AO37" s="141" t="str">
        <f t="shared" si="11"/>
        <v/>
      </c>
      <c r="AP37" s="141" t="str">
        <f t="shared" si="11"/>
        <v/>
      </c>
      <c r="AQ37" s="141" t="str">
        <f t="shared" si="11"/>
        <v/>
      </c>
      <c r="AR37" s="141" t="str">
        <f t="shared" si="11"/>
        <v/>
      </c>
      <c r="AS37" s="141" t="str">
        <f t="shared" si="11"/>
        <v/>
      </c>
      <c r="AT37" s="141" t="str">
        <f t="shared" si="11"/>
        <v/>
      </c>
      <c r="AU37" s="141" t="str">
        <f t="shared" si="11"/>
        <v/>
      </c>
      <c r="AV37" s="141" t="str">
        <f t="shared" si="11"/>
        <v/>
      </c>
      <c r="AW37" s="141" t="str">
        <f t="shared" si="11"/>
        <v/>
      </c>
      <c r="AX37" s="141" t="str">
        <f t="shared" si="11"/>
        <v/>
      </c>
      <c r="AY37" s="141" t="str">
        <f>IF(AND(SUM(AY34:AY36)&gt;0,AY35=0),"Missing Input",IF(AND(SUM(AY34:AY35)&gt;0,AY36=0),"Missing Output",IF(AND(SUM(AY34:AY36)&gt;0,AY35&gt;0,AY36&gt;0),(AY36/AY35)*100,"")))</f>
        <v/>
      </c>
      <c r="AZ37" s="141" t="str">
        <f>IF(AND(SUM(AZ34:AZ36)&gt;0,AZ35=0),"Missing Input",IF(AND(SUM(AZ34:AZ35)&gt;0,AZ36=0),"Missing Output",IF(AND(SUM(AZ34:AZ36)&gt;0,AZ35&gt;0,AZ36&gt;0),(AZ36/AZ35)*100,"")))</f>
        <v/>
      </c>
      <c r="BA37" s="141" t="str">
        <f>IF(AND(SUM(BA34:BA36)&gt;0,BA35=0),"Missing Input",IF(AND(SUM(BA34:BA35)&gt;0,BA36=0),"Missing Output",IF(AND(SUM(BA34:BA36)&gt;0,BA35&gt;0,BA36&gt;0),(BA36/BA35)*100,"")))</f>
        <v/>
      </c>
      <c r="BB37" s="141" t="str">
        <f>IF(AND(SUM(BB34:BB36)&gt;0,BB35=0),"Missing Input",IF(AND(SUM(BB34:BB35)&gt;0,BB36=0),"Missing Output",IF(AND(SUM(BB34:BB36)&gt;0,BB35&gt;0,BB36&gt;0),(BB36/BB35)*100,"")))</f>
        <v/>
      </c>
      <c r="BC37" s="141" t="str">
        <f t="shared" si="11"/>
        <v/>
      </c>
    </row>
    <row r="38" spans="1:55" s="140" customFormat="1" ht="24" customHeight="1">
      <c r="A38" s="775"/>
      <c r="B38" s="775"/>
      <c r="C38" s="775"/>
      <c r="D38" s="775"/>
      <c r="E38" s="142"/>
      <c r="F38" s="142"/>
      <c r="G38" s="142"/>
      <c r="H38" s="142"/>
      <c r="I38" s="142"/>
      <c r="J38" s="143"/>
      <c r="K38" s="143"/>
      <c r="L38" s="143"/>
      <c r="M38" s="143"/>
      <c r="N38" s="143"/>
      <c r="O38" s="143"/>
      <c r="P38" s="143"/>
      <c r="Q38" s="143"/>
      <c r="R38" s="143"/>
      <c r="S38" s="143"/>
      <c r="T38" s="143"/>
      <c r="U38" s="143"/>
      <c r="V38" s="143"/>
      <c r="W38" s="143"/>
      <c r="X38" s="143"/>
      <c r="Y38" s="143"/>
      <c r="Z38" s="143"/>
      <c r="AA38" s="143"/>
      <c r="AB38" s="143"/>
      <c r="AC38" s="1071" t="s">
        <v>2223</v>
      </c>
      <c r="AE38" s="762" t="s">
        <v>759</v>
      </c>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row>
    <row r="39" spans="1:55" s="140" customFormat="1">
      <c r="A39" s="775" t="s">
        <v>538</v>
      </c>
      <c r="B39" s="793" t="s">
        <v>74</v>
      </c>
      <c r="C39" s="775" t="s">
        <v>615</v>
      </c>
      <c r="D39" s="775" t="s">
        <v>77</v>
      </c>
      <c r="E39" s="718">
        <f>SUM(E9,E14,E25,E30)</f>
        <v>0</v>
      </c>
      <c r="F39" s="718">
        <f t="shared" ref="F39:O39" si="12">SUM(F9,F14,F25,F30)</f>
        <v>0</v>
      </c>
      <c r="G39" s="718">
        <f t="shared" si="12"/>
        <v>0</v>
      </c>
      <c r="H39" s="718">
        <f t="shared" si="12"/>
        <v>0</v>
      </c>
      <c r="I39" s="718">
        <f t="shared" si="12"/>
        <v>0</v>
      </c>
      <c r="J39" s="718">
        <f t="shared" si="12"/>
        <v>0</v>
      </c>
      <c r="K39" s="718">
        <f t="shared" si="12"/>
        <v>0</v>
      </c>
      <c r="L39" s="718">
        <f t="shared" si="12"/>
        <v>0</v>
      </c>
      <c r="M39" s="718">
        <f t="shared" si="12"/>
        <v>0</v>
      </c>
      <c r="N39" s="718">
        <f t="shared" si="12"/>
        <v>0</v>
      </c>
      <c r="O39" s="722">
        <f t="shared" si="12"/>
        <v>0</v>
      </c>
      <c r="P39" s="718">
        <f t="shared" ref="P39:AB39" si="13">SUM(P9,P14,P25,P30)</f>
        <v>0</v>
      </c>
      <c r="Q39" s="718">
        <f t="shared" si="13"/>
        <v>0</v>
      </c>
      <c r="R39" s="718">
        <f t="shared" si="13"/>
        <v>0</v>
      </c>
      <c r="S39" s="718">
        <f t="shared" si="13"/>
        <v>0</v>
      </c>
      <c r="T39" s="718">
        <f t="shared" si="13"/>
        <v>0</v>
      </c>
      <c r="U39" s="718">
        <f t="shared" ref="U39:Z39" si="14">SUM(U9,U14,U25,U30)</f>
        <v>0</v>
      </c>
      <c r="V39" s="718">
        <f t="shared" si="14"/>
        <v>0</v>
      </c>
      <c r="W39" s="718">
        <f t="shared" si="14"/>
        <v>0</v>
      </c>
      <c r="X39" s="718">
        <f t="shared" si="14"/>
        <v>0</v>
      </c>
      <c r="Y39" s="722">
        <f t="shared" si="14"/>
        <v>0</v>
      </c>
      <c r="Z39" s="718">
        <f t="shared" si="14"/>
        <v>0</v>
      </c>
      <c r="AA39" s="718">
        <f>SUM(AA9,AA14,AA25,AA30)</f>
        <v>0</v>
      </c>
      <c r="AB39" s="722">
        <f t="shared" si="13"/>
        <v>0</v>
      </c>
      <c r="AC39" s="1072" t="s">
        <v>2224</v>
      </c>
      <c r="AE39" s="762" t="s">
        <v>637</v>
      </c>
      <c r="AF39" s="145">
        <f t="shared" ref="AF39:BC39" si="15">SUM(AF9,AF14,AF25,AF30)</f>
        <v>0</v>
      </c>
      <c r="AG39" s="145">
        <f t="shared" si="15"/>
        <v>0</v>
      </c>
      <c r="AH39" s="145">
        <f t="shared" si="15"/>
        <v>0</v>
      </c>
      <c r="AI39" s="145">
        <f t="shared" si="15"/>
        <v>0</v>
      </c>
      <c r="AJ39" s="145">
        <f t="shared" si="15"/>
        <v>0</v>
      </c>
      <c r="AK39" s="145">
        <f t="shared" si="15"/>
        <v>0</v>
      </c>
      <c r="AL39" s="145">
        <f t="shared" si="15"/>
        <v>0</v>
      </c>
      <c r="AM39" s="145">
        <f t="shared" si="15"/>
        <v>0</v>
      </c>
      <c r="AN39" s="145">
        <f t="shared" si="15"/>
        <v>0</v>
      </c>
      <c r="AO39" s="145">
        <f t="shared" si="15"/>
        <v>0</v>
      </c>
      <c r="AP39" s="145">
        <f t="shared" si="15"/>
        <v>0</v>
      </c>
      <c r="AQ39" s="145">
        <f t="shared" si="15"/>
        <v>0</v>
      </c>
      <c r="AR39" s="145">
        <f t="shared" si="15"/>
        <v>0</v>
      </c>
      <c r="AS39" s="145">
        <f t="shared" si="15"/>
        <v>0</v>
      </c>
      <c r="AT39" s="145">
        <f t="shared" si="15"/>
        <v>0</v>
      </c>
      <c r="AU39" s="145">
        <f t="shared" si="15"/>
        <v>0</v>
      </c>
      <c r="AV39" s="145">
        <f t="shared" si="15"/>
        <v>0</v>
      </c>
      <c r="AW39" s="145">
        <f t="shared" si="15"/>
        <v>0</v>
      </c>
      <c r="AX39" s="145">
        <f t="shared" si="15"/>
        <v>0</v>
      </c>
      <c r="AY39" s="145">
        <f>SUM(AY9,AY14,AY25,AY30)</f>
        <v>0</v>
      </c>
      <c r="AZ39" s="145">
        <f>SUM(AZ9,AZ14,AZ25,AZ30)</f>
        <v>0</v>
      </c>
      <c r="BA39" s="145">
        <f>SUM(BA9,BA14,BA25,BA30)</f>
        <v>0</v>
      </c>
      <c r="BB39" s="145">
        <f>SUM(BB9,BB14,BB25,BB30)</f>
        <v>0</v>
      </c>
      <c r="BC39" s="145">
        <f t="shared" si="15"/>
        <v>0</v>
      </c>
    </row>
    <row r="40" spans="1:55" s="140" customFormat="1" ht="12.75" thickBot="1">
      <c r="A40" s="775" t="s">
        <v>538</v>
      </c>
      <c r="B40" s="775" t="s">
        <v>75</v>
      </c>
      <c r="C40" s="775" t="s">
        <v>615</v>
      </c>
      <c r="D40" s="775" t="s">
        <v>77</v>
      </c>
      <c r="E40" s="720">
        <f>SUM(E15,E20,E31,E36)</f>
        <v>0</v>
      </c>
      <c r="F40" s="720">
        <f t="shared" ref="F40:O40" si="16">SUM(F15,F20,F31,F36)</f>
        <v>0</v>
      </c>
      <c r="G40" s="720">
        <f t="shared" si="16"/>
        <v>0</v>
      </c>
      <c r="H40" s="720">
        <f t="shared" si="16"/>
        <v>0</v>
      </c>
      <c r="I40" s="720">
        <f t="shared" si="16"/>
        <v>0</v>
      </c>
      <c r="J40" s="720">
        <f t="shared" si="16"/>
        <v>0</v>
      </c>
      <c r="K40" s="720">
        <f t="shared" si="16"/>
        <v>0</v>
      </c>
      <c r="L40" s="720">
        <f t="shared" si="16"/>
        <v>0</v>
      </c>
      <c r="M40" s="720">
        <f t="shared" si="16"/>
        <v>0</v>
      </c>
      <c r="N40" s="720">
        <f t="shared" si="16"/>
        <v>0</v>
      </c>
      <c r="O40" s="723">
        <f t="shared" si="16"/>
        <v>0</v>
      </c>
      <c r="P40" s="720">
        <f t="shared" ref="P40:AB40" si="17">SUM(P15,P20,P31,P36)</f>
        <v>0</v>
      </c>
      <c r="Q40" s="720">
        <f t="shared" si="17"/>
        <v>0</v>
      </c>
      <c r="R40" s="720">
        <f t="shared" si="17"/>
        <v>0</v>
      </c>
      <c r="S40" s="720">
        <f t="shared" si="17"/>
        <v>0</v>
      </c>
      <c r="T40" s="720">
        <f t="shared" si="17"/>
        <v>0</v>
      </c>
      <c r="U40" s="720">
        <f t="shared" ref="U40:Z40" si="18">SUM(U15,U20,U31,U36)</f>
        <v>0</v>
      </c>
      <c r="V40" s="720">
        <f t="shared" si="18"/>
        <v>0</v>
      </c>
      <c r="W40" s="720">
        <f t="shared" si="18"/>
        <v>0</v>
      </c>
      <c r="X40" s="720">
        <f t="shared" si="18"/>
        <v>0</v>
      </c>
      <c r="Y40" s="723">
        <f t="shared" si="18"/>
        <v>0</v>
      </c>
      <c r="Z40" s="720">
        <f t="shared" si="18"/>
        <v>0</v>
      </c>
      <c r="AA40" s="720">
        <f>SUM(AA15,AA20,AA31,AA36)</f>
        <v>0</v>
      </c>
      <c r="AB40" s="723">
        <f t="shared" si="17"/>
        <v>0</v>
      </c>
      <c r="AC40" s="1073" t="s">
        <v>2225</v>
      </c>
      <c r="AE40" s="764" t="s">
        <v>638</v>
      </c>
      <c r="AF40" s="146">
        <f t="shared" ref="AF40:BC40" si="19">SUM(AF15,AF20,AF31,AF36)</f>
        <v>0</v>
      </c>
      <c r="AG40" s="146">
        <f t="shared" si="19"/>
        <v>0</v>
      </c>
      <c r="AH40" s="146">
        <f t="shared" si="19"/>
        <v>0</v>
      </c>
      <c r="AI40" s="146">
        <f t="shared" si="19"/>
        <v>0</v>
      </c>
      <c r="AJ40" s="146">
        <f t="shared" si="19"/>
        <v>0</v>
      </c>
      <c r="AK40" s="146">
        <f t="shared" si="19"/>
        <v>0</v>
      </c>
      <c r="AL40" s="146">
        <f t="shared" si="19"/>
        <v>0</v>
      </c>
      <c r="AM40" s="146">
        <f t="shared" si="19"/>
        <v>0</v>
      </c>
      <c r="AN40" s="146">
        <f t="shared" si="19"/>
        <v>0</v>
      </c>
      <c r="AO40" s="146">
        <f t="shared" si="19"/>
        <v>0</v>
      </c>
      <c r="AP40" s="146">
        <f t="shared" si="19"/>
        <v>0</v>
      </c>
      <c r="AQ40" s="146">
        <f t="shared" si="19"/>
        <v>0</v>
      </c>
      <c r="AR40" s="146">
        <f t="shared" si="19"/>
        <v>0</v>
      </c>
      <c r="AS40" s="146">
        <f t="shared" si="19"/>
        <v>0</v>
      </c>
      <c r="AT40" s="146">
        <f t="shared" si="19"/>
        <v>0</v>
      </c>
      <c r="AU40" s="146">
        <f t="shared" si="19"/>
        <v>0</v>
      </c>
      <c r="AV40" s="146">
        <f t="shared" si="19"/>
        <v>0</v>
      </c>
      <c r="AW40" s="146">
        <f t="shared" si="19"/>
        <v>0</v>
      </c>
      <c r="AX40" s="146">
        <f t="shared" si="19"/>
        <v>0</v>
      </c>
      <c r="AY40" s="146">
        <f>SUM(AY15,AY20,AY31,AY36)</f>
        <v>0</v>
      </c>
      <c r="AZ40" s="146">
        <f>SUM(AZ15,AZ20,AZ31,AZ36)</f>
        <v>0</v>
      </c>
      <c r="BA40" s="146">
        <f>SUM(BA15,BA20,BA31,BA36)</f>
        <v>0</v>
      </c>
      <c r="BB40" s="146">
        <f>SUM(BB15,BB20,BB31,BB36)</f>
        <v>0</v>
      </c>
      <c r="BC40" s="146">
        <f t="shared" si="19"/>
        <v>0</v>
      </c>
    </row>
  </sheetData>
  <phoneticPr fontId="11" type="noConversion"/>
  <conditionalFormatting sqref="E6:Z40">
    <cfRule type="expression" dxfId="222" priority="2" stopIfTrue="1">
      <formula>E6&lt;&gt;AF6</formula>
    </cfRule>
  </conditionalFormatting>
  <conditionalFormatting sqref="AB6:AB40">
    <cfRule type="expression" dxfId="221" priority="62" stopIfTrue="1">
      <formula>AB6&lt;&gt;BC6</formula>
    </cfRule>
  </conditionalFormatting>
  <conditionalFormatting sqref="AA6:AA40">
    <cfRule type="expression" dxfId="220" priority="1" stopIfTrue="1">
      <formula>AA6&lt;&gt;BB6</formula>
    </cfRule>
  </conditionalFormatting>
  <dataValidations count="1">
    <dataValidation type="whole" operator="greaterThanOrEqual" allowBlank="1" showInputMessage="1" showErrorMessage="1" error="Positive whole numbers only / Nombres entiers positifs uniquement" sqref="AF18:BC20 AF23:BC25 AF28:BC31 AF34:BC36 AF7:BC9 AF12:BC15 E18:AB20 E23:AB25 E28:AB31 E34:AB36 E7:AB9 E12:AB15">
      <formula1>0</formula1>
    </dataValidation>
  </dataValidations>
  <pageMargins left="0.25" right="0.25" top="0.5" bottom="0.3" header="0.5" footer="0.5"/>
  <pageSetup paperSize="9" scale="59" orientation="landscape" verticalDpi="300" r:id="rId1"/>
  <headerFooter alignWithMargins="0"/>
  <legacyDrawing r:id="rId2"/>
</worksheet>
</file>

<file path=xl/worksheets/sheet32.xml><?xml version="1.0" encoding="utf-8"?>
<worksheet xmlns="http://schemas.openxmlformats.org/spreadsheetml/2006/main" xmlns:r="http://schemas.openxmlformats.org/officeDocument/2006/relationships">
  <sheetPr codeName="Sheet_TS17" enableFormatConditionsCalculation="0">
    <tabColor indexed="43"/>
    <pageSetUpPr fitToPage="1"/>
  </sheetPr>
  <dimension ref="A1:BP40"/>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17" sqref="AC17"/>
    </sheetView>
  </sheetViews>
  <sheetFormatPr defaultRowHeight="12"/>
  <cols>
    <col min="1" max="4" width="10.140625" style="777" hidden="1" customWidth="1"/>
    <col min="5" max="28" width="8.7109375" style="95" customWidth="1"/>
    <col min="29" max="29" width="30.7109375" style="777" customWidth="1"/>
    <col min="30" max="30" width="9.140625" style="95" hidden="1" customWidth="1"/>
    <col min="31" max="31" width="33.42578125" style="777" hidden="1" customWidth="1"/>
    <col min="32" max="68" width="9.140625" style="95" hidden="1" customWidth="1"/>
    <col min="69" max="79" width="9.140625" style="95" customWidth="1"/>
    <col min="80" max="16384" width="9.140625" style="95"/>
  </cols>
  <sheetData>
    <row r="1" spans="1:55" ht="48.95" customHeight="1">
      <c r="F1" s="402"/>
      <c r="G1" s="220"/>
      <c r="H1" s="220"/>
      <c r="I1" s="1075" t="s">
        <v>2231</v>
      </c>
      <c r="J1" s="220"/>
      <c r="K1" s="220"/>
      <c r="L1" s="220"/>
      <c r="N1" s="402"/>
      <c r="O1" s="221"/>
      <c r="P1" s="221"/>
      <c r="Q1" s="221"/>
      <c r="R1" s="221"/>
      <c r="S1" s="221"/>
      <c r="T1" s="221"/>
      <c r="U1" s="1075" t="s">
        <v>2231</v>
      </c>
      <c r="V1" s="221"/>
      <c r="W1" s="221"/>
      <c r="X1" s="221"/>
      <c r="Y1" s="221"/>
      <c r="Z1" s="221"/>
      <c r="AA1" s="221"/>
      <c r="AB1" s="221"/>
      <c r="AC1" s="1040">
        <f ca="1">NOW()</f>
        <v>41912.572466666665</v>
      </c>
      <c r="AE1" s="787" t="s">
        <v>642</v>
      </c>
    </row>
    <row r="2" spans="1:55"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c r="AE2" s="770"/>
    </row>
    <row r="3" spans="1:55"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E3" s="772"/>
    </row>
    <row r="4" spans="1:55" s="99" customFormat="1">
      <c r="A4" s="759" t="s">
        <v>1304</v>
      </c>
      <c r="B4" s="759" t="s">
        <v>1302</v>
      </c>
      <c r="C4" s="759" t="s">
        <v>1303</v>
      </c>
      <c r="D4" s="760" t="s">
        <v>1305</v>
      </c>
      <c r="E4" s="98"/>
      <c r="F4" s="98"/>
      <c r="G4" s="98"/>
      <c r="H4" s="98"/>
      <c r="I4" s="98"/>
      <c r="J4" s="98"/>
      <c r="K4" s="98"/>
      <c r="L4" s="98"/>
      <c r="AC4" s="771"/>
      <c r="AE4" s="772"/>
    </row>
    <row r="5" spans="1:55" s="99"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137" customFormat="1" ht="24" customHeight="1" thickBot="1">
      <c r="A6" s="789"/>
      <c r="B6" s="789"/>
      <c r="C6" s="789"/>
      <c r="D6" s="789"/>
      <c r="E6" s="626"/>
      <c r="F6" s="626"/>
      <c r="G6" s="626"/>
      <c r="H6" s="626"/>
      <c r="I6" s="626"/>
      <c r="J6" s="626"/>
      <c r="K6" s="626"/>
      <c r="L6" s="626"/>
      <c r="M6" s="626"/>
      <c r="N6" s="626"/>
      <c r="P6" s="626"/>
      <c r="Q6" s="626"/>
      <c r="R6" s="626"/>
      <c r="S6" s="626"/>
      <c r="T6" s="626"/>
      <c r="U6" s="626"/>
      <c r="V6" s="626"/>
      <c r="W6" s="626"/>
      <c r="X6" s="626"/>
      <c r="Z6" s="626"/>
      <c r="AA6" s="626"/>
      <c r="AC6" s="1069" t="s">
        <v>2142</v>
      </c>
      <c r="AE6" s="763" t="s">
        <v>186</v>
      </c>
      <c r="AF6" s="249"/>
      <c r="AG6" s="626"/>
      <c r="AH6" s="626"/>
      <c r="AI6" s="626"/>
      <c r="AJ6" s="626"/>
      <c r="AK6" s="626"/>
      <c r="AL6" s="626"/>
      <c r="AM6" s="626"/>
      <c r="AN6" s="626"/>
      <c r="AO6" s="626"/>
      <c r="AP6" s="626"/>
      <c r="AQ6" s="626"/>
      <c r="AR6" s="626"/>
      <c r="AS6" s="626"/>
      <c r="AT6" s="626"/>
      <c r="AU6" s="626"/>
      <c r="AV6" s="626"/>
      <c r="AW6" s="626"/>
      <c r="AX6" s="626"/>
      <c r="AY6" s="626"/>
      <c r="AZ6" s="626"/>
      <c r="BA6" s="626"/>
      <c r="BB6" s="626"/>
      <c r="BC6" s="626"/>
    </row>
    <row r="7" spans="1:55" s="140" customFormat="1" ht="12.75" customHeight="1">
      <c r="A7" s="775" t="s">
        <v>538</v>
      </c>
      <c r="B7" s="775" t="s">
        <v>73</v>
      </c>
      <c r="C7" s="775" t="s">
        <v>555</v>
      </c>
      <c r="D7" s="775" t="s">
        <v>100</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2219</v>
      </c>
      <c r="AE7" s="762" t="s">
        <v>1475</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row>
    <row r="8" spans="1:55" s="140" customFormat="1" ht="12.75" customHeight="1">
      <c r="A8" s="775" t="s">
        <v>538</v>
      </c>
      <c r="B8" s="775" t="s">
        <v>1307</v>
      </c>
      <c r="C8" s="775" t="s">
        <v>555</v>
      </c>
      <c r="D8" s="775" t="s">
        <v>100</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2220</v>
      </c>
      <c r="AE8" s="762" t="s">
        <v>636</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row>
    <row r="9" spans="1:55" s="140" customFormat="1" ht="12.75" customHeight="1">
      <c r="A9" s="775" t="s">
        <v>538</v>
      </c>
      <c r="B9" s="775" t="s">
        <v>74</v>
      </c>
      <c r="C9" s="775" t="s">
        <v>555</v>
      </c>
      <c r="D9" s="775" t="s">
        <v>100</v>
      </c>
      <c r="E9" s="138">
        <v>0</v>
      </c>
      <c r="F9" s="138">
        <v>0</v>
      </c>
      <c r="G9" s="138">
        <v>0</v>
      </c>
      <c r="H9" s="138">
        <v>0</v>
      </c>
      <c r="I9" s="138">
        <v>0</v>
      </c>
      <c r="J9" s="138">
        <v>0</v>
      </c>
      <c r="K9" s="138">
        <v>0</v>
      </c>
      <c r="L9" s="138">
        <v>0</v>
      </c>
      <c r="M9" s="138">
        <v>0</v>
      </c>
      <c r="N9" s="138">
        <v>0</v>
      </c>
      <c r="O9" s="138">
        <v>0</v>
      </c>
      <c r="P9" s="138">
        <v>0</v>
      </c>
      <c r="Q9" s="138">
        <v>0</v>
      </c>
      <c r="R9" s="138">
        <v>0</v>
      </c>
      <c r="S9" s="138">
        <v>0</v>
      </c>
      <c r="T9" s="138">
        <v>0</v>
      </c>
      <c r="U9" s="138">
        <v>0</v>
      </c>
      <c r="V9" s="138">
        <v>0</v>
      </c>
      <c r="W9" s="138">
        <v>0</v>
      </c>
      <c r="X9" s="138">
        <v>0</v>
      </c>
      <c r="Y9" s="138">
        <v>0</v>
      </c>
      <c r="Z9" s="138">
        <v>0</v>
      </c>
      <c r="AA9" s="138">
        <v>0</v>
      </c>
      <c r="AB9" s="138">
        <v>0</v>
      </c>
      <c r="AC9" s="1054" t="s">
        <v>2221</v>
      </c>
      <c r="AE9" s="762" t="s">
        <v>637</v>
      </c>
      <c r="AF9" s="138">
        <v>0</v>
      </c>
      <c r="AG9" s="138">
        <v>0</v>
      </c>
      <c r="AH9" s="138">
        <v>0</v>
      </c>
      <c r="AI9" s="138">
        <v>0</v>
      </c>
      <c r="AJ9" s="138">
        <v>0</v>
      </c>
      <c r="AK9" s="138">
        <v>0</v>
      </c>
      <c r="AL9" s="138">
        <v>0</v>
      </c>
      <c r="AM9" s="138">
        <v>0</v>
      </c>
      <c r="AN9" s="138">
        <v>0</v>
      </c>
      <c r="AO9" s="138">
        <v>0</v>
      </c>
      <c r="AP9" s="138">
        <v>0</v>
      </c>
      <c r="AQ9" s="138">
        <v>0</v>
      </c>
      <c r="AR9" s="138">
        <v>0</v>
      </c>
      <c r="AS9" s="138">
        <v>0</v>
      </c>
      <c r="AT9" s="138">
        <v>0</v>
      </c>
      <c r="AU9" s="138">
        <v>0</v>
      </c>
      <c r="AV9" s="138">
        <v>0</v>
      </c>
      <c r="AW9" s="138">
        <v>0</v>
      </c>
      <c r="AX9" s="138">
        <v>0</v>
      </c>
      <c r="AY9" s="138">
        <v>0</v>
      </c>
      <c r="AZ9" s="138">
        <v>0</v>
      </c>
      <c r="BA9" s="138">
        <v>0</v>
      </c>
      <c r="BB9" s="138">
        <v>0</v>
      </c>
      <c r="BC9" s="138">
        <v>0</v>
      </c>
    </row>
    <row r="10" spans="1:55" s="140" customFormat="1" ht="12.75" customHeight="1">
      <c r="A10" s="775"/>
      <c r="B10" s="775"/>
      <c r="C10" s="775"/>
      <c r="D10" s="775"/>
      <c r="E10" s="141" t="str">
        <f>IF(AND(SUM(E7:E9)&gt;0,E8=0),"Missing Input",IF(AND(SUM(E7:E8)&gt;0,E9=0),"Missing Output",IF(AND(SUM(E7:E9)&gt;0,E8&gt;0,E9&gt;0),(E9*3.6)/E8*100,"")))</f>
        <v/>
      </c>
      <c r="F10" s="141" t="str">
        <f t="shared" ref="F10:AB10" si="0">IF(AND(SUM(F7:F9)&gt;0,F8=0),"Missing Input",IF(AND(SUM(F7:F8)&gt;0,F9=0),"Missing Output",IF(AND(SUM(F7:F9)&gt;0,F8&gt;0,F9&gt;0),(F9*3.6)/F8*100,"")))</f>
        <v/>
      </c>
      <c r="G10" s="141" t="str">
        <f t="shared" si="0"/>
        <v/>
      </c>
      <c r="H10" s="141" t="str">
        <f t="shared" si="0"/>
        <v/>
      </c>
      <c r="I10" s="141" t="str">
        <f t="shared" si="0"/>
        <v/>
      </c>
      <c r="J10" s="141" t="str">
        <f t="shared" si="0"/>
        <v/>
      </c>
      <c r="K10" s="141" t="str">
        <f t="shared" si="0"/>
        <v/>
      </c>
      <c r="L10" s="141" t="str">
        <f t="shared" si="0"/>
        <v/>
      </c>
      <c r="M10" s="141" t="str">
        <f t="shared" si="0"/>
        <v/>
      </c>
      <c r="N10" s="141" t="str">
        <f t="shared" si="0"/>
        <v/>
      </c>
      <c r="O10" s="141" t="str">
        <f t="shared" si="0"/>
        <v/>
      </c>
      <c r="P10" s="141" t="str">
        <f t="shared" si="0"/>
        <v/>
      </c>
      <c r="Q10" s="141" t="str">
        <f t="shared" si="0"/>
        <v/>
      </c>
      <c r="R10" s="141" t="str">
        <f t="shared" si="0"/>
        <v/>
      </c>
      <c r="S10" s="141" t="str">
        <f t="shared" si="0"/>
        <v/>
      </c>
      <c r="T10" s="141" t="str">
        <f t="shared" si="0"/>
        <v/>
      </c>
      <c r="U10" s="141" t="str">
        <f t="shared" si="0"/>
        <v/>
      </c>
      <c r="V10" s="141" t="str">
        <f t="shared" si="0"/>
        <v/>
      </c>
      <c r="W10" s="141" t="str">
        <f>IF(AND(SUM(W7:W9)&gt;0,W8=0),"Missing Input",IF(AND(SUM(W7:W8)&gt;0,W9=0),"Missing Output",IF(AND(SUM(W7:W9)&gt;0,W8&gt;0,W9&gt;0),(W9*3.6)/W8*100,"")))</f>
        <v/>
      </c>
      <c r="X10" s="141" t="str">
        <f>IF(AND(SUM(X7:X9)&gt;0,X8=0),"Missing Input",IF(AND(SUM(X7:X8)&gt;0,X9=0),"Missing Output",IF(AND(SUM(X7:X9)&gt;0,X8&gt;0,X9&gt;0),(X9*3.6)/X8*100,"")))</f>
        <v/>
      </c>
      <c r="Y10" s="141" t="str">
        <f>IF(AND(SUM(Y7:Y9)&gt;0,Y8=0),"Missing Input",IF(AND(SUM(Y7:Y8)&gt;0,Y9=0),"Missing Output",IF(AND(SUM(Y7:Y9)&gt;0,Y8&gt;0,Y9&gt;0),(Y9*3.6)/Y8*100,"")))</f>
        <v/>
      </c>
      <c r="Z10" s="141" t="str">
        <f>IF(AND(SUM(Z7:Z9)&gt;0,Z8=0),"Missing Input",IF(AND(SUM(Z7:Z8)&gt;0,Z9=0),"Missing Output",IF(AND(SUM(Z7:Z9)&gt;0,Z8&gt;0,Z9&gt;0),(Z9*3.6)/Z8*100,"")))</f>
        <v/>
      </c>
      <c r="AA10" s="141" t="str">
        <f>IF(AND(SUM(AA7:AA9)&gt;0,AA8=0),"Missing Input",IF(AND(SUM(AA7:AA8)&gt;0,AA9=0),"Missing Output",IF(AND(SUM(AA7:AA9)&gt;0,AA8&gt;0,AA9&gt;0),(AA9*3.6)/AA8*100,"")))</f>
        <v/>
      </c>
      <c r="AB10" s="141" t="str">
        <f t="shared" si="0"/>
        <v/>
      </c>
      <c r="AC10" s="1070" t="s">
        <v>2222</v>
      </c>
      <c r="AE10" s="762" t="s">
        <v>964</v>
      </c>
      <c r="AF10" s="141" t="str">
        <f t="shared" ref="AF10:BC10" si="1">IF(AND(SUM(AF7:AF9)&gt;0,AF8=0),"Missing Input",IF(AND(SUM(AF7:AF8)&gt;0,AF9=0),"Missing Output",IF(AND(SUM(AF7:AF9)&gt;0,AF8&gt;0,AF9&gt;0),(AF9*3.6)/AF8*100,"")))</f>
        <v/>
      </c>
      <c r="AG10" s="141" t="str">
        <f t="shared" si="1"/>
        <v/>
      </c>
      <c r="AH10" s="141" t="str">
        <f t="shared" si="1"/>
        <v/>
      </c>
      <c r="AI10" s="141" t="str">
        <f t="shared" si="1"/>
        <v/>
      </c>
      <c r="AJ10" s="141" t="str">
        <f t="shared" si="1"/>
        <v/>
      </c>
      <c r="AK10" s="141" t="str">
        <f t="shared" si="1"/>
        <v/>
      </c>
      <c r="AL10" s="141" t="str">
        <f t="shared" si="1"/>
        <v/>
      </c>
      <c r="AM10" s="141" t="str">
        <f t="shared" si="1"/>
        <v/>
      </c>
      <c r="AN10" s="141" t="str">
        <f t="shared" si="1"/>
        <v/>
      </c>
      <c r="AO10" s="141" t="str">
        <f t="shared" si="1"/>
        <v/>
      </c>
      <c r="AP10" s="141" t="str">
        <f t="shared" si="1"/>
        <v/>
      </c>
      <c r="AQ10" s="141" t="str">
        <f t="shared" si="1"/>
        <v/>
      </c>
      <c r="AR10" s="141" t="str">
        <f t="shared" si="1"/>
        <v/>
      </c>
      <c r="AS10" s="141" t="str">
        <f t="shared" si="1"/>
        <v/>
      </c>
      <c r="AT10" s="141" t="str">
        <f t="shared" si="1"/>
        <v/>
      </c>
      <c r="AU10" s="141" t="str">
        <f t="shared" si="1"/>
        <v/>
      </c>
      <c r="AV10" s="141" t="str">
        <f t="shared" si="1"/>
        <v/>
      </c>
      <c r="AW10" s="141" t="str">
        <f t="shared" si="1"/>
        <v/>
      </c>
      <c r="AX10" s="141" t="str">
        <f t="shared" si="1"/>
        <v/>
      </c>
      <c r="AY10" s="141" t="str">
        <f>IF(AND(SUM(AY7:AY9)&gt;0,AY8=0),"Missing Input",IF(AND(SUM(AY7:AY8)&gt;0,AY9=0),"Missing Output",IF(AND(SUM(AY7:AY9)&gt;0,AY8&gt;0,AY9&gt;0),(AY9*3.6)/AY8*100,"")))</f>
        <v/>
      </c>
      <c r="AZ10" s="141" t="str">
        <f>IF(AND(SUM(AZ7:AZ9)&gt;0,AZ8=0),"Missing Input",IF(AND(SUM(AZ7:AZ8)&gt;0,AZ9=0),"Missing Output",IF(AND(SUM(AZ7:AZ9)&gt;0,AZ8&gt;0,AZ9&gt;0),(AZ9*3.6)/AZ8*100,"")))</f>
        <v/>
      </c>
      <c r="BA10" s="141" t="str">
        <f>IF(AND(SUM(BA7:BA9)&gt;0,BA8=0),"Missing Input",IF(AND(SUM(BA7:BA8)&gt;0,BA9=0),"Missing Output",IF(AND(SUM(BA7:BA9)&gt;0,BA8&gt;0,BA9&gt;0),(BA9*3.6)/BA8*100,"")))</f>
        <v/>
      </c>
      <c r="BB10" s="141" t="str">
        <f>IF(AND(SUM(BB7:BB9)&gt;0,BB8=0),"Missing Input",IF(AND(SUM(BB7:BB8)&gt;0,BB9=0),"Missing Output",IF(AND(SUM(BB7:BB9)&gt;0,BB8&gt;0,BB9&gt;0),(BB9*3.6)/BB8*100,"")))</f>
        <v/>
      </c>
      <c r="BC10" s="141" t="str">
        <f t="shared" si="1"/>
        <v/>
      </c>
    </row>
    <row r="11" spans="1:55" s="140" customFormat="1" ht="24" customHeight="1">
      <c r="A11" s="775"/>
      <c r="B11" s="775"/>
      <c r="C11" s="775"/>
      <c r="D11" s="775"/>
      <c r="E11" s="628"/>
      <c r="F11" s="628"/>
      <c r="G11" s="628"/>
      <c r="H11" s="628"/>
      <c r="I11" s="628"/>
      <c r="J11" s="629"/>
      <c r="K11" s="629"/>
      <c r="L11" s="629"/>
      <c r="M11" s="629"/>
      <c r="N11" s="629"/>
      <c r="O11" s="144"/>
      <c r="P11" s="630"/>
      <c r="Q11" s="630"/>
      <c r="R11" s="630"/>
      <c r="S11" s="630"/>
      <c r="T11" s="630"/>
      <c r="U11" s="630"/>
      <c r="V11" s="630"/>
      <c r="W11" s="630"/>
      <c r="X11" s="630"/>
      <c r="Y11" s="144"/>
      <c r="Z11" s="630"/>
      <c r="AA11" s="630"/>
      <c r="AB11" s="144"/>
      <c r="AC11" s="1067" t="s">
        <v>2141</v>
      </c>
      <c r="AE11" s="762" t="s">
        <v>189</v>
      </c>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row>
    <row r="12" spans="1:55" s="140" customFormat="1" ht="12.75" customHeight="1">
      <c r="A12" s="775" t="s">
        <v>538</v>
      </c>
      <c r="B12" s="775" t="s">
        <v>73</v>
      </c>
      <c r="C12" s="775" t="s">
        <v>556</v>
      </c>
      <c r="D12" s="775" t="s">
        <v>100</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2219</v>
      </c>
      <c r="AE12" s="762" t="s">
        <v>1474</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row>
    <row r="13" spans="1:55" s="140" customFormat="1" ht="12.75" customHeight="1">
      <c r="A13" s="775" t="s">
        <v>538</v>
      </c>
      <c r="B13" s="775" t="s">
        <v>1307</v>
      </c>
      <c r="C13" s="775" t="s">
        <v>556</v>
      </c>
      <c r="D13" s="775" t="s">
        <v>100</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2220</v>
      </c>
      <c r="AE13" s="762" t="s">
        <v>636</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row>
    <row r="14" spans="1:55" s="140" customFormat="1" ht="12.75" customHeight="1">
      <c r="A14" s="775" t="s">
        <v>538</v>
      </c>
      <c r="B14" s="775" t="s">
        <v>74</v>
      </c>
      <c r="C14" s="775" t="s">
        <v>556</v>
      </c>
      <c r="D14" s="775" t="s">
        <v>100</v>
      </c>
      <c r="E14" s="138">
        <v>0</v>
      </c>
      <c r="F14" s="138">
        <v>0</v>
      </c>
      <c r="G14" s="138">
        <v>0</v>
      </c>
      <c r="H14" s="138">
        <v>0</v>
      </c>
      <c r="I14" s="138">
        <v>0</v>
      </c>
      <c r="J14" s="138">
        <v>0</v>
      </c>
      <c r="K14" s="138">
        <v>0</v>
      </c>
      <c r="L14" s="138">
        <v>0</v>
      </c>
      <c r="M14" s="138">
        <v>0</v>
      </c>
      <c r="N14" s="138">
        <v>0</v>
      </c>
      <c r="O14" s="138">
        <v>0</v>
      </c>
      <c r="P14" s="138">
        <v>0</v>
      </c>
      <c r="Q14" s="138">
        <v>0</v>
      </c>
      <c r="R14" s="138">
        <v>0</v>
      </c>
      <c r="S14" s="138">
        <v>0</v>
      </c>
      <c r="T14" s="138">
        <v>0</v>
      </c>
      <c r="U14" s="138">
        <v>0</v>
      </c>
      <c r="V14" s="138">
        <v>0</v>
      </c>
      <c r="W14" s="138">
        <v>0</v>
      </c>
      <c r="X14" s="138">
        <v>0</v>
      </c>
      <c r="Y14" s="138">
        <v>0</v>
      </c>
      <c r="Z14" s="138">
        <v>0</v>
      </c>
      <c r="AA14" s="138">
        <v>0</v>
      </c>
      <c r="AB14" s="138">
        <v>0</v>
      </c>
      <c r="AC14" s="1054" t="s">
        <v>2221</v>
      </c>
      <c r="AE14" s="762" t="s">
        <v>637</v>
      </c>
      <c r="AF14" s="138">
        <v>0</v>
      </c>
      <c r="AG14" s="138">
        <v>0</v>
      </c>
      <c r="AH14" s="138">
        <v>0</v>
      </c>
      <c r="AI14" s="138">
        <v>0</v>
      </c>
      <c r="AJ14" s="138">
        <v>0</v>
      </c>
      <c r="AK14" s="138">
        <v>0</v>
      </c>
      <c r="AL14" s="138">
        <v>0</v>
      </c>
      <c r="AM14" s="138">
        <v>0</v>
      </c>
      <c r="AN14" s="138">
        <v>0</v>
      </c>
      <c r="AO14" s="138">
        <v>0</v>
      </c>
      <c r="AP14" s="138">
        <v>0</v>
      </c>
      <c r="AQ14" s="138">
        <v>0</v>
      </c>
      <c r="AR14" s="138">
        <v>0</v>
      </c>
      <c r="AS14" s="138">
        <v>0</v>
      </c>
      <c r="AT14" s="138">
        <v>0</v>
      </c>
      <c r="AU14" s="138">
        <v>0</v>
      </c>
      <c r="AV14" s="138">
        <v>0</v>
      </c>
      <c r="AW14" s="138">
        <v>0</v>
      </c>
      <c r="AX14" s="138">
        <v>0</v>
      </c>
      <c r="AY14" s="138">
        <v>0</v>
      </c>
      <c r="AZ14" s="138">
        <v>0</v>
      </c>
      <c r="BA14" s="138">
        <v>0</v>
      </c>
      <c r="BB14" s="138">
        <v>0</v>
      </c>
      <c r="BC14" s="138">
        <v>0</v>
      </c>
    </row>
    <row r="15" spans="1:55" s="140" customFormat="1" ht="12.75" customHeight="1">
      <c r="A15" s="775" t="s">
        <v>538</v>
      </c>
      <c r="B15" s="775" t="s">
        <v>75</v>
      </c>
      <c r="C15" s="775" t="s">
        <v>556</v>
      </c>
      <c r="D15" s="775" t="s">
        <v>100</v>
      </c>
      <c r="E15" s="138">
        <v>0</v>
      </c>
      <c r="F15" s="138">
        <v>0</v>
      </c>
      <c r="G15" s="138">
        <v>0</v>
      </c>
      <c r="H15" s="138">
        <v>0</v>
      </c>
      <c r="I15" s="138">
        <v>0</v>
      </c>
      <c r="J15" s="138">
        <v>0</v>
      </c>
      <c r="K15" s="138">
        <v>0</v>
      </c>
      <c r="L15" s="138">
        <v>0</v>
      </c>
      <c r="M15" s="138">
        <v>0</v>
      </c>
      <c r="N15" s="138">
        <v>0</v>
      </c>
      <c r="O15" s="138">
        <v>0</v>
      </c>
      <c r="P15" s="138">
        <v>0</v>
      </c>
      <c r="Q15" s="138">
        <v>0</v>
      </c>
      <c r="R15" s="138">
        <v>0</v>
      </c>
      <c r="S15" s="138">
        <v>0</v>
      </c>
      <c r="T15" s="138">
        <v>0</v>
      </c>
      <c r="U15" s="138">
        <v>0</v>
      </c>
      <c r="V15" s="138">
        <v>0</v>
      </c>
      <c r="W15" s="138">
        <v>0</v>
      </c>
      <c r="X15" s="138">
        <v>0</v>
      </c>
      <c r="Y15" s="138">
        <v>0</v>
      </c>
      <c r="Z15" s="138">
        <v>0</v>
      </c>
      <c r="AA15" s="138">
        <v>0</v>
      </c>
      <c r="AB15" s="138">
        <v>0</v>
      </c>
      <c r="AC15" s="1054" t="s">
        <v>2225</v>
      </c>
      <c r="AE15" s="762" t="s">
        <v>638</v>
      </c>
      <c r="AF15" s="138">
        <v>0</v>
      </c>
      <c r="AG15" s="138">
        <v>0</v>
      </c>
      <c r="AH15" s="138">
        <v>0</v>
      </c>
      <c r="AI15" s="138">
        <v>0</v>
      </c>
      <c r="AJ15" s="138">
        <v>0</v>
      </c>
      <c r="AK15" s="138">
        <v>0</v>
      </c>
      <c r="AL15" s="138">
        <v>0</v>
      </c>
      <c r="AM15" s="138">
        <v>0</v>
      </c>
      <c r="AN15" s="138">
        <v>0</v>
      </c>
      <c r="AO15" s="138">
        <v>0</v>
      </c>
      <c r="AP15" s="138">
        <v>0</v>
      </c>
      <c r="AQ15" s="138">
        <v>0</v>
      </c>
      <c r="AR15" s="138">
        <v>0</v>
      </c>
      <c r="AS15" s="138">
        <v>0</v>
      </c>
      <c r="AT15" s="138">
        <v>0</v>
      </c>
      <c r="AU15" s="138">
        <v>0</v>
      </c>
      <c r="AV15" s="138">
        <v>0</v>
      </c>
      <c r="AW15" s="138">
        <v>0</v>
      </c>
      <c r="AX15" s="138">
        <v>0</v>
      </c>
      <c r="AY15" s="138">
        <v>0</v>
      </c>
      <c r="AZ15" s="138">
        <v>0</v>
      </c>
      <c r="BA15" s="138">
        <v>0</v>
      </c>
      <c r="BB15" s="138">
        <v>0</v>
      </c>
      <c r="BC15" s="138">
        <v>0</v>
      </c>
    </row>
    <row r="16" spans="1:55" s="140" customFormat="1" ht="12.75" customHeight="1">
      <c r="A16" s="775"/>
      <c r="B16" s="775"/>
      <c r="C16" s="775"/>
      <c r="D16" s="775"/>
      <c r="E16" s="141" t="str">
        <f>IF(AND(SUM(E12:E15)&gt;0,E13=0),"Missing Input",IF(AND(SUM(E12:E15)&gt;0,E14=0),"Missing Output",IF(AND(SUM(E12:E15)&gt;0,E13&gt;0,E14&gt;0),(E14*3.6+E15)/E13*100,"")))</f>
        <v/>
      </c>
      <c r="F16" s="141" t="str">
        <f t="shared" ref="F16:AB16" si="2">IF(AND(SUM(F12:F15)&gt;0,F13=0),"Missing Input",IF(AND(SUM(F12:F15)&gt;0,F14=0),"Missing Output",IF(AND(SUM(F12:F15)&gt;0,F13&gt;0,F14&gt;0),(F14*3.6+F15)/F13*100,"")))</f>
        <v/>
      </c>
      <c r="G16" s="141" t="str">
        <f t="shared" si="2"/>
        <v/>
      </c>
      <c r="H16" s="141" t="str">
        <f t="shared" si="2"/>
        <v/>
      </c>
      <c r="I16" s="141" t="str">
        <f t="shared" si="2"/>
        <v/>
      </c>
      <c r="J16" s="141" t="str">
        <f t="shared" si="2"/>
        <v/>
      </c>
      <c r="K16" s="141" t="str">
        <f t="shared" si="2"/>
        <v/>
      </c>
      <c r="L16" s="141" t="str">
        <f t="shared" si="2"/>
        <v/>
      </c>
      <c r="M16" s="141" t="str">
        <f t="shared" si="2"/>
        <v/>
      </c>
      <c r="N16" s="141" t="str">
        <f t="shared" si="2"/>
        <v/>
      </c>
      <c r="O16" s="141" t="str">
        <f t="shared" si="2"/>
        <v/>
      </c>
      <c r="P16" s="141" t="str">
        <f t="shared" si="2"/>
        <v/>
      </c>
      <c r="Q16" s="141" t="str">
        <f t="shared" si="2"/>
        <v/>
      </c>
      <c r="R16" s="141" t="str">
        <f t="shared" si="2"/>
        <v/>
      </c>
      <c r="S16" s="141" t="str">
        <f t="shared" si="2"/>
        <v/>
      </c>
      <c r="T16" s="141" t="str">
        <f t="shared" si="2"/>
        <v/>
      </c>
      <c r="U16" s="141" t="str">
        <f t="shared" si="2"/>
        <v/>
      </c>
      <c r="V16" s="141" t="str">
        <f t="shared" si="2"/>
        <v/>
      </c>
      <c r="W16" s="141" t="str">
        <f>IF(AND(SUM(W12:W15)&gt;0,W13=0),"Missing Input",IF(AND(SUM(W12:W15)&gt;0,W14=0),"Missing Output",IF(AND(SUM(W12:W15)&gt;0,W13&gt;0,W14&gt;0),(W14*3.6+W15)/W13*100,"")))</f>
        <v/>
      </c>
      <c r="X16" s="141" t="str">
        <f>IF(AND(SUM(X12:X15)&gt;0,X13=0),"Missing Input",IF(AND(SUM(X12:X15)&gt;0,X14=0),"Missing Output",IF(AND(SUM(X12:X15)&gt;0,X13&gt;0,X14&gt;0),(X14*3.6+X15)/X13*100,"")))</f>
        <v/>
      </c>
      <c r="Y16" s="141" t="str">
        <f>IF(AND(SUM(Y12:Y15)&gt;0,Y13=0),"Missing Input",IF(AND(SUM(Y12:Y15)&gt;0,Y14=0),"Missing Output",IF(AND(SUM(Y12:Y15)&gt;0,Y13&gt;0,Y14&gt;0),(Y14*3.6+Y15)/Y13*100,"")))</f>
        <v/>
      </c>
      <c r="Z16" s="141" t="str">
        <f>IF(AND(SUM(Z12:Z15)&gt;0,Z13=0),"Missing Input",IF(AND(SUM(Z12:Z15)&gt;0,Z14=0),"Missing Output",IF(AND(SUM(Z12:Z15)&gt;0,Z13&gt;0,Z14&gt;0),(Z14*3.6+Z15)/Z13*100,"")))</f>
        <v/>
      </c>
      <c r="AA16" s="141" t="str">
        <f>IF(AND(SUM(AA12:AA15)&gt;0,AA13=0),"Missing Input",IF(AND(SUM(AA12:AA15)&gt;0,AA14=0),"Missing Output",IF(AND(SUM(AA12:AA15)&gt;0,AA13&gt;0,AA14&gt;0),(AA14*3.6+AA15)/AA13*100,"")))</f>
        <v/>
      </c>
      <c r="AB16" s="141" t="str">
        <f t="shared" si="2"/>
        <v/>
      </c>
      <c r="AC16" s="1070" t="s">
        <v>2222</v>
      </c>
      <c r="AE16" s="762" t="s">
        <v>964</v>
      </c>
      <c r="AF16" s="141" t="str">
        <f t="shared" ref="AF16:BC16" si="3">IF(AND(SUM(AF12:AF15)&gt;0,AF13=0),"Missing Input",IF(AND(SUM(AF12:AF15)&gt;0,AF14=0),"Missing Output",IF(AND(SUM(AF12:AF15)&gt;0,AF13&gt;0,AF14&gt;0),(AF14*3.6+AF15)/AF13*100,"")))</f>
        <v/>
      </c>
      <c r="AG16" s="141" t="str">
        <f t="shared" si="3"/>
        <v/>
      </c>
      <c r="AH16" s="141" t="str">
        <f t="shared" si="3"/>
        <v/>
      </c>
      <c r="AI16" s="141" t="str">
        <f t="shared" si="3"/>
        <v/>
      </c>
      <c r="AJ16" s="141" t="str">
        <f t="shared" si="3"/>
        <v/>
      </c>
      <c r="AK16" s="141" t="str">
        <f t="shared" si="3"/>
        <v/>
      </c>
      <c r="AL16" s="141" t="str">
        <f t="shared" si="3"/>
        <v/>
      </c>
      <c r="AM16" s="141" t="str">
        <f t="shared" si="3"/>
        <v/>
      </c>
      <c r="AN16" s="141" t="str">
        <f t="shared" si="3"/>
        <v/>
      </c>
      <c r="AO16" s="141" t="str">
        <f t="shared" si="3"/>
        <v/>
      </c>
      <c r="AP16" s="141" t="str">
        <f t="shared" si="3"/>
        <v/>
      </c>
      <c r="AQ16" s="141" t="str">
        <f t="shared" si="3"/>
        <v/>
      </c>
      <c r="AR16" s="141" t="str">
        <f t="shared" si="3"/>
        <v/>
      </c>
      <c r="AS16" s="141" t="str">
        <f t="shared" si="3"/>
        <v/>
      </c>
      <c r="AT16" s="141" t="str">
        <f t="shared" si="3"/>
        <v/>
      </c>
      <c r="AU16" s="141" t="str">
        <f t="shared" si="3"/>
        <v/>
      </c>
      <c r="AV16" s="141" t="str">
        <f t="shared" si="3"/>
        <v/>
      </c>
      <c r="AW16" s="141" t="str">
        <f t="shared" si="3"/>
        <v/>
      </c>
      <c r="AX16" s="141" t="str">
        <f t="shared" si="3"/>
        <v/>
      </c>
      <c r="AY16" s="141" t="str">
        <f>IF(AND(SUM(AY12:AY15)&gt;0,AY13=0),"Missing Input",IF(AND(SUM(AY12:AY15)&gt;0,AY14=0),"Missing Output",IF(AND(SUM(AY12:AY15)&gt;0,AY13&gt;0,AY14&gt;0),(AY14*3.6+AY15)/AY13*100,"")))</f>
        <v/>
      </c>
      <c r="AZ16" s="141" t="str">
        <f>IF(AND(SUM(AZ12:AZ15)&gt;0,AZ13=0),"Missing Input",IF(AND(SUM(AZ12:AZ15)&gt;0,AZ14=0),"Missing Output",IF(AND(SUM(AZ12:AZ15)&gt;0,AZ13&gt;0,AZ14&gt;0),(AZ14*3.6+AZ15)/AZ13*100,"")))</f>
        <v/>
      </c>
      <c r="BA16" s="141" t="str">
        <f>IF(AND(SUM(BA12:BA15)&gt;0,BA13=0),"Missing Input",IF(AND(SUM(BA12:BA15)&gt;0,BA14=0),"Missing Output",IF(AND(SUM(BA12:BA15)&gt;0,BA13&gt;0,BA14&gt;0),(BA14*3.6+BA15)/BA13*100,"")))</f>
        <v/>
      </c>
      <c r="BB16" s="141" t="str">
        <f>IF(AND(SUM(BB12:BB15)&gt;0,BB13=0),"Missing Input",IF(AND(SUM(BB12:BB15)&gt;0,BB14=0),"Missing Output",IF(AND(SUM(BB12:BB15)&gt;0,BB13&gt;0,BB14&gt;0),(BB14*3.6+BB15)/BB13*100,"")))</f>
        <v/>
      </c>
      <c r="BC16" s="141" t="str">
        <f t="shared" si="3"/>
        <v/>
      </c>
    </row>
    <row r="17" spans="1:55" s="140" customFormat="1" ht="24" customHeight="1">
      <c r="A17" s="775"/>
      <c r="B17" s="775"/>
      <c r="C17" s="775"/>
      <c r="D17" s="775"/>
      <c r="E17" s="628"/>
      <c r="F17" s="628"/>
      <c r="G17" s="628"/>
      <c r="H17" s="628"/>
      <c r="I17" s="628"/>
      <c r="J17" s="629"/>
      <c r="K17" s="629"/>
      <c r="L17" s="629"/>
      <c r="M17" s="629"/>
      <c r="N17" s="629"/>
      <c r="O17" s="144"/>
      <c r="P17" s="630"/>
      <c r="Q17" s="630"/>
      <c r="R17" s="630"/>
      <c r="S17" s="630"/>
      <c r="T17" s="630"/>
      <c r="U17" s="630"/>
      <c r="V17" s="630"/>
      <c r="W17" s="630"/>
      <c r="X17" s="630"/>
      <c r="Y17" s="144"/>
      <c r="Z17" s="630"/>
      <c r="AA17" s="630"/>
      <c r="AB17" s="144"/>
      <c r="AC17" s="1066" t="s">
        <v>2269</v>
      </c>
      <c r="AE17" s="762" t="s">
        <v>198</v>
      </c>
      <c r="AF17" s="630"/>
      <c r="AG17" s="630"/>
      <c r="AH17" s="630"/>
      <c r="AI17" s="630"/>
      <c r="AJ17" s="630"/>
      <c r="AK17" s="630"/>
      <c r="AL17" s="630"/>
      <c r="AM17" s="630"/>
      <c r="AN17" s="630"/>
      <c r="AO17" s="630"/>
      <c r="AP17" s="630"/>
      <c r="AQ17" s="630"/>
      <c r="AR17" s="630"/>
      <c r="AS17" s="630"/>
      <c r="AT17" s="630"/>
      <c r="AU17" s="630"/>
      <c r="AV17" s="630"/>
      <c r="AW17" s="630"/>
      <c r="AX17" s="630"/>
      <c r="AY17" s="630"/>
      <c r="AZ17" s="630"/>
      <c r="BA17" s="630"/>
      <c r="BB17" s="630"/>
      <c r="BC17" s="630"/>
    </row>
    <row r="18" spans="1:55" s="140" customFormat="1" ht="12.75" customHeight="1">
      <c r="A18" s="775" t="s">
        <v>538</v>
      </c>
      <c r="B18" s="775" t="s">
        <v>73</v>
      </c>
      <c r="C18" s="775" t="s">
        <v>558</v>
      </c>
      <c r="D18" s="775" t="s">
        <v>100</v>
      </c>
      <c r="E18" s="138">
        <v>0</v>
      </c>
      <c r="F18" s="138">
        <v>0</v>
      </c>
      <c r="G18" s="138">
        <v>0</v>
      </c>
      <c r="H18" s="138">
        <v>0</v>
      </c>
      <c r="I18" s="138">
        <v>0</v>
      </c>
      <c r="J18" s="138">
        <v>0</v>
      </c>
      <c r="K18" s="138">
        <v>0</v>
      </c>
      <c r="L18" s="138">
        <v>0</v>
      </c>
      <c r="M18" s="138">
        <v>0</v>
      </c>
      <c r="N18" s="138">
        <v>0</v>
      </c>
      <c r="O18" s="138">
        <v>0</v>
      </c>
      <c r="P18" s="138">
        <v>0</v>
      </c>
      <c r="Q18" s="138">
        <v>0</v>
      </c>
      <c r="R18" s="138">
        <v>0</v>
      </c>
      <c r="S18" s="138">
        <v>0</v>
      </c>
      <c r="T18" s="138">
        <v>0</v>
      </c>
      <c r="U18" s="138">
        <v>0</v>
      </c>
      <c r="V18" s="138">
        <v>0</v>
      </c>
      <c r="W18" s="138">
        <v>0</v>
      </c>
      <c r="X18" s="138">
        <v>0</v>
      </c>
      <c r="Y18" s="138">
        <v>0</v>
      </c>
      <c r="Z18" s="138">
        <v>0</v>
      </c>
      <c r="AA18" s="138">
        <v>0</v>
      </c>
      <c r="AB18" s="138">
        <v>0</v>
      </c>
      <c r="AC18" s="1054" t="s">
        <v>2219</v>
      </c>
      <c r="AE18" s="762" t="s">
        <v>1474</v>
      </c>
      <c r="AF18" s="138">
        <v>0</v>
      </c>
      <c r="AG18" s="138">
        <v>0</v>
      </c>
      <c r="AH18" s="138">
        <v>0</v>
      </c>
      <c r="AI18" s="138">
        <v>0</v>
      </c>
      <c r="AJ18" s="138">
        <v>0</v>
      </c>
      <c r="AK18" s="138">
        <v>0</v>
      </c>
      <c r="AL18" s="138">
        <v>0</v>
      </c>
      <c r="AM18" s="138">
        <v>0</v>
      </c>
      <c r="AN18" s="138">
        <v>0</v>
      </c>
      <c r="AO18" s="138">
        <v>0</v>
      </c>
      <c r="AP18" s="138">
        <v>0</v>
      </c>
      <c r="AQ18" s="138">
        <v>0</v>
      </c>
      <c r="AR18" s="138">
        <v>0</v>
      </c>
      <c r="AS18" s="138">
        <v>0</v>
      </c>
      <c r="AT18" s="138">
        <v>0</v>
      </c>
      <c r="AU18" s="138">
        <v>0</v>
      </c>
      <c r="AV18" s="138">
        <v>0</v>
      </c>
      <c r="AW18" s="138">
        <v>0</v>
      </c>
      <c r="AX18" s="138">
        <v>0</v>
      </c>
      <c r="AY18" s="138">
        <v>0</v>
      </c>
      <c r="AZ18" s="138">
        <v>0</v>
      </c>
      <c r="BA18" s="138">
        <v>0</v>
      </c>
      <c r="BB18" s="138">
        <v>0</v>
      </c>
      <c r="BC18" s="138">
        <v>0</v>
      </c>
    </row>
    <row r="19" spans="1:55" s="140" customFormat="1" ht="12.75" customHeight="1">
      <c r="A19" s="775" t="s">
        <v>538</v>
      </c>
      <c r="B19" s="775" t="s">
        <v>1307</v>
      </c>
      <c r="C19" s="775" t="s">
        <v>558</v>
      </c>
      <c r="D19" s="775" t="s">
        <v>100</v>
      </c>
      <c r="E19" s="138">
        <v>0</v>
      </c>
      <c r="F19" s="138">
        <v>0</v>
      </c>
      <c r="G19" s="138">
        <v>0</v>
      </c>
      <c r="H19" s="138">
        <v>0</v>
      </c>
      <c r="I19" s="138">
        <v>0</v>
      </c>
      <c r="J19" s="138">
        <v>0</v>
      </c>
      <c r="K19" s="138">
        <v>0</v>
      </c>
      <c r="L19" s="138">
        <v>0</v>
      </c>
      <c r="M19" s="138">
        <v>0</v>
      </c>
      <c r="N19" s="138">
        <v>0</v>
      </c>
      <c r="O19" s="138">
        <v>0</v>
      </c>
      <c r="P19" s="138">
        <v>0</v>
      </c>
      <c r="Q19" s="138">
        <v>0</v>
      </c>
      <c r="R19" s="138">
        <v>0</v>
      </c>
      <c r="S19" s="138">
        <v>0</v>
      </c>
      <c r="T19" s="138">
        <v>0</v>
      </c>
      <c r="U19" s="138">
        <v>0</v>
      </c>
      <c r="V19" s="138">
        <v>0</v>
      </c>
      <c r="W19" s="138">
        <v>0</v>
      </c>
      <c r="X19" s="138">
        <v>0</v>
      </c>
      <c r="Y19" s="138">
        <v>0</v>
      </c>
      <c r="Z19" s="138">
        <v>0</v>
      </c>
      <c r="AA19" s="138">
        <v>0</v>
      </c>
      <c r="AB19" s="138">
        <v>0</v>
      </c>
      <c r="AC19" s="1054" t="s">
        <v>2220</v>
      </c>
      <c r="AE19" s="762" t="s">
        <v>636</v>
      </c>
      <c r="AF19" s="138">
        <v>0</v>
      </c>
      <c r="AG19" s="138">
        <v>0</v>
      </c>
      <c r="AH19" s="138">
        <v>0</v>
      </c>
      <c r="AI19" s="138">
        <v>0</v>
      </c>
      <c r="AJ19" s="138">
        <v>0</v>
      </c>
      <c r="AK19" s="138">
        <v>0</v>
      </c>
      <c r="AL19" s="138">
        <v>0</v>
      </c>
      <c r="AM19" s="138">
        <v>0</v>
      </c>
      <c r="AN19" s="138">
        <v>0</v>
      </c>
      <c r="AO19" s="138">
        <v>0</v>
      </c>
      <c r="AP19" s="138">
        <v>0</v>
      </c>
      <c r="AQ19" s="138">
        <v>0</v>
      </c>
      <c r="AR19" s="138">
        <v>0</v>
      </c>
      <c r="AS19" s="138">
        <v>0</v>
      </c>
      <c r="AT19" s="138">
        <v>0</v>
      </c>
      <c r="AU19" s="138">
        <v>0</v>
      </c>
      <c r="AV19" s="138">
        <v>0</v>
      </c>
      <c r="AW19" s="138">
        <v>0</v>
      </c>
      <c r="AX19" s="138">
        <v>0</v>
      </c>
      <c r="AY19" s="138">
        <v>0</v>
      </c>
      <c r="AZ19" s="138">
        <v>0</v>
      </c>
      <c r="BA19" s="138">
        <v>0</v>
      </c>
      <c r="BB19" s="138">
        <v>0</v>
      </c>
      <c r="BC19" s="138">
        <v>0</v>
      </c>
    </row>
    <row r="20" spans="1:55" s="140" customFormat="1" ht="12.75" customHeight="1">
      <c r="A20" s="775" t="s">
        <v>538</v>
      </c>
      <c r="B20" s="775" t="s">
        <v>75</v>
      </c>
      <c r="C20" s="775" t="s">
        <v>558</v>
      </c>
      <c r="D20" s="775" t="s">
        <v>100</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2225</v>
      </c>
      <c r="AE20" s="762" t="s">
        <v>638</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row>
    <row r="21" spans="1:55" s="140" customFormat="1" ht="12.75" customHeight="1">
      <c r="A21" s="775"/>
      <c r="B21" s="775"/>
      <c r="C21" s="775"/>
      <c r="D21" s="775"/>
      <c r="E21" s="141" t="str">
        <f>IF(AND(SUM(E18:E20)&gt;0,E19=0),"Missing Input",IF(AND(SUM(E18:E19)&gt;0,E20=0),"Missing Output",IF(AND(SUM(E18:E20)&gt;0,E19&gt;0,E20&gt;0),(E20/E19)*100,"")))</f>
        <v/>
      </c>
      <c r="F21" s="141" t="str">
        <f t="shared" ref="F21:AB21" si="4">IF(AND(SUM(F18:F20)&gt;0,F19=0),"Missing Input",IF(AND(SUM(F18:F19)&gt;0,F20=0),"Missing Output",IF(AND(SUM(F18:F20)&gt;0,F19&gt;0,F20&gt;0),(F20/F19)*100,"")))</f>
        <v/>
      </c>
      <c r="G21" s="141" t="str">
        <f t="shared" si="4"/>
        <v/>
      </c>
      <c r="H21" s="141" t="str">
        <f t="shared" si="4"/>
        <v/>
      </c>
      <c r="I21" s="141" t="str">
        <f t="shared" si="4"/>
        <v/>
      </c>
      <c r="J21" s="141" t="str">
        <f t="shared" si="4"/>
        <v/>
      </c>
      <c r="K21" s="141" t="str">
        <f t="shared" si="4"/>
        <v/>
      </c>
      <c r="L21" s="141" t="str">
        <f t="shared" si="4"/>
        <v/>
      </c>
      <c r="M21" s="141" t="str">
        <f t="shared" si="4"/>
        <v/>
      </c>
      <c r="N21" s="141" t="str">
        <f t="shared" si="4"/>
        <v/>
      </c>
      <c r="O21" s="141" t="str">
        <f t="shared" si="4"/>
        <v/>
      </c>
      <c r="P21" s="141" t="str">
        <f t="shared" si="4"/>
        <v/>
      </c>
      <c r="Q21" s="141" t="str">
        <f t="shared" si="4"/>
        <v/>
      </c>
      <c r="R21" s="141" t="str">
        <f t="shared" si="4"/>
        <v/>
      </c>
      <c r="S21" s="141" t="str">
        <f t="shared" si="4"/>
        <v/>
      </c>
      <c r="T21" s="141" t="str">
        <f t="shared" si="4"/>
        <v/>
      </c>
      <c r="U21" s="141" t="str">
        <f t="shared" si="4"/>
        <v/>
      </c>
      <c r="V21" s="141" t="str">
        <f t="shared" si="4"/>
        <v/>
      </c>
      <c r="W21" s="141" t="str">
        <f>IF(AND(SUM(W18:W20)&gt;0,W19=0),"Missing Input",IF(AND(SUM(W18:W19)&gt;0,W20=0),"Missing Output",IF(AND(SUM(W18:W20)&gt;0,W19&gt;0,W20&gt;0),(W20/W19)*100,"")))</f>
        <v/>
      </c>
      <c r="X21" s="141" t="str">
        <f>IF(AND(SUM(X18:X20)&gt;0,X19=0),"Missing Input",IF(AND(SUM(X18:X19)&gt;0,X20=0),"Missing Output",IF(AND(SUM(X18:X20)&gt;0,X19&gt;0,X20&gt;0),(X20/X19)*100,"")))</f>
        <v/>
      </c>
      <c r="Y21" s="141" t="str">
        <f>IF(AND(SUM(Y18:Y20)&gt;0,Y19=0),"Missing Input",IF(AND(SUM(Y18:Y19)&gt;0,Y20=0),"Missing Output",IF(AND(SUM(Y18:Y20)&gt;0,Y19&gt;0,Y20&gt;0),(Y20/Y19)*100,"")))</f>
        <v/>
      </c>
      <c r="Z21" s="141" t="str">
        <f>IF(AND(SUM(Z18:Z20)&gt;0,Z19=0),"Missing Input",IF(AND(SUM(Z18:Z19)&gt;0,Z20=0),"Missing Output",IF(AND(SUM(Z18:Z20)&gt;0,Z19&gt;0,Z20&gt;0),(Z20/Z19)*100,"")))</f>
        <v/>
      </c>
      <c r="AA21" s="141" t="str">
        <f>IF(AND(SUM(AA18:AA20)&gt;0,AA19=0),"Missing Input",IF(AND(SUM(AA18:AA19)&gt;0,AA20=0),"Missing Output",IF(AND(SUM(AA18:AA20)&gt;0,AA19&gt;0,AA20&gt;0),(AA20/AA19)*100,"")))</f>
        <v/>
      </c>
      <c r="AB21" s="141" t="str">
        <f t="shared" si="4"/>
        <v/>
      </c>
      <c r="AC21" s="1070" t="s">
        <v>2222</v>
      </c>
      <c r="AE21" s="762" t="s">
        <v>964</v>
      </c>
      <c r="AF21" s="141" t="str">
        <f t="shared" ref="AF21:BC21" si="5">IF(AND(SUM(AF18:AF20)&gt;0,AF19=0),"Missing Input",IF(AND(SUM(AF18:AF19)&gt;0,AF20=0),"Missing Output",IF(AND(SUM(AF18:AF20)&gt;0,AF19&gt;0,AF20&gt;0),(AF20/AF19)*100,"")))</f>
        <v/>
      </c>
      <c r="AG21" s="141" t="str">
        <f t="shared" si="5"/>
        <v/>
      </c>
      <c r="AH21" s="141" t="str">
        <f t="shared" si="5"/>
        <v/>
      </c>
      <c r="AI21" s="141" t="str">
        <f t="shared" si="5"/>
        <v/>
      </c>
      <c r="AJ21" s="141" t="str">
        <f t="shared" si="5"/>
        <v/>
      </c>
      <c r="AK21" s="141" t="str">
        <f t="shared" si="5"/>
        <v/>
      </c>
      <c r="AL21" s="141" t="str">
        <f t="shared" si="5"/>
        <v/>
      </c>
      <c r="AM21" s="141" t="str">
        <f t="shared" si="5"/>
        <v/>
      </c>
      <c r="AN21" s="141" t="str">
        <f t="shared" si="5"/>
        <v/>
      </c>
      <c r="AO21" s="141" t="str">
        <f t="shared" si="5"/>
        <v/>
      </c>
      <c r="AP21" s="141" t="str">
        <f t="shared" si="5"/>
        <v/>
      </c>
      <c r="AQ21" s="141" t="str">
        <f t="shared" si="5"/>
        <v/>
      </c>
      <c r="AR21" s="141" t="str">
        <f t="shared" si="5"/>
        <v/>
      </c>
      <c r="AS21" s="141" t="str">
        <f t="shared" si="5"/>
        <v/>
      </c>
      <c r="AT21" s="141" t="str">
        <f t="shared" si="5"/>
        <v/>
      </c>
      <c r="AU21" s="141" t="str">
        <f t="shared" si="5"/>
        <v/>
      </c>
      <c r="AV21" s="141" t="str">
        <f t="shared" si="5"/>
        <v/>
      </c>
      <c r="AW21" s="141" t="str">
        <f t="shared" si="5"/>
        <v/>
      </c>
      <c r="AX21" s="141" t="str">
        <f t="shared" si="5"/>
        <v/>
      </c>
      <c r="AY21" s="141" t="str">
        <f>IF(AND(SUM(AY18:AY20)&gt;0,AY19=0),"Missing Input",IF(AND(SUM(AY18:AY19)&gt;0,AY20=0),"Missing Output",IF(AND(SUM(AY18:AY20)&gt;0,AY19&gt;0,AY20&gt;0),(AY20/AY19)*100,"")))</f>
        <v/>
      </c>
      <c r="AZ21" s="141" t="str">
        <f>IF(AND(SUM(AZ18:AZ20)&gt;0,AZ19=0),"Missing Input",IF(AND(SUM(AZ18:AZ19)&gt;0,AZ20=0),"Missing Output",IF(AND(SUM(AZ18:AZ20)&gt;0,AZ19&gt;0,AZ20&gt;0),(AZ20/AZ19)*100,"")))</f>
        <v/>
      </c>
      <c r="BA21" s="141" t="str">
        <f>IF(AND(SUM(BA18:BA20)&gt;0,BA19=0),"Missing Input",IF(AND(SUM(BA18:BA19)&gt;0,BA20=0),"Missing Output",IF(AND(SUM(BA18:BA20)&gt;0,BA19&gt;0,BA20&gt;0),(BA20/BA19)*100,"")))</f>
        <v/>
      </c>
      <c r="BB21" s="141" t="str">
        <f>IF(AND(SUM(BB18:BB20)&gt;0,BB19=0),"Missing Input",IF(AND(SUM(BB18:BB19)&gt;0,BB20=0),"Missing Output",IF(AND(SUM(BB18:BB20)&gt;0,BB19&gt;0,BB20&gt;0),(BB20/BB19)*100,"")))</f>
        <v/>
      </c>
      <c r="BC21" s="141" t="str">
        <f t="shared" si="5"/>
        <v/>
      </c>
    </row>
    <row r="22" spans="1:55" s="137" customFormat="1" ht="24" customHeight="1">
      <c r="A22" s="775"/>
      <c r="B22" s="775"/>
      <c r="C22" s="775"/>
      <c r="D22" s="775"/>
      <c r="E22" s="628"/>
      <c r="F22" s="628"/>
      <c r="G22" s="628"/>
      <c r="H22" s="628"/>
      <c r="I22" s="628"/>
      <c r="J22" s="629"/>
      <c r="K22" s="629"/>
      <c r="L22" s="629"/>
      <c r="M22" s="629"/>
      <c r="N22" s="629"/>
      <c r="O22" s="144"/>
      <c r="P22" s="630"/>
      <c r="Q22" s="630"/>
      <c r="R22" s="630"/>
      <c r="S22" s="630"/>
      <c r="T22" s="630"/>
      <c r="U22" s="630"/>
      <c r="V22" s="630"/>
      <c r="W22" s="630"/>
      <c r="X22" s="630"/>
      <c r="Y22" s="144"/>
      <c r="Z22" s="630"/>
      <c r="AA22" s="630"/>
      <c r="AB22" s="144"/>
      <c r="AC22" s="1061" t="s">
        <v>2144</v>
      </c>
      <c r="AE22" s="762" t="s">
        <v>191</v>
      </c>
      <c r="AF22" s="630"/>
      <c r="AG22" s="630"/>
      <c r="AH22" s="630"/>
      <c r="AI22" s="630"/>
      <c r="AJ22" s="630"/>
      <c r="AK22" s="630"/>
      <c r="AL22" s="630"/>
      <c r="AM22" s="630"/>
      <c r="AN22" s="630"/>
      <c r="AO22" s="630"/>
      <c r="AP22" s="630"/>
      <c r="AQ22" s="630"/>
      <c r="AR22" s="630"/>
      <c r="AS22" s="630"/>
      <c r="AT22" s="630"/>
      <c r="AU22" s="630"/>
      <c r="AV22" s="630"/>
      <c r="AW22" s="630"/>
      <c r="AX22" s="630"/>
      <c r="AY22" s="630"/>
      <c r="AZ22" s="630"/>
      <c r="BA22" s="630"/>
      <c r="BB22" s="630"/>
      <c r="BC22" s="630"/>
    </row>
    <row r="23" spans="1:55" s="140" customFormat="1" ht="12.75" customHeight="1">
      <c r="A23" s="775" t="s">
        <v>538</v>
      </c>
      <c r="B23" s="775" t="s">
        <v>73</v>
      </c>
      <c r="C23" s="775" t="s">
        <v>245</v>
      </c>
      <c r="D23" s="775" t="s">
        <v>100</v>
      </c>
      <c r="E23" s="138">
        <v>0</v>
      </c>
      <c r="F23" s="138">
        <v>0</v>
      </c>
      <c r="G23" s="138">
        <v>0</v>
      </c>
      <c r="H23" s="138">
        <v>0</v>
      </c>
      <c r="I23" s="138">
        <v>0</v>
      </c>
      <c r="J23" s="138">
        <v>0</v>
      </c>
      <c r="K23" s="138">
        <v>0</v>
      </c>
      <c r="L23" s="138">
        <v>0</v>
      </c>
      <c r="M23" s="138">
        <v>0</v>
      </c>
      <c r="N23" s="138">
        <v>0</v>
      </c>
      <c r="O23" s="138">
        <v>0</v>
      </c>
      <c r="P23" s="138">
        <v>0</v>
      </c>
      <c r="Q23" s="138">
        <v>0</v>
      </c>
      <c r="R23" s="138">
        <v>0</v>
      </c>
      <c r="S23" s="138">
        <v>0</v>
      </c>
      <c r="T23" s="138">
        <v>0</v>
      </c>
      <c r="U23" s="138">
        <v>0</v>
      </c>
      <c r="V23" s="138">
        <v>0</v>
      </c>
      <c r="W23" s="138">
        <v>0</v>
      </c>
      <c r="X23" s="138">
        <v>0</v>
      </c>
      <c r="Y23" s="138">
        <v>0</v>
      </c>
      <c r="Z23" s="138">
        <v>0</v>
      </c>
      <c r="AA23" s="138">
        <v>0</v>
      </c>
      <c r="AB23" s="138">
        <v>0</v>
      </c>
      <c r="AC23" s="1054" t="s">
        <v>2219</v>
      </c>
      <c r="AE23" s="762" t="s">
        <v>1474</v>
      </c>
      <c r="AF23" s="138">
        <v>0</v>
      </c>
      <c r="AG23" s="138">
        <v>0</v>
      </c>
      <c r="AH23" s="138">
        <v>0</v>
      </c>
      <c r="AI23" s="138">
        <v>0</v>
      </c>
      <c r="AJ23" s="138">
        <v>0</v>
      </c>
      <c r="AK23" s="138">
        <v>0</v>
      </c>
      <c r="AL23" s="138">
        <v>0</v>
      </c>
      <c r="AM23" s="138">
        <v>0</v>
      </c>
      <c r="AN23" s="138">
        <v>0</v>
      </c>
      <c r="AO23" s="138">
        <v>0</v>
      </c>
      <c r="AP23" s="138">
        <v>0</v>
      </c>
      <c r="AQ23" s="138">
        <v>0</v>
      </c>
      <c r="AR23" s="138">
        <v>0</v>
      </c>
      <c r="AS23" s="138">
        <v>0</v>
      </c>
      <c r="AT23" s="138">
        <v>0</v>
      </c>
      <c r="AU23" s="138">
        <v>0</v>
      </c>
      <c r="AV23" s="138">
        <v>0</v>
      </c>
      <c r="AW23" s="138">
        <v>0</v>
      </c>
      <c r="AX23" s="138">
        <v>0</v>
      </c>
      <c r="AY23" s="138">
        <v>0</v>
      </c>
      <c r="AZ23" s="138">
        <v>0</v>
      </c>
      <c r="BA23" s="138">
        <v>0</v>
      </c>
      <c r="BB23" s="138">
        <v>0</v>
      </c>
      <c r="BC23" s="138">
        <v>0</v>
      </c>
    </row>
    <row r="24" spans="1:55" s="140" customFormat="1" ht="12.75" customHeight="1">
      <c r="A24" s="775" t="s">
        <v>538</v>
      </c>
      <c r="B24" s="775" t="s">
        <v>1307</v>
      </c>
      <c r="C24" s="775" t="s">
        <v>245</v>
      </c>
      <c r="D24" s="775" t="s">
        <v>100</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762" t="s">
        <v>636</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row>
    <row r="25" spans="1:55" s="140" customFormat="1" ht="12.75" customHeight="1">
      <c r="A25" s="775" t="s">
        <v>538</v>
      </c>
      <c r="B25" s="775" t="s">
        <v>74</v>
      </c>
      <c r="C25" s="775" t="s">
        <v>245</v>
      </c>
      <c r="D25" s="775" t="s">
        <v>100</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762" t="s">
        <v>637</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row>
    <row r="26" spans="1:55" s="140" customFormat="1" ht="12.75" customHeight="1">
      <c r="A26" s="775"/>
      <c r="B26" s="775"/>
      <c r="C26" s="775"/>
      <c r="D26" s="775"/>
      <c r="E26" s="141" t="str">
        <f>IF(AND(SUM(E23:E25)&gt;0,E24=0),"Missing Input",IF(AND(SUM(E23:E24)&gt;0,E25=0),"Missing Output",IF(AND(SUM(E23:E25)&gt;0,E24&gt;0,E25&gt;0),(E25*3.6)/E24*100,"")))</f>
        <v/>
      </c>
      <c r="F26" s="141" t="str">
        <f t="shared" ref="F26:AB26" si="6">IF(AND(SUM(F23:F25)&gt;0,F24=0),"Missing Input",IF(AND(SUM(F23:F24)&gt;0,F25=0),"Missing Output",IF(AND(SUM(F23:F25)&gt;0,F24&gt;0,F25&gt;0),(F25*3.6)/F24*100,"")))</f>
        <v/>
      </c>
      <c r="G26" s="141" t="str">
        <f t="shared" si="6"/>
        <v/>
      </c>
      <c r="H26" s="141" t="str">
        <f t="shared" si="6"/>
        <v/>
      </c>
      <c r="I26" s="141" t="str">
        <f t="shared" si="6"/>
        <v/>
      </c>
      <c r="J26" s="141" t="str">
        <f t="shared" si="6"/>
        <v/>
      </c>
      <c r="K26" s="141" t="str">
        <f t="shared" si="6"/>
        <v/>
      </c>
      <c r="L26" s="141" t="str">
        <f t="shared" si="6"/>
        <v/>
      </c>
      <c r="M26" s="141" t="str">
        <f t="shared" si="6"/>
        <v/>
      </c>
      <c r="N26" s="141" t="str">
        <f t="shared" si="6"/>
        <v/>
      </c>
      <c r="O26" s="141" t="str">
        <f t="shared" si="6"/>
        <v/>
      </c>
      <c r="P26" s="141" t="str">
        <f t="shared" si="6"/>
        <v/>
      </c>
      <c r="Q26" s="141" t="str">
        <f t="shared" si="6"/>
        <v/>
      </c>
      <c r="R26" s="141" t="str">
        <f t="shared" si="6"/>
        <v/>
      </c>
      <c r="S26" s="141" t="str">
        <f t="shared" si="6"/>
        <v/>
      </c>
      <c r="T26" s="141" t="str">
        <f t="shared" si="6"/>
        <v/>
      </c>
      <c r="U26" s="141" t="str">
        <f t="shared" si="6"/>
        <v/>
      </c>
      <c r="V26" s="141" t="str">
        <f t="shared" si="6"/>
        <v/>
      </c>
      <c r="W26" s="141" t="str">
        <f>IF(AND(SUM(W23:W25)&gt;0,W24=0),"Missing Input",IF(AND(SUM(W23:W24)&gt;0,W25=0),"Missing Output",IF(AND(SUM(W23:W25)&gt;0,W24&gt;0,W25&gt;0),(W25*3.6)/W24*100,"")))</f>
        <v/>
      </c>
      <c r="X26" s="141" t="str">
        <f>IF(AND(SUM(X23:X25)&gt;0,X24=0),"Missing Input",IF(AND(SUM(X23:X24)&gt;0,X25=0),"Missing Output",IF(AND(SUM(X23:X25)&gt;0,X24&gt;0,X25&gt;0),(X25*3.6)/X24*100,"")))</f>
        <v/>
      </c>
      <c r="Y26" s="141" t="str">
        <f>IF(AND(SUM(Y23:Y25)&gt;0,Y24=0),"Missing Input",IF(AND(SUM(Y23:Y24)&gt;0,Y25=0),"Missing Output",IF(AND(SUM(Y23:Y25)&gt;0,Y24&gt;0,Y25&gt;0),(Y25*3.6)/Y24*100,"")))</f>
        <v/>
      </c>
      <c r="Z26" s="141" t="str">
        <f>IF(AND(SUM(Z23:Z25)&gt;0,Z24=0),"Missing Input",IF(AND(SUM(Z23:Z24)&gt;0,Z25=0),"Missing Output",IF(AND(SUM(Z23:Z25)&gt;0,Z24&gt;0,Z25&gt;0),(Z25*3.6)/Z24*100,"")))</f>
        <v/>
      </c>
      <c r="AA26" s="141" t="str">
        <f>IF(AND(SUM(AA23:AA25)&gt;0,AA24=0),"Missing Input",IF(AND(SUM(AA23:AA24)&gt;0,AA25=0),"Missing Output",IF(AND(SUM(AA23:AA25)&gt;0,AA24&gt;0,AA25&gt;0),(AA25*3.6)/AA24*100,"")))</f>
        <v/>
      </c>
      <c r="AB26" s="141" t="str">
        <f t="shared" si="6"/>
        <v/>
      </c>
      <c r="AC26" s="1070" t="s">
        <v>2222</v>
      </c>
      <c r="AE26" s="762" t="s">
        <v>964</v>
      </c>
      <c r="AF26" s="141" t="str">
        <f t="shared" ref="AF26:BC26" si="7">IF(AND(SUM(AF23:AF25)&gt;0,AF24=0),"Missing Input",IF(AND(SUM(AF23:AF24)&gt;0,AF25=0),"Missing Output",IF(AND(SUM(AF23:AF25)&gt;0,AF24&gt;0,AF25&gt;0),(AF25*3.6)/AF24*100,"")))</f>
        <v/>
      </c>
      <c r="AG26" s="141" t="str">
        <f t="shared" si="7"/>
        <v/>
      </c>
      <c r="AH26" s="141" t="str">
        <f t="shared" si="7"/>
        <v/>
      </c>
      <c r="AI26" s="141" t="str">
        <f t="shared" si="7"/>
        <v/>
      </c>
      <c r="AJ26" s="141" t="str">
        <f t="shared" si="7"/>
        <v/>
      </c>
      <c r="AK26" s="141" t="str">
        <f t="shared" si="7"/>
        <v/>
      </c>
      <c r="AL26" s="141" t="str">
        <f t="shared" si="7"/>
        <v/>
      </c>
      <c r="AM26" s="141" t="str">
        <f t="shared" si="7"/>
        <v/>
      </c>
      <c r="AN26" s="141" t="str">
        <f t="shared" si="7"/>
        <v/>
      </c>
      <c r="AO26" s="141" t="str">
        <f t="shared" si="7"/>
        <v/>
      </c>
      <c r="AP26" s="141" t="str">
        <f t="shared" si="7"/>
        <v/>
      </c>
      <c r="AQ26" s="141" t="str">
        <f t="shared" si="7"/>
        <v/>
      </c>
      <c r="AR26" s="141" t="str">
        <f t="shared" si="7"/>
        <v/>
      </c>
      <c r="AS26" s="141" t="str">
        <f t="shared" si="7"/>
        <v/>
      </c>
      <c r="AT26" s="141" t="str">
        <f t="shared" si="7"/>
        <v/>
      </c>
      <c r="AU26" s="141" t="str">
        <f t="shared" si="7"/>
        <v/>
      </c>
      <c r="AV26" s="141" t="str">
        <f t="shared" si="7"/>
        <v/>
      </c>
      <c r="AW26" s="141" t="str">
        <f t="shared" si="7"/>
        <v/>
      </c>
      <c r="AX26" s="141" t="str">
        <f t="shared" si="7"/>
        <v/>
      </c>
      <c r="AY26" s="141" t="str">
        <f>IF(AND(SUM(AY23:AY25)&gt;0,AY24=0),"Missing Input",IF(AND(SUM(AY23:AY24)&gt;0,AY25=0),"Missing Output",IF(AND(SUM(AY23:AY25)&gt;0,AY24&gt;0,AY25&gt;0),(AY25*3.6)/AY24*100,"")))</f>
        <v/>
      </c>
      <c r="AZ26" s="141" t="str">
        <f>IF(AND(SUM(AZ23:AZ25)&gt;0,AZ24=0),"Missing Input",IF(AND(SUM(AZ23:AZ24)&gt;0,AZ25=0),"Missing Output",IF(AND(SUM(AZ23:AZ25)&gt;0,AZ24&gt;0,AZ25&gt;0),(AZ25*3.6)/AZ24*100,"")))</f>
        <v/>
      </c>
      <c r="BA26" s="141" t="str">
        <f>IF(AND(SUM(BA23:BA25)&gt;0,BA24=0),"Missing Input",IF(AND(SUM(BA23:BA24)&gt;0,BA25=0),"Missing Output",IF(AND(SUM(BA23:BA25)&gt;0,BA24&gt;0,BA25&gt;0),(BA25*3.6)/BA24*100,"")))</f>
        <v/>
      </c>
      <c r="BB26" s="141" t="str">
        <f>IF(AND(SUM(BB23:BB25)&gt;0,BB24=0),"Missing Input",IF(AND(SUM(BB23:BB24)&gt;0,BB25=0),"Missing Output",IF(AND(SUM(BB23:BB25)&gt;0,BB24&gt;0,BB25&gt;0),(BB25*3.6)/BB24*100,"")))</f>
        <v/>
      </c>
      <c r="BC26" s="141" t="str">
        <f t="shared" si="7"/>
        <v/>
      </c>
    </row>
    <row r="27" spans="1:55" s="140" customFormat="1" ht="24" customHeight="1">
      <c r="A27" s="775"/>
      <c r="B27" s="775"/>
      <c r="C27" s="775"/>
      <c r="D27" s="775"/>
      <c r="E27" s="628"/>
      <c r="F27" s="628"/>
      <c r="G27" s="628"/>
      <c r="H27" s="628"/>
      <c r="I27" s="628"/>
      <c r="J27" s="629"/>
      <c r="K27" s="629"/>
      <c r="L27" s="629"/>
      <c r="M27" s="629"/>
      <c r="N27" s="629"/>
      <c r="O27" s="144"/>
      <c r="P27" s="630"/>
      <c r="Q27" s="630"/>
      <c r="R27" s="630"/>
      <c r="S27" s="630"/>
      <c r="T27" s="630"/>
      <c r="U27" s="630"/>
      <c r="V27" s="630"/>
      <c r="W27" s="630"/>
      <c r="X27" s="630"/>
      <c r="Y27" s="144"/>
      <c r="Z27" s="630"/>
      <c r="AA27" s="630"/>
      <c r="AB27" s="144"/>
      <c r="AC27" s="1063" t="s">
        <v>2143</v>
      </c>
      <c r="AE27" s="762" t="s">
        <v>192</v>
      </c>
      <c r="AF27" s="630"/>
      <c r="AG27" s="630"/>
      <c r="AH27" s="630"/>
      <c r="AI27" s="630"/>
      <c r="AJ27" s="630"/>
      <c r="AK27" s="630"/>
      <c r="AL27" s="630"/>
      <c r="AM27" s="630"/>
      <c r="AN27" s="630"/>
      <c r="AO27" s="630"/>
      <c r="AP27" s="630"/>
      <c r="AQ27" s="630"/>
      <c r="AR27" s="630"/>
      <c r="AS27" s="630"/>
      <c r="AT27" s="630"/>
      <c r="AU27" s="630"/>
      <c r="AV27" s="630"/>
      <c r="AW27" s="630"/>
      <c r="AX27" s="630"/>
      <c r="AY27" s="630"/>
      <c r="AZ27" s="630"/>
      <c r="BA27" s="630"/>
      <c r="BB27" s="630"/>
      <c r="BC27" s="630"/>
    </row>
    <row r="28" spans="1:55" s="140" customFormat="1" ht="12.75" customHeight="1">
      <c r="A28" s="775" t="s">
        <v>538</v>
      </c>
      <c r="B28" s="775" t="s">
        <v>73</v>
      </c>
      <c r="C28" s="775" t="s">
        <v>246</v>
      </c>
      <c r="D28" s="775" t="s">
        <v>100</v>
      </c>
      <c r="E28" s="138">
        <v>0</v>
      </c>
      <c r="F28" s="138">
        <v>0</v>
      </c>
      <c r="G28" s="138">
        <v>0</v>
      </c>
      <c r="H28" s="138">
        <v>0</v>
      </c>
      <c r="I28" s="138">
        <v>0</v>
      </c>
      <c r="J28" s="138">
        <v>0</v>
      </c>
      <c r="K28" s="138">
        <v>0</v>
      </c>
      <c r="L28" s="138">
        <v>0</v>
      </c>
      <c r="M28" s="138">
        <v>0</v>
      </c>
      <c r="N28" s="138">
        <v>0</v>
      </c>
      <c r="O28" s="138">
        <v>0</v>
      </c>
      <c r="P28" s="138">
        <v>0</v>
      </c>
      <c r="Q28" s="138">
        <v>0</v>
      </c>
      <c r="R28" s="138">
        <v>0</v>
      </c>
      <c r="S28" s="138">
        <v>0</v>
      </c>
      <c r="T28" s="138">
        <v>0</v>
      </c>
      <c r="U28" s="138">
        <v>0</v>
      </c>
      <c r="V28" s="138">
        <v>0</v>
      </c>
      <c r="W28" s="138">
        <v>0</v>
      </c>
      <c r="X28" s="138">
        <v>0</v>
      </c>
      <c r="Y28" s="138">
        <v>0</v>
      </c>
      <c r="Z28" s="138">
        <v>0</v>
      </c>
      <c r="AA28" s="138">
        <v>0</v>
      </c>
      <c r="AB28" s="138">
        <v>0</v>
      </c>
      <c r="AC28" s="1054" t="s">
        <v>2219</v>
      </c>
      <c r="AE28" s="762" t="s">
        <v>1474</v>
      </c>
      <c r="AF28" s="138">
        <v>0</v>
      </c>
      <c r="AG28" s="138">
        <v>0</v>
      </c>
      <c r="AH28" s="138">
        <v>0</v>
      </c>
      <c r="AI28" s="138">
        <v>0</v>
      </c>
      <c r="AJ28" s="138">
        <v>0</v>
      </c>
      <c r="AK28" s="138">
        <v>0</v>
      </c>
      <c r="AL28" s="138">
        <v>0</v>
      </c>
      <c r="AM28" s="138">
        <v>0</v>
      </c>
      <c r="AN28" s="138">
        <v>0</v>
      </c>
      <c r="AO28" s="138">
        <v>0</v>
      </c>
      <c r="AP28" s="138">
        <v>0</v>
      </c>
      <c r="AQ28" s="138">
        <v>0</v>
      </c>
      <c r="AR28" s="138">
        <v>0</v>
      </c>
      <c r="AS28" s="138">
        <v>0</v>
      </c>
      <c r="AT28" s="138">
        <v>0</v>
      </c>
      <c r="AU28" s="138">
        <v>0</v>
      </c>
      <c r="AV28" s="138">
        <v>0</v>
      </c>
      <c r="AW28" s="138">
        <v>0</v>
      </c>
      <c r="AX28" s="138">
        <v>0</v>
      </c>
      <c r="AY28" s="138">
        <v>0</v>
      </c>
      <c r="AZ28" s="138">
        <v>0</v>
      </c>
      <c r="BA28" s="138">
        <v>0</v>
      </c>
      <c r="BB28" s="138">
        <v>0</v>
      </c>
      <c r="BC28" s="138">
        <v>0</v>
      </c>
    </row>
    <row r="29" spans="1:55" s="140" customFormat="1" ht="12.75" customHeight="1">
      <c r="A29" s="775" t="s">
        <v>538</v>
      </c>
      <c r="B29" s="775" t="s">
        <v>1307</v>
      </c>
      <c r="C29" s="775" t="s">
        <v>246</v>
      </c>
      <c r="D29" s="775" t="s">
        <v>100</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762" t="s">
        <v>636</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row>
    <row r="30" spans="1:55" s="140" customFormat="1" ht="12.75" customHeight="1">
      <c r="A30" s="775" t="s">
        <v>538</v>
      </c>
      <c r="B30" s="775" t="s">
        <v>74</v>
      </c>
      <c r="C30" s="775" t="s">
        <v>246</v>
      </c>
      <c r="D30" s="775" t="s">
        <v>100</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2221</v>
      </c>
      <c r="AE30" s="762" t="s">
        <v>637</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row>
    <row r="31" spans="1:55" s="140" customFormat="1" ht="12.75" customHeight="1">
      <c r="A31" s="775" t="s">
        <v>538</v>
      </c>
      <c r="B31" s="775" t="s">
        <v>75</v>
      </c>
      <c r="C31" s="775" t="s">
        <v>246</v>
      </c>
      <c r="D31" s="775" t="s">
        <v>100</v>
      </c>
      <c r="E31" s="138">
        <v>0</v>
      </c>
      <c r="F31" s="138">
        <v>0</v>
      </c>
      <c r="G31" s="138">
        <v>0</v>
      </c>
      <c r="H31" s="138">
        <v>0</v>
      </c>
      <c r="I31" s="138">
        <v>0</v>
      </c>
      <c r="J31" s="138">
        <v>0</v>
      </c>
      <c r="K31" s="138">
        <v>0</v>
      </c>
      <c r="L31" s="138">
        <v>0</v>
      </c>
      <c r="M31" s="138">
        <v>0</v>
      </c>
      <c r="N31" s="138">
        <v>0</v>
      </c>
      <c r="O31" s="138">
        <v>0</v>
      </c>
      <c r="P31" s="138">
        <v>0</v>
      </c>
      <c r="Q31" s="138">
        <v>0</v>
      </c>
      <c r="R31" s="138">
        <v>0</v>
      </c>
      <c r="S31" s="138">
        <v>0</v>
      </c>
      <c r="T31" s="138">
        <v>0</v>
      </c>
      <c r="U31" s="138">
        <v>0</v>
      </c>
      <c r="V31" s="138">
        <v>0</v>
      </c>
      <c r="W31" s="138">
        <v>0</v>
      </c>
      <c r="X31" s="138">
        <v>0</v>
      </c>
      <c r="Y31" s="138">
        <v>0</v>
      </c>
      <c r="Z31" s="138">
        <v>0</v>
      </c>
      <c r="AA31" s="138">
        <v>0</v>
      </c>
      <c r="AB31" s="138">
        <v>0</v>
      </c>
      <c r="AC31" s="1054" t="s">
        <v>2225</v>
      </c>
      <c r="AE31" s="762" t="s">
        <v>638</v>
      </c>
      <c r="AF31" s="138">
        <v>0</v>
      </c>
      <c r="AG31" s="138">
        <v>0</v>
      </c>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0</v>
      </c>
      <c r="AW31" s="138">
        <v>0</v>
      </c>
      <c r="AX31" s="138">
        <v>0</v>
      </c>
      <c r="AY31" s="138">
        <v>0</v>
      </c>
      <c r="AZ31" s="138">
        <v>0</v>
      </c>
      <c r="BA31" s="138">
        <v>0</v>
      </c>
      <c r="BB31" s="138">
        <v>0</v>
      </c>
      <c r="BC31" s="138">
        <v>0</v>
      </c>
    </row>
    <row r="32" spans="1:55" s="140" customFormat="1" ht="12.75" customHeight="1">
      <c r="A32" s="775"/>
      <c r="B32" s="775"/>
      <c r="C32" s="775"/>
      <c r="D32" s="775"/>
      <c r="E32" s="141" t="str">
        <f>IF(AND(SUM(E28:E31)&gt;0,E29=0),"Missing Input",IF(AND(SUM(E28:E31)&gt;0,E30=0),"Missing Output",IF(AND(SUM(E28:E31)&gt;0,E29&gt;0,E30&gt;0),(E30*3.6+E31)/E29*100,"")))</f>
        <v/>
      </c>
      <c r="F32" s="141" t="str">
        <f t="shared" ref="F32:AB32" si="8">IF(AND(SUM(F28:F31)&gt;0,F29=0),"Missing Input",IF(AND(SUM(F28:F31)&gt;0,F30=0),"Missing Output",IF(AND(SUM(F28:F31)&gt;0,F29&gt;0,F30&gt;0),(F30*3.6+F31)/F29*100,"")))</f>
        <v/>
      </c>
      <c r="G32" s="141" t="str">
        <f t="shared" si="8"/>
        <v/>
      </c>
      <c r="H32" s="141" t="str">
        <f t="shared" si="8"/>
        <v/>
      </c>
      <c r="I32" s="141" t="str">
        <f t="shared" si="8"/>
        <v/>
      </c>
      <c r="J32" s="141" t="str">
        <f t="shared" si="8"/>
        <v/>
      </c>
      <c r="K32" s="141" t="str">
        <f t="shared" si="8"/>
        <v/>
      </c>
      <c r="L32" s="141" t="str">
        <f t="shared" si="8"/>
        <v/>
      </c>
      <c r="M32" s="141" t="str">
        <f t="shared" si="8"/>
        <v/>
      </c>
      <c r="N32" s="141" t="str">
        <f t="shared" si="8"/>
        <v/>
      </c>
      <c r="O32" s="141" t="str">
        <f t="shared" si="8"/>
        <v/>
      </c>
      <c r="P32" s="141" t="str">
        <f t="shared" si="8"/>
        <v/>
      </c>
      <c r="Q32" s="141" t="str">
        <f t="shared" si="8"/>
        <v/>
      </c>
      <c r="R32" s="141" t="str">
        <f t="shared" si="8"/>
        <v/>
      </c>
      <c r="S32" s="141" t="str">
        <f t="shared" si="8"/>
        <v/>
      </c>
      <c r="T32" s="141" t="str">
        <f t="shared" si="8"/>
        <v/>
      </c>
      <c r="U32" s="141" t="str">
        <f t="shared" si="8"/>
        <v/>
      </c>
      <c r="V32" s="141" t="str">
        <f t="shared" si="8"/>
        <v/>
      </c>
      <c r="W32" s="141" t="str">
        <f>IF(AND(SUM(W28:W31)&gt;0,W29=0),"Missing Input",IF(AND(SUM(W28:W31)&gt;0,W30=0),"Missing Output",IF(AND(SUM(W28:W31)&gt;0,W29&gt;0,W30&gt;0),(W30*3.6+W31)/W29*100,"")))</f>
        <v/>
      </c>
      <c r="X32" s="141" t="str">
        <f>IF(AND(SUM(X28:X31)&gt;0,X29=0),"Missing Input",IF(AND(SUM(X28:X31)&gt;0,X30=0),"Missing Output",IF(AND(SUM(X28:X31)&gt;0,X29&gt;0,X30&gt;0),(X30*3.6+X31)/X29*100,"")))</f>
        <v/>
      </c>
      <c r="Y32" s="141" t="str">
        <f>IF(AND(SUM(Y28:Y31)&gt;0,Y29=0),"Missing Input",IF(AND(SUM(Y28:Y31)&gt;0,Y30=0),"Missing Output",IF(AND(SUM(Y28:Y31)&gt;0,Y29&gt;0,Y30&gt;0),(Y30*3.6+Y31)/Y29*100,"")))</f>
        <v/>
      </c>
      <c r="Z32" s="141" t="str">
        <f>IF(AND(SUM(Z28:Z31)&gt;0,Z29=0),"Missing Input",IF(AND(SUM(Z28:Z31)&gt;0,Z30=0),"Missing Output",IF(AND(SUM(Z28:Z31)&gt;0,Z29&gt;0,Z30&gt;0),(Z30*3.6+Z31)/Z29*100,"")))</f>
        <v/>
      </c>
      <c r="AA32" s="141" t="str">
        <f>IF(AND(SUM(AA28:AA31)&gt;0,AA29=0),"Missing Input",IF(AND(SUM(AA28:AA31)&gt;0,AA30=0),"Missing Output",IF(AND(SUM(AA28:AA31)&gt;0,AA29&gt;0,AA30&gt;0),(AA30*3.6+AA31)/AA29*100,"")))</f>
        <v/>
      </c>
      <c r="AB32" s="141" t="str">
        <f t="shared" si="8"/>
        <v/>
      </c>
      <c r="AC32" s="1070" t="s">
        <v>2222</v>
      </c>
      <c r="AE32" s="762" t="s">
        <v>964</v>
      </c>
      <c r="AF32" s="141" t="str">
        <f t="shared" ref="AF32:BC32" si="9">IF(AND(SUM(AF28:AF31)&gt;0,AF29=0),"Missing Input",IF(AND(SUM(AF28:AF31)&gt;0,AF30=0),"Missing Output",IF(AND(SUM(AF28:AF31)&gt;0,AF29&gt;0,AF30&gt;0),(AF30*3.6+AF31)/AF29*100,"")))</f>
        <v/>
      </c>
      <c r="AG32" s="141" t="str">
        <f t="shared" si="9"/>
        <v/>
      </c>
      <c r="AH32" s="141" t="str">
        <f t="shared" si="9"/>
        <v/>
      </c>
      <c r="AI32" s="141" t="str">
        <f t="shared" si="9"/>
        <v/>
      </c>
      <c r="AJ32" s="141" t="str">
        <f t="shared" si="9"/>
        <v/>
      </c>
      <c r="AK32" s="141" t="str">
        <f t="shared" si="9"/>
        <v/>
      </c>
      <c r="AL32" s="141" t="str">
        <f t="shared" si="9"/>
        <v/>
      </c>
      <c r="AM32" s="141" t="str">
        <f t="shared" si="9"/>
        <v/>
      </c>
      <c r="AN32" s="141" t="str">
        <f t="shared" si="9"/>
        <v/>
      </c>
      <c r="AO32" s="141" t="str">
        <f t="shared" si="9"/>
        <v/>
      </c>
      <c r="AP32" s="141" t="str">
        <f t="shared" si="9"/>
        <v/>
      </c>
      <c r="AQ32" s="141" t="str">
        <f t="shared" si="9"/>
        <v/>
      </c>
      <c r="AR32" s="141" t="str">
        <f t="shared" si="9"/>
        <v/>
      </c>
      <c r="AS32" s="141" t="str">
        <f t="shared" si="9"/>
        <v/>
      </c>
      <c r="AT32" s="141" t="str">
        <f t="shared" si="9"/>
        <v/>
      </c>
      <c r="AU32" s="141" t="str">
        <f t="shared" si="9"/>
        <v/>
      </c>
      <c r="AV32" s="141" t="str">
        <f t="shared" si="9"/>
        <v/>
      </c>
      <c r="AW32" s="141" t="str">
        <f t="shared" si="9"/>
        <v/>
      </c>
      <c r="AX32" s="141" t="str">
        <f t="shared" si="9"/>
        <v/>
      </c>
      <c r="AY32" s="141" t="str">
        <f>IF(AND(SUM(AY28:AY31)&gt;0,AY29=0),"Missing Input",IF(AND(SUM(AY28:AY31)&gt;0,AY30=0),"Missing Output",IF(AND(SUM(AY28:AY31)&gt;0,AY29&gt;0,AY30&gt;0),(AY30*3.6+AY31)/AY29*100,"")))</f>
        <v/>
      </c>
      <c r="AZ32" s="141" t="str">
        <f>IF(AND(SUM(AZ28:AZ31)&gt;0,AZ29=0),"Missing Input",IF(AND(SUM(AZ28:AZ31)&gt;0,AZ30=0),"Missing Output",IF(AND(SUM(AZ28:AZ31)&gt;0,AZ29&gt;0,AZ30&gt;0),(AZ30*3.6+AZ31)/AZ29*100,"")))</f>
        <v/>
      </c>
      <c r="BA32" s="141" t="str">
        <f>IF(AND(SUM(BA28:BA31)&gt;0,BA29=0),"Missing Input",IF(AND(SUM(BA28:BA31)&gt;0,BA30=0),"Missing Output",IF(AND(SUM(BA28:BA31)&gt;0,BA29&gt;0,BA30&gt;0),(BA30*3.6+BA31)/BA29*100,"")))</f>
        <v/>
      </c>
      <c r="BB32" s="141" t="str">
        <f>IF(AND(SUM(BB28:BB31)&gt;0,BB29=0),"Missing Input",IF(AND(SUM(BB28:BB31)&gt;0,BB30=0),"Missing Output",IF(AND(SUM(BB28:BB31)&gt;0,BB29&gt;0,BB30&gt;0),(BB30*3.6+BB31)/BB29*100,"")))</f>
        <v/>
      </c>
      <c r="BC32" s="141" t="str">
        <f t="shared" si="9"/>
        <v/>
      </c>
    </row>
    <row r="33" spans="1:55" s="140" customFormat="1" ht="24" customHeight="1">
      <c r="A33" s="775"/>
      <c r="B33" s="775"/>
      <c r="C33" s="775"/>
      <c r="D33" s="775"/>
      <c r="E33" s="628"/>
      <c r="F33" s="628"/>
      <c r="G33" s="628"/>
      <c r="H33" s="628"/>
      <c r="I33" s="628"/>
      <c r="J33" s="629"/>
      <c r="K33" s="629"/>
      <c r="L33" s="629"/>
      <c r="M33" s="629"/>
      <c r="N33" s="629"/>
      <c r="O33" s="144"/>
      <c r="P33" s="630"/>
      <c r="Q33" s="630"/>
      <c r="R33" s="630"/>
      <c r="S33" s="630"/>
      <c r="T33" s="630"/>
      <c r="U33" s="630"/>
      <c r="V33" s="630"/>
      <c r="W33" s="630"/>
      <c r="X33" s="630"/>
      <c r="Y33" s="144"/>
      <c r="Z33" s="630"/>
      <c r="AA33" s="630"/>
      <c r="AB33" s="144"/>
      <c r="AC33" s="1066" t="s">
        <v>2154</v>
      </c>
      <c r="AE33" s="762" t="s">
        <v>199</v>
      </c>
      <c r="AF33" s="630"/>
      <c r="AG33" s="630"/>
      <c r="AH33" s="630"/>
      <c r="AI33" s="630"/>
      <c r="AJ33" s="630"/>
      <c r="AK33" s="630"/>
      <c r="AL33" s="630"/>
      <c r="AM33" s="630"/>
      <c r="AN33" s="630"/>
      <c r="AO33" s="630"/>
      <c r="AP33" s="630"/>
      <c r="AQ33" s="630"/>
      <c r="AR33" s="630"/>
      <c r="AS33" s="630"/>
      <c r="AT33" s="630"/>
      <c r="AU33" s="630"/>
      <c r="AV33" s="630"/>
      <c r="AW33" s="630"/>
      <c r="AX33" s="630"/>
      <c r="AY33" s="630"/>
      <c r="AZ33" s="630"/>
      <c r="BA33" s="630"/>
      <c r="BB33" s="630"/>
      <c r="BC33" s="630"/>
    </row>
    <row r="34" spans="1:55" s="140" customFormat="1" ht="12.75" customHeight="1">
      <c r="A34" s="775" t="s">
        <v>538</v>
      </c>
      <c r="B34" s="775" t="s">
        <v>73</v>
      </c>
      <c r="C34" s="775" t="s">
        <v>247</v>
      </c>
      <c r="D34" s="775" t="s">
        <v>100</v>
      </c>
      <c r="E34" s="138">
        <v>0</v>
      </c>
      <c r="F34" s="138">
        <v>0</v>
      </c>
      <c r="G34" s="138">
        <v>0</v>
      </c>
      <c r="H34" s="138">
        <v>0</v>
      </c>
      <c r="I34" s="138">
        <v>0</v>
      </c>
      <c r="J34" s="138">
        <v>0</v>
      </c>
      <c r="K34" s="138">
        <v>0</v>
      </c>
      <c r="L34" s="138">
        <v>0</v>
      </c>
      <c r="M34" s="139">
        <v>0</v>
      </c>
      <c r="N34" s="139">
        <v>0</v>
      </c>
      <c r="O34" s="139">
        <v>0</v>
      </c>
      <c r="P34" s="139">
        <v>0</v>
      </c>
      <c r="Q34" s="139">
        <v>0</v>
      </c>
      <c r="R34" s="139">
        <v>0</v>
      </c>
      <c r="S34" s="139">
        <v>0</v>
      </c>
      <c r="T34" s="139">
        <v>0</v>
      </c>
      <c r="U34" s="139">
        <v>0</v>
      </c>
      <c r="V34" s="139">
        <v>0</v>
      </c>
      <c r="W34" s="139">
        <v>0</v>
      </c>
      <c r="X34" s="139">
        <v>0</v>
      </c>
      <c r="Y34" s="139">
        <v>0</v>
      </c>
      <c r="Z34" s="139">
        <v>0</v>
      </c>
      <c r="AA34" s="139">
        <v>0</v>
      </c>
      <c r="AB34" s="139">
        <v>0</v>
      </c>
      <c r="AC34" s="1054" t="s">
        <v>2219</v>
      </c>
      <c r="AE34" s="762" t="s">
        <v>1474</v>
      </c>
      <c r="AF34" s="139">
        <v>0</v>
      </c>
      <c r="AG34" s="139">
        <v>0</v>
      </c>
      <c r="AH34" s="139">
        <v>0</v>
      </c>
      <c r="AI34" s="139">
        <v>0</v>
      </c>
      <c r="AJ34" s="139">
        <v>0</v>
      </c>
      <c r="AK34" s="139">
        <v>0</v>
      </c>
      <c r="AL34" s="139">
        <v>0</v>
      </c>
      <c r="AM34" s="139">
        <v>0</v>
      </c>
      <c r="AN34" s="139">
        <v>0</v>
      </c>
      <c r="AO34" s="139">
        <v>0</v>
      </c>
      <c r="AP34" s="139">
        <v>0</v>
      </c>
      <c r="AQ34" s="139">
        <v>0</v>
      </c>
      <c r="AR34" s="139">
        <v>0</v>
      </c>
      <c r="AS34" s="139">
        <v>0</v>
      </c>
      <c r="AT34" s="139">
        <v>0</v>
      </c>
      <c r="AU34" s="139">
        <v>0</v>
      </c>
      <c r="AV34" s="139">
        <v>0</v>
      </c>
      <c r="AW34" s="139">
        <v>0</v>
      </c>
      <c r="AX34" s="139">
        <v>0</v>
      </c>
      <c r="AY34" s="139">
        <v>0</v>
      </c>
      <c r="AZ34" s="139">
        <v>0</v>
      </c>
      <c r="BA34" s="139">
        <v>0</v>
      </c>
      <c r="BB34" s="139">
        <v>0</v>
      </c>
      <c r="BC34" s="139">
        <v>0</v>
      </c>
    </row>
    <row r="35" spans="1:55" s="140" customFormat="1" ht="12.75" customHeight="1">
      <c r="A35" s="775" t="s">
        <v>538</v>
      </c>
      <c r="B35" s="775" t="s">
        <v>1307</v>
      </c>
      <c r="C35" s="775" t="s">
        <v>247</v>
      </c>
      <c r="D35" s="775" t="s">
        <v>100</v>
      </c>
      <c r="E35" s="138">
        <v>0</v>
      </c>
      <c r="F35" s="138">
        <v>0</v>
      </c>
      <c r="G35" s="138">
        <v>0</v>
      </c>
      <c r="H35" s="138">
        <v>0</v>
      </c>
      <c r="I35" s="138">
        <v>0</v>
      </c>
      <c r="J35" s="138">
        <v>0</v>
      </c>
      <c r="K35" s="138">
        <v>0</v>
      </c>
      <c r="L35" s="138">
        <v>0</v>
      </c>
      <c r="M35" s="139">
        <v>0</v>
      </c>
      <c r="N35" s="139">
        <v>0</v>
      </c>
      <c r="O35" s="139">
        <v>0</v>
      </c>
      <c r="P35" s="139">
        <v>0</v>
      </c>
      <c r="Q35" s="139">
        <v>0</v>
      </c>
      <c r="R35" s="139">
        <v>0</v>
      </c>
      <c r="S35" s="139">
        <v>0</v>
      </c>
      <c r="T35" s="139">
        <v>0</v>
      </c>
      <c r="U35" s="139">
        <v>0</v>
      </c>
      <c r="V35" s="139">
        <v>0</v>
      </c>
      <c r="W35" s="139">
        <v>0</v>
      </c>
      <c r="X35" s="139">
        <v>0</v>
      </c>
      <c r="Y35" s="139">
        <v>0</v>
      </c>
      <c r="Z35" s="139">
        <v>0</v>
      </c>
      <c r="AA35" s="139">
        <v>0</v>
      </c>
      <c r="AB35" s="139">
        <v>0</v>
      </c>
      <c r="AC35" s="1054" t="s">
        <v>2220</v>
      </c>
      <c r="AE35" s="762" t="s">
        <v>636</v>
      </c>
      <c r="AF35" s="139">
        <v>0</v>
      </c>
      <c r="AG35" s="139">
        <v>0</v>
      </c>
      <c r="AH35" s="139">
        <v>0</v>
      </c>
      <c r="AI35" s="139">
        <v>0</v>
      </c>
      <c r="AJ35" s="139">
        <v>0</v>
      </c>
      <c r="AK35" s="139">
        <v>0</v>
      </c>
      <c r="AL35" s="139">
        <v>0</v>
      </c>
      <c r="AM35" s="139">
        <v>0</v>
      </c>
      <c r="AN35" s="139">
        <v>0</v>
      </c>
      <c r="AO35" s="139">
        <v>0</v>
      </c>
      <c r="AP35" s="139">
        <v>0</v>
      </c>
      <c r="AQ35" s="139">
        <v>0</v>
      </c>
      <c r="AR35" s="139">
        <v>0</v>
      </c>
      <c r="AS35" s="139">
        <v>0</v>
      </c>
      <c r="AT35" s="139">
        <v>0</v>
      </c>
      <c r="AU35" s="139">
        <v>0</v>
      </c>
      <c r="AV35" s="139">
        <v>0</v>
      </c>
      <c r="AW35" s="139">
        <v>0</v>
      </c>
      <c r="AX35" s="139">
        <v>0</v>
      </c>
      <c r="AY35" s="139">
        <v>0</v>
      </c>
      <c r="AZ35" s="139">
        <v>0</v>
      </c>
      <c r="BA35" s="139">
        <v>0</v>
      </c>
      <c r="BB35" s="139">
        <v>0</v>
      </c>
      <c r="BC35" s="139">
        <v>0</v>
      </c>
    </row>
    <row r="36" spans="1:55" s="140" customFormat="1" ht="12.75" customHeight="1">
      <c r="A36" s="775" t="s">
        <v>538</v>
      </c>
      <c r="B36" s="775" t="s">
        <v>75</v>
      </c>
      <c r="C36" s="775" t="s">
        <v>247</v>
      </c>
      <c r="D36" s="775" t="s">
        <v>100</v>
      </c>
      <c r="E36" s="138">
        <v>0</v>
      </c>
      <c r="F36" s="138">
        <v>0</v>
      </c>
      <c r="G36" s="138">
        <v>0</v>
      </c>
      <c r="H36" s="138">
        <v>0</v>
      </c>
      <c r="I36" s="138">
        <v>0</v>
      </c>
      <c r="J36" s="138">
        <v>0</v>
      </c>
      <c r="K36" s="138">
        <v>0</v>
      </c>
      <c r="L36" s="138">
        <v>0</v>
      </c>
      <c r="M36" s="139">
        <v>0</v>
      </c>
      <c r="N36" s="139">
        <v>0</v>
      </c>
      <c r="O36" s="139">
        <v>0</v>
      </c>
      <c r="P36" s="139">
        <v>0</v>
      </c>
      <c r="Q36" s="139">
        <v>0</v>
      </c>
      <c r="R36" s="139">
        <v>0</v>
      </c>
      <c r="S36" s="139">
        <v>0</v>
      </c>
      <c r="T36" s="139">
        <v>0</v>
      </c>
      <c r="U36" s="139">
        <v>0</v>
      </c>
      <c r="V36" s="139">
        <v>0</v>
      </c>
      <c r="W36" s="139">
        <v>0</v>
      </c>
      <c r="X36" s="139">
        <v>0</v>
      </c>
      <c r="Y36" s="139">
        <v>0</v>
      </c>
      <c r="Z36" s="139">
        <v>0</v>
      </c>
      <c r="AA36" s="139">
        <v>0</v>
      </c>
      <c r="AB36" s="139">
        <v>0</v>
      </c>
      <c r="AC36" s="1054" t="s">
        <v>2225</v>
      </c>
      <c r="AE36" s="762" t="s">
        <v>638</v>
      </c>
      <c r="AF36" s="139">
        <v>0</v>
      </c>
      <c r="AG36" s="139">
        <v>0</v>
      </c>
      <c r="AH36" s="139">
        <v>0</v>
      </c>
      <c r="AI36" s="139">
        <v>0</v>
      </c>
      <c r="AJ36" s="139">
        <v>0</v>
      </c>
      <c r="AK36" s="139">
        <v>0</v>
      </c>
      <c r="AL36" s="139">
        <v>0</v>
      </c>
      <c r="AM36" s="139">
        <v>0</v>
      </c>
      <c r="AN36" s="139">
        <v>0</v>
      </c>
      <c r="AO36" s="139">
        <v>0</v>
      </c>
      <c r="AP36" s="139">
        <v>0</v>
      </c>
      <c r="AQ36" s="139">
        <v>0</v>
      </c>
      <c r="AR36" s="139">
        <v>0</v>
      </c>
      <c r="AS36" s="139">
        <v>0</v>
      </c>
      <c r="AT36" s="139">
        <v>0</v>
      </c>
      <c r="AU36" s="139">
        <v>0</v>
      </c>
      <c r="AV36" s="139">
        <v>0</v>
      </c>
      <c r="AW36" s="139">
        <v>0</v>
      </c>
      <c r="AX36" s="139">
        <v>0</v>
      </c>
      <c r="AY36" s="139">
        <v>0</v>
      </c>
      <c r="AZ36" s="139">
        <v>0</v>
      </c>
      <c r="BA36" s="139">
        <v>0</v>
      </c>
      <c r="BB36" s="139">
        <v>0</v>
      </c>
      <c r="BC36" s="139">
        <v>0</v>
      </c>
    </row>
    <row r="37" spans="1:55" s="140" customFormat="1" ht="12.75" customHeight="1">
      <c r="A37" s="775"/>
      <c r="B37" s="775"/>
      <c r="C37" s="775"/>
      <c r="D37" s="775"/>
      <c r="E37" s="141" t="str">
        <f>IF(AND(SUM(E34:E36)&gt;0,E35=0),"Missing Input",IF(AND(SUM(E34:E35)&gt;0,E36=0),"Missing Output",IF(AND(SUM(E34:E36)&gt;0,E35&gt;0,E36&gt;0),(E36/E35)*100,"")))</f>
        <v/>
      </c>
      <c r="F37" s="141" t="str">
        <f t="shared" ref="F37:AB37" si="10">IF(AND(SUM(F34:F36)&gt;0,F35=0),"Missing Input",IF(AND(SUM(F34:F35)&gt;0,F36=0),"Missing Output",IF(AND(SUM(F34:F36)&gt;0,F35&gt;0,F36&gt;0),(F36/F35)*100,"")))</f>
        <v/>
      </c>
      <c r="G37" s="141" t="str">
        <f t="shared" si="10"/>
        <v/>
      </c>
      <c r="H37" s="141" t="str">
        <f t="shared" si="10"/>
        <v/>
      </c>
      <c r="I37" s="141" t="str">
        <f t="shared" si="10"/>
        <v/>
      </c>
      <c r="J37" s="141" t="str">
        <f t="shared" si="10"/>
        <v/>
      </c>
      <c r="K37" s="141" t="str">
        <f t="shared" si="10"/>
        <v/>
      </c>
      <c r="L37" s="141" t="str">
        <f t="shared" si="10"/>
        <v/>
      </c>
      <c r="M37" s="141" t="str">
        <f t="shared" si="10"/>
        <v/>
      </c>
      <c r="N37" s="141" t="str">
        <f t="shared" si="10"/>
        <v/>
      </c>
      <c r="O37" s="141" t="str">
        <f t="shared" si="10"/>
        <v/>
      </c>
      <c r="P37" s="141" t="str">
        <f t="shared" si="10"/>
        <v/>
      </c>
      <c r="Q37" s="141" t="str">
        <f t="shared" si="10"/>
        <v/>
      </c>
      <c r="R37" s="141" t="str">
        <f t="shared" si="10"/>
        <v/>
      </c>
      <c r="S37" s="141" t="str">
        <f t="shared" si="10"/>
        <v/>
      </c>
      <c r="T37" s="141" t="str">
        <f t="shared" si="10"/>
        <v/>
      </c>
      <c r="U37" s="141" t="str">
        <f t="shared" si="10"/>
        <v/>
      </c>
      <c r="V37" s="141" t="str">
        <f t="shared" si="10"/>
        <v/>
      </c>
      <c r="W37" s="141" t="str">
        <f>IF(AND(SUM(W34:W36)&gt;0,W35=0),"Missing Input",IF(AND(SUM(W34:W35)&gt;0,W36=0),"Missing Output",IF(AND(SUM(W34:W36)&gt;0,W35&gt;0,W36&gt;0),(W36/W35)*100,"")))</f>
        <v/>
      </c>
      <c r="X37" s="141" t="str">
        <f>IF(AND(SUM(X34:X36)&gt;0,X35=0),"Missing Input",IF(AND(SUM(X34:X35)&gt;0,X36=0),"Missing Output",IF(AND(SUM(X34:X36)&gt;0,X35&gt;0,X36&gt;0),(X36/X35)*100,"")))</f>
        <v/>
      </c>
      <c r="Y37" s="141" t="str">
        <f>IF(AND(SUM(Y34:Y36)&gt;0,Y35=0),"Missing Input",IF(AND(SUM(Y34:Y35)&gt;0,Y36=0),"Missing Output",IF(AND(SUM(Y34:Y36)&gt;0,Y35&gt;0,Y36&gt;0),(Y36/Y35)*100,"")))</f>
        <v/>
      </c>
      <c r="Z37" s="141" t="str">
        <f>IF(AND(SUM(Z34:Z36)&gt;0,Z35=0),"Missing Input",IF(AND(SUM(Z34:Z35)&gt;0,Z36=0),"Missing Output",IF(AND(SUM(Z34:Z36)&gt;0,Z35&gt;0,Z36&gt;0),(Z36/Z35)*100,"")))</f>
        <v/>
      </c>
      <c r="AA37" s="141" t="str">
        <f>IF(AND(SUM(AA34:AA36)&gt;0,AA35=0),"Missing Input",IF(AND(SUM(AA34:AA35)&gt;0,AA36=0),"Missing Output",IF(AND(SUM(AA34:AA36)&gt;0,AA35&gt;0,AA36&gt;0),(AA36/AA35)*100,"")))</f>
        <v/>
      </c>
      <c r="AB37" s="141" t="str">
        <f t="shared" si="10"/>
        <v/>
      </c>
      <c r="AC37" s="1070" t="s">
        <v>2222</v>
      </c>
      <c r="AE37" s="762" t="s">
        <v>964</v>
      </c>
      <c r="AF37" s="141" t="str">
        <f t="shared" ref="AF37:BC37" si="11">IF(AND(SUM(AF34:AF36)&gt;0,AF35=0),"Missing Input",IF(AND(SUM(AF34:AF35)&gt;0,AF36=0),"Missing Output",IF(AND(SUM(AF34:AF36)&gt;0,AF35&gt;0,AF36&gt;0),(AF36/AF35)*100,"")))</f>
        <v/>
      </c>
      <c r="AG37" s="141" t="str">
        <f t="shared" si="11"/>
        <v/>
      </c>
      <c r="AH37" s="141" t="str">
        <f t="shared" si="11"/>
        <v/>
      </c>
      <c r="AI37" s="141" t="str">
        <f t="shared" si="11"/>
        <v/>
      </c>
      <c r="AJ37" s="141" t="str">
        <f t="shared" si="11"/>
        <v/>
      </c>
      <c r="AK37" s="141" t="str">
        <f t="shared" si="11"/>
        <v/>
      </c>
      <c r="AL37" s="141" t="str">
        <f t="shared" si="11"/>
        <v/>
      </c>
      <c r="AM37" s="141" t="str">
        <f t="shared" si="11"/>
        <v/>
      </c>
      <c r="AN37" s="141" t="str">
        <f t="shared" si="11"/>
        <v/>
      </c>
      <c r="AO37" s="141" t="str">
        <f t="shared" si="11"/>
        <v/>
      </c>
      <c r="AP37" s="141" t="str">
        <f t="shared" si="11"/>
        <v/>
      </c>
      <c r="AQ37" s="141" t="str">
        <f t="shared" si="11"/>
        <v/>
      </c>
      <c r="AR37" s="141" t="str">
        <f t="shared" si="11"/>
        <v/>
      </c>
      <c r="AS37" s="141" t="str">
        <f t="shared" si="11"/>
        <v/>
      </c>
      <c r="AT37" s="141" t="str">
        <f t="shared" si="11"/>
        <v/>
      </c>
      <c r="AU37" s="141" t="str">
        <f t="shared" si="11"/>
        <v/>
      </c>
      <c r="AV37" s="141" t="str">
        <f t="shared" si="11"/>
        <v/>
      </c>
      <c r="AW37" s="141" t="str">
        <f t="shared" si="11"/>
        <v/>
      </c>
      <c r="AX37" s="141" t="str">
        <f t="shared" si="11"/>
        <v/>
      </c>
      <c r="AY37" s="141" t="str">
        <f>IF(AND(SUM(AY34:AY36)&gt;0,AY35=0),"Missing Input",IF(AND(SUM(AY34:AY35)&gt;0,AY36=0),"Missing Output",IF(AND(SUM(AY34:AY36)&gt;0,AY35&gt;0,AY36&gt;0),(AY36/AY35)*100,"")))</f>
        <v/>
      </c>
      <c r="AZ37" s="141" t="str">
        <f>IF(AND(SUM(AZ34:AZ36)&gt;0,AZ35=0),"Missing Input",IF(AND(SUM(AZ34:AZ35)&gt;0,AZ36=0),"Missing Output",IF(AND(SUM(AZ34:AZ36)&gt;0,AZ35&gt;0,AZ36&gt;0),(AZ36/AZ35)*100,"")))</f>
        <v/>
      </c>
      <c r="BA37" s="141" t="str">
        <f>IF(AND(SUM(BA34:BA36)&gt;0,BA35=0),"Missing Input",IF(AND(SUM(BA34:BA35)&gt;0,BA36=0),"Missing Output",IF(AND(SUM(BA34:BA36)&gt;0,BA35&gt;0,BA36&gt;0),(BA36/BA35)*100,"")))</f>
        <v/>
      </c>
      <c r="BB37" s="141" t="str">
        <f>IF(AND(SUM(BB34:BB36)&gt;0,BB35=0),"Missing Input",IF(AND(SUM(BB34:BB35)&gt;0,BB36=0),"Missing Output",IF(AND(SUM(BB34:BB36)&gt;0,BB35&gt;0,BB36&gt;0),(BB36/BB35)*100,"")))</f>
        <v/>
      </c>
      <c r="BC37" s="141" t="str">
        <f t="shared" si="11"/>
        <v/>
      </c>
    </row>
    <row r="38" spans="1:55" s="140" customFormat="1" ht="24" customHeight="1">
      <c r="A38" s="775"/>
      <c r="B38" s="775"/>
      <c r="C38" s="775"/>
      <c r="D38" s="775"/>
      <c r="E38" s="142"/>
      <c r="F38" s="142"/>
      <c r="G38" s="142"/>
      <c r="H38" s="142"/>
      <c r="I38" s="142"/>
      <c r="J38" s="143"/>
      <c r="K38" s="143"/>
      <c r="L38" s="143"/>
      <c r="M38" s="143"/>
      <c r="N38" s="143"/>
      <c r="O38" s="144"/>
      <c r="P38" s="144"/>
      <c r="Q38" s="144"/>
      <c r="R38" s="144"/>
      <c r="S38" s="144"/>
      <c r="T38" s="144"/>
      <c r="U38" s="144"/>
      <c r="V38" s="144"/>
      <c r="W38" s="144"/>
      <c r="X38" s="144"/>
      <c r="Y38" s="144"/>
      <c r="Z38" s="144"/>
      <c r="AA38" s="144"/>
      <c r="AB38" s="144"/>
      <c r="AC38" s="1071" t="s">
        <v>2223</v>
      </c>
      <c r="AE38" s="762" t="s">
        <v>759</v>
      </c>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row>
    <row r="39" spans="1:55" s="140" customFormat="1">
      <c r="A39" s="775" t="s">
        <v>538</v>
      </c>
      <c r="B39" s="793" t="s">
        <v>74</v>
      </c>
      <c r="C39" s="775" t="s">
        <v>615</v>
      </c>
      <c r="D39" s="775" t="s">
        <v>100</v>
      </c>
      <c r="E39" s="718">
        <f>SUM(E9,E14,E25,E30)</f>
        <v>0</v>
      </c>
      <c r="F39" s="718">
        <f t="shared" ref="F39:O39" si="12">SUM(F9,F14,F25,F30)</f>
        <v>0</v>
      </c>
      <c r="G39" s="718">
        <f t="shared" si="12"/>
        <v>0</v>
      </c>
      <c r="H39" s="718">
        <f t="shared" si="12"/>
        <v>0</v>
      </c>
      <c r="I39" s="718">
        <f t="shared" si="12"/>
        <v>0</v>
      </c>
      <c r="J39" s="718">
        <f t="shared" si="12"/>
        <v>0</v>
      </c>
      <c r="K39" s="718">
        <f t="shared" si="12"/>
        <v>0</v>
      </c>
      <c r="L39" s="718">
        <f t="shared" si="12"/>
        <v>0</v>
      </c>
      <c r="M39" s="718">
        <f t="shared" si="12"/>
        <v>0</v>
      </c>
      <c r="N39" s="718">
        <f t="shared" si="12"/>
        <v>0</v>
      </c>
      <c r="O39" s="722">
        <f t="shared" si="12"/>
        <v>0</v>
      </c>
      <c r="P39" s="718">
        <f t="shared" ref="P39:AB39" si="13">SUM(P9,P14,P25,P30)</f>
        <v>0</v>
      </c>
      <c r="Q39" s="718">
        <f t="shared" si="13"/>
        <v>0</v>
      </c>
      <c r="R39" s="718">
        <f t="shared" si="13"/>
        <v>0</v>
      </c>
      <c r="S39" s="718">
        <f t="shared" si="13"/>
        <v>0</v>
      </c>
      <c r="T39" s="718">
        <f t="shared" si="13"/>
        <v>0</v>
      </c>
      <c r="U39" s="718">
        <f t="shared" ref="U39:Z39" si="14">SUM(U9,U14,U25,U30)</f>
        <v>0</v>
      </c>
      <c r="V39" s="718">
        <f t="shared" si="14"/>
        <v>0</v>
      </c>
      <c r="W39" s="718">
        <f t="shared" si="14"/>
        <v>0</v>
      </c>
      <c r="X39" s="718">
        <f t="shared" si="14"/>
        <v>0</v>
      </c>
      <c r="Y39" s="722">
        <f t="shared" si="14"/>
        <v>0</v>
      </c>
      <c r="Z39" s="718">
        <f t="shared" si="14"/>
        <v>0</v>
      </c>
      <c r="AA39" s="718">
        <f>SUM(AA9,AA14,AA25,AA30)</f>
        <v>0</v>
      </c>
      <c r="AB39" s="722">
        <f t="shared" si="13"/>
        <v>0</v>
      </c>
      <c r="AC39" s="1072" t="s">
        <v>2224</v>
      </c>
      <c r="AE39" s="762" t="s">
        <v>637</v>
      </c>
      <c r="AF39" s="145">
        <f t="shared" ref="AF39:BC39" si="15">SUM(AF9,AF14,AF25,AF30)</f>
        <v>0</v>
      </c>
      <c r="AG39" s="145">
        <f t="shared" si="15"/>
        <v>0</v>
      </c>
      <c r="AH39" s="145">
        <f t="shared" si="15"/>
        <v>0</v>
      </c>
      <c r="AI39" s="145">
        <f t="shared" si="15"/>
        <v>0</v>
      </c>
      <c r="AJ39" s="145">
        <f t="shared" si="15"/>
        <v>0</v>
      </c>
      <c r="AK39" s="145">
        <f t="shared" si="15"/>
        <v>0</v>
      </c>
      <c r="AL39" s="145">
        <f t="shared" si="15"/>
        <v>0</v>
      </c>
      <c r="AM39" s="145">
        <f t="shared" si="15"/>
        <v>0</v>
      </c>
      <c r="AN39" s="145">
        <f t="shared" si="15"/>
        <v>0</v>
      </c>
      <c r="AO39" s="145">
        <f t="shared" si="15"/>
        <v>0</v>
      </c>
      <c r="AP39" s="145">
        <f t="shared" si="15"/>
        <v>0</v>
      </c>
      <c r="AQ39" s="145">
        <f t="shared" si="15"/>
        <v>0</v>
      </c>
      <c r="AR39" s="145">
        <f t="shared" si="15"/>
        <v>0</v>
      </c>
      <c r="AS39" s="145">
        <f t="shared" si="15"/>
        <v>0</v>
      </c>
      <c r="AT39" s="145">
        <f t="shared" si="15"/>
        <v>0</v>
      </c>
      <c r="AU39" s="145">
        <f t="shared" si="15"/>
        <v>0</v>
      </c>
      <c r="AV39" s="145">
        <f t="shared" si="15"/>
        <v>0</v>
      </c>
      <c r="AW39" s="145">
        <f t="shared" si="15"/>
        <v>0</v>
      </c>
      <c r="AX39" s="145">
        <f t="shared" si="15"/>
        <v>0</v>
      </c>
      <c r="AY39" s="145">
        <f>SUM(AY9,AY14,AY25,AY30)</f>
        <v>0</v>
      </c>
      <c r="AZ39" s="145">
        <f>SUM(AZ9,AZ14,AZ25,AZ30)</f>
        <v>0</v>
      </c>
      <c r="BA39" s="145">
        <f>SUM(BA9,BA14,BA25,BA30)</f>
        <v>0</v>
      </c>
      <c r="BB39" s="145">
        <f>SUM(BB9,BB14,BB25,BB30)</f>
        <v>0</v>
      </c>
      <c r="BC39" s="145">
        <f t="shared" si="15"/>
        <v>0</v>
      </c>
    </row>
    <row r="40" spans="1:55" s="140" customFormat="1" ht="12.75" thickBot="1">
      <c r="A40" s="775" t="s">
        <v>538</v>
      </c>
      <c r="B40" s="775" t="s">
        <v>75</v>
      </c>
      <c r="C40" s="775" t="s">
        <v>615</v>
      </c>
      <c r="D40" s="775" t="s">
        <v>100</v>
      </c>
      <c r="E40" s="720">
        <f>SUM(E15,E20,E31,E36)</f>
        <v>0</v>
      </c>
      <c r="F40" s="720">
        <f t="shared" ref="F40:O40" si="16">SUM(F15,F20,F31,F36)</f>
        <v>0</v>
      </c>
      <c r="G40" s="720">
        <f t="shared" si="16"/>
        <v>0</v>
      </c>
      <c r="H40" s="720">
        <f t="shared" si="16"/>
        <v>0</v>
      </c>
      <c r="I40" s="720">
        <f t="shared" si="16"/>
        <v>0</v>
      </c>
      <c r="J40" s="720">
        <f t="shared" si="16"/>
        <v>0</v>
      </c>
      <c r="K40" s="720">
        <f t="shared" si="16"/>
        <v>0</v>
      </c>
      <c r="L40" s="720">
        <f t="shared" si="16"/>
        <v>0</v>
      </c>
      <c r="M40" s="720">
        <f t="shared" si="16"/>
        <v>0</v>
      </c>
      <c r="N40" s="720">
        <f t="shared" si="16"/>
        <v>0</v>
      </c>
      <c r="O40" s="723">
        <f t="shared" si="16"/>
        <v>0</v>
      </c>
      <c r="P40" s="720">
        <f t="shared" ref="P40:AB40" si="17">SUM(P15,P20,P31,P36)</f>
        <v>0</v>
      </c>
      <c r="Q40" s="720">
        <f t="shared" si="17"/>
        <v>0</v>
      </c>
      <c r="R40" s="720">
        <f t="shared" si="17"/>
        <v>0</v>
      </c>
      <c r="S40" s="720">
        <f t="shared" si="17"/>
        <v>0</v>
      </c>
      <c r="T40" s="720">
        <f t="shared" si="17"/>
        <v>0</v>
      </c>
      <c r="U40" s="720">
        <f t="shared" ref="U40:Z40" si="18">SUM(U15,U20,U31,U36)</f>
        <v>0</v>
      </c>
      <c r="V40" s="720">
        <f t="shared" si="18"/>
        <v>0</v>
      </c>
      <c r="W40" s="720">
        <f t="shared" si="18"/>
        <v>0</v>
      </c>
      <c r="X40" s="720">
        <f t="shared" si="18"/>
        <v>0</v>
      </c>
      <c r="Y40" s="723">
        <f t="shared" si="18"/>
        <v>0</v>
      </c>
      <c r="Z40" s="720">
        <f t="shared" si="18"/>
        <v>0</v>
      </c>
      <c r="AA40" s="720">
        <f>SUM(AA15,AA20,AA31,AA36)</f>
        <v>0</v>
      </c>
      <c r="AB40" s="723">
        <f t="shared" si="17"/>
        <v>0</v>
      </c>
      <c r="AC40" s="1073" t="s">
        <v>2225</v>
      </c>
      <c r="AE40" s="764" t="s">
        <v>638</v>
      </c>
      <c r="AF40" s="146">
        <f t="shared" ref="AF40:BC40" si="19">SUM(AF15,AF20,AF31,AF36)</f>
        <v>0</v>
      </c>
      <c r="AG40" s="146">
        <f t="shared" si="19"/>
        <v>0</v>
      </c>
      <c r="AH40" s="146">
        <f t="shared" si="19"/>
        <v>0</v>
      </c>
      <c r="AI40" s="146">
        <f t="shared" si="19"/>
        <v>0</v>
      </c>
      <c r="AJ40" s="146">
        <f t="shared" si="19"/>
        <v>0</v>
      </c>
      <c r="AK40" s="146">
        <f t="shared" si="19"/>
        <v>0</v>
      </c>
      <c r="AL40" s="146">
        <f t="shared" si="19"/>
        <v>0</v>
      </c>
      <c r="AM40" s="146">
        <f t="shared" si="19"/>
        <v>0</v>
      </c>
      <c r="AN40" s="146">
        <f t="shared" si="19"/>
        <v>0</v>
      </c>
      <c r="AO40" s="146">
        <f t="shared" si="19"/>
        <v>0</v>
      </c>
      <c r="AP40" s="146">
        <f t="shared" si="19"/>
        <v>0</v>
      </c>
      <c r="AQ40" s="146">
        <f t="shared" si="19"/>
        <v>0</v>
      </c>
      <c r="AR40" s="146">
        <f t="shared" si="19"/>
        <v>0</v>
      </c>
      <c r="AS40" s="146">
        <f t="shared" si="19"/>
        <v>0</v>
      </c>
      <c r="AT40" s="146">
        <f t="shared" si="19"/>
        <v>0</v>
      </c>
      <c r="AU40" s="146">
        <f t="shared" si="19"/>
        <v>0</v>
      </c>
      <c r="AV40" s="146">
        <f t="shared" si="19"/>
        <v>0</v>
      </c>
      <c r="AW40" s="146">
        <f t="shared" si="19"/>
        <v>0</v>
      </c>
      <c r="AX40" s="146">
        <f t="shared" si="19"/>
        <v>0</v>
      </c>
      <c r="AY40" s="146">
        <f>SUM(AY15,AY20,AY31,AY36)</f>
        <v>0</v>
      </c>
      <c r="AZ40" s="146">
        <f>SUM(AZ15,AZ20,AZ31,AZ36)</f>
        <v>0</v>
      </c>
      <c r="BA40" s="146">
        <f>SUM(BA15,BA20,BA31,BA36)</f>
        <v>0</v>
      </c>
      <c r="BB40" s="146">
        <f>SUM(BB15,BB20,BB31,BB36)</f>
        <v>0</v>
      </c>
      <c r="BC40" s="146">
        <f t="shared" si="19"/>
        <v>0</v>
      </c>
    </row>
  </sheetData>
  <phoneticPr fontId="11" type="noConversion"/>
  <conditionalFormatting sqref="E6:Z40">
    <cfRule type="expression" dxfId="219" priority="2" stopIfTrue="1">
      <formula>E6&lt;&gt;AF6</formula>
    </cfRule>
  </conditionalFormatting>
  <conditionalFormatting sqref="AB6:AB40">
    <cfRule type="expression" dxfId="218" priority="65" stopIfTrue="1">
      <formula>AB6&lt;&gt;BC6</formula>
    </cfRule>
  </conditionalFormatting>
  <conditionalFormatting sqref="AA6:AA40">
    <cfRule type="expression" dxfId="217" priority="1" stopIfTrue="1">
      <formula>AA6&lt;&gt;BB6</formula>
    </cfRule>
  </conditionalFormatting>
  <dataValidations count="1">
    <dataValidation type="whole" operator="greaterThanOrEqual" allowBlank="1" showInputMessage="1" showErrorMessage="1" error="Positive whole numbers only / Nombres entiers positifs uniquement" sqref="AF28:BC31 AF23:BC25 AF18:BC20 AF12:BC15 AF7:BC9 AF34:BC36 E28:AB31 E23:AB25 E18:AB20 E12:AB15 E7:AB9 E34:AB36">
      <formula1>0</formula1>
    </dataValidation>
  </dataValidations>
  <pageMargins left="0.25" right="0.25" top="0.5" bottom="0.3" header="0.5" footer="0.5"/>
  <pageSetup paperSize="9" scale="59" orientation="landscape" r:id="rId1"/>
  <headerFooter alignWithMargins="0"/>
  <legacyDrawing r:id="rId2"/>
</worksheet>
</file>

<file path=xl/worksheets/sheet33.xml><?xml version="1.0" encoding="utf-8"?>
<worksheet xmlns="http://schemas.openxmlformats.org/spreadsheetml/2006/main" xmlns:r="http://schemas.openxmlformats.org/officeDocument/2006/relationships">
  <sheetPr codeName="Sheet_TS19" enableFormatConditionsCalculation="0">
    <tabColor indexed="43"/>
    <pageSetUpPr fitToPage="1"/>
  </sheetPr>
  <dimension ref="A1:BQ40"/>
  <sheetViews>
    <sheetView showGridLines="0" zoomScaleNormal="100" workbookViewId="0">
      <pane xSplit="4" ySplit="5" topLeftCell="Q6" activePane="bottomRight" state="frozen"/>
      <selection activeCell="P11" sqref="P11"/>
      <selection pane="topRight" activeCell="P11" sqref="P11"/>
      <selection pane="bottomLeft" activeCell="P11" sqref="P11"/>
      <selection pane="bottomRight" activeCell="AC17" sqref="AC17"/>
    </sheetView>
  </sheetViews>
  <sheetFormatPr defaultRowHeight="12.75"/>
  <cols>
    <col min="1" max="4" width="10.140625" style="777" hidden="1" customWidth="1"/>
    <col min="5" max="28" width="8.7109375" style="95" customWidth="1"/>
    <col min="29" max="29" width="30.7109375" style="777" customWidth="1"/>
    <col min="30" max="30" width="9.140625" style="95" hidden="1" customWidth="1"/>
    <col min="31" max="31" width="33.42578125" style="777" hidden="1" customWidth="1"/>
    <col min="32" max="68" width="9.140625" style="95" hidden="1" customWidth="1"/>
    <col min="70" max="78" width="9.140625" style="95" customWidth="1"/>
    <col min="79" max="16384" width="9.140625" style="95"/>
  </cols>
  <sheetData>
    <row r="1" spans="1:55" ht="48.95" customHeight="1">
      <c r="F1" s="402"/>
      <c r="G1" s="220"/>
      <c r="H1" s="220"/>
      <c r="I1" s="1075" t="s">
        <v>2232</v>
      </c>
      <c r="J1" s="220"/>
      <c r="K1" s="220"/>
      <c r="L1" s="220"/>
      <c r="N1" s="402"/>
      <c r="O1" s="221"/>
      <c r="P1" s="221"/>
      <c r="Q1" s="221"/>
      <c r="R1" s="221"/>
      <c r="S1" s="221"/>
      <c r="T1" s="221"/>
      <c r="U1" s="1075" t="s">
        <v>2232</v>
      </c>
      <c r="V1" s="221"/>
      <c r="W1" s="221"/>
      <c r="X1" s="221"/>
      <c r="Y1" s="221"/>
      <c r="Z1" s="221"/>
      <c r="AA1" s="221"/>
      <c r="AB1" s="221"/>
      <c r="AC1" s="1040">
        <f ca="1">NOW()</f>
        <v>41912.572466666665</v>
      </c>
      <c r="AE1" s="787" t="s">
        <v>643</v>
      </c>
    </row>
    <row r="2" spans="1:55" s="97" customFormat="1">
      <c r="A2" s="770"/>
      <c r="B2" s="770"/>
      <c r="C2" s="770"/>
      <c r="D2" s="771"/>
      <c r="E2" s="98"/>
      <c r="I2" s="1074" t="s">
        <v>2227</v>
      </c>
      <c r="M2" s="98"/>
      <c r="N2" s="98"/>
      <c r="O2" s="98"/>
      <c r="P2" s="98"/>
      <c r="Q2" s="98"/>
      <c r="R2" s="98"/>
      <c r="S2" s="98"/>
      <c r="T2" s="98"/>
      <c r="U2" s="1074" t="s">
        <v>2227</v>
      </c>
      <c r="V2" s="98"/>
      <c r="W2" s="98"/>
      <c r="X2" s="98"/>
      <c r="Y2" s="98"/>
      <c r="Z2" s="98"/>
      <c r="AA2" s="98"/>
      <c r="AC2" s="1041" t="s">
        <v>2129</v>
      </c>
      <c r="AE2" s="770"/>
    </row>
    <row r="3" spans="1:55" s="99" customFormat="1" ht="12">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E3" s="772"/>
    </row>
    <row r="4" spans="1:55" s="99" customFormat="1" ht="12">
      <c r="A4" s="759" t="s">
        <v>1304</v>
      </c>
      <c r="B4" s="759" t="s">
        <v>1302</v>
      </c>
      <c r="C4" s="759" t="s">
        <v>1303</v>
      </c>
      <c r="D4" s="760" t="s">
        <v>1305</v>
      </c>
      <c r="E4" s="98"/>
      <c r="F4" s="98"/>
      <c r="G4" s="98"/>
      <c r="H4" s="98"/>
      <c r="I4" s="98"/>
      <c r="J4" s="98"/>
      <c r="K4" s="98"/>
      <c r="L4" s="98"/>
      <c r="AC4" s="771"/>
      <c r="AE4" s="772"/>
    </row>
    <row r="5" spans="1:55" s="99" customFormat="1"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137" customFormat="1" ht="24" customHeight="1" thickBot="1">
      <c r="A6" s="789"/>
      <c r="B6" s="789"/>
      <c r="C6" s="789"/>
      <c r="D6" s="789"/>
      <c r="E6" s="626"/>
      <c r="F6" s="626"/>
      <c r="G6" s="626"/>
      <c r="H6" s="626"/>
      <c r="I6" s="626"/>
      <c r="J6" s="626"/>
      <c r="K6" s="626"/>
      <c r="L6" s="626"/>
      <c r="M6" s="626"/>
      <c r="N6" s="626"/>
      <c r="O6" s="126"/>
      <c r="P6" s="627"/>
      <c r="Q6" s="627"/>
      <c r="R6" s="627"/>
      <c r="S6" s="627"/>
      <c r="T6" s="627"/>
      <c r="U6" s="627"/>
      <c r="V6" s="627"/>
      <c r="W6" s="627"/>
      <c r="X6" s="627"/>
      <c r="Y6" s="126"/>
      <c r="Z6" s="627"/>
      <c r="AA6" s="627"/>
      <c r="AB6" s="126"/>
      <c r="AC6" s="1069" t="s">
        <v>2142</v>
      </c>
      <c r="AE6" s="763" t="s">
        <v>186</v>
      </c>
      <c r="AF6" s="249"/>
      <c r="AG6" s="627"/>
      <c r="AH6" s="627"/>
      <c r="AI6" s="627"/>
      <c r="AJ6" s="627"/>
      <c r="AK6" s="627"/>
      <c r="AL6" s="627"/>
      <c r="AM6" s="627"/>
      <c r="AN6" s="627"/>
      <c r="AO6" s="627"/>
      <c r="AP6" s="627"/>
      <c r="AQ6" s="627"/>
      <c r="AR6" s="627"/>
      <c r="AS6" s="627"/>
      <c r="AT6" s="627"/>
      <c r="AU6" s="627"/>
      <c r="AV6" s="627"/>
      <c r="AW6" s="627"/>
      <c r="AX6" s="627"/>
      <c r="AY6" s="627"/>
      <c r="AZ6" s="627"/>
      <c r="BA6" s="627"/>
      <c r="BB6" s="627"/>
      <c r="BC6" s="627"/>
    </row>
    <row r="7" spans="1:55" s="140" customFormat="1" ht="12.75" customHeight="1">
      <c r="A7" s="775" t="s">
        <v>538</v>
      </c>
      <c r="B7" s="775" t="s">
        <v>73</v>
      </c>
      <c r="C7" s="775" t="s">
        <v>555</v>
      </c>
      <c r="D7" s="775" t="s">
        <v>78</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2219</v>
      </c>
      <c r="AE7" s="762" t="s">
        <v>1474</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row>
    <row r="8" spans="1:55" s="140" customFormat="1" ht="12.75" customHeight="1">
      <c r="A8" s="775" t="s">
        <v>538</v>
      </c>
      <c r="B8" s="775" t="s">
        <v>1307</v>
      </c>
      <c r="C8" s="775" t="s">
        <v>555</v>
      </c>
      <c r="D8" s="775" t="s">
        <v>78</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2220</v>
      </c>
      <c r="AE8" s="762" t="s">
        <v>636</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row>
    <row r="9" spans="1:55" s="140" customFormat="1" ht="12.75" customHeight="1">
      <c r="A9" s="775" t="s">
        <v>538</v>
      </c>
      <c r="B9" s="775" t="s">
        <v>74</v>
      </c>
      <c r="C9" s="775" t="s">
        <v>555</v>
      </c>
      <c r="D9" s="775" t="s">
        <v>78</v>
      </c>
      <c r="E9" s="138">
        <v>0</v>
      </c>
      <c r="F9" s="138">
        <v>0</v>
      </c>
      <c r="G9" s="138">
        <v>0</v>
      </c>
      <c r="H9" s="138">
        <v>0</v>
      </c>
      <c r="I9" s="138">
        <v>0</v>
      </c>
      <c r="J9" s="138">
        <v>0</v>
      </c>
      <c r="K9" s="138">
        <v>0</v>
      </c>
      <c r="L9" s="138">
        <v>0</v>
      </c>
      <c r="M9" s="138">
        <v>0</v>
      </c>
      <c r="N9" s="138">
        <v>0</v>
      </c>
      <c r="O9" s="138">
        <v>0</v>
      </c>
      <c r="P9" s="138">
        <v>0</v>
      </c>
      <c r="Q9" s="138">
        <v>0</v>
      </c>
      <c r="R9" s="138">
        <v>0</v>
      </c>
      <c r="S9" s="138">
        <v>0</v>
      </c>
      <c r="T9" s="138">
        <v>0</v>
      </c>
      <c r="U9" s="138">
        <v>0</v>
      </c>
      <c r="V9" s="138">
        <v>0</v>
      </c>
      <c r="W9" s="138">
        <v>0</v>
      </c>
      <c r="X9" s="138">
        <v>0</v>
      </c>
      <c r="Y9" s="138">
        <v>0</v>
      </c>
      <c r="Z9" s="138">
        <v>0</v>
      </c>
      <c r="AA9" s="138">
        <v>0</v>
      </c>
      <c r="AB9" s="138">
        <v>0</v>
      </c>
      <c r="AC9" s="1054" t="s">
        <v>2221</v>
      </c>
      <c r="AE9" s="762" t="s">
        <v>637</v>
      </c>
      <c r="AF9" s="138">
        <v>0</v>
      </c>
      <c r="AG9" s="138">
        <v>0</v>
      </c>
      <c r="AH9" s="138">
        <v>0</v>
      </c>
      <c r="AI9" s="138">
        <v>0</v>
      </c>
      <c r="AJ9" s="138">
        <v>0</v>
      </c>
      <c r="AK9" s="138">
        <v>0</v>
      </c>
      <c r="AL9" s="138">
        <v>0</v>
      </c>
      <c r="AM9" s="138">
        <v>0</v>
      </c>
      <c r="AN9" s="138">
        <v>0</v>
      </c>
      <c r="AO9" s="138">
        <v>0</v>
      </c>
      <c r="AP9" s="138">
        <v>0</v>
      </c>
      <c r="AQ9" s="138">
        <v>0</v>
      </c>
      <c r="AR9" s="138">
        <v>0</v>
      </c>
      <c r="AS9" s="138">
        <v>0</v>
      </c>
      <c r="AT9" s="138">
        <v>0</v>
      </c>
      <c r="AU9" s="138">
        <v>0</v>
      </c>
      <c r="AV9" s="138">
        <v>0</v>
      </c>
      <c r="AW9" s="138">
        <v>0</v>
      </c>
      <c r="AX9" s="138">
        <v>0</v>
      </c>
      <c r="AY9" s="138">
        <v>0</v>
      </c>
      <c r="AZ9" s="138">
        <v>0</v>
      </c>
      <c r="BA9" s="138">
        <v>0</v>
      </c>
      <c r="BB9" s="138">
        <v>0</v>
      </c>
      <c r="BC9" s="138">
        <v>0</v>
      </c>
    </row>
    <row r="10" spans="1:55" s="140" customFormat="1" ht="12.75" customHeight="1">
      <c r="A10" s="775"/>
      <c r="B10" s="775"/>
      <c r="C10" s="775"/>
      <c r="D10" s="775"/>
      <c r="E10" s="141" t="str">
        <f>IF(AND(SUM(E7:E9)&gt;0,E8=0),"Missing Input",IF(AND(SUM(E7:E8)&gt;0,E9=0),"Missing Output",IF(AND(SUM(E7:E9)&gt;0,E8&gt;0,E9&gt;0),(E9*3.6)/E8*100,"")))</f>
        <v/>
      </c>
      <c r="F10" s="141" t="str">
        <f t="shared" ref="F10:AB10" si="0">IF(AND(SUM(F7:F9)&gt;0,F8=0),"Missing Input",IF(AND(SUM(F7:F8)&gt;0,F9=0),"Missing Output",IF(AND(SUM(F7:F9)&gt;0,F8&gt;0,F9&gt;0),(F9*3.6)/F8*100,"")))</f>
        <v/>
      </c>
      <c r="G10" s="141" t="str">
        <f t="shared" si="0"/>
        <v/>
      </c>
      <c r="H10" s="141" t="str">
        <f t="shared" si="0"/>
        <v/>
      </c>
      <c r="I10" s="141" t="str">
        <f t="shared" si="0"/>
        <v/>
      </c>
      <c r="J10" s="141" t="str">
        <f t="shared" si="0"/>
        <v/>
      </c>
      <c r="K10" s="141" t="str">
        <f t="shared" si="0"/>
        <v/>
      </c>
      <c r="L10" s="141" t="str">
        <f t="shared" si="0"/>
        <v/>
      </c>
      <c r="M10" s="141" t="str">
        <f t="shared" si="0"/>
        <v/>
      </c>
      <c r="N10" s="141" t="str">
        <f t="shared" si="0"/>
        <v/>
      </c>
      <c r="O10" s="141" t="str">
        <f t="shared" si="0"/>
        <v/>
      </c>
      <c r="P10" s="141" t="str">
        <f t="shared" si="0"/>
        <v/>
      </c>
      <c r="Q10" s="141" t="str">
        <f t="shared" si="0"/>
        <v/>
      </c>
      <c r="R10" s="141" t="str">
        <f t="shared" si="0"/>
        <v/>
      </c>
      <c r="S10" s="141" t="str">
        <f t="shared" si="0"/>
        <v/>
      </c>
      <c r="T10" s="141" t="str">
        <f t="shared" si="0"/>
        <v/>
      </c>
      <c r="U10" s="141" t="str">
        <f t="shared" si="0"/>
        <v/>
      </c>
      <c r="V10" s="141" t="str">
        <f t="shared" si="0"/>
        <v/>
      </c>
      <c r="W10" s="141" t="str">
        <f>IF(AND(SUM(W7:W9)&gt;0,W8=0),"Missing Input",IF(AND(SUM(W7:W8)&gt;0,W9=0),"Missing Output",IF(AND(SUM(W7:W9)&gt;0,W8&gt;0,W9&gt;0),(W9*3.6)/W8*100,"")))</f>
        <v/>
      </c>
      <c r="X10" s="141" t="str">
        <f>IF(AND(SUM(X7:X9)&gt;0,X8=0),"Missing Input",IF(AND(SUM(X7:X8)&gt;0,X9=0),"Missing Output",IF(AND(SUM(X7:X9)&gt;0,X8&gt;0,X9&gt;0),(X9*3.6)/X8*100,"")))</f>
        <v/>
      </c>
      <c r="Y10" s="141" t="str">
        <f>IF(AND(SUM(Y7:Y9)&gt;0,Y8=0),"Missing Input",IF(AND(SUM(Y7:Y8)&gt;0,Y9=0),"Missing Output",IF(AND(SUM(Y7:Y9)&gt;0,Y8&gt;0,Y9&gt;0),(Y9*3.6)/Y8*100,"")))</f>
        <v/>
      </c>
      <c r="Z10" s="141" t="str">
        <f>IF(AND(SUM(Z7:Z9)&gt;0,Z8=0),"Missing Input",IF(AND(SUM(Z7:Z8)&gt;0,Z9=0),"Missing Output",IF(AND(SUM(Z7:Z9)&gt;0,Z8&gt;0,Z9&gt;0),(Z9*3.6)/Z8*100,"")))</f>
        <v/>
      </c>
      <c r="AA10" s="141" t="str">
        <f>IF(AND(SUM(AA7:AA9)&gt;0,AA8=0),"Missing Input",IF(AND(SUM(AA7:AA8)&gt;0,AA9=0),"Missing Output",IF(AND(SUM(AA7:AA9)&gt;0,AA8&gt;0,AA9&gt;0),(AA9*3.6)/AA8*100,"")))</f>
        <v/>
      </c>
      <c r="AB10" s="141" t="str">
        <f t="shared" si="0"/>
        <v/>
      </c>
      <c r="AC10" s="1070" t="s">
        <v>2222</v>
      </c>
      <c r="AE10" s="762" t="s">
        <v>964</v>
      </c>
      <c r="AF10" s="141" t="str">
        <f t="shared" ref="AF10:BC10" si="1">IF(AND(SUM(AF7:AF9)&gt;0,AF8=0),"Missing Input",IF(AND(SUM(AF7:AF8)&gt;0,AF9=0),"Missing Output",IF(AND(SUM(AF7:AF9)&gt;0,AF8&gt;0,AF9&gt;0),(AF9*3.6)/AF8*100,"")))</f>
        <v/>
      </c>
      <c r="AG10" s="141" t="str">
        <f t="shared" si="1"/>
        <v/>
      </c>
      <c r="AH10" s="141" t="str">
        <f t="shared" si="1"/>
        <v/>
      </c>
      <c r="AI10" s="141" t="str">
        <f t="shared" si="1"/>
        <v/>
      </c>
      <c r="AJ10" s="141" t="str">
        <f t="shared" si="1"/>
        <v/>
      </c>
      <c r="AK10" s="141" t="str">
        <f t="shared" si="1"/>
        <v/>
      </c>
      <c r="AL10" s="141" t="str">
        <f t="shared" si="1"/>
        <v/>
      </c>
      <c r="AM10" s="141" t="str">
        <f t="shared" si="1"/>
        <v/>
      </c>
      <c r="AN10" s="141" t="str">
        <f t="shared" si="1"/>
        <v/>
      </c>
      <c r="AO10" s="141" t="str">
        <f t="shared" si="1"/>
        <v/>
      </c>
      <c r="AP10" s="141" t="str">
        <f t="shared" si="1"/>
        <v/>
      </c>
      <c r="AQ10" s="141" t="str">
        <f t="shared" si="1"/>
        <v/>
      </c>
      <c r="AR10" s="141" t="str">
        <f t="shared" si="1"/>
        <v/>
      </c>
      <c r="AS10" s="141" t="str">
        <f t="shared" si="1"/>
        <v/>
      </c>
      <c r="AT10" s="141" t="str">
        <f t="shared" si="1"/>
        <v/>
      </c>
      <c r="AU10" s="141" t="str">
        <f t="shared" si="1"/>
        <v/>
      </c>
      <c r="AV10" s="141" t="str">
        <f t="shared" si="1"/>
        <v/>
      </c>
      <c r="AW10" s="141" t="str">
        <f t="shared" si="1"/>
        <v/>
      </c>
      <c r="AX10" s="141" t="str">
        <f t="shared" si="1"/>
        <v/>
      </c>
      <c r="AY10" s="141" t="str">
        <f t="shared" si="1"/>
        <v/>
      </c>
      <c r="AZ10" s="141" t="str">
        <f t="shared" si="1"/>
        <v/>
      </c>
      <c r="BA10" s="141" t="str">
        <f t="shared" si="1"/>
        <v/>
      </c>
      <c r="BB10" s="141" t="str">
        <f t="shared" si="1"/>
        <v/>
      </c>
      <c r="BC10" s="141" t="str">
        <f t="shared" si="1"/>
        <v/>
      </c>
    </row>
    <row r="11" spans="1:55" s="140" customFormat="1" ht="24" customHeight="1">
      <c r="A11" s="775"/>
      <c r="B11" s="775"/>
      <c r="C11" s="775"/>
      <c r="D11" s="775"/>
      <c r="E11" s="628"/>
      <c r="F11" s="628"/>
      <c r="G11" s="628"/>
      <c r="H11" s="628"/>
      <c r="I11" s="628"/>
      <c r="J11" s="629"/>
      <c r="K11" s="629"/>
      <c r="L11" s="629"/>
      <c r="M11" s="629"/>
      <c r="N11" s="629"/>
      <c r="O11" s="144"/>
      <c r="P11" s="630"/>
      <c r="Q11" s="630"/>
      <c r="R11" s="630"/>
      <c r="S11" s="630"/>
      <c r="T11" s="630"/>
      <c r="U11" s="630"/>
      <c r="V11" s="630"/>
      <c r="W11" s="630"/>
      <c r="X11" s="630"/>
      <c r="Y11" s="144"/>
      <c r="Z11" s="630"/>
      <c r="AA11" s="630"/>
      <c r="AB11" s="144"/>
      <c r="AC11" s="1067" t="s">
        <v>2141</v>
      </c>
      <c r="AE11" s="762" t="s">
        <v>189</v>
      </c>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row>
    <row r="12" spans="1:55" s="140" customFormat="1" ht="12.75" customHeight="1">
      <c r="A12" s="775" t="s">
        <v>538</v>
      </c>
      <c r="B12" s="775" t="s">
        <v>73</v>
      </c>
      <c r="C12" s="775" t="s">
        <v>556</v>
      </c>
      <c r="D12" s="775" t="s">
        <v>78</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2219</v>
      </c>
      <c r="AE12" s="762" t="s">
        <v>1474</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row>
    <row r="13" spans="1:55" s="140" customFormat="1" ht="12.75" customHeight="1">
      <c r="A13" s="775" t="s">
        <v>538</v>
      </c>
      <c r="B13" s="775" t="s">
        <v>1307</v>
      </c>
      <c r="C13" s="775" t="s">
        <v>556</v>
      </c>
      <c r="D13" s="775" t="s">
        <v>78</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2220</v>
      </c>
      <c r="AE13" s="762" t="s">
        <v>636</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row>
    <row r="14" spans="1:55" s="140" customFormat="1" ht="12.75" customHeight="1">
      <c r="A14" s="775" t="s">
        <v>538</v>
      </c>
      <c r="B14" s="775" t="s">
        <v>74</v>
      </c>
      <c r="C14" s="775" t="s">
        <v>556</v>
      </c>
      <c r="D14" s="775" t="s">
        <v>78</v>
      </c>
      <c r="E14" s="138">
        <v>0</v>
      </c>
      <c r="F14" s="138">
        <v>0</v>
      </c>
      <c r="G14" s="138">
        <v>0</v>
      </c>
      <c r="H14" s="138">
        <v>0</v>
      </c>
      <c r="I14" s="138">
        <v>0</v>
      </c>
      <c r="J14" s="138">
        <v>0</v>
      </c>
      <c r="K14" s="138">
        <v>0</v>
      </c>
      <c r="L14" s="138">
        <v>0</v>
      </c>
      <c r="M14" s="138">
        <v>0</v>
      </c>
      <c r="N14" s="138">
        <v>0</v>
      </c>
      <c r="O14" s="138">
        <v>0</v>
      </c>
      <c r="P14" s="138">
        <v>0</v>
      </c>
      <c r="Q14" s="138">
        <v>0</v>
      </c>
      <c r="R14" s="138">
        <v>0</v>
      </c>
      <c r="S14" s="138">
        <v>0</v>
      </c>
      <c r="T14" s="138">
        <v>0</v>
      </c>
      <c r="U14" s="138">
        <v>0</v>
      </c>
      <c r="V14" s="138">
        <v>0</v>
      </c>
      <c r="W14" s="138">
        <v>0</v>
      </c>
      <c r="X14" s="138">
        <v>0</v>
      </c>
      <c r="Y14" s="138">
        <v>0</v>
      </c>
      <c r="Z14" s="138">
        <v>0</v>
      </c>
      <c r="AA14" s="138">
        <v>0</v>
      </c>
      <c r="AB14" s="138">
        <v>0</v>
      </c>
      <c r="AC14" s="1054" t="s">
        <v>2221</v>
      </c>
      <c r="AE14" s="762" t="s">
        <v>637</v>
      </c>
      <c r="AF14" s="138">
        <v>0</v>
      </c>
      <c r="AG14" s="138">
        <v>0</v>
      </c>
      <c r="AH14" s="138">
        <v>0</v>
      </c>
      <c r="AI14" s="138">
        <v>0</v>
      </c>
      <c r="AJ14" s="138">
        <v>0</v>
      </c>
      <c r="AK14" s="138">
        <v>0</v>
      </c>
      <c r="AL14" s="138">
        <v>0</v>
      </c>
      <c r="AM14" s="138">
        <v>0</v>
      </c>
      <c r="AN14" s="138">
        <v>0</v>
      </c>
      <c r="AO14" s="138">
        <v>0</v>
      </c>
      <c r="AP14" s="138">
        <v>0</v>
      </c>
      <c r="AQ14" s="138">
        <v>0</v>
      </c>
      <c r="AR14" s="138">
        <v>0</v>
      </c>
      <c r="AS14" s="138">
        <v>0</v>
      </c>
      <c r="AT14" s="138">
        <v>0</v>
      </c>
      <c r="AU14" s="138">
        <v>0</v>
      </c>
      <c r="AV14" s="138">
        <v>0</v>
      </c>
      <c r="AW14" s="138">
        <v>0</v>
      </c>
      <c r="AX14" s="138">
        <v>0</v>
      </c>
      <c r="AY14" s="138">
        <v>0</v>
      </c>
      <c r="AZ14" s="138">
        <v>0</v>
      </c>
      <c r="BA14" s="138">
        <v>0</v>
      </c>
      <c r="BB14" s="138">
        <v>0</v>
      </c>
      <c r="BC14" s="138">
        <v>0</v>
      </c>
    </row>
    <row r="15" spans="1:55" s="140" customFormat="1" ht="12.75" customHeight="1">
      <c r="A15" s="775" t="s">
        <v>538</v>
      </c>
      <c r="B15" s="775" t="s">
        <v>75</v>
      </c>
      <c r="C15" s="775" t="s">
        <v>556</v>
      </c>
      <c r="D15" s="775" t="s">
        <v>78</v>
      </c>
      <c r="E15" s="138">
        <v>0</v>
      </c>
      <c r="F15" s="138">
        <v>0</v>
      </c>
      <c r="G15" s="138">
        <v>0</v>
      </c>
      <c r="H15" s="138">
        <v>0</v>
      </c>
      <c r="I15" s="138">
        <v>0</v>
      </c>
      <c r="J15" s="138">
        <v>0</v>
      </c>
      <c r="K15" s="138">
        <v>0</v>
      </c>
      <c r="L15" s="138">
        <v>0</v>
      </c>
      <c r="M15" s="138">
        <v>0</v>
      </c>
      <c r="N15" s="138">
        <v>0</v>
      </c>
      <c r="O15" s="138">
        <v>0</v>
      </c>
      <c r="P15" s="138">
        <v>0</v>
      </c>
      <c r="Q15" s="138">
        <v>0</v>
      </c>
      <c r="R15" s="138">
        <v>0</v>
      </c>
      <c r="S15" s="138">
        <v>0</v>
      </c>
      <c r="T15" s="138">
        <v>0</v>
      </c>
      <c r="U15" s="138">
        <v>0</v>
      </c>
      <c r="V15" s="138">
        <v>0</v>
      </c>
      <c r="W15" s="138">
        <v>0</v>
      </c>
      <c r="X15" s="138">
        <v>0</v>
      </c>
      <c r="Y15" s="138">
        <v>0</v>
      </c>
      <c r="Z15" s="138">
        <v>0</v>
      </c>
      <c r="AA15" s="138">
        <v>0</v>
      </c>
      <c r="AB15" s="138">
        <v>0</v>
      </c>
      <c r="AC15" s="1054" t="s">
        <v>2225</v>
      </c>
      <c r="AE15" s="762" t="s">
        <v>638</v>
      </c>
      <c r="AF15" s="138">
        <v>0</v>
      </c>
      <c r="AG15" s="138">
        <v>0</v>
      </c>
      <c r="AH15" s="138">
        <v>0</v>
      </c>
      <c r="AI15" s="138">
        <v>0</v>
      </c>
      <c r="AJ15" s="138">
        <v>0</v>
      </c>
      <c r="AK15" s="138">
        <v>0</v>
      </c>
      <c r="AL15" s="138">
        <v>0</v>
      </c>
      <c r="AM15" s="138">
        <v>0</v>
      </c>
      <c r="AN15" s="138">
        <v>0</v>
      </c>
      <c r="AO15" s="138">
        <v>0</v>
      </c>
      <c r="AP15" s="138">
        <v>0</v>
      </c>
      <c r="AQ15" s="138">
        <v>0</v>
      </c>
      <c r="AR15" s="138">
        <v>0</v>
      </c>
      <c r="AS15" s="138">
        <v>0</v>
      </c>
      <c r="AT15" s="138">
        <v>0</v>
      </c>
      <c r="AU15" s="138">
        <v>0</v>
      </c>
      <c r="AV15" s="138">
        <v>0</v>
      </c>
      <c r="AW15" s="138">
        <v>0</v>
      </c>
      <c r="AX15" s="138">
        <v>0</v>
      </c>
      <c r="AY15" s="138">
        <v>0</v>
      </c>
      <c r="AZ15" s="138">
        <v>0</v>
      </c>
      <c r="BA15" s="138">
        <v>0</v>
      </c>
      <c r="BB15" s="138">
        <v>0</v>
      </c>
      <c r="BC15" s="138">
        <v>0</v>
      </c>
    </row>
    <row r="16" spans="1:55" s="140" customFormat="1" ht="12.75" customHeight="1">
      <c r="A16" s="775"/>
      <c r="B16" s="775"/>
      <c r="C16" s="775"/>
      <c r="D16" s="775"/>
      <c r="E16" s="141" t="str">
        <f>IF(AND(SUM(E12:E15)&gt;0,E13=0),"Missing Input",IF(AND(SUM(E12:E15)&gt;0,E14=0),"Missing Output",IF(AND(SUM(E12:E15)&gt;0,E13&gt;0,E14&gt;0),(E14*3.6+E15)/E13*100,"")))</f>
        <v/>
      </c>
      <c r="F16" s="141" t="str">
        <f t="shared" ref="F16:AB16" si="2">IF(AND(SUM(F12:F15)&gt;0,F13=0),"Missing Input",IF(AND(SUM(F12:F15)&gt;0,F14=0),"Missing Output",IF(AND(SUM(F12:F15)&gt;0,F13&gt;0,F14&gt;0),(F14*3.6+F15)/F13*100,"")))</f>
        <v/>
      </c>
      <c r="G16" s="141" t="str">
        <f t="shared" si="2"/>
        <v/>
      </c>
      <c r="H16" s="141" t="str">
        <f t="shared" si="2"/>
        <v/>
      </c>
      <c r="I16" s="141" t="str">
        <f t="shared" si="2"/>
        <v/>
      </c>
      <c r="J16" s="141" t="str">
        <f t="shared" si="2"/>
        <v/>
      </c>
      <c r="K16" s="141" t="str">
        <f t="shared" si="2"/>
        <v/>
      </c>
      <c r="L16" s="141" t="str">
        <f t="shared" si="2"/>
        <v/>
      </c>
      <c r="M16" s="141" t="str">
        <f t="shared" si="2"/>
        <v/>
      </c>
      <c r="N16" s="141" t="str">
        <f t="shared" si="2"/>
        <v/>
      </c>
      <c r="O16" s="141" t="str">
        <f t="shared" si="2"/>
        <v/>
      </c>
      <c r="P16" s="141" t="str">
        <f t="shared" si="2"/>
        <v/>
      </c>
      <c r="Q16" s="141" t="str">
        <f t="shared" si="2"/>
        <v/>
      </c>
      <c r="R16" s="141" t="str">
        <f t="shared" si="2"/>
        <v/>
      </c>
      <c r="S16" s="141" t="str">
        <f t="shared" si="2"/>
        <v/>
      </c>
      <c r="T16" s="141" t="str">
        <f t="shared" si="2"/>
        <v/>
      </c>
      <c r="U16" s="141" t="str">
        <f t="shared" si="2"/>
        <v/>
      </c>
      <c r="V16" s="141" t="str">
        <f t="shared" si="2"/>
        <v/>
      </c>
      <c r="W16" s="141" t="str">
        <f>IF(AND(SUM(W12:W15)&gt;0,W13=0),"Missing Input",IF(AND(SUM(W12:W15)&gt;0,W14=0),"Missing Output",IF(AND(SUM(W12:W15)&gt;0,W13&gt;0,W14&gt;0),(W14*3.6+W15)/W13*100,"")))</f>
        <v/>
      </c>
      <c r="X16" s="141" t="str">
        <f>IF(AND(SUM(X12:X15)&gt;0,X13=0),"Missing Input",IF(AND(SUM(X12:X15)&gt;0,X14=0),"Missing Output",IF(AND(SUM(X12:X15)&gt;0,X13&gt;0,X14&gt;0),(X14*3.6+X15)/X13*100,"")))</f>
        <v/>
      </c>
      <c r="Y16" s="141" t="str">
        <f>IF(AND(SUM(Y12:Y15)&gt;0,Y13=0),"Missing Input",IF(AND(SUM(Y12:Y15)&gt;0,Y14=0),"Missing Output",IF(AND(SUM(Y12:Y15)&gt;0,Y13&gt;0,Y14&gt;0),(Y14*3.6+Y15)/Y13*100,"")))</f>
        <v/>
      </c>
      <c r="Z16" s="141" t="str">
        <f>IF(AND(SUM(Z12:Z15)&gt;0,Z13=0),"Missing Input",IF(AND(SUM(Z12:Z15)&gt;0,Z14=0),"Missing Output",IF(AND(SUM(Z12:Z15)&gt;0,Z13&gt;0,Z14&gt;0),(Z14*3.6+Z15)/Z13*100,"")))</f>
        <v/>
      </c>
      <c r="AA16" s="141" t="str">
        <f>IF(AND(SUM(AA12:AA15)&gt;0,AA13=0),"Missing Input",IF(AND(SUM(AA12:AA15)&gt;0,AA14=0),"Missing Output",IF(AND(SUM(AA12:AA15)&gt;0,AA13&gt;0,AA14&gt;0),(AA14*3.6+AA15)/AA13*100,"")))</f>
        <v/>
      </c>
      <c r="AB16" s="141" t="str">
        <f t="shared" si="2"/>
        <v/>
      </c>
      <c r="AC16" s="1070" t="s">
        <v>2222</v>
      </c>
      <c r="AE16" s="762" t="s">
        <v>964</v>
      </c>
      <c r="AF16" s="141" t="str">
        <f t="shared" ref="AF16:BC16" si="3">IF(AND(SUM(AF12:AF15)&gt;0,AF13=0),"Missing Input",IF(AND(SUM(AF12:AF15)&gt;0,AF14=0),"Missing Output",IF(AND(SUM(AF12:AF15)&gt;0,AF13&gt;0,AF14&gt;0),(AF14*3.6+AF15)/AF13*100,"")))</f>
        <v/>
      </c>
      <c r="AG16" s="141" t="str">
        <f t="shared" si="3"/>
        <v/>
      </c>
      <c r="AH16" s="141" t="str">
        <f t="shared" si="3"/>
        <v/>
      </c>
      <c r="AI16" s="141" t="str">
        <f t="shared" si="3"/>
        <v/>
      </c>
      <c r="AJ16" s="141" t="str">
        <f t="shared" si="3"/>
        <v/>
      </c>
      <c r="AK16" s="141" t="str">
        <f t="shared" si="3"/>
        <v/>
      </c>
      <c r="AL16" s="141" t="str">
        <f t="shared" si="3"/>
        <v/>
      </c>
      <c r="AM16" s="141" t="str">
        <f t="shared" si="3"/>
        <v/>
      </c>
      <c r="AN16" s="141" t="str">
        <f t="shared" si="3"/>
        <v/>
      </c>
      <c r="AO16" s="141" t="str">
        <f t="shared" si="3"/>
        <v/>
      </c>
      <c r="AP16" s="141" t="str">
        <f t="shared" si="3"/>
        <v/>
      </c>
      <c r="AQ16" s="141" t="str">
        <f t="shared" si="3"/>
        <v/>
      </c>
      <c r="AR16" s="141" t="str">
        <f t="shared" si="3"/>
        <v/>
      </c>
      <c r="AS16" s="141" t="str">
        <f t="shared" si="3"/>
        <v/>
      </c>
      <c r="AT16" s="141" t="str">
        <f t="shared" si="3"/>
        <v/>
      </c>
      <c r="AU16" s="141" t="str">
        <f t="shared" si="3"/>
        <v/>
      </c>
      <c r="AV16" s="141" t="str">
        <f t="shared" si="3"/>
        <v/>
      </c>
      <c r="AW16" s="141" t="str">
        <f t="shared" si="3"/>
        <v/>
      </c>
      <c r="AX16" s="141" t="str">
        <f t="shared" si="3"/>
        <v/>
      </c>
      <c r="AY16" s="141" t="str">
        <f t="shared" si="3"/>
        <v/>
      </c>
      <c r="AZ16" s="141" t="str">
        <f t="shared" si="3"/>
        <v/>
      </c>
      <c r="BA16" s="141" t="str">
        <f t="shared" si="3"/>
        <v/>
      </c>
      <c r="BB16" s="141" t="str">
        <f t="shared" si="3"/>
        <v/>
      </c>
      <c r="BC16" s="141" t="str">
        <f t="shared" si="3"/>
        <v/>
      </c>
    </row>
    <row r="17" spans="1:55" s="140" customFormat="1" ht="24" customHeight="1">
      <c r="A17" s="775"/>
      <c r="B17" s="775"/>
      <c r="C17" s="775"/>
      <c r="D17" s="775"/>
      <c r="E17" s="628"/>
      <c r="F17" s="628"/>
      <c r="G17" s="628"/>
      <c r="H17" s="628"/>
      <c r="I17" s="628"/>
      <c r="J17" s="629"/>
      <c r="K17" s="629"/>
      <c r="L17" s="629"/>
      <c r="M17" s="629"/>
      <c r="N17" s="629"/>
      <c r="O17" s="143"/>
      <c r="P17" s="629"/>
      <c r="Q17" s="629"/>
      <c r="R17" s="629"/>
      <c r="S17" s="629"/>
      <c r="T17" s="629"/>
      <c r="U17" s="629"/>
      <c r="V17" s="629"/>
      <c r="W17" s="629"/>
      <c r="X17" s="629"/>
      <c r="Y17" s="143"/>
      <c r="Z17" s="629"/>
      <c r="AA17" s="629"/>
      <c r="AB17" s="143"/>
      <c r="AC17" s="1066" t="s">
        <v>2269</v>
      </c>
      <c r="AE17" s="762" t="s">
        <v>198</v>
      </c>
      <c r="AF17" s="629"/>
      <c r="AG17" s="629"/>
      <c r="AH17" s="629"/>
      <c r="AI17" s="629"/>
      <c r="AJ17" s="629"/>
      <c r="AK17" s="629"/>
      <c r="AL17" s="629"/>
      <c r="AM17" s="629"/>
      <c r="AN17" s="629"/>
      <c r="AO17" s="629"/>
      <c r="AP17" s="629"/>
      <c r="AQ17" s="629"/>
      <c r="AR17" s="629"/>
      <c r="AS17" s="629"/>
      <c r="AT17" s="629"/>
      <c r="AU17" s="629"/>
      <c r="AV17" s="629"/>
      <c r="AW17" s="629"/>
      <c r="AX17" s="629"/>
      <c r="AY17" s="629"/>
      <c r="AZ17" s="629"/>
      <c r="BA17" s="629"/>
      <c r="BB17" s="629"/>
      <c r="BC17" s="629"/>
    </row>
    <row r="18" spans="1:55" s="140" customFormat="1" ht="12.75" customHeight="1">
      <c r="A18" s="775" t="s">
        <v>538</v>
      </c>
      <c r="B18" s="775" t="s">
        <v>73</v>
      </c>
      <c r="C18" s="775" t="s">
        <v>558</v>
      </c>
      <c r="D18" s="775" t="s">
        <v>78</v>
      </c>
      <c r="E18" s="138">
        <v>0</v>
      </c>
      <c r="F18" s="138">
        <v>0</v>
      </c>
      <c r="G18" s="138">
        <v>0</v>
      </c>
      <c r="H18" s="138">
        <v>0</v>
      </c>
      <c r="I18" s="138">
        <v>0</v>
      </c>
      <c r="J18" s="138">
        <v>0</v>
      </c>
      <c r="K18" s="138">
        <v>0</v>
      </c>
      <c r="L18" s="138">
        <v>0</v>
      </c>
      <c r="M18" s="138">
        <v>0</v>
      </c>
      <c r="N18" s="138">
        <v>0</v>
      </c>
      <c r="O18" s="138">
        <v>0</v>
      </c>
      <c r="P18" s="138">
        <v>0</v>
      </c>
      <c r="Q18" s="138">
        <v>0</v>
      </c>
      <c r="R18" s="138">
        <v>0</v>
      </c>
      <c r="S18" s="138">
        <v>0</v>
      </c>
      <c r="T18" s="138">
        <v>0</v>
      </c>
      <c r="U18" s="138">
        <v>0</v>
      </c>
      <c r="V18" s="138">
        <v>0</v>
      </c>
      <c r="W18" s="138">
        <v>0</v>
      </c>
      <c r="X18" s="138">
        <v>0</v>
      </c>
      <c r="Y18" s="138">
        <v>0</v>
      </c>
      <c r="Z18" s="138">
        <v>0</v>
      </c>
      <c r="AA18" s="138">
        <v>0</v>
      </c>
      <c r="AB18" s="138">
        <v>0</v>
      </c>
      <c r="AC18" s="1054" t="s">
        <v>2219</v>
      </c>
      <c r="AE18" s="762" t="s">
        <v>1474</v>
      </c>
      <c r="AF18" s="138">
        <v>0</v>
      </c>
      <c r="AG18" s="138">
        <v>0</v>
      </c>
      <c r="AH18" s="138">
        <v>0</v>
      </c>
      <c r="AI18" s="138">
        <v>0</v>
      </c>
      <c r="AJ18" s="138">
        <v>0</v>
      </c>
      <c r="AK18" s="138">
        <v>0</v>
      </c>
      <c r="AL18" s="138">
        <v>0</v>
      </c>
      <c r="AM18" s="138">
        <v>0</v>
      </c>
      <c r="AN18" s="138">
        <v>0</v>
      </c>
      <c r="AO18" s="138">
        <v>0</v>
      </c>
      <c r="AP18" s="138">
        <v>0</v>
      </c>
      <c r="AQ18" s="138">
        <v>0</v>
      </c>
      <c r="AR18" s="138">
        <v>0</v>
      </c>
      <c r="AS18" s="138">
        <v>0</v>
      </c>
      <c r="AT18" s="138">
        <v>0</v>
      </c>
      <c r="AU18" s="138">
        <v>0</v>
      </c>
      <c r="AV18" s="138">
        <v>0</v>
      </c>
      <c r="AW18" s="138">
        <v>0</v>
      </c>
      <c r="AX18" s="138">
        <v>0</v>
      </c>
      <c r="AY18" s="138">
        <v>0</v>
      </c>
      <c r="AZ18" s="138">
        <v>0</v>
      </c>
      <c r="BA18" s="138">
        <v>0</v>
      </c>
      <c r="BB18" s="138">
        <v>0</v>
      </c>
      <c r="BC18" s="138">
        <v>0</v>
      </c>
    </row>
    <row r="19" spans="1:55" s="140" customFormat="1" ht="12.75" customHeight="1">
      <c r="A19" s="775" t="s">
        <v>538</v>
      </c>
      <c r="B19" s="775" t="s">
        <v>1307</v>
      </c>
      <c r="C19" s="775" t="s">
        <v>558</v>
      </c>
      <c r="D19" s="775" t="s">
        <v>78</v>
      </c>
      <c r="E19" s="138">
        <v>0</v>
      </c>
      <c r="F19" s="138">
        <v>0</v>
      </c>
      <c r="G19" s="138">
        <v>0</v>
      </c>
      <c r="H19" s="138">
        <v>0</v>
      </c>
      <c r="I19" s="138">
        <v>0</v>
      </c>
      <c r="J19" s="138">
        <v>0</v>
      </c>
      <c r="K19" s="138">
        <v>0</v>
      </c>
      <c r="L19" s="138">
        <v>0</v>
      </c>
      <c r="M19" s="138">
        <v>0</v>
      </c>
      <c r="N19" s="138">
        <v>0</v>
      </c>
      <c r="O19" s="138">
        <v>0</v>
      </c>
      <c r="P19" s="138">
        <v>0</v>
      </c>
      <c r="Q19" s="138">
        <v>0</v>
      </c>
      <c r="R19" s="138">
        <v>0</v>
      </c>
      <c r="S19" s="138">
        <v>0</v>
      </c>
      <c r="T19" s="138">
        <v>0</v>
      </c>
      <c r="U19" s="138">
        <v>0</v>
      </c>
      <c r="V19" s="138">
        <v>0</v>
      </c>
      <c r="W19" s="138">
        <v>0</v>
      </c>
      <c r="X19" s="138">
        <v>0</v>
      </c>
      <c r="Y19" s="138">
        <v>0</v>
      </c>
      <c r="Z19" s="138">
        <v>0</v>
      </c>
      <c r="AA19" s="138">
        <v>0</v>
      </c>
      <c r="AB19" s="138">
        <v>0</v>
      </c>
      <c r="AC19" s="1054" t="s">
        <v>2220</v>
      </c>
      <c r="AE19" s="762" t="s">
        <v>636</v>
      </c>
      <c r="AF19" s="138">
        <v>0</v>
      </c>
      <c r="AG19" s="138">
        <v>0</v>
      </c>
      <c r="AH19" s="138">
        <v>0</v>
      </c>
      <c r="AI19" s="138">
        <v>0</v>
      </c>
      <c r="AJ19" s="138">
        <v>0</v>
      </c>
      <c r="AK19" s="138">
        <v>0</v>
      </c>
      <c r="AL19" s="138">
        <v>0</v>
      </c>
      <c r="AM19" s="138">
        <v>0</v>
      </c>
      <c r="AN19" s="138">
        <v>0</v>
      </c>
      <c r="AO19" s="138">
        <v>0</v>
      </c>
      <c r="AP19" s="138">
        <v>0</v>
      </c>
      <c r="AQ19" s="138">
        <v>0</v>
      </c>
      <c r="AR19" s="138">
        <v>0</v>
      </c>
      <c r="AS19" s="138">
        <v>0</v>
      </c>
      <c r="AT19" s="138">
        <v>0</v>
      </c>
      <c r="AU19" s="138">
        <v>0</v>
      </c>
      <c r="AV19" s="138">
        <v>0</v>
      </c>
      <c r="AW19" s="138">
        <v>0</v>
      </c>
      <c r="AX19" s="138">
        <v>0</v>
      </c>
      <c r="AY19" s="138">
        <v>0</v>
      </c>
      <c r="AZ19" s="138">
        <v>0</v>
      </c>
      <c r="BA19" s="138">
        <v>0</v>
      </c>
      <c r="BB19" s="138">
        <v>0</v>
      </c>
      <c r="BC19" s="138">
        <v>0</v>
      </c>
    </row>
    <row r="20" spans="1:55" s="140" customFormat="1" ht="12.75" customHeight="1">
      <c r="A20" s="775" t="s">
        <v>538</v>
      </c>
      <c r="B20" s="775" t="s">
        <v>75</v>
      </c>
      <c r="C20" s="775" t="s">
        <v>558</v>
      </c>
      <c r="D20" s="775" t="s">
        <v>78</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2225</v>
      </c>
      <c r="AE20" s="762" t="s">
        <v>638</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row>
    <row r="21" spans="1:55" s="140" customFormat="1" ht="12.75" customHeight="1">
      <c r="A21" s="775"/>
      <c r="B21" s="775"/>
      <c r="C21" s="775"/>
      <c r="D21" s="775"/>
      <c r="E21" s="141" t="str">
        <f>IF(AND(SUM(E18:E20)&gt;0,E19=0),"Missing Input",IF(AND(SUM(E18:E19)&gt;0,E20=0),"Missing Output",IF(AND(SUM(E18:E20)&gt;0,E19&gt;0,E20&gt;0),(E20/E19)*100,"")))</f>
        <v/>
      </c>
      <c r="F21" s="141" t="str">
        <f t="shared" ref="F21:AB21" si="4">IF(AND(SUM(F18:F20)&gt;0,F19=0),"Missing Input",IF(AND(SUM(F18:F19)&gt;0,F20=0),"Missing Output",IF(AND(SUM(F18:F20)&gt;0,F19&gt;0,F20&gt;0),(F20/F19)*100,"")))</f>
        <v/>
      </c>
      <c r="G21" s="141" t="str">
        <f t="shared" si="4"/>
        <v/>
      </c>
      <c r="H21" s="141" t="str">
        <f t="shared" si="4"/>
        <v/>
      </c>
      <c r="I21" s="141" t="str">
        <f t="shared" si="4"/>
        <v/>
      </c>
      <c r="J21" s="141" t="str">
        <f t="shared" si="4"/>
        <v/>
      </c>
      <c r="K21" s="141" t="str">
        <f t="shared" si="4"/>
        <v/>
      </c>
      <c r="L21" s="141" t="str">
        <f t="shared" si="4"/>
        <v/>
      </c>
      <c r="M21" s="141" t="str">
        <f t="shared" si="4"/>
        <v/>
      </c>
      <c r="N21" s="141" t="str">
        <f t="shared" si="4"/>
        <v/>
      </c>
      <c r="O21" s="141" t="str">
        <f t="shared" si="4"/>
        <v/>
      </c>
      <c r="P21" s="141" t="str">
        <f t="shared" si="4"/>
        <v/>
      </c>
      <c r="Q21" s="141" t="str">
        <f t="shared" si="4"/>
        <v/>
      </c>
      <c r="R21" s="141" t="str">
        <f t="shared" si="4"/>
        <v/>
      </c>
      <c r="S21" s="141" t="str">
        <f t="shared" si="4"/>
        <v/>
      </c>
      <c r="T21" s="141" t="str">
        <f t="shared" si="4"/>
        <v/>
      </c>
      <c r="U21" s="141" t="str">
        <f t="shared" si="4"/>
        <v/>
      </c>
      <c r="V21" s="141" t="str">
        <f t="shared" si="4"/>
        <v/>
      </c>
      <c r="W21" s="141" t="str">
        <f>IF(AND(SUM(W18:W20)&gt;0,W19=0),"Missing Input",IF(AND(SUM(W18:W19)&gt;0,W20=0),"Missing Output",IF(AND(SUM(W18:W20)&gt;0,W19&gt;0,W20&gt;0),(W20/W19)*100,"")))</f>
        <v/>
      </c>
      <c r="X21" s="141" t="str">
        <f>IF(AND(SUM(X18:X20)&gt;0,X19=0),"Missing Input",IF(AND(SUM(X18:X19)&gt;0,X20=0),"Missing Output",IF(AND(SUM(X18:X20)&gt;0,X19&gt;0,X20&gt;0),(X20/X19)*100,"")))</f>
        <v/>
      </c>
      <c r="Y21" s="141" t="str">
        <f>IF(AND(SUM(Y18:Y20)&gt;0,Y19=0),"Missing Input",IF(AND(SUM(Y18:Y19)&gt;0,Y20=0),"Missing Output",IF(AND(SUM(Y18:Y20)&gt;0,Y19&gt;0,Y20&gt;0),(Y20/Y19)*100,"")))</f>
        <v/>
      </c>
      <c r="Z21" s="141" t="str">
        <f>IF(AND(SUM(Z18:Z20)&gt;0,Z19=0),"Missing Input",IF(AND(SUM(Z18:Z19)&gt;0,Z20=0),"Missing Output",IF(AND(SUM(Z18:Z20)&gt;0,Z19&gt;0,Z20&gt;0),(Z20/Z19)*100,"")))</f>
        <v/>
      </c>
      <c r="AA21" s="141" t="str">
        <f>IF(AND(SUM(AA18:AA20)&gt;0,AA19=0),"Missing Input",IF(AND(SUM(AA18:AA19)&gt;0,AA20=0),"Missing Output",IF(AND(SUM(AA18:AA20)&gt;0,AA19&gt;0,AA20&gt;0),(AA20/AA19)*100,"")))</f>
        <v/>
      </c>
      <c r="AB21" s="141" t="str">
        <f t="shared" si="4"/>
        <v/>
      </c>
      <c r="AC21" s="1070" t="s">
        <v>2222</v>
      </c>
      <c r="AE21" s="762" t="s">
        <v>964</v>
      </c>
      <c r="AF21" s="141" t="str">
        <f t="shared" ref="AF21:BC21" si="5">IF(AND(SUM(AF18:AF20)&gt;0,AF19=0),"Missing Input",IF(AND(SUM(AF18:AF19)&gt;0,AF20=0),"Missing Output",IF(AND(SUM(AF18:AF20)&gt;0,AF19&gt;0,AF20&gt;0),(AF20/AF19)*100,"")))</f>
        <v/>
      </c>
      <c r="AG21" s="141" t="str">
        <f t="shared" si="5"/>
        <v/>
      </c>
      <c r="AH21" s="141" t="str">
        <f t="shared" si="5"/>
        <v/>
      </c>
      <c r="AI21" s="141" t="str">
        <f t="shared" si="5"/>
        <v/>
      </c>
      <c r="AJ21" s="141" t="str">
        <f t="shared" si="5"/>
        <v/>
      </c>
      <c r="AK21" s="141" t="str">
        <f t="shared" si="5"/>
        <v/>
      </c>
      <c r="AL21" s="141" t="str">
        <f t="shared" si="5"/>
        <v/>
      </c>
      <c r="AM21" s="141" t="str">
        <f t="shared" si="5"/>
        <v/>
      </c>
      <c r="AN21" s="141" t="str">
        <f t="shared" si="5"/>
        <v/>
      </c>
      <c r="AO21" s="141" t="str">
        <f t="shared" si="5"/>
        <v/>
      </c>
      <c r="AP21" s="141" t="str">
        <f t="shared" si="5"/>
        <v/>
      </c>
      <c r="AQ21" s="141" t="str">
        <f t="shared" si="5"/>
        <v/>
      </c>
      <c r="AR21" s="141" t="str">
        <f t="shared" si="5"/>
        <v/>
      </c>
      <c r="AS21" s="141" t="str">
        <f t="shared" si="5"/>
        <v/>
      </c>
      <c r="AT21" s="141" t="str">
        <f t="shared" si="5"/>
        <v/>
      </c>
      <c r="AU21" s="141" t="str">
        <f t="shared" si="5"/>
        <v/>
      </c>
      <c r="AV21" s="141" t="str">
        <f t="shared" si="5"/>
        <v/>
      </c>
      <c r="AW21" s="141" t="str">
        <f t="shared" si="5"/>
        <v/>
      </c>
      <c r="AX21" s="141" t="str">
        <f t="shared" si="5"/>
        <v/>
      </c>
      <c r="AY21" s="141" t="str">
        <f t="shared" si="5"/>
        <v/>
      </c>
      <c r="AZ21" s="141" t="str">
        <f t="shared" si="5"/>
        <v/>
      </c>
      <c r="BA21" s="141" t="str">
        <f t="shared" si="5"/>
        <v/>
      </c>
      <c r="BB21" s="141" t="str">
        <f t="shared" si="5"/>
        <v/>
      </c>
      <c r="BC21" s="141" t="str">
        <f t="shared" si="5"/>
        <v/>
      </c>
    </row>
    <row r="22" spans="1:55" s="137" customFormat="1" ht="24" customHeight="1">
      <c r="A22" s="775"/>
      <c r="B22" s="775"/>
      <c r="C22" s="775"/>
      <c r="D22" s="775"/>
      <c r="E22" s="628"/>
      <c r="F22" s="628"/>
      <c r="G22" s="628"/>
      <c r="H22" s="628"/>
      <c r="I22" s="628"/>
      <c r="J22" s="629"/>
      <c r="K22" s="629"/>
      <c r="L22" s="629"/>
      <c r="M22" s="629"/>
      <c r="N22" s="629"/>
      <c r="O22" s="143"/>
      <c r="P22" s="629"/>
      <c r="Q22" s="629"/>
      <c r="R22" s="629"/>
      <c r="S22" s="629"/>
      <c r="T22" s="629"/>
      <c r="U22" s="629"/>
      <c r="V22" s="629"/>
      <c r="W22" s="629"/>
      <c r="X22" s="629"/>
      <c r="Y22" s="143"/>
      <c r="Z22" s="629"/>
      <c r="AA22" s="629"/>
      <c r="AB22" s="143"/>
      <c r="AC22" s="1061" t="s">
        <v>2144</v>
      </c>
      <c r="AE22" s="762" t="s">
        <v>191</v>
      </c>
      <c r="AF22" s="629"/>
      <c r="AG22" s="629"/>
      <c r="AH22" s="629"/>
      <c r="AI22" s="629"/>
      <c r="AJ22" s="629"/>
      <c r="AK22" s="629"/>
      <c r="AL22" s="629"/>
      <c r="AM22" s="629"/>
      <c r="AN22" s="629"/>
      <c r="AO22" s="629"/>
      <c r="AP22" s="629"/>
      <c r="AQ22" s="629"/>
      <c r="AR22" s="629"/>
      <c r="AS22" s="629"/>
      <c r="AT22" s="629"/>
      <c r="AU22" s="629"/>
      <c r="AV22" s="629"/>
      <c r="AW22" s="629"/>
      <c r="AX22" s="629"/>
      <c r="AY22" s="629"/>
      <c r="AZ22" s="629"/>
      <c r="BA22" s="629"/>
      <c r="BB22" s="629"/>
      <c r="BC22" s="629"/>
    </row>
    <row r="23" spans="1:55" s="140" customFormat="1" ht="12.75" customHeight="1">
      <c r="A23" s="775" t="s">
        <v>538</v>
      </c>
      <c r="B23" s="775" t="s">
        <v>73</v>
      </c>
      <c r="C23" s="775" t="s">
        <v>245</v>
      </c>
      <c r="D23" s="775" t="s">
        <v>78</v>
      </c>
      <c r="E23" s="138">
        <v>0</v>
      </c>
      <c r="F23" s="138">
        <v>0</v>
      </c>
      <c r="G23" s="138">
        <v>0</v>
      </c>
      <c r="H23" s="138">
        <v>0</v>
      </c>
      <c r="I23" s="138">
        <v>0</v>
      </c>
      <c r="J23" s="138">
        <v>0</v>
      </c>
      <c r="K23" s="138">
        <v>0</v>
      </c>
      <c r="L23" s="138">
        <v>0</v>
      </c>
      <c r="M23" s="138">
        <v>0</v>
      </c>
      <c r="N23" s="138">
        <v>0</v>
      </c>
      <c r="O23" s="138">
        <v>0</v>
      </c>
      <c r="P23" s="138">
        <v>0</v>
      </c>
      <c r="Q23" s="138">
        <v>0</v>
      </c>
      <c r="R23" s="138">
        <v>0</v>
      </c>
      <c r="S23" s="138">
        <v>0</v>
      </c>
      <c r="T23" s="138">
        <v>0</v>
      </c>
      <c r="U23" s="138">
        <v>0</v>
      </c>
      <c r="V23" s="138">
        <v>0</v>
      </c>
      <c r="W23" s="138">
        <v>0</v>
      </c>
      <c r="X23" s="138">
        <v>0</v>
      </c>
      <c r="Y23" s="138">
        <v>0</v>
      </c>
      <c r="Z23" s="138">
        <v>0</v>
      </c>
      <c r="AA23" s="138">
        <v>0</v>
      </c>
      <c r="AB23" s="138">
        <v>0</v>
      </c>
      <c r="AC23" s="1054" t="s">
        <v>2219</v>
      </c>
      <c r="AE23" s="762" t="s">
        <v>1474</v>
      </c>
      <c r="AF23" s="138">
        <v>0</v>
      </c>
      <c r="AG23" s="138">
        <v>0</v>
      </c>
      <c r="AH23" s="138">
        <v>0</v>
      </c>
      <c r="AI23" s="138">
        <v>0</v>
      </c>
      <c r="AJ23" s="138">
        <v>0</v>
      </c>
      <c r="AK23" s="138">
        <v>0</v>
      </c>
      <c r="AL23" s="138">
        <v>0</v>
      </c>
      <c r="AM23" s="138">
        <v>0</v>
      </c>
      <c r="AN23" s="138">
        <v>0</v>
      </c>
      <c r="AO23" s="138">
        <v>0</v>
      </c>
      <c r="AP23" s="138">
        <v>0</v>
      </c>
      <c r="AQ23" s="138">
        <v>0</v>
      </c>
      <c r="AR23" s="138">
        <v>0</v>
      </c>
      <c r="AS23" s="138">
        <v>0</v>
      </c>
      <c r="AT23" s="138">
        <v>0</v>
      </c>
      <c r="AU23" s="138">
        <v>0</v>
      </c>
      <c r="AV23" s="138">
        <v>0</v>
      </c>
      <c r="AW23" s="138">
        <v>0</v>
      </c>
      <c r="AX23" s="138">
        <v>0</v>
      </c>
      <c r="AY23" s="138">
        <v>0</v>
      </c>
      <c r="AZ23" s="138">
        <v>0</v>
      </c>
      <c r="BA23" s="138">
        <v>0</v>
      </c>
      <c r="BB23" s="138">
        <v>0</v>
      </c>
      <c r="BC23" s="138">
        <v>0</v>
      </c>
    </row>
    <row r="24" spans="1:55" s="140" customFormat="1" ht="12.75" customHeight="1">
      <c r="A24" s="775" t="s">
        <v>538</v>
      </c>
      <c r="B24" s="775" t="s">
        <v>1307</v>
      </c>
      <c r="C24" s="775" t="s">
        <v>245</v>
      </c>
      <c r="D24" s="775" t="s">
        <v>78</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762" t="s">
        <v>636</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row>
    <row r="25" spans="1:55" s="140" customFormat="1" ht="12.75" customHeight="1">
      <c r="A25" s="775" t="s">
        <v>538</v>
      </c>
      <c r="B25" s="775" t="s">
        <v>74</v>
      </c>
      <c r="C25" s="775" t="s">
        <v>245</v>
      </c>
      <c r="D25" s="775" t="s">
        <v>78</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762" t="s">
        <v>637</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row>
    <row r="26" spans="1:55" s="140" customFormat="1" ht="12.75" customHeight="1">
      <c r="A26" s="775"/>
      <c r="B26" s="775"/>
      <c r="C26" s="775"/>
      <c r="D26" s="775"/>
      <c r="E26" s="141" t="str">
        <f>IF(AND(SUM(E23:E25)&gt;0,E24=0),"Missing Input",IF(AND(SUM(E23:E24)&gt;0,E25=0),"Missing Output",IF(AND(SUM(E23:E25)&gt;0,E24&gt;0,E25&gt;0),(E25*3.6)/E24*100,"")))</f>
        <v/>
      </c>
      <c r="F26" s="141" t="str">
        <f t="shared" ref="F26:AB26" si="6">IF(AND(SUM(F23:F25)&gt;0,F24=0),"Missing Input",IF(AND(SUM(F23:F24)&gt;0,F25=0),"Missing Output",IF(AND(SUM(F23:F25)&gt;0,F24&gt;0,F25&gt;0),(F25*3.6)/F24*100,"")))</f>
        <v/>
      </c>
      <c r="G26" s="141" t="str">
        <f t="shared" si="6"/>
        <v/>
      </c>
      <c r="H26" s="141" t="str">
        <f t="shared" si="6"/>
        <v/>
      </c>
      <c r="I26" s="141" t="str">
        <f t="shared" si="6"/>
        <v/>
      </c>
      <c r="J26" s="141" t="str">
        <f t="shared" si="6"/>
        <v/>
      </c>
      <c r="K26" s="141" t="str">
        <f t="shared" si="6"/>
        <v/>
      </c>
      <c r="L26" s="141" t="str">
        <f t="shared" si="6"/>
        <v/>
      </c>
      <c r="M26" s="141" t="str">
        <f t="shared" si="6"/>
        <v/>
      </c>
      <c r="N26" s="141" t="str">
        <f t="shared" si="6"/>
        <v/>
      </c>
      <c r="O26" s="141" t="str">
        <f t="shared" si="6"/>
        <v/>
      </c>
      <c r="P26" s="141" t="str">
        <f t="shared" si="6"/>
        <v/>
      </c>
      <c r="Q26" s="141" t="str">
        <f t="shared" si="6"/>
        <v/>
      </c>
      <c r="R26" s="141" t="str">
        <f t="shared" si="6"/>
        <v/>
      </c>
      <c r="S26" s="141" t="str">
        <f t="shared" si="6"/>
        <v/>
      </c>
      <c r="T26" s="141" t="str">
        <f t="shared" si="6"/>
        <v/>
      </c>
      <c r="U26" s="141" t="str">
        <f t="shared" si="6"/>
        <v/>
      </c>
      <c r="V26" s="141" t="str">
        <f t="shared" si="6"/>
        <v/>
      </c>
      <c r="W26" s="141" t="str">
        <f>IF(AND(SUM(W23:W25)&gt;0,W24=0),"Missing Input",IF(AND(SUM(W23:W24)&gt;0,W25=0),"Missing Output",IF(AND(SUM(W23:W25)&gt;0,W24&gt;0,W25&gt;0),(W25*3.6)/W24*100,"")))</f>
        <v/>
      </c>
      <c r="X26" s="141" t="str">
        <f>IF(AND(SUM(X23:X25)&gt;0,X24=0),"Missing Input",IF(AND(SUM(X23:X24)&gt;0,X25=0),"Missing Output",IF(AND(SUM(X23:X25)&gt;0,X24&gt;0,X25&gt;0),(X25*3.6)/X24*100,"")))</f>
        <v/>
      </c>
      <c r="Y26" s="141" t="str">
        <f>IF(AND(SUM(Y23:Y25)&gt;0,Y24=0),"Missing Input",IF(AND(SUM(Y23:Y24)&gt;0,Y25=0),"Missing Output",IF(AND(SUM(Y23:Y25)&gt;0,Y24&gt;0,Y25&gt;0),(Y25*3.6)/Y24*100,"")))</f>
        <v/>
      </c>
      <c r="Z26" s="141" t="str">
        <f>IF(AND(SUM(Z23:Z25)&gt;0,Z24=0),"Missing Input",IF(AND(SUM(Z23:Z24)&gt;0,Z25=0),"Missing Output",IF(AND(SUM(Z23:Z25)&gt;0,Z24&gt;0,Z25&gt;0),(Z25*3.6)/Z24*100,"")))</f>
        <v/>
      </c>
      <c r="AA26" s="141" t="str">
        <f>IF(AND(SUM(AA23:AA25)&gt;0,AA24=0),"Missing Input",IF(AND(SUM(AA23:AA24)&gt;0,AA25=0),"Missing Output",IF(AND(SUM(AA23:AA25)&gt;0,AA24&gt;0,AA25&gt;0),(AA25*3.6)/AA24*100,"")))</f>
        <v/>
      </c>
      <c r="AB26" s="141" t="str">
        <f t="shared" si="6"/>
        <v/>
      </c>
      <c r="AC26" s="1070" t="s">
        <v>2222</v>
      </c>
      <c r="AE26" s="762" t="s">
        <v>964</v>
      </c>
      <c r="AF26" s="141" t="str">
        <f t="shared" ref="AF26:BC26" si="7">IF(AND(SUM(AF23:AF25)&gt;0,AF24=0),"Missing Input",IF(AND(SUM(AF23:AF24)&gt;0,AF25=0),"Missing Output",IF(AND(SUM(AF23:AF25)&gt;0,AF24&gt;0,AF25&gt;0),(AF25*3.6)/AF24*100,"")))</f>
        <v/>
      </c>
      <c r="AG26" s="141" t="str">
        <f t="shared" si="7"/>
        <v/>
      </c>
      <c r="AH26" s="141" t="str">
        <f t="shared" si="7"/>
        <v/>
      </c>
      <c r="AI26" s="141" t="str">
        <f t="shared" si="7"/>
        <v/>
      </c>
      <c r="AJ26" s="141" t="str">
        <f t="shared" si="7"/>
        <v/>
      </c>
      <c r="AK26" s="141" t="str">
        <f t="shared" si="7"/>
        <v/>
      </c>
      <c r="AL26" s="141" t="str">
        <f t="shared" si="7"/>
        <v/>
      </c>
      <c r="AM26" s="141" t="str">
        <f t="shared" si="7"/>
        <v/>
      </c>
      <c r="AN26" s="141" t="str">
        <f t="shared" si="7"/>
        <v/>
      </c>
      <c r="AO26" s="141" t="str">
        <f t="shared" si="7"/>
        <v/>
      </c>
      <c r="AP26" s="141" t="str">
        <f t="shared" si="7"/>
        <v/>
      </c>
      <c r="AQ26" s="141" t="str">
        <f t="shared" si="7"/>
        <v/>
      </c>
      <c r="AR26" s="141" t="str">
        <f t="shared" si="7"/>
        <v/>
      </c>
      <c r="AS26" s="141" t="str">
        <f t="shared" si="7"/>
        <v/>
      </c>
      <c r="AT26" s="141" t="str">
        <f t="shared" si="7"/>
        <v/>
      </c>
      <c r="AU26" s="141" t="str">
        <f t="shared" si="7"/>
        <v/>
      </c>
      <c r="AV26" s="141" t="str">
        <f t="shared" si="7"/>
        <v/>
      </c>
      <c r="AW26" s="141" t="str">
        <f t="shared" si="7"/>
        <v/>
      </c>
      <c r="AX26" s="141" t="str">
        <f t="shared" si="7"/>
        <v/>
      </c>
      <c r="AY26" s="141" t="str">
        <f t="shared" si="7"/>
        <v/>
      </c>
      <c r="AZ26" s="141" t="str">
        <f t="shared" si="7"/>
        <v/>
      </c>
      <c r="BA26" s="141" t="str">
        <f t="shared" si="7"/>
        <v/>
      </c>
      <c r="BB26" s="141" t="str">
        <f t="shared" si="7"/>
        <v/>
      </c>
      <c r="BC26" s="141" t="str">
        <f t="shared" si="7"/>
        <v/>
      </c>
    </row>
    <row r="27" spans="1:55" s="140" customFormat="1" ht="24" customHeight="1">
      <c r="A27" s="775"/>
      <c r="B27" s="775"/>
      <c r="C27" s="775"/>
      <c r="D27" s="775"/>
      <c r="E27" s="628"/>
      <c r="F27" s="628"/>
      <c r="G27" s="628"/>
      <c r="H27" s="628"/>
      <c r="I27" s="628"/>
      <c r="J27" s="629"/>
      <c r="K27" s="629"/>
      <c r="L27" s="629"/>
      <c r="M27" s="629"/>
      <c r="N27" s="629"/>
      <c r="O27" s="143"/>
      <c r="P27" s="629"/>
      <c r="Q27" s="629"/>
      <c r="R27" s="629"/>
      <c r="S27" s="629"/>
      <c r="T27" s="629"/>
      <c r="U27" s="629"/>
      <c r="V27" s="629"/>
      <c r="W27" s="629"/>
      <c r="X27" s="629"/>
      <c r="Y27" s="143"/>
      <c r="Z27" s="629"/>
      <c r="AA27" s="629"/>
      <c r="AB27" s="143"/>
      <c r="AC27" s="1063" t="s">
        <v>2143</v>
      </c>
      <c r="AE27" s="762" t="s">
        <v>192</v>
      </c>
      <c r="AF27" s="629"/>
      <c r="AG27" s="629"/>
      <c r="AH27" s="629"/>
      <c r="AI27" s="629"/>
      <c r="AJ27" s="629"/>
      <c r="AK27" s="629"/>
      <c r="AL27" s="629"/>
      <c r="AM27" s="629"/>
      <c r="AN27" s="629"/>
      <c r="AO27" s="629"/>
      <c r="AP27" s="629"/>
      <c r="AQ27" s="629"/>
      <c r="AR27" s="629"/>
      <c r="AS27" s="629"/>
      <c r="AT27" s="629"/>
      <c r="AU27" s="629"/>
      <c r="AV27" s="629"/>
      <c r="AW27" s="629"/>
      <c r="AX27" s="629"/>
      <c r="AY27" s="629"/>
      <c r="AZ27" s="629"/>
      <c r="BA27" s="629"/>
      <c r="BB27" s="629"/>
      <c r="BC27" s="629"/>
    </row>
    <row r="28" spans="1:55" s="140" customFormat="1" ht="12.75" customHeight="1">
      <c r="A28" s="775" t="s">
        <v>538</v>
      </c>
      <c r="B28" s="775" t="s">
        <v>73</v>
      </c>
      <c r="C28" s="775" t="s">
        <v>246</v>
      </c>
      <c r="D28" s="775" t="s">
        <v>78</v>
      </c>
      <c r="E28" s="138">
        <v>0</v>
      </c>
      <c r="F28" s="138">
        <v>0</v>
      </c>
      <c r="G28" s="138">
        <v>0</v>
      </c>
      <c r="H28" s="138">
        <v>0</v>
      </c>
      <c r="I28" s="138">
        <v>0</v>
      </c>
      <c r="J28" s="138">
        <v>0</v>
      </c>
      <c r="K28" s="138">
        <v>0</v>
      </c>
      <c r="L28" s="138">
        <v>0</v>
      </c>
      <c r="M28" s="138">
        <v>0</v>
      </c>
      <c r="N28" s="138">
        <v>0</v>
      </c>
      <c r="O28" s="138">
        <v>0</v>
      </c>
      <c r="P28" s="138">
        <v>0</v>
      </c>
      <c r="Q28" s="138">
        <v>0</v>
      </c>
      <c r="R28" s="138">
        <v>0</v>
      </c>
      <c r="S28" s="138">
        <v>0</v>
      </c>
      <c r="T28" s="138">
        <v>0</v>
      </c>
      <c r="U28" s="138">
        <v>0</v>
      </c>
      <c r="V28" s="138">
        <v>0</v>
      </c>
      <c r="W28" s="138">
        <v>0</v>
      </c>
      <c r="X28" s="138">
        <v>0</v>
      </c>
      <c r="Y28" s="138">
        <v>0</v>
      </c>
      <c r="Z28" s="138">
        <v>0</v>
      </c>
      <c r="AA28" s="138">
        <v>0</v>
      </c>
      <c r="AB28" s="138">
        <v>0</v>
      </c>
      <c r="AC28" s="1054" t="s">
        <v>2219</v>
      </c>
      <c r="AE28" s="762" t="s">
        <v>1474</v>
      </c>
      <c r="AF28" s="138">
        <v>0</v>
      </c>
      <c r="AG28" s="138">
        <v>0</v>
      </c>
      <c r="AH28" s="138">
        <v>0</v>
      </c>
      <c r="AI28" s="138">
        <v>0</v>
      </c>
      <c r="AJ28" s="138">
        <v>0</v>
      </c>
      <c r="AK28" s="138">
        <v>0</v>
      </c>
      <c r="AL28" s="138">
        <v>0</v>
      </c>
      <c r="AM28" s="138">
        <v>0</v>
      </c>
      <c r="AN28" s="138">
        <v>0</v>
      </c>
      <c r="AO28" s="138">
        <v>0</v>
      </c>
      <c r="AP28" s="138">
        <v>0</v>
      </c>
      <c r="AQ28" s="138">
        <v>0</v>
      </c>
      <c r="AR28" s="138">
        <v>0</v>
      </c>
      <c r="AS28" s="138">
        <v>0</v>
      </c>
      <c r="AT28" s="138">
        <v>0</v>
      </c>
      <c r="AU28" s="138">
        <v>0</v>
      </c>
      <c r="AV28" s="138">
        <v>0</v>
      </c>
      <c r="AW28" s="138">
        <v>0</v>
      </c>
      <c r="AX28" s="138">
        <v>0</v>
      </c>
      <c r="AY28" s="138">
        <v>0</v>
      </c>
      <c r="AZ28" s="138">
        <v>0</v>
      </c>
      <c r="BA28" s="138">
        <v>0</v>
      </c>
      <c r="BB28" s="138">
        <v>0</v>
      </c>
      <c r="BC28" s="138">
        <v>0</v>
      </c>
    </row>
    <row r="29" spans="1:55" s="140" customFormat="1" ht="12.75" customHeight="1">
      <c r="A29" s="775" t="s">
        <v>538</v>
      </c>
      <c r="B29" s="775" t="s">
        <v>1307</v>
      </c>
      <c r="C29" s="775" t="s">
        <v>246</v>
      </c>
      <c r="D29" s="775" t="s">
        <v>78</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762" t="s">
        <v>636</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row>
    <row r="30" spans="1:55" s="140" customFormat="1" ht="12.75" customHeight="1">
      <c r="A30" s="775" t="s">
        <v>538</v>
      </c>
      <c r="B30" s="775" t="s">
        <v>74</v>
      </c>
      <c r="C30" s="775" t="s">
        <v>246</v>
      </c>
      <c r="D30" s="775" t="s">
        <v>78</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2221</v>
      </c>
      <c r="AE30" s="762" t="s">
        <v>637</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row>
    <row r="31" spans="1:55" s="140" customFormat="1" ht="12.75" customHeight="1">
      <c r="A31" s="775" t="s">
        <v>538</v>
      </c>
      <c r="B31" s="775" t="s">
        <v>75</v>
      </c>
      <c r="C31" s="775" t="s">
        <v>246</v>
      </c>
      <c r="D31" s="775" t="s">
        <v>78</v>
      </c>
      <c r="E31" s="138">
        <v>0</v>
      </c>
      <c r="F31" s="138">
        <v>0</v>
      </c>
      <c r="G31" s="138">
        <v>0</v>
      </c>
      <c r="H31" s="138">
        <v>0</v>
      </c>
      <c r="I31" s="138">
        <v>0</v>
      </c>
      <c r="J31" s="138">
        <v>0</v>
      </c>
      <c r="K31" s="138">
        <v>0</v>
      </c>
      <c r="L31" s="138">
        <v>0</v>
      </c>
      <c r="M31" s="138">
        <v>0</v>
      </c>
      <c r="N31" s="138">
        <v>0</v>
      </c>
      <c r="O31" s="138">
        <v>0</v>
      </c>
      <c r="P31" s="138">
        <v>0</v>
      </c>
      <c r="Q31" s="138">
        <v>0</v>
      </c>
      <c r="R31" s="138">
        <v>0</v>
      </c>
      <c r="S31" s="138">
        <v>0</v>
      </c>
      <c r="T31" s="138">
        <v>0</v>
      </c>
      <c r="U31" s="138">
        <v>0</v>
      </c>
      <c r="V31" s="138">
        <v>0</v>
      </c>
      <c r="W31" s="138">
        <v>0</v>
      </c>
      <c r="X31" s="138">
        <v>0</v>
      </c>
      <c r="Y31" s="138">
        <v>0</v>
      </c>
      <c r="Z31" s="138">
        <v>0</v>
      </c>
      <c r="AA31" s="138">
        <v>0</v>
      </c>
      <c r="AB31" s="138">
        <v>0</v>
      </c>
      <c r="AC31" s="1054" t="s">
        <v>2225</v>
      </c>
      <c r="AE31" s="762" t="s">
        <v>638</v>
      </c>
      <c r="AF31" s="138">
        <v>0</v>
      </c>
      <c r="AG31" s="138">
        <v>0</v>
      </c>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0</v>
      </c>
      <c r="AW31" s="138">
        <v>0</v>
      </c>
      <c r="AX31" s="138">
        <v>0</v>
      </c>
      <c r="AY31" s="138">
        <v>0</v>
      </c>
      <c r="AZ31" s="138">
        <v>0</v>
      </c>
      <c r="BA31" s="138">
        <v>0</v>
      </c>
      <c r="BB31" s="138">
        <v>0</v>
      </c>
      <c r="BC31" s="138">
        <v>0</v>
      </c>
    </row>
    <row r="32" spans="1:55" s="140" customFormat="1" ht="12.75" customHeight="1">
      <c r="A32" s="775"/>
      <c r="B32" s="775"/>
      <c r="C32" s="775"/>
      <c r="D32" s="775"/>
      <c r="E32" s="141" t="str">
        <f>IF(AND(SUM(E28:E31)&gt;0,E29=0),"Missing Input",IF(AND(SUM(E28:E31)&gt;0,E30=0),"Missing Output",IF(AND(SUM(E28:E31)&gt;0,E29&gt;0,E30&gt;0),(E30*3.6+E31)/E29*100,"")))</f>
        <v/>
      </c>
      <c r="F32" s="141" t="str">
        <f t="shared" ref="F32:AB32" si="8">IF(AND(SUM(F28:F31)&gt;0,F29=0),"Missing Input",IF(AND(SUM(F28:F31)&gt;0,F30=0),"Missing Output",IF(AND(SUM(F28:F31)&gt;0,F29&gt;0,F30&gt;0),(F30*3.6+F31)/F29*100,"")))</f>
        <v/>
      </c>
      <c r="G32" s="141" t="str">
        <f t="shared" si="8"/>
        <v/>
      </c>
      <c r="H32" s="141" t="str">
        <f t="shared" si="8"/>
        <v/>
      </c>
      <c r="I32" s="141" t="str">
        <f t="shared" si="8"/>
        <v/>
      </c>
      <c r="J32" s="141" t="str">
        <f t="shared" si="8"/>
        <v/>
      </c>
      <c r="K32" s="141" t="str">
        <f t="shared" si="8"/>
        <v/>
      </c>
      <c r="L32" s="141" t="str">
        <f t="shared" si="8"/>
        <v/>
      </c>
      <c r="M32" s="141" t="str">
        <f t="shared" si="8"/>
        <v/>
      </c>
      <c r="N32" s="141" t="str">
        <f t="shared" si="8"/>
        <v/>
      </c>
      <c r="O32" s="141" t="str">
        <f t="shared" si="8"/>
        <v/>
      </c>
      <c r="P32" s="141" t="str">
        <f t="shared" si="8"/>
        <v/>
      </c>
      <c r="Q32" s="141" t="str">
        <f t="shared" si="8"/>
        <v/>
      </c>
      <c r="R32" s="141" t="str">
        <f t="shared" si="8"/>
        <v/>
      </c>
      <c r="S32" s="141" t="str">
        <f t="shared" si="8"/>
        <v/>
      </c>
      <c r="T32" s="141" t="str">
        <f t="shared" si="8"/>
        <v/>
      </c>
      <c r="U32" s="141" t="str">
        <f t="shared" si="8"/>
        <v/>
      </c>
      <c r="V32" s="141" t="str">
        <f t="shared" si="8"/>
        <v/>
      </c>
      <c r="W32" s="141" t="str">
        <f>IF(AND(SUM(W28:W31)&gt;0,W29=0),"Missing Input",IF(AND(SUM(W28:W31)&gt;0,W30=0),"Missing Output",IF(AND(SUM(W28:W31)&gt;0,W29&gt;0,W30&gt;0),(W30*3.6+W31)/W29*100,"")))</f>
        <v/>
      </c>
      <c r="X32" s="141" t="str">
        <f>IF(AND(SUM(X28:X31)&gt;0,X29=0),"Missing Input",IF(AND(SUM(X28:X31)&gt;0,X30=0),"Missing Output",IF(AND(SUM(X28:X31)&gt;0,X29&gt;0,X30&gt;0),(X30*3.6+X31)/X29*100,"")))</f>
        <v/>
      </c>
      <c r="Y32" s="141" t="str">
        <f>IF(AND(SUM(Y28:Y31)&gt;0,Y29=0),"Missing Input",IF(AND(SUM(Y28:Y31)&gt;0,Y30=0),"Missing Output",IF(AND(SUM(Y28:Y31)&gt;0,Y29&gt;0,Y30&gt;0),(Y30*3.6+Y31)/Y29*100,"")))</f>
        <v/>
      </c>
      <c r="Z32" s="141" t="str">
        <f>IF(AND(SUM(Z28:Z31)&gt;0,Z29=0),"Missing Input",IF(AND(SUM(Z28:Z31)&gt;0,Z30=0),"Missing Output",IF(AND(SUM(Z28:Z31)&gt;0,Z29&gt;0,Z30&gt;0),(Z30*3.6+Z31)/Z29*100,"")))</f>
        <v/>
      </c>
      <c r="AA32" s="141" t="str">
        <f>IF(AND(SUM(AA28:AA31)&gt;0,AA29=0),"Missing Input",IF(AND(SUM(AA28:AA31)&gt;0,AA30=0),"Missing Output",IF(AND(SUM(AA28:AA31)&gt;0,AA29&gt;0,AA30&gt;0),(AA30*3.6+AA31)/AA29*100,"")))</f>
        <v/>
      </c>
      <c r="AB32" s="141" t="str">
        <f t="shared" si="8"/>
        <v/>
      </c>
      <c r="AC32" s="1070" t="s">
        <v>2222</v>
      </c>
      <c r="AE32" s="762" t="s">
        <v>964</v>
      </c>
      <c r="AF32" s="141" t="str">
        <f t="shared" ref="AF32:BC32" si="9">IF(AND(SUM(AF28:AF31)&gt;0,AF29=0),"Missing Input",IF(AND(SUM(AF28:AF31)&gt;0,AF30=0),"Missing Output",IF(AND(SUM(AF28:AF31)&gt;0,AF29&gt;0,AF30&gt;0),(AF30*3.6+AF31)/AF29*100,"")))</f>
        <v/>
      </c>
      <c r="AG32" s="141" t="str">
        <f t="shared" si="9"/>
        <v/>
      </c>
      <c r="AH32" s="141" t="str">
        <f t="shared" si="9"/>
        <v/>
      </c>
      <c r="AI32" s="141" t="str">
        <f t="shared" si="9"/>
        <v/>
      </c>
      <c r="AJ32" s="141" t="str">
        <f t="shared" si="9"/>
        <v/>
      </c>
      <c r="AK32" s="141" t="str">
        <f t="shared" si="9"/>
        <v/>
      </c>
      <c r="AL32" s="141" t="str">
        <f t="shared" si="9"/>
        <v/>
      </c>
      <c r="AM32" s="141" t="str">
        <f t="shared" si="9"/>
        <v/>
      </c>
      <c r="AN32" s="141" t="str">
        <f t="shared" si="9"/>
        <v/>
      </c>
      <c r="AO32" s="141" t="str">
        <f t="shared" si="9"/>
        <v/>
      </c>
      <c r="AP32" s="141" t="str">
        <f t="shared" si="9"/>
        <v/>
      </c>
      <c r="AQ32" s="141" t="str">
        <f t="shared" si="9"/>
        <v/>
      </c>
      <c r="AR32" s="141" t="str">
        <f t="shared" si="9"/>
        <v/>
      </c>
      <c r="AS32" s="141" t="str">
        <f t="shared" si="9"/>
        <v/>
      </c>
      <c r="AT32" s="141" t="str">
        <f t="shared" si="9"/>
        <v/>
      </c>
      <c r="AU32" s="141" t="str">
        <f t="shared" si="9"/>
        <v/>
      </c>
      <c r="AV32" s="141" t="str">
        <f t="shared" si="9"/>
        <v/>
      </c>
      <c r="AW32" s="141" t="str">
        <f t="shared" si="9"/>
        <v/>
      </c>
      <c r="AX32" s="141" t="str">
        <f t="shared" si="9"/>
        <v/>
      </c>
      <c r="AY32" s="141" t="str">
        <f t="shared" si="9"/>
        <v/>
      </c>
      <c r="AZ32" s="141" t="str">
        <f t="shared" si="9"/>
        <v/>
      </c>
      <c r="BA32" s="141" t="str">
        <f t="shared" si="9"/>
        <v/>
      </c>
      <c r="BB32" s="141" t="str">
        <f t="shared" si="9"/>
        <v/>
      </c>
      <c r="BC32" s="141" t="str">
        <f t="shared" si="9"/>
        <v/>
      </c>
    </row>
    <row r="33" spans="1:55" s="140" customFormat="1" ht="24" customHeight="1">
      <c r="A33" s="775"/>
      <c r="B33" s="775"/>
      <c r="C33" s="775"/>
      <c r="D33" s="775"/>
      <c r="E33" s="628"/>
      <c r="F33" s="628"/>
      <c r="G33" s="628"/>
      <c r="H33" s="628"/>
      <c r="I33" s="628"/>
      <c r="J33" s="629"/>
      <c r="K33" s="629"/>
      <c r="L33" s="629"/>
      <c r="M33" s="629"/>
      <c r="N33" s="629"/>
      <c r="O33" s="143"/>
      <c r="P33" s="629"/>
      <c r="Q33" s="629"/>
      <c r="R33" s="629"/>
      <c r="S33" s="629"/>
      <c r="T33" s="629"/>
      <c r="U33" s="629"/>
      <c r="V33" s="629"/>
      <c r="W33" s="629"/>
      <c r="X33" s="629"/>
      <c r="Y33" s="143"/>
      <c r="Z33" s="629"/>
      <c r="AA33" s="629"/>
      <c r="AB33" s="143"/>
      <c r="AC33" s="1066" t="s">
        <v>2154</v>
      </c>
      <c r="AE33" s="762" t="s">
        <v>199</v>
      </c>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629"/>
      <c r="BB33" s="629"/>
      <c r="BC33" s="629"/>
    </row>
    <row r="34" spans="1:55" s="140" customFormat="1" ht="12.75" customHeight="1">
      <c r="A34" s="775" t="s">
        <v>538</v>
      </c>
      <c r="B34" s="775" t="s">
        <v>73</v>
      </c>
      <c r="C34" s="775" t="s">
        <v>247</v>
      </c>
      <c r="D34" s="775" t="s">
        <v>78</v>
      </c>
      <c r="E34" s="138">
        <v>0</v>
      </c>
      <c r="F34" s="138">
        <v>0</v>
      </c>
      <c r="G34" s="138">
        <v>0</v>
      </c>
      <c r="H34" s="138">
        <v>0</v>
      </c>
      <c r="I34" s="138">
        <v>0</v>
      </c>
      <c r="J34" s="138">
        <v>0</v>
      </c>
      <c r="K34" s="138">
        <v>0</v>
      </c>
      <c r="L34" s="138">
        <v>0</v>
      </c>
      <c r="M34" s="138">
        <v>0</v>
      </c>
      <c r="N34" s="138">
        <v>0</v>
      </c>
      <c r="O34" s="138">
        <v>0</v>
      </c>
      <c r="P34" s="138">
        <v>0</v>
      </c>
      <c r="Q34" s="138">
        <v>0</v>
      </c>
      <c r="R34" s="138">
        <v>0</v>
      </c>
      <c r="S34" s="138">
        <v>0</v>
      </c>
      <c r="T34" s="138">
        <v>0</v>
      </c>
      <c r="U34" s="138">
        <v>0</v>
      </c>
      <c r="V34" s="138">
        <v>0</v>
      </c>
      <c r="W34" s="138">
        <v>0</v>
      </c>
      <c r="X34" s="138">
        <v>0</v>
      </c>
      <c r="Y34" s="138">
        <v>0</v>
      </c>
      <c r="Z34" s="138">
        <v>0</v>
      </c>
      <c r="AA34" s="138">
        <v>0</v>
      </c>
      <c r="AB34" s="138">
        <v>0</v>
      </c>
      <c r="AC34" s="1054" t="s">
        <v>2219</v>
      </c>
      <c r="AE34" s="762" t="s">
        <v>1474</v>
      </c>
      <c r="AF34" s="138">
        <v>0</v>
      </c>
      <c r="AG34" s="138">
        <v>0</v>
      </c>
      <c r="AH34" s="138">
        <v>0</v>
      </c>
      <c r="AI34" s="138">
        <v>0</v>
      </c>
      <c r="AJ34" s="138">
        <v>0</v>
      </c>
      <c r="AK34" s="138">
        <v>0</v>
      </c>
      <c r="AL34" s="138">
        <v>0</v>
      </c>
      <c r="AM34" s="138">
        <v>0</v>
      </c>
      <c r="AN34" s="138">
        <v>0</v>
      </c>
      <c r="AO34" s="138">
        <v>0</v>
      </c>
      <c r="AP34" s="138">
        <v>0</v>
      </c>
      <c r="AQ34" s="138">
        <v>0</v>
      </c>
      <c r="AR34" s="138">
        <v>0</v>
      </c>
      <c r="AS34" s="138">
        <v>0</v>
      </c>
      <c r="AT34" s="138">
        <v>0</v>
      </c>
      <c r="AU34" s="138">
        <v>0</v>
      </c>
      <c r="AV34" s="138">
        <v>0</v>
      </c>
      <c r="AW34" s="138">
        <v>0</v>
      </c>
      <c r="AX34" s="138">
        <v>0</v>
      </c>
      <c r="AY34" s="138">
        <v>0</v>
      </c>
      <c r="AZ34" s="138">
        <v>0</v>
      </c>
      <c r="BA34" s="138">
        <v>0</v>
      </c>
      <c r="BB34" s="138">
        <v>0</v>
      </c>
      <c r="BC34" s="138">
        <v>0</v>
      </c>
    </row>
    <row r="35" spans="1:55" s="140" customFormat="1" ht="12.75" customHeight="1">
      <c r="A35" s="775" t="s">
        <v>538</v>
      </c>
      <c r="B35" s="775" t="s">
        <v>1307</v>
      </c>
      <c r="C35" s="775" t="s">
        <v>247</v>
      </c>
      <c r="D35" s="775" t="s">
        <v>78</v>
      </c>
      <c r="E35" s="138">
        <v>0</v>
      </c>
      <c r="F35" s="138">
        <v>0</v>
      </c>
      <c r="G35" s="138">
        <v>0</v>
      </c>
      <c r="H35" s="138">
        <v>0</v>
      </c>
      <c r="I35" s="138">
        <v>0</v>
      </c>
      <c r="J35" s="138">
        <v>0</v>
      </c>
      <c r="K35" s="138">
        <v>0</v>
      </c>
      <c r="L35" s="138">
        <v>0</v>
      </c>
      <c r="M35" s="138">
        <v>0</v>
      </c>
      <c r="N35" s="138">
        <v>0</v>
      </c>
      <c r="O35" s="138">
        <v>0</v>
      </c>
      <c r="P35" s="138">
        <v>0</v>
      </c>
      <c r="Q35" s="138">
        <v>0</v>
      </c>
      <c r="R35" s="138">
        <v>0</v>
      </c>
      <c r="S35" s="138">
        <v>0</v>
      </c>
      <c r="T35" s="138">
        <v>0</v>
      </c>
      <c r="U35" s="138">
        <v>0</v>
      </c>
      <c r="V35" s="138">
        <v>0</v>
      </c>
      <c r="W35" s="138">
        <v>0</v>
      </c>
      <c r="X35" s="138">
        <v>0</v>
      </c>
      <c r="Y35" s="138">
        <v>0</v>
      </c>
      <c r="Z35" s="138">
        <v>0</v>
      </c>
      <c r="AA35" s="138">
        <v>0</v>
      </c>
      <c r="AB35" s="138">
        <v>0</v>
      </c>
      <c r="AC35" s="1054" t="s">
        <v>2220</v>
      </c>
      <c r="AE35" s="762" t="s">
        <v>636</v>
      </c>
      <c r="AF35" s="138">
        <v>0</v>
      </c>
      <c r="AG35" s="138">
        <v>0</v>
      </c>
      <c r="AH35" s="138">
        <v>0</v>
      </c>
      <c r="AI35" s="138">
        <v>0</v>
      </c>
      <c r="AJ35" s="138">
        <v>0</v>
      </c>
      <c r="AK35" s="138">
        <v>0</v>
      </c>
      <c r="AL35" s="138">
        <v>0</v>
      </c>
      <c r="AM35" s="138">
        <v>0</v>
      </c>
      <c r="AN35" s="138">
        <v>0</v>
      </c>
      <c r="AO35" s="138">
        <v>0</v>
      </c>
      <c r="AP35" s="138">
        <v>0</v>
      </c>
      <c r="AQ35" s="138">
        <v>0</v>
      </c>
      <c r="AR35" s="138">
        <v>0</v>
      </c>
      <c r="AS35" s="138">
        <v>0</v>
      </c>
      <c r="AT35" s="138">
        <v>0</v>
      </c>
      <c r="AU35" s="138">
        <v>0</v>
      </c>
      <c r="AV35" s="138">
        <v>0</v>
      </c>
      <c r="AW35" s="138">
        <v>0</v>
      </c>
      <c r="AX35" s="138">
        <v>0</v>
      </c>
      <c r="AY35" s="138">
        <v>0</v>
      </c>
      <c r="AZ35" s="138">
        <v>0</v>
      </c>
      <c r="BA35" s="138">
        <v>0</v>
      </c>
      <c r="BB35" s="138">
        <v>0</v>
      </c>
      <c r="BC35" s="138">
        <v>0</v>
      </c>
    </row>
    <row r="36" spans="1:55" s="140" customFormat="1" ht="12.75" customHeight="1">
      <c r="A36" s="775" t="s">
        <v>538</v>
      </c>
      <c r="B36" s="775" t="s">
        <v>75</v>
      </c>
      <c r="C36" s="775" t="s">
        <v>247</v>
      </c>
      <c r="D36" s="775" t="s">
        <v>78</v>
      </c>
      <c r="E36" s="138">
        <v>0</v>
      </c>
      <c r="F36" s="138">
        <v>0</v>
      </c>
      <c r="G36" s="138">
        <v>0</v>
      </c>
      <c r="H36" s="138">
        <v>0</v>
      </c>
      <c r="I36" s="138">
        <v>0</v>
      </c>
      <c r="J36" s="138">
        <v>0</v>
      </c>
      <c r="K36" s="138">
        <v>0</v>
      </c>
      <c r="L36" s="138">
        <v>0</v>
      </c>
      <c r="M36" s="138">
        <v>0</v>
      </c>
      <c r="N36" s="138">
        <v>0</v>
      </c>
      <c r="O36" s="138">
        <v>0</v>
      </c>
      <c r="P36" s="138">
        <v>0</v>
      </c>
      <c r="Q36" s="138">
        <v>0</v>
      </c>
      <c r="R36" s="138">
        <v>0</v>
      </c>
      <c r="S36" s="138">
        <v>0</v>
      </c>
      <c r="T36" s="138">
        <v>0</v>
      </c>
      <c r="U36" s="138">
        <v>0</v>
      </c>
      <c r="V36" s="138">
        <v>0</v>
      </c>
      <c r="W36" s="138">
        <v>0</v>
      </c>
      <c r="X36" s="138">
        <v>0</v>
      </c>
      <c r="Y36" s="138">
        <v>0</v>
      </c>
      <c r="Z36" s="138">
        <v>0</v>
      </c>
      <c r="AA36" s="138">
        <v>0</v>
      </c>
      <c r="AB36" s="138">
        <v>0</v>
      </c>
      <c r="AC36" s="1054" t="s">
        <v>2225</v>
      </c>
      <c r="AE36" s="762" t="s">
        <v>638</v>
      </c>
      <c r="AF36" s="138">
        <v>0</v>
      </c>
      <c r="AG36" s="138">
        <v>0</v>
      </c>
      <c r="AH36" s="138">
        <v>0</v>
      </c>
      <c r="AI36" s="138">
        <v>0</v>
      </c>
      <c r="AJ36" s="138">
        <v>0</v>
      </c>
      <c r="AK36" s="138">
        <v>0</v>
      </c>
      <c r="AL36" s="138">
        <v>0</v>
      </c>
      <c r="AM36" s="138">
        <v>0</v>
      </c>
      <c r="AN36" s="138">
        <v>0</v>
      </c>
      <c r="AO36" s="138">
        <v>0</v>
      </c>
      <c r="AP36" s="138">
        <v>0</v>
      </c>
      <c r="AQ36" s="138">
        <v>0</v>
      </c>
      <c r="AR36" s="138">
        <v>0</v>
      </c>
      <c r="AS36" s="138">
        <v>0</v>
      </c>
      <c r="AT36" s="138">
        <v>0</v>
      </c>
      <c r="AU36" s="138">
        <v>0</v>
      </c>
      <c r="AV36" s="138">
        <v>0</v>
      </c>
      <c r="AW36" s="138">
        <v>0</v>
      </c>
      <c r="AX36" s="138">
        <v>0</v>
      </c>
      <c r="AY36" s="138">
        <v>0</v>
      </c>
      <c r="AZ36" s="138">
        <v>0</v>
      </c>
      <c r="BA36" s="138">
        <v>0</v>
      </c>
      <c r="BB36" s="138">
        <v>0</v>
      </c>
      <c r="BC36" s="138">
        <v>0</v>
      </c>
    </row>
    <row r="37" spans="1:55" s="140" customFormat="1" ht="12.75" customHeight="1">
      <c r="A37" s="775"/>
      <c r="B37" s="775"/>
      <c r="C37" s="775"/>
      <c r="D37" s="775"/>
      <c r="E37" s="141" t="str">
        <f>IF(AND(SUM(E34:E36)&gt;0,E35=0),"Missing Input",IF(AND(SUM(E34:E35)&gt;0,E36=0),"Missing Output",IF(AND(SUM(E34:E36)&gt;0,E35&gt;0,E36&gt;0),(E36/E35)*100,"")))</f>
        <v/>
      </c>
      <c r="F37" s="141" t="str">
        <f t="shared" ref="F37:AB37" si="10">IF(AND(SUM(F34:F36)&gt;0,F35=0),"Missing Input",IF(AND(SUM(F34:F35)&gt;0,F36=0),"Missing Output",IF(AND(SUM(F34:F36)&gt;0,F35&gt;0,F36&gt;0),(F36/F35)*100,"")))</f>
        <v/>
      </c>
      <c r="G37" s="141" t="str">
        <f t="shared" si="10"/>
        <v/>
      </c>
      <c r="H37" s="141" t="str">
        <f t="shared" si="10"/>
        <v/>
      </c>
      <c r="I37" s="141" t="str">
        <f t="shared" si="10"/>
        <v/>
      </c>
      <c r="J37" s="141" t="str">
        <f t="shared" si="10"/>
        <v/>
      </c>
      <c r="K37" s="141" t="str">
        <f t="shared" si="10"/>
        <v/>
      </c>
      <c r="L37" s="141" t="str">
        <f t="shared" si="10"/>
        <v/>
      </c>
      <c r="M37" s="141" t="str">
        <f t="shared" si="10"/>
        <v/>
      </c>
      <c r="N37" s="141" t="str">
        <f t="shared" si="10"/>
        <v/>
      </c>
      <c r="O37" s="141" t="str">
        <f t="shared" si="10"/>
        <v/>
      </c>
      <c r="P37" s="141" t="str">
        <f t="shared" si="10"/>
        <v/>
      </c>
      <c r="Q37" s="141" t="str">
        <f t="shared" si="10"/>
        <v/>
      </c>
      <c r="R37" s="141" t="str">
        <f t="shared" si="10"/>
        <v/>
      </c>
      <c r="S37" s="141" t="str">
        <f t="shared" si="10"/>
        <v/>
      </c>
      <c r="T37" s="141" t="str">
        <f t="shared" si="10"/>
        <v/>
      </c>
      <c r="U37" s="141" t="str">
        <f t="shared" si="10"/>
        <v/>
      </c>
      <c r="V37" s="141" t="str">
        <f t="shared" si="10"/>
        <v/>
      </c>
      <c r="W37" s="141" t="str">
        <f>IF(AND(SUM(W34:W36)&gt;0,W35=0),"Missing Input",IF(AND(SUM(W34:W35)&gt;0,W36=0),"Missing Output",IF(AND(SUM(W34:W36)&gt;0,W35&gt;0,W36&gt;0),(W36/W35)*100,"")))</f>
        <v/>
      </c>
      <c r="X37" s="141" t="str">
        <f>IF(AND(SUM(X34:X36)&gt;0,X35=0),"Missing Input",IF(AND(SUM(X34:X35)&gt;0,X36=0),"Missing Output",IF(AND(SUM(X34:X36)&gt;0,X35&gt;0,X36&gt;0),(X36/X35)*100,"")))</f>
        <v/>
      </c>
      <c r="Y37" s="141" t="str">
        <f>IF(AND(SUM(Y34:Y36)&gt;0,Y35=0),"Missing Input",IF(AND(SUM(Y34:Y35)&gt;0,Y36=0),"Missing Output",IF(AND(SUM(Y34:Y36)&gt;0,Y35&gt;0,Y36&gt;0),(Y36/Y35)*100,"")))</f>
        <v/>
      </c>
      <c r="Z37" s="141" t="str">
        <f>IF(AND(SUM(Z34:Z36)&gt;0,Z35=0),"Missing Input",IF(AND(SUM(Z34:Z35)&gt;0,Z36=0),"Missing Output",IF(AND(SUM(Z34:Z36)&gt;0,Z35&gt;0,Z36&gt;0),(Z36/Z35)*100,"")))</f>
        <v/>
      </c>
      <c r="AA37" s="141" t="str">
        <f>IF(AND(SUM(AA34:AA36)&gt;0,AA35=0),"Missing Input",IF(AND(SUM(AA34:AA35)&gt;0,AA36=0),"Missing Output",IF(AND(SUM(AA34:AA36)&gt;0,AA35&gt;0,AA36&gt;0),(AA36/AA35)*100,"")))</f>
        <v/>
      </c>
      <c r="AB37" s="141" t="str">
        <f t="shared" si="10"/>
        <v/>
      </c>
      <c r="AC37" s="1070" t="s">
        <v>2222</v>
      </c>
      <c r="AE37" s="762" t="s">
        <v>964</v>
      </c>
      <c r="AF37" s="141" t="str">
        <f t="shared" ref="AF37:BC37" si="11">IF(AND(SUM(AF34:AF36)&gt;0,AF35=0),"Missing Input",IF(AND(SUM(AF34:AF35)&gt;0,AF36=0),"Missing Output",IF(AND(SUM(AF34:AF36)&gt;0,AF35&gt;0,AF36&gt;0),(AF36/AF35)*100,"")))</f>
        <v/>
      </c>
      <c r="AG37" s="141" t="str">
        <f t="shared" si="11"/>
        <v/>
      </c>
      <c r="AH37" s="141" t="str">
        <f t="shared" si="11"/>
        <v/>
      </c>
      <c r="AI37" s="141" t="str">
        <f t="shared" si="11"/>
        <v/>
      </c>
      <c r="AJ37" s="141" t="str">
        <f t="shared" si="11"/>
        <v/>
      </c>
      <c r="AK37" s="141" t="str">
        <f t="shared" si="11"/>
        <v/>
      </c>
      <c r="AL37" s="141" t="str">
        <f t="shared" si="11"/>
        <v/>
      </c>
      <c r="AM37" s="141" t="str">
        <f t="shared" si="11"/>
        <v/>
      </c>
      <c r="AN37" s="141" t="str">
        <f t="shared" si="11"/>
        <v/>
      </c>
      <c r="AO37" s="141" t="str">
        <f t="shared" si="11"/>
        <v/>
      </c>
      <c r="AP37" s="141" t="str">
        <f t="shared" si="11"/>
        <v/>
      </c>
      <c r="AQ37" s="141" t="str">
        <f t="shared" si="11"/>
        <v/>
      </c>
      <c r="AR37" s="141" t="str">
        <f t="shared" si="11"/>
        <v/>
      </c>
      <c r="AS37" s="141" t="str">
        <f t="shared" si="11"/>
        <v/>
      </c>
      <c r="AT37" s="141" t="str">
        <f t="shared" si="11"/>
        <v/>
      </c>
      <c r="AU37" s="141" t="str">
        <f t="shared" si="11"/>
        <v/>
      </c>
      <c r="AV37" s="141" t="str">
        <f t="shared" si="11"/>
        <v/>
      </c>
      <c r="AW37" s="141" t="str">
        <f t="shared" si="11"/>
        <v/>
      </c>
      <c r="AX37" s="141" t="str">
        <f t="shared" si="11"/>
        <v/>
      </c>
      <c r="AY37" s="141" t="str">
        <f t="shared" si="11"/>
        <v/>
      </c>
      <c r="AZ37" s="141" t="str">
        <f t="shared" si="11"/>
        <v/>
      </c>
      <c r="BA37" s="141" t="str">
        <f t="shared" si="11"/>
        <v/>
      </c>
      <c r="BB37" s="141" t="str">
        <f t="shared" si="11"/>
        <v/>
      </c>
      <c r="BC37" s="141" t="str">
        <f t="shared" si="11"/>
        <v/>
      </c>
    </row>
    <row r="38" spans="1:55" s="140" customFormat="1" ht="24" customHeight="1">
      <c r="A38" s="775"/>
      <c r="B38" s="775"/>
      <c r="C38" s="775"/>
      <c r="D38" s="775"/>
      <c r="E38" s="142"/>
      <c r="F38" s="142"/>
      <c r="G38" s="142"/>
      <c r="H38" s="142"/>
      <c r="I38" s="142"/>
      <c r="J38" s="143"/>
      <c r="K38" s="143"/>
      <c r="L38" s="143"/>
      <c r="M38" s="143"/>
      <c r="N38" s="143"/>
      <c r="O38" s="143"/>
      <c r="P38" s="143"/>
      <c r="Q38" s="143"/>
      <c r="R38" s="143"/>
      <c r="S38" s="143"/>
      <c r="T38" s="143"/>
      <c r="U38" s="143"/>
      <c r="V38" s="143"/>
      <c r="W38" s="143"/>
      <c r="X38" s="143"/>
      <c r="Y38" s="143"/>
      <c r="Z38" s="143"/>
      <c r="AA38" s="143"/>
      <c r="AB38" s="143"/>
      <c r="AC38" s="1071" t="s">
        <v>2223</v>
      </c>
      <c r="AE38" s="762" t="s">
        <v>759</v>
      </c>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row>
    <row r="39" spans="1:55" s="140" customFormat="1" ht="12">
      <c r="A39" s="775" t="s">
        <v>538</v>
      </c>
      <c r="B39" s="793" t="s">
        <v>74</v>
      </c>
      <c r="C39" s="775" t="s">
        <v>615</v>
      </c>
      <c r="D39" s="775" t="s">
        <v>78</v>
      </c>
      <c r="E39" s="718">
        <f>SUM(E9,E14,E25,E30)</f>
        <v>0</v>
      </c>
      <c r="F39" s="718">
        <f t="shared" ref="F39:AB39" si="12">SUM(F9,F14,F25,F30)</f>
        <v>0</v>
      </c>
      <c r="G39" s="718">
        <f t="shared" si="12"/>
        <v>0</v>
      </c>
      <c r="H39" s="718">
        <f t="shared" si="12"/>
        <v>0</v>
      </c>
      <c r="I39" s="718">
        <f t="shared" si="12"/>
        <v>0</v>
      </c>
      <c r="J39" s="718">
        <f t="shared" si="12"/>
        <v>0</v>
      </c>
      <c r="K39" s="718">
        <f t="shared" si="12"/>
        <v>0</v>
      </c>
      <c r="L39" s="718">
        <f t="shared" si="12"/>
        <v>0</v>
      </c>
      <c r="M39" s="718">
        <f t="shared" si="12"/>
        <v>0</v>
      </c>
      <c r="N39" s="718">
        <f t="shared" si="12"/>
        <v>0</v>
      </c>
      <c r="O39" s="722">
        <f t="shared" si="12"/>
        <v>0</v>
      </c>
      <c r="P39" s="718">
        <f t="shared" si="12"/>
        <v>0</v>
      </c>
      <c r="Q39" s="718">
        <f t="shared" si="12"/>
        <v>0</v>
      </c>
      <c r="R39" s="718">
        <f t="shared" si="12"/>
        <v>0</v>
      </c>
      <c r="S39" s="718">
        <f t="shared" ref="S39:Y39" si="13">SUM(S9,S14,S25,S30)</f>
        <v>0</v>
      </c>
      <c r="T39" s="718">
        <f t="shared" si="13"/>
        <v>0</v>
      </c>
      <c r="U39" s="718">
        <f t="shared" si="13"/>
        <v>0</v>
      </c>
      <c r="V39" s="718">
        <f t="shared" si="13"/>
        <v>0</v>
      </c>
      <c r="W39" s="718">
        <f t="shared" si="13"/>
        <v>0</v>
      </c>
      <c r="X39" s="718">
        <f t="shared" si="13"/>
        <v>0</v>
      </c>
      <c r="Y39" s="722">
        <f t="shared" si="13"/>
        <v>0</v>
      </c>
      <c r="Z39" s="718">
        <f>SUM(Z9,Z14,Z25,Z30)</f>
        <v>0</v>
      </c>
      <c r="AA39" s="718">
        <f>SUM(AA9,AA14,AA25,AA30)</f>
        <v>0</v>
      </c>
      <c r="AB39" s="722">
        <f t="shared" si="12"/>
        <v>0</v>
      </c>
      <c r="AC39" s="1072" t="s">
        <v>2224</v>
      </c>
      <c r="AE39" s="762" t="s">
        <v>637</v>
      </c>
      <c r="AF39" s="145">
        <f t="shared" ref="AF39:BC39" si="14">SUM(AF9,AF14,AF25,AF30)</f>
        <v>0</v>
      </c>
      <c r="AG39" s="145">
        <f t="shared" si="14"/>
        <v>0</v>
      </c>
      <c r="AH39" s="145">
        <f t="shared" si="14"/>
        <v>0</v>
      </c>
      <c r="AI39" s="145">
        <f t="shared" si="14"/>
        <v>0</v>
      </c>
      <c r="AJ39" s="145">
        <f t="shared" si="14"/>
        <v>0</v>
      </c>
      <c r="AK39" s="145">
        <f t="shared" si="14"/>
        <v>0</v>
      </c>
      <c r="AL39" s="145">
        <f t="shared" si="14"/>
        <v>0</v>
      </c>
      <c r="AM39" s="145">
        <f t="shared" si="14"/>
        <v>0</v>
      </c>
      <c r="AN39" s="145">
        <f t="shared" si="14"/>
        <v>0</v>
      </c>
      <c r="AO39" s="145">
        <f t="shared" si="14"/>
        <v>0</v>
      </c>
      <c r="AP39" s="145">
        <f t="shared" si="14"/>
        <v>0</v>
      </c>
      <c r="AQ39" s="145">
        <f t="shared" si="14"/>
        <v>0</v>
      </c>
      <c r="AR39" s="145">
        <f t="shared" si="14"/>
        <v>0</v>
      </c>
      <c r="AS39" s="145">
        <f t="shared" si="14"/>
        <v>0</v>
      </c>
      <c r="AT39" s="145">
        <f t="shared" si="14"/>
        <v>0</v>
      </c>
      <c r="AU39" s="145">
        <f t="shared" si="14"/>
        <v>0</v>
      </c>
      <c r="AV39" s="145">
        <f t="shared" si="14"/>
        <v>0</v>
      </c>
      <c r="AW39" s="145">
        <f t="shared" si="14"/>
        <v>0</v>
      </c>
      <c r="AX39" s="145">
        <f t="shared" si="14"/>
        <v>0</v>
      </c>
      <c r="AY39" s="145">
        <f t="shared" si="14"/>
        <v>0</v>
      </c>
      <c r="AZ39" s="145">
        <f t="shared" si="14"/>
        <v>0</v>
      </c>
      <c r="BA39" s="145">
        <f t="shared" si="14"/>
        <v>0</v>
      </c>
      <c r="BB39" s="145">
        <f t="shared" si="14"/>
        <v>0</v>
      </c>
      <c r="BC39" s="145">
        <f t="shared" si="14"/>
        <v>0</v>
      </c>
    </row>
    <row r="40" spans="1:55" s="140" customFormat="1" thickBot="1">
      <c r="A40" s="775" t="s">
        <v>538</v>
      </c>
      <c r="B40" s="775" t="s">
        <v>75</v>
      </c>
      <c r="C40" s="775" t="s">
        <v>615</v>
      </c>
      <c r="D40" s="775" t="s">
        <v>78</v>
      </c>
      <c r="E40" s="720">
        <f>SUM(E15,E20,E31,E36)</f>
        <v>0</v>
      </c>
      <c r="F40" s="720">
        <f t="shared" ref="F40:AB40" si="15">SUM(F15,F20,F31,F36)</f>
        <v>0</v>
      </c>
      <c r="G40" s="720">
        <f t="shared" si="15"/>
        <v>0</v>
      </c>
      <c r="H40" s="720">
        <f t="shared" si="15"/>
        <v>0</v>
      </c>
      <c r="I40" s="720">
        <f t="shared" si="15"/>
        <v>0</v>
      </c>
      <c r="J40" s="720">
        <f t="shared" si="15"/>
        <v>0</v>
      </c>
      <c r="K40" s="720">
        <f t="shared" si="15"/>
        <v>0</v>
      </c>
      <c r="L40" s="720">
        <f t="shared" si="15"/>
        <v>0</v>
      </c>
      <c r="M40" s="720">
        <f t="shared" si="15"/>
        <v>0</v>
      </c>
      <c r="N40" s="720">
        <f t="shared" si="15"/>
        <v>0</v>
      </c>
      <c r="O40" s="723">
        <f t="shared" si="15"/>
        <v>0</v>
      </c>
      <c r="P40" s="720">
        <f t="shared" si="15"/>
        <v>0</v>
      </c>
      <c r="Q40" s="720">
        <f t="shared" si="15"/>
        <v>0</v>
      </c>
      <c r="R40" s="720">
        <f t="shared" si="15"/>
        <v>0</v>
      </c>
      <c r="S40" s="720">
        <f t="shared" ref="S40:Y40" si="16">SUM(S15,S20,S31,S36)</f>
        <v>0</v>
      </c>
      <c r="T40" s="720">
        <f t="shared" si="16"/>
        <v>0</v>
      </c>
      <c r="U40" s="720">
        <f t="shared" si="16"/>
        <v>0</v>
      </c>
      <c r="V40" s="720">
        <f t="shared" si="16"/>
        <v>0</v>
      </c>
      <c r="W40" s="720">
        <f t="shared" si="16"/>
        <v>0</v>
      </c>
      <c r="X40" s="720">
        <f t="shared" si="16"/>
        <v>0</v>
      </c>
      <c r="Y40" s="723">
        <f t="shared" si="16"/>
        <v>0</v>
      </c>
      <c r="Z40" s="720">
        <f>SUM(Z15,Z20,Z31,Z36)</f>
        <v>0</v>
      </c>
      <c r="AA40" s="720">
        <f>SUM(AA15,AA20,AA31,AA36)</f>
        <v>0</v>
      </c>
      <c r="AB40" s="723">
        <f t="shared" si="15"/>
        <v>0</v>
      </c>
      <c r="AC40" s="1073" t="s">
        <v>2225</v>
      </c>
      <c r="AE40" s="764" t="s">
        <v>638</v>
      </c>
      <c r="AF40" s="146">
        <f t="shared" ref="AF40:BC40" si="17">SUM(AF15,AF20,AF31,AF36)</f>
        <v>0</v>
      </c>
      <c r="AG40" s="146">
        <f t="shared" si="17"/>
        <v>0</v>
      </c>
      <c r="AH40" s="146">
        <f t="shared" si="17"/>
        <v>0</v>
      </c>
      <c r="AI40" s="146">
        <f t="shared" si="17"/>
        <v>0</v>
      </c>
      <c r="AJ40" s="146">
        <f t="shared" si="17"/>
        <v>0</v>
      </c>
      <c r="AK40" s="146">
        <f t="shared" si="17"/>
        <v>0</v>
      </c>
      <c r="AL40" s="146">
        <f t="shared" si="17"/>
        <v>0</v>
      </c>
      <c r="AM40" s="146">
        <f t="shared" si="17"/>
        <v>0</v>
      </c>
      <c r="AN40" s="146">
        <f t="shared" si="17"/>
        <v>0</v>
      </c>
      <c r="AO40" s="146">
        <f t="shared" si="17"/>
        <v>0</v>
      </c>
      <c r="AP40" s="146">
        <f t="shared" si="17"/>
        <v>0</v>
      </c>
      <c r="AQ40" s="146">
        <f t="shared" si="17"/>
        <v>0</v>
      </c>
      <c r="AR40" s="146">
        <f t="shared" si="17"/>
        <v>0</v>
      </c>
      <c r="AS40" s="146">
        <f t="shared" si="17"/>
        <v>0</v>
      </c>
      <c r="AT40" s="146">
        <f t="shared" si="17"/>
        <v>0</v>
      </c>
      <c r="AU40" s="146">
        <f t="shared" si="17"/>
        <v>0</v>
      </c>
      <c r="AV40" s="146">
        <f t="shared" si="17"/>
        <v>0</v>
      </c>
      <c r="AW40" s="146">
        <f t="shared" si="17"/>
        <v>0</v>
      </c>
      <c r="AX40" s="146">
        <f t="shared" si="17"/>
        <v>0</v>
      </c>
      <c r="AY40" s="146">
        <f t="shared" si="17"/>
        <v>0</v>
      </c>
      <c r="AZ40" s="146">
        <f t="shared" si="17"/>
        <v>0</v>
      </c>
      <c r="BA40" s="146">
        <f t="shared" si="17"/>
        <v>0</v>
      </c>
      <c r="BB40" s="146">
        <f t="shared" si="17"/>
        <v>0</v>
      </c>
      <c r="BC40" s="146">
        <f t="shared" si="17"/>
        <v>0</v>
      </c>
    </row>
  </sheetData>
  <phoneticPr fontId="11" type="noConversion"/>
  <conditionalFormatting sqref="E6:AB40">
    <cfRule type="expression" dxfId="216" priority="2" stopIfTrue="1">
      <formula>E6&lt;&gt;AF6</formula>
    </cfRule>
  </conditionalFormatting>
  <dataValidations count="1">
    <dataValidation type="whole" operator="greaterThanOrEqual" allowBlank="1" showInputMessage="1" showErrorMessage="1" error="Positive whole numbers only / Nombres entiers positifs uniquement" sqref="AF18:BC20 E23:AB25 E28:AB31 E34:AB36 E7:AB9 E12:AB15 E18:AB20 AF23:BC25 AF28:BC31 AF34:BC36 AF7:BC9 AF12:BC15">
      <formula1>0</formula1>
    </dataValidation>
  </dataValidations>
  <pageMargins left="0.25" right="0.25" top="0.5" bottom="0.3" header="0.5" footer="0.5"/>
  <pageSetup paperSize="9" scale="59" orientation="landscape" r:id="rId1"/>
  <headerFooter alignWithMargins="0"/>
  <legacyDrawing r:id="rId2"/>
</worksheet>
</file>

<file path=xl/worksheets/sheet34.xml><?xml version="1.0" encoding="utf-8"?>
<worksheet xmlns="http://schemas.openxmlformats.org/spreadsheetml/2006/main" xmlns:r="http://schemas.openxmlformats.org/officeDocument/2006/relationships">
  <sheetPr codeName="Sheet_TS20" enableFormatConditionsCalculation="0">
    <tabColor indexed="43"/>
    <pageSetUpPr fitToPage="1"/>
  </sheetPr>
  <dimension ref="A1:BP40"/>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17" sqref="AC17"/>
    </sheetView>
  </sheetViews>
  <sheetFormatPr defaultRowHeight="12"/>
  <cols>
    <col min="1" max="4" width="10.140625" style="777" hidden="1" customWidth="1"/>
    <col min="5" max="28" width="8.7109375" style="95" customWidth="1"/>
    <col min="29" max="29" width="30.7109375" style="777" customWidth="1"/>
    <col min="30" max="30" width="9.140625" style="95" hidden="1" customWidth="1"/>
    <col min="31" max="31" width="33.42578125" style="777" hidden="1" customWidth="1"/>
    <col min="32" max="68" width="9.140625" style="95" hidden="1" customWidth="1"/>
    <col min="69" max="79" width="9.140625" style="95" customWidth="1"/>
    <col min="80" max="16384" width="9.140625" style="95"/>
  </cols>
  <sheetData>
    <row r="1" spans="1:55" ht="48.95" customHeight="1">
      <c r="F1" s="402"/>
      <c r="G1" s="220"/>
      <c r="H1" s="220"/>
      <c r="I1" s="1075" t="s">
        <v>2233</v>
      </c>
      <c r="J1" s="220"/>
      <c r="K1" s="220"/>
      <c r="L1" s="220"/>
      <c r="N1" s="402"/>
      <c r="O1" s="221"/>
      <c r="P1" s="221"/>
      <c r="Q1" s="221"/>
      <c r="R1" s="221"/>
      <c r="S1" s="221"/>
      <c r="T1" s="221"/>
      <c r="U1" s="1075" t="s">
        <v>2233</v>
      </c>
      <c r="V1" s="221"/>
      <c r="W1" s="221"/>
      <c r="X1" s="221"/>
      <c r="Y1" s="221"/>
      <c r="Z1" s="221"/>
      <c r="AA1" s="221"/>
      <c r="AB1" s="221"/>
      <c r="AC1" s="1040">
        <f ca="1">NOW()</f>
        <v>41912.572466666665</v>
      </c>
      <c r="AE1" s="787" t="s">
        <v>644</v>
      </c>
    </row>
    <row r="2" spans="1:55"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c r="AE2" s="770"/>
    </row>
    <row r="3" spans="1:55"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E3" s="772"/>
    </row>
    <row r="4" spans="1:55" s="99" customFormat="1">
      <c r="A4" s="759" t="s">
        <v>1304</v>
      </c>
      <c r="B4" s="759" t="s">
        <v>1302</v>
      </c>
      <c r="C4" s="759" t="s">
        <v>1303</v>
      </c>
      <c r="D4" s="760" t="s">
        <v>1305</v>
      </c>
      <c r="E4" s="98"/>
      <c r="F4" s="98"/>
      <c r="G4" s="98"/>
      <c r="H4" s="98"/>
      <c r="I4" s="98"/>
      <c r="J4" s="98"/>
      <c r="K4" s="98"/>
      <c r="L4" s="98"/>
      <c r="AC4" s="771"/>
      <c r="AE4" s="772"/>
    </row>
    <row r="5" spans="1:55" s="99"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137" customFormat="1" ht="24" customHeight="1" thickBot="1">
      <c r="A6" s="789"/>
      <c r="B6" s="789"/>
      <c r="C6" s="789"/>
      <c r="D6" s="789"/>
      <c r="E6" s="626"/>
      <c r="F6" s="626"/>
      <c r="G6" s="626"/>
      <c r="H6" s="626"/>
      <c r="I6" s="626"/>
      <c r="J6" s="626"/>
      <c r="K6" s="626"/>
      <c r="L6" s="626"/>
      <c r="M6" s="626"/>
      <c r="N6" s="626"/>
      <c r="O6" s="126"/>
      <c r="P6" s="627"/>
      <c r="Q6" s="627"/>
      <c r="R6" s="627"/>
      <c r="S6" s="627"/>
      <c r="T6" s="627"/>
      <c r="U6" s="627"/>
      <c r="V6" s="627"/>
      <c r="W6" s="627"/>
      <c r="X6" s="627"/>
      <c r="Y6" s="126"/>
      <c r="Z6" s="627"/>
      <c r="AA6" s="627"/>
      <c r="AB6" s="126"/>
      <c r="AC6" s="1069" t="s">
        <v>2142</v>
      </c>
      <c r="AE6" s="763" t="s">
        <v>186</v>
      </c>
      <c r="AF6" s="249"/>
      <c r="AG6" s="627"/>
      <c r="AH6" s="627"/>
      <c r="AI6" s="627"/>
      <c r="AJ6" s="627"/>
      <c r="AK6" s="627"/>
      <c r="AL6" s="627"/>
      <c r="AM6" s="627"/>
      <c r="AN6" s="627"/>
      <c r="AO6" s="627"/>
      <c r="AP6" s="627"/>
      <c r="AQ6" s="627"/>
      <c r="AR6" s="627"/>
      <c r="AS6" s="627"/>
      <c r="AT6" s="627"/>
      <c r="AU6" s="627"/>
      <c r="AV6" s="627"/>
      <c r="AW6" s="627"/>
      <c r="AX6" s="627"/>
      <c r="AY6" s="627"/>
      <c r="AZ6" s="627"/>
      <c r="BA6" s="627"/>
      <c r="BB6" s="627"/>
      <c r="BC6" s="627"/>
    </row>
    <row r="7" spans="1:55" s="140" customFormat="1" ht="12.75" customHeight="1">
      <c r="A7" s="775" t="s">
        <v>538</v>
      </c>
      <c r="B7" s="775" t="s">
        <v>73</v>
      </c>
      <c r="C7" s="775" t="s">
        <v>555</v>
      </c>
      <c r="D7" s="775" t="s">
        <v>79</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2219</v>
      </c>
      <c r="AE7" s="762" t="s">
        <v>1474</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row>
    <row r="8" spans="1:55" s="140" customFormat="1" ht="12.75" customHeight="1">
      <c r="A8" s="775" t="s">
        <v>538</v>
      </c>
      <c r="B8" s="775" t="s">
        <v>1307</v>
      </c>
      <c r="C8" s="775" t="s">
        <v>555</v>
      </c>
      <c r="D8" s="775" t="s">
        <v>79</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2220</v>
      </c>
      <c r="AE8" s="762" t="s">
        <v>636</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row>
    <row r="9" spans="1:55" s="140" customFormat="1" ht="12.75" customHeight="1">
      <c r="A9" s="775" t="s">
        <v>538</v>
      </c>
      <c r="B9" s="775" t="s">
        <v>74</v>
      </c>
      <c r="C9" s="775" t="s">
        <v>555</v>
      </c>
      <c r="D9" s="775" t="s">
        <v>79</v>
      </c>
      <c r="E9" s="138">
        <v>0</v>
      </c>
      <c r="F9" s="138">
        <v>0</v>
      </c>
      <c r="G9" s="138">
        <v>0</v>
      </c>
      <c r="H9" s="138">
        <v>0</v>
      </c>
      <c r="I9" s="138">
        <v>0</v>
      </c>
      <c r="J9" s="138">
        <v>0</v>
      </c>
      <c r="K9" s="138">
        <v>0</v>
      </c>
      <c r="L9" s="138">
        <v>0</v>
      </c>
      <c r="M9" s="138">
        <v>0</v>
      </c>
      <c r="N9" s="138">
        <v>0</v>
      </c>
      <c r="O9" s="138">
        <v>0</v>
      </c>
      <c r="P9" s="138">
        <v>0</v>
      </c>
      <c r="Q9" s="138">
        <v>0</v>
      </c>
      <c r="R9" s="138">
        <v>0</v>
      </c>
      <c r="S9" s="138">
        <v>0</v>
      </c>
      <c r="T9" s="138">
        <v>0</v>
      </c>
      <c r="U9" s="138">
        <v>0</v>
      </c>
      <c r="V9" s="138">
        <v>0</v>
      </c>
      <c r="W9" s="138">
        <v>0</v>
      </c>
      <c r="X9" s="138">
        <v>0</v>
      </c>
      <c r="Y9" s="138">
        <v>0</v>
      </c>
      <c r="Z9" s="138">
        <v>0</v>
      </c>
      <c r="AA9" s="138">
        <v>0</v>
      </c>
      <c r="AB9" s="138">
        <v>0</v>
      </c>
      <c r="AC9" s="1054" t="s">
        <v>2221</v>
      </c>
      <c r="AE9" s="762" t="s">
        <v>637</v>
      </c>
      <c r="AF9" s="138">
        <v>0</v>
      </c>
      <c r="AG9" s="138">
        <v>0</v>
      </c>
      <c r="AH9" s="138">
        <v>0</v>
      </c>
      <c r="AI9" s="138">
        <v>0</v>
      </c>
      <c r="AJ9" s="138">
        <v>0</v>
      </c>
      <c r="AK9" s="138">
        <v>0</v>
      </c>
      <c r="AL9" s="138">
        <v>0</v>
      </c>
      <c r="AM9" s="138">
        <v>0</v>
      </c>
      <c r="AN9" s="138">
        <v>0</v>
      </c>
      <c r="AO9" s="138">
        <v>0</v>
      </c>
      <c r="AP9" s="138">
        <v>0</v>
      </c>
      <c r="AQ9" s="138">
        <v>0</v>
      </c>
      <c r="AR9" s="138">
        <v>0</v>
      </c>
      <c r="AS9" s="138">
        <v>0</v>
      </c>
      <c r="AT9" s="138">
        <v>0</v>
      </c>
      <c r="AU9" s="138">
        <v>0</v>
      </c>
      <c r="AV9" s="138">
        <v>0</v>
      </c>
      <c r="AW9" s="138">
        <v>0</v>
      </c>
      <c r="AX9" s="138">
        <v>0</v>
      </c>
      <c r="AY9" s="138">
        <v>0</v>
      </c>
      <c r="AZ9" s="138">
        <v>0</v>
      </c>
      <c r="BA9" s="138">
        <v>0</v>
      </c>
      <c r="BB9" s="138">
        <v>0</v>
      </c>
      <c r="BC9" s="138">
        <v>0</v>
      </c>
    </row>
    <row r="10" spans="1:55" s="140" customFormat="1" ht="12.75" customHeight="1">
      <c r="A10" s="775"/>
      <c r="B10" s="775"/>
      <c r="C10" s="775"/>
      <c r="D10" s="775"/>
      <c r="E10" s="141" t="str">
        <f>IF(AND(SUM(E7:E9)&gt;0,E8=0),"Missing Input",IF(AND(SUM(E7:E8)&gt;0,E9=0),"Missing Output",IF(AND(SUM(E7:E9)&gt;0,E8&gt;0,E9&gt;0),(E9*3.6)/E8*100,"")))</f>
        <v/>
      </c>
      <c r="F10" s="141" t="str">
        <f t="shared" ref="F10:AB10" si="0">IF(AND(SUM(F7:F9)&gt;0,F8=0),"Missing Input",IF(AND(SUM(F7:F8)&gt;0,F9=0),"Missing Output",IF(AND(SUM(F7:F9)&gt;0,F8&gt;0,F9&gt;0),(F9*3.6)/F8*100,"")))</f>
        <v/>
      </c>
      <c r="G10" s="141" t="str">
        <f t="shared" si="0"/>
        <v/>
      </c>
      <c r="H10" s="141" t="str">
        <f t="shared" si="0"/>
        <v/>
      </c>
      <c r="I10" s="141" t="str">
        <f t="shared" si="0"/>
        <v/>
      </c>
      <c r="J10" s="141" t="str">
        <f t="shared" si="0"/>
        <v/>
      </c>
      <c r="K10" s="141" t="str">
        <f t="shared" si="0"/>
        <v/>
      </c>
      <c r="L10" s="141" t="str">
        <f t="shared" si="0"/>
        <v/>
      </c>
      <c r="M10" s="141" t="str">
        <f t="shared" si="0"/>
        <v/>
      </c>
      <c r="N10" s="141" t="str">
        <f t="shared" si="0"/>
        <v/>
      </c>
      <c r="O10" s="141" t="str">
        <f t="shared" si="0"/>
        <v/>
      </c>
      <c r="P10" s="141" t="str">
        <f t="shared" si="0"/>
        <v/>
      </c>
      <c r="Q10" s="141" t="str">
        <f t="shared" si="0"/>
        <v/>
      </c>
      <c r="R10" s="141" t="str">
        <f t="shared" si="0"/>
        <v/>
      </c>
      <c r="S10" s="141" t="str">
        <f t="shared" si="0"/>
        <v/>
      </c>
      <c r="T10" s="141" t="str">
        <f t="shared" si="0"/>
        <v/>
      </c>
      <c r="U10" s="141" t="str">
        <f t="shared" si="0"/>
        <v/>
      </c>
      <c r="V10" s="141" t="str">
        <f t="shared" si="0"/>
        <v/>
      </c>
      <c r="W10" s="141" t="str">
        <f>IF(AND(SUM(W7:W9)&gt;0,W8=0),"Missing Input",IF(AND(SUM(W7:W8)&gt;0,W9=0),"Missing Output",IF(AND(SUM(W7:W9)&gt;0,W8&gt;0,W9&gt;0),(W9*3.6)/W8*100,"")))</f>
        <v/>
      </c>
      <c r="X10" s="141" t="str">
        <f>IF(AND(SUM(X7:X9)&gt;0,X8=0),"Missing Input",IF(AND(SUM(X7:X8)&gt;0,X9=0),"Missing Output",IF(AND(SUM(X7:X9)&gt;0,X8&gt;0,X9&gt;0),(X9*3.6)/X8*100,"")))</f>
        <v/>
      </c>
      <c r="Y10" s="141" t="str">
        <f>IF(AND(SUM(Y7:Y9)&gt;0,Y8=0),"Missing Input",IF(AND(SUM(Y7:Y8)&gt;0,Y9=0),"Missing Output",IF(AND(SUM(Y7:Y9)&gt;0,Y8&gt;0,Y9&gt;0),(Y9*3.6)/Y8*100,"")))</f>
        <v/>
      </c>
      <c r="Z10" s="141" t="str">
        <f>IF(AND(SUM(Z7:Z9)&gt;0,Z8=0),"Missing Input",IF(AND(SUM(Z7:Z8)&gt;0,Z9=0),"Missing Output",IF(AND(SUM(Z7:Z9)&gt;0,Z8&gt;0,Z9&gt;0),(Z9*3.6)/Z8*100,"")))</f>
        <v/>
      </c>
      <c r="AA10" s="141" t="str">
        <f>IF(AND(SUM(AA7:AA9)&gt;0,AA8=0),"Missing Input",IF(AND(SUM(AA7:AA8)&gt;0,AA9=0),"Missing Output",IF(AND(SUM(AA7:AA9)&gt;0,AA8&gt;0,AA9&gt;0),(AA9*3.6)/AA8*100,"")))</f>
        <v/>
      </c>
      <c r="AB10" s="141" t="str">
        <f t="shared" si="0"/>
        <v/>
      </c>
      <c r="AC10" s="1070" t="s">
        <v>2222</v>
      </c>
      <c r="AE10" s="762" t="s">
        <v>964</v>
      </c>
      <c r="AF10" s="141" t="str">
        <f t="shared" ref="AF10:BC10" si="1">IF(AND(SUM(AF7:AF9)&gt;0,AF8=0),"Missing Input",IF(AND(SUM(AF7:AF8)&gt;0,AF9=0),"Missing Output",IF(AND(SUM(AF7:AF9)&gt;0,AF8&gt;0,AF9&gt;0),(AF9*3.6)/AF8*100,"")))</f>
        <v/>
      </c>
      <c r="AG10" s="141" t="str">
        <f t="shared" si="1"/>
        <v/>
      </c>
      <c r="AH10" s="141" t="str">
        <f t="shared" si="1"/>
        <v/>
      </c>
      <c r="AI10" s="141" t="str">
        <f t="shared" si="1"/>
        <v/>
      </c>
      <c r="AJ10" s="141" t="str">
        <f t="shared" si="1"/>
        <v/>
      </c>
      <c r="AK10" s="141" t="str">
        <f t="shared" si="1"/>
        <v/>
      </c>
      <c r="AL10" s="141" t="str">
        <f t="shared" si="1"/>
        <v/>
      </c>
      <c r="AM10" s="141" t="str">
        <f t="shared" si="1"/>
        <v/>
      </c>
      <c r="AN10" s="141" t="str">
        <f t="shared" si="1"/>
        <v/>
      </c>
      <c r="AO10" s="141" t="str">
        <f t="shared" si="1"/>
        <v/>
      </c>
      <c r="AP10" s="141" t="str">
        <f t="shared" si="1"/>
        <v/>
      </c>
      <c r="AQ10" s="141" t="str">
        <f t="shared" si="1"/>
        <v/>
      </c>
      <c r="AR10" s="141" t="str">
        <f t="shared" si="1"/>
        <v/>
      </c>
      <c r="AS10" s="141" t="str">
        <f t="shared" si="1"/>
        <v/>
      </c>
      <c r="AT10" s="141" t="str">
        <f t="shared" si="1"/>
        <v/>
      </c>
      <c r="AU10" s="141" t="str">
        <f t="shared" si="1"/>
        <v/>
      </c>
      <c r="AV10" s="141" t="str">
        <f t="shared" si="1"/>
        <v/>
      </c>
      <c r="AW10" s="141" t="str">
        <f t="shared" si="1"/>
        <v/>
      </c>
      <c r="AX10" s="141" t="str">
        <f t="shared" si="1"/>
        <v/>
      </c>
      <c r="AY10" s="141" t="str">
        <f>IF(AND(SUM(AY7:AY9)&gt;0,AY8=0),"Missing Input",IF(AND(SUM(AY7:AY8)&gt;0,AY9=0),"Missing Output",IF(AND(SUM(AY7:AY9)&gt;0,AY8&gt;0,AY9&gt;0),(AY9*3.6)/AY8*100,"")))</f>
        <v/>
      </c>
      <c r="AZ10" s="141" t="str">
        <f>IF(AND(SUM(AZ7:AZ9)&gt;0,AZ8=0),"Missing Input",IF(AND(SUM(AZ7:AZ8)&gt;0,AZ9=0),"Missing Output",IF(AND(SUM(AZ7:AZ9)&gt;0,AZ8&gt;0,AZ9&gt;0),(AZ9*3.6)/AZ8*100,"")))</f>
        <v/>
      </c>
      <c r="BA10" s="141" t="str">
        <f>IF(AND(SUM(BA7:BA9)&gt;0,BA8=0),"Missing Input",IF(AND(SUM(BA7:BA8)&gt;0,BA9=0),"Missing Output",IF(AND(SUM(BA7:BA9)&gt;0,BA8&gt;0,BA9&gt;0),(BA9*3.6)/BA8*100,"")))</f>
        <v/>
      </c>
      <c r="BB10" s="141" t="str">
        <f>IF(AND(SUM(BB7:BB9)&gt;0,BB8=0),"Missing Input",IF(AND(SUM(BB7:BB8)&gt;0,BB9=0),"Missing Output",IF(AND(SUM(BB7:BB9)&gt;0,BB8&gt;0,BB9&gt;0),(BB9*3.6)/BB8*100,"")))</f>
        <v/>
      </c>
      <c r="BC10" s="141" t="str">
        <f t="shared" si="1"/>
        <v/>
      </c>
    </row>
    <row r="11" spans="1:55" s="140" customFormat="1" ht="24" customHeight="1">
      <c r="A11" s="775"/>
      <c r="B11" s="775"/>
      <c r="C11" s="775"/>
      <c r="D11" s="775"/>
      <c r="E11" s="628"/>
      <c r="F11" s="628"/>
      <c r="G11" s="628"/>
      <c r="H11" s="628"/>
      <c r="I11" s="628"/>
      <c r="J11" s="629"/>
      <c r="K11" s="629"/>
      <c r="L11" s="629"/>
      <c r="M11" s="629"/>
      <c r="N11" s="629"/>
      <c r="O11" s="144"/>
      <c r="P11" s="630"/>
      <c r="Q11" s="630"/>
      <c r="R11" s="630"/>
      <c r="S11" s="630"/>
      <c r="T11" s="630"/>
      <c r="U11" s="630"/>
      <c r="V11" s="630"/>
      <c r="W11" s="630"/>
      <c r="X11" s="630"/>
      <c r="Y11" s="144"/>
      <c r="Z11" s="630"/>
      <c r="AA11" s="630"/>
      <c r="AB11" s="144"/>
      <c r="AC11" s="1067" t="s">
        <v>2141</v>
      </c>
      <c r="AE11" s="762" t="s">
        <v>189</v>
      </c>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row>
    <row r="12" spans="1:55" s="140" customFormat="1" ht="12.75" customHeight="1">
      <c r="A12" s="775" t="s">
        <v>538</v>
      </c>
      <c r="B12" s="775" t="s">
        <v>73</v>
      </c>
      <c r="C12" s="775" t="s">
        <v>556</v>
      </c>
      <c r="D12" s="775" t="s">
        <v>79</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2219</v>
      </c>
      <c r="AE12" s="762" t="s">
        <v>1474</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row>
    <row r="13" spans="1:55" s="140" customFormat="1" ht="12.75" customHeight="1">
      <c r="A13" s="775" t="s">
        <v>538</v>
      </c>
      <c r="B13" s="775" t="s">
        <v>1307</v>
      </c>
      <c r="C13" s="775" t="s">
        <v>556</v>
      </c>
      <c r="D13" s="775" t="s">
        <v>79</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2220</v>
      </c>
      <c r="AE13" s="762" t="s">
        <v>636</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row>
    <row r="14" spans="1:55" s="140" customFormat="1" ht="12.75" customHeight="1">
      <c r="A14" s="775" t="s">
        <v>538</v>
      </c>
      <c r="B14" s="775" t="s">
        <v>74</v>
      </c>
      <c r="C14" s="775" t="s">
        <v>556</v>
      </c>
      <c r="D14" s="775" t="s">
        <v>79</v>
      </c>
      <c r="E14" s="138">
        <v>0</v>
      </c>
      <c r="F14" s="138">
        <v>0</v>
      </c>
      <c r="G14" s="138">
        <v>0</v>
      </c>
      <c r="H14" s="138">
        <v>0</v>
      </c>
      <c r="I14" s="138">
        <v>0</v>
      </c>
      <c r="J14" s="138">
        <v>0</v>
      </c>
      <c r="K14" s="138">
        <v>0</v>
      </c>
      <c r="L14" s="138">
        <v>0</v>
      </c>
      <c r="M14" s="138">
        <v>0</v>
      </c>
      <c r="N14" s="138">
        <v>0</v>
      </c>
      <c r="O14" s="138">
        <v>0</v>
      </c>
      <c r="P14" s="138">
        <v>0</v>
      </c>
      <c r="Q14" s="138">
        <v>0</v>
      </c>
      <c r="R14" s="138">
        <v>0</v>
      </c>
      <c r="S14" s="138">
        <v>0</v>
      </c>
      <c r="T14" s="138">
        <v>0</v>
      </c>
      <c r="U14" s="138">
        <v>0</v>
      </c>
      <c r="V14" s="138">
        <v>0</v>
      </c>
      <c r="W14" s="138">
        <v>0</v>
      </c>
      <c r="X14" s="138">
        <v>0</v>
      </c>
      <c r="Y14" s="138">
        <v>0</v>
      </c>
      <c r="Z14" s="138">
        <v>0</v>
      </c>
      <c r="AA14" s="138">
        <v>0</v>
      </c>
      <c r="AB14" s="138">
        <v>0</v>
      </c>
      <c r="AC14" s="1054" t="s">
        <v>2221</v>
      </c>
      <c r="AE14" s="762" t="s">
        <v>637</v>
      </c>
      <c r="AF14" s="138">
        <v>0</v>
      </c>
      <c r="AG14" s="138">
        <v>0</v>
      </c>
      <c r="AH14" s="138">
        <v>0</v>
      </c>
      <c r="AI14" s="138">
        <v>0</v>
      </c>
      <c r="AJ14" s="138">
        <v>0</v>
      </c>
      <c r="AK14" s="138">
        <v>0</v>
      </c>
      <c r="AL14" s="138">
        <v>0</v>
      </c>
      <c r="AM14" s="138">
        <v>0</v>
      </c>
      <c r="AN14" s="138">
        <v>0</v>
      </c>
      <c r="AO14" s="138">
        <v>0</v>
      </c>
      <c r="AP14" s="138">
        <v>0</v>
      </c>
      <c r="AQ14" s="138">
        <v>0</v>
      </c>
      <c r="AR14" s="138">
        <v>0</v>
      </c>
      <c r="AS14" s="138">
        <v>0</v>
      </c>
      <c r="AT14" s="138">
        <v>0</v>
      </c>
      <c r="AU14" s="138">
        <v>0</v>
      </c>
      <c r="AV14" s="138">
        <v>0</v>
      </c>
      <c r="AW14" s="138">
        <v>0</v>
      </c>
      <c r="AX14" s="138">
        <v>0</v>
      </c>
      <c r="AY14" s="138">
        <v>0</v>
      </c>
      <c r="AZ14" s="138">
        <v>0</v>
      </c>
      <c r="BA14" s="138">
        <v>0</v>
      </c>
      <c r="BB14" s="138">
        <v>0</v>
      </c>
      <c r="BC14" s="138">
        <v>0</v>
      </c>
    </row>
    <row r="15" spans="1:55" s="140" customFormat="1" ht="12.75" customHeight="1">
      <c r="A15" s="775" t="s">
        <v>538</v>
      </c>
      <c r="B15" s="775" t="s">
        <v>75</v>
      </c>
      <c r="C15" s="775" t="s">
        <v>556</v>
      </c>
      <c r="D15" s="775" t="s">
        <v>79</v>
      </c>
      <c r="E15" s="138">
        <v>0</v>
      </c>
      <c r="F15" s="138">
        <v>0</v>
      </c>
      <c r="G15" s="138">
        <v>0</v>
      </c>
      <c r="H15" s="138">
        <v>0</v>
      </c>
      <c r="I15" s="138">
        <v>0</v>
      </c>
      <c r="J15" s="138">
        <v>0</v>
      </c>
      <c r="K15" s="138">
        <v>0</v>
      </c>
      <c r="L15" s="138">
        <v>0</v>
      </c>
      <c r="M15" s="138">
        <v>0</v>
      </c>
      <c r="N15" s="138">
        <v>0</v>
      </c>
      <c r="O15" s="138">
        <v>0</v>
      </c>
      <c r="P15" s="138">
        <v>0</v>
      </c>
      <c r="Q15" s="138">
        <v>0</v>
      </c>
      <c r="R15" s="138">
        <v>0</v>
      </c>
      <c r="S15" s="138">
        <v>0</v>
      </c>
      <c r="T15" s="138">
        <v>0</v>
      </c>
      <c r="U15" s="138">
        <v>0</v>
      </c>
      <c r="V15" s="138">
        <v>0</v>
      </c>
      <c r="W15" s="138">
        <v>0</v>
      </c>
      <c r="X15" s="138">
        <v>0</v>
      </c>
      <c r="Y15" s="138">
        <v>0</v>
      </c>
      <c r="Z15" s="138">
        <v>0</v>
      </c>
      <c r="AA15" s="138">
        <v>0</v>
      </c>
      <c r="AB15" s="138">
        <v>0</v>
      </c>
      <c r="AC15" s="1054" t="s">
        <v>2225</v>
      </c>
      <c r="AE15" s="762" t="s">
        <v>638</v>
      </c>
      <c r="AF15" s="138">
        <v>0</v>
      </c>
      <c r="AG15" s="138">
        <v>0</v>
      </c>
      <c r="AH15" s="138">
        <v>0</v>
      </c>
      <c r="AI15" s="138">
        <v>0</v>
      </c>
      <c r="AJ15" s="138">
        <v>0</v>
      </c>
      <c r="AK15" s="138">
        <v>0</v>
      </c>
      <c r="AL15" s="138">
        <v>0</v>
      </c>
      <c r="AM15" s="138">
        <v>0</v>
      </c>
      <c r="AN15" s="138">
        <v>0</v>
      </c>
      <c r="AO15" s="138">
        <v>0</v>
      </c>
      <c r="AP15" s="138">
        <v>0</v>
      </c>
      <c r="AQ15" s="138">
        <v>0</v>
      </c>
      <c r="AR15" s="138">
        <v>0</v>
      </c>
      <c r="AS15" s="138">
        <v>0</v>
      </c>
      <c r="AT15" s="138">
        <v>0</v>
      </c>
      <c r="AU15" s="138">
        <v>0</v>
      </c>
      <c r="AV15" s="138">
        <v>0</v>
      </c>
      <c r="AW15" s="138">
        <v>0</v>
      </c>
      <c r="AX15" s="138">
        <v>0</v>
      </c>
      <c r="AY15" s="138">
        <v>0</v>
      </c>
      <c r="AZ15" s="138">
        <v>0</v>
      </c>
      <c r="BA15" s="138">
        <v>0</v>
      </c>
      <c r="BB15" s="138">
        <v>0</v>
      </c>
      <c r="BC15" s="138">
        <v>0</v>
      </c>
    </row>
    <row r="16" spans="1:55" s="140" customFormat="1" ht="12.75" customHeight="1">
      <c r="A16" s="775"/>
      <c r="B16" s="775"/>
      <c r="C16" s="775"/>
      <c r="D16" s="775"/>
      <c r="E16" s="141" t="str">
        <f>IF(AND(SUM(E12:E15)&gt;0,E13=0),"Missing Input",IF(AND(SUM(E12:E15)&gt;0,E14=0),"Missing Output",IF(AND(SUM(E12:E15)&gt;0,E13&gt;0,E14&gt;0),(E14*3.6+E15)/E13*100,"")))</f>
        <v/>
      </c>
      <c r="F16" s="141" t="str">
        <f t="shared" ref="F16:AB16" si="2">IF(AND(SUM(F12:F15)&gt;0,F13=0),"Missing Input",IF(AND(SUM(F12:F15)&gt;0,F14=0),"Missing Output",IF(AND(SUM(F12:F15)&gt;0,F13&gt;0,F14&gt;0),(F14*3.6+F15)/F13*100,"")))</f>
        <v/>
      </c>
      <c r="G16" s="141" t="str">
        <f t="shared" si="2"/>
        <v/>
      </c>
      <c r="H16" s="141" t="str">
        <f t="shared" si="2"/>
        <v/>
      </c>
      <c r="I16" s="141" t="str">
        <f t="shared" si="2"/>
        <v/>
      </c>
      <c r="J16" s="141" t="str">
        <f t="shared" si="2"/>
        <v/>
      </c>
      <c r="K16" s="141" t="str">
        <f t="shared" si="2"/>
        <v/>
      </c>
      <c r="L16" s="141" t="str">
        <f t="shared" si="2"/>
        <v/>
      </c>
      <c r="M16" s="141" t="str">
        <f t="shared" si="2"/>
        <v/>
      </c>
      <c r="N16" s="141" t="str">
        <f t="shared" si="2"/>
        <v/>
      </c>
      <c r="O16" s="141" t="str">
        <f t="shared" si="2"/>
        <v/>
      </c>
      <c r="P16" s="141" t="str">
        <f t="shared" si="2"/>
        <v/>
      </c>
      <c r="Q16" s="141" t="str">
        <f t="shared" si="2"/>
        <v/>
      </c>
      <c r="R16" s="141" t="str">
        <f t="shared" si="2"/>
        <v/>
      </c>
      <c r="S16" s="141" t="str">
        <f t="shared" si="2"/>
        <v/>
      </c>
      <c r="T16" s="141" t="str">
        <f t="shared" si="2"/>
        <v/>
      </c>
      <c r="U16" s="141" t="str">
        <f t="shared" si="2"/>
        <v/>
      </c>
      <c r="V16" s="141" t="str">
        <f t="shared" si="2"/>
        <v/>
      </c>
      <c r="W16" s="141" t="str">
        <f>IF(AND(SUM(W12:W15)&gt;0,W13=0),"Missing Input",IF(AND(SUM(W12:W15)&gt;0,W14=0),"Missing Output",IF(AND(SUM(W12:W15)&gt;0,W13&gt;0,W14&gt;0),(W14*3.6+W15)/W13*100,"")))</f>
        <v/>
      </c>
      <c r="X16" s="141" t="str">
        <f>IF(AND(SUM(X12:X15)&gt;0,X13=0),"Missing Input",IF(AND(SUM(X12:X15)&gt;0,X14=0),"Missing Output",IF(AND(SUM(X12:X15)&gt;0,X13&gt;0,X14&gt;0),(X14*3.6+X15)/X13*100,"")))</f>
        <v/>
      </c>
      <c r="Y16" s="141" t="str">
        <f>IF(AND(SUM(Y12:Y15)&gt;0,Y13=0),"Missing Input",IF(AND(SUM(Y12:Y15)&gt;0,Y14=0),"Missing Output",IF(AND(SUM(Y12:Y15)&gt;0,Y13&gt;0,Y14&gt;0),(Y14*3.6+Y15)/Y13*100,"")))</f>
        <v/>
      </c>
      <c r="Z16" s="141" t="str">
        <f>IF(AND(SUM(Z12:Z15)&gt;0,Z13=0),"Missing Input",IF(AND(SUM(Z12:Z15)&gt;0,Z14=0),"Missing Output",IF(AND(SUM(Z12:Z15)&gt;0,Z13&gt;0,Z14&gt;0),(Z14*3.6+Z15)/Z13*100,"")))</f>
        <v/>
      </c>
      <c r="AA16" s="141" t="str">
        <f>IF(AND(SUM(AA12:AA15)&gt;0,AA13=0),"Missing Input",IF(AND(SUM(AA12:AA15)&gt;0,AA14=0),"Missing Output",IF(AND(SUM(AA12:AA15)&gt;0,AA13&gt;0,AA14&gt;0),(AA14*3.6+AA15)/AA13*100,"")))</f>
        <v/>
      </c>
      <c r="AB16" s="141" t="str">
        <f t="shared" si="2"/>
        <v/>
      </c>
      <c r="AC16" s="1070" t="s">
        <v>2222</v>
      </c>
      <c r="AE16" s="762" t="s">
        <v>964</v>
      </c>
      <c r="AF16" s="141" t="str">
        <f t="shared" ref="AF16:BC16" si="3">IF(AND(SUM(AF12:AF15)&gt;0,AF13=0),"Missing Input",IF(AND(SUM(AF12:AF15)&gt;0,AF14=0),"Missing Output",IF(AND(SUM(AF12:AF15)&gt;0,AF13&gt;0,AF14&gt;0),(AF14*3.6+AF15)/AF13*100,"")))</f>
        <v/>
      </c>
      <c r="AG16" s="141" t="str">
        <f t="shared" si="3"/>
        <v/>
      </c>
      <c r="AH16" s="141" t="str">
        <f t="shared" si="3"/>
        <v/>
      </c>
      <c r="AI16" s="141" t="str">
        <f t="shared" si="3"/>
        <v/>
      </c>
      <c r="AJ16" s="141" t="str">
        <f t="shared" si="3"/>
        <v/>
      </c>
      <c r="AK16" s="141" t="str">
        <f t="shared" si="3"/>
        <v/>
      </c>
      <c r="AL16" s="141" t="str">
        <f t="shared" si="3"/>
        <v/>
      </c>
      <c r="AM16" s="141" t="str">
        <f t="shared" si="3"/>
        <v/>
      </c>
      <c r="AN16" s="141" t="str">
        <f t="shared" si="3"/>
        <v/>
      </c>
      <c r="AO16" s="141" t="str">
        <f t="shared" si="3"/>
        <v/>
      </c>
      <c r="AP16" s="141" t="str">
        <f t="shared" si="3"/>
        <v/>
      </c>
      <c r="AQ16" s="141" t="str">
        <f t="shared" si="3"/>
        <v/>
      </c>
      <c r="AR16" s="141" t="str">
        <f t="shared" si="3"/>
        <v/>
      </c>
      <c r="AS16" s="141" t="str">
        <f t="shared" si="3"/>
        <v/>
      </c>
      <c r="AT16" s="141" t="str">
        <f t="shared" si="3"/>
        <v/>
      </c>
      <c r="AU16" s="141" t="str">
        <f t="shared" si="3"/>
        <v/>
      </c>
      <c r="AV16" s="141" t="str">
        <f t="shared" si="3"/>
        <v/>
      </c>
      <c r="AW16" s="141" t="str">
        <f t="shared" si="3"/>
        <v/>
      </c>
      <c r="AX16" s="141" t="str">
        <f t="shared" si="3"/>
        <v/>
      </c>
      <c r="AY16" s="141" t="str">
        <f>IF(AND(SUM(AY12:AY15)&gt;0,AY13=0),"Missing Input",IF(AND(SUM(AY12:AY15)&gt;0,AY14=0),"Missing Output",IF(AND(SUM(AY12:AY15)&gt;0,AY13&gt;0,AY14&gt;0),(AY14*3.6+AY15)/AY13*100,"")))</f>
        <v/>
      </c>
      <c r="AZ16" s="141" t="str">
        <f>IF(AND(SUM(AZ12:AZ15)&gt;0,AZ13=0),"Missing Input",IF(AND(SUM(AZ12:AZ15)&gt;0,AZ14=0),"Missing Output",IF(AND(SUM(AZ12:AZ15)&gt;0,AZ13&gt;0,AZ14&gt;0),(AZ14*3.6+AZ15)/AZ13*100,"")))</f>
        <v/>
      </c>
      <c r="BA16" s="141" t="str">
        <f>IF(AND(SUM(BA12:BA15)&gt;0,BA13=0),"Missing Input",IF(AND(SUM(BA12:BA15)&gt;0,BA14=0),"Missing Output",IF(AND(SUM(BA12:BA15)&gt;0,BA13&gt;0,BA14&gt;0),(BA14*3.6+BA15)/BA13*100,"")))</f>
        <v/>
      </c>
      <c r="BB16" s="141" t="str">
        <f>IF(AND(SUM(BB12:BB15)&gt;0,BB13=0),"Missing Input",IF(AND(SUM(BB12:BB15)&gt;0,BB14=0),"Missing Output",IF(AND(SUM(BB12:BB15)&gt;0,BB13&gt;0,BB14&gt;0),(BB14*3.6+BB15)/BB13*100,"")))</f>
        <v/>
      </c>
      <c r="BC16" s="141" t="str">
        <f t="shared" si="3"/>
        <v/>
      </c>
    </row>
    <row r="17" spans="1:55" s="140" customFormat="1" ht="24" customHeight="1">
      <c r="A17" s="775"/>
      <c r="B17" s="775"/>
      <c r="C17" s="775"/>
      <c r="D17" s="775"/>
      <c r="E17" s="628"/>
      <c r="F17" s="628"/>
      <c r="G17" s="628"/>
      <c r="H17" s="628"/>
      <c r="I17" s="628"/>
      <c r="J17" s="629"/>
      <c r="K17" s="629"/>
      <c r="L17" s="629"/>
      <c r="M17" s="629"/>
      <c r="N17" s="629"/>
      <c r="O17" s="143"/>
      <c r="P17" s="629"/>
      <c r="Q17" s="629"/>
      <c r="R17" s="629"/>
      <c r="S17" s="629"/>
      <c r="T17" s="629"/>
      <c r="U17" s="629"/>
      <c r="V17" s="629"/>
      <c r="W17" s="629"/>
      <c r="X17" s="629"/>
      <c r="Y17" s="143"/>
      <c r="Z17" s="629"/>
      <c r="AA17" s="629"/>
      <c r="AB17" s="143"/>
      <c r="AC17" s="1066" t="s">
        <v>2269</v>
      </c>
      <c r="AE17" s="762" t="s">
        <v>198</v>
      </c>
      <c r="AF17" s="629"/>
      <c r="AG17" s="629"/>
      <c r="AH17" s="629"/>
      <c r="AI17" s="629"/>
      <c r="AJ17" s="629"/>
      <c r="AK17" s="629"/>
      <c r="AL17" s="629"/>
      <c r="AM17" s="629"/>
      <c r="AN17" s="629"/>
      <c r="AO17" s="629"/>
      <c r="AP17" s="629"/>
      <c r="AQ17" s="629"/>
      <c r="AR17" s="629"/>
      <c r="AS17" s="629"/>
      <c r="AT17" s="629"/>
      <c r="AU17" s="629"/>
      <c r="AV17" s="629"/>
      <c r="AW17" s="629"/>
      <c r="AX17" s="629"/>
      <c r="AY17" s="629"/>
      <c r="AZ17" s="629"/>
      <c r="BA17" s="629"/>
      <c r="BB17" s="629"/>
      <c r="BC17" s="629"/>
    </row>
    <row r="18" spans="1:55" s="140" customFormat="1" ht="12.75" customHeight="1">
      <c r="A18" s="775" t="s">
        <v>538</v>
      </c>
      <c r="B18" s="775" t="s">
        <v>73</v>
      </c>
      <c r="C18" s="775" t="s">
        <v>558</v>
      </c>
      <c r="D18" s="775" t="s">
        <v>79</v>
      </c>
      <c r="E18" s="138">
        <v>0</v>
      </c>
      <c r="F18" s="138">
        <v>0</v>
      </c>
      <c r="G18" s="138">
        <v>0</v>
      </c>
      <c r="H18" s="138">
        <v>0</v>
      </c>
      <c r="I18" s="138">
        <v>0</v>
      </c>
      <c r="J18" s="138">
        <v>0</v>
      </c>
      <c r="K18" s="138">
        <v>0</v>
      </c>
      <c r="L18" s="138">
        <v>0</v>
      </c>
      <c r="M18" s="138">
        <v>0</v>
      </c>
      <c r="N18" s="138">
        <v>0</v>
      </c>
      <c r="O18" s="138">
        <v>0</v>
      </c>
      <c r="P18" s="138">
        <v>0</v>
      </c>
      <c r="Q18" s="138">
        <v>0</v>
      </c>
      <c r="R18" s="138">
        <v>0</v>
      </c>
      <c r="S18" s="138">
        <v>0</v>
      </c>
      <c r="T18" s="138">
        <v>0</v>
      </c>
      <c r="U18" s="138">
        <v>0</v>
      </c>
      <c r="V18" s="138">
        <v>0</v>
      </c>
      <c r="W18" s="138">
        <v>0</v>
      </c>
      <c r="X18" s="138">
        <v>0</v>
      </c>
      <c r="Y18" s="138">
        <v>0</v>
      </c>
      <c r="Z18" s="138">
        <v>0</v>
      </c>
      <c r="AA18" s="138">
        <v>0</v>
      </c>
      <c r="AB18" s="138">
        <v>0</v>
      </c>
      <c r="AC18" s="1054" t="s">
        <v>2219</v>
      </c>
      <c r="AE18" s="762" t="s">
        <v>1474</v>
      </c>
      <c r="AF18" s="138">
        <v>0</v>
      </c>
      <c r="AG18" s="138">
        <v>0</v>
      </c>
      <c r="AH18" s="138">
        <v>0</v>
      </c>
      <c r="AI18" s="138">
        <v>0</v>
      </c>
      <c r="AJ18" s="138">
        <v>0</v>
      </c>
      <c r="AK18" s="138">
        <v>0</v>
      </c>
      <c r="AL18" s="138">
        <v>0</v>
      </c>
      <c r="AM18" s="138">
        <v>0</v>
      </c>
      <c r="AN18" s="138">
        <v>0</v>
      </c>
      <c r="AO18" s="138">
        <v>0</v>
      </c>
      <c r="AP18" s="138">
        <v>0</v>
      </c>
      <c r="AQ18" s="138">
        <v>0</v>
      </c>
      <c r="AR18" s="138">
        <v>0</v>
      </c>
      <c r="AS18" s="138">
        <v>0</v>
      </c>
      <c r="AT18" s="138">
        <v>0</v>
      </c>
      <c r="AU18" s="138">
        <v>0</v>
      </c>
      <c r="AV18" s="138">
        <v>0</v>
      </c>
      <c r="AW18" s="138">
        <v>0</v>
      </c>
      <c r="AX18" s="138">
        <v>0</v>
      </c>
      <c r="AY18" s="138">
        <v>0</v>
      </c>
      <c r="AZ18" s="138">
        <v>0</v>
      </c>
      <c r="BA18" s="138">
        <v>0</v>
      </c>
      <c r="BB18" s="138">
        <v>0</v>
      </c>
      <c r="BC18" s="138">
        <v>0</v>
      </c>
    </row>
    <row r="19" spans="1:55" s="140" customFormat="1" ht="12.75" customHeight="1">
      <c r="A19" s="775" t="s">
        <v>538</v>
      </c>
      <c r="B19" s="775" t="s">
        <v>1307</v>
      </c>
      <c r="C19" s="775" t="s">
        <v>558</v>
      </c>
      <c r="D19" s="775" t="s">
        <v>79</v>
      </c>
      <c r="E19" s="138">
        <v>0</v>
      </c>
      <c r="F19" s="138">
        <v>0</v>
      </c>
      <c r="G19" s="138">
        <v>0</v>
      </c>
      <c r="H19" s="138">
        <v>0</v>
      </c>
      <c r="I19" s="138">
        <v>0</v>
      </c>
      <c r="J19" s="138">
        <v>0</v>
      </c>
      <c r="K19" s="138">
        <v>0</v>
      </c>
      <c r="L19" s="138">
        <v>0</v>
      </c>
      <c r="M19" s="138">
        <v>0</v>
      </c>
      <c r="N19" s="138">
        <v>0</v>
      </c>
      <c r="O19" s="138">
        <v>0</v>
      </c>
      <c r="P19" s="138">
        <v>0</v>
      </c>
      <c r="Q19" s="138">
        <v>0</v>
      </c>
      <c r="R19" s="138">
        <v>0</v>
      </c>
      <c r="S19" s="138">
        <v>0</v>
      </c>
      <c r="T19" s="138">
        <v>0</v>
      </c>
      <c r="U19" s="138">
        <v>0</v>
      </c>
      <c r="V19" s="138">
        <v>0</v>
      </c>
      <c r="W19" s="138">
        <v>0</v>
      </c>
      <c r="X19" s="138">
        <v>0</v>
      </c>
      <c r="Y19" s="138">
        <v>0</v>
      </c>
      <c r="Z19" s="138">
        <v>0</v>
      </c>
      <c r="AA19" s="138">
        <v>0</v>
      </c>
      <c r="AB19" s="138">
        <v>0</v>
      </c>
      <c r="AC19" s="1054" t="s">
        <v>2220</v>
      </c>
      <c r="AE19" s="762" t="s">
        <v>636</v>
      </c>
      <c r="AF19" s="138">
        <v>0</v>
      </c>
      <c r="AG19" s="138">
        <v>0</v>
      </c>
      <c r="AH19" s="138">
        <v>0</v>
      </c>
      <c r="AI19" s="138">
        <v>0</v>
      </c>
      <c r="AJ19" s="138">
        <v>0</v>
      </c>
      <c r="AK19" s="138">
        <v>0</v>
      </c>
      <c r="AL19" s="138">
        <v>0</v>
      </c>
      <c r="AM19" s="138">
        <v>0</v>
      </c>
      <c r="AN19" s="138">
        <v>0</v>
      </c>
      <c r="AO19" s="138">
        <v>0</v>
      </c>
      <c r="AP19" s="138">
        <v>0</v>
      </c>
      <c r="AQ19" s="138">
        <v>0</v>
      </c>
      <c r="AR19" s="138">
        <v>0</v>
      </c>
      <c r="AS19" s="138">
        <v>0</v>
      </c>
      <c r="AT19" s="138">
        <v>0</v>
      </c>
      <c r="AU19" s="138">
        <v>0</v>
      </c>
      <c r="AV19" s="138">
        <v>0</v>
      </c>
      <c r="AW19" s="138">
        <v>0</v>
      </c>
      <c r="AX19" s="138">
        <v>0</v>
      </c>
      <c r="AY19" s="138">
        <v>0</v>
      </c>
      <c r="AZ19" s="138">
        <v>0</v>
      </c>
      <c r="BA19" s="138">
        <v>0</v>
      </c>
      <c r="BB19" s="138">
        <v>0</v>
      </c>
      <c r="BC19" s="138">
        <v>0</v>
      </c>
    </row>
    <row r="20" spans="1:55" s="140" customFormat="1" ht="12.75" customHeight="1">
      <c r="A20" s="775" t="s">
        <v>538</v>
      </c>
      <c r="B20" s="775" t="s">
        <v>75</v>
      </c>
      <c r="C20" s="775" t="s">
        <v>558</v>
      </c>
      <c r="D20" s="775" t="s">
        <v>79</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2225</v>
      </c>
      <c r="AE20" s="762" t="s">
        <v>638</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row>
    <row r="21" spans="1:55" s="140" customFormat="1" ht="12.75" customHeight="1">
      <c r="A21" s="775"/>
      <c r="B21" s="775"/>
      <c r="C21" s="775"/>
      <c r="D21" s="775"/>
      <c r="E21" s="141" t="str">
        <f>IF(AND(SUM(E18:E20)&gt;0,E19=0),"Missing Input",IF(AND(SUM(E18:E19)&gt;0,E20=0),"Missing Output",IF(AND(SUM(E18:E20)&gt;0,E19&gt;0,E20&gt;0),(E20/E19)*100,"")))</f>
        <v/>
      </c>
      <c r="F21" s="141" t="str">
        <f t="shared" ref="F21:AB21" si="4">IF(AND(SUM(F18:F20)&gt;0,F19=0),"Missing Input",IF(AND(SUM(F18:F19)&gt;0,F20=0),"Missing Output",IF(AND(SUM(F18:F20)&gt;0,F19&gt;0,F20&gt;0),(F20/F19)*100,"")))</f>
        <v/>
      </c>
      <c r="G21" s="141" t="str">
        <f t="shared" si="4"/>
        <v/>
      </c>
      <c r="H21" s="141" t="str">
        <f t="shared" si="4"/>
        <v/>
      </c>
      <c r="I21" s="141" t="str">
        <f t="shared" si="4"/>
        <v/>
      </c>
      <c r="J21" s="141" t="str">
        <f t="shared" si="4"/>
        <v/>
      </c>
      <c r="K21" s="141" t="str">
        <f t="shared" si="4"/>
        <v/>
      </c>
      <c r="L21" s="141" t="str">
        <f t="shared" si="4"/>
        <v/>
      </c>
      <c r="M21" s="141" t="str">
        <f t="shared" si="4"/>
        <v/>
      </c>
      <c r="N21" s="141" t="str">
        <f t="shared" si="4"/>
        <v/>
      </c>
      <c r="O21" s="141" t="str">
        <f t="shared" si="4"/>
        <v/>
      </c>
      <c r="P21" s="141" t="str">
        <f t="shared" si="4"/>
        <v/>
      </c>
      <c r="Q21" s="141" t="str">
        <f t="shared" si="4"/>
        <v/>
      </c>
      <c r="R21" s="141" t="str">
        <f t="shared" si="4"/>
        <v/>
      </c>
      <c r="S21" s="141" t="str">
        <f t="shared" si="4"/>
        <v/>
      </c>
      <c r="T21" s="141" t="str">
        <f t="shared" si="4"/>
        <v/>
      </c>
      <c r="U21" s="141" t="str">
        <f t="shared" si="4"/>
        <v/>
      </c>
      <c r="V21" s="141" t="str">
        <f t="shared" si="4"/>
        <v/>
      </c>
      <c r="W21" s="141" t="str">
        <f>IF(AND(SUM(W18:W20)&gt;0,W19=0),"Missing Input",IF(AND(SUM(W18:W19)&gt;0,W20=0),"Missing Output",IF(AND(SUM(W18:W20)&gt;0,W19&gt;0,W20&gt;0),(W20/W19)*100,"")))</f>
        <v/>
      </c>
      <c r="X21" s="141" t="str">
        <f>IF(AND(SUM(X18:X20)&gt;0,X19=0),"Missing Input",IF(AND(SUM(X18:X19)&gt;0,X20=0),"Missing Output",IF(AND(SUM(X18:X20)&gt;0,X19&gt;0,X20&gt;0),(X20/X19)*100,"")))</f>
        <v/>
      </c>
      <c r="Y21" s="141" t="str">
        <f>IF(AND(SUM(Y18:Y20)&gt;0,Y19=0),"Missing Input",IF(AND(SUM(Y18:Y19)&gt;0,Y20=0),"Missing Output",IF(AND(SUM(Y18:Y20)&gt;0,Y19&gt;0,Y20&gt;0),(Y20/Y19)*100,"")))</f>
        <v/>
      </c>
      <c r="Z21" s="141" t="str">
        <f>IF(AND(SUM(Z18:Z20)&gt;0,Z19=0),"Missing Input",IF(AND(SUM(Z18:Z19)&gt;0,Z20=0),"Missing Output",IF(AND(SUM(Z18:Z20)&gt;0,Z19&gt;0,Z20&gt;0),(Z20/Z19)*100,"")))</f>
        <v/>
      </c>
      <c r="AA21" s="141" t="str">
        <f>IF(AND(SUM(AA18:AA20)&gt;0,AA19=0),"Missing Input",IF(AND(SUM(AA18:AA19)&gt;0,AA20=0),"Missing Output",IF(AND(SUM(AA18:AA20)&gt;0,AA19&gt;0,AA20&gt;0),(AA20/AA19)*100,"")))</f>
        <v/>
      </c>
      <c r="AB21" s="141" t="str">
        <f t="shared" si="4"/>
        <v/>
      </c>
      <c r="AC21" s="1070" t="s">
        <v>2222</v>
      </c>
      <c r="AE21" s="762" t="s">
        <v>964</v>
      </c>
      <c r="AF21" s="141" t="str">
        <f t="shared" ref="AF21:BC21" si="5">IF(AND(SUM(AF18:AF20)&gt;0,AF19=0),"Missing Input",IF(AND(SUM(AF18:AF19)&gt;0,AF20=0),"Missing Output",IF(AND(SUM(AF18:AF20)&gt;0,AF19&gt;0,AF20&gt;0),(AF20/AF19)*100,"")))</f>
        <v/>
      </c>
      <c r="AG21" s="141" t="str">
        <f t="shared" si="5"/>
        <v/>
      </c>
      <c r="AH21" s="141" t="str">
        <f t="shared" si="5"/>
        <v/>
      </c>
      <c r="AI21" s="141" t="str">
        <f t="shared" si="5"/>
        <v/>
      </c>
      <c r="AJ21" s="141" t="str">
        <f t="shared" si="5"/>
        <v/>
      </c>
      <c r="AK21" s="141" t="str">
        <f t="shared" si="5"/>
        <v/>
      </c>
      <c r="AL21" s="141" t="str">
        <f t="shared" si="5"/>
        <v/>
      </c>
      <c r="AM21" s="141" t="str">
        <f t="shared" si="5"/>
        <v/>
      </c>
      <c r="AN21" s="141" t="str">
        <f t="shared" si="5"/>
        <v/>
      </c>
      <c r="AO21" s="141" t="str">
        <f t="shared" si="5"/>
        <v/>
      </c>
      <c r="AP21" s="141" t="str">
        <f t="shared" si="5"/>
        <v/>
      </c>
      <c r="AQ21" s="141" t="str">
        <f t="shared" si="5"/>
        <v/>
      </c>
      <c r="AR21" s="141" t="str">
        <f t="shared" si="5"/>
        <v/>
      </c>
      <c r="AS21" s="141" t="str">
        <f t="shared" si="5"/>
        <v/>
      </c>
      <c r="AT21" s="141" t="str">
        <f t="shared" si="5"/>
        <v/>
      </c>
      <c r="AU21" s="141" t="str">
        <f t="shared" si="5"/>
        <v/>
      </c>
      <c r="AV21" s="141" t="str">
        <f t="shared" si="5"/>
        <v/>
      </c>
      <c r="AW21" s="141" t="str">
        <f t="shared" si="5"/>
        <v/>
      </c>
      <c r="AX21" s="141" t="str">
        <f t="shared" si="5"/>
        <v/>
      </c>
      <c r="AY21" s="141" t="str">
        <f>IF(AND(SUM(AY18:AY20)&gt;0,AY19=0),"Missing Input",IF(AND(SUM(AY18:AY19)&gt;0,AY20=0),"Missing Output",IF(AND(SUM(AY18:AY20)&gt;0,AY19&gt;0,AY20&gt;0),(AY20/AY19)*100,"")))</f>
        <v/>
      </c>
      <c r="AZ21" s="141" t="str">
        <f>IF(AND(SUM(AZ18:AZ20)&gt;0,AZ19=0),"Missing Input",IF(AND(SUM(AZ18:AZ19)&gt;0,AZ20=0),"Missing Output",IF(AND(SUM(AZ18:AZ20)&gt;0,AZ19&gt;0,AZ20&gt;0),(AZ20/AZ19)*100,"")))</f>
        <v/>
      </c>
      <c r="BA21" s="141" t="str">
        <f>IF(AND(SUM(BA18:BA20)&gt;0,BA19=0),"Missing Input",IF(AND(SUM(BA18:BA19)&gt;0,BA20=0),"Missing Output",IF(AND(SUM(BA18:BA20)&gt;0,BA19&gt;0,BA20&gt;0),(BA20/BA19)*100,"")))</f>
        <v/>
      </c>
      <c r="BB21" s="141" t="str">
        <f>IF(AND(SUM(BB18:BB20)&gt;0,BB19=0),"Missing Input",IF(AND(SUM(BB18:BB19)&gt;0,BB20=0),"Missing Output",IF(AND(SUM(BB18:BB20)&gt;0,BB19&gt;0,BB20&gt;0),(BB20/BB19)*100,"")))</f>
        <v/>
      </c>
      <c r="BC21" s="141" t="str">
        <f t="shared" si="5"/>
        <v/>
      </c>
    </row>
    <row r="22" spans="1:55" s="137" customFormat="1" ht="24" customHeight="1">
      <c r="A22" s="775"/>
      <c r="B22" s="775"/>
      <c r="C22" s="775"/>
      <c r="D22" s="775"/>
      <c r="E22" s="628"/>
      <c r="F22" s="628"/>
      <c r="G22" s="628"/>
      <c r="H22" s="628"/>
      <c r="I22" s="628"/>
      <c r="J22" s="629"/>
      <c r="K22" s="629"/>
      <c r="L22" s="629"/>
      <c r="M22" s="629"/>
      <c r="N22" s="629"/>
      <c r="O22" s="143"/>
      <c r="P22" s="629"/>
      <c r="Q22" s="629"/>
      <c r="R22" s="629"/>
      <c r="S22" s="629"/>
      <c r="T22" s="629"/>
      <c r="U22" s="629"/>
      <c r="V22" s="629"/>
      <c r="W22" s="629"/>
      <c r="X22" s="629"/>
      <c r="Y22" s="143"/>
      <c r="Z22" s="629"/>
      <c r="AA22" s="629"/>
      <c r="AB22" s="143"/>
      <c r="AC22" s="1061" t="s">
        <v>2144</v>
      </c>
      <c r="AE22" s="762" t="s">
        <v>191</v>
      </c>
      <c r="AF22" s="629"/>
      <c r="AG22" s="629"/>
      <c r="AH22" s="629"/>
      <c r="AI22" s="629"/>
      <c r="AJ22" s="629"/>
      <c r="AK22" s="629"/>
      <c r="AL22" s="629"/>
      <c r="AM22" s="629"/>
      <c r="AN22" s="629"/>
      <c r="AO22" s="629"/>
      <c r="AP22" s="629"/>
      <c r="AQ22" s="629"/>
      <c r="AR22" s="629"/>
      <c r="AS22" s="629"/>
      <c r="AT22" s="629"/>
      <c r="AU22" s="629"/>
      <c r="AV22" s="629"/>
      <c r="AW22" s="629"/>
      <c r="AX22" s="629"/>
      <c r="AY22" s="629"/>
      <c r="AZ22" s="629"/>
      <c r="BA22" s="629"/>
      <c r="BB22" s="629"/>
      <c r="BC22" s="629"/>
    </row>
    <row r="23" spans="1:55" s="140" customFormat="1" ht="12.75" customHeight="1">
      <c r="A23" s="775" t="s">
        <v>538</v>
      </c>
      <c r="B23" s="775" t="s">
        <v>73</v>
      </c>
      <c r="C23" s="775" t="s">
        <v>245</v>
      </c>
      <c r="D23" s="775" t="s">
        <v>79</v>
      </c>
      <c r="E23" s="138">
        <v>0</v>
      </c>
      <c r="F23" s="138">
        <v>0</v>
      </c>
      <c r="G23" s="138">
        <v>0</v>
      </c>
      <c r="H23" s="138">
        <v>0</v>
      </c>
      <c r="I23" s="138">
        <v>0</v>
      </c>
      <c r="J23" s="138">
        <v>0</v>
      </c>
      <c r="K23" s="138">
        <v>0</v>
      </c>
      <c r="L23" s="138">
        <v>0</v>
      </c>
      <c r="M23" s="138">
        <v>0</v>
      </c>
      <c r="N23" s="138">
        <v>0</v>
      </c>
      <c r="O23" s="138">
        <v>0</v>
      </c>
      <c r="P23" s="138">
        <v>0</v>
      </c>
      <c r="Q23" s="138">
        <v>0</v>
      </c>
      <c r="R23" s="138">
        <v>0</v>
      </c>
      <c r="S23" s="138">
        <v>0</v>
      </c>
      <c r="T23" s="138">
        <v>0</v>
      </c>
      <c r="U23" s="138">
        <v>0</v>
      </c>
      <c r="V23" s="138">
        <v>0</v>
      </c>
      <c r="W23" s="138">
        <v>0</v>
      </c>
      <c r="X23" s="138">
        <v>0</v>
      </c>
      <c r="Y23" s="138">
        <v>0</v>
      </c>
      <c r="Z23" s="138">
        <v>0</v>
      </c>
      <c r="AA23" s="138">
        <v>0</v>
      </c>
      <c r="AB23" s="138">
        <v>0</v>
      </c>
      <c r="AC23" s="1054" t="s">
        <v>2219</v>
      </c>
      <c r="AE23" s="762" t="s">
        <v>1474</v>
      </c>
      <c r="AF23" s="138">
        <v>0</v>
      </c>
      <c r="AG23" s="138">
        <v>0</v>
      </c>
      <c r="AH23" s="138">
        <v>0</v>
      </c>
      <c r="AI23" s="138">
        <v>0</v>
      </c>
      <c r="AJ23" s="138">
        <v>0</v>
      </c>
      <c r="AK23" s="138">
        <v>0</v>
      </c>
      <c r="AL23" s="138">
        <v>0</v>
      </c>
      <c r="AM23" s="138">
        <v>0</v>
      </c>
      <c r="AN23" s="138">
        <v>0</v>
      </c>
      <c r="AO23" s="138">
        <v>0</v>
      </c>
      <c r="AP23" s="138">
        <v>0</v>
      </c>
      <c r="AQ23" s="138">
        <v>0</v>
      </c>
      <c r="AR23" s="138">
        <v>0</v>
      </c>
      <c r="AS23" s="138">
        <v>0</v>
      </c>
      <c r="AT23" s="138">
        <v>0</v>
      </c>
      <c r="AU23" s="138">
        <v>0</v>
      </c>
      <c r="AV23" s="138">
        <v>0</v>
      </c>
      <c r="AW23" s="138">
        <v>0</v>
      </c>
      <c r="AX23" s="138">
        <v>0</v>
      </c>
      <c r="AY23" s="138">
        <v>0</v>
      </c>
      <c r="AZ23" s="138">
        <v>0</v>
      </c>
      <c r="BA23" s="138">
        <v>0</v>
      </c>
      <c r="BB23" s="138">
        <v>0</v>
      </c>
      <c r="BC23" s="138">
        <v>0</v>
      </c>
    </row>
    <row r="24" spans="1:55" s="140" customFormat="1" ht="12.75" customHeight="1">
      <c r="A24" s="775" t="s">
        <v>538</v>
      </c>
      <c r="B24" s="775" t="s">
        <v>1307</v>
      </c>
      <c r="C24" s="775" t="s">
        <v>245</v>
      </c>
      <c r="D24" s="775" t="s">
        <v>79</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762" t="s">
        <v>636</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row>
    <row r="25" spans="1:55" s="140" customFormat="1" ht="12.75" customHeight="1">
      <c r="A25" s="775" t="s">
        <v>538</v>
      </c>
      <c r="B25" s="775" t="s">
        <v>74</v>
      </c>
      <c r="C25" s="775" t="s">
        <v>245</v>
      </c>
      <c r="D25" s="775" t="s">
        <v>79</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762" t="s">
        <v>637</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row>
    <row r="26" spans="1:55" s="140" customFormat="1" ht="12.75" customHeight="1">
      <c r="A26" s="775"/>
      <c r="B26" s="775"/>
      <c r="C26" s="775"/>
      <c r="D26" s="775"/>
      <c r="E26" s="141" t="str">
        <f>IF(AND(SUM(E23:E25)&gt;0,E24=0),"Missing Input",IF(AND(SUM(E23:E24)&gt;0,E25=0),"Missing Output",IF(AND(SUM(E23:E25)&gt;0,E24&gt;0,E25&gt;0),(E25*3.6)/E24*100,"")))</f>
        <v/>
      </c>
      <c r="F26" s="141" t="str">
        <f t="shared" ref="F26:AB26" si="6">IF(AND(SUM(F23:F25)&gt;0,F24=0),"Missing Input",IF(AND(SUM(F23:F24)&gt;0,F25=0),"Missing Output",IF(AND(SUM(F23:F25)&gt;0,F24&gt;0,F25&gt;0),(F25*3.6)/F24*100,"")))</f>
        <v/>
      </c>
      <c r="G26" s="141" t="str">
        <f t="shared" si="6"/>
        <v/>
      </c>
      <c r="H26" s="141" t="str">
        <f t="shared" si="6"/>
        <v/>
      </c>
      <c r="I26" s="141" t="str">
        <f t="shared" si="6"/>
        <v/>
      </c>
      <c r="J26" s="141" t="str">
        <f t="shared" si="6"/>
        <v/>
      </c>
      <c r="K26" s="141" t="str">
        <f t="shared" si="6"/>
        <v/>
      </c>
      <c r="L26" s="141" t="str">
        <f t="shared" si="6"/>
        <v/>
      </c>
      <c r="M26" s="141" t="str">
        <f t="shared" si="6"/>
        <v/>
      </c>
      <c r="N26" s="141" t="str">
        <f t="shared" si="6"/>
        <v/>
      </c>
      <c r="O26" s="141" t="str">
        <f t="shared" si="6"/>
        <v/>
      </c>
      <c r="P26" s="141" t="str">
        <f t="shared" si="6"/>
        <v/>
      </c>
      <c r="Q26" s="141" t="str">
        <f t="shared" si="6"/>
        <v/>
      </c>
      <c r="R26" s="141" t="str">
        <f t="shared" si="6"/>
        <v/>
      </c>
      <c r="S26" s="141" t="str">
        <f t="shared" si="6"/>
        <v/>
      </c>
      <c r="T26" s="141" t="str">
        <f t="shared" si="6"/>
        <v/>
      </c>
      <c r="U26" s="141" t="str">
        <f t="shared" si="6"/>
        <v/>
      </c>
      <c r="V26" s="141" t="str">
        <f t="shared" si="6"/>
        <v/>
      </c>
      <c r="W26" s="141" t="str">
        <f>IF(AND(SUM(W23:W25)&gt;0,W24=0),"Missing Input",IF(AND(SUM(W23:W24)&gt;0,W25=0),"Missing Output",IF(AND(SUM(W23:W25)&gt;0,W24&gt;0,W25&gt;0),(W25*3.6)/W24*100,"")))</f>
        <v/>
      </c>
      <c r="X26" s="141" t="str">
        <f>IF(AND(SUM(X23:X25)&gt;0,X24=0),"Missing Input",IF(AND(SUM(X23:X24)&gt;0,X25=0),"Missing Output",IF(AND(SUM(X23:X25)&gt;0,X24&gt;0,X25&gt;0),(X25*3.6)/X24*100,"")))</f>
        <v/>
      </c>
      <c r="Y26" s="141" t="str">
        <f>IF(AND(SUM(Y23:Y25)&gt;0,Y24=0),"Missing Input",IF(AND(SUM(Y23:Y24)&gt;0,Y25=0),"Missing Output",IF(AND(SUM(Y23:Y25)&gt;0,Y24&gt;0,Y25&gt;0),(Y25*3.6)/Y24*100,"")))</f>
        <v/>
      </c>
      <c r="Z26" s="141" t="str">
        <f>IF(AND(SUM(Z23:Z25)&gt;0,Z24=0),"Missing Input",IF(AND(SUM(Z23:Z24)&gt;0,Z25=0),"Missing Output",IF(AND(SUM(Z23:Z25)&gt;0,Z24&gt;0,Z25&gt;0),(Z25*3.6)/Z24*100,"")))</f>
        <v/>
      </c>
      <c r="AA26" s="141" t="str">
        <f>IF(AND(SUM(AA23:AA25)&gt;0,AA24=0),"Missing Input",IF(AND(SUM(AA23:AA24)&gt;0,AA25=0),"Missing Output",IF(AND(SUM(AA23:AA25)&gt;0,AA24&gt;0,AA25&gt;0),(AA25*3.6)/AA24*100,"")))</f>
        <v/>
      </c>
      <c r="AB26" s="141" t="str">
        <f t="shared" si="6"/>
        <v/>
      </c>
      <c r="AC26" s="1070" t="s">
        <v>2222</v>
      </c>
      <c r="AE26" s="762" t="s">
        <v>964</v>
      </c>
      <c r="AF26" s="141" t="str">
        <f t="shared" ref="AF26:BC26" si="7">IF(AND(SUM(AF23:AF25)&gt;0,AF24=0),"Missing Input",IF(AND(SUM(AF23:AF24)&gt;0,AF25=0),"Missing Output",IF(AND(SUM(AF23:AF25)&gt;0,AF24&gt;0,AF25&gt;0),(AF25*3.6)/AF24*100,"")))</f>
        <v/>
      </c>
      <c r="AG26" s="141" t="str">
        <f t="shared" si="7"/>
        <v/>
      </c>
      <c r="AH26" s="141" t="str">
        <f t="shared" si="7"/>
        <v/>
      </c>
      <c r="AI26" s="141" t="str">
        <f t="shared" si="7"/>
        <v/>
      </c>
      <c r="AJ26" s="141" t="str">
        <f t="shared" si="7"/>
        <v/>
      </c>
      <c r="AK26" s="141" t="str">
        <f t="shared" si="7"/>
        <v/>
      </c>
      <c r="AL26" s="141" t="str">
        <f t="shared" si="7"/>
        <v/>
      </c>
      <c r="AM26" s="141" t="str">
        <f t="shared" si="7"/>
        <v/>
      </c>
      <c r="AN26" s="141" t="str">
        <f t="shared" si="7"/>
        <v/>
      </c>
      <c r="AO26" s="141" t="str">
        <f t="shared" si="7"/>
        <v/>
      </c>
      <c r="AP26" s="141" t="str">
        <f t="shared" si="7"/>
        <v/>
      </c>
      <c r="AQ26" s="141" t="str">
        <f t="shared" si="7"/>
        <v/>
      </c>
      <c r="AR26" s="141" t="str">
        <f t="shared" si="7"/>
        <v/>
      </c>
      <c r="AS26" s="141" t="str">
        <f t="shared" si="7"/>
        <v/>
      </c>
      <c r="AT26" s="141" t="str">
        <f t="shared" si="7"/>
        <v/>
      </c>
      <c r="AU26" s="141" t="str">
        <f t="shared" si="7"/>
        <v/>
      </c>
      <c r="AV26" s="141" t="str">
        <f t="shared" si="7"/>
        <v/>
      </c>
      <c r="AW26" s="141" t="str">
        <f t="shared" si="7"/>
        <v/>
      </c>
      <c r="AX26" s="141" t="str">
        <f t="shared" si="7"/>
        <v/>
      </c>
      <c r="AY26" s="141" t="str">
        <f>IF(AND(SUM(AY23:AY25)&gt;0,AY24=0),"Missing Input",IF(AND(SUM(AY23:AY24)&gt;0,AY25=0),"Missing Output",IF(AND(SUM(AY23:AY25)&gt;0,AY24&gt;0,AY25&gt;0),(AY25*3.6)/AY24*100,"")))</f>
        <v/>
      </c>
      <c r="AZ26" s="141" t="str">
        <f>IF(AND(SUM(AZ23:AZ25)&gt;0,AZ24=0),"Missing Input",IF(AND(SUM(AZ23:AZ24)&gt;0,AZ25=0),"Missing Output",IF(AND(SUM(AZ23:AZ25)&gt;0,AZ24&gt;0,AZ25&gt;0),(AZ25*3.6)/AZ24*100,"")))</f>
        <v/>
      </c>
      <c r="BA26" s="141" t="str">
        <f>IF(AND(SUM(BA23:BA25)&gt;0,BA24=0),"Missing Input",IF(AND(SUM(BA23:BA24)&gt;0,BA25=0),"Missing Output",IF(AND(SUM(BA23:BA25)&gt;0,BA24&gt;0,BA25&gt;0),(BA25*3.6)/BA24*100,"")))</f>
        <v/>
      </c>
      <c r="BB26" s="141" t="str">
        <f>IF(AND(SUM(BB23:BB25)&gt;0,BB24=0),"Missing Input",IF(AND(SUM(BB23:BB24)&gt;0,BB25=0),"Missing Output",IF(AND(SUM(BB23:BB25)&gt;0,BB24&gt;0,BB25&gt;0),(BB25*3.6)/BB24*100,"")))</f>
        <v/>
      </c>
      <c r="BC26" s="141" t="str">
        <f t="shared" si="7"/>
        <v/>
      </c>
    </row>
    <row r="27" spans="1:55" s="140" customFormat="1" ht="24" customHeight="1">
      <c r="A27" s="775"/>
      <c r="B27" s="775"/>
      <c r="C27" s="775"/>
      <c r="D27" s="775"/>
      <c r="E27" s="628"/>
      <c r="F27" s="628"/>
      <c r="G27" s="628"/>
      <c r="H27" s="628"/>
      <c r="I27" s="628"/>
      <c r="J27" s="629"/>
      <c r="K27" s="629"/>
      <c r="L27" s="629"/>
      <c r="M27" s="629"/>
      <c r="N27" s="629"/>
      <c r="O27" s="143"/>
      <c r="P27" s="629"/>
      <c r="Q27" s="629"/>
      <c r="R27" s="629"/>
      <c r="S27" s="629"/>
      <c r="T27" s="629"/>
      <c r="U27" s="629"/>
      <c r="V27" s="629"/>
      <c r="W27" s="629"/>
      <c r="X27" s="629"/>
      <c r="Y27" s="143"/>
      <c r="Z27" s="629"/>
      <c r="AA27" s="629"/>
      <c r="AB27" s="143"/>
      <c r="AC27" s="1063" t="s">
        <v>2143</v>
      </c>
      <c r="AE27" s="762" t="s">
        <v>192</v>
      </c>
      <c r="AF27" s="629"/>
      <c r="AG27" s="629"/>
      <c r="AH27" s="629"/>
      <c r="AI27" s="629"/>
      <c r="AJ27" s="629"/>
      <c r="AK27" s="629"/>
      <c r="AL27" s="629"/>
      <c r="AM27" s="629"/>
      <c r="AN27" s="629"/>
      <c r="AO27" s="629"/>
      <c r="AP27" s="629"/>
      <c r="AQ27" s="629"/>
      <c r="AR27" s="629"/>
      <c r="AS27" s="629"/>
      <c r="AT27" s="629"/>
      <c r="AU27" s="629"/>
      <c r="AV27" s="629"/>
      <c r="AW27" s="629"/>
      <c r="AX27" s="629"/>
      <c r="AY27" s="629"/>
      <c r="AZ27" s="629"/>
      <c r="BA27" s="629"/>
      <c r="BB27" s="629"/>
      <c r="BC27" s="629"/>
    </row>
    <row r="28" spans="1:55" s="140" customFormat="1" ht="12.75" customHeight="1">
      <c r="A28" s="775" t="s">
        <v>538</v>
      </c>
      <c r="B28" s="775" t="s">
        <v>73</v>
      </c>
      <c r="C28" s="775" t="s">
        <v>246</v>
      </c>
      <c r="D28" s="775" t="s">
        <v>79</v>
      </c>
      <c r="E28" s="138">
        <v>0</v>
      </c>
      <c r="F28" s="138">
        <v>0</v>
      </c>
      <c r="G28" s="138">
        <v>0</v>
      </c>
      <c r="H28" s="138">
        <v>0</v>
      </c>
      <c r="I28" s="138">
        <v>0</v>
      </c>
      <c r="J28" s="138">
        <v>0</v>
      </c>
      <c r="K28" s="138">
        <v>0</v>
      </c>
      <c r="L28" s="138">
        <v>0</v>
      </c>
      <c r="M28" s="138">
        <v>0</v>
      </c>
      <c r="N28" s="138">
        <v>0</v>
      </c>
      <c r="O28" s="138">
        <v>0</v>
      </c>
      <c r="P28" s="138">
        <v>0</v>
      </c>
      <c r="Q28" s="138">
        <v>0</v>
      </c>
      <c r="R28" s="138">
        <v>0</v>
      </c>
      <c r="S28" s="138">
        <v>0</v>
      </c>
      <c r="T28" s="138">
        <v>0</v>
      </c>
      <c r="U28" s="138">
        <v>0</v>
      </c>
      <c r="V28" s="138">
        <v>0</v>
      </c>
      <c r="W28" s="138">
        <v>0</v>
      </c>
      <c r="X28" s="138">
        <v>0</v>
      </c>
      <c r="Y28" s="138">
        <v>0</v>
      </c>
      <c r="Z28" s="138">
        <v>0</v>
      </c>
      <c r="AA28" s="138">
        <v>0</v>
      </c>
      <c r="AB28" s="138">
        <v>0</v>
      </c>
      <c r="AC28" s="1054" t="s">
        <v>2219</v>
      </c>
      <c r="AE28" s="762" t="s">
        <v>1474</v>
      </c>
      <c r="AF28" s="138">
        <v>0</v>
      </c>
      <c r="AG28" s="138">
        <v>0</v>
      </c>
      <c r="AH28" s="138">
        <v>0</v>
      </c>
      <c r="AI28" s="138">
        <v>0</v>
      </c>
      <c r="AJ28" s="138">
        <v>0</v>
      </c>
      <c r="AK28" s="138">
        <v>0</v>
      </c>
      <c r="AL28" s="138">
        <v>0</v>
      </c>
      <c r="AM28" s="138">
        <v>0</v>
      </c>
      <c r="AN28" s="138">
        <v>0</v>
      </c>
      <c r="AO28" s="138">
        <v>0</v>
      </c>
      <c r="AP28" s="138">
        <v>0</v>
      </c>
      <c r="AQ28" s="138">
        <v>0</v>
      </c>
      <c r="AR28" s="138">
        <v>0</v>
      </c>
      <c r="AS28" s="138">
        <v>0</v>
      </c>
      <c r="AT28" s="138">
        <v>0</v>
      </c>
      <c r="AU28" s="138">
        <v>0</v>
      </c>
      <c r="AV28" s="138">
        <v>0</v>
      </c>
      <c r="AW28" s="138">
        <v>0</v>
      </c>
      <c r="AX28" s="138">
        <v>0</v>
      </c>
      <c r="AY28" s="138">
        <v>0</v>
      </c>
      <c r="AZ28" s="138">
        <v>0</v>
      </c>
      <c r="BA28" s="138">
        <v>0</v>
      </c>
      <c r="BB28" s="138">
        <v>0</v>
      </c>
      <c r="BC28" s="138">
        <v>0</v>
      </c>
    </row>
    <row r="29" spans="1:55" s="140" customFormat="1" ht="12.75" customHeight="1">
      <c r="A29" s="775" t="s">
        <v>538</v>
      </c>
      <c r="B29" s="775" t="s">
        <v>1307</v>
      </c>
      <c r="C29" s="775" t="s">
        <v>246</v>
      </c>
      <c r="D29" s="775" t="s">
        <v>79</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762" t="s">
        <v>636</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row>
    <row r="30" spans="1:55" s="140" customFormat="1" ht="12.75" customHeight="1">
      <c r="A30" s="775" t="s">
        <v>538</v>
      </c>
      <c r="B30" s="775" t="s">
        <v>74</v>
      </c>
      <c r="C30" s="775" t="s">
        <v>246</v>
      </c>
      <c r="D30" s="775" t="s">
        <v>79</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2221</v>
      </c>
      <c r="AE30" s="762" t="s">
        <v>637</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row>
    <row r="31" spans="1:55" s="140" customFormat="1" ht="12.75" customHeight="1">
      <c r="A31" s="775" t="s">
        <v>538</v>
      </c>
      <c r="B31" s="775" t="s">
        <v>75</v>
      </c>
      <c r="C31" s="775" t="s">
        <v>246</v>
      </c>
      <c r="D31" s="775" t="s">
        <v>79</v>
      </c>
      <c r="E31" s="138">
        <v>0</v>
      </c>
      <c r="F31" s="138">
        <v>0</v>
      </c>
      <c r="G31" s="138">
        <v>0</v>
      </c>
      <c r="H31" s="138">
        <v>0</v>
      </c>
      <c r="I31" s="138">
        <v>0</v>
      </c>
      <c r="J31" s="138">
        <v>0</v>
      </c>
      <c r="K31" s="138">
        <v>0</v>
      </c>
      <c r="L31" s="138">
        <v>0</v>
      </c>
      <c r="M31" s="138">
        <v>0</v>
      </c>
      <c r="N31" s="138">
        <v>0</v>
      </c>
      <c r="O31" s="138">
        <v>0</v>
      </c>
      <c r="P31" s="138">
        <v>0</v>
      </c>
      <c r="Q31" s="138">
        <v>0</v>
      </c>
      <c r="R31" s="138">
        <v>0</v>
      </c>
      <c r="S31" s="138">
        <v>0</v>
      </c>
      <c r="T31" s="138">
        <v>0</v>
      </c>
      <c r="U31" s="138">
        <v>0</v>
      </c>
      <c r="V31" s="138">
        <v>0</v>
      </c>
      <c r="W31" s="138">
        <v>0</v>
      </c>
      <c r="X31" s="138">
        <v>0</v>
      </c>
      <c r="Y31" s="138">
        <v>0</v>
      </c>
      <c r="Z31" s="138">
        <v>0</v>
      </c>
      <c r="AA31" s="138">
        <v>0</v>
      </c>
      <c r="AB31" s="138">
        <v>0</v>
      </c>
      <c r="AC31" s="1054" t="s">
        <v>2225</v>
      </c>
      <c r="AE31" s="762" t="s">
        <v>638</v>
      </c>
      <c r="AF31" s="138">
        <v>0</v>
      </c>
      <c r="AG31" s="138">
        <v>0</v>
      </c>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0</v>
      </c>
      <c r="AW31" s="138">
        <v>0</v>
      </c>
      <c r="AX31" s="138">
        <v>0</v>
      </c>
      <c r="AY31" s="138">
        <v>0</v>
      </c>
      <c r="AZ31" s="138">
        <v>0</v>
      </c>
      <c r="BA31" s="138">
        <v>0</v>
      </c>
      <c r="BB31" s="138">
        <v>0</v>
      </c>
      <c r="BC31" s="138">
        <v>0</v>
      </c>
    </row>
    <row r="32" spans="1:55" s="140" customFormat="1" ht="12.75" customHeight="1">
      <c r="A32" s="775"/>
      <c r="B32" s="775"/>
      <c r="C32" s="775"/>
      <c r="D32" s="775"/>
      <c r="E32" s="141" t="str">
        <f>IF(AND(SUM(E28:E31)&gt;0,E29=0),"Missing Input",IF(AND(SUM(E28:E31)&gt;0,E30=0),"Missing Output",IF(AND(SUM(E28:E31)&gt;0,E29&gt;0,E30&gt;0),(E30*3.6+E31)/E29*100,"")))</f>
        <v/>
      </c>
      <c r="F32" s="141" t="str">
        <f t="shared" ref="F32:AB32" si="8">IF(AND(SUM(F28:F31)&gt;0,F29=0),"Missing Input",IF(AND(SUM(F28:F31)&gt;0,F30=0),"Missing Output",IF(AND(SUM(F28:F31)&gt;0,F29&gt;0,F30&gt;0),(F30*3.6+F31)/F29*100,"")))</f>
        <v/>
      </c>
      <c r="G32" s="141" t="str">
        <f t="shared" si="8"/>
        <v/>
      </c>
      <c r="H32" s="141" t="str">
        <f t="shared" si="8"/>
        <v/>
      </c>
      <c r="I32" s="141" t="str">
        <f t="shared" si="8"/>
        <v/>
      </c>
      <c r="J32" s="141" t="str">
        <f t="shared" si="8"/>
        <v/>
      </c>
      <c r="K32" s="141" t="str">
        <f t="shared" si="8"/>
        <v/>
      </c>
      <c r="L32" s="141" t="str">
        <f t="shared" si="8"/>
        <v/>
      </c>
      <c r="M32" s="141" t="str">
        <f t="shared" si="8"/>
        <v/>
      </c>
      <c r="N32" s="141" t="str">
        <f t="shared" si="8"/>
        <v/>
      </c>
      <c r="O32" s="141" t="str">
        <f t="shared" si="8"/>
        <v/>
      </c>
      <c r="P32" s="141" t="str">
        <f t="shared" si="8"/>
        <v/>
      </c>
      <c r="Q32" s="141" t="str">
        <f t="shared" si="8"/>
        <v/>
      </c>
      <c r="R32" s="141" t="str">
        <f t="shared" si="8"/>
        <v/>
      </c>
      <c r="S32" s="141" t="str">
        <f t="shared" si="8"/>
        <v/>
      </c>
      <c r="T32" s="141" t="str">
        <f t="shared" si="8"/>
        <v/>
      </c>
      <c r="U32" s="141" t="str">
        <f t="shared" si="8"/>
        <v/>
      </c>
      <c r="V32" s="141" t="str">
        <f t="shared" si="8"/>
        <v/>
      </c>
      <c r="W32" s="141" t="str">
        <f>IF(AND(SUM(W28:W31)&gt;0,W29=0),"Missing Input",IF(AND(SUM(W28:W31)&gt;0,W30=0),"Missing Output",IF(AND(SUM(W28:W31)&gt;0,W29&gt;0,W30&gt;0),(W30*3.6+W31)/W29*100,"")))</f>
        <v/>
      </c>
      <c r="X32" s="141" t="str">
        <f>IF(AND(SUM(X28:X31)&gt;0,X29=0),"Missing Input",IF(AND(SUM(X28:X31)&gt;0,X30=0),"Missing Output",IF(AND(SUM(X28:X31)&gt;0,X29&gt;0,X30&gt;0),(X30*3.6+X31)/X29*100,"")))</f>
        <v/>
      </c>
      <c r="Y32" s="141" t="str">
        <f>IF(AND(SUM(Y28:Y31)&gt;0,Y29=0),"Missing Input",IF(AND(SUM(Y28:Y31)&gt;0,Y30=0),"Missing Output",IF(AND(SUM(Y28:Y31)&gt;0,Y29&gt;0,Y30&gt;0),(Y30*3.6+Y31)/Y29*100,"")))</f>
        <v/>
      </c>
      <c r="Z32" s="141" t="str">
        <f>IF(AND(SUM(Z28:Z31)&gt;0,Z29=0),"Missing Input",IF(AND(SUM(Z28:Z31)&gt;0,Z30=0),"Missing Output",IF(AND(SUM(Z28:Z31)&gt;0,Z29&gt;0,Z30&gt;0),(Z30*3.6+Z31)/Z29*100,"")))</f>
        <v/>
      </c>
      <c r="AA32" s="141" t="str">
        <f>IF(AND(SUM(AA28:AA31)&gt;0,AA29=0),"Missing Input",IF(AND(SUM(AA28:AA31)&gt;0,AA30=0),"Missing Output",IF(AND(SUM(AA28:AA31)&gt;0,AA29&gt;0,AA30&gt;0),(AA30*3.6+AA31)/AA29*100,"")))</f>
        <v/>
      </c>
      <c r="AB32" s="141" t="str">
        <f t="shared" si="8"/>
        <v/>
      </c>
      <c r="AC32" s="1070" t="s">
        <v>2222</v>
      </c>
      <c r="AE32" s="762" t="s">
        <v>964</v>
      </c>
      <c r="AF32" s="141" t="str">
        <f t="shared" ref="AF32:BC32" si="9">IF(AND(SUM(AF28:AF31)&gt;0,AF29=0),"Missing Input",IF(AND(SUM(AF28:AF31)&gt;0,AF30=0),"Missing Output",IF(AND(SUM(AF28:AF31)&gt;0,AF29&gt;0,AF30&gt;0),(AF30*3.6+AF31)/AF29*100,"")))</f>
        <v/>
      </c>
      <c r="AG32" s="141" t="str">
        <f t="shared" si="9"/>
        <v/>
      </c>
      <c r="AH32" s="141" t="str">
        <f t="shared" si="9"/>
        <v/>
      </c>
      <c r="AI32" s="141" t="str">
        <f t="shared" si="9"/>
        <v/>
      </c>
      <c r="AJ32" s="141" t="str">
        <f t="shared" si="9"/>
        <v/>
      </c>
      <c r="AK32" s="141" t="str">
        <f t="shared" si="9"/>
        <v/>
      </c>
      <c r="AL32" s="141" t="str">
        <f t="shared" si="9"/>
        <v/>
      </c>
      <c r="AM32" s="141" t="str">
        <f t="shared" si="9"/>
        <v/>
      </c>
      <c r="AN32" s="141" t="str">
        <f t="shared" si="9"/>
        <v/>
      </c>
      <c r="AO32" s="141" t="str">
        <f t="shared" si="9"/>
        <v/>
      </c>
      <c r="AP32" s="141" t="str">
        <f t="shared" si="9"/>
        <v/>
      </c>
      <c r="AQ32" s="141" t="str">
        <f t="shared" si="9"/>
        <v/>
      </c>
      <c r="AR32" s="141" t="str">
        <f t="shared" si="9"/>
        <v/>
      </c>
      <c r="AS32" s="141" t="str">
        <f t="shared" si="9"/>
        <v/>
      </c>
      <c r="AT32" s="141" t="str">
        <f t="shared" si="9"/>
        <v/>
      </c>
      <c r="AU32" s="141" t="str">
        <f t="shared" si="9"/>
        <v/>
      </c>
      <c r="AV32" s="141" t="str">
        <f t="shared" si="9"/>
        <v/>
      </c>
      <c r="AW32" s="141" t="str">
        <f t="shared" si="9"/>
        <v/>
      </c>
      <c r="AX32" s="141" t="str">
        <f t="shared" si="9"/>
        <v/>
      </c>
      <c r="AY32" s="141" t="str">
        <f>IF(AND(SUM(AY28:AY31)&gt;0,AY29=0),"Missing Input",IF(AND(SUM(AY28:AY31)&gt;0,AY30=0),"Missing Output",IF(AND(SUM(AY28:AY31)&gt;0,AY29&gt;0,AY30&gt;0),(AY30*3.6+AY31)/AY29*100,"")))</f>
        <v/>
      </c>
      <c r="AZ32" s="141" t="str">
        <f>IF(AND(SUM(AZ28:AZ31)&gt;0,AZ29=0),"Missing Input",IF(AND(SUM(AZ28:AZ31)&gt;0,AZ30=0),"Missing Output",IF(AND(SUM(AZ28:AZ31)&gt;0,AZ29&gt;0,AZ30&gt;0),(AZ30*3.6+AZ31)/AZ29*100,"")))</f>
        <v/>
      </c>
      <c r="BA32" s="141" t="str">
        <f>IF(AND(SUM(BA28:BA31)&gt;0,BA29=0),"Missing Input",IF(AND(SUM(BA28:BA31)&gt;0,BA30=0),"Missing Output",IF(AND(SUM(BA28:BA31)&gt;0,BA29&gt;0,BA30&gt;0),(BA30*3.6+BA31)/BA29*100,"")))</f>
        <v/>
      </c>
      <c r="BB32" s="141" t="str">
        <f>IF(AND(SUM(BB28:BB31)&gt;0,BB29=0),"Missing Input",IF(AND(SUM(BB28:BB31)&gt;0,BB30=0),"Missing Output",IF(AND(SUM(BB28:BB31)&gt;0,BB29&gt;0,BB30&gt;0),(BB30*3.6+BB31)/BB29*100,"")))</f>
        <v/>
      </c>
      <c r="BC32" s="141" t="str">
        <f t="shared" si="9"/>
        <v/>
      </c>
    </row>
    <row r="33" spans="1:55" s="140" customFormat="1" ht="24" customHeight="1">
      <c r="A33" s="775"/>
      <c r="B33" s="775"/>
      <c r="C33" s="775"/>
      <c r="D33" s="775"/>
      <c r="E33" s="628"/>
      <c r="F33" s="628"/>
      <c r="G33" s="628"/>
      <c r="H33" s="628"/>
      <c r="I33" s="628"/>
      <c r="J33" s="629"/>
      <c r="K33" s="629"/>
      <c r="L33" s="629"/>
      <c r="M33" s="629"/>
      <c r="N33" s="629"/>
      <c r="O33" s="143"/>
      <c r="P33" s="629"/>
      <c r="Q33" s="629"/>
      <c r="R33" s="629"/>
      <c r="S33" s="629"/>
      <c r="T33" s="629"/>
      <c r="U33" s="629"/>
      <c r="V33" s="629"/>
      <c r="W33" s="629"/>
      <c r="X33" s="629"/>
      <c r="Y33" s="143"/>
      <c r="Z33" s="629"/>
      <c r="AA33" s="629"/>
      <c r="AB33" s="143"/>
      <c r="AC33" s="1066" t="s">
        <v>2154</v>
      </c>
      <c r="AE33" s="762" t="s">
        <v>199</v>
      </c>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629"/>
      <c r="BB33" s="629"/>
      <c r="BC33" s="629"/>
    </row>
    <row r="34" spans="1:55" s="140" customFormat="1" ht="12.75" customHeight="1">
      <c r="A34" s="775" t="s">
        <v>538</v>
      </c>
      <c r="B34" s="775" t="s">
        <v>73</v>
      </c>
      <c r="C34" s="775" t="s">
        <v>247</v>
      </c>
      <c r="D34" s="775" t="s">
        <v>79</v>
      </c>
      <c r="E34" s="138">
        <v>0</v>
      </c>
      <c r="F34" s="138">
        <v>0</v>
      </c>
      <c r="G34" s="138">
        <v>0</v>
      </c>
      <c r="H34" s="138">
        <v>0</v>
      </c>
      <c r="I34" s="138">
        <v>0</v>
      </c>
      <c r="J34" s="138">
        <v>0</v>
      </c>
      <c r="K34" s="138">
        <v>0</v>
      </c>
      <c r="L34" s="138">
        <v>0</v>
      </c>
      <c r="M34" s="138">
        <v>0</v>
      </c>
      <c r="N34" s="138">
        <v>0</v>
      </c>
      <c r="O34" s="138">
        <v>0</v>
      </c>
      <c r="P34" s="138">
        <v>0</v>
      </c>
      <c r="Q34" s="138">
        <v>0</v>
      </c>
      <c r="R34" s="138">
        <v>0</v>
      </c>
      <c r="S34" s="138">
        <v>0</v>
      </c>
      <c r="T34" s="138">
        <v>0</v>
      </c>
      <c r="U34" s="138">
        <v>0</v>
      </c>
      <c r="V34" s="138">
        <v>0</v>
      </c>
      <c r="W34" s="138">
        <v>0</v>
      </c>
      <c r="X34" s="138">
        <v>0</v>
      </c>
      <c r="Y34" s="138">
        <v>0</v>
      </c>
      <c r="Z34" s="138">
        <v>0</v>
      </c>
      <c r="AA34" s="138">
        <v>0</v>
      </c>
      <c r="AB34" s="138">
        <v>0</v>
      </c>
      <c r="AC34" s="1054" t="s">
        <v>2219</v>
      </c>
      <c r="AE34" s="762" t="s">
        <v>1474</v>
      </c>
      <c r="AF34" s="138">
        <v>0</v>
      </c>
      <c r="AG34" s="138">
        <v>0</v>
      </c>
      <c r="AH34" s="138">
        <v>0</v>
      </c>
      <c r="AI34" s="138">
        <v>0</v>
      </c>
      <c r="AJ34" s="138">
        <v>0</v>
      </c>
      <c r="AK34" s="138">
        <v>0</v>
      </c>
      <c r="AL34" s="138">
        <v>0</v>
      </c>
      <c r="AM34" s="138">
        <v>0</v>
      </c>
      <c r="AN34" s="138">
        <v>0</v>
      </c>
      <c r="AO34" s="138">
        <v>0</v>
      </c>
      <c r="AP34" s="138">
        <v>0</v>
      </c>
      <c r="AQ34" s="138">
        <v>0</v>
      </c>
      <c r="AR34" s="138">
        <v>0</v>
      </c>
      <c r="AS34" s="138">
        <v>0</v>
      </c>
      <c r="AT34" s="138">
        <v>0</v>
      </c>
      <c r="AU34" s="138">
        <v>0</v>
      </c>
      <c r="AV34" s="138">
        <v>0</v>
      </c>
      <c r="AW34" s="138">
        <v>0</v>
      </c>
      <c r="AX34" s="138">
        <v>0</v>
      </c>
      <c r="AY34" s="138">
        <v>0</v>
      </c>
      <c r="AZ34" s="138">
        <v>0</v>
      </c>
      <c r="BA34" s="138">
        <v>0</v>
      </c>
      <c r="BB34" s="138">
        <v>0</v>
      </c>
      <c r="BC34" s="138">
        <v>0</v>
      </c>
    </row>
    <row r="35" spans="1:55" s="140" customFormat="1" ht="12.75" customHeight="1">
      <c r="A35" s="775" t="s">
        <v>538</v>
      </c>
      <c r="B35" s="775" t="s">
        <v>1307</v>
      </c>
      <c r="C35" s="775" t="s">
        <v>247</v>
      </c>
      <c r="D35" s="775" t="s">
        <v>79</v>
      </c>
      <c r="E35" s="138">
        <v>0</v>
      </c>
      <c r="F35" s="138">
        <v>0</v>
      </c>
      <c r="G35" s="138">
        <v>0</v>
      </c>
      <c r="H35" s="138">
        <v>0</v>
      </c>
      <c r="I35" s="138">
        <v>0</v>
      </c>
      <c r="J35" s="138">
        <v>0</v>
      </c>
      <c r="K35" s="138">
        <v>0</v>
      </c>
      <c r="L35" s="138">
        <v>0</v>
      </c>
      <c r="M35" s="138">
        <v>0</v>
      </c>
      <c r="N35" s="138">
        <v>0</v>
      </c>
      <c r="O35" s="138">
        <v>0</v>
      </c>
      <c r="P35" s="138">
        <v>0</v>
      </c>
      <c r="Q35" s="138">
        <v>0</v>
      </c>
      <c r="R35" s="138">
        <v>0</v>
      </c>
      <c r="S35" s="138">
        <v>0</v>
      </c>
      <c r="T35" s="138">
        <v>0</v>
      </c>
      <c r="U35" s="138">
        <v>0</v>
      </c>
      <c r="V35" s="138">
        <v>0</v>
      </c>
      <c r="W35" s="138">
        <v>0</v>
      </c>
      <c r="X35" s="138">
        <v>0</v>
      </c>
      <c r="Y35" s="138">
        <v>0</v>
      </c>
      <c r="Z35" s="138">
        <v>0</v>
      </c>
      <c r="AA35" s="138">
        <v>0</v>
      </c>
      <c r="AB35" s="138">
        <v>0</v>
      </c>
      <c r="AC35" s="1054" t="s">
        <v>2220</v>
      </c>
      <c r="AE35" s="762" t="s">
        <v>636</v>
      </c>
      <c r="AF35" s="138">
        <v>0</v>
      </c>
      <c r="AG35" s="138">
        <v>0</v>
      </c>
      <c r="AH35" s="138">
        <v>0</v>
      </c>
      <c r="AI35" s="138">
        <v>0</v>
      </c>
      <c r="AJ35" s="138">
        <v>0</v>
      </c>
      <c r="AK35" s="138">
        <v>0</v>
      </c>
      <c r="AL35" s="138">
        <v>0</v>
      </c>
      <c r="AM35" s="138">
        <v>0</v>
      </c>
      <c r="AN35" s="138">
        <v>0</v>
      </c>
      <c r="AO35" s="138">
        <v>0</v>
      </c>
      <c r="AP35" s="138">
        <v>0</v>
      </c>
      <c r="AQ35" s="138">
        <v>0</v>
      </c>
      <c r="AR35" s="138">
        <v>0</v>
      </c>
      <c r="AS35" s="138">
        <v>0</v>
      </c>
      <c r="AT35" s="138">
        <v>0</v>
      </c>
      <c r="AU35" s="138">
        <v>0</v>
      </c>
      <c r="AV35" s="138">
        <v>0</v>
      </c>
      <c r="AW35" s="138">
        <v>0</v>
      </c>
      <c r="AX35" s="138">
        <v>0</v>
      </c>
      <c r="AY35" s="138">
        <v>0</v>
      </c>
      <c r="AZ35" s="138">
        <v>0</v>
      </c>
      <c r="BA35" s="138">
        <v>0</v>
      </c>
      <c r="BB35" s="138">
        <v>0</v>
      </c>
      <c r="BC35" s="138">
        <v>0</v>
      </c>
    </row>
    <row r="36" spans="1:55" s="140" customFormat="1" ht="12.75" customHeight="1">
      <c r="A36" s="775" t="s">
        <v>538</v>
      </c>
      <c r="B36" s="775" t="s">
        <v>75</v>
      </c>
      <c r="C36" s="775" t="s">
        <v>247</v>
      </c>
      <c r="D36" s="775" t="s">
        <v>79</v>
      </c>
      <c r="E36" s="138">
        <v>0</v>
      </c>
      <c r="F36" s="138">
        <v>0</v>
      </c>
      <c r="G36" s="138">
        <v>0</v>
      </c>
      <c r="H36" s="138">
        <v>0</v>
      </c>
      <c r="I36" s="138">
        <v>0</v>
      </c>
      <c r="J36" s="138">
        <v>0</v>
      </c>
      <c r="K36" s="138">
        <v>0</v>
      </c>
      <c r="L36" s="138">
        <v>0</v>
      </c>
      <c r="M36" s="138">
        <v>0</v>
      </c>
      <c r="N36" s="138">
        <v>0</v>
      </c>
      <c r="O36" s="138">
        <v>0</v>
      </c>
      <c r="P36" s="138">
        <v>0</v>
      </c>
      <c r="Q36" s="138">
        <v>0</v>
      </c>
      <c r="R36" s="138">
        <v>0</v>
      </c>
      <c r="S36" s="138">
        <v>0</v>
      </c>
      <c r="T36" s="138">
        <v>0</v>
      </c>
      <c r="U36" s="138">
        <v>0</v>
      </c>
      <c r="V36" s="138">
        <v>0</v>
      </c>
      <c r="W36" s="138">
        <v>0</v>
      </c>
      <c r="X36" s="138">
        <v>0</v>
      </c>
      <c r="Y36" s="138">
        <v>0</v>
      </c>
      <c r="Z36" s="138">
        <v>0</v>
      </c>
      <c r="AA36" s="138">
        <v>0</v>
      </c>
      <c r="AB36" s="138">
        <v>0</v>
      </c>
      <c r="AC36" s="1054" t="s">
        <v>2225</v>
      </c>
      <c r="AE36" s="762" t="s">
        <v>638</v>
      </c>
      <c r="AF36" s="138">
        <v>0</v>
      </c>
      <c r="AG36" s="138">
        <v>0</v>
      </c>
      <c r="AH36" s="138">
        <v>0</v>
      </c>
      <c r="AI36" s="138">
        <v>0</v>
      </c>
      <c r="AJ36" s="138">
        <v>0</v>
      </c>
      <c r="AK36" s="138">
        <v>0</v>
      </c>
      <c r="AL36" s="138">
        <v>0</v>
      </c>
      <c r="AM36" s="138">
        <v>0</v>
      </c>
      <c r="AN36" s="138">
        <v>0</v>
      </c>
      <c r="AO36" s="138">
        <v>0</v>
      </c>
      <c r="AP36" s="138">
        <v>0</v>
      </c>
      <c r="AQ36" s="138">
        <v>0</v>
      </c>
      <c r="AR36" s="138">
        <v>0</v>
      </c>
      <c r="AS36" s="138">
        <v>0</v>
      </c>
      <c r="AT36" s="138">
        <v>0</v>
      </c>
      <c r="AU36" s="138">
        <v>0</v>
      </c>
      <c r="AV36" s="138">
        <v>0</v>
      </c>
      <c r="AW36" s="138">
        <v>0</v>
      </c>
      <c r="AX36" s="138">
        <v>0</v>
      </c>
      <c r="AY36" s="138">
        <v>0</v>
      </c>
      <c r="AZ36" s="138">
        <v>0</v>
      </c>
      <c r="BA36" s="138">
        <v>0</v>
      </c>
      <c r="BB36" s="138">
        <v>0</v>
      </c>
      <c r="BC36" s="138">
        <v>0</v>
      </c>
    </row>
    <row r="37" spans="1:55" s="140" customFormat="1" ht="12.75" customHeight="1">
      <c r="A37" s="775"/>
      <c r="B37" s="775"/>
      <c r="C37" s="775"/>
      <c r="D37" s="775"/>
      <c r="E37" s="141" t="str">
        <f>IF(AND(SUM(E34:E36)&gt;0,E35=0),"Missing Input",IF(AND(SUM(E34:E35)&gt;0,E36=0),"Missing Output",IF(AND(SUM(E34:E36)&gt;0,E35&gt;0,E36&gt;0),(E36/E35)*100,"")))</f>
        <v/>
      </c>
      <c r="F37" s="141" t="str">
        <f t="shared" ref="F37:AB37" si="10">IF(AND(SUM(F34:F36)&gt;0,F35=0),"Missing Input",IF(AND(SUM(F34:F35)&gt;0,F36=0),"Missing Output",IF(AND(SUM(F34:F36)&gt;0,F35&gt;0,F36&gt;0),(F36/F35)*100,"")))</f>
        <v/>
      </c>
      <c r="G37" s="141" t="str">
        <f t="shared" si="10"/>
        <v/>
      </c>
      <c r="H37" s="141" t="str">
        <f t="shared" si="10"/>
        <v/>
      </c>
      <c r="I37" s="141" t="str">
        <f t="shared" si="10"/>
        <v/>
      </c>
      <c r="J37" s="141" t="str">
        <f t="shared" si="10"/>
        <v/>
      </c>
      <c r="K37" s="141" t="str">
        <f t="shared" si="10"/>
        <v/>
      </c>
      <c r="L37" s="141" t="str">
        <f t="shared" si="10"/>
        <v/>
      </c>
      <c r="M37" s="141" t="str">
        <f t="shared" si="10"/>
        <v/>
      </c>
      <c r="N37" s="141" t="str">
        <f t="shared" si="10"/>
        <v/>
      </c>
      <c r="O37" s="141" t="str">
        <f t="shared" si="10"/>
        <v/>
      </c>
      <c r="P37" s="141" t="str">
        <f t="shared" si="10"/>
        <v/>
      </c>
      <c r="Q37" s="141" t="str">
        <f t="shared" si="10"/>
        <v/>
      </c>
      <c r="R37" s="141" t="str">
        <f t="shared" si="10"/>
        <v/>
      </c>
      <c r="S37" s="141" t="str">
        <f t="shared" si="10"/>
        <v/>
      </c>
      <c r="T37" s="141" t="str">
        <f t="shared" si="10"/>
        <v/>
      </c>
      <c r="U37" s="141" t="str">
        <f t="shared" si="10"/>
        <v/>
      </c>
      <c r="V37" s="141" t="str">
        <f t="shared" si="10"/>
        <v/>
      </c>
      <c r="W37" s="141" t="str">
        <f>IF(AND(SUM(W34:W36)&gt;0,W35=0),"Missing Input",IF(AND(SUM(W34:W35)&gt;0,W36=0),"Missing Output",IF(AND(SUM(W34:W36)&gt;0,W35&gt;0,W36&gt;0),(W36/W35)*100,"")))</f>
        <v/>
      </c>
      <c r="X37" s="141" t="str">
        <f>IF(AND(SUM(X34:X36)&gt;0,X35=0),"Missing Input",IF(AND(SUM(X34:X35)&gt;0,X36=0),"Missing Output",IF(AND(SUM(X34:X36)&gt;0,X35&gt;0,X36&gt;0),(X36/X35)*100,"")))</f>
        <v/>
      </c>
      <c r="Y37" s="141" t="str">
        <f>IF(AND(SUM(Y34:Y36)&gt;0,Y35=0),"Missing Input",IF(AND(SUM(Y34:Y35)&gt;0,Y36=0),"Missing Output",IF(AND(SUM(Y34:Y36)&gt;0,Y35&gt;0,Y36&gt;0),(Y36/Y35)*100,"")))</f>
        <v/>
      </c>
      <c r="Z37" s="141" t="str">
        <f>IF(AND(SUM(Z34:Z36)&gt;0,Z35=0),"Missing Input",IF(AND(SUM(Z34:Z35)&gt;0,Z36=0),"Missing Output",IF(AND(SUM(Z34:Z36)&gt;0,Z35&gt;0,Z36&gt;0),(Z36/Z35)*100,"")))</f>
        <v/>
      </c>
      <c r="AA37" s="141" t="str">
        <f>IF(AND(SUM(AA34:AA36)&gt;0,AA35=0),"Missing Input",IF(AND(SUM(AA34:AA35)&gt;0,AA36=0),"Missing Output",IF(AND(SUM(AA34:AA36)&gt;0,AA35&gt;0,AA36&gt;0),(AA36/AA35)*100,"")))</f>
        <v/>
      </c>
      <c r="AB37" s="141" t="str">
        <f t="shared" si="10"/>
        <v/>
      </c>
      <c r="AC37" s="1070" t="s">
        <v>2222</v>
      </c>
      <c r="AE37" s="762" t="s">
        <v>964</v>
      </c>
      <c r="AF37" s="141" t="str">
        <f t="shared" ref="AF37:BC37" si="11">IF(AND(SUM(AF34:AF36)&gt;0,AF35=0),"Missing Input",IF(AND(SUM(AF34:AF35)&gt;0,AF36=0),"Missing Output",IF(AND(SUM(AF34:AF36)&gt;0,AF35&gt;0,AF36&gt;0),(AF36/AF35)*100,"")))</f>
        <v/>
      </c>
      <c r="AG37" s="141" t="str">
        <f t="shared" si="11"/>
        <v/>
      </c>
      <c r="AH37" s="141" t="str">
        <f t="shared" si="11"/>
        <v/>
      </c>
      <c r="AI37" s="141" t="str">
        <f t="shared" si="11"/>
        <v/>
      </c>
      <c r="AJ37" s="141" t="str">
        <f t="shared" si="11"/>
        <v/>
      </c>
      <c r="AK37" s="141" t="str">
        <f t="shared" si="11"/>
        <v/>
      </c>
      <c r="AL37" s="141" t="str">
        <f t="shared" si="11"/>
        <v/>
      </c>
      <c r="AM37" s="141" t="str">
        <f t="shared" si="11"/>
        <v/>
      </c>
      <c r="AN37" s="141" t="str">
        <f t="shared" si="11"/>
        <v/>
      </c>
      <c r="AO37" s="141" t="str">
        <f t="shared" si="11"/>
        <v/>
      </c>
      <c r="AP37" s="141" t="str">
        <f t="shared" si="11"/>
        <v/>
      </c>
      <c r="AQ37" s="141" t="str">
        <f t="shared" si="11"/>
        <v/>
      </c>
      <c r="AR37" s="141" t="str">
        <f t="shared" si="11"/>
        <v/>
      </c>
      <c r="AS37" s="141" t="str">
        <f t="shared" si="11"/>
        <v/>
      </c>
      <c r="AT37" s="141" t="str">
        <f t="shared" si="11"/>
        <v/>
      </c>
      <c r="AU37" s="141" t="str">
        <f t="shared" si="11"/>
        <v/>
      </c>
      <c r="AV37" s="141" t="str">
        <f t="shared" si="11"/>
        <v/>
      </c>
      <c r="AW37" s="141" t="str">
        <f t="shared" si="11"/>
        <v/>
      </c>
      <c r="AX37" s="141" t="str">
        <f t="shared" si="11"/>
        <v/>
      </c>
      <c r="AY37" s="141" t="str">
        <f>IF(AND(SUM(AY34:AY36)&gt;0,AY35=0),"Missing Input",IF(AND(SUM(AY34:AY35)&gt;0,AY36=0),"Missing Output",IF(AND(SUM(AY34:AY36)&gt;0,AY35&gt;0,AY36&gt;0),(AY36/AY35)*100,"")))</f>
        <v/>
      </c>
      <c r="AZ37" s="141" t="str">
        <f>IF(AND(SUM(AZ34:AZ36)&gt;0,AZ35=0),"Missing Input",IF(AND(SUM(AZ34:AZ35)&gt;0,AZ36=0),"Missing Output",IF(AND(SUM(AZ34:AZ36)&gt;0,AZ35&gt;0,AZ36&gt;0),(AZ36/AZ35)*100,"")))</f>
        <v/>
      </c>
      <c r="BA37" s="141" t="str">
        <f>IF(AND(SUM(BA34:BA36)&gt;0,BA35=0),"Missing Input",IF(AND(SUM(BA34:BA35)&gt;0,BA36=0),"Missing Output",IF(AND(SUM(BA34:BA36)&gt;0,BA35&gt;0,BA36&gt;0),(BA36/BA35)*100,"")))</f>
        <v/>
      </c>
      <c r="BB37" s="141" t="str">
        <f>IF(AND(SUM(BB34:BB36)&gt;0,BB35=0),"Missing Input",IF(AND(SUM(BB34:BB35)&gt;0,BB36=0),"Missing Output",IF(AND(SUM(BB34:BB36)&gt;0,BB35&gt;0,BB36&gt;0),(BB36/BB35)*100,"")))</f>
        <v/>
      </c>
      <c r="BC37" s="141" t="str">
        <f t="shared" si="11"/>
        <v/>
      </c>
    </row>
    <row r="38" spans="1:55" s="140" customFormat="1" ht="24" customHeight="1">
      <c r="A38" s="775"/>
      <c r="B38" s="775"/>
      <c r="C38" s="775"/>
      <c r="D38" s="775"/>
      <c r="E38" s="142"/>
      <c r="F38" s="142"/>
      <c r="G38" s="142"/>
      <c r="H38" s="142"/>
      <c r="I38" s="142"/>
      <c r="J38" s="143"/>
      <c r="K38" s="143"/>
      <c r="L38" s="143"/>
      <c r="M38" s="143"/>
      <c r="N38" s="143"/>
      <c r="O38" s="143"/>
      <c r="P38" s="143"/>
      <c r="Q38" s="143"/>
      <c r="R38" s="143"/>
      <c r="S38" s="143"/>
      <c r="T38" s="143"/>
      <c r="U38" s="143"/>
      <c r="V38" s="143"/>
      <c r="W38" s="143"/>
      <c r="X38" s="143"/>
      <c r="Y38" s="143"/>
      <c r="Z38" s="143"/>
      <c r="AA38" s="143"/>
      <c r="AB38" s="143"/>
      <c r="AC38" s="1071" t="s">
        <v>2223</v>
      </c>
      <c r="AE38" s="762" t="s">
        <v>759</v>
      </c>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row>
    <row r="39" spans="1:55" s="140" customFormat="1">
      <c r="A39" s="775" t="s">
        <v>538</v>
      </c>
      <c r="B39" s="793" t="s">
        <v>74</v>
      </c>
      <c r="C39" s="775" t="s">
        <v>615</v>
      </c>
      <c r="D39" s="775" t="s">
        <v>79</v>
      </c>
      <c r="E39" s="718">
        <f>SUM(E9,E14,E25,E30)</f>
        <v>0</v>
      </c>
      <c r="F39" s="718">
        <f t="shared" ref="F39:AB39" si="12">SUM(F9,F14,F25,F30)</f>
        <v>0</v>
      </c>
      <c r="G39" s="718">
        <f t="shared" si="12"/>
        <v>0</v>
      </c>
      <c r="H39" s="718">
        <f t="shared" si="12"/>
        <v>0</v>
      </c>
      <c r="I39" s="718">
        <f t="shared" si="12"/>
        <v>0</v>
      </c>
      <c r="J39" s="718">
        <f t="shared" si="12"/>
        <v>0</v>
      </c>
      <c r="K39" s="718">
        <f t="shared" si="12"/>
        <v>0</v>
      </c>
      <c r="L39" s="718">
        <f t="shared" si="12"/>
        <v>0</v>
      </c>
      <c r="M39" s="718">
        <f t="shared" si="12"/>
        <v>0</v>
      </c>
      <c r="N39" s="718">
        <f t="shared" si="12"/>
        <v>0</v>
      </c>
      <c r="O39" s="722">
        <f t="shared" si="12"/>
        <v>0</v>
      </c>
      <c r="P39" s="718">
        <f t="shared" si="12"/>
        <v>0</v>
      </c>
      <c r="Q39" s="718">
        <f t="shared" si="12"/>
        <v>0</v>
      </c>
      <c r="R39" s="718">
        <f t="shared" si="12"/>
        <v>0</v>
      </c>
      <c r="S39" s="718">
        <f t="shared" ref="S39:Y39" si="13">SUM(S9,S14,S25,S30)</f>
        <v>0</v>
      </c>
      <c r="T39" s="718">
        <f t="shared" si="13"/>
        <v>0</v>
      </c>
      <c r="U39" s="718">
        <f t="shared" si="13"/>
        <v>0</v>
      </c>
      <c r="V39" s="718">
        <f t="shared" si="13"/>
        <v>0</v>
      </c>
      <c r="W39" s="718">
        <f t="shared" si="13"/>
        <v>0</v>
      </c>
      <c r="X39" s="718">
        <f t="shared" si="13"/>
        <v>0</v>
      </c>
      <c r="Y39" s="722">
        <f t="shared" si="13"/>
        <v>0</v>
      </c>
      <c r="Z39" s="718">
        <f>SUM(Z9,Z14,Z25,Z30)</f>
        <v>0</v>
      </c>
      <c r="AA39" s="718">
        <f>SUM(AA9,AA14,AA25,AA30)</f>
        <v>0</v>
      </c>
      <c r="AB39" s="722">
        <f t="shared" si="12"/>
        <v>0</v>
      </c>
      <c r="AC39" s="1072" t="s">
        <v>2224</v>
      </c>
      <c r="AE39" s="762" t="s">
        <v>637</v>
      </c>
      <c r="AF39" s="145">
        <f t="shared" ref="AF39:BC39" si="14">SUM(AF9,AF14,AF25,AF30)</f>
        <v>0</v>
      </c>
      <c r="AG39" s="145">
        <f t="shared" si="14"/>
        <v>0</v>
      </c>
      <c r="AH39" s="145">
        <f t="shared" si="14"/>
        <v>0</v>
      </c>
      <c r="AI39" s="145">
        <f t="shared" si="14"/>
        <v>0</v>
      </c>
      <c r="AJ39" s="145">
        <f t="shared" si="14"/>
        <v>0</v>
      </c>
      <c r="AK39" s="145">
        <f t="shared" si="14"/>
        <v>0</v>
      </c>
      <c r="AL39" s="145">
        <f t="shared" si="14"/>
        <v>0</v>
      </c>
      <c r="AM39" s="145">
        <f t="shared" si="14"/>
        <v>0</v>
      </c>
      <c r="AN39" s="145">
        <f t="shared" si="14"/>
        <v>0</v>
      </c>
      <c r="AO39" s="145">
        <f t="shared" si="14"/>
        <v>0</v>
      </c>
      <c r="AP39" s="145">
        <f t="shared" si="14"/>
        <v>0</v>
      </c>
      <c r="AQ39" s="145">
        <f t="shared" si="14"/>
        <v>0</v>
      </c>
      <c r="AR39" s="145">
        <f t="shared" si="14"/>
        <v>0</v>
      </c>
      <c r="AS39" s="145">
        <f t="shared" si="14"/>
        <v>0</v>
      </c>
      <c r="AT39" s="145">
        <f t="shared" si="14"/>
        <v>0</v>
      </c>
      <c r="AU39" s="145">
        <f t="shared" si="14"/>
        <v>0</v>
      </c>
      <c r="AV39" s="145">
        <f t="shared" si="14"/>
        <v>0</v>
      </c>
      <c r="AW39" s="145">
        <f t="shared" si="14"/>
        <v>0</v>
      </c>
      <c r="AX39" s="145">
        <f t="shared" si="14"/>
        <v>0</v>
      </c>
      <c r="AY39" s="145">
        <f>SUM(AY9,AY14,AY25,AY30)</f>
        <v>0</v>
      </c>
      <c r="AZ39" s="145">
        <f>SUM(AZ9,AZ14,AZ25,AZ30)</f>
        <v>0</v>
      </c>
      <c r="BA39" s="145">
        <f>SUM(BA9,BA14,BA25,BA30)</f>
        <v>0</v>
      </c>
      <c r="BB39" s="145">
        <f>SUM(BB9,BB14,BB25,BB30)</f>
        <v>0</v>
      </c>
      <c r="BC39" s="145">
        <f t="shared" si="14"/>
        <v>0</v>
      </c>
    </row>
    <row r="40" spans="1:55" s="140" customFormat="1" ht="12.75" thickBot="1">
      <c r="A40" s="775" t="s">
        <v>538</v>
      </c>
      <c r="B40" s="775" t="s">
        <v>75</v>
      </c>
      <c r="C40" s="775" t="s">
        <v>615</v>
      </c>
      <c r="D40" s="775" t="s">
        <v>79</v>
      </c>
      <c r="E40" s="720">
        <f>SUM(E15,E20,E31,E36)</f>
        <v>0</v>
      </c>
      <c r="F40" s="720">
        <f t="shared" ref="F40:AB40" si="15">SUM(F15,F20,F31,F36)</f>
        <v>0</v>
      </c>
      <c r="G40" s="720">
        <f t="shared" si="15"/>
        <v>0</v>
      </c>
      <c r="H40" s="720">
        <f t="shared" si="15"/>
        <v>0</v>
      </c>
      <c r="I40" s="720">
        <f t="shared" si="15"/>
        <v>0</v>
      </c>
      <c r="J40" s="720">
        <f t="shared" si="15"/>
        <v>0</v>
      </c>
      <c r="K40" s="720">
        <f t="shared" si="15"/>
        <v>0</v>
      </c>
      <c r="L40" s="720">
        <f t="shared" si="15"/>
        <v>0</v>
      </c>
      <c r="M40" s="720">
        <f t="shared" si="15"/>
        <v>0</v>
      </c>
      <c r="N40" s="720">
        <f t="shared" si="15"/>
        <v>0</v>
      </c>
      <c r="O40" s="723">
        <f t="shared" si="15"/>
        <v>0</v>
      </c>
      <c r="P40" s="720">
        <f t="shared" si="15"/>
        <v>0</v>
      </c>
      <c r="Q40" s="720">
        <f t="shared" si="15"/>
        <v>0</v>
      </c>
      <c r="R40" s="720">
        <f t="shared" si="15"/>
        <v>0</v>
      </c>
      <c r="S40" s="720">
        <f t="shared" ref="S40:Y40" si="16">SUM(S15,S20,S31,S36)</f>
        <v>0</v>
      </c>
      <c r="T40" s="720">
        <f t="shared" si="16"/>
        <v>0</v>
      </c>
      <c r="U40" s="720">
        <f t="shared" si="16"/>
        <v>0</v>
      </c>
      <c r="V40" s="720">
        <f t="shared" si="16"/>
        <v>0</v>
      </c>
      <c r="W40" s="720">
        <f t="shared" si="16"/>
        <v>0</v>
      </c>
      <c r="X40" s="720">
        <f t="shared" si="16"/>
        <v>0</v>
      </c>
      <c r="Y40" s="723">
        <f t="shared" si="16"/>
        <v>0</v>
      </c>
      <c r="Z40" s="720">
        <f>SUM(Z15,Z20,Z31,Z36)</f>
        <v>0</v>
      </c>
      <c r="AA40" s="720">
        <f>SUM(AA15,AA20,AA31,AA36)</f>
        <v>0</v>
      </c>
      <c r="AB40" s="723">
        <f t="shared" si="15"/>
        <v>0</v>
      </c>
      <c r="AC40" s="1073" t="s">
        <v>2225</v>
      </c>
      <c r="AE40" s="764" t="s">
        <v>638</v>
      </c>
      <c r="AF40" s="146">
        <f t="shared" ref="AF40:BC40" si="17">SUM(AF15,AF20,AF31,AF36)</f>
        <v>0</v>
      </c>
      <c r="AG40" s="146">
        <f t="shared" si="17"/>
        <v>0</v>
      </c>
      <c r="AH40" s="146">
        <f t="shared" si="17"/>
        <v>0</v>
      </c>
      <c r="AI40" s="146">
        <f t="shared" si="17"/>
        <v>0</v>
      </c>
      <c r="AJ40" s="146">
        <f t="shared" si="17"/>
        <v>0</v>
      </c>
      <c r="AK40" s="146">
        <f t="shared" si="17"/>
        <v>0</v>
      </c>
      <c r="AL40" s="146">
        <f t="shared" si="17"/>
        <v>0</v>
      </c>
      <c r="AM40" s="146">
        <f t="shared" si="17"/>
        <v>0</v>
      </c>
      <c r="AN40" s="146">
        <f t="shared" si="17"/>
        <v>0</v>
      </c>
      <c r="AO40" s="146">
        <f t="shared" si="17"/>
        <v>0</v>
      </c>
      <c r="AP40" s="146">
        <f t="shared" si="17"/>
        <v>0</v>
      </c>
      <c r="AQ40" s="146">
        <f t="shared" si="17"/>
        <v>0</v>
      </c>
      <c r="AR40" s="146">
        <f t="shared" si="17"/>
        <v>0</v>
      </c>
      <c r="AS40" s="146">
        <f t="shared" si="17"/>
        <v>0</v>
      </c>
      <c r="AT40" s="146">
        <f t="shared" si="17"/>
        <v>0</v>
      </c>
      <c r="AU40" s="146">
        <f t="shared" si="17"/>
        <v>0</v>
      </c>
      <c r="AV40" s="146">
        <f t="shared" si="17"/>
        <v>0</v>
      </c>
      <c r="AW40" s="146">
        <f t="shared" si="17"/>
        <v>0</v>
      </c>
      <c r="AX40" s="146">
        <f t="shared" si="17"/>
        <v>0</v>
      </c>
      <c r="AY40" s="146">
        <f>SUM(AY15,AY20,AY31,AY36)</f>
        <v>0</v>
      </c>
      <c r="AZ40" s="146">
        <f>SUM(AZ15,AZ20,AZ31,AZ36)</f>
        <v>0</v>
      </c>
      <c r="BA40" s="146">
        <f>SUM(BA15,BA20,BA31,BA36)</f>
        <v>0</v>
      </c>
      <c r="BB40" s="146">
        <f>SUM(BB15,BB20,BB31,BB36)</f>
        <v>0</v>
      </c>
      <c r="BC40" s="146">
        <f t="shared" si="17"/>
        <v>0</v>
      </c>
    </row>
  </sheetData>
  <phoneticPr fontId="11" type="noConversion"/>
  <conditionalFormatting sqref="E6:Z40">
    <cfRule type="expression" dxfId="215" priority="2" stopIfTrue="1">
      <formula>E6&lt;&gt;AF6</formula>
    </cfRule>
  </conditionalFormatting>
  <conditionalFormatting sqref="AB6:AB40">
    <cfRule type="expression" dxfId="214" priority="71" stopIfTrue="1">
      <formula>AB6&lt;&gt;BC6</formula>
    </cfRule>
  </conditionalFormatting>
  <conditionalFormatting sqref="AA6:AA40">
    <cfRule type="expression" dxfId="213" priority="1" stopIfTrue="1">
      <formula>AA6&lt;&gt;BB6</formula>
    </cfRule>
  </conditionalFormatting>
  <dataValidations count="1">
    <dataValidation type="whole" operator="greaterThanOrEqual" allowBlank="1" showInputMessage="1" showErrorMessage="1" error="Positive whole numbers only / Nombres entiers positifs uniquement" sqref="AF28:BC31 AF34:BC36 AF7:BC9 AF12:BC15 AF18:BC20 AF23:BC25 E28:AB31 E34:AB36 E7:AB9 E12:AB15 E18:AB20 E23:AB25">
      <formula1>0</formula1>
    </dataValidation>
  </dataValidations>
  <pageMargins left="0.25" right="0.25" top="0.5" bottom="0.3" header="0.5" footer="0.5"/>
  <pageSetup paperSize="9" scale="59" orientation="landscape" r:id="rId1"/>
  <headerFooter alignWithMargins="0"/>
  <legacyDrawing r:id="rId2"/>
</worksheet>
</file>

<file path=xl/worksheets/sheet35.xml><?xml version="1.0" encoding="utf-8"?>
<worksheet xmlns="http://schemas.openxmlformats.org/spreadsheetml/2006/main" xmlns:r="http://schemas.openxmlformats.org/officeDocument/2006/relationships">
  <sheetPr codeName="Sheet_TS21" enableFormatConditionsCalculation="0">
    <tabColor indexed="43"/>
    <pageSetUpPr fitToPage="1"/>
  </sheetPr>
  <dimension ref="A1:BP40"/>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17" sqref="AC17"/>
    </sheetView>
  </sheetViews>
  <sheetFormatPr defaultRowHeight="12"/>
  <cols>
    <col min="1" max="4" width="10.140625" style="777" hidden="1" customWidth="1"/>
    <col min="5" max="28" width="8.7109375" style="95" customWidth="1"/>
    <col min="29" max="29" width="30.7109375" style="777" customWidth="1"/>
    <col min="30" max="30" width="9.140625" style="95" hidden="1" customWidth="1"/>
    <col min="31" max="31" width="33.42578125" style="777" hidden="1" customWidth="1"/>
    <col min="32" max="68" width="9.140625" style="95" hidden="1" customWidth="1"/>
    <col min="69" max="79" width="9.140625" style="95" customWidth="1"/>
    <col min="80" max="16384" width="9.140625" style="95"/>
  </cols>
  <sheetData>
    <row r="1" spans="1:55" ht="48.95" customHeight="1">
      <c r="F1" s="402"/>
      <c r="G1" s="220"/>
      <c r="H1" s="220"/>
      <c r="I1" s="1075" t="s">
        <v>2234</v>
      </c>
      <c r="J1" s="220"/>
      <c r="K1" s="220"/>
      <c r="L1" s="220"/>
      <c r="N1" s="402"/>
      <c r="O1" s="221"/>
      <c r="P1" s="221"/>
      <c r="Q1" s="221"/>
      <c r="R1" s="221"/>
      <c r="S1" s="221"/>
      <c r="T1" s="221"/>
      <c r="U1" s="1075" t="s">
        <v>2234</v>
      </c>
      <c r="V1" s="221"/>
      <c r="W1" s="221"/>
      <c r="X1" s="221"/>
      <c r="Y1" s="221"/>
      <c r="Z1" s="221"/>
      <c r="AA1" s="221"/>
      <c r="AB1" s="221"/>
      <c r="AC1" s="1040">
        <f ca="1">NOW()</f>
        <v>41912.572466666665</v>
      </c>
      <c r="AE1" s="787" t="s">
        <v>645</v>
      </c>
    </row>
    <row r="2" spans="1:55"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c r="AE2" s="770"/>
    </row>
    <row r="3" spans="1:55"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E3" s="772"/>
    </row>
    <row r="4" spans="1:55" s="99" customFormat="1">
      <c r="A4" s="759" t="s">
        <v>1304</v>
      </c>
      <c r="B4" s="759" t="s">
        <v>1302</v>
      </c>
      <c r="C4" s="759" t="s">
        <v>1303</v>
      </c>
      <c r="D4" s="760" t="s">
        <v>1305</v>
      </c>
      <c r="E4" s="98"/>
      <c r="F4" s="98"/>
      <c r="G4" s="98"/>
      <c r="H4" s="98"/>
      <c r="I4" s="98"/>
      <c r="J4" s="98"/>
      <c r="K4" s="98"/>
      <c r="L4" s="98"/>
      <c r="AC4" s="771"/>
      <c r="AE4" s="772"/>
    </row>
    <row r="5" spans="1:55" s="99"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137" customFormat="1" ht="24" customHeight="1" thickBot="1">
      <c r="A6" s="789"/>
      <c r="B6" s="789"/>
      <c r="C6" s="789"/>
      <c r="D6" s="789"/>
      <c r="E6" s="626"/>
      <c r="F6" s="626"/>
      <c r="G6" s="626"/>
      <c r="H6" s="626"/>
      <c r="I6" s="626"/>
      <c r="J6" s="626"/>
      <c r="K6" s="626"/>
      <c r="L6" s="626"/>
      <c r="M6" s="626"/>
      <c r="N6" s="626"/>
      <c r="O6" s="126"/>
      <c r="P6" s="627"/>
      <c r="Q6" s="627"/>
      <c r="R6" s="627"/>
      <c r="S6" s="627"/>
      <c r="T6" s="627"/>
      <c r="U6" s="627"/>
      <c r="V6" s="627"/>
      <c r="W6" s="627"/>
      <c r="X6" s="627"/>
      <c r="Y6" s="126"/>
      <c r="Z6" s="627"/>
      <c r="AA6" s="627"/>
      <c r="AB6" s="126"/>
      <c r="AC6" s="1069" t="s">
        <v>2142</v>
      </c>
      <c r="AE6" s="763" t="s">
        <v>186</v>
      </c>
      <c r="AF6" s="249"/>
      <c r="AG6" s="627"/>
      <c r="AH6" s="627"/>
      <c r="AI6" s="627"/>
      <c r="AJ6" s="627"/>
      <c r="AK6" s="627"/>
      <c r="AL6" s="627"/>
      <c r="AM6" s="627"/>
      <c r="AN6" s="627"/>
      <c r="AO6" s="627"/>
      <c r="AP6" s="627"/>
      <c r="AQ6" s="627"/>
      <c r="AR6" s="627"/>
      <c r="AS6" s="627"/>
      <c r="AT6" s="627"/>
      <c r="AU6" s="627"/>
      <c r="AV6" s="627"/>
      <c r="AW6" s="627"/>
      <c r="AX6" s="627"/>
      <c r="AY6" s="627"/>
      <c r="AZ6" s="627"/>
      <c r="BA6" s="627"/>
      <c r="BB6" s="627"/>
      <c r="BC6" s="627"/>
    </row>
    <row r="7" spans="1:55" s="140" customFormat="1" ht="12.75" customHeight="1">
      <c r="A7" s="775" t="s">
        <v>538</v>
      </c>
      <c r="B7" s="775" t="s">
        <v>73</v>
      </c>
      <c r="C7" s="775" t="s">
        <v>555</v>
      </c>
      <c r="D7" s="775" t="s">
        <v>80</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2219</v>
      </c>
      <c r="AE7" s="762" t="s">
        <v>1474</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row>
    <row r="8" spans="1:55" s="140" customFormat="1" ht="12.75" customHeight="1">
      <c r="A8" s="775" t="s">
        <v>538</v>
      </c>
      <c r="B8" s="775" t="s">
        <v>1307</v>
      </c>
      <c r="C8" s="775" t="s">
        <v>555</v>
      </c>
      <c r="D8" s="775" t="s">
        <v>80</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2220</v>
      </c>
      <c r="AE8" s="762" t="s">
        <v>636</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row>
    <row r="9" spans="1:55" s="140" customFormat="1" ht="12.75" customHeight="1">
      <c r="A9" s="775" t="s">
        <v>538</v>
      </c>
      <c r="B9" s="775" t="s">
        <v>74</v>
      </c>
      <c r="C9" s="775" t="s">
        <v>555</v>
      </c>
      <c r="D9" s="775" t="s">
        <v>80</v>
      </c>
      <c r="E9" s="138">
        <v>0</v>
      </c>
      <c r="F9" s="138">
        <v>0</v>
      </c>
      <c r="G9" s="138">
        <v>0</v>
      </c>
      <c r="H9" s="138">
        <v>0</v>
      </c>
      <c r="I9" s="138">
        <v>0</v>
      </c>
      <c r="J9" s="138">
        <v>0</v>
      </c>
      <c r="K9" s="138">
        <v>0</v>
      </c>
      <c r="L9" s="138">
        <v>0</v>
      </c>
      <c r="M9" s="138">
        <v>0</v>
      </c>
      <c r="N9" s="138">
        <v>0</v>
      </c>
      <c r="O9" s="138">
        <v>0</v>
      </c>
      <c r="P9" s="138">
        <v>0</v>
      </c>
      <c r="Q9" s="138">
        <v>0</v>
      </c>
      <c r="R9" s="138">
        <v>0</v>
      </c>
      <c r="S9" s="138">
        <v>0</v>
      </c>
      <c r="T9" s="138">
        <v>0</v>
      </c>
      <c r="U9" s="138">
        <v>0</v>
      </c>
      <c r="V9" s="138">
        <v>0</v>
      </c>
      <c r="W9" s="138">
        <v>0</v>
      </c>
      <c r="X9" s="138">
        <v>0</v>
      </c>
      <c r="Y9" s="138">
        <v>0</v>
      </c>
      <c r="Z9" s="138">
        <v>0</v>
      </c>
      <c r="AA9" s="138">
        <v>0</v>
      </c>
      <c r="AB9" s="138">
        <v>0</v>
      </c>
      <c r="AC9" s="1054" t="s">
        <v>2221</v>
      </c>
      <c r="AE9" s="762" t="s">
        <v>637</v>
      </c>
      <c r="AF9" s="138">
        <v>0</v>
      </c>
      <c r="AG9" s="138">
        <v>0</v>
      </c>
      <c r="AH9" s="138">
        <v>0</v>
      </c>
      <c r="AI9" s="138">
        <v>0</v>
      </c>
      <c r="AJ9" s="138">
        <v>0</v>
      </c>
      <c r="AK9" s="138">
        <v>0</v>
      </c>
      <c r="AL9" s="138">
        <v>0</v>
      </c>
      <c r="AM9" s="138">
        <v>0</v>
      </c>
      <c r="AN9" s="138">
        <v>0</v>
      </c>
      <c r="AO9" s="138">
        <v>0</v>
      </c>
      <c r="AP9" s="138">
        <v>0</v>
      </c>
      <c r="AQ9" s="138">
        <v>0</v>
      </c>
      <c r="AR9" s="138">
        <v>0</v>
      </c>
      <c r="AS9" s="138">
        <v>0</v>
      </c>
      <c r="AT9" s="138">
        <v>0</v>
      </c>
      <c r="AU9" s="138">
        <v>0</v>
      </c>
      <c r="AV9" s="138">
        <v>0</v>
      </c>
      <c r="AW9" s="138">
        <v>0</v>
      </c>
      <c r="AX9" s="138">
        <v>0</v>
      </c>
      <c r="AY9" s="138">
        <v>0</v>
      </c>
      <c r="AZ9" s="138">
        <v>0</v>
      </c>
      <c r="BA9" s="138">
        <v>0</v>
      </c>
      <c r="BB9" s="138">
        <v>0</v>
      </c>
      <c r="BC9" s="138">
        <v>0</v>
      </c>
    </row>
    <row r="10" spans="1:55" s="140" customFormat="1" ht="12.75" customHeight="1">
      <c r="A10" s="775"/>
      <c r="B10" s="775"/>
      <c r="C10" s="775"/>
      <c r="D10" s="775"/>
      <c r="E10" s="141" t="str">
        <f>IF(AND(SUM(E7:E9)&gt;0,E8=0),"Missing Input",IF(AND(SUM(E7:E8)&gt;0,E9=0),"Missing Output",IF(AND(SUM(E7:E9)&gt;0,E8&gt;0,E9&gt;0),(E9*3.6)/E8*100,"")))</f>
        <v/>
      </c>
      <c r="F10" s="141" t="str">
        <f t="shared" ref="F10:AB10" si="0">IF(AND(SUM(F7:F9)&gt;0,F8=0),"Missing Input",IF(AND(SUM(F7:F8)&gt;0,F9=0),"Missing Output",IF(AND(SUM(F7:F9)&gt;0,F8&gt;0,F9&gt;0),(F9*3.6)/F8*100,"")))</f>
        <v/>
      </c>
      <c r="G10" s="141" t="str">
        <f t="shared" si="0"/>
        <v/>
      </c>
      <c r="H10" s="141" t="str">
        <f t="shared" si="0"/>
        <v/>
      </c>
      <c r="I10" s="141" t="str">
        <f t="shared" si="0"/>
        <v/>
      </c>
      <c r="J10" s="141" t="str">
        <f t="shared" si="0"/>
        <v/>
      </c>
      <c r="K10" s="141" t="str">
        <f t="shared" si="0"/>
        <v/>
      </c>
      <c r="L10" s="141" t="str">
        <f t="shared" si="0"/>
        <v/>
      </c>
      <c r="M10" s="141" t="str">
        <f t="shared" si="0"/>
        <v/>
      </c>
      <c r="N10" s="141" t="str">
        <f t="shared" si="0"/>
        <v/>
      </c>
      <c r="O10" s="141" t="str">
        <f t="shared" si="0"/>
        <v/>
      </c>
      <c r="P10" s="141" t="str">
        <f t="shared" si="0"/>
        <v/>
      </c>
      <c r="Q10" s="141" t="str">
        <f t="shared" si="0"/>
        <v/>
      </c>
      <c r="R10" s="141" t="str">
        <f t="shared" si="0"/>
        <v/>
      </c>
      <c r="S10" s="141" t="str">
        <f t="shared" si="0"/>
        <v/>
      </c>
      <c r="T10" s="141" t="str">
        <f t="shared" si="0"/>
        <v/>
      </c>
      <c r="U10" s="141" t="str">
        <f t="shared" si="0"/>
        <v/>
      </c>
      <c r="V10" s="141" t="str">
        <f t="shared" si="0"/>
        <v/>
      </c>
      <c r="W10" s="141" t="str">
        <f>IF(AND(SUM(W7:W9)&gt;0,W8=0),"Missing Input",IF(AND(SUM(W7:W8)&gt;0,W9=0),"Missing Output",IF(AND(SUM(W7:W9)&gt;0,W8&gt;0,W9&gt;0),(W9*3.6)/W8*100,"")))</f>
        <v/>
      </c>
      <c r="X10" s="141" t="str">
        <f>IF(AND(SUM(X7:X9)&gt;0,X8=0),"Missing Input",IF(AND(SUM(X7:X8)&gt;0,X9=0),"Missing Output",IF(AND(SUM(X7:X9)&gt;0,X8&gt;0,X9&gt;0),(X9*3.6)/X8*100,"")))</f>
        <v/>
      </c>
      <c r="Y10" s="141" t="str">
        <f>IF(AND(SUM(Y7:Y9)&gt;0,Y8=0),"Missing Input",IF(AND(SUM(Y7:Y8)&gt;0,Y9=0),"Missing Output",IF(AND(SUM(Y7:Y9)&gt;0,Y8&gt;0,Y9&gt;0),(Y9*3.6)/Y8*100,"")))</f>
        <v/>
      </c>
      <c r="Z10" s="141" t="str">
        <f>IF(AND(SUM(Z7:Z9)&gt;0,Z8=0),"Missing Input",IF(AND(SUM(Z7:Z8)&gt;0,Z9=0),"Missing Output",IF(AND(SUM(Z7:Z9)&gt;0,Z8&gt;0,Z9&gt;0),(Z9*3.6)/Z8*100,"")))</f>
        <v/>
      </c>
      <c r="AA10" s="141" t="str">
        <f>IF(AND(SUM(AA7:AA9)&gt;0,AA8=0),"Missing Input",IF(AND(SUM(AA7:AA8)&gt;0,AA9=0),"Missing Output",IF(AND(SUM(AA7:AA9)&gt;0,AA8&gt;0,AA9&gt;0),(AA9*3.6)/AA8*100,"")))</f>
        <v/>
      </c>
      <c r="AB10" s="141" t="str">
        <f t="shared" si="0"/>
        <v/>
      </c>
      <c r="AC10" s="1070" t="s">
        <v>2222</v>
      </c>
      <c r="AE10" s="762" t="s">
        <v>964</v>
      </c>
      <c r="AF10" s="141" t="str">
        <f t="shared" ref="AF10:BC10" si="1">IF(AND(SUM(AF7:AF9)&gt;0,AF8=0),"Missing Input",IF(AND(SUM(AF7:AF8)&gt;0,AF9=0),"Missing Output",IF(AND(SUM(AF7:AF9)&gt;0,AF8&gt;0,AF9&gt;0),(AF9*3.6)/AF8*100,"")))</f>
        <v/>
      </c>
      <c r="AG10" s="141" t="str">
        <f t="shared" si="1"/>
        <v/>
      </c>
      <c r="AH10" s="141" t="str">
        <f t="shared" si="1"/>
        <v/>
      </c>
      <c r="AI10" s="141" t="str">
        <f t="shared" si="1"/>
        <v/>
      </c>
      <c r="AJ10" s="141" t="str">
        <f t="shared" si="1"/>
        <v/>
      </c>
      <c r="AK10" s="141" t="str">
        <f t="shared" si="1"/>
        <v/>
      </c>
      <c r="AL10" s="141" t="str">
        <f t="shared" si="1"/>
        <v/>
      </c>
      <c r="AM10" s="141" t="str">
        <f t="shared" si="1"/>
        <v/>
      </c>
      <c r="AN10" s="141" t="str">
        <f t="shared" si="1"/>
        <v/>
      </c>
      <c r="AO10" s="141" t="str">
        <f t="shared" si="1"/>
        <v/>
      </c>
      <c r="AP10" s="141" t="str">
        <f t="shared" si="1"/>
        <v/>
      </c>
      <c r="AQ10" s="141" t="str">
        <f t="shared" si="1"/>
        <v/>
      </c>
      <c r="AR10" s="141" t="str">
        <f t="shared" si="1"/>
        <v/>
      </c>
      <c r="AS10" s="141" t="str">
        <f t="shared" si="1"/>
        <v/>
      </c>
      <c r="AT10" s="141" t="str">
        <f t="shared" si="1"/>
        <v/>
      </c>
      <c r="AU10" s="141" t="str">
        <f t="shared" si="1"/>
        <v/>
      </c>
      <c r="AV10" s="141" t="str">
        <f t="shared" si="1"/>
        <v/>
      </c>
      <c r="AW10" s="141" t="str">
        <f t="shared" si="1"/>
        <v/>
      </c>
      <c r="AX10" s="141" t="str">
        <f t="shared" si="1"/>
        <v/>
      </c>
      <c r="AY10" s="141" t="str">
        <f>IF(AND(SUM(AY7:AY9)&gt;0,AY8=0),"Missing Input",IF(AND(SUM(AY7:AY8)&gt;0,AY9=0),"Missing Output",IF(AND(SUM(AY7:AY9)&gt;0,AY8&gt;0,AY9&gt;0),(AY9*3.6)/AY8*100,"")))</f>
        <v/>
      </c>
      <c r="AZ10" s="141" t="str">
        <f>IF(AND(SUM(AZ7:AZ9)&gt;0,AZ8=0),"Missing Input",IF(AND(SUM(AZ7:AZ8)&gt;0,AZ9=0),"Missing Output",IF(AND(SUM(AZ7:AZ9)&gt;0,AZ8&gt;0,AZ9&gt;0),(AZ9*3.6)/AZ8*100,"")))</f>
        <v/>
      </c>
      <c r="BA10" s="141" t="str">
        <f>IF(AND(SUM(BA7:BA9)&gt;0,BA8=0),"Missing Input",IF(AND(SUM(BA7:BA8)&gt;0,BA9=0),"Missing Output",IF(AND(SUM(BA7:BA9)&gt;0,BA8&gt;0,BA9&gt;0),(BA9*3.6)/BA8*100,"")))</f>
        <v/>
      </c>
      <c r="BB10" s="141" t="str">
        <f>IF(AND(SUM(BB7:BB9)&gt;0,BB8=0),"Missing Input",IF(AND(SUM(BB7:BB8)&gt;0,BB9=0),"Missing Output",IF(AND(SUM(BB7:BB9)&gt;0,BB8&gt;0,BB9&gt;0),(BB9*3.6)/BB8*100,"")))</f>
        <v/>
      </c>
      <c r="BC10" s="141" t="str">
        <f t="shared" si="1"/>
        <v/>
      </c>
    </row>
    <row r="11" spans="1:55" s="140" customFormat="1" ht="24" customHeight="1">
      <c r="A11" s="775"/>
      <c r="B11" s="775"/>
      <c r="C11" s="775"/>
      <c r="D11" s="775"/>
      <c r="E11" s="628"/>
      <c r="F11" s="628"/>
      <c r="G11" s="628"/>
      <c r="H11" s="628"/>
      <c r="I11" s="628"/>
      <c r="J11" s="629"/>
      <c r="K11" s="629"/>
      <c r="L11" s="629"/>
      <c r="M11" s="629"/>
      <c r="N11" s="629"/>
      <c r="O11" s="144"/>
      <c r="P11" s="630"/>
      <c r="Q11" s="630"/>
      <c r="R11" s="630"/>
      <c r="S11" s="630"/>
      <c r="T11" s="630"/>
      <c r="U11" s="630"/>
      <c r="V11" s="630"/>
      <c r="W11" s="630"/>
      <c r="X11" s="630"/>
      <c r="Y11" s="144"/>
      <c r="Z11" s="630"/>
      <c r="AA11" s="630"/>
      <c r="AB11" s="144"/>
      <c r="AC11" s="1067" t="s">
        <v>2141</v>
      </c>
      <c r="AE11" s="762" t="s">
        <v>189</v>
      </c>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row>
    <row r="12" spans="1:55" s="140" customFormat="1" ht="12.75" customHeight="1">
      <c r="A12" s="775" t="s">
        <v>538</v>
      </c>
      <c r="B12" s="775" t="s">
        <v>73</v>
      </c>
      <c r="C12" s="775" t="s">
        <v>556</v>
      </c>
      <c r="D12" s="775" t="s">
        <v>80</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2219</v>
      </c>
      <c r="AE12" s="762" t="s">
        <v>1474</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row>
    <row r="13" spans="1:55" s="140" customFormat="1" ht="12.75" customHeight="1">
      <c r="A13" s="775" t="s">
        <v>538</v>
      </c>
      <c r="B13" s="775" t="s">
        <v>1307</v>
      </c>
      <c r="C13" s="775" t="s">
        <v>556</v>
      </c>
      <c r="D13" s="775" t="s">
        <v>80</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2220</v>
      </c>
      <c r="AE13" s="762" t="s">
        <v>636</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row>
    <row r="14" spans="1:55" s="140" customFormat="1" ht="12.75" customHeight="1">
      <c r="A14" s="775" t="s">
        <v>538</v>
      </c>
      <c r="B14" s="775" t="s">
        <v>74</v>
      </c>
      <c r="C14" s="775" t="s">
        <v>556</v>
      </c>
      <c r="D14" s="775" t="s">
        <v>80</v>
      </c>
      <c r="E14" s="138">
        <v>0</v>
      </c>
      <c r="F14" s="138">
        <v>0</v>
      </c>
      <c r="G14" s="138">
        <v>0</v>
      </c>
      <c r="H14" s="138">
        <v>0</v>
      </c>
      <c r="I14" s="138">
        <v>0</v>
      </c>
      <c r="J14" s="138">
        <v>0</v>
      </c>
      <c r="K14" s="138">
        <v>0</v>
      </c>
      <c r="L14" s="138">
        <v>0</v>
      </c>
      <c r="M14" s="138">
        <v>0</v>
      </c>
      <c r="N14" s="138">
        <v>0</v>
      </c>
      <c r="O14" s="138">
        <v>0</v>
      </c>
      <c r="P14" s="138">
        <v>0</v>
      </c>
      <c r="Q14" s="138">
        <v>0</v>
      </c>
      <c r="R14" s="138">
        <v>0</v>
      </c>
      <c r="S14" s="138">
        <v>0</v>
      </c>
      <c r="T14" s="138">
        <v>0</v>
      </c>
      <c r="U14" s="138">
        <v>0</v>
      </c>
      <c r="V14" s="138">
        <v>0</v>
      </c>
      <c r="W14" s="138">
        <v>0</v>
      </c>
      <c r="X14" s="138">
        <v>0</v>
      </c>
      <c r="Y14" s="138">
        <v>0</v>
      </c>
      <c r="Z14" s="138">
        <v>0</v>
      </c>
      <c r="AA14" s="138">
        <v>0</v>
      </c>
      <c r="AB14" s="138">
        <v>0</v>
      </c>
      <c r="AC14" s="1054" t="s">
        <v>2221</v>
      </c>
      <c r="AE14" s="762" t="s">
        <v>637</v>
      </c>
      <c r="AF14" s="138">
        <v>0</v>
      </c>
      <c r="AG14" s="138">
        <v>0</v>
      </c>
      <c r="AH14" s="138">
        <v>0</v>
      </c>
      <c r="AI14" s="138">
        <v>0</v>
      </c>
      <c r="AJ14" s="138">
        <v>0</v>
      </c>
      <c r="AK14" s="138">
        <v>0</v>
      </c>
      <c r="AL14" s="138">
        <v>0</v>
      </c>
      <c r="AM14" s="138">
        <v>0</v>
      </c>
      <c r="AN14" s="138">
        <v>0</v>
      </c>
      <c r="AO14" s="138">
        <v>0</v>
      </c>
      <c r="AP14" s="138">
        <v>0</v>
      </c>
      <c r="AQ14" s="138">
        <v>0</v>
      </c>
      <c r="AR14" s="138">
        <v>0</v>
      </c>
      <c r="AS14" s="138">
        <v>0</v>
      </c>
      <c r="AT14" s="138">
        <v>0</v>
      </c>
      <c r="AU14" s="138">
        <v>0</v>
      </c>
      <c r="AV14" s="138">
        <v>0</v>
      </c>
      <c r="AW14" s="138">
        <v>0</v>
      </c>
      <c r="AX14" s="138">
        <v>0</v>
      </c>
      <c r="AY14" s="138">
        <v>0</v>
      </c>
      <c r="AZ14" s="138">
        <v>0</v>
      </c>
      <c r="BA14" s="138">
        <v>0</v>
      </c>
      <c r="BB14" s="138">
        <v>0</v>
      </c>
      <c r="BC14" s="138">
        <v>0</v>
      </c>
    </row>
    <row r="15" spans="1:55" s="140" customFormat="1" ht="12.75" customHeight="1">
      <c r="A15" s="775" t="s">
        <v>538</v>
      </c>
      <c r="B15" s="775" t="s">
        <v>75</v>
      </c>
      <c r="C15" s="775" t="s">
        <v>556</v>
      </c>
      <c r="D15" s="775" t="s">
        <v>80</v>
      </c>
      <c r="E15" s="138">
        <v>0</v>
      </c>
      <c r="F15" s="138">
        <v>0</v>
      </c>
      <c r="G15" s="138">
        <v>0</v>
      </c>
      <c r="H15" s="138">
        <v>0</v>
      </c>
      <c r="I15" s="138">
        <v>0</v>
      </c>
      <c r="J15" s="138">
        <v>0</v>
      </c>
      <c r="K15" s="138">
        <v>0</v>
      </c>
      <c r="L15" s="138">
        <v>0</v>
      </c>
      <c r="M15" s="138">
        <v>0</v>
      </c>
      <c r="N15" s="138">
        <v>0</v>
      </c>
      <c r="O15" s="138">
        <v>0</v>
      </c>
      <c r="P15" s="138">
        <v>0</v>
      </c>
      <c r="Q15" s="138">
        <v>0</v>
      </c>
      <c r="R15" s="138">
        <v>0</v>
      </c>
      <c r="S15" s="138">
        <v>0</v>
      </c>
      <c r="T15" s="138">
        <v>0</v>
      </c>
      <c r="U15" s="138">
        <v>0</v>
      </c>
      <c r="V15" s="138">
        <v>0</v>
      </c>
      <c r="W15" s="138">
        <v>0</v>
      </c>
      <c r="X15" s="138">
        <v>0</v>
      </c>
      <c r="Y15" s="138">
        <v>0</v>
      </c>
      <c r="Z15" s="138">
        <v>0</v>
      </c>
      <c r="AA15" s="138">
        <v>0</v>
      </c>
      <c r="AB15" s="138">
        <v>0</v>
      </c>
      <c r="AC15" s="1054" t="s">
        <v>2225</v>
      </c>
      <c r="AE15" s="762" t="s">
        <v>638</v>
      </c>
      <c r="AF15" s="138">
        <v>0</v>
      </c>
      <c r="AG15" s="138">
        <v>0</v>
      </c>
      <c r="AH15" s="138">
        <v>0</v>
      </c>
      <c r="AI15" s="138">
        <v>0</v>
      </c>
      <c r="AJ15" s="138">
        <v>0</v>
      </c>
      <c r="AK15" s="138">
        <v>0</v>
      </c>
      <c r="AL15" s="138">
        <v>0</v>
      </c>
      <c r="AM15" s="138">
        <v>0</v>
      </c>
      <c r="AN15" s="138">
        <v>0</v>
      </c>
      <c r="AO15" s="138">
        <v>0</v>
      </c>
      <c r="AP15" s="138">
        <v>0</v>
      </c>
      <c r="AQ15" s="138">
        <v>0</v>
      </c>
      <c r="AR15" s="138">
        <v>0</v>
      </c>
      <c r="AS15" s="138">
        <v>0</v>
      </c>
      <c r="AT15" s="138">
        <v>0</v>
      </c>
      <c r="AU15" s="138">
        <v>0</v>
      </c>
      <c r="AV15" s="138">
        <v>0</v>
      </c>
      <c r="AW15" s="138">
        <v>0</v>
      </c>
      <c r="AX15" s="138">
        <v>0</v>
      </c>
      <c r="AY15" s="138">
        <v>0</v>
      </c>
      <c r="AZ15" s="138">
        <v>0</v>
      </c>
      <c r="BA15" s="138">
        <v>0</v>
      </c>
      <c r="BB15" s="138">
        <v>0</v>
      </c>
      <c r="BC15" s="138">
        <v>0</v>
      </c>
    </row>
    <row r="16" spans="1:55" s="140" customFormat="1" ht="12.75" customHeight="1">
      <c r="A16" s="775"/>
      <c r="B16" s="775"/>
      <c r="C16" s="775"/>
      <c r="D16" s="775"/>
      <c r="E16" s="141" t="str">
        <f>IF(AND(SUM(E12:E15)&gt;0,E13=0),"Missing Input",IF(AND(SUM(E12:E15)&gt;0,E14=0),"Missing Output",IF(AND(SUM(E12:E15)&gt;0,E13&gt;0,E14&gt;0),(E14*3.6+E15)/E13*100,"")))</f>
        <v/>
      </c>
      <c r="F16" s="141" t="str">
        <f t="shared" ref="F16:AB16" si="2">IF(AND(SUM(F12:F15)&gt;0,F13=0),"Missing Input",IF(AND(SUM(F12:F15)&gt;0,F14=0),"Missing Output",IF(AND(SUM(F12:F15)&gt;0,F13&gt;0,F14&gt;0),(F14*3.6+F15)/F13*100,"")))</f>
        <v/>
      </c>
      <c r="G16" s="141" t="str">
        <f t="shared" si="2"/>
        <v/>
      </c>
      <c r="H16" s="141" t="str">
        <f t="shared" si="2"/>
        <v/>
      </c>
      <c r="I16" s="141" t="str">
        <f t="shared" si="2"/>
        <v/>
      </c>
      <c r="J16" s="141" t="str">
        <f t="shared" si="2"/>
        <v/>
      </c>
      <c r="K16" s="141" t="str">
        <f t="shared" si="2"/>
        <v/>
      </c>
      <c r="L16" s="141" t="str">
        <f t="shared" si="2"/>
        <v/>
      </c>
      <c r="M16" s="141" t="str">
        <f t="shared" si="2"/>
        <v/>
      </c>
      <c r="N16" s="141" t="str">
        <f t="shared" si="2"/>
        <v/>
      </c>
      <c r="O16" s="141" t="str">
        <f t="shared" si="2"/>
        <v/>
      </c>
      <c r="P16" s="141" t="str">
        <f t="shared" si="2"/>
        <v/>
      </c>
      <c r="Q16" s="141" t="str">
        <f t="shared" si="2"/>
        <v/>
      </c>
      <c r="R16" s="141" t="str">
        <f t="shared" si="2"/>
        <v/>
      </c>
      <c r="S16" s="141" t="str">
        <f t="shared" si="2"/>
        <v/>
      </c>
      <c r="T16" s="141" t="str">
        <f t="shared" si="2"/>
        <v/>
      </c>
      <c r="U16" s="141" t="str">
        <f t="shared" si="2"/>
        <v/>
      </c>
      <c r="V16" s="141" t="str">
        <f t="shared" si="2"/>
        <v/>
      </c>
      <c r="W16" s="141" t="str">
        <f>IF(AND(SUM(W12:W15)&gt;0,W13=0),"Missing Input",IF(AND(SUM(W12:W15)&gt;0,W14=0),"Missing Output",IF(AND(SUM(W12:W15)&gt;0,W13&gt;0,W14&gt;0),(W14*3.6+W15)/W13*100,"")))</f>
        <v/>
      </c>
      <c r="X16" s="141" t="str">
        <f>IF(AND(SUM(X12:X15)&gt;0,X13=0),"Missing Input",IF(AND(SUM(X12:X15)&gt;0,X14=0),"Missing Output",IF(AND(SUM(X12:X15)&gt;0,X13&gt;0,X14&gt;0),(X14*3.6+X15)/X13*100,"")))</f>
        <v/>
      </c>
      <c r="Y16" s="141" t="str">
        <f>IF(AND(SUM(Y12:Y15)&gt;0,Y13=0),"Missing Input",IF(AND(SUM(Y12:Y15)&gt;0,Y14=0),"Missing Output",IF(AND(SUM(Y12:Y15)&gt;0,Y13&gt;0,Y14&gt;0),(Y14*3.6+Y15)/Y13*100,"")))</f>
        <v/>
      </c>
      <c r="Z16" s="141" t="str">
        <f>IF(AND(SUM(Z12:Z15)&gt;0,Z13=0),"Missing Input",IF(AND(SUM(Z12:Z15)&gt;0,Z14=0),"Missing Output",IF(AND(SUM(Z12:Z15)&gt;0,Z13&gt;0,Z14&gt;0),(Z14*3.6+Z15)/Z13*100,"")))</f>
        <v/>
      </c>
      <c r="AA16" s="141" t="str">
        <f>IF(AND(SUM(AA12:AA15)&gt;0,AA13=0),"Missing Input",IF(AND(SUM(AA12:AA15)&gt;0,AA14=0),"Missing Output",IF(AND(SUM(AA12:AA15)&gt;0,AA13&gt;0,AA14&gt;0),(AA14*3.6+AA15)/AA13*100,"")))</f>
        <v/>
      </c>
      <c r="AB16" s="141" t="str">
        <f t="shared" si="2"/>
        <v/>
      </c>
      <c r="AC16" s="1070" t="s">
        <v>2222</v>
      </c>
      <c r="AE16" s="762" t="s">
        <v>964</v>
      </c>
      <c r="AF16" s="141" t="str">
        <f t="shared" ref="AF16:BC16" si="3">IF(AND(SUM(AF12:AF15)&gt;0,AF13=0),"Missing Input",IF(AND(SUM(AF12:AF15)&gt;0,AF14=0),"Missing Output",IF(AND(SUM(AF12:AF15)&gt;0,AF13&gt;0,AF14&gt;0),(AF14*3.6+AF15)/AF13*100,"")))</f>
        <v/>
      </c>
      <c r="AG16" s="141" t="str">
        <f t="shared" si="3"/>
        <v/>
      </c>
      <c r="AH16" s="141" t="str">
        <f t="shared" si="3"/>
        <v/>
      </c>
      <c r="AI16" s="141" t="str">
        <f t="shared" si="3"/>
        <v/>
      </c>
      <c r="AJ16" s="141" t="str">
        <f t="shared" si="3"/>
        <v/>
      </c>
      <c r="AK16" s="141" t="str">
        <f t="shared" si="3"/>
        <v/>
      </c>
      <c r="AL16" s="141" t="str">
        <f t="shared" si="3"/>
        <v/>
      </c>
      <c r="AM16" s="141" t="str">
        <f t="shared" si="3"/>
        <v/>
      </c>
      <c r="AN16" s="141" t="str">
        <f t="shared" si="3"/>
        <v/>
      </c>
      <c r="AO16" s="141" t="str">
        <f t="shared" si="3"/>
        <v/>
      </c>
      <c r="AP16" s="141" t="str">
        <f t="shared" si="3"/>
        <v/>
      </c>
      <c r="AQ16" s="141" t="str">
        <f t="shared" si="3"/>
        <v/>
      </c>
      <c r="AR16" s="141" t="str">
        <f t="shared" si="3"/>
        <v/>
      </c>
      <c r="AS16" s="141" t="str">
        <f t="shared" si="3"/>
        <v/>
      </c>
      <c r="AT16" s="141" t="str">
        <f t="shared" si="3"/>
        <v/>
      </c>
      <c r="AU16" s="141" t="str">
        <f t="shared" si="3"/>
        <v/>
      </c>
      <c r="AV16" s="141" t="str">
        <f t="shared" si="3"/>
        <v/>
      </c>
      <c r="AW16" s="141" t="str">
        <f t="shared" si="3"/>
        <v/>
      </c>
      <c r="AX16" s="141" t="str">
        <f t="shared" si="3"/>
        <v/>
      </c>
      <c r="AY16" s="141" t="str">
        <f>IF(AND(SUM(AY12:AY15)&gt;0,AY13=0),"Missing Input",IF(AND(SUM(AY12:AY15)&gt;0,AY14=0),"Missing Output",IF(AND(SUM(AY12:AY15)&gt;0,AY13&gt;0,AY14&gt;0),(AY14*3.6+AY15)/AY13*100,"")))</f>
        <v/>
      </c>
      <c r="AZ16" s="141" t="str">
        <f>IF(AND(SUM(AZ12:AZ15)&gt;0,AZ13=0),"Missing Input",IF(AND(SUM(AZ12:AZ15)&gt;0,AZ14=0),"Missing Output",IF(AND(SUM(AZ12:AZ15)&gt;0,AZ13&gt;0,AZ14&gt;0),(AZ14*3.6+AZ15)/AZ13*100,"")))</f>
        <v/>
      </c>
      <c r="BA16" s="141" t="str">
        <f>IF(AND(SUM(BA12:BA15)&gt;0,BA13=0),"Missing Input",IF(AND(SUM(BA12:BA15)&gt;0,BA14=0),"Missing Output",IF(AND(SUM(BA12:BA15)&gt;0,BA13&gt;0,BA14&gt;0),(BA14*3.6+BA15)/BA13*100,"")))</f>
        <v/>
      </c>
      <c r="BB16" s="141" t="str">
        <f>IF(AND(SUM(BB12:BB15)&gt;0,BB13=0),"Missing Input",IF(AND(SUM(BB12:BB15)&gt;0,BB14=0),"Missing Output",IF(AND(SUM(BB12:BB15)&gt;0,BB13&gt;0,BB14&gt;0),(BB14*3.6+BB15)/BB13*100,"")))</f>
        <v/>
      </c>
      <c r="BC16" s="141" t="str">
        <f t="shared" si="3"/>
        <v/>
      </c>
    </row>
    <row r="17" spans="1:55" s="140" customFormat="1" ht="24" customHeight="1">
      <c r="A17" s="775"/>
      <c r="B17" s="775"/>
      <c r="C17" s="775"/>
      <c r="D17" s="775"/>
      <c r="E17" s="628"/>
      <c r="F17" s="628"/>
      <c r="G17" s="628"/>
      <c r="H17" s="628"/>
      <c r="I17" s="628"/>
      <c r="J17" s="629"/>
      <c r="K17" s="629"/>
      <c r="L17" s="629"/>
      <c r="M17" s="629"/>
      <c r="N17" s="629"/>
      <c r="O17" s="143"/>
      <c r="P17" s="629"/>
      <c r="Q17" s="629"/>
      <c r="R17" s="629"/>
      <c r="S17" s="629"/>
      <c r="T17" s="629"/>
      <c r="U17" s="629"/>
      <c r="V17" s="629"/>
      <c r="W17" s="629"/>
      <c r="X17" s="629"/>
      <c r="Y17" s="143"/>
      <c r="Z17" s="629"/>
      <c r="AA17" s="629"/>
      <c r="AB17" s="143"/>
      <c r="AC17" s="1066" t="s">
        <v>2269</v>
      </c>
      <c r="AE17" s="762" t="s">
        <v>198</v>
      </c>
      <c r="AF17" s="629"/>
      <c r="AG17" s="629"/>
      <c r="AH17" s="629"/>
      <c r="AI17" s="629"/>
      <c r="AJ17" s="629"/>
      <c r="AK17" s="629"/>
      <c r="AL17" s="629"/>
      <c r="AM17" s="629"/>
      <c r="AN17" s="629"/>
      <c r="AO17" s="629"/>
      <c r="AP17" s="629"/>
      <c r="AQ17" s="629"/>
      <c r="AR17" s="629"/>
      <c r="AS17" s="629"/>
      <c r="AT17" s="629"/>
      <c r="AU17" s="629"/>
      <c r="AV17" s="629"/>
      <c r="AW17" s="629"/>
      <c r="AX17" s="629"/>
      <c r="AY17" s="629"/>
      <c r="AZ17" s="629"/>
      <c r="BA17" s="629"/>
      <c r="BB17" s="629"/>
      <c r="BC17" s="629"/>
    </row>
    <row r="18" spans="1:55" s="140" customFormat="1" ht="12.75" customHeight="1">
      <c r="A18" s="775" t="s">
        <v>538</v>
      </c>
      <c r="B18" s="775" t="s">
        <v>73</v>
      </c>
      <c r="C18" s="775" t="s">
        <v>558</v>
      </c>
      <c r="D18" s="775" t="s">
        <v>80</v>
      </c>
      <c r="E18" s="138">
        <v>0</v>
      </c>
      <c r="F18" s="138">
        <v>0</v>
      </c>
      <c r="G18" s="138">
        <v>0</v>
      </c>
      <c r="H18" s="138">
        <v>0</v>
      </c>
      <c r="I18" s="138">
        <v>0</v>
      </c>
      <c r="J18" s="138">
        <v>0</v>
      </c>
      <c r="K18" s="138">
        <v>0</v>
      </c>
      <c r="L18" s="138">
        <v>0</v>
      </c>
      <c r="M18" s="138">
        <v>0</v>
      </c>
      <c r="N18" s="138">
        <v>0</v>
      </c>
      <c r="O18" s="138">
        <v>0</v>
      </c>
      <c r="P18" s="138">
        <v>0</v>
      </c>
      <c r="Q18" s="138">
        <v>0</v>
      </c>
      <c r="R18" s="138">
        <v>0</v>
      </c>
      <c r="S18" s="138">
        <v>0</v>
      </c>
      <c r="T18" s="138">
        <v>0</v>
      </c>
      <c r="U18" s="138">
        <v>0</v>
      </c>
      <c r="V18" s="138">
        <v>0</v>
      </c>
      <c r="W18" s="138">
        <v>0</v>
      </c>
      <c r="X18" s="138">
        <v>0</v>
      </c>
      <c r="Y18" s="138">
        <v>0</v>
      </c>
      <c r="Z18" s="138">
        <v>0</v>
      </c>
      <c r="AA18" s="138">
        <v>0</v>
      </c>
      <c r="AB18" s="138">
        <v>0</v>
      </c>
      <c r="AC18" s="1054" t="s">
        <v>2219</v>
      </c>
      <c r="AE18" s="762" t="s">
        <v>1474</v>
      </c>
      <c r="AF18" s="138">
        <v>0</v>
      </c>
      <c r="AG18" s="138">
        <v>0</v>
      </c>
      <c r="AH18" s="138">
        <v>0</v>
      </c>
      <c r="AI18" s="138">
        <v>0</v>
      </c>
      <c r="AJ18" s="138">
        <v>0</v>
      </c>
      <c r="AK18" s="138">
        <v>0</v>
      </c>
      <c r="AL18" s="138">
        <v>0</v>
      </c>
      <c r="AM18" s="138">
        <v>0</v>
      </c>
      <c r="AN18" s="138">
        <v>0</v>
      </c>
      <c r="AO18" s="138">
        <v>0</v>
      </c>
      <c r="AP18" s="138">
        <v>0</v>
      </c>
      <c r="AQ18" s="138">
        <v>0</v>
      </c>
      <c r="AR18" s="138">
        <v>0</v>
      </c>
      <c r="AS18" s="138">
        <v>0</v>
      </c>
      <c r="AT18" s="138">
        <v>0</v>
      </c>
      <c r="AU18" s="138">
        <v>0</v>
      </c>
      <c r="AV18" s="138">
        <v>0</v>
      </c>
      <c r="AW18" s="138">
        <v>0</v>
      </c>
      <c r="AX18" s="138">
        <v>0</v>
      </c>
      <c r="AY18" s="138">
        <v>0</v>
      </c>
      <c r="AZ18" s="138">
        <v>0</v>
      </c>
      <c r="BA18" s="138">
        <v>0</v>
      </c>
      <c r="BB18" s="138">
        <v>0</v>
      </c>
      <c r="BC18" s="138">
        <v>0</v>
      </c>
    </row>
    <row r="19" spans="1:55" s="140" customFormat="1" ht="12.75" customHeight="1">
      <c r="A19" s="775" t="s">
        <v>538</v>
      </c>
      <c r="B19" s="775" t="s">
        <v>1307</v>
      </c>
      <c r="C19" s="775" t="s">
        <v>558</v>
      </c>
      <c r="D19" s="775" t="s">
        <v>80</v>
      </c>
      <c r="E19" s="138">
        <v>0</v>
      </c>
      <c r="F19" s="138">
        <v>0</v>
      </c>
      <c r="G19" s="138">
        <v>0</v>
      </c>
      <c r="H19" s="138">
        <v>0</v>
      </c>
      <c r="I19" s="138">
        <v>0</v>
      </c>
      <c r="J19" s="138">
        <v>0</v>
      </c>
      <c r="K19" s="138">
        <v>0</v>
      </c>
      <c r="L19" s="138">
        <v>0</v>
      </c>
      <c r="M19" s="138">
        <v>0</v>
      </c>
      <c r="N19" s="138">
        <v>0</v>
      </c>
      <c r="O19" s="138">
        <v>0</v>
      </c>
      <c r="P19" s="138">
        <v>0</v>
      </c>
      <c r="Q19" s="138">
        <v>0</v>
      </c>
      <c r="R19" s="138">
        <v>0</v>
      </c>
      <c r="S19" s="138">
        <v>0</v>
      </c>
      <c r="T19" s="138">
        <v>0</v>
      </c>
      <c r="U19" s="138">
        <v>0</v>
      </c>
      <c r="V19" s="138">
        <v>0</v>
      </c>
      <c r="W19" s="138">
        <v>0</v>
      </c>
      <c r="X19" s="138">
        <v>0</v>
      </c>
      <c r="Y19" s="138">
        <v>0</v>
      </c>
      <c r="Z19" s="138">
        <v>0</v>
      </c>
      <c r="AA19" s="138">
        <v>0</v>
      </c>
      <c r="AB19" s="138">
        <v>0</v>
      </c>
      <c r="AC19" s="1054" t="s">
        <v>2220</v>
      </c>
      <c r="AE19" s="762" t="s">
        <v>636</v>
      </c>
      <c r="AF19" s="138">
        <v>0</v>
      </c>
      <c r="AG19" s="138">
        <v>0</v>
      </c>
      <c r="AH19" s="138">
        <v>0</v>
      </c>
      <c r="AI19" s="138">
        <v>0</v>
      </c>
      <c r="AJ19" s="138">
        <v>0</v>
      </c>
      <c r="AK19" s="138">
        <v>0</v>
      </c>
      <c r="AL19" s="138">
        <v>0</v>
      </c>
      <c r="AM19" s="138">
        <v>0</v>
      </c>
      <c r="AN19" s="138">
        <v>0</v>
      </c>
      <c r="AO19" s="138">
        <v>0</v>
      </c>
      <c r="AP19" s="138">
        <v>0</v>
      </c>
      <c r="AQ19" s="138">
        <v>0</v>
      </c>
      <c r="AR19" s="138">
        <v>0</v>
      </c>
      <c r="AS19" s="138">
        <v>0</v>
      </c>
      <c r="AT19" s="138">
        <v>0</v>
      </c>
      <c r="AU19" s="138">
        <v>0</v>
      </c>
      <c r="AV19" s="138">
        <v>0</v>
      </c>
      <c r="AW19" s="138">
        <v>0</v>
      </c>
      <c r="AX19" s="138">
        <v>0</v>
      </c>
      <c r="AY19" s="138">
        <v>0</v>
      </c>
      <c r="AZ19" s="138">
        <v>0</v>
      </c>
      <c r="BA19" s="138">
        <v>0</v>
      </c>
      <c r="BB19" s="138">
        <v>0</v>
      </c>
      <c r="BC19" s="138">
        <v>0</v>
      </c>
    </row>
    <row r="20" spans="1:55" s="140" customFormat="1" ht="12.75" customHeight="1">
      <c r="A20" s="775" t="s">
        <v>538</v>
      </c>
      <c r="B20" s="775" t="s">
        <v>75</v>
      </c>
      <c r="C20" s="775" t="s">
        <v>558</v>
      </c>
      <c r="D20" s="775" t="s">
        <v>80</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2225</v>
      </c>
      <c r="AE20" s="762" t="s">
        <v>638</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row>
    <row r="21" spans="1:55" s="140" customFormat="1" ht="12.75" customHeight="1">
      <c r="A21" s="775"/>
      <c r="B21" s="775"/>
      <c r="C21" s="775"/>
      <c r="D21" s="775"/>
      <c r="E21" s="141" t="str">
        <f>IF(AND(SUM(E18:E20)&gt;0,E19=0),"Missing Input",IF(AND(SUM(E18:E19)&gt;0,E20=0),"Missing Output",IF(AND(SUM(E18:E20)&gt;0,E19&gt;0,E20&gt;0),(E20/E19)*100,"")))</f>
        <v/>
      </c>
      <c r="F21" s="141" t="str">
        <f t="shared" ref="F21:AB21" si="4">IF(AND(SUM(F18:F20)&gt;0,F19=0),"Missing Input",IF(AND(SUM(F18:F19)&gt;0,F20=0),"Missing Output",IF(AND(SUM(F18:F20)&gt;0,F19&gt;0,F20&gt;0),(F20/F19)*100,"")))</f>
        <v/>
      </c>
      <c r="G21" s="141" t="str">
        <f t="shared" si="4"/>
        <v/>
      </c>
      <c r="H21" s="141" t="str">
        <f t="shared" si="4"/>
        <v/>
      </c>
      <c r="I21" s="141" t="str">
        <f t="shared" si="4"/>
        <v/>
      </c>
      <c r="J21" s="141" t="str">
        <f t="shared" si="4"/>
        <v/>
      </c>
      <c r="K21" s="141" t="str">
        <f t="shared" si="4"/>
        <v/>
      </c>
      <c r="L21" s="141" t="str">
        <f t="shared" si="4"/>
        <v/>
      </c>
      <c r="M21" s="141" t="str">
        <f t="shared" si="4"/>
        <v/>
      </c>
      <c r="N21" s="141" t="str">
        <f t="shared" si="4"/>
        <v/>
      </c>
      <c r="O21" s="141" t="str">
        <f t="shared" si="4"/>
        <v/>
      </c>
      <c r="P21" s="141" t="str">
        <f t="shared" si="4"/>
        <v/>
      </c>
      <c r="Q21" s="141" t="str">
        <f t="shared" si="4"/>
        <v/>
      </c>
      <c r="R21" s="141" t="str">
        <f t="shared" si="4"/>
        <v/>
      </c>
      <c r="S21" s="141" t="str">
        <f t="shared" si="4"/>
        <v/>
      </c>
      <c r="T21" s="141" t="str">
        <f t="shared" si="4"/>
        <v/>
      </c>
      <c r="U21" s="141" t="str">
        <f t="shared" si="4"/>
        <v/>
      </c>
      <c r="V21" s="141" t="str">
        <f t="shared" si="4"/>
        <v/>
      </c>
      <c r="W21" s="141" t="str">
        <f>IF(AND(SUM(W18:W20)&gt;0,W19=0),"Missing Input",IF(AND(SUM(W18:W19)&gt;0,W20=0),"Missing Output",IF(AND(SUM(W18:W20)&gt;0,W19&gt;0,W20&gt;0),(W20/W19)*100,"")))</f>
        <v/>
      </c>
      <c r="X21" s="141" t="str">
        <f>IF(AND(SUM(X18:X20)&gt;0,X19=0),"Missing Input",IF(AND(SUM(X18:X19)&gt;0,X20=0),"Missing Output",IF(AND(SUM(X18:X20)&gt;0,X19&gt;0,X20&gt;0),(X20/X19)*100,"")))</f>
        <v/>
      </c>
      <c r="Y21" s="141" t="str">
        <f>IF(AND(SUM(Y18:Y20)&gt;0,Y19=0),"Missing Input",IF(AND(SUM(Y18:Y19)&gt;0,Y20=0),"Missing Output",IF(AND(SUM(Y18:Y20)&gt;0,Y19&gt;0,Y20&gt;0),(Y20/Y19)*100,"")))</f>
        <v/>
      </c>
      <c r="Z21" s="141" t="str">
        <f>IF(AND(SUM(Z18:Z20)&gt;0,Z19=0),"Missing Input",IF(AND(SUM(Z18:Z19)&gt;0,Z20=0),"Missing Output",IF(AND(SUM(Z18:Z20)&gt;0,Z19&gt;0,Z20&gt;0),(Z20/Z19)*100,"")))</f>
        <v/>
      </c>
      <c r="AA21" s="141" t="str">
        <f>IF(AND(SUM(AA18:AA20)&gt;0,AA19=0),"Missing Input",IF(AND(SUM(AA18:AA19)&gt;0,AA20=0),"Missing Output",IF(AND(SUM(AA18:AA20)&gt;0,AA19&gt;0,AA20&gt;0),(AA20/AA19)*100,"")))</f>
        <v/>
      </c>
      <c r="AB21" s="141" t="str">
        <f t="shared" si="4"/>
        <v/>
      </c>
      <c r="AC21" s="1070" t="s">
        <v>2222</v>
      </c>
      <c r="AE21" s="762" t="s">
        <v>964</v>
      </c>
      <c r="AF21" s="141" t="str">
        <f t="shared" ref="AF21:BC21" si="5">IF(AND(SUM(AF18:AF20)&gt;0,AF19=0),"Missing Input",IF(AND(SUM(AF18:AF19)&gt;0,AF20=0),"Missing Output",IF(AND(SUM(AF18:AF20)&gt;0,AF19&gt;0,AF20&gt;0),(AF20/AF19)*100,"")))</f>
        <v/>
      </c>
      <c r="AG21" s="141" t="str">
        <f t="shared" si="5"/>
        <v/>
      </c>
      <c r="AH21" s="141" t="str">
        <f t="shared" si="5"/>
        <v/>
      </c>
      <c r="AI21" s="141" t="str">
        <f t="shared" si="5"/>
        <v/>
      </c>
      <c r="AJ21" s="141" t="str">
        <f t="shared" si="5"/>
        <v/>
      </c>
      <c r="AK21" s="141" t="str">
        <f t="shared" si="5"/>
        <v/>
      </c>
      <c r="AL21" s="141" t="str">
        <f t="shared" si="5"/>
        <v/>
      </c>
      <c r="AM21" s="141" t="str">
        <f t="shared" si="5"/>
        <v/>
      </c>
      <c r="AN21" s="141" t="str">
        <f t="shared" si="5"/>
        <v/>
      </c>
      <c r="AO21" s="141" t="str">
        <f t="shared" si="5"/>
        <v/>
      </c>
      <c r="AP21" s="141" t="str">
        <f t="shared" si="5"/>
        <v/>
      </c>
      <c r="AQ21" s="141" t="str">
        <f t="shared" si="5"/>
        <v/>
      </c>
      <c r="AR21" s="141" t="str">
        <f t="shared" si="5"/>
        <v/>
      </c>
      <c r="AS21" s="141" t="str">
        <f t="shared" si="5"/>
        <v/>
      </c>
      <c r="AT21" s="141" t="str">
        <f t="shared" si="5"/>
        <v/>
      </c>
      <c r="AU21" s="141" t="str">
        <f t="shared" si="5"/>
        <v/>
      </c>
      <c r="AV21" s="141" t="str">
        <f t="shared" si="5"/>
        <v/>
      </c>
      <c r="AW21" s="141" t="str">
        <f t="shared" si="5"/>
        <v/>
      </c>
      <c r="AX21" s="141" t="str">
        <f t="shared" si="5"/>
        <v/>
      </c>
      <c r="AY21" s="141" t="str">
        <f>IF(AND(SUM(AY18:AY20)&gt;0,AY19=0),"Missing Input",IF(AND(SUM(AY18:AY19)&gt;0,AY20=0),"Missing Output",IF(AND(SUM(AY18:AY20)&gt;0,AY19&gt;0,AY20&gt;0),(AY20/AY19)*100,"")))</f>
        <v/>
      </c>
      <c r="AZ21" s="141" t="str">
        <f>IF(AND(SUM(AZ18:AZ20)&gt;0,AZ19=0),"Missing Input",IF(AND(SUM(AZ18:AZ19)&gt;0,AZ20=0),"Missing Output",IF(AND(SUM(AZ18:AZ20)&gt;0,AZ19&gt;0,AZ20&gt;0),(AZ20/AZ19)*100,"")))</f>
        <v/>
      </c>
      <c r="BA21" s="141" t="str">
        <f>IF(AND(SUM(BA18:BA20)&gt;0,BA19=0),"Missing Input",IF(AND(SUM(BA18:BA19)&gt;0,BA20=0),"Missing Output",IF(AND(SUM(BA18:BA20)&gt;0,BA19&gt;0,BA20&gt;0),(BA20/BA19)*100,"")))</f>
        <v/>
      </c>
      <c r="BB21" s="141" t="str">
        <f>IF(AND(SUM(BB18:BB20)&gt;0,BB19=0),"Missing Input",IF(AND(SUM(BB18:BB19)&gt;0,BB20=0),"Missing Output",IF(AND(SUM(BB18:BB20)&gt;0,BB19&gt;0,BB20&gt;0),(BB20/BB19)*100,"")))</f>
        <v/>
      </c>
      <c r="BC21" s="141" t="str">
        <f t="shared" si="5"/>
        <v/>
      </c>
    </row>
    <row r="22" spans="1:55" s="137" customFormat="1" ht="24" customHeight="1">
      <c r="A22" s="775"/>
      <c r="B22" s="775"/>
      <c r="C22" s="775"/>
      <c r="D22" s="775"/>
      <c r="E22" s="628"/>
      <c r="F22" s="628"/>
      <c r="G22" s="628"/>
      <c r="H22" s="628"/>
      <c r="I22" s="628"/>
      <c r="J22" s="629"/>
      <c r="K22" s="629"/>
      <c r="L22" s="629"/>
      <c r="M22" s="629"/>
      <c r="N22" s="629"/>
      <c r="O22" s="143"/>
      <c r="P22" s="629"/>
      <c r="Q22" s="629"/>
      <c r="R22" s="629"/>
      <c r="S22" s="629"/>
      <c r="T22" s="629"/>
      <c r="U22" s="629"/>
      <c r="V22" s="629"/>
      <c r="W22" s="629"/>
      <c r="X22" s="629"/>
      <c r="Y22" s="143"/>
      <c r="Z22" s="629"/>
      <c r="AA22" s="629"/>
      <c r="AB22" s="143"/>
      <c r="AC22" s="1061" t="s">
        <v>2144</v>
      </c>
      <c r="AE22" s="762" t="s">
        <v>191</v>
      </c>
      <c r="AF22" s="629"/>
      <c r="AG22" s="629"/>
      <c r="AH22" s="629"/>
      <c r="AI22" s="629"/>
      <c r="AJ22" s="629"/>
      <c r="AK22" s="629"/>
      <c r="AL22" s="629"/>
      <c r="AM22" s="629"/>
      <c r="AN22" s="629"/>
      <c r="AO22" s="629"/>
      <c r="AP22" s="629"/>
      <c r="AQ22" s="629"/>
      <c r="AR22" s="629"/>
      <c r="AS22" s="629"/>
      <c r="AT22" s="629"/>
      <c r="AU22" s="629"/>
      <c r="AV22" s="629"/>
      <c r="AW22" s="629"/>
      <c r="AX22" s="629"/>
      <c r="AY22" s="629"/>
      <c r="AZ22" s="629"/>
      <c r="BA22" s="629"/>
      <c r="BB22" s="629"/>
      <c r="BC22" s="629"/>
    </row>
    <row r="23" spans="1:55" s="140" customFormat="1" ht="12.75" customHeight="1">
      <c r="A23" s="775" t="s">
        <v>538</v>
      </c>
      <c r="B23" s="775" t="s">
        <v>73</v>
      </c>
      <c r="C23" s="775" t="s">
        <v>245</v>
      </c>
      <c r="D23" s="775" t="s">
        <v>80</v>
      </c>
      <c r="E23" s="138">
        <v>0</v>
      </c>
      <c r="F23" s="138">
        <v>0</v>
      </c>
      <c r="G23" s="138">
        <v>0</v>
      </c>
      <c r="H23" s="138">
        <v>0</v>
      </c>
      <c r="I23" s="138">
        <v>0</v>
      </c>
      <c r="J23" s="138">
        <v>0</v>
      </c>
      <c r="K23" s="138">
        <v>0</v>
      </c>
      <c r="L23" s="138">
        <v>0</v>
      </c>
      <c r="M23" s="138">
        <v>0</v>
      </c>
      <c r="N23" s="138">
        <v>0</v>
      </c>
      <c r="O23" s="138">
        <v>0</v>
      </c>
      <c r="P23" s="138">
        <v>0</v>
      </c>
      <c r="Q23" s="138">
        <v>0</v>
      </c>
      <c r="R23" s="138">
        <v>0</v>
      </c>
      <c r="S23" s="138">
        <v>0</v>
      </c>
      <c r="T23" s="138">
        <v>0</v>
      </c>
      <c r="U23" s="138">
        <v>0</v>
      </c>
      <c r="V23" s="138">
        <v>0</v>
      </c>
      <c r="W23" s="138">
        <v>0</v>
      </c>
      <c r="X23" s="138">
        <v>0</v>
      </c>
      <c r="Y23" s="138">
        <v>0</v>
      </c>
      <c r="Z23" s="138">
        <v>0</v>
      </c>
      <c r="AA23" s="138">
        <v>0</v>
      </c>
      <c r="AB23" s="138">
        <v>0</v>
      </c>
      <c r="AC23" s="1054" t="s">
        <v>2219</v>
      </c>
      <c r="AE23" s="762" t="s">
        <v>1474</v>
      </c>
      <c r="AF23" s="138">
        <v>0</v>
      </c>
      <c r="AG23" s="138">
        <v>0</v>
      </c>
      <c r="AH23" s="138">
        <v>0</v>
      </c>
      <c r="AI23" s="138">
        <v>0</v>
      </c>
      <c r="AJ23" s="138">
        <v>0</v>
      </c>
      <c r="AK23" s="138">
        <v>0</v>
      </c>
      <c r="AL23" s="138">
        <v>0</v>
      </c>
      <c r="AM23" s="138">
        <v>0</v>
      </c>
      <c r="AN23" s="138">
        <v>0</v>
      </c>
      <c r="AO23" s="138">
        <v>0</v>
      </c>
      <c r="AP23" s="138">
        <v>0</v>
      </c>
      <c r="AQ23" s="138">
        <v>0</v>
      </c>
      <c r="AR23" s="138">
        <v>0</v>
      </c>
      <c r="AS23" s="138">
        <v>0</v>
      </c>
      <c r="AT23" s="138">
        <v>0</v>
      </c>
      <c r="AU23" s="138">
        <v>0</v>
      </c>
      <c r="AV23" s="138">
        <v>0</v>
      </c>
      <c r="AW23" s="138">
        <v>0</v>
      </c>
      <c r="AX23" s="138">
        <v>0</v>
      </c>
      <c r="AY23" s="138">
        <v>0</v>
      </c>
      <c r="AZ23" s="138">
        <v>0</v>
      </c>
      <c r="BA23" s="138">
        <v>0</v>
      </c>
      <c r="BB23" s="138">
        <v>0</v>
      </c>
      <c r="BC23" s="138">
        <v>0</v>
      </c>
    </row>
    <row r="24" spans="1:55" s="140" customFormat="1" ht="12.75" customHeight="1">
      <c r="A24" s="775" t="s">
        <v>538</v>
      </c>
      <c r="B24" s="775" t="s">
        <v>1307</v>
      </c>
      <c r="C24" s="775" t="s">
        <v>245</v>
      </c>
      <c r="D24" s="775" t="s">
        <v>80</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762" t="s">
        <v>636</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row>
    <row r="25" spans="1:55" s="140" customFormat="1" ht="12.75" customHeight="1">
      <c r="A25" s="775" t="s">
        <v>538</v>
      </c>
      <c r="B25" s="775" t="s">
        <v>74</v>
      </c>
      <c r="C25" s="775" t="s">
        <v>245</v>
      </c>
      <c r="D25" s="775" t="s">
        <v>80</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762" t="s">
        <v>637</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row>
    <row r="26" spans="1:55" s="140" customFormat="1" ht="12.75" customHeight="1">
      <c r="A26" s="775"/>
      <c r="B26" s="775"/>
      <c r="C26" s="775"/>
      <c r="D26" s="775"/>
      <c r="E26" s="141" t="str">
        <f>IF(AND(SUM(E23:E25)&gt;0,E24=0),"Missing Input",IF(AND(SUM(E23:E24)&gt;0,E25=0),"Missing Output",IF(AND(SUM(E23:E25)&gt;0,E24&gt;0,E25&gt;0),(E25*3.6)/E24*100,"")))</f>
        <v/>
      </c>
      <c r="F26" s="141" t="str">
        <f t="shared" ref="F26:AB26" si="6">IF(AND(SUM(F23:F25)&gt;0,F24=0),"Missing Input",IF(AND(SUM(F23:F24)&gt;0,F25=0),"Missing Output",IF(AND(SUM(F23:F25)&gt;0,F24&gt;0,F25&gt;0),(F25*3.6)/F24*100,"")))</f>
        <v/>
      </c>
      <c r="G26" s="141" t="str">
        <f t="shared" si="6"/>
        <v/>
      </c>
      <c r="H26" s="141" t="str">
        <f t="shared" si="6"/>
        <v/>
      </c>
      <c r="I26" s="141" t="str">
        <f t="shared" si="6"/>
        <v/>
      </c>
      <c r="J26" s="141" t="str">
        <f t="shared" si="6"/>
        <v/>
      </c>
      <c r="K26" s="141" t="str">
        <f t="shared" si="6"/>
        <v/>
      </c>
      <c r="L26" s="141" t="str">
        <f t="shared" si="6"/>
        <v/>
      </c>
      <c r="M26" s="141" t="str">
        <f t="shared" si="6"/>
        <v/>
      </c>
      <c r="N26" s="141" t="str">
        <f t="shared" si="6"/>
        <v/>
      </c>
      <c r="O26" s="141" t="str">
        <f t="shared" si="6"/>
        <v/>
      </c>
      <c r="P26" s="141" t="str">
        <f t="shared" si="6"/>
        <v/>
      </c>
      <c r="Q26" s="141" t="str">
        <f t="shared" si="6"/>
        <v/>
      </c>
      <c r="R26" s="141" t="str">
        <f t="shared" si="6"/>
        <v/>
      </c>
      <c r="S26" s="141" t="str">
        <f t="shared" si="6"/>
        <v/>
      </c>
      <c r="T26" s="141" t="str">
        <f t="shared" si="6"/>
        <v/>
      </c>
      <c r="U26" s="141" t="str">
        <f t="shared" si="6"/>
        <v/>
      </c>
      <c r="V26" s="141" t="str">
        <f t="shared" si="6"/>
        <v/>
      </c>
      <c r="W26" s="141" t="str">
        <f>IF(AND(SUM(W23:W25)&gt;0,W24=0),"Missing Input",IF(AND(SUM(W23:W24)&gt;0,W25=0),"Missing Output",IF(AND(SUM(W23:W25)&gt;0,W24&gt;0,W25&gt;0),(W25*3.6)/W24*100,"")))</f>
        <v/>
      </c>
      <c r="X26" s="141" t="str">
        <f>IF(AND(SUM(X23:X25)&gt;0,X24=0),"Missing Input",IF(AND(SUM(X23:X24)&gt;0,X25=0),"Missing Output",IF(AND(SUM(X23:X25)&gt;0,X24&gt;0,X25&gt;0),(X25*3.6)/X24*100,"")))</f>
        <v/>
      </c>
      <c r="Y26" s="141" t="str">
        <f>IF(AND(SUM(Y23:Y25)&gt;0,Y24=0),"Missing Input",IF(AND(SUM(Y23:Y24)&gt;0,Y25=0),"Missing Output",IF(AND(SUM(Y23:Y25)&gt;0,Y24&gt;0,Y25&gt;0),(Y25*3.6)/Y24*100,"")))</f>
        <v/>
      </c>
      <c r="Z26" s="141" t="str">
        <f>IF(AND(SUM(Z23:Z25)&gt;0,Z24=0),"Missing Input",IF(AND(SUM(Z23:Z24)&gt;0,Z25=0),"Missing Output",IF(AND(SUM(Z23:Z25)&gt;0,Z24&gt;0,Z25&gt;0),(Z25*3.6)/Z24*100,"")))</f>
        <v/>
      </c>
      <c r="AA26" s="141" t="str">
        <f>IF(AND(SUM(AA23:AA25)&gt;0,AA24=0),"Missing Input",IF(AND(SUM(AA23:AA24)&gt;0,AA25=0),"Missing Output",IF(AND(SUM(AA23:AA25)&gt;0,AA24&gt;0,AA25&gt;0),(AA25*3.6)/AA24*100,"")))</f>
        <v/>
      </c>
      <c r="AB26" s="141" t="str">
        <f t="shared" si="6"/>
        <v/>
      </c>
      <c r="AC26" s="1070" t="s">
        <v>2222</v>
      </c>
      <c r="AE26" s="762" t="s">
        <v>964</v>
      </c>
      <c r="AF26" s="141" t="str">
        <f t="shared" ref="AF26:BC26" si="7">IF(AND(SUM(AF23:AF25)&gt;0,AF24=0),"Missing Input",IF(AND(SUM(AF23:AF24)&gt;0,AF25=0),"Missing Output",IF(AND(SUM(AF23:AF25)&gt;0,AF24&gt;0,AF25&gt;0),(AF25*3.6)/AF24*100,"")))</f>
        <v/>
      </c>
      <c r="AG26" s="141" t="str">
        <f t="shared" si="7"/>
        <v/>
      </c>
      <c r="AH26" s="141" t="str">
        <f t="shared" si="7"/>
        <v/>
      </c>
      <c r="AI26" s="141" t="str">
        <f t="shared" si="7"/>
        <v/>
      </c>
      <c r="AJ26" s="141" t="str">
        <f t="shared" si="7"/>
        <v/>
      </c>
      <c r="AK26" s="141" t="str">
        <f t="shared" si="7"/>
        <v/>
      </c>
      <c r="AL26" s="141" t="str">
        <f t="shared" si="7"/>
        <v/>
      </c>
      <c r="AM26" s="141" t="str">
        <f t="shared" si="7"/>
        <v/>
      </c>
      <c r="AN26" s="141" t="str">
        <f t="shared" si="7"/>
        <v/>
      </c>
      <c r="AO26" s="141" t="str">
        <f t="shared" si="7"/>
        <v/>
      </c>
      <c r="AP26" s="141" t="str">
        <f t="shared" si="7"/>
        <v/>
      </c>
      <c r="AQ26" s="141" t="str">
        <f t="shared" si="7"/>
        <v/>
      </c>
      <c r="AR26" s="141" t="str">
        <f t="shared" si="7"/>
        <v/>
      </c>
      <c r="AS26" s="141" t="str">
        <f t="shared" si="7"/>
        <v/>
      </c>
      <c r="AT26" s="141" t="str">
        <f t="shared" si="7"/>
        <v/>
      </c>
      <c r="AU26" s="141" t="str">
        <f t="shared" si="7"/>
        <v/>
      </c>
      <c r="AV26" s="141" t="str">
        <f t="shared" si="7"/>
        <v/>
      </c>
      <c r="AW26" s="141" t="str">
        <f t="shared" si="7"/>
        <v/>
      </c>
      <c r="AX26" s="141" t="str">
        <f t="shared" si="7"/>
        <v/>
      </c>
      <c r="AY26" s="141" t="str">
        <f>IF(AND(SUM(AY23:AY25)&gt;0,AY24=0),"Missing Input",IF(AND(SUM(AY23:AY24)&gt;0,AY25=0),"Missing Output",IF(AND(SUM(AY23:AY25)&gt;0,AY24&gt;0,AY25&gt;0),(AY25*3.6)/AY24*100,"")))</f>
        <v/>
      </c>
      <c r="AZ26" s="141" t="str">
        <f>IF(AND(SUM(AZ23:AZ25)&gt;0,AZ24=0),"Missing Input",IF(AND(SUM(AZ23:AZ24)&gt;0,AZ25=0),"Missing Output",IF(AND(SUM(AZ23:AZ25)&gt;0,AZ24&gt;0,AZ25&gt;0),(AZ25*3.6)/AZ24*100,"")))</f>
        <v/>
      </c>
      <c r="BA26" s="141" t="str">
        <f>IF(AND(SUM(BA23:BA25)&gt;0,BA24=0),"Missing Input",IF(AND(SUM(BA23:BA24)&gt;0,BA25=0),"Missing Output",IF(AND(SUM(BA23:BA25)&gt;0,BA24&gt;0,BA25&gt;0),(BA25*3.6)/BA24*100,"")))</f>
        <v/>
      </c>
      <c r="BB26" s="141" t="str">
        <f>IF(AND(SUM(BB23:BB25)&gt;0,BB24=0),"Missing Input",IF(AND(SUM(BB23:BB24)&gt;0,BB25=0),"Missing Output",IF(AND(SUM(BB23:BB25)&gt;0,BB24&gt;0,BB25&gt;0),(BB25*3.6)/BB24*100,"")))</f>
        <v/>
      </c>
      <c r="BC26" s="141" t="str">
        <f t="shared" si="7"/>
        <v/>
      </c>
    </row>
    <row r="27" spans="1:55" s="140" customFormat="1" ht="24" customHeight="1">
      <c r="A27" s="775"/>
      <c r="B27" s="775"/>
      <c r="C27" s="775"/>
      <c r="D27" s="775"/>
      <c r="E27" s="628"/>
      <c r="F27" s="628"/>
      <c r="G27" s="628"/>
      <c r="H27" s="628"/>
      <c r="I27" s="628"/>
      <c r="J27" s="629"/>
      <c r="K27" s="629"/>
      <c r="L27" s="629"/>
      <c r="M27" s="629"/>
      <c r="N27" s="629"/>
      <c r="O27" s="143"/>
      <c r="P27" s="629"/>
      <c r="Q27" s="629"/>
      <c r="R27" s="629"/>
      <c r="S27" s="629"/>
      <c r="T27" s="629"/>
      <c r="U27" s="629"/>
      <c r="V27" s="629"/>
      <c r="W27" s="629"/>
      <c r="X27" s="629"/>
      <c r="Y27" s="143"/>
      <c r="Z27" s="629"/>
      <c r="AA27" s="629"/>
      <c r="AB27" s="143"/>
      <c r="AC27" s="1063" t="s">
        <v>2143</v>
      </c>
      <c r="AE27" s="762" t="s">
        <v>192</v>
      </c>
      <c r="AF27" s="629"/>
      <c r="AG27" s="629"/>
      <c r="AH27" s="629"/>
      <c r="AI27" s="629"/>
      <c r="AJ27" s="629"/>
      <c r="AK27" s="629"/>
      <c r="AL27" s="629"/>
      <c r="AM27" s="629"/>
      <c r="AN27" s="629"/>
      <c r="AO27" s="629"/>
      <c r="AP27" s="629"/>
      <c r="AQ27" s="629"/>
      <c r="AR27" s="629"/>
      <c r="AS27" s="629"/>
      <c r="AT27" s="629"/>
      <c r="AU27" s="629"/>
      <c r="AV27" s="629"/>
      <c r="AW27" s="629"/>
      <c r="AX27" s="629"/>
      <c r="AY27" s="629"/>
      <c r="AZ27" s="629"/>
      <c r="BA27" s="629"/>
      <c r="BB27" s="629"/>
      <c r="BC27" s="629"/>
    </row>
    <row r="28" spans="1:55" s="140" customFormat="1" ht="12.75" customHeight="1">
      <c r="A28" s="775" t="s">
        <v>538</v>
      </c>
      <c r="B28" s="775" t="s">
        <v>73</v>
      </c>
      <c r="C28" s="775" t="s">
        <v>246</v>
      </c>
      <c r="D28" s="775" t="s">
        <v>80</v>
      </c>
      <c r="E28" s="138">
        <v>0</v>
      </c>
      <c r="F28" s="138">
        <v>0</v>
      </c>
      <c r="G28" s="138">
        <v>0</v>
      </c>
      <c r="H28" s="138">
        <v>0</v>
      </c>
      <c r="I28" s="138">
        <v>0</v>
      </c>
      <c r="J28" s="138">
        <v>0</v>
      </c>
      <c r="K28" s="138">
        <v>0</v>
      </c>
      <c r="L28" s="138">
        <v>0</v>
      </c>
      <c r="M28" s="138">
        <v>0</v>
      </c>
      <c r="N28" s="138">
        <v>0</v>
      </c>
      <c r="O28" s="138">
        <v>0</v>
      </c>
      <c r="P28" s="138">
        <v>0</v>
      </c>
      <c r="Q28" s="138">
        <v>0</v>
      </c>
      <c r="R28" s="138">
        <v>0</v>
      </c>
      <c r="S28" s="138">
        <v>0</v>
      </c>
      <c r="T28" s="138">
        <v>0</v>
      </c>
      <c r="U28" s="138">
        <v>0</v>
      </c>
      <c r="V28" s="138">
        <v>0</v>
      </c>
      <c r="W28" s="138">
        <v>0</v>
      </c>
      <c r="X28" s="138">
        <v>0</v>
      </c>
      <c r="Y28" s="138">
        <v>0</v>
      </c>
      <c r="Z28" s="138">
        <v>0</v>
      </c>
      <c r="AA28" s="138">
        <v>0</v>
      </c>
      <c r="AB28" s="138">
        <v>0</v>
      </c>
      <c r="AC28" s="1054" t="s">
        <v>2219</v>
      </c>
      <c r="AE28" s="762" t="s">
        <v>1474</v>
      </c>
      <c r="AF28" s="138">
        <v>0</v>
      </c>
      <c r="AG28" s="138">
        <v>0</v>
      </c>
      <c r="AH28" s="138">
        <v>0</v>
      </c>
      <c r="AI28" s="138">
        <v>0</v>
      </c>
      <c r="AJ28" s="138">
        <v>0</v>
      </c>
      <c r="AK28" s="138">
        <v>0</v>
      </c>
      <c r="AL28" s="138">
        <v>0</v>
      </c>
      <c r="AM28" s="138">
        <v>0</v>
      </c>
      <c r="AN28" s="138">
        <v>0</v>
      </c>
      <c r="AO28" s="138">
        <v>0</v>
      </c>
      <c r="AP28" s="138">
        <v>0</v>
      </c>
      <c r="AQ28" s="138">
        <v>0</v>
      </c>
      <c r="AR28" s="138">
        <v>0</v>
      </c>
      <c r="AS28" s="138">
        <v>0</v>
      </c>
      <c r="AT28" s="138">
        <v>0</v>
      </c>
      <c r="AU28" s="138">
        <v>0</v>
      </c>
      <c r="AV28" s="138">
        <v>0</v>
      </c>
      <c r="AW28" s="138">
        <v>0</v>
      </c>
      <c r="AX28" s="138">
        <v>0</v>
      </c>
      <c r="AY28" s="138">
        <v>0</v>
      </c>
      <c r="AZ28" s="138">
        <v>0</v>
      </c>
      <c r="BA28" s="138">
        <v>0</v>
      </c>
      <c r="BB28" s="138">
        <v>0</v>
      </c>
      <c r="BC28" s="138">
        <v>0</v>
      </c>
    </row>
    <row r="29" spans="1:55" s="140" customFormat="1" ht="12.75" customHeight="1">
      <c r="A29" s="775" t="s">
        <v>538</v>
      </c>
      <c r="B29" s="775" t="s">
        <v>1307</v>
      </c>
      <c r="C29" s="775" t="s">
        <v>246</v>
      </c>
      <c r="D29" s="775" t="s">
        <v>80</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762" t="s">
        <v>636</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row>
    <row r="30" spans="1:55" s="140" customFormat="1" ht="12.75" customHeight="1">
      <c r="A30" s="775" t="s">
        <v>538</v>
      </c>
      <c r="B30" s="775" t="s">
        <v>74</v>
      </c>
      <c r="C30" s="775" t="s">
        <v>246</v>
      </c>
      <c r="D30" s="775" t="s">
        <v>80</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2221</v>
      </c>
      <c r="AE30" s="762" t="s">
        <v>637</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row>
    <row r="31" spans="1:55" s="140" customFormat="1" ht="12.75" customHeight="1">
      <c r="A31" s="775" t="s">
        <v>538</v>
      </c>
      <c r="B31" s="775" t="s">
        <v>75</v>
      </c>
      <c r="C31" s="775" t="s">
        <v>246</v>
      </c>
      <c r="D31" s="775" t="s">
        <v>80</v>
      </c>
      <c r="E31" s="138">
        <v>0</v>
      </c>
      <c r="F31" s="138">
        <v>0</v>
      </c>
      <c r="G31" s="138">
        <v>0</v>
      </c>
      <c r="H31" s="138">
        <v>0</v>
      </c>
      <c r="I31" s="138">
        <v>0</v>
      </c>
      <c r="J31" s="138">
        <v>0</v>
      </c>
      <c r="K31" s="138">
        <v>0</v>
      </c>
      <c r="L31" s="138">
        <v>0</v>
      </c>
      <c r="M31" s="138">
        <v>0</v>
      </c>
      <c r="N31" s="138">
        <v>0</v>
      </c>
      <c r="O31" s="138">
        <v>0</v>
      </c>
      <c r="P31" s="138">
        <v>0</v>
      </c>
      <c r="Q31" s="138">
        <v>0</v>
      </c>
      <c r="R31" s="138">
        <v>0</v>
      </c>
      <c r="S31" s="138">
        <v>0</v>
      </c>
      <c r="T31" s="138">
        <v>0</v>
      </c>
      <c r="U31" s="138">
        <v>0</v>
      </c>
      <c r="V31" s="138">
        <v>0</v>
      </c>
      <c r="W31" s="138">
        <v>0</v>
      </c>
      <c r="X31" s="138">
        <v>0</v>
      </c>
      <c r="Y31" s="138">
        <v>0</v>
      </c>
      <c r="Z31" s="138">
        <v>0</v>
      </c>
      <c r="AA31" s="138">
        <v>0</v>
      </c>
      <c r="AB31" s="138">
        <v>0</v>
      </c>
      <c r="AC31" s="1054" t="s">
        <v>2225</v>
      </c>
      <c r="AE31" s="762" t="s">
        <v>638</v>
      </c>
      <c r="AF31" s="138">
        <v>0</v>
      </c>
      <c r="AG31" s="138">
        <v>0</v>
      </c>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0</v>
      </c>
      <c r="AW31" s="138">
        <v>0</v>
      </c>
      <c r="AX31" s="138">
        <v>0</v>
      </c>
      <c r="AY31" s="138">
        <v>0</v>
      </c>
      <c r="AZ31" s="138">
        <v>0</v>
      </c>
      <c r="BA31" s="138">
        <v>0</v>
      </c>
      <c r="BB31" s="138">
        <v>0</v>
      </c>
      <c r="BC31" s="138">
        <v>0</v>
      </c>
    </row>
    <row r="32" spans="1:55" s="140" customFormat="1" ht="12.75" customHeight="1">
      <c r="A32" s="775"/>
      <c r="B32" s="775"/>
      <c r="C32" s="775"/>
      <c r="D32" s="775"/>
      <c r="E32" s="141" t="str">
        <f>IF(AND(SUM(E28:E31)&gt;0,E29=0),"Missing Input",IF(AND(SUM(E28:E31)&gt;0,E30=0),"Missing Output",IF(AND(SUM(E28:E31)&gt;0,E29&gt;0,E30&gt;0),(E30*3.6+E31)/E29*100,"")))</f>
        <v/>
      </c>
      <c r="F32" s="141" t="str">
        <f t="shared" ref="F32:AB32" si="8">IF(AND(SUM(F28:F31)&gt;0,F29=0),"Missing Input",IF(AND(SUM(F28:F31)&gt;0,F30=0),"Missing Output",IF(AND(SUM(F28:F31)&gt;0,F29&gt;0,F30&gt;0),(F30*3.6+F31)/F29*100,"")))</f>
        <v/>
      </c>
      <c r="G32" s="141" t="str">
        <f t="shared" si="8"/>
        <v/>
      </c>
      <c r="H32" s="141" t="str">
        <f t="shared" si="8"/>
        <v/>
      </c>
      <c r="I32" s="141" t="str">
        <f t="shared" si="8"/>
        <v/>
      </c>
      <c r="J32" s="141" t="str">
        <f t="shared" si="8"/>
        <v/>
      </c>
      <c r="K32" s="141" t="str">
        <f t="shared" si="8"/>
        <v/>
      </c>
      <c r="L32" s="141" t="str">
        <f t="shared" si="8"/>
        <v/>
      </c>
      <c r="M32" s="141" t="str">
        <f t="shared" si="8"/>
        <v/>
      </c>
      <c r="N32" s="141" t="str">
        <f t="shared" si="8"/>
        <v/>
      </c>
      <c r="O32" s="141" t="str">
        <f t="shared" si="8"/>
        <v/>
      </c>
      <c r="P32" s="141" t="str">
        <f t="shared" si="8"/>
        <v/>
      </c>
      <c r="Q32" s="141" t="str">
        <f t="shared" si="8"/>
        <v/>
      </c>
      <c r="R32" s="141" t="str">
        <f t="shared" si="8"/>
        <v/>
      </c>
      <c r="S32" s="141" t="str">
        <f t="shared" si="8"/>
        <v/>
      </c>
      <c r="T32" s="141" t="str">
        <f t="shared" si="8"/>
        <v/>
      </c>
      <c r="U32" s="141" t="str">
        <f t="shared" si="8"/>
        <v/>
      </c>
      <c r="V32" s="141" t="str">
        <f t="shared" si="8"/>
        <v/>
      </c>
      <c r="W32" s="141" t="str">
        <f>IF(AND(SUM(W28:W31)&gt;0,W29=0),"Missing Input",IF(AND(SUM(W28:W31)&gt;0,W30=0),"Missing Output",IF(AND(SUM(W28:W31)&gt;0,W29&gt;0,W30&gt;0),(W30*3.6+W31)/W29*100,"")))</f>
        <v/>
      </c>
      <c r="X32" s="141" t="str">
        <f>IF(AND(SUM(X28:X31)&gt;0,X29=0),"Missing Input",IF(AND(SUM(X28:X31)&gt;0,X30=0),"Missing Output",IF(AND(SUM(X28:X31)&gt;0,X29&gt;0,X30&gt;0),(X30*3.6+X31)/X29*100,"")))</f>
        <v/>
      </c>
      <c r="Y32" s="141" t="str">
        <f>IF(AND(SUM(Y28:Y31)&gt;0,Y29=0),"Missing Input",IF(AND(SUM(Y28:Y31)&gt;0,Y30=0),"Missing Output",IF(AND(SUM(Y28:Y31)&gt;0,Y29&gt;0,Y30&gt;0),(Y30*3.6+Y31)/Y29*100,"")))</f>
        <v/>
      </c>
      <c r="Z32" s="141" t="str">
        <f>IF(AND(SUM(Z28:Z31)&gt;0,Z29=0),"Missing Input",IF(AND(SUM(Z28:Z31)&gt;0,Z30=0),"Missing Output",IF(AND(SUM(Z28:Z31)&gt;0,Z29&gt;0,Z30&gt;0),(Z30*3.6+Z31)/Z29*100,"")))</f>
        <v/>
      </c>
      <c r="AA32" s="141" t="str">
        <f>IF(AND(SUM(AA28:AA31)&gt;0,AA29=0),"Missing Input",IF(AND(SUM(AA28:AA31)&gt;0,AA30=0),"Missing Output",IF(AND(SUM(AA28:AA31)&gt;0,AA29&gt;0,AA30&gt;0),(AA30*3.6+AA31)/AA29*100,"")))</f>
        <v/>
      </c>
      <c r="AB32" s="141" t="str">
        <f t="shared" si="8"/>
        <v/>
      </c>
      <c r="AC32" s="1070" t="s">
        <v>2222</v>
      </c>
      <c r="AE32" s="762" t="s">
        <v>964</v>
      </c>
      <c r="AF32" s="141" t="str">
        <f t="shared" ref="AF32:BC32" si="9">IF(AND(SUM(AF28:AF31)&gt;0,AF29=0),"Missing Input",IF(AND(SUM(AF28:AF31)&gt;0,AF30=0),"Missing Output",IF(AND(SUM(AF28:AF31)&gt;0,AF29&gt;0,AF30&gt;0),(AF30*3.6+AF31)/AF29*100,"")))</f>
        <v/>
      </c>
      <c r="AG32" s="141" t="str">
        <f t="shared" si="9"/>
        <v/>
      </c>
      <c r="AH32" s="141" t="str">
        <f t="shared" si="9"/>
        <v/>
      </c>
      <c r="AI32" s="141" t="str">
        <f t="shared" si="9"/>
        <v/>
      </c>
      <c r="AJ32" s="141" t="str">
        <f t="shared" si="9"/>
        <v/>
      </c>
      <c r="AK32" s="141" t="str">
        <f t="shared" si="9"/>
        <v/>
      </c>
      <c r="AL32" s="141" t="str">
        <f t="shared" si="9"/>
        <v/>
      </c>
      <c r="AM32" s="141" t="str">
        <f t="shared" si="9"/>
        <v/>
      </c>
      <c r="AN32" s="141" t="str">
        <f t="shared" si="9"/>
        <v/>
      </c>
      <c r="AO32" s="141" t="str">
        <f t="shared" si="9"/>
        <v/>
      </c>
      <c r="AP32" s="141" t="str">
        <f t="shared" si="9"/>
        <v/>
      </c>
      <c r="AQ32" s="141" t="str">
        <f t="shared" si="9"/>
        <v/>
      </c>
      <c r="AR32" s="141" t="str">
        <f t="shared" si="9"/>
        <v/>
      </c>
      <c r="AS32" s="141" t="str">
        <f t="shared" si="9"/>
        <v/>
      </c>
      <c r="AT32" s="141" t="str">
        <f t="shared" si="9"/>
        <v/>
      </c>
      <c r="AU32" s="141" t="str">
        <f t="shared" si="9"/>
        <v/>
      </c>
      <c r="AV32" s="141" t="str">
        <f t="shared" si="9"/>
        <v/>
      </c>
      <c r="AW32" s="141" t="str">
        <f t="shared" si="9"/>
        <v/>
      </c>
      <c r="AX32" s="141" t="str">
        <f t="shared" si="9"/>
        <v/>
      </c>
      <c r="AY32" s="141" t="str">
        <f>IF(AND(SUM(AY28:AY31)&gt;0,AY29=0),"Missing Input",IF(AND(SUM(AY28:AY31)&gt;0,AY30=0),"Missing Output",IF(AND(SUM(AY28:AY31)&gt;0,AY29&gt;0,AY30&gt;0),(AY30*3.6+AY31)/AY29*100,"")))</f>
        <v/>
      </c>
      <c r="AZ32" s="141" t="str">
        <f>IF(AND(SUM(AZ28:AZ31)&gt;0,AZ29=0),"Missing Input",IF(AND(SUM(AZ28:AZ31)&gt;0,AZ30=0),"Missing Output",IF(AND(SUM(AZ28:AZ31)&gt;0,AZ29&gt;0,AZ30&gt;0),(AZ30*3.6+AZ31)/AZ29*100,"")))</f>
        <v/>
      </c>
      <c r="BA32" s="141" t="str">
        <f>IF(AND(SUM(BA28:BA31)&gt;0,BA29=0),"Missing Input",IF(AND(SUM(BA28:BA31)&gt;0,BA30=0),"Missing Output",IF(AND(SUM(BA28:BA31)&gt;0,BA29&gt;0,BA30&gt;0),(BA30*3.6+BA31)/BA29*100,"")))</f>
        <v/>
      </c>
      <c r="BB32" s="141" t="str">
        <f>IF(AND(SUM(BB28:BB31)&gt;0,BB29=0),"Missing Input",IF(AND(SUM(BB28:BB31)&gt;0,BB30=0),"Missing Output",IF(AND(SUM(BB28:BB31)&gt;0,BB29&gt;0,BB30&gt;0),(BB30*3.6+BB31)/BB29*100,"")))</f>
        <v/>
      </c>
      <c r="BC32" s="141" t="str">
        <f t="shared" si="9"/>
        <v/>
      </c>
    </row>
    <row r="33" spans="1:55" s="140" customFormat="1" ht="24" customHeight="1">
      <c r="A33" s="775"/>
      <c r="B33" s="775"/>
      <c r="C33" s="775"/>
      <c r="D33" s="775"/>
      <c r="E33" s="628"/>
      <c r="F33" s="628"/>
      <c r="G33" s="628"/>
      <c r="H33" s="628"/>
      <c r="I33" s="628"/>
      <c r="J33" s="629"/>
      <c r="K33" s="629"/>
      <c r="L33" s="629"/>
      <c r="M33" s="629"/>
      <c r="N33" s="629"/>
      <c r="O33" s="143"/>
      <c r="P33" s="629"/>
      <c r="Q33" s="629"/>
      <c r="R33" s="629"/>
      <c r="S33" s="629"/>
      <c r="T33" s="629"/>
      <c r="U33" s="629"/>
      <c r="V33" s="629"/>
      <c r="W33" s="629"/>
      <c r="X33" s="629"/>
      <c r="Y33" s="143"/>
      <c r="Z33" s="629"/>
      <c r="AA33" s="629"/>
      <c r="AB33" s="143"/>
      <c r="AC33" s="1066" t="s">
        <v>2154</v>
      </c>
      <c r="AE33" s="762" t="s">
        <v>199</v>
      </c>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629"/>
      <c r="BB33" s="629"/>
      <c r="BC33" s="629"/>
    </row>
    <row r="34" spans="1:55" s="140" customFormat="1" ht="12.75" customHeight="1">
      <c r="A34" s="775" t="s">
        <v>538</v>
      </c>
      <c r="B34" s="775" t="s">
        <v>73</v>
      </c>
      <c r="C34" s="775" t="s">
        <v>247</v>
      </c>
      <c r="D34" s="775" t="s">
        <v>80</v>
      </c>
      <c r="E34" s="138">
        <v>0</v>
      </c>
      <c r="F34" s="138">
        <v>0</v>
      </c>
      <c r="G34" s="138">
        <v>0</v>
      </c>
      <c r="H34" s="138">
        <v>0</v>
      </c>
      <c r="I34" s="138">
        <v>0</v>
      </c>
      <c r="J34" s="138">
        <v>0</v>
      </c>
      <c r="K34" s="138">
        <v>0</v>
      </c>
      <c r="L34" s="138">
        <v>0</v>
      </c>
      <c r="M34" s="138">
        <v>0</v>
      </c>
      <c r="N34" s="138">
        <v>0</v>
      </c>
      <c r="O34" s="138">
        <v>0</v>
      </c>
      <c r="P34" s="138">
        <v>0</v>
      </c>
      <c r="Q34" s="138">
        <v>0</v>
      </c>
      <c r="R34" s="138">
        <v>0</v>
      </c>
      <c r="S34" s="138">
        <v>0</v>
      </c>
      <c r="T34" s="138">
        <v>0</v>
      </c>
      <c r="U34" s="138">
        <v>0</v>
      </c>
      <c r="V34" s="138">
        <v>0</v>
      </c>
      <c r="W34" s="138">
        <v>0</v>
      </c>
      <c r="X34" s="138">
        <v>0</v>
      </c>
      <c r="Y34" s="138">
        <v>0</v>
      </c>
      <c r="Z34" s="138">
        <v>0</v>
      </c>
      <c r="AA34" s="138">
        <v>0</v>
      </c>
      <c r="AB34" s="138">
        <v>0</v>
      </c>
      <c r="AC34" s="1054" t="s">
        <v>2219</v>
      </c>
      <c r="AE34" s="762" t="s">
        <v>1474</v>
      </c>
      <c r="AF34" s="138">
        <v>0</v>
      </c>
      <c r="AG34" s="138">
        <v>0</v>
      </c>
      <c r="AH34" s="138">
        <v>0</v>
      </c>
      <c r="AI34" s="138">
        <v>0</v>
      </c>
      <c r="AJ34" s="138">
        <v>0</v>
      </c>
      <c r="AK34" s="138">
        <v>0</v>
      </c>
      <c r="AL34" s="138">
        <v>0</v>
      </c>
      <c r="AM34" s="138">
        <v>0</v>
      </c>
      <c r="AN34" s="138">
        <v>0</v>
      </c>
      <c r="AO34" s="138">
        <v>0</v>
      </c>
      <c r="AP34" s="138">
        <v>0</v>
      </c>
      <c r="AQ34" s="138">
        <v>0</v>
      </c>
      <c r="AR34" s="138">
        <v>0</v>
      </c>
      <c r="AS34" s="138">
        <v>0</v>
      </c>
      <c r="AT34" s="138">
        <v>0</v>
      </c>
      <c r="AU34" s="138">
        <v>0</v>
      </c>
      <c r="AV34" s="138">
        <v>0</v>
      </c>
      <c r="AW34" s="138">
        <v>0</v>
      </c>
      <c r="AX34" s="138">
        <v>0</v>
      </c>
      <c r="AY34" s="138">
        <v>0</v>
      </c>
      <c r="AZ34" s="138">
        <v>0</v>
      </c>
      <c r="BA34" s="138">
        <v>0</v>
      </c>
      <c r="BB34" s="138">
        <v>0</v>
      </c>
      <c r="BC34" s="138">
        <v>0</v>
      </c>
    </row>
    <row r="35" spans="1:55" s="140" customFormat="1" ht="12.75" customHeight="1">
      <c r="A35" s="775" t="s">
        <v>538</v>
      </c>
      <c r="B35" s="775" t="s">
        <v>1307</v>
      </c>
      <c r="C35" s="775" t="s">
        <v>247</v>
      </c>
      <c r="D35" s="775" t="s">
        <v>80</v>
      </c>
      <c r="E35" s="138">
        <v>0</v>
      </c>
      <c r="F35" s="138">
        <v>0</v>
      </c>
      <c r="G35" s="138">
        <v>0</v>
      </c>
      <c r="H35" s="138">
        <v>0</v>
      </c>
      <c r="I35" s="138">
        <v>0</v>
      </c>
      <c r="J35" s="138">
        <v>0</v>
      </c>
      <c r="K35" s="138">
        <v>0</v>
      </c>
      <c r="L35" s="138">
        <v>0</v>
      </c>
      <c r="M35" s="138">
        <v>0</v>
      </c>
      <c r="N35" s="138">
        <v>0</v>
      </c>
      <c r="O35" s="138">
        <v>0</v>
      </c>
      <c r="P35" s="138">
        <v>0</v>
      </c>
      <c r="Q35" s="138">
        <v>0</v>
      </c>
      <c r="R35" s="138">
        <v>0</v>
      </c>
      <c r="S35" s="138">
        <v>0</v>
      </c>
      <c r="T35" s="138">
        <v>0</v>
      </c>
      <c r="U35" s="138">
        <v>0</v>
      </c>
      <c r="V35" s="138">
        <v>0</v>
      </c>
      <c r="W35" s="138">
        <v>0</v>
      </c>
      <c r="X35" s="138">
        <v>0</v>
      </c>
      <c r="Y35" s="138">
        <v>0</v>
      </c>
      <c r="Z35" s="138">
        <v>0</v>
      </c>
      <c r="AA35" s="138">
        <v>0</v>
      </c>
      <c r="AB35" s="138">
        <v>0</v>
      </c>
      <c r="AC35" s="1054" t="s">
        <v>2220</v>
      </c>
      <c r="AE35" s="762" t="s">
        <v>636</v>
      </c>
      <c r="AF35" s="138">
        <v>0</v>
      </c>
      <c r="AG35" s="138">
        <v>0</v>
      </c>
      <c r="AH35" s="138">
        <v>0</v>
      </c>
      <c r="AI35" s="138">
        <v>0</v>
      </c>
      <c r="AJ35" s="138">
        <v>0</v>
      </c>
      <c r="AK35" s="138">
        <v>0</v>
      </c>
      <c r="AL35" s="138">
        <v>0</v>
      </c>
      <c r="AM35" s="138">
        <v>0</v>
      </c>
      <c r="AN35" s="138">
        <v>0</v>
      </c>
      <c r="AO35" s="138">
        <v>0</v>
      </c>
      <c r="AP35" s="138">
        <v>0</v>
      </c>
      <c r="AQ35" s="138">
        <v>0</v>
      </c>
      <c r="AR35" s="138">
        <v>0</v>
      </c>
      <c r="AS35" s="138">
        <v>0</v>
      </c>
      <c r="AT35" s="138">
        <v>0</v>
      </c>
      <c r="AU35" s="138">
        <v>0</v>
      </c>
      <c r="AV35" s="138">
        <v>0</v>
      </c>
      <c r="AW35" s="138">
        <v>0</v>
      </c>
      <c r="AX35" s="138">
        <v>0</v>
      </c>
      <c r="AY35" s="138">
        <v>0</v>
      </c>
      <c r="AZ35" s="138">
        <v>0</v>
      </c>
      <c r="BA35" s="138">
        <v>0</v>
      </c>
      <c r="BB35" s="138">
        <v>0</v>
      </c>
      <c r="BC35" s="138">
        <v>0</v>
      </c>
    </row>
    <row r="36" spans="1:55" s="140" customFormat="1" ht="12.75" customHeight="1">
      <c r="A36" s="775" t="s">
        <v>538</v>
      </c>
      <c r="B36" s="775" t="s">
        <v>75</v>
      </c>
      <c r="C36" s="775" t="s">
        <v>247</v>
      </c>
      <c r="D36" s="775" t="s">
        <v>80</v>
      </c>
      <c r="E36" s="138">
        <v>0</v>
      </c>
      <c r="F36" s="138">
        <v>0</v>
      </c>
      <c r="G36" s="138">
        <v>0</v>
      </c>
      <c r="H36" s="138">
        <v>0</v>
      </c>
      <c r="I36" s="138">
        <v>0</v>
      </c>
      <c r="J36" s="138">
        <v>0</v>
      </c>
      <c r="K36" s="138">
        <v>0</v>
      </c>
      <c r="L36" s="138">
        <v>0</v>
      </c>
      <c r="M36" s="138">
        <v>0</v>
      </c>
      <c r="N36" s="138">
        <v>0</v>
      </c>
      <c r="O36" s="138">
        <v>0</v>
      </c>
      <c r="P36" s="138">
        <v>0</v>
      </c>
      <c r="Q36" s="138">
        <v>0</v>
      </c>
      <c r="R36" s="138">
        <v>0</v>
      </c>
      <c r="S36" s="138">
        <v>0</v>
      </c>
      <c r="T36" s="138">
        <v>0</v>
      </c>
      <c r="U36" s="138">
        <v>0</v>
      </c>
      <c r="V36" s="138">
        <v>0</v>
      </c>
      <c r="W36" s="138">
        <v>0</v>
      </c>
      <c r="X36" s="138">
        <v>0</v>
      </c>
      <c r="Y36" s="138">
        <v>0</v>
      </c>
      <c r="Z36" s="138">
        <v>0</v>
      </c>
      <c r="AA36" s="138">
        <v>0</v>
      </c>
      <c r="AB36" s="138">
        <v>0</v>
      </c>
      <c r="AC36" s="1054" t="s">
        <v>2225</v>
      </c>
      <c r="AE36" s="762" t="s">
        <v>638</v>
      </c>
      <c r="AF36" s="138">
        <v>0</v>
      </c>
      <c r="AG36" s="138">
        <v>0</v>
      </c>
      <c r="AH36" s="138">
        <v>0</v>
      </c>
      <c r="AI36" s="138">
        <v>0</v>
      </c>
      <c r="AJ36" s="138">
        <v>0</v>
      </c>
      <c r="AK36" s="138">
        <v>0</v>
      </c>
      <c r="AL36" s="138">
        <v>0</v>
      </c>
      <c r="AM36" s="138">
        <v>0</v>
      </c>
      <c r="AN36" s="138">
        <v>0</v>
      </c>
      <c r="AO36" s="138">
        <v>0</v>
      </c>
      <c r="AP36" s="138">
        <v>0</v>
      </c>
      <c r="AQ36" s="138">
        <v>0</v>
      </c>
      <c r="AR36" s="138">
        <v>0</v>
      </c>
      <c r="AS36" s="138">
        <v>0</v>
      </c>
      <c r="AT36" s="138">
        <v>0</v>
      </c>
      <c r="AU36" s="138">
        <v>0</v>
      </c>
      <c r="AV36" s="138">
        <v>0</v>
      </c>
      <c r="AW36" s="138">
        <v>0</v>
      </c>
      <c r="AX36" s="138">
        <v>0</v>
      </c>
      <c r="AY36" s="138">
        <v>0</v>
      </c>
      <c r="AZ36" s="138">
        <v>0</v>
      </c>
      <c r="BA36" s="138">
        <v>0</v>
      </c>
      <c r="BB36" s="138">
        <v>0</v>
      </c>
      <c r="BC36" s="138">
        <v>0</v>
      </c>
    </row>
    <row r="37" spans="1:55" s="140" customFormat="1" ht="12.75" customHeight="1">
      <c r="A37" s="775"/>
      <c r="B37" s="775"/>
      <c r="C37" s="775"/>
      <c r="D37" s="775"/>
      <c r="E37" s="141" t="str">
        <f>IF(AND(SUM(E34:E36)&gt;0,E35=0),"Missing Input",IF(AND(SUM(E34:E35)&gt;0,E36=0),"Missing Output",IF(AND(SUM(E34:E36)&gt;0,E35&gt;0,E36&gt;0),(E36/E35)*100,"")))</f>
        <v/>
      </c>
      <c r="F37" s="141" t="str">
        <f t="shared" ref="F37:AB37" si="10">IF(AND(SUM(F34:F36)&gt;0,F35=0),"Missing Input",IF(AND(SUM(F34:F35)&gt;0,F36=0),"Missing Output",IF(AND(SUM(F34:F36)&gt;0,F35&gt;0,F36&gt;0),(F36/F35)*100,"")))</f>
        <v/>
      </c>
      <c r="G37" s="141" t="str">
        <f t="shared" si="10"/>
        <v/>
      </c>
      <c r="H37" s="141" t="str">
        <f t="shared" si="10"/>
        <v/>
      </c>
      <c r="I37" s="141" t="str">
        <f t="shared" si="10"/>
        <v/>
      </c>
      <c r="J37" s="141" t="str">
        <f t="shared" si="10"/>
        <v/>
      </c>
      <c r="K37" s="141" t="str">
        <f t="shared" si="10"/>
        <v/>
      </c>
      <c r="L37" s="141" t="str">
        <f t="shared" si="10"/>
        <v/>
      </c>
      <c r="M37" s="141" t="str">
        <f t="shared" si="10"/>
        <v/>
      </c>
      <c r="N37" s="141" t="str">
        <f t="shared" si="10"/>
        <v/>
      </c>
      <c r="O37" s="141" t="str">
        <f t="shared" si="10"/>
        <v/>
      </c>
      <c r="P37" s="141" t="str">
        <f t="shared" si="10"/>
        <v/>
      </c>
      <c r="Q37" s="141" t="str">
        <f t="shared" si="10"/>
        <v/>
      </c>
      <c r="R37" s="141" t="str">
        <f t="shared" si="10"/>
        <v/>
      </c>
      <c r="S37" s="141" t="str">
        <f t="shared" si="10"/>
        <v/>
      </c>
      <c r="T37" s="141" t="str">
        <f t="shared" si="10"/>
        <v/>
      </c>
      <c r="U37" s="141" t="str">
        <f t="shared" si="10"/>
        <v/>
      </c>
      <c r="V37" s="141" t="str">
        <f t="shared" si="10"/>
        <v/>
      </c>
      <c r="W37" s="141" t="str">
        <f>IF(AND(SUM(W34:W36)&gt;0,W35=0),"Missing Input",IF(AND(SUM(W34:W35)&gt;0,W36=0),"Missing Output",IF(AND(SUM(W34:W36)&gt;0,W35&gt;0,W36&gt;0),(W36/W35)*100,"")))</f>
        <v/>
      </c>
      <c r="X37" s="141" t="str">
        <f>IF(AND(SUM(X34:X36)&gt;0,X35=0),"Missing Input",IF(AND(SUM(X34:X35)&gt;0,X36=0),"Missing Output",IF(AND(SUM(X34:X36)&gt;0,X35&gt;0,X36&gt;0),(X36/X35)*100,"")))</f>
        <v/>
      </c>
      <c r="Y37" s="141" t="str">
        <f>IF(AND(SUM(Y34:Y36)&gt;0,Y35=0),"Missing Input",IF(AND(SUM(Y34:Y35)&gt;0,Y36=0),"Missing Output",IF(AND(SUM(Y34:Y36)&gt;0,Y35&gt;0,Y36&gt;0),(Y36/Y35)*100,"")))</f>
        <v/>
      </c>
      <c r="Z37" s="141" t="str">
        <f>IF(AND(SUM(Z34:Z36)&gt;0,Z35=0),"Missing Input",IF(AND(SUM(Z34:Z35)&gt;0,Z36=0),"Missing Output",IF(AND(SUM(Z34:Z36)&gt;0,Z35&gt;0,Z36&gt;0),(Z36/Z35)*100,"")))</f>
        <v/>
      </c>
      <c r="AA37" s="141" t="str">
        <f>IF(AND(SUM(AA34:AA36)&gt;0,AA35=0),"Missing Input",IF(AND(SUM(AA34:AA35)&gt;0,AA36=0),"Missing Output",IF(AND(SUM(AA34:AA36)&gt;0,AA35&gt;0,AA36&gt;0),(AA36/AA35)*100,"")))</f>
        <v/>
      </c>
      <c r="AB37" s="141" t="str">
        <f t="shared" si="10"/>
        <v/>
      </c>
      <c r="AC37" s="1070" t="s">
        <v>2222</v>
      </c>
      <c r="AE37" s="762" t="s">
        <v>964</v>
      </c>
      <c r="AF37" s="141" t="str">
        <f t="shared" ref="AF37:BC37" si="11">IF(AND(SUM(AF34:AF36)&gt;0,AF35=0),"Missing Input",IF(AND(SUM(AF34:AF35)&gt;0,AF36=0),"Missing Output",IF(AND(SUM(AF34:AF36)&gt;0,AF35&gt;0,AF36&gt;0),(AF36/AF35)*100,"")))</f>
        <v/>
      </c>
      <c r="AG37" s="141" t="str">
        <f t="shared" si="11"/>
        <v/>
      </c>
      <c r="AH37" s="141" t="str">
        <f t="shared" si="11"/>
        <v/>
      </c>
      <c r="AI37" s="141" t="str">
        <f t="shared" si="11"/>
        <v/>
      </c>
      <c r="AJ37" s="141" t="str">
        <f t="shared" si="11"/>
        <v/>
      </c>
      <c r="AK37" s="141" t="str">
        <f t="shared" si="11"/>
        <v/>
      </c>
      <c r="AL37" s="141" t="str">
        <f t="shared" si="11"/>
        <v/>
      </c>
      <c r="AM37" s="141" t="str">
        <f t="shared" si="11"/>
        <v/>
      </c>
      <c r="AN37" s="141" t="str">
        <f t="shared" si="11"/>
        <v/>
      </c>
      <c r="AO37" s="141" t="str">
        <f t="shared" si="11"/>
        <v/>
      </c>
      <c r="AP37" s="141" t="str">
        <f t="shared" si="11"/>
        <v/>
      </c>
      <c r="AQ37" s="141" t="str">
        <f t="shared" si="11"/>
        <v/>
      </c>
      <c r="AR37" s="141" t="str">
        <f t="shared" si="11"/>
        <v/>
      </c>
      <c r="AS37" s="141" t="str">
        <f t="shared" si="11"/>
        <v/>
      </c>
      <c r="AT37" s="141" t="str">
        <f t="shared" si="11"/>
        <v/>
      </c>
      <c r="AU37" s="141" t="str">
        <f t="shared" si="11"/>
        <v/>
      </c>
      <c r="AV37" s="141" t="str">
        <f t="shared" si="11"/>
        <v/>
      </c>
      <c r="AW37" s="141" t="str">
        <f t="shared" si="11"/>
        <v/>
      </c>
      <c r="AX37" s="141" t="str">
        <f t="shared" si="11"/>
        <v/>
      </c>
      <c r="AY37" s="141" t="str">
        <f>IF(AND(SUM(AY34:AY36)&gt;0,AY35=0),"Missing Input",IF(AND(SUM(AY34:AY35)&gt;0,AY36=0),"Missing Output",IF(AND(SUM(AY34:AY36)&gt;0,AY35&gt;0,AY36&gt;0),(AY36/AY35)*100,"")))</f>
        <v/>
      </c>
      <c r="AZ37" s="141" t="str">
        <f>IF(AND(SUM(AZ34:AZ36)&gt;0,AZ35=0),"Missing Input",IF(AND(SUM(AZ34:AZ35)&gt;0,AZ36=0),"Missing Output",IF(AND(SUM(AZ34:AZ36)&gt;0,AZ35&gt;0,AZ36&gt;0),(AZ36/AZ35)*100,"")))</f>
        <v/>
      </c>
      <c r="BA37" s="141" t="str">
        <f>IF(AND(SUM(BA34:BA36)&gt;0,BA35=0),"Missing Input",IF(AND(SUM(BA34:BA35)&gt;0,BA36=0),"Missing Output",IF(AND(SUM(BA34:BA36)&gt;0,BA35&gt;0,BA36&gt;0),(BA36/BA35)*100,"")))</f>
        <v/>
      </c>
      <c r="BB37" s="141" t="str">
        <f>IF(AND(SUM(BB34:BB36)&gt;0,BB35=0),"Missing Input",IF(AND(SUM(BB34:BB35)&gt;0,BB36=0),"Missing Output",IF(AND(SUM(BB34:BB36)&gt;0,BB35&gt;0,BB36&gt;0),(BB36/BB35)*100,"")))</f>
        <v/>
      </c>
      <c r="BC37" s="141" t="str">
        <f t="shared" si="11"/>
        <v/>
      </c>
    </row>
    <row r="38" spans="1:55" s="140" customFormat="1" ht="24" customHeight="1">
      <c r="A38" s="775"/>
      <c r="B38" s="775"/>
      <c r="C38" s="775"/>
      <c r="D38" s="775"/>
      <c r="E38" s="142"/>
      <c r="F38" s="142"/>
      <c r="G38" s="142"/>
      <c r="H38" s="142"/>
      <c r="I38" s="142"/>
      <c r="J38" s="143"/>
      <c r="K38" s="143"/>
      <c r="L38" s="143"/>
      <c r="M38" s="143"/>
      <c r="N38" s="143"/>
      <c r="O38" s="143"/>
      <c r="P38" s="143"/>
      <c r="Q38" s="143"/>
      <c r="R38" s="143"/>
      <c r="S38" s="143"/>
      <c r="T38" s="143"/>
      <c r="U38" s="143"/>
      <c r="V38" s="143"/>
      <c r="W38" s="143"/>
      <c r="X38" s="143"/>
      <c r="Y38" s="143"/>
      <c r="Z38" s="143"/>
      <c r="AA38" s="143"/>
      <c r="AB38" s="143"/>
      <c r="AC38" s="1071" t="s">
        <v>2223</v>
      </c>
      <c r="AE38" s="762" t="s">
        <v>759</v>
      </c>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row>
    <row r="39" spans="1:55" s="140" customFormat="1">
      <c r="A39" s="775" t="s">
        <v>538</v>
      </c>
      <c r="B39" s="793" t="s">
        <v>74</v>
      </c>
      <c r="C39" s="775" t="s">
        <v>615</v>
      </c>
      <c r="D39" s="775" t="s">
        <v>80</v>
      </c>
      <c r="E39" s="718">
        <f>SUM(E9,E14,E25,E30)</f>
        <v>0</v>
      </c>
      <c r="F39" s="718">
        <f t="shared" ref="F39:AB39" si="12">SUM(F9,F14,F25,F30)</f>
        <v>0</v>
      </c>
      <c r="G39" s="718">
        <f t="shared" si="12"/>
        <v>0</v>
      </c>
      <c r="H39" s="718">
        <f t="shared" si="12"/>
        <v>0</v>
      </c>
      <c r="I39" s="718">
        <f t="shared" si="12"/>
        <v>0</v>
      </c>
      <c r="J39" s="718">
        <f t="shared" si="12"/>
        <v>0</v>
      </c>
      <c r="K39" s="718">
        <f t="shared" si="12"/>
        <v>0</v>
      </c>
      <c r="L39" s="718">
        <f t="shared" si="12"/>
        <v>0</v>
      </c>
      <c r="M39" s="718">
        <f t="shared" si="12"/>
        <v>0</v>
      </c>
      <c r="N39" s="718">
        <f t="shared" si="12"/>
        <v>0</v>
      </c>
      <c r="O39" s="722">
        <f t="shared" si="12"/>
        <v>0</v>
      </c>
      <c r="P39" s="718">
        <f t="shared" si="12"/>
        <v>0</v>
      </c>
      <c r="Q39" s="718">
        <f t="shared" si="12"/>
        <v>0</v>
      </c>
      <c r="R39" s="718">
        <f t="shared" si="12"/>
        <v>0</v>
      </c>
      <c r="S39" s="718">
        <f t="shared" ref="S39:Y39" si="13">SUM(S9,S14,S25,S30)</f>
        <v>0</v>
      </c>
      <c r="T39" s="718">
        <f t="shared" si="13"/>
        <v>0</v>
      </c>
      <c r="U39" s="718">
        <f t="shared" si="13"/>
        <v>0</v>
      </c>
      <c r="V39" s="718">
        <f t="shared" si="13"/>
        <v>0</v>
      </c>
      <c r="W39" s="718">
        <f t="shared" si="13"/>
        <v>0</v>
      </c>
      <c r="X39" s="718">
        <f t="shared" si="13"/>
        <v>0</v>
      </c>
      <c r="Y39" s="722">
        <f t="shared" si="13"/>
        <v>0</v>
      </c>
      <c r="Z39" s="718">
        <f>SUM(Z9,Z14,Z25,Z30)</f>
        <v>0</v>
      </c>
      <c r="AA39" s="718">
        <f>SUM(AA9,AA14,AA25,AA30)</f>
        <v>0</v>
      </c>
      <c r="AB39" s="722">
        <f t="shared" si="12"/>
        <v>0</v>
      </c>
      <c r="AC39" s="1072" t="s">
        <v>2224</v>
      </c>
      <c r="AE39" s="762" t="s">
        <v>637</v>
      </c>
      <c r="AF39" s="145">
        <f t="shared" ref="AF39:BC39" si="14">SUM(AF9,AF14,AF25,AF30)</f>
        <v>0</v>
      </c>
      <c r="AG39" s="145">
        <f t="shared" si="14"/>
        <v>0</v>
      </c>
      <c r="AH39" s="145">
        <f t="shared" si="14"/>
        <v>0</v>
      </c>
      <c r="AI39" s="145">
        <f t="shared" si="14"/>
        <v>0</v>
      </c>
      <c r="AJ39" s="145">
        <f t="shared" si="14"/>
        <v>0</v>
      </c>
      <c r="AK39" s="145">
        <f t="shared" si="14"/>
        <v>0</v>
      </c>
      <c r="AL39" s="145">
        <f t="shared" si="14"/>
        <v>0</v>
      </c>
      <c r="AM39" s="145">
        <f t="shared" si="14"/>
        <v>0</v>
      </c>
      <c r="AN39" s="145">
        <f t="shared" si="14"/>
        <v>0</v>
      </c>
      <c r="AO39" s="145">
        <f t="shared" si="14"/>
        <v>0</v>
      </c>
      <c r="AP39" s="145">
        <f t="shared" si="14"/>
        <v>0</v>
      </c>
      <c r="AQ39" s="145">
        <f t="shared" si="14"/>
        <v>0</v>
      </c>
      <c r="AR39" s="145">
        <f t="shared" si="14"/>
        <v>0</v>
      </c>
      <c r="AS39" s="145">
        <f t="shared" si="14"/>
        <v>0</v>
      </c>
      <c r="AT39" s="145">
        <f t="shared" si="14"/>
        <v>0</v>
      </c>
      <c r="AU39" s="145">
        <f t="shared" si="14"/>
        <v>0</v>
      </c>
      <c r="AV39" s="145">
        <f t="shared" si="14"/>
        <v>0</v>
      </c>
      <c r="AW39" s="145">
        <f t="shared" si="14"/>
        <v>0</v>
      </c>
      <c r="AX39" s="145">
        <f t="shared" si="14"/>
        <v>0</v>
      </c>
      <c r="AY39" s="145">
        <f>SUM(AY9,AY14,AY25,AY30)</f>
        <v>0</v>
      </c>
      <c r="AZ39" s="145">
        <f>SUM(AZ9,AZ14,AZ25,AZ30)</f>
        <v>0</v>
      </c>
      <c r="BA39" s="145">
        <f>SUM(BA9,BA14,BA25,BA30)</f>
        <v>0</v>
      </c>
      <c r="BB39" s="145">
        <f>SUM(BB9,BB14,BB25,BB30)</f>
        <v>0</v>
      </c>
      <c r="BC39" s="145">
        <f t="shared" si="14"/>
        <v>0</v>
      </c>
    </row>
    <row r="40" spans="1:55" s="140" customFormat="1" ht="12.75" thickBot="1">
      <c r="A40" s="775" t="s">
        <v>538</v>
      </c>
      <c r="B40" s="775" t="s">
        <v>75</v>
      </c>
      <c r="C40" s="775" t="s">
        <v>615</v>
      </c>
      <c r="D40" s="775" t="s">
        <v>80</v>
      </c>
      <c r="E40" s="720">
        <f>SUM(E15,E20,E31,E36)</f>
        <v>0</v>
      </c>
      <c r="F40" s="720">
        <f t="shared" ref="F40:AB40" si="15">SUM(F15,F20,F31,F36)</f>
        <v>0</v>
      </c>
      <c r="G40" s="720">
        <f t="shared" si="15"/>
        <v>0</v>
      </c>
      <c r="H40" s="720">
        <f t="shared" si="15"/>
        <v>0</v>
      </c>
      <c r="I40" s="720">
        <f t="shared" si="15"/>
        <v>0</v>
      </c>
      <c r="J40" s="720">
        <f t="shared" si="15"/>
        <v>0</v>
      </c>
      <c r="K40" s="720">
        <f t="shared" si="15"/>
        <v>0</v>
      </c>
      <c r="L40" s="720">
        <f t="shared" si="15"/>
        <v>0</v>
      </c>
      <c r="M40" s="720">
        <f t="shared" si="15"/>
        <v>0</v>
      </c>
      <c r="N40" s="720">
        <f t="shared" si="15"/>
        <v>0</v>
      </c>
      <c r="O40" s="723">
        <f t="shared" si="15"/>
        <v>0</v>
      </c>
      <c r="P40" s="720">
        <f t="shared" si="15"/>
        <v>0</v>
      </c>
      <c r="Q40" s="720">
        <f t="shared" si="15"/>
        <v>0</v>
      </c>
      <c r="R40" s="720">
        <f t="shared" si="15"/>
        <v>0</v>
      </c>
      <c r="S40" s="720">
        <f t="shared" ref="S40:Y40" si="16">SUM(S15,S20,S31,S36)</f>
        <v>0</v>
      </c>
      <c r="T40" s="720">
        <f t="shared" si="16"/>
        <v>0</v>
      </c>
      <c r="U40" s="720">
        <f t="shared" si="16"/>
        <v>0</v>
      </c>
      <c r="V40" s="720">
        <f t="shared" si="16"/>
        <v>0</v>
      </c>
      <c r="W40" s="720">
        <f t="shared" si="16"/>
        <v>0</v>
      </c>
      <c r="X40" s="720">
        <f t="shared" si="16"/>
        <v>0</v>
      </c>
      <c r="Y40" s="723">
        <f t="shared" si="16"/>
        <v>0</v>
      </c>
      <c r="Z40" s="720">
        <f>SUM(Z15,Z20,Z31,Z36)</f>
        <v>0</v>
      </c>
      <c r="AA40" s="720">
        <f>SUM(AA15,AA20,AA31,AA36)</f>
        <v>0</v>
      </c>
      <c r="AB40" s="723">
        <f t="shared" si="15"/>
        <v>0</v>
      </c>
      <c r="AC40" s="1073" t="s">
        <v>2225</v>
      </c>
      <c r="AE40" s="764" t="s">
        <v>638</v>
      </c>
      <c r="AF40" s="146">
        <f t="shared" ref="AF40:BC40" si="17">SUM(AF15,AF20,AF31,AF36)</f>
        <v>0</v>
      </c>
      <c r="AG40" s="146">
        <f t="shared" si="17"/>
        <v>0</v>
      </c>
      <c r="AH40" s="146">
        <f t="shared" si="17"/>
        <v>0</v>
      </c>
      <c r="AI40" s="146">
        <f t="shared" si="17"/>
        <v>0</v>
      </c>
      <c r="AJ40" s="146">
        <f t="shared" si="17"/>
        <v>0</v>
      </c>
      <c r="AK40" s="146">
        <f t="shared" si="17"/>
        <v>0</v>
      </c>
      <c r="AL40" s="146">
        <f t="shared" si="17"/>
        <v>0</v>
      </c>
      <c r="AM40" s="146">
        <f t="shared" si="17"/>
        <v>0</v>
      </c>
      <c r="AN40" s="146">
        <f t="shared" si="17"/>
        <v>0</v>
      </c>
      <c r="AO40" s="146">
        <f t="shared" si="17"/>
        <v>0</v>
      </c>
      <c r="AP40" s="146">
        <f t="shared" si="17"/>
        <v>0</v>
      </c>
      <c r="AQ40" s="146">
        <f t="shared" si="17"/>
        <v>0</v>
      </c>
      <c r="AR40" s="146">
        <f t="shared" si="17"/>
        <v>0</v>
      </c>
      <c r="AS40" s="146">
        <f t="shared" si="17"/>
        <v>0</v>
      </c>
      <c r="AT40" s="146">
        <f t="shared" si="17"/>
        <v>0</v>
      </c>
      <c r="AU40" s="146">
        <f t="shared" si="17"/>
        <v>0</v>
      </c>
      <c r="AV40" s="146">
        <f t="shared" si="17"/>
        <v>0</v>
      </c>
      <c r="AW40" s="146">
        <f t="shared" si="17"/>
        <v>0</v>
      </c>
      <c r="AX40" s="146">
        <f t="shared" si="17"/>
        <v>0</v>
      </c>
      <c r="AY40" s="146">
        <f>SUM(AY15,AY20,AY31,AY36)</f>
        <v>0</v>
      </c>
      <c r="AZ40" s="146">
        <f>SUM(AZ15,AZ20,AZ31,AZ36)</f>
        <v>0</v>
      </c>
      <c r="BA40" s="146">
        <f>SUM(BA15,BA20,BA31,BA36)</f>
        <v>0</v>
      </c>
      <c r="BB40" s="146">
        <f>SUM(BB15,BB20,BB31,BB36)</f>
        <v>0</v>
      </c>
      <c r="BC40" s="146">
        <f t="shared" si="17"/>
        <v>0</v>
      </c>
    </row>
  </sheetData>
  <phoneticPr fontId="11" type="noConversion"/>
  <conditionalFormatting sqref="E6:Z40">
    <cfRule type="expression" dxfId="212" priority="2" stopIfTrue="1">
      <formula>E6&lt;&gt;AF6</formula>
    </cfRule>
  </conditionalFormatting>
  <conditionalFormatting sqref="AB6:AB40">
    <cfRule type="expression" dxfId="211" priority="74" stopIfTrue="1">
      <formula>AB6&lt;&gt;BC6</formula>
    </cfRule>
  </conditionalFormatting>
  <conditionalFormatting sqref="AA6:AA40">
    <cfRule type="expression" dxfId="210" priority="1" stopIfTrue="1">
      <formula>AA6&lt;&gt;BB6</formula>
    </cfRule>
  </conditionalFormatting>
  <dataValidations count="1">
    <dataValidation type="whole" operator="greaterThanOrEqual" allowBlank="1" showInputMessage="1" showErrorMessage="1" error="Positive whole numbers only / Nombres entiers positifs uniquement" sqref="AF18:BC20 AF12:BC15 AF7:BC9 AF34:BC36 AF28:BC31 AF23:BC25 E18:AB20 E12:AB15 E7:AB9 E34:AB36 E28:AB31 E23:AB25">
      <formula1>0</formula1>
    </dataValidation>
  </dataValidations>
  <pageMargins left="0.25" right="0.25" top="0.5" bottom="0.3" header="0.5" footer="0.5"/>
  <pageSetup paperSize="9" scale="59" orientation="landscape" r:id="rId1"/>
  <headerFooter alignWithMargins="0"/>
  <legacyDrawing r:id="rId2"/>
</worksheet>
</file>

<file path=xl/worksheets/sheet36.xml><?xml version="1.0" encoding="utf-8"?>
<worksheet xmlns="http://schemas.openxmlformats.org/spreadsheetml/2006/main" xmlns:r="http://schemas.openxmlformats.org/officeDocument/2006/relationships">
  <sheetPr codeName="Sheet_TS22" enableFormatConditionsCalculation="0">
    <tabColor indexed="43"/>
    <pageSetUpPr fitToPage="1"/>
  </sheetPr>
  <dimension ref="A1:BP40"/>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17" sqref="AC17"/>
    </sheetView>
  </sheetViews>
  <sheetFormatPr defaultRowHeight="12"/>
  <cols>
    <col min="1" max="4" width="10.140625" style="777" hidden="1" customWidth="1"/>
    <col min="5" max="28" width="8.7109375" style="95" customWidth="1"/>
    <col min="29" max="29" width="30.7109375" style="777" customWidth="1"/>
    <col min="30" max="30" width="9.140625" style="95" hidden="1" customWidth="1"/>
    <col min="31" max="31" width="33.42578125" style="777" hidden="1" customWidth="1"/>
    <col min="32" max="68" width="9.140625" style="95" hidden="1" customWidth="1"/>
    <col min="69" max="79" width="9.140625" style="95" customWidth="1"/>
    <col min="80" max="16384" width="9.140625" style="95"/>
  </cols>
  <sheetData>
    <row r="1" spans="1:55" ht="48.95" customHeight="1">
      <c r="F1" s="402"/>
      <c r="G1" s="220"/>
      <c r="H1" s="220"/>
      <c r="I1" s="1075" t="s">
        <v>2235</v>
      </c>
      <c r="J1" s="220"/>
      <c r="K1" s="220"/>
      <c r="L1" s="220"/>
      <c r="N1" s="402"/>
      <c r="O1" s="221"/>
      <c r="P1" s="221"/>
      <c r="Q1" s="221"/>
      <c r="R1" s="221"/>
      <c r="S1" s="221"/>
      <c r="T1" s="221"/>
      <c r="U1" s="1075" t="s">
        <v>2235</v>
      </c>
      <c r="V1" s="221"/>
      <c r="W1" s="221"/>
      <c r="X1" s="221"/>
      <c r="Y1" s="221"/>
      <c r="Z1" s="221"/>
      <c r="AA1" s="221"/>
      <c r="AB1" s="221"/>
      <c r="AC1" s="1040">
        <f ca="1">NOW()</f>
        <v>41912.572466666665</v>
      </c>
      <c r="AE1" s="787" t="s">
        <v>646</v>
      </c>
    </row>
    <row r="2" spans="1:55"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c r="AE2" s="770"/>
    </row>
    <row r="3" spans="1:55"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E3" s="772"/>
    </row>
    <row r="4" spans="1:55" s="99" customFormat="1">
      <c r="A4" s="759" t="s">
        <v>1304</v>
      </c>
      <c r="B4" s="759" t="s">
        <v>1302</v>
      </c>
      <c r="C4" s="759" t="s">
        <v>1303</v>
      </c>
      <c r="D4" s="760" t="s">
        <v>1305</v>
      </c>
      <c r="E4" s="98"/>
      <c r="F4" s="98"/>
      <c r="G4" s="98"/>
      <c r="H4" s="98"/>
      <c r="I4" s="98"/>
      <c r="J4" s="98"/>
      <c r="K4" s="98"/>
      <c r="L4" s="98"/>
      <c r="AC4" s="771"/>
      <c r="AE4" s="772"/>
    </row>
    <row r="5" spans="1:55" s="99"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137" customFormat="1" ht="24" customHeight="1" thickBot="1">
      <c r="A6" s="789"/>
      <c r="B6" s="789"/>
      <c r="C6" s="789"/>
      <c r="D6" s="789"/>
      <c r="E6" s="626"/>
      <c r="F6" s="626"/>
      <c r="G6" s="626"/>
      <c r="H6" s="626"/>
      <c r="I6" s="626"/>
      <c r="J6" s="626"/>
      <c r="K6" s="626"/>
      <c r="L6" s="626"/>
      <c r="M6" s="626"/>
      <c r="N6" s="626"/>
      <c r="O6" s="126"/>
      <c r="P6" s="627"/>
      <c r="Q6" s="627"/>
      <c r="R6" s="627"/>
      <c r="S6" s="627"/>
      <c r="T6" s="627"/>
      <c r="U6" s="627"/>
      <c r="V6" s="627"/>
      <c r="W6" s="627"/>
      <c r="X6" s="627"/>
      <c r="Y6" s="126"/>
      <c r="Z6" s="627"/>
      <c r="AA6" s="627"/>
      <c r="AB6" s="126"/>
      <c r="AC6" s="1069" t="s">
        <v>2142</v>
      </c>
      <c r="AE6" s="763" t="s">
        <v>186</v>
      </c>
      <c r="AF6" s="249"/>
      <c r="AG6" s="627"/>
      <c r="AH6" s="627"/>
      <c r="AI6" s="627"/>
      <c r="AJ6" s="627"/>
      <c r="AK6" s="627"/>
      <c r="AL6" s="627"/>
      <c r="AM6" s="627"/>
      <c r="AN6" s="627"/>
      <c r="AO6" s="627"/>
      <c r="AP6" s="627"/>
      <c r="AQ6" s="627"/>
      <c r="AR6" s="627"/>
      <c r="AS6" s="627"/>
      <c r="AT6" s="627"/>
      <c r="AU6" s="627"/>
      <c r="AV6" s="627"/>
      <c r="AW6" s="627"/>
      <c r="AX6" s="627"/>
      <c r="AY6" s="627"/>
      <c r="AZ6" s="627"/>
      <c r="BA6" s="627"/>
      <c r="BB6" s="627"/>
      <c r="BC6" s="627"/>
    </row>
    <row r="7" spans="1:55" s="140" customFormat="1" ht="12.75" customHeight="1">
      <c r="A7" s="775" t="s">
        <v>538</v>
      </c>
      <c r="B7" s="775" t="s">
        <v>73</v>
      </c>
      <c r="C7" s="775" t="s">
        <v>555</v>
      </c>
      <c r="D7" s="775" t="s">
        <v>621</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2219</v>
      </c>
      <c r="AE7" s="762" t="s">
        <v>1474</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row>
    <row r="8" spans="1:55" s="140" customFormat="1" ht="12.75" customHeight="1">
      <c r="A8" s="775" t="s">
        <v>538</v>
      </c>
      <c r="B8" s="775" t="s">
        <v>1307</v>
      </c>
      <c r="C8" s="775" t="s">
        <v>555</v>
      </c>
      <c r="D8" s="775" t="s">
        <v>621</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2220</v>
      </c>
      <c r="AE8" s="762" t="s">
        <v>636</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row>
    <row r="9" spans="1:55" s="140" customFormat="1" ht="12.75" customHeight="1">
      <c r="A9" s="775" t="s">
        <v>538</v>
      </c>
      <c r="B9" s="775" t="s">
        <v>74</v>
      </c>
      <c r="C9" s="775" t="s">
        <v>555</v>
      </c>
      <c r="D9" s="775" t="s">
        <v>621</v>
      </c>
      <c r="E9" s="138">
        <v>0</v>
      </c>
      <c r="F9" s="138">
        <v>0</v>
      </c>
      <c r="G9" s="138">
        <v>0</v>
      </c>
      <c r="H9" s="138">
        <v>0</v>
      </c>
      <c r="I9" s="138">
        <v>0</v>
      </c>
      <c r="J9" s="138">
        <v>0</v>
      </c>
      <c r="K9" s="138">
        <v>0</v>
      </c>
      <c r="L9" s="138">
        <v>0</v>
      </c>
      <c r="M9" s="138">
        <v>0</v>
      </c>
      <c r="N9" s="138">
        <v>0</v>
      </c>
      <c r="O9" s="138">
        <v>0</v>
      </c>
      <c r="P9" s="138">
        <v>0</v>
      </c>
      <c r="Q9" s="138">
        <v>0</v>
      </c>
      <c r="R9" s="138">
        <v>0</v>
      </c>
      <c r="S9" s="138">
        <v>0</v>
      </c>
      <c r="T9" s="138">
        <v>0</v>
      </c>
      <c r="U9" s="138">
        <v>0</v>
      </c>
      <c r="V9" s="138">
        <v>0</v>
      </c>
      <c r="W9" s="138">
        <v>0</v>
      </c>
      <c r="X9" s="138">
        <v>0</v>
      </c>
      <c r="Y9" s="138">
        <v>0</v>
      </c>
      <c r="Z9" s="138">
        <v>0</v>
      </c>
      <c r="AA9" s="138">
        <v>0</v>
      </c>
      <c r="AB9" s="138">
        <v>0</v>
      </c>
      <c r="AC9" s="1054" t="s">
        <v>2221</v>
      </c>
      <c r="AE9" s="762" t="s">
        <v>637</v>
      </c>
      <c r="AF9" s="138">
        <v>0</v>
      </c>
      <c r="AG9" s="138">
        <v>0</v>
      </c>
      <c r="AH9" s="138">
        <v>0</v>
      </c>
      <c r="AI9" s="138">
        <v>0</v>
      </c>
      <c r="AJ9" s="138">
        <v>0</v>
      </c>
      <c r="AK9" s="138">
        <v>0</v>
      </c>
      <c r="AL9" s="138">
        <v>0</v>
      </c>
      <c r="AM9" s="138">
        <v>0</v>
      </c>
      <c r="AN9" s="138">
        <v>0</v>
      </c>
      <c r="AO9" s="138">
        <v>0</v>
      </c>
      <c r="AP9" s="138">
        <v>0</v>
      </c>
      <c r="AQ9" s="138">
        <v>0</v>
      </c>
      <c r="AR9" s="138">
        <v>0</v>
      </c>
      <c r="AS9" s="138">
        <v>0</v>
      </c>
      <c r="AT9" s="138">
        <v>0</v>
      </c>
      <c r="AU9" s="138">
        <v>0</v>
      </c>
      <c r="AV9" s="138">
        <v>0</v>
      </c>
      <c r="AW9" s="138">
        <v>0</v>
      </c>
      <c r="AX9" s="138">
        <v>0</v>
      </c>
      <c r="AY9" s="138">
        <v>0</v>
      </c>
      <c r="AZ9" s="138">
        <v>0</v>
      </c>
      <c r="BA9" s="138">
        <v>0</v>
      </c>
      <c r="BB9" s="138">
        <v>0</v>
      </c>
      <c r="BC9" s="138">
        <v>0</v>
      </c>
    </row>
    <row r="10" spans="1:55" s="140" customFormat="1" ht="12.75" customHeight="1">
      <c r="A10" s="775"/>
      <c r="B10" s="775"/>
      <c r="C10" s="775"/>
      <c r="D10" s="775"/>
      <c r="E10" s="141" t="str">
        <f>IF(AND(SUM(E7:E9)&gt;0,E8=0),"Missing Input",IF(AND(SUM(E7:E8)&gt;0,E9=0),"Missing Output",IF(AND(SUM(E7:E9)&gt;0,E8&gt;0,E9&gt;0),(E9*3.6)/E8*100,"")))</f>
        <v/>
      </c>
      <c r="F10" s="141" t="str">
        <f t="shared" ref="F10:AB10" si="0">IF(AND(SUM(F7:F9)&gt;0,F8=0),"Missing Input",IF(AND(SUM(F7:F8)&gt;0,F9=0),"Missing Output",IF(AND(SUM(F7:F9)&gt;0,F8&gt;0,F9&gt;0),(F9*3.6)/F8*100,"")))</f>
        <v/>
      </c>
      <c r="G10" s="141" t="str">
        <f t="shared" si="0"/>
        <v/>
      </c>
      <c r="H10" s="141" t="str">
        <f t="shared" si="0"/>
        <v/>
      </c>
      <c r="I10" s="141" t="str">
        <f t="shared" si="0"/>
        <v/>
      </c>
      <c r="J10" s="141" t="str">
        <f t="shared" si="0"/>
        <v/>
      </c>
      <c r="K10" s="141" t="str">
        <f t="shared" si="0"/>
        <v/>
      </c>
      <c r="L10" s="141" t="str">
        <f t="shared" si="0"/>
        <v/>
      </c>
      <c r="M10" s="141" t="str">
        <f t="shared" si="0"/>
        <v/>
      </c>
      <c r="N10" s="141" t="str">
        <f t="shared" si="0"/>
        <v/>
      </c>
      <c r="O10" s="141" t="str">
        <f t="shared" si="0"/>
        <v/>
      </c>
      <c r="P10" s="141" t="str">
        <f t="shared" si="0"/>
        <v/>
      </c>
      <c r="Q10" s="141" t="str">
        <f t="shared" si="0"/>
        <v/>
      </c>
      <c r="R10" s="141" t="str">
        <f t="shared" si="0"/>
        <v/>
      </c>
      <c r="S10" s="141" t="str">
        <f t="shared" si="0"/>
        <v/>
      </c>
      <c r="T10" s="141" t="str">
        <f t="shared" si="0"/>
        <v/>
      </c>
      <c r="U10" s="141" t="str">
        <f t="shared" si="0"/>
        <v/>
      </c>
      <c r="V10" s="141" t="str">
        <f t="shared" si="0"/>
        <v/>
      </c>
      <c r="W10" s="141" t="str">
        <f>IF(AND(SUM(W7:W9)&gt;0,W8=0),"Missing Input",IF(AND(SUM(W7:W8)&gt;0,W9=0),"Missing Output",IF(AND(SUM(W7:W9)&gt;0,W8&gt;0,W9&gt;0),(W9*3.6)/W8*100,"")))</f>
        <v/>
      </c>
      <c r="X10" s="141" t="str">
        <f>IF(AND(SUM(X7:X9)&gt;0,X8=0),"Missing Input",IF(AND(SUM(X7:X8)&gt;0,X9=0),"Missing Output",IF(AND(SUM(X7:X9)&gt;0,X8&gt;0,X9&gt;0),(X9*3.6)/X8*100,"")))</f>
        <v/>
      </c>
      <c r="Y10" s="141" t="str">
        <f>IF(AND(SUM(Y7:Y9)&gt;0,Y8=0),"Missing Input",IF(AND(SUM(Y7:Y8)&gt;0,Y9=0),"Missing Output",IF(AND(SUM(Y7:Y9)&gt;0,Y8&gt;0,Y9&gt;0),(Y9*3.6)/Y8*100,"")))</f>
        <v/>
      </c>
      <c r="Z10" s="141" t="str">
        <f>IF(AND(SUM(Z7:Z9)&gt;0,Z8=0),"Missing Input",IF(AND(SUM(Z7:Z8)&gt;0,Z9=0),"Missing Output",IF(AND(SUM(Z7:Z9)&gt;0,Z8&gt;0,Z9&gt;0),(Z9*3.6)/Z8*100,"")))</f>
        <v/>
      </c>
      <c r="AA10" s="141" t="str">
        <f>IF(AND(SUM(AA7:AA9)&gt;0,AA8=0),"Missing Input",IF(AND(SUM(AA7:AA8)&gt;0,AA9=0),"Missing Output",IF(AND(SUM(AA7:AA9)&gt;0,AA8&gt;0,AA9&gt;0),(AA9*3.6)/AA8*100,"")))</f>
        <v/>
      </c>
      <c r="AB10" s="141" t="str">
        <f t="shared" si="0"/>
        <v/>
      </c>
      <c r="AC10" s="1070" t="s">
        <v>2222</v>
      </c>
      <c r="AE10" s="762" t="s">
        <v>964</v>
      </c>
      <c r="AF10" s="141" t="str">
        <f t="shared" ref="AF10:BC10" si="1">IF(AND(SUM(AF7:AF9)&gt;0,AF8=0),"Missing Input",IF(AND(SUM(AF7:AF8)&gt;0,AF9=0),"Missing Output",IF(AND(SUM(AF7:AF9)&gt;0,AF8&gt;0,AF9&gt;0),(AF9*3.6)/AF8*100,"")))</f>
        <v/>
      </c>
      <c r="AG10" s="141" t="str">
        <f t="shared" si="1"/>
        <v/>
      </c>
      <c r="AH10" s="141" t="str">
        <f t="shared" si="1"/>
        <v/>
      </c>
      <c r="AI10" s="141" t="str">
        <f t="shared" si="1"/>
        <v/>
      </c>
      <c r="AJ10" s="141" t="str">
        <f t="shared" si="1"/>
        <v/>
      </c>
      <c r="AK10" s="141" t="str">
        <f t="shared" si="1"/>
        <v/>
      </c>
      <c r="AL10" s="141" t="str">
        <f t="shared" si="1"/>
        <v/>
      </c>
      <c r="AM10" s="141" t="str">
        <f t="shared" si="1"/>
        <v/>
      </c>
      <c r="AN10" s="141" t="str">
        <f t="shared" si="1"/>
        <v/>
      </c>
      <c r="AO10" s="141" t="str">
        <f t="shared" si="1"/>
        <v/>
      </c>
      <c r="AP10" s="141" t="str">
        <f t="shared" si="1"/>
        <v/>
      </c>
      <c r="AQ10" s="141" t="str">
        <f t="shared" si="1"/>
        <v/>
      </c>
      <c r="AR10" s="141" t="str">
        <f t="shared" si="1"/>
        <v/>
      </c>
      <c r="AS10" s="141" t="str">
        <f t="shared" si="1"/>
        <v/>
      </c>
      <c r="AT10" s="141" t="str">
        <f t="shared" si="1"/>
        <v/>
      </c>
      <c r="AU10" s="141" t="str">
        <f t="shared" si="1"/>
        <v/>
      </c>
      <c r="AV10" s="141" t="str">
        <f t="shared" si="1"/>
        <v/>
      </c>
      <c r="AW10" s="141" t="str">
        <f t="shared" si="1"/>
        <v/>
      </c>
      <c r="AX10" s="141" t="str">
        <f t="shared" si="1"/>
        <v/>
      </c>
      <c r="AY10" s="141" t="str">
        <f>IF(AND(SUM(AY7:AY9)&gt;0,AY8=0),"Missing Input",IF(AND(SUM(AY7:AY8)&gt;0,AY9=0),"Missing Output",IF(AND(SUM(AY7:AY9)&gt;0,AY8&gt;0,AY9&gt;0),(AY9*3.6)/AY8*100,"")))</f>
        <v/>
      </c>
      <c r="AZ10" s="141" t="str">
        <f>IF(AND(SUM(AZ7:AZ9)&gt;0,AZ8=0),"Missing Input",IF(AND(SUM(AZ7:AZ8)&gt;0,AZ9=0),"Missing Output",IF(AND(SUM(AZ7:AZ9)&gt;0,AZ8&gt;0,AZ9&gt;0),(AZ9*3.6)/AZ8*100,"")))</f>
        <v/>
      </c>
      <c r="BA10" s="141" t="str">
        <f>IF(AND(SUM(BA7:BA9)&gt;0,BA8=0),"Missing Input",IF(AND(SUM(BA7:BA8)&gt;0,BA9=0),"Missing Output",IF(AND(SUM(BA7:BA9)&gt;0,BA8&gt;0,BA9&gt;0),(BA9*3.6)/BA8*100,"")))</f>
        <v/>
      </c>
      <c r="BB10" s="141" t="str">
        <f>IF(AND(SUM(BB7:BB9)&gt;0,BB8=0),"Missing Input",IF(AND(SUM(BB7:BB8)&gt;0,BB9=0),"Missing Output",IF(AND(SUM(BB7:BB9)&gt;0,BB8&gt;0,BB9&gt;0),(BB9*3.6)/BB8*100,"")))</f>
        <v/>
      </c>
      <c r="BC10" s="141" t="str">
        <f t="shared" si="1"/>
        <v/>
      </c>
    </row>
    <row r="11" spans="1:55" s="140" customFormat="1" ht="24" customHeight="1">
      <c r="A11" s="775"/>
      <c r="B11" s="775"/>
      <c r="C11" s="775"/>
      <c r="D11" s="775"/>
      <c r="E11" s="628"/>
      <c r="F11" s="628"/>
      <c r="G11" s="628"/>
      <c r="H11" s="628"/>
      <c r="I11" s="628"/>
      <c r="J11" s="629"/>
      <c r="K11" s="629"/>
      <c r="L11" s="629"/>
      <c r="M11" s="629"/>
      <c r="N11" s="629"/>
      <c r="O11" s="144"/>
      <c r="P11" s="630"/>
      <c r="Q11" s="630"/>
      <c r="R11" s="630"/>
      <c r="S11" s="630"/>
      <c r="T11" s="630"/>
      <c r="U11" s="630"/>
      <c r="V11" s="630"/>
      <c r="W11" s="630"/>
      <c r="X11" s="630"/>
      <c r="Y11" s="144"/>
      <c r="Z11" s="630"/>
      <c r="AA11" s="630"/>
      <c r="AB11" s="144"/>
      <c r="AC11" s="1067" t="s">
        <v>2141</v>
      </c>
      <c r="AE11" s="762" t="s">
        <v>189</v>
      </c>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row>
    <row r="12" spans="1:55" s="140" customFormat="1" ht="12.75" customHeight="1">
      <c r="A12" s="775" t="s">
        <v>538</v>
      </c>
      <c r="B12" s="775" t="s">
        <v>73</v>
      </c>
      <c r="C12" s="775" t="s">
        <v>556</v>
      </c>
      <c r="D12" s="775" t="s">
        <v>621</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2219</v>
      </c>
      <c r="AE12" s="762" t="s">
        <v>1474</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row>
    <row r="13" spans="1:55" s="140" customFormat="1" ht="12.75" customHeight="1">
      <c r="A13" s="775" t="s">
        <v>538</v>
      </c>
      <c r="B13" s="775" t="s">
        <v>1307</v>
      </c>
      <c r="C13" s="775" t="s">
        <v>556</v>
      </c>
      <c r="D13" s="775" t="s">
        <v>621</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2220</v>
      </c>
      <c r="AE13" s="762" t="s">
        <v>636</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row>
    <row r="14" spans="1:55" s="140" customFormat="1" ht="12.75" customHeight="1">
      <c r="A14" s="775" t="s">
        <v>538</v>
      </c>
      <c r="B14" s="775" t="s">
        <v>74</v>
      </c>
      <c r="C14" s="775" t="s">
        <v>556</v>
      </c>
      <c r="D14" s="775" t="s">
        <v>621</v>
      </c>
      <c r="E14" s="138">
        <v>0</v>
      </c>
      <c r="F14" s="138">
        <v>0</v>
      </c>
      <c r="G14" s="138">
        <v>0</v>
      </c>
      <c r="H14" s="138">
        <v>0</v>
      </c>
      <c r="I14" s="138">
        <v>0</v>
      </c>
      <c r="J14" s="138">
        <v>0</v>
      </c>
      <c r="K14" s="138">
        <v>0</v>
      </c>
      <c r="L14" s="138">
        <v>0</v>
      </c>
      <c r="M14" s="138">
        <v>0</v>
      </c>
      <c r="N14" s="138">
        <v>0</v>
      </c>
      <c r="O14" s="138">
        <v>0</v>
      </c>
      <c r="P14" s="138">
        <v>0</v>
      </c>
      <c r="Q14" s="138">
        <v>0</v>
      </c>
      <c r="R14" s="138">
        <v>0</v>
      </c>
      <c r="S14" s="138">
        <v>0</v>
      </c>
      <c r="T14" s="138">
        <v>0</v>
      </c>
      <c r="U14" s="138">
        <v>0</v>
      </c>
      <c r="V14" s="138">
        <v>0</v>
      </c>
      <c r="W14" s="138">
        <v>0</v>
      </c>
      <c r="X14" s="138">
        <v>0</v>
      </c>
      <c r="Y14" s="138">
        <v>0</v>
      </c>
      <c r="Z14" s="138">
        <v>0</v>
      </c>
      <c r="AA14" s="138">
        <v>0</v>
      </c>
      <c r="AB14" s="138">
        <v>0</v>
      </c>
      <c r="AC14" s="1054" t="s">
        <v>2221</v>
      </c>
      <c r="AE14" s="762" t="s">
        <v>637</v>
      </c>
      <c r="AF14" s="138">
        <v>0</v>
      </c>
      <c r="AG14" s="138">
        <v>0</v>
      </c>
      <c r="AH14" s="138">
        <v>0</v>
      </c>
      <c r="AI14" s="138">
        <v>0</v>
      </c>
      <c r="AJ14" s="138">
        <v>0</v>
      </c>
      <c r="AK14" s="138">
        <v>0</v>
      </c>
      <c r="AL14" s="138">
        <v>0</v>
      </c>
      <c r="AM14" s="138">
        <v>0</v>
      </c>
      <c r="AN14" s="138">
        <v>0</v>
      </c>
      <c r="AO14" s="138">
        <v>0</v>
      </c>
      <c r="AP14" s="138">
        <v>0</v>
      </c>
      <c r="AQ14" s="138">
        <v>0</v>
      </c>
      <c r="AR14" s="138">
        <v>0</v>
      </c>
      <c r="AS14" s="138">
        <v>0</v>
      </c>
      <c r="AT14" s="138">
        <v>0</v>
      </c>
      <c r="AU14" s="138">
        <v>0</v>
      </c>
      <c r="AV14" s="138">
        <v>0</v>
      </c>
      <c r="AW14" s="138">
        <v>0</v>
      </c>
      <c r="AX14" s="138">
        <v>0</v>
      </c>
      <c r="AY14" s="138">
        <v>0</v>
      </c>
      <c r="AZ14" s="138">
        <v>0</v>
      </c>
      <c r="BA14" s="138">
        <v>0</v>
      </c>
      <c r="BB14" s="138">
        <v>0</v>
      </c>
      <c r="BC14" s="138">
        <v>0</v>
      </c>
    </row>
    <row r="15" spans="1:55" s="140" customFormat="1" ht="12.75" customHeight="1">
      <c r="A15" s="775" t="s">
        <v>538</v>
      </c>
      <c r="B15" s="775" t="s">
        <v>75</v>
      </c>
      <c r="C15" s="775" t="s">
        <v>556</v>
      </c>
      <c r="D15" s="775" t="s">
        <v>621</v>
      </c>
      <c r="E15" s="138">
        <v>0</v>
      </c>
      <c r="F15" s="138">
        <v>0</v>
      </c>
      <c r="G15" s="138">
        <v>0</v>
      </c>
      <c r="H15" s="138">
        <v>0</v>
      </c>
      <c r="I15" s="138">
        <v>0</v>
      </c>
      <c r="J15" s="138">
        <v>0</v>
      </c>
      <c r="K15" s="138">
        <v>0</v>
      </c>
      <c r="L15" s="138">
        <v>0</v>
      </c>
      <c r="M15" s="138">
        <v>0</v>
      </c>
      <c r="N15" s="138">
        <v>0</v>
      </c>
      <c r="O15" s="138">
        <v>0</v>
      </c>
      <c r="P15" s="138">
        <v>0</v>
      </c>
      <c r="Q15" s="138">
        <v>0</v>
      </c>
      <c r="R15" s="138">
        <v>0</v>
      </c>
      <c r="S15" s="138">
        <v>0</v>
      </c>
      <c r="T15" s="138">
        <v>0</v>
      </c>
      <c r="U15" s="138">
        <v>0</v>
      </c>
      <c r="V15" s="138">
        <v>0</v>
      </c>
      <c r="W15" s="138">
        <v>0</v>
      </c>
      <c r="X15" s="138">
        <v>0</v>
      </c>
      <c r="Y15" s="138">
        <v>0</v>
      </c>
      <c r="Z15" s="138">
        <v>0</v>
      </c>
      <c r="AA15" s="138">
        <v>0</v>
      </c>
      <c r="AB15" s="138">
        <v>0</v>
      </c>
      <c r="AC15" s="1054" t="s">
        <v>2225</v>
      </c>
      <c r="AE15" s="762" t="s">
        <v>638</v>
      </c>
      <c r="AF15" s="138">
        <v>0</v>
      </c>
      <c r="AG15" s="138">
        <v>0</v>
      </c>
      <c r="AH15" s="138">
        <v>0</v>
      </c>
      <c r="AI15" s="138">
        <v>0</v>
      </c>
      <c r="AJ15" s="138">
        <v>0</v>
      </c>
      <c r="AK15" s="138">
        <v>0</v>
      </c>
      <c r="AL15" s="138">
        <v>0</v>
      </c>
      <c r="AM15" s="138">
        <v>0</v>
      </c>
      <c r="AN15" s="138">
        <v>0</v>
      </c>
      <c r="AO15" s="138">
        <v>0</v>
      </c>
      <c r="AP15" s="138">
        <v>0</v>
      </c>
      <c r="AQ15" s="138">
        <v>0</v>
      </c>
      <c r="AR15" s="138">
        <v>0</v>
      </c>
      <c r="AS15" s="138">
        <v>0</v>
      </c>
      <c r="AT15" s="138">
        <v>0</v>
      </c>
      <c r="AU15" s="138">
        <v>0</v>
      </c>
      <c r="AV15" s="138">
        <v>0</v>
      </c>
      <c r="AW15" s="138">
        <v>0</v>
      </c>
      <c r="AX15" s="138">
        <v>0</v>
      </c>
      <c r="AY15" s="138">
        <v>0</v>
      </c>
      <c r="AZ15" s="138">
        <v>0</v>
      </c>
      <c r="BA15" s="138">
        <v>0</v>
      </c>
      <c r="BB15" s="138">
        <v>0</v>
      </c>
      <c r="BC15" s="138">
        <v>0</v>
      </c>
    </row>
    <row r="16" spans="1:55" s="140" customFormat="1" ht="12.75" customHeight="1">
      <c r="A16" s="775"/>
      <c r="B16" s="775"/>
      <c r="C16" s="775"/>
      <c r="D16" s="775"/>
      <c r="E16" s="141" t="str">
        <f>IF(AND(SUM(E12:E15)&gt;0,E13=0),"Missing Input",IF(AND(SUM(E12:E15)&gt;0,E14=0),"Missing Output",IF(AND(SUM(E12:E15)&gt;0,E13&gt;0,E14&gt;0),(E14*3.6+E15)/E13*100,"")))</f>
        <v/>
      </c>
      <c r="F16" s="141" t="str">
        <f t="shared" ref="F16:AB16" si="2">IF(AND(SUM(F12:F15)&gt;0,F13=0),"Missing Input",IF(AND(SUM(F12:F15)&gt;0,F14=0),"Missing Output",IF(AND(SUM(F12:F15)&gt;0,F13&gt;0,F14&gt;0),(F14*3.6+F15)/F13*100,"")))</f>
        <v/>
      </c>
      <c r="G16" s="141" t="str">
        <f t="shared" si="2"/>
        <v/>
      </c>
      <c r="H16" s="141" t="str">
        <f t="shared" si="2"/>
        <v/>
      </c>
      <c r="I16" s="141" t="str">
        <f t="shared" si="2"/>
        <v/>
      </c>
      <c r="J16" s="141" t="str">
        <f t="shared" si="2"/>
        <v/>
      </c>
      <c r="K16" s="141" t="str">
        <f t="shared" si="2"/>
        <v/>
      </c>
      <c r="L16" s="141" t="str">
        <f t="shared" si="2"/>
        <v/>
      </c>
      <c r="M16" s="141" t="str">
        <f t="shared" si="2"/>
        <v/>
      </c>
      <c r="N16" s="141" t="str">
        <f t="shared" si="2"/>
        <v/>
      </c>
      <c r="O16" s="141" t="str">
        <f t="shared" si="2"/>
        <v/>
      </c>
      <c r="P16" s="141" t="str">
        <f t="shared" si="2"/>
        <v/>
      </c>
      <c r="Q16" s="141" t="str">
        <f t="shared" si="2"/>
        <v/>
      </c>
      <c r="R16" s="141" t="str">
        <f t="shared" si="2"/>
        <v/>
      </c>
      <c r="S16" s="141" t="str">
        <f t="shared" si="2"/>
        <v/>
      </c>
      <c r="T16" s="141" t="str">
        <f t="shared" si="2"/>
        <v/>
      </c>
      <c r="U16" s="141" t="str">
        <f t="shared" si="2"/>
        <v/>
      </c>
      <c r="V16" s="141" t="str">
        <f t="shared" si="2"/>
        <v/>
      </c>
      <c r="W16" s="141" t="str">
        <f>IF(AND(SUM(W12:W15)&gt;0,W13=0),"Missing Input",IF(AND(SUM(W12:W15)&gt;0,W14=0),"Missing Output",IF(AND(SUM(W12:W15)&gt;0,W13&gt;0,W14&gt;0),(W14*3.6+W15)/W13*100,"")))</f>
        <v/>
      </c>
      <c r="X16" s="141" t="str">
        <f>IF(AND(SUM(X12:X15)&gt;0,X13=0),"Missing Input",IF(AND(SUM(X12:X15)&gt;0,X14=0),"Missing Output",IF(AND(SUM(X12:X15)&gt;0,X13&gt;0,X14&gt;0),(X14*3.6+X15)/X13*100,"")))</f>
        <v/>
      </c>
      <c r="Y16" s="141" t="str">
        <f>IF(AND(SUM(Y12:Y15)&gt;0,Y13=0),"Missing Input",IF(AND(SUM(Y12:Y15)&gt;0,Y14=0),"Missing Output",IF(AND(SUM(Y12:Y15)&gt;0,Y13&gt;0,Y14&gt;0),(Y14*3.6+Y15)/Y13*100,"")))</f>
        <v/>
      </c>
      <c r="Z16" s="141" t="str">
        <f>IF(AND(SUM(Z12:Z15)&gt;0,Z13=0),"Missing Input",IF(AND(SUM(Z12:Z15)&gt;0,Z14=0),"Missing Output",IF(AND(SUM(Z12:Z15)&gt;0,Z13&gt;0,Z14&gt;0),(Z14*3.6+Z15)/Z13*100,"")))</f>
        <v/>
      </c>
      <c r="AA16" s="141" t="str">
        <f>IF(AND(SUM(AA12:AA15)&gt;0,AA13=0),"Missing Input",IF(AND(SUM(AA12:AA15)&gt;0,AA14=0),"Missing Output",IF(AND(SUM(AA12:AA15)&gt;0,AA13&gt;0,AA14&gt;0),(AA14*3.6+AA15)/AA13*100,"")))</f>
        <v/>
      </c>
      <c r="AB16" s="141" t="str">
        <f t="shared" si="2"/>
        <v/>
      </c>
      <c r="AC16" s="1070" t="s">
        <v>2222</v>
      </c>
      <c r="AE16" s="762" t="s">
        <v>964</v>
      </c>
      <c r="AF16" s="141" t="str">
        <f t="shared" ref="AF16:BC16" si="3">IF(AND(SUM(AF12:AF15)&gt;0,AF13=0),"Missing Input",IF(AND(SUM(AF12:AF15)&gt;0,AF14=0),"Missing Output",IF(AND(SUM(AF12:AF15)&gt;0,AF13&gt;0,AF14&gt;0),(AF14*3.6+AF15)/AF13*100,"")))</f>
        <v/>
      </c>
      <c r="AG16" s="141" t="str">
        <f t="shared" si="3"/>
        <v/>
      </c>
      <c r="AH16" s="141" t="str">
        <f t="shared" si="3"/>
        <v/>
      </c>
      <c r="AI16" s="141" t="str">
        <f t="shared" si="3"/>
        <v/>
      </c>
      <c r="AJ16" s="141" t="str">
        <f t="shared" si="3"/>
        <v/>
      </c>
      <c r="AK16" s="141" t="str">
        <f t="shared" si="3"/>
        <v/>
      </c>
      <c r="AL16" s="141" t="str">
        <f t="shared" si="3"/>
        <v/>
      </c>
      <c r="AM16" s="141" t="str">
        <f t="shared" si="3"/>
        <v/>
      </c>
      <c r="AN16" s="141" t="str">
        <f t="shared" si="3"/>
        <v/>
      </c>
      <c r="AO16" s="141" t="str">
        <f t="shared" si="3"/>
        <v/>
      </c>
      <c r="AP16" s="141" t="str">
        <f t="shared" si="3"/>
        <v/>
      </c>
      <c r="AQ16" s="141" t="str">
        <f t="shared" si="3"/>
        <v/>
      </c>
      <c r="AR16" s="141" t="str">
        <f t="shared" si="3"/>
        <v/>
      </c>
      <c r="AS16" s="141" t="str">
        <f t="shared" si="3"/>
        <v/>
      </c>
      <c r="AT16" s="141" t="str">
        <f t="shared" si="3"/>
        <v/>
      </c>
      <c r="AU16" s="141" t="str">
        <f t="shared" si="3"/>
        <v/>
      </c>
      <c r="AV16" s="141" t="str">
        <f t="shared" si="3"/>
        <v/>
      </c>
      <c r="AW16" s="141" t="str">
        <f t="shared" si="3"/>
        <v/>
      </c>
      <c r="AX16" s="141" t="str">
        <f t="shared" si="3"/>
        <v/>
      </c>
      <c r="AY16" s="141" t="str">
        <f>IF(AND(SUM(AY12:AY15)&gt;0,AY13=0),"Missing Input",IF(AND(SUM(AY12:AY15)&gt;0,AY14=0),"Missing Output",IF(AND(SUM(AY12:AY15)&gt;0,AY13&gt;0,AY14&gt;0),(AY14*3.6+AY15)/AY13*100,"")))</f>
        <v/>
      </c>
      <c r="AZ16" s="141" t="str">
        <f>IF(AND(SUM(AZ12:AZ15)&gt;0,AZ13=0),"Missing Input",IF(AND(SUM(AZ12:AZ15)&gt;0,AZ14=0),"Missing Output",IF(AND(SUM(AZ12:AZ15)&gt;0,AZ13&gt;0,AZ14&gt;0),(AZ14*3.6+AZ15)/AZ13*100,"")))</f>
        <v/>
      </c>
      <c r="BA16" s="141" t="str">
        <f>IF(AND(SUM(BA12:BA15)&gt;0,BA13=0),"Missing Input",IF(AND(SUM(BA12:BA15)&gt;0,BA14=0),"Missing Output",IF(AND(SUM(BA12:BA15)&gt;0,BA13&gt;0,BA14&gt;0),(BA14*3.6+BA15)/BA13*100,"")))</f>
        <v/>
      </c>
      <c r="BB16" s="141" t="str">
        <f>IF(AND(SUM(BB12:BB15)&gt;0,BB13=0),"Missing Input",IF(AND(SUM(BB12:BB15)&gt;0,BB14=0),"Missing Output",IF(AND(SUM(BB12:BB15)&gt;0,BB13&gt;0,BB14&gt;0),(BB14*3.6+BB15)/BB13*100,"")))</f>
        <v/>
      </c>
      <c r="BC16" s="141" t="str">
        <f t="shared" si="3"/>
        <v/>
      </c>
    </row>
    <row r="17" spans="1:55" s="140" customFormat="1" ht="24" customHeight="1">
      <c r="A17" s="775"/>
      <c r="B17" s="775"/>
      <c r="C17" s="775"/>
      <c r="D17" s="775"/>
      <c r="E17" s="628"/>
      <c r="F17" s="628"/>
      <c r="G17" s="628"/>
      <c r="H17" s="628"/>
      <c r="I17" s="628"/>
      <c r="J17" s="629"/>
      <c r="K17" s="629"/>
      <c r="L17" s="629"/>
      <c r="M17" s="629"/>
      <c r="N17" s="629"/>
      <c r="O17" s="143"/>
      <c r="P17" s="629"/>
      <c r="Q17" s="629"/>
      <c r="R17" s="629"/>
      <c r="S17" s="629"/>
      <c r="T17" s="629"/>
      <c r="U17" s="629"/>
      <c r="V17" s="629"/>
      <c r="W17" s="629"/>
      <c r="X17" s="629"/>
      <c r="Y17" s="143"/>
      <c r="Z17" s="629"/>
      <c r="AA17" s="629"/>
      <c r="AB17" s="143"/>
      <c r="AC17" s="1066" t="s">
        <v>2269</v>
      </c>
      <c r="AE17" s="762" t="s">
        <v>198</v>
      </c>
      <c r="AF17" s="629"/>
      <c r="AG17" s="629"/>
      <c r="AH17" s="629"/>
      <c r="AI17" s="629"/>
      <c r="AJ17" s="629"/>
      <c r="AK17" s="629"/>
      <c r="AL17" s="629"/>
      <c r="AM17" s="629"/>
      <c r="AN17" s="629"/>
      <c r="AO17" s="629"/>
      <c r="AP17" s="629"/>
      <c r="AQ17" s="629"/>
      <c r="AR17" s="629"/>
      <c r="AS17" s="629"/>
      <c r="AT17" s="629"/>
      <c r="AU17" s="629"/>
      <c r="AV17" s="629"/>
      <c r="AW17" s="629"/>
      <c r="AX17" s="629"/>
      <c r="AY17" s="629"/>
      <c r="AZ17" s="629"/>
      <c r="BA17" s="629"/>
      <c r="BB17" s="629"/>
      <c r="BC17" s="629"/>
    </row>
    <row r="18" spans="1:55" s="140" customFormat="1" ht="12.75" customHeight="1">
      <c r="A18" s="775" t="s">
        <v>538</v>
      </c>
      <c r="B18" s="775" t="s">
        <v>73</v>
      </c>
      <c r="C18" s="775" t="s">
        <v>558</v>
      </c>
      <c r="D18" s="775" t="s">
        <v>621</v>
      </c>
      <c r="E18" s="138">
        <v>0</v>
      </c>
      <c r="F18" s="138">
        <v>0</v>
      </c>
      <c r="G18" s="138">
        <v>0</v>
      </c>
      <c r="H18" s="138">
        <v>0</v>
      </c>
      <c r="I18" s="138">
        <v>0</v>
      </c>
      <c r="J18" s="138">
        <v>0</v>
      </c>
      <c r="K18" s="138">
        <v>0</v>
      </c>
      <c r="L18" s="138">
        <v>0</v>
      </c>
      <c r="M18" s="138">
        <v>0</v>
      </c>
      <c r="N18" s="138">
        <v>0</v>
      </c>
      <c r="O18" s="138">
        <v>0</v>
      </c>
      <c r="P18" s="138">
        <v>0</v>
      </c>
      <c r="Q18" s="138">
        <v>0</v>
      </c>
      <c r="R18" s="138">
        <v>0</v>
      </c>
      <c r="S18" s="138">
        <v>0</v>
      </c>
      <c r="T18" s="138">
        <v>0</v>
      </c>
      <c r="U18" s="138">
        <v>0</v>
      </c>
      <c r="V18" s="138">
        <v>0</v>
      </c>
      <c r="W18" s="138">
        <v>0</v>
      </c>
      <c r="X18" s="138">
        <v>0</v>
      </c>
      <c r="Y18" s="138">
        <v>0</v>
      </c>
      <c r="Z18" s="138">
        <v>0</v>
      </c>
      <c r="AA18" s="138">
        <v>0</v>
      </c>
      <c r="AB18" s="138">
        <v>0</v>
      </c>
      <c r="AC18" s="1054" t="s">
        <v>2219</v>
      </c>
      <c r="AE18" s="762" t="s">
        <v>1474</v>
      </c>
      <c r="AF18" s="138">
        <v>0</v>
      </c>
      <c r="AG18" s="138">
        <v>0</v>
      </c>
      <c r="AH18" s="138">
        <v>0</v>
      </c>
      <c r="AI18" s="138">
        <v>0</v>
      </c>
      <c r="AJ18" s="138">
        <v>0</v>
      </c>
      <c r="AK18" s="138">
        <v>0</v>
      </c>
      <c r="AL18" s="138">
        <v>0</v>
      </c>
      <c r="AM18" s="138">
        <v>0</v>
      </c>
      <c r="AN18" s="138">
        <v>0</v>
      </c>
      <c r="AO18" s="138">
        <v>0</v>
      </c>
      <c r="AP18" s="138">
        <v>0</v>
      </c>
      <c r="AQ18" s="138">
        <v>0</v>
      </c>
      <c r="AR18" s="138">
        <v>0</v>
      </c>
      <c r="AS18" s="138">
        <v>0</v>
      </c>
      <c r="AT18" s="138">
        <v>0</v>
      </c>
      <c r="AU18" s="138">
        <v>0</v>
      </c>
      <c r="AV18" s="138">
        <v>0</v>
      </c>
      <c r="AW18" s="138">
        <v>0</v>
      </c>
      <c r="AX18" s="138">
        <v>0</v>
      </c>
      <c r="AY18" s="138">
        <v>0</v>
      </c>
      <c r="AZ18" s="138">
        <v>0</v>
      </c>
      <c r="BA18" s="138">
        <v>0</v>
      </c>
      <c r="BB18" s="138">
        <v>0</v>
      </c>
      <c r="BC18" s="138">
        <v>0</v>
      </c>
    </row>
    <row r="19" spans="1:55" s="140" customFormat="1" ht="12.75" customHeight="1">
      <c r="A19" s="775" t="s">
        <v>538</v>
      </c>
      <c r="B19" s="775" t="s">
        <v>1307</v>
      </c>
      <c r="C19" s="775" t="s">
        <v>558</v>
      </c>
      <c r="D19" s="775" t="s">
        <v>621</v>
      </c>
      <c r="E19" s="138">
        <v>0</v>
      </c>
      <c r="F19" s="138">
        <v>0</v>
      </c>
      <c r="G19" s="138">
        <v>0</v>
      </c>
      <c r="H19" s="138">
        <v>0</v>
      </c>
      <c r="I19" s="138">
        <v>0</v>
      </c>
      <c r="J19" s="138">
        <v>0</v>
      </c>
      <c r="K19" s="138">
        <v>0</v>
      </c>
      <c r="L19" s="138">
        <v>0</v>
      </c>
      <c r="M19" s="138">
        <v>0</v>
      </c>
      <c r="N19" s="138">
        <v>0</v>
      </c>
      <c r="O19" s="138">
        <v>0</v>
      </c>
      <c r="P19" s="138">
        <v>0</v>
      </c>
      <c r="Q19" s="138">
        <v>0</v>
      </c>
      <c r="R19" s="138">
        <v>0</v>
      </c>
      <c r="S19" s="138">
        <v>0</v>
      </c>
      <c r="T19" s="138">
        <v>0</v>
      </c>
      <c r="U19" s="138">
        <v>0</v>
      </c>
      <c r="V19" s="138">
        <v>0</v>
      </c>
      <c r="W19" s="138">
        <v>0</v>
      </c>
      <c r="X19" s="138">
        <v>0</v>
      </c>
      <c r="Y19" s="138">
        <v>0</v>
      </c>
      <c r="Z19" s="138">
        <v>0</v>
      </c>
      <c r="AA19" s="138">
        <v>0</v>
      </c>
      <c r="AB19" s="138">
        <v>0</v>
      </c>
      <c r="AC19" s="1054" t="s">
        <v>2220</v>
      </c>
      <c r="AE19" s="762" t="s">
        <v>636</v>
      </c>
      <c r="AF19" s="138">
        <v>0</v>
      </c>
      <c r="AG19" s="138">
        <v>0</v>
      </c>
      <c r="AH19" s="138">
        <v>0</v>
      </c>
      <c r="AI19" s="138">
        <v>0</v>
      </c>
      <c r="AJ19" s="138">
        <v>0</v>
      </c>
      <c r="AK19" s="138">
        <v>0</v>
      </c>
      <c r="AL19" s="138">
        <v>0</v>
      </c>
      <c r="AM19" s="138">
        <v>0</v>
      </c>
      <c r="AN19" s="138">
        <v>0</v>
      </c>
      <c r="AO19" s="138">
        <v>0</v>
      </c>
      <c r="AP19" s="138">
        <v>0</v>
      </c>
      <c r="AQ19" s="138">
        <v>0</v>
      </c>
      <c r="AR19" s="138">
        <v>0</v>
      </c>
      <c r="AS19" s="138">
        <v>0</v>
      </c>
      <c r="AT19" s="138">
        <v>0</v>
      </c>
      <c r="AU19" s="138">
        <v>0</v>
      </c>
      <c r="AV19" s="138">
        <v>0</v>
      </c>
      <c r="AW19" s="138">
        <v>0</v>
      </c>
      <c r="AX19" s="138">
        <v>0</v>
      </c>
      <c r="AY19" s="138">
        <v>0</v>
      </c>
      <c r="AZ19" s="138">
        <v>0</v>
      </c>
      <c r="BA19" s="138">
        <v>0</v>
      </c>
      <c r="BB19" s="138">
        <v>0</v>
      </c>
      <c r="BC19" s="138">
        <v>0</v>
      </c>
    </row>
    <row r="20" spans="1:55" s="140" customFormat="1" ht="12.75" customHeight="1">
      <c r="A20" s="775" t="s">
        <v>538</v>
      </c>
      <c r="B20" s="775" t="s">
        <v>75</v>
      </c>
      <c r="C20" s="775" t="s">
        <v>558</v>
      </c>
      <c r="D20" s="775" t="s">
        <v>621</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2225</v>
      </c>
      <c r="AE20" s="762" t="s">
        <v>638</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row>
    <row r="21" spans="1:55" s="140" customFormat="1" ht="12.75" customHeight="1">
      <c r="A21" s="775"/>
      <c r="B21" s="775"/>
      <c r="C21" s="775"/>
      <c r="D21" s="775"/>
      <c r="E21" s="141" t="str">
        <f>IF(AND(SUM(E18:E20)&gt;0,E19=0),"Missing Input",IF(AND(SUM(E18:E19)&gt;0,E20=0),"Missing Output",IF(AND(SUM(E18:E20)&gt;0,E19&gt;0,E20&gt;0),(E20/E19)*100,"")))</f>
        <v/>
      </c>
      <c r="F21" s="141" t="str">
        <f t="shared" ref="F21:AB21" si="4">IF(AND(SUM(F18:F20)&gt;0,F19=0),"Missing Input",IF(AND(SUM(F18:F19)&gt;0,F20=0),"Missing Output",IF(AND(SUM(F18:F20)&gt;0,F19&gt;0,F20&gt;0),(F20/F19)*100,"")))</f>
        <v/>
      </c>
      <c r="G21" s="141" t="str">
        <f t="shared" si="4"/>
        <v/>
      </c>
      <c r="H21" s="141" t="str">
        <f t="shared" si="4"/>
        <v/>
      </c>
      <c r="I21" s="141" t="str">
        <f t="shared" si="4"/>
        <v/>
      </c>
      <c r="J21" s="141" t="str">
        <f t="shared" si="4"/>
        <v/>
      </c>
      <c r="K21" s="141" t="str">
        <f t="shared" si="4"/>
        <v/>
      </c>
      <c r="L21" s="141" t="str">
        <f t="shared" si="4"/>
        <v/>
      </c>
      <c r="M21" s="141" t="str">
        <f t="shared" si="4"/>
        <v/>
      </c>
      <c r="N21" s="141" t="str">
        <f t="shared" si="4"/>
        <v/>
      </c>
      <c r="O21" s="141" t="str">
        <f t="shared" si="4"/>
        <v/>
      </c>
      <c r="P21" s="141" t="str">
        <f t="shared" si="4"/>
        <v/>
      </c>
      <c r="Q21" s="141" t="str">
        <f t="shared" si="4"/>
        <v/>
      </c>
      <c r="R21" s="141" t="str">
        <f t="shared" si="4"/>
        <v/>
      </c>
      <c r="S21" s="141" t="str">
        <f t="shared" si="4"/>
        <v/>
      </c>
      <c r="T21" s="141" t="str">
        <f t="shared" si="4"/>
        <v/>
      </c>
      <c r="U21" s="141" t="str">
        <f t="shared" si="4"/>
        <v/>
      </c>
      <c r="V21" s="141" t="str">
        <f t="shared" si="4"/>
        <v/>
      </c>
      <c r="W21" s="141" t="str">
        <f>IF(AND(SUM(W18:W20)&gt;0,W19=0),"Missing Input",IF(AND(SUM(W18:W19)&gt;0,W20=0),"Missing Output",IF(AND(SUM(W18:W20)&gt;0,W19&gt;0,W20&gt;0),(W20/W19)*100,"")))</f>
        <v/>
      </c>
      <c r="X21" s="141" t="str">
        <f>IF(AND(SUM(X18:X20)&gt;0,X19=0),"Missing Input",IF(AND(SUM(X18:X19)&gt;0,X20=0),"Missing Output",IF(AND(SUM(X18:X20)&gt;0,X19&gt;0,X20&gt;0),(X20/X19)*100,"")))</f>
        <v/>
      </c>
      <c r="Y21" s="141" t="str">
        <f>IF(AND(SUM(Y18:Y20)&gt;0,Y19=0),"Missing Input",IF(AND(SUM(Y18:Y19)&gt;0,Y20=0),"Missing Output",IF(AND(SUM(Y18:Y20)&gt;0,Y19&gt;0,Y20&gt;0),(Y20/Y19)*100,"")))</f>
        <v/>
      </c>
      <c r="Z21" s="141" t="str">
        <f>IF(AND(SUM(Z18:Z20)&gt;0,Z19=0),"Missing Input",IF(AND(SUM(Z18:Z19)&gt;0,Z20=0),"Missing Output",IF(AND(SUM(Z18:Z20)&gt;0,Z19&gt;0,Z20&gt;0),(Z20/Z19)*100,"")))</f>
        <v/>
      </c>
      <c r="AA21" s="141" t="str">
        <f>IF(AND(SUM(AA18:AA20)&gt;0,AA19=0),"Missing Input",IF(AND(SUM(AA18:AA19)&gt;0,AA20=0),"Missing Output",IF(AND(SUM(AA18:AA20)&gt;0,AA19&gt;0,AA20&gt;0),(AA20/AA19)*100,"")))</f>
        <v/>
      </c>
      <c r="AB21" s="141" t="str">
        <f t="shared" si="4"/>
        <v/>
      </c>
      <c r="AC21" s="1070" t="s">
        <v>2222</v>
      </c>
      <c r="AE21" s="762" t="s">
        <v>964</v>
      </c>
      <c r="AF21" s="141" t="str">
        <f t="shared" ref="AF21:BC21" si="5">IF(AND(SUM(AF18:AF20)&gt;0,AF19=0),"Missing Input",IF(AND(SUM(AF18:AF19)&gt;0,AF20=0),"Missing Output",IF(AND(SUM(AF18:AF20)&gt;0,AF19&gt;0,AF20&gt;0),(AF20/AF19)*100,"")))</f>
        <v/>
      </c>
      <c r="AG21" s="141" t="str">
        <f t="shared" si="5"/>
        <v/>
      </c>
      <c r="AH21" s="141" t="str">
        <f t="shared" si="5"/>
        <v/>
      </c>
      <c r="AI21" s="141" t="str">
        <f t="shared" si="5"/>
        <v/>
      </c>
      <c r="AJ21" s="141" t="str">
        <f t="shared" si="5"/>
        <v/>
      </c>
      <c r="AK21" s="141" t="str">
        <f t="shared" si="5"/>
        <v/>
      </c>
      <c r="AL21" s="141" t="str">
        <f t="shared" si="5"/>
        <v/>
      </c>
      <c r="AM21" s="141" t="str">
        <f t="shared" si="5"/>
        <v/>
      </c>
      <c r="AN21" s="141" t="str">
        <f t="shared" si="5"/>
        <v/>
      </c>
      <c r="AO21" s="141" t="str">
        <f t="shared" si="5"/>
        <v/>
      </c>
      <c r="AP21" s="141" t="str">
        <f t="shared" si="5"/>
        <v/>
      </c>
      <c r="AQ21" s="141" t="str">
        <f t="shared" si="5"/>
        <v/>
      </c>
      <c r="AR21" s="141" t="str">
        <f t="shared" si="5"/>
        <v/>
      </c>
      <c r="AS21" s="141" t="str">
        <f t="shared" si="5"/>
        <v/>
      </c>
      <c r="AT21" s="141" t="str">
        <f t="shared" si="5"/>
        <v/>
      </c>
      <c r="AU21" s="141" t="str">
        <f t="shared" si="5"/>
        <v/>
      </c>
      <c r="AV21" s="141" t="str">
        <f t="shared" si="5"/>
        <v/>
      </c>
      <c r="AW21" s="141" t="str">
        <f t="shared" si="5"/>
        <v/>
      </c>
      <c r="AX21" s="141" t="str">
        <f t="shared" si="5"/>
        <v/>
      </c>
      <c r="AY21" s="141" t="str">
        <f>IF(AND(SUM(AY18:AY20)&gt;0,AY19=0),"Missing Input",IF(AND(SUM(AY18:AY19)&gt;0,AY20=0),"Missing Output",IF(AND(SUM(AY18:AY20)&gt;0,AY19&gt;0,AY20&gt;0),(AY20/AY19)*100,"")))</f>
        <v/>
      </c>
      <c r="AZ21" s="141" t="str">
        <f>IF(AND(SUM(AZ18:AZ20)&gt;0,AZ19=0),"Missing Input",IF(AND(SUM(AZ18:AZ19)&gt;0,AZ20=0),"Missing Output",IF(AND(SUM(AZ18:AZ20)&gt;0,AZ19&gt;0,AZ20&gt;0),(AZ20/AZ19)*100,"")))</f>
        <v/>
      </c>
      <c r="BA21" s="141" t="str">
        <f>IF(AND(SUM(BA18:BA20)&gt;0,BA19=0),"Missing Input",IF(AND(SUM(BA18:BA19)&gt;0,BA20=0),"Missing Output",IF(AND(SUM(BA18:BA20)&gt;0,BA19&gt;0,BA20&gt;0),(BA20/BA19)*100,"")))</f>
        <v/>
      </c>
      <c r="BB21" s="141" t="str">
        <f>IF(AND(SUM(BB18:BB20)&gt;0,BB19=0),"Missing Input",IF(AND(SUM(BB18:BB19)&gt;0,BB20=0),"Missing Output",IF(AND(SUM(BB18:BB20)&gt;0,BB19&gt;0,BB20&gt;0),(BB20/BB19)*100,"")))</f>
        <v/>
      </c>
      <c r="BC21" s="141" t="str">
        <f t="shared" si="5"/>
        <v/>
      </c>
    </row>
    <row r="22" spans="1:55" s="137" customFormat="1" ht="24" customHeight="1">
      <c r="A22" s="775"/>
      <c r="B22" s="775"/>
      <c r="C22" s="775"/>
      <c r="D22" s="775"/>
      <c r="E22" s="628"/>
      <c r="F22" s="628"/>
      <c r="G22" s="628"/>
      <c r="H22" s="628"/>
      <c r="I22" s="628"/>
      <c r="J22" s="629"/>
      <c r="K22" s="629"/>
      <c r="L22" s="629"/>
      <c r="M22" s="629"/>
      <c r="N22" s="629"/>
      <c r="O22" s="143"/>
      <c r="P22" s="629"/>
      <c r="Q22" s="629"/>
      <c r="R22" s="629"/>
      <c r="S22" s="629"/>
      <c r="T22" s="629"/>
      <c r="U22" s="629"/>
      <c r="V22" s="629"/>
      <c r="W22" s="629"/>
      <c r="X22" s="629"/>
      <c r="Y22" s="143"/>
      <c r="Z22" s="629"/>
      <c r="AA22" s="629"/>
      <c r="AB22" s="143"/>
      <c r="AC22" s="1061" t="s">
        <v>2144</v>
      </c>
      <c r="AE22" s="762" t="s">
        <v>191</v>
      </c>
      <c r="AF22" s="629"/>
      <c r="AG22" s="629"/>
      <c r="AH22" s="629"/>
      <c r="AI22" s="629"/>
      <c r="AJ22" s="629"/>
      <c r="AK22" s="629"/>
      <c r="AL22" s="629"/>
      <c r="AM22" s="629"/>
      <c r="AN22" s="629"/>
      <c r="AO22" s="629"/>
      <c r="AP22" s="629"/>
      <c r="AQ22" s="629"/>
      <c r="AR22" s="629"/>
      <c r="AS22" s="629"/>
      <c r="AT22" s="629"/>
      <c r="AU22" s="629"/>
      <c r="AV22" s="629"/>
      <c r="AW22" s="629"/>
      <c r="AX22" s="629"/>
      <c r="AY22" s="629"/>
      <c r="AZ22" s="629"/>
      <c r="BA22" s="629"/>
      <c r="BB22" s="629"/>
      <c r="BC22" s="629"/>
    </row>
    <row r="23" spans="1:55" s="140" customFormat="1" ht="12.75" customHeight="1">
      <c r="A23" s="775" t="s">
        <v>538</v>
      </c>
      <c r="B23" s="775" t="s">
        <v>73</v>
      </c>
      <c r="C23" s="775" t="s">
        <v>245</v>
      </c>
      <c r="D23" s="775" t="s">
        <v>621</v>
      </c>
      <c r="E23" s="138">
        <v>0</v>
      </c>
      <c r="F23" s="138">
        <v>0</v>
      </c>
      <c r="G23" s="138">
        <v>0</v>
      </c>
      <c r="H23" s="138">
        <v>0</v>
      </c>
      <c r="I23" s="138">
        <v>0</v>
      </c>
      <c r="J23" s="138">
        <v>0</v>
      </c>
      <c r="K23" s="138">
        <v>0</v>
      </c>
      <c r="L23" s="138">
        <v>0</v>
      </c>
      <c r="M23" s="138">
        <v>0</v>
      </c>
      <c r="N23" s="138">
        <v>0</v>
      </c>
      <c r="O23" s="138">
        <v>0</v>
      </c>
      <c r="P23" s="138">
        <v>0</v>
      </c>
      <c r="Q23" s="138">
        <v>0</v>
      </c>
      <c r="R23" s="138">
        <v>0</v>
      </c>
      <c r="S23" s="138">
        <v>0</v>
      </c>
      <c r="T23" s="138">
        <v>0</v>
      </c>
      <c r="U23" s="138">
        <v>0</v>
      </c>
      <c r="V23" s="138">
        <v>0</v>
      </c>
      <c r="W23" s="138">
        <v>0</v>
      </c>
      <c r="X23" s="138">
        <v>0</v>
      </c>
      <c r="Y23" s="138">
        <v>0</v>
      </c>
      <c r="Z23" s="138">
        <v>0</v>
      </c>
      <c r="AA23" s="138">
        <v>0</v>
      </c>
      <c r="AB23" s="138">
        <v>0</v>
      </c>
      <c r="AC23" s="1054" t="s">
        <v>2219</v>
      </c>
      <c r="AE23" s="762" t="s">
        <v>1474</v>
      </c>
      <c r="AF23" s="138">
        <v>0</v>
      </c>
      <c r="AG23" s="138">
        <v>0</v>
      </c>
      <c r="AH23" s="138">
        <v>0</v>
      </c>
      <c r="AI23" s="138">
        <v>0</v>
      </c>
      <c r="AJ23" s="138">
        <v>0</v>
      </c>
      <c r="AK23" s="138">
        <v>0</v>
      </c>
      <c r="AL23" s="138">
        <v>0</v>
      </c>
      <c r="AM23" s="138">
        <v>0</v>
      </c>
      <c r="AN23" s="138">
        <v>0</v>
      </c>
      <c r="AO23" s="138">
        <v>0</v>
      </c>
      <c r="AP23" s="138">
        <v>0</v>
      </c>
      <c r="AQ23" s="138">
        <v>0</v>
      </c>
      <c r="AR23" s="138">
        <v>0</v>
      </c>
      <c r="AS23" s="138">
        <v>0</v>
      </c>
      <c r="AT23" s="138">
        <v>0</v>
      </c>
      <c r="AU23" s="138">
        <v>0</v>
      </c>
      <c r="AV23" s="138">
        <v>0</v>
      </c>
      <c r="AW23" s="138">
        <v>0</v>
      </c>
      <c r="AX23" s="138">
        <v>0</v>
      </c>
      <c r="AY23" s="138">
        <v>0</v>
      </c>
      <c r="AZ23" s="138">
        <v>0</v>
      </c>
      <c r="BA23" s="138">
        <v>0</v>
      </c>
      <c r="BB23" s="138">
        <v>0</v>
      </c>
      <c r="BC23" s="138">
        <v>0</v>
      </c>
    </row>
    <row r="24" spans="1:55" s="140" customFormat="1" ht="12.75" customHeight="1">
      <c r="A24" s="775" t="s">
        <v>538</v>
      </c>
      <c r="B24" s="775" t="s">
        <v>1307</v>
      </c>
      <c r="C24" s="775" t="s">
        <v>245</v>
      </c>
      <c r="D24" s="775" t="s">
        <v>621</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762" t="s">
        <v>636</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row>
    <row r="25" spans="1:55" s="140" customFormat="1" ht="12.75" customHeight="1">
      <c r="A25" s="775" t="s">
        <v>538</v>
      </c>
      <c r="B25" s="775" t="s">
        <v>74</v>
      </c>
      <c r="C25" s="775" t="s">
        <v>245</v>
      </c>
      <c r="D25" s="775" t="s">
        <v>621</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762" t="s">
        <v>637</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row>
    <row r="26" spans="1:55" s="140" customFormat="1" ht="12.75" customHeight="1">
      <c r="A26" s="775"/>
      <c r="B26" s="775"/>
      <c r="C26" s="775"/>
      <c r="D26" s="775"/>
      <c r="E26" s="141" t="str">
        <f>IF(AND(SUM(E23:E25)&gt;0,E24=0),"Missing Input",IF(AND(SUM(E23:E24)&gt;0,E25=0),"Missing Output",IF(AND(SUM(E23:E25)&gt;0,E24&gt;0,E25&gt;0),(E25*3.6)/E24*100,"")))</f>
        <v/>
      </c>
      <c r="F26" s="141" t="str">
        <f t="shared" ref="F26:AB26" si="6">IF(AND(SUM(F23:F25)&gt;0,F24=0),"Missing Input",IF(AND(SUM(F23:F24)&gt;0,F25=0),"Missing Output",IF(AND(SUM(F23:F25)&gt;0,F24&gt;0,F25&gt;0),(F25*3.6)/F24*100,"")))</f>
        <v/>
      </c>
      <c r="G26" s="141" t="str">
        <f t="shared" si="6"/>
        <v/>
      </c>
      <c r="H26" s="141" t="str">
        <f t="shared" si="6"/>
        <v/>
      </c>
      <c r="I26" s="141" t="str">
        <f t="shared" si="6"/>
        <v/>
      </c>
      <c r="J26" s="141" t="str">
        <f t="shared" si="6"/>
        <v/>
      </c>
      <c r="K26" s="141" t="str">
        <f t="shared" si="6"/>
        <v/>
      </c>
      <c r="L26" s="141" t="str">
        <f t="shared" si="6"/>
        <v/>
      </c>
      <c r="M26" s="141" t="str">
        <f t="shared" si="6"/>
        <v/>
      </c>
      <c r="N26" s="141" t="str">
        <f t="shared" si="6"/>
        <v/>
      </c>
      <c r="O26" s="141" t="str">
        <f t="shared" si="6"/>
        <v/>
      </c>
      <c r="P26" s="141" t="str">
        <f t="shared" si="6"/>
        <v/>
      </c>
      <c r="Q26" s="141" t="str">
        <f t="shared" si="6"/>
        <v/>
      </c>
      <c r="R26" s="141" t="str">
        <f t="shared" si="6"/>
        <v/>
      </c>
      <c r="S26" s="141" t="str">
        <f t="shared" si="6"/>
        <v/>
      </c>
      <c r="T26" s="141" t="str">
        <f t="shared" si="6"/>
        <v/>
      </c>
      <c r="U26" s="141" t="str">
        <f t="shared" si="6"/>
        <v/>
      </c>
      <c r="V26" s="141" t="str">
        <f t="shared" si="6"/>
        <v/>
      </c>
      <c r="W26" s="141" t="str">
        <f>IF(AND(SUM(W23:W25)&gt;0,W24=0),"Missing Input",IF(AND(SUM(W23:W24)&gt;0,W25=0),"Missing Output",IF(AND(SUM(W23:W25)&gt;0,W24&gt;0,W25&gt;0),(W25*3.6)/W24*100,"")))</f>
        <v/>
      </c>
      <c r="X26" s="141" t="str">
        <f>IF(AND(SUM(X23:X25)&gt;0,X24=0),"Missing Input",IF(AND(SUM(X23:X24)&gt;0,X25=0),"Missing Output",IF(AND(SUM(X23:X25)&gt;0,X24&gt;0,X25&gt;0),(X25*3.6)/X24*100,"")))</f>
        <v/>
      </c>
      <c r="Y26" s="141" t="str">
        <f>IF(AND(SUM(Y23:Y25)&gt;0,Y24=0),"Missing Input",IF(AND(SUM(Y23:Y24)&gt;0,Y25=0),"Missing Output",IF(AND(SUM(Y23:Y25)&gt;0,Y24&gt;0,Y25&gt;0),(Y25*3.6)/Y24*100,"")))</f>
        <v/>
      </c>
      <c r="Z26" s="141" t="str">
        <f>IF(AND(SUM(Z23:Z25)&gt;0,Z24=0),"Missing Input",IF(AND(SUM(Z23:Z24)&gt;0,Z25=0),"Missing Output",IF(AND(SUM(Z23:Z25)&gt;0,Z24&gt;0,Z25&gt;0),(Z25*3.6)/Z24*100,"")))</f>
        <v/>
      </c>
      <c r="AA26" s="141" t="str">
        <f>IF(AND(SUM(AA23:AA25)&gt;0,AA24=0),"Missing Input",IF(AND(SUM(AA23:AA24)&gt;0,AA25=0),"Missing Output",IF(AND(SUM(AA23:AA25)&gt;0,AA24&gt;0,AA25&gt;0),(AA25*3.6)/AA24*100,"")))</f>
        <v/>
      </c>
      <c r="AB26" s="141" t="str">
        <f t="shared" si="6"/>
        <v/>
      </c>
      <c r="AC26" s="1070" t="s">
        <v>2222</v>
      </c>
      <c r="AE26" s="762" t="s">
        <v>964</v>
      </c>
      <c r="AF26" s="141" t="str">
        <f t="shared" ref="AF26:BC26" si="7">IF(AND(SUM(AF23:AF25)&gt;0,AF24=0),"Missing Input",IF(AND(SUM(AF23:AF24)&gt;0,AF25=0),"Missing Output",IF(AND(SUM(AF23:AF25)&gt;0,AF24&gt;0,AF25&gt;0),(AF25*3.6)/AF24*100,"")))</f>
        <v/>
      </c>
      <c r="AG26" s="141" t="str">
        <f t="shared" si="7"/>
        <v/>
      </c>
      <c r="AH26" s="141" t="str">
        <f t="shared" si="7"/>
        <v/>
      </c>
      <c r="AI26" s="141" t="str">
        <f t="shared" si="7"/>
        <v/>
      </c>
      <c r="AJ26" s="141" t="str">
        <f t="shared" si="7"/>
        <v/>
      </c>
      <c r="AK26" s="141" t="str">
        <f t="shared" si="7"/>
        <v/>
      </c>
      <c r="AL26" s="141" t="str">
        <f t="shared" si="7"/>
        <v/>
      </c>
      <c r="AM26" s="141" t="str">
        <f t="shared" si="7"/>
        <v/>
      </c>
      <c r="AN26" s="141" t="str">
        <f t="shared" si="7"/>
        <v/>
      </c>
      <c r="AO26" s="141" t="str">
        <f t="shared" si="7"/>
        <v/>
      </c>
      <c r="AP26" s="141" t="str">
        <f t="shared" si="7"/>
        <v/>
      </c>
      <c r="AQ26" s="141" t="str">
        <f t="shared" si="7"/>
        <v/>
      </c>
      <c r="AR26" s="141" t="str">
        <f t="shared" si="7"/>
        <v/>
      </c>
      <c r="AS26" s="141" t="str">
        <f t="shared" si="7"/>
        <v/>
      </c>
      <c r="AT26" s="141" t="str">
        <f t="shared" si="7"/>
        <v/>
      </c>
      <c r="AU26" s="141" t="str">
        <f t="shared" si="7"/>
        <v/>
      </c>
      <c r="AV26" s="141" t="str">
        <f t="shared" si="7"/>
        <v/>
      </c>
      <c r="AW26" s="141" t="str">
        <f t="shared" si="7"/>
        <v/>
      </c>
      <c r="AX26" s="141" t="str">
        <f t="shared" si="7"/>
        <v/>
      </c>
      <c r="AY26" s="141" t="str">
        <f>IF(AND(SUM(AY23:AY25)&gt;0,AY24=0),"Missing Input",IF(AND(SUM(AY23:AY24)&gt;0,AY25=0),"Missing Output",IF(AND(SUM(AY23:AY25)&gt;0,AY24&gt;0,AY25&gt;0),(AY25*3.6)/AY24*100,"")))</f>
        <v/>
      </c>
      <c r="AZ26" s="141" t="str">
        <f>IF(AND(SUM(AZ23:AZ25)&gt;0,AZ24=0),"Missing Input",IF(AND(SUM(AZ23:AZ24)&gt;0,AZ25=0),"Missing Output",IF(AND(SUM(AZ23:AZ25)&gt;0,AZ24&gt;0,AZ25&gt;0),(AZ25*3.6)/AZ24*100,"")))</f>
        <v/>
      </c>
      <c r="BA26" s="141" t="str">
        <f>IF(AND(SUM(BA23:BA25)&gt;0,BA24=0),"Missing Input",IF(AND(SUM(BA23:BA24)&gt;0,BA25=0),"Missing Output",IF(AND(SUM(BA23:BA25)&gt;0,BA24&gt;0,BA25&gt;0),(BA25*3.6)/BA24*100,"")))</f>
        <v/>
      </c>
      <c r="BB26" s="141" t="str">
        <f>IF(AND(SUM(BB23:BB25)&gt;0,BB24=0),"Missing Input",IF(AND(SUM(BB23:BB24)&gt;0,BB25=0),"Missing Output",IF(AND(SUM(BB23:BB25)&gt;0,BB24&gt;0,BB25&gt;0),(BB25*3.6)/BB24*100,"")))</f>
        <v/>
      </c>
      <c r="BC26" s="141" t="str">
        <f t="shared" si="7"/>
        <v/>
      </c>
    </row>
    <row r="27" spans="1:55" s="140" customFormat="1" ht="24" customHeight="1">
      <c r="A27" s="775"/>
      <c r="B27" s="775"/>
      <c r="C27" s="775"/>
      <c r="D27" s="775"/>
      <c r="E27" s="628"/>
      <c r="F27" s="628"/>
      <c r="G27" s="628"/>
      <c r="H27" s="628"/>
      <c r="I27" s="628"/>
      <c r="J27" s="629"/>
      <c r="K27" s="629"/>
      <c r="L27" s="629"/>
      <c r="M27" s="629"/>
      <c r="N27" s="629"/>
      <c r="O27" s="143"/>
      <c r="P27" s="629"/>
      <c r="Q27" s="629"/>
      <c r="R27" s="629"/>
      <c r="S27" s="629"/>
      <c r="T27" s="629"/>
      <c r="U27" s="629"/>
      <c r="V27" s="629"/>
      <c r="W27" s="629"/>
      <c r="X27" s="629"/>
      <c r="Y27" s="143"/>
      <c r="Z27" s="629"/>
      <c r="AA27" s="629"/>
      <c r="AB27" s="143"/>
      <c r="AC27" s="1063" t="s">
        <v>2143</v>
      </c>
      <c r="AE27" s="762" t="s">
        <v>192</v>
      </c>
      <c r="AF27" s="629"/>
      <c r="AG27" s="629"/>
      <c r="AH27" s="629"/>
      <c r="AI27" s="629"/>
      <c r="AJ27" s="629"/>
      <c r="AK27" s="629"/>
      <c r="AL27" s="629"/>
      <c r="AM27" s="629"/>
      <c r="AN27" s="629"/>
      <c r="AO27" s="629"/>
      <c r="AP27" s="629"/>
      <c r="AQ27" s="629"/>
      <c r="AR27" s="629"/>
      <c r="AS27" s="629"/>
      <c r="AT27" s="629"/>
      <c r="AU27" s="629"/>
      <c r="AV27" s="629"/>
      <c r="AW27" s="629"/>
      <c r="AX27" s="629"/>
      <c r="AY27" s="629"/>
      <c r="AZ27" s="629"/>
      <c r="BA27" s="629"/>
      <c r="BB27" s="629"/>
      <c r="BC27" s="629"/>
    </row>
    <row r="28" spans="1:55" s="140" customFormat="1" ht="12.75" customHeight="1">
      <c r="A28" s="775" t="s">
        <v>538</v>
      </c>
      <c r="B28" s="775" t="s">
        <v>73</v>
      </c>
      <c r="C28" s="775" t="s">
        <v>246</v>
      </c>
      <c r="D28" s="775" t="s">
        <v>621</v>
      </c>
      <c r="E28" s="138">
        <v>0</v>
      </c>
      <c r="F28" s="138">
        <v>0</v>
      </c>
      <c r="G28" s="138">
        <v>0</v>
      </c>
      <c r="H28" s="138">
        <v>0</v>
      </c>
      <c r="I28" s="138">
        <v>0</v>
      </c>
      <c r="J28" s="138">
        <v>0</v>
      </c>
      <c r="K28" s="138">
        <v>0</v>
      </c>
      <c r="L28" s="138">
        <v>0</v>
      </c>
      <c r="M28" s="138">
        <v>0</v>
      </c>
      <c r="N28" s="138">
        <v>0</v>
      </c>
      <c r="O28" s="138">
        <v>0</v>
      </c>
      <c r="P28" s="138">
        <v>0</v>
      </c>
      <c r="Q28" s="138">
        <v>0</v>
      </c>
      <c r="R28" s="138">
        <v>0</v>
      </c>
      <c r="S28" s="138">
        <v>0</v>
      </c>
      <c r="T28" s="138">
        <v>0</v>
      </c>
      <c r="U28" s="138">
        <v>0</v>
      </c>
      <c r="V28" s="138">
        <v>0</v>
      </c>
      <c r="W28" s="138">
        <v>0</v>
      </c>
      <c r="X28" s="138">
        <v>0</v>
      </c>
      <c r="Y28" s="138">
        <v>0</v>
      </c>
      <c r="Z28" s="138">
        <v>0</v>
      </c>
      <c r="AA28" s="138">
        <v>0</v>
      </c>
      <c r="AB28" s="138">
        <v>0</v>
      </c>
      <c r="AC28" s="1054" t="s">
        <v>2219</v>
      </c>
      <c r="AE28" s="762" t="s">
        <v>1474</v>
      </c>
      <c r="AF28" s="138">
        <v>0</v>
      </c>
      <c r="AG28" s="138">
        <v>0</v>
      </c>
      <c r="AH28" s="138">
        <v>0</v>
      </c>
      <c r="AI28" s="138">
        <v>0</v>
      </c>
      <c r="AJ28" s="138">
        <v>0</v>
      </c>
      <c r="AK28" s="138">
        <v>0</v>
      </c>
      <c r="AL28" s="138">
        <v>0</v>
      </c>
      <c r="AM28" s="138">
        <v>0</v>
      </c>
      <c r="AN28" s="138">
        <v>0</v>
      </c>
      <c r="AO28" s="138">
        <v>0</v>
      </c>
      <c r="AP28" s="138">
        <v>0</v>
      </c>
      <c r="AQ28" s="138">
        <v>0</v>
      </c>
      <c r="AR28" s="138">
        <v>0</v>
      </c>
      <c r="AS28" s="138">
        <v>0</v>
      </c>
      <c r="AT28" s="138">
        <v>0</v>
      </c>
      <c r="AU28" s="138">
        <v>0</v>
      </c>
      <c r="AV28" s="138">
        <v>0</v>
      </c>
      <c r="AW28" s="138">
        <v>0</v>
      </c>
      <c r="AX28" s="138">
        <v>0</v>
      </c>
      <c r="AY28" s="138">
        <v>0</v>
      </c>
      <c r="AZ28" s="138">
        <v>0</v>
      </c>
      <c r="BA28" s="138">
        <v>0</v>
      </c>
      <c r="BB28" s="138">
        <v>0</v>
      </c>
      <c r="BC28" s="138">
        <v>0</v>
      </c>
    </row>
    <row r="29" spans="1:55" s="140" customFormat="1" ht="12.75" customHeight="1">
      <c r="A29" s="775" t="s">
        <v>538</v>
      </c>
      <c r="B29" s="775" t="s">
        <v>1307</v>
      </c>
      <c r="C29" s="775" t="s">
        <v>246</v>
      </c>
      <c r="D29" s="775" t="s">
        <v>621</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762" t="s">
        <v>636</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row>
    <row r="30" spans="1:55" s="140" customFormat="1" ht="12.75" customHeight="1">
      <c r="A30" s="775" t="s">
        <v>538</v>
      </c>
      <c r="B30" s="775" t="s">
        <v>74</v>
      </c>
      <c r="C30" s="775" t="s">
        <v>246</v>
      </c>
      <c r="D30" s="775" t="s">
        <v>621</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2221</v>
      </c>
      <c r="AE30" s="762" t="s">
        <v>637</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row>
    <row r="31" spans="1:55" s="140" customFormat="1" ht="12.75" customHeight="1">
      <c r="A31" s="775" t="s">
        <v>538</v>
      </c>
      <c r="B31" s="775" t="s">
        <v>75</v>
      </c>
      <c r="C31" s="775" t="s">
        <v>246</v>
      </c>
      <c r="D31" s="775" t="s">
        <v>621</v>
      </c>
      <c r="E31" s="138">
        <v>0</v>
      </c>
      <c r="F31" s="138">
        <v>0</v>
      </c>
      <c r="G31" s="138">
        <v>0</v>
      </c>
      <c r="H31" s="138">
        <v>0</v>
      </c>
      <c r="I31" s="138">
        <v>0</v>
      </c>
      <c r="J31" s="138">
        <v>0</v>
      </c>
      <c r="K31" s="138">
        <v>0</v>
      </c>
      <c r="L31" s="138">
        <v>0</v>
      </c>
      <c r="M31" s="138">
        <v>0</v>
      </c>
      <c r="N31" s="138">
        <v>0</v>
      </c>
      <c r="O31" s="138">
        <v>0</v>
      </c>
      <c r="P31" s="138">
        <v>0</v>
      </c>
      <c r="Q31" s="138">
        <v>0</v>
      </c>
      <c r="R31" s="138">
        <v>0</v>
      </c>
      <c r="S31" s="138">
        <v>0</v>
      </c>
      <c r="T31" s="138">
        <v>0</v>
      </c>
      <c r="U31" s="138">
        <v>0</v>
      </c>
      <c r="V31" s="138">
        <v>0</v>
      </c>
      <c r="W31" s="138">
        <v>0</v>
      </c>
      <c r="X31" s="138">
        <v>0</v>
      </c>
      <c r="Y31" s="138">
        <v>0</v>
      </c>
      <c r="Z31" s="138">
        <v>0</v>
      </c>
      <c r="AA31" s="138">
        <v>0</v>
      </c>
      <c r="AB31" s="138">
        <v>0</v>
      </c>
      <c r="AC31" s="1054" t="s">
        <v>2225</v>
      </c>
      <c r="AE31" s="762" t="s">
        <v>638</v>
      </c>
      <c r="AF31" s="138">
        <v>0</v>
      </c>
      <c r="AG31" s="138">
        <v>0</v>
      </c>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0</v>
      </c>
      <c r="AW31" s="138">
        <v>0</v>
      </c>
      <c r="AX31" s="138">
        <v>0</v>
      </c>
      <c r="AY31" s="138">
        <v>0</v>
      </c>
      <c r="AZ31" s="138">
        <v>0</v>
      </c>
      <c r="BA31" s="138">
        <v>0</v>
      </c>
      <c r="BB31" s="138">
        <v>0</v>
      </c>
      <c r="BC31" s="138">
        <v>0</v>
      </c>
    </row>
    <row r="32" spans="1:55" s="140" customFormat="1" ht="12.75" customHeight="1">
      <c r="A32" s="775"/>
      <c r="B32" s="775"/>
      <c r="C32" s="775"/>
      <c r="D32" s="775"/>
      <c r="E32" s="141" t="str">
        <f>IF(AND(SUM(E28:E31)&gt;0,E29=0),"Missing Input",IF(AND(SUM(E28:E31)&gt;0,E30=0),"Missing Output",IF(AND(SUM(E28:E31)&gt;0,E29&gt;0,E30&gt;0),(E30*3.6+E31)/E29*100,"")))</f>
        <v/>
      </c>
      <c r="F32" s="141" t="str">
        <f t="shared" ref="F32:AB32" si="8">IF(AND(SUM(F28:F31)&gt;0,F29=0),"Missing Input",IF(AND(SUM(F28:F31)&gt;0,F30=0),"Missing Output",IF(AND(SUM(F28:F31)&gt;0,F29&gt;0,F30&gt;0),(F30*3.6+F31)/F29*100,"")))</f>
        <v/>
      </c>
      <c r="G32" s="141" t="str">
        <f t="shared" si="8"/>
        <v/>
      </c>
      <c r="H32" s="141" t="str">
        <f t="shared" si="8"/>
        <v/>
      </c>
      <c r="I32" s="141" t="str">
        <f t="shared" si="8"/>
        <v/>
      </c>
      <c r="J32" s="141" t="str">
        <f t="shared" si="8"/>
        <v/>
      </c>
      <c r="K32" s="141" t="str">
        <f t="shared" si="8"/>
        <v/>
      </c>
      <c r="L32" s="141" t="str">
        <f t="shared" si="8"/>
        <v/>
      </c>
      <c r="M32" s="141" t="str">
        <f t="shared" si="8"/>
        <v/>
      </c>
      <c r="N32" s="141" t="str">
        <f t="shared" si="8"/>
        <v/>
      </c>
      <c r="O32" s="141" t="str">
        <f t="shared" si="8"/>
        <v/>
      </c>
      <c r="P32" s="141" t="str">
        <f t="shared" si="8"/>
        <v/>
      </c>
      <c r="Q32" s="141" t="str">
        <f t="shared" si="8"/>
        <v/>
      </c>
      <c r="R32" s="141" t="str">
        <f t="shared" si="8"/>
        <v/>
      </c>
      <c r="S32" s="141" t="str">
        <f t="shared" si="8"/>
        <v/>
      </c>
      <c r="T32" s="141" t="str">
        <f t="shared" si="8"/>
        <v/>
      </c>
      <c r="U32" s="141" t="str">
        <f t="shared" si="8"/>
        <v/>
      </c>
      <c r="V32" s="141" t="str">
        <f t="shared" si="8"/>
        <v/>
      </c>
      <c r="W32" s="141" t="str">
        <f>IF(AND(SUM(W28:W31)&gt;0,W29=0),"Missing Input",IF(AND(SUM(W28:W31)&gt;0,W30=0),"Missing Output",IF(AND(SUM(W28:W31)&gt;0,W29&gt;0,W30&gt;0),(W30*3.6+W31)/W29*100,"")))</f>
        <v/>
      </c>
      <c r="X32" s="141" t="str">
        <f>IF(AND(SUM(X28:X31)&gt;0,X29=0),"Missing Input",IF(AND(SUM(X28:X31)&gt;0,X30=0),"Missing Output",IF(AND(SUM(X28:X31)&gt;0,X29&gt;0,X30&gt;0),(X30*3.6+X31)/X29*100,"")))</f>
        <v/>
      </c>
      <c r="Y32" s="141" t="str">
        <f>IF(AND(SUM(Y28:Y31)&gt;0,Y29=0),"Missing Input",IF(AND(SUM(Y28:Y31)&gt;0,Y30=0),"Missing Output",IF(AND(SUM(Y28:Y31)&gt;0,Y29&gt;0,Y30&gt;0),(Y30*3.6+Y31)/Y29*100,"")))</f>
        <v/>
      </c>
      <c r="Z32" s="141" t="str">
        <f>IF(AND(SUM(Z28:Z31)&gt;0,Z29=0),"Missing Input",IF(AND(SUM(Z28:Z31)&gt;0,Z30=0),"Missing Output",IF(AND(SUM(Z28:Z31)&gt;0,Z29&gt;0,Z30&gt;0),(Z30*3.6+Z31)/Z29*100,"")))</f>
        <v/>
      </c>
      <c r="AA32" s="141" t="str">
        <f>IF(AND(SUM(AA28:AA31)&gt;0,AA29=0),"Missing Input",IF(AND(SUM(AA28:AA31)&gt;0,AA30=0),"Missing Output",IF(AND(SUM(AA28:AA31)&gt;0,AA29&gt;0,AA30&gt;0),(AA30*3.6+AA31)/AA29*100,"")))</f>
        <v/>
      </c>
      <c r="AB32" s="141" t="str">
        <f t="shared" si="8"/>
        <v/>
      </c>
      <c r="AC32" s="1070" t="s">
        <v>2222</v>
      </c>
      <c r="AE32" s="762" t="s">
        <v>964</v>
      </c>
      <c r="AF32" s="141" t="str">
        <f t="shared" ref="AF32:BC32" si="9">IF(AND(SUM(AF28:AF31)&gt;0,AF29=0),"Missing Input",IF(AND(SUM(AF28:AF31)&gt;0,AF30=0),"Missing Output",IF(AND(SUM(AF28:AF31)&gt;0,AF29&gt;0,AF30&gt;0),(AF30*3.6+AF31)/AF29*100,"")))</f>
        <v/>
      </c>
      <c r="AG32" s="141" t="str">
        <f t="shared" si="9"/>
        <v/>
      </c>
      <c r="AH32" s="141" t="str">
        <f t="shared" si="9"/>
        <v/>
      </c>
      <c r="AI32" s="141" t="str">
        <f t="shared" si="9"/>
        <v/>
      </c>
      <c r="AJ32" s="141" t="str">
        <f t="shared" si="9"/>
        <v/>
      </c>
      <c r="AK32" s="141" t="str">
        <f t="shared" si="9"/>
        <v/>
      </c>
      <c r="AL32" s="141" t="str">
        <f t="shared" si="9"/>
        <v/>
      </c>
      <c r="AM32" s="141" t="str">
        <f t="shared" si="9"/>
        <v/>
      </c>
      <c r="AN32" s="141" t="str">
        <f t="shared" si="9"/>
        <v/>
      </c>
      <c r="AO32" s="141" t="str">
        <f t="shared" si="9"/>
        <v/>
      </c>
      <c r="AP32" s="141" t="str">
        <f t="shared" si="9"/>
        <v/>
      </c>
      <c r="AQ32" s="141" t="str">
        <f t="shared" si="9"/>
        <v/>
      </c>
      <c r="AR32" s="141" t="str">
        <f t="shared" si="9"/>
        <v/>
      </c>
      <c r="AS32" s="141" t="str">
        <f t="shared" si="9"/>
        <v/>
      </c>
      <c r="AT32" s="141" t="str">
        <f t="shared" si="9"/>
        <v/>
      </c>
      <c r="AU32" s="141" t="str">
        <f t="shared" si="9"/>
        <v/>
      </c>
      <c r="AV32" s="141" t="str">
        <f t="shared" si="9"/>
        <v/>
      </c>
      <c r="AW32" s="141" t="str">
        <f t="shared" si="9"/>
        <v/>
      </c>
      <c r="AX32" s="141" t="str">
        <f t="shared" si="9"/>
        <v/>
      </c>
      <c r="AY32" s="141" t="str">
        <f>IF(AND(SUM(AY28:AY31)&gt;0,AY29=0),"Missing Input",IF(AND(SUM(AY28:AY31)&gt;0,AY30=0),"Missing Output",IF(AND(SUM(AY28:AY31)&gt;0,AY29&gt;0,AY30&gt;0),(AY30*3.6+AY31)/AY29*100,"")))</f>
        <v/>
      </c>
      <c r="AZ32" s="141" t="str">
        <f>IF(AND(SUM(AZ28:AZ31)&gt;0,AZ29=0),"Missing Input",IF(AND(SUM(AZ28:AZ31)&gt;0,AZ30=0),"Missing Output",IF(AND(SUM(AZ28:AZ31)&gt;0,AZ29&gt;0,AZ30&gt;0),(AZ30*3.6+AZ31)/AZ29*100,"")))</f>
        <v/>
      </c>
      <c r="BA32" s="141" t="str">
        <f>IF(AND(SUM(BA28:BA31)&gt;0,BA29=0),"Missing Input",IF(AND(SUM(BA28:BA31)&gt;0,BA30=0),"Missing Output",IF(AND(SUM(BA28:BA31)&gt;0,BA29&gt;0,BA30&gt;0),(BA30*3.6+BA31)/BA29*100,"")))</f>
        <v/>
      </c>
      <c r="BB32" s="141" t="str">
        <f>IF(AND(SUM(BB28:BB31)&gt;0,BB29=0),"Missing Input",IF(AND(SUM(BB28:BB31)&gt;0,BB30=0),"Missing Output",IF(AND(SUM(BB28:BB31)&gt;0,BB29&gt;0,BB30&gt;0),(BB30*3.6+BB31)/BB29*100,"")))</f>
        <v/>
      </c>
      <c r="BC32" s="141" t="str">
        <f t="shared" si="9"/>
        <v/>
      </c>
    </row>
    <row r="33" spans="1:55" s="140" customFormat="1" ht="24" customHeight="1">
      <c r="A33" s="775"/>
      <c r="B33" s="775"/>
      <c r="C33" s="775"/>
      <c r="D33" s="775"/>
      <c r="E33" s="628"/>
      <c r="F33" s="628"/>
      <c r="G33" s="628"/>
      <c r="H33" s="628"/>
      <c r="I33" s="628"/>
      <c r="J33" s="629"/>
      <c r="K33" s="629"/>
      <c r="L33" s="629"/>
      <c r="M33" s="629"/>
      <c r="N33" s="629"/>
      <c r="O33" s="143"/>
      <c r="P33" s="629"/>
      <c r="Q33" s="629"/>
      <c r="R33" s="629"/>
      <c r="S33" s="629"/>
      <c r="T33" s="629"/>
      <c r="U33" s="629"/>
      <c r="V33" s="629"/>
      <c r="W33" s="629"/>
      <c r="X33" s="629"/>
      <c r="Y33" s="143"/>
      <c r="Z33" s="629"/>
      <c r="AA33" s="629"/>
      <c r="AB33" s="143"/>
      <c r="AC33" s="1066" t="s">
        <v>2154</v>
      </c>
      <c r="AE33" s="762" t="s">
        <v>199</v>
      </c>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629"/>
      <c r="BB33" s="629"/>
      <c r="BC33" s="629"/>
    </row>
    <row r="34" spans="1:55" s="140" customFormat="1" ht="12.75" customHeight="1">
      <c r="A34" s="775" t="s">
        <v>538</v>
      </c>
      <c r="B34" s="775" t="s">
        <v>73</v>
      </c>
      <c r="C34" s="775" t="s">
        <v>247</v>
      </c>
      <c r="D34" s="775" t="s">
        <v>621</v>
      </c>
      <c r="E34" s="138">
        <v>0</v>
      </c>
      <c r="F34" s="138">
        <v>0</v>
      </c>
      <c r="G34" s="138">
        <v>0</v>
      </c>
      <c r="H34" s="138">
        <v>0</v>
      </c>
      <c r="I34" s="138">
        <v>0</v>
      </c>
      <c r="J34" s="138">
        <v>0</v>
      </c>
      <c r="K34" s="138">
        <v>0</v>
      </c>
      <c r="L34" s="138">
        <v>0</v>
      </c>
      <c r="M34" s="138">
        <v>0</v>
      </c>
      <c r="N34" s="138">
        <v>0</v>
      </c>
      <c r="O34" s="138">
        <v>0</v>
      </c>
      <c r="P34" s="138">
        <v>0</v>
      </c>
      <c r="Q34" s="138">
        <v>0</v>
      </c>
      <c r="R34" s="138">
        <v>0</v>
      </c>
      <c r="S34" s="138">
        <v>0</v>
      </c>
      <c r="T34" s="138">
        <v>0</v>
      </c>
      <c r="U34" s="138">
        <v>0</v>
      </c>
      <c r="V34" s="138">
        <v>0</v>
      </c>
      <c r="W34" s="138">
        <v>0</v>
      </c>
      <c r="X34" s="138">
        <v>0</v>
      </c>
      <c r="Y34" s="138">
        <v>0</v>
      </c>
      <c r="Z34" s="138">
        <v>0</v>
      </c>
      <c r="AA34" s="138">
        <v>0</v>
      </c>
      <c r="AB34" s="138">
        <v>0</v>
      </c>
      <c r="AC34" s="1054" t="s">
        <v>2219</v>
      </c>
      <c r="AE34" s="762" t="s">
        <v>1474</v>
      </c>
      <c r="AF34" s="138">
        <v>0</v>
      </c>
      <c r="AG34" s="138">
        <v>0</v>
      </c>
      <c r="AH34" s="138">
        <v>0</v>
      </c>
      <c r="AI34" s="138">
        <v>0</v>
      </c>
      <c r="AJ34" s="138">
        <v>0</v>
      </c>
      <c r="AK34" s="138">
        <v>0</v>
      </c>
      <c r="AL34" s="138">
        <v>0</v>
      </c>
      <c r="AM34" s="138">
        <v>0</v>
      </c>
      <c r="AN34" s="138">
        <v>0</v>
      </c>
      <c r="AO34" s="138">
        <v>0</v>
      </c>
      <c r="AP34" s="138">
        <v>0</v>
      </c>
      <c r="AQ34" s="138">
        <v>0</v>
      </c>
      <c r="AR34" s="138">
        <v>0</v>
      </c>
      <c r="AS34" s="138">
        <v>0</v>
      </c>
      <c r="AT34" s="138">
        <v>0</v>
      </c>
      <c r="AU34" s="138">
        <v>0</v>
      </c>
      <c r="AV34" s="138">
        <v>0</v>
      </c>
      <c r="AW34" s="138">
        <v>0</v>
      </c>
      <c r="AX34" s="138">
        <v>0</v>
      </c>
      <c r="AY34" s="138">
        <v>0</v>
      </c>
      <c r="AZ34" s="138">
        <v>0</v>
      </c>
      <c r="BA34" s="138">
        <v>0</v>
      </c>
      <c r="BB34" s="138">
        <v>0</v>
      </c>
      <c r="BC34" s="138">
        <v>0</v>
      </c>
    </row>
    <row r="35" spans="1:55" s="140" customFormat="1" ht="12.75" customHeight="1">
      <c r="A35" s="775" t="s">
        <v>538</v>
      </c>
      <c r="B35" s="775" t="s">
        <v>1307</v>
      </c>
      <c r="C35" s="775" t="s">
        <v>247</v>
      </c>
      <c r="D35" s="775" t="s">
        <v>621</v>
      </c>
      <c r="E35" s="138">
        <v>0</v>
      </c>
      <c r="F35" s="138">
        <v>0</v>
      </c>
      <c r="G35" s="138">
        <v>0</v>
      </c>
      <c r="H35" s="138">
        <v>0</v>
      </c>
      <c r="I35" s="138">
        <v>0</v>
      </c>
      <c r="J35" s="138">
        <v>0</v>
      </c>
      <c r="K35" s="138">
        <v>0</v>
      </c>
      <c r="L35" s="138">
        <v>0</v>
      </c>
      <c r="M35" s="138">
        <v>0</v>
      </c>
      <c r="N35" s="138">
        <v>0</v>
      </c>
      <c r="O35" s="138">
        <v>0</v>
      </c>
      <c r="P35" s="138">
        <v>0</v>
      </c>
      <c r="Q35" s="138">
        <v>0</v>
      </c>
      <c r="R35" s="138">
        <v>0</v>
      </c>
      <c r="S35" s="138">
        <v>0</v>
      </c>
      <c r="T35" s="138">
        <v>0</v>
      </c>
      <c r="U35" s="138">
        <v>0</v>
      </c>
      <c r="V35" s="138">
        <v>0</v>
      </c>
      <c r="W35" s="138">
        <v>0</v>
      </c>
      <c r="X35" s="138">
        <v>0</v>
      </c>
      <c r="Y35" s="138">
        <v>0</v>
      </c>
      <c r="Z35" s="138">
        <v>0</v>
      </c>
      <c r="AA35" s="138">
        <v>0</v>
      </c>
      <c r="AB35" s="138">
        <v>0</v>
      </c>
      <c r="AC35" s="1054" t="s">
        <v>2220</v>
      </c>
      <c r="AE35" s="762" t="s">
        <v>636</v>
      </c>
      <c r="AF35" s="138">
        <v>0</v>
      </c>
      <c r="AG35" s="138">
        <v>0</v>
      </c>
      <c r="AH35" s="138">
        <v>0</v>
      </c>
      <c r="AI35" s="138">
        <v>0</v>
      </c>
      <c r="AJ35" s="138">
        <v>0</v>
      </c>
      <c r="AK35" s="138">
        <v>0</v>
      </c>
      <c r="AL35" s="138">
        <v>0</v>
      </c>
      <c r="AM35" s="138">
        <v>0</v>
      </c>
      <c r="AN35" s="138">
        <v>0</v>
      </c>
      <c r="AO35" s="138">
        <v>0</v>
      </c>
      <c r="AP35" s="138">
        <v>0</v>
      </c>
      <c r="AQ35" s="138">
        <v>0</v>
      </c>
      <c r="AR35" s="138">
        <v>0</v>
      </c>
      <c r="AS35" s="138">
        <v>0</v>
      </c>
      <c r="AT35" s="138">
        <v>0</v>
      </c>
      <c r="AU35" s="138">
        <v>0</v>
      </c>
      <c r="AV35" s="138">
        <v>0</v>
      </c>
      <c r="AW35" s="138">
        <v>0</v>
      </c>
      <c r="AX35" s="138">
        <v>0</v>
      </c>
      <c r="AY35" s="138">
        <v>0</v>
      </c>
      <c r="AZ35" s="138">
        <v>0</v>
      </c>
      <c r="BA35" s="138">
        <v>0</v>
      </c>
      <c r="BB35" s="138">
        <v>0</v>
      </c>
      <c r="BC35" s="138">
        <v>0</v>
      </c>
    </row>
    <row r="36" spans="1:55" s="140" customFormat="1" ht="12.75" customHeight="1">
      <c r="A36" s="775" t="s">
        <v>538</v>
      </c>
      <c r="B36" s="775" t="s">
        <v>75</v>
      </c>
      <c r="C36" s="775" t="s">
        <v>247</v>
      </c>
      <c r="D36" s="775" t="s">
        <v>621</v>
      </c>
      <c r="E36" s="138">
        <v>0</v>
      </c>
      <c r="F36" s="138">
        <v>0</v>
      </c>
      <c r="G36" s="138">
        <v>0</v>
      </c>
      <c r="H36" s="138">
        <v>0</v>
      </c>
      <c r="I36" s="138">
        <v>0</v>
      </c>
      <c r="J36" s="138">
        <v>0</v>
      </c>
      <c r="K36" s="138">
        <v>0</v>
      </c>
      <c r="L36" s="138">
        <v>0</v>
      </c>
      <c r="M36" s="138">
        <v>0</v>
      </c>
      <c r="N36" s="138">
        <v>0</v>
      </c>
      <c r="O36" s="138">
        <v>0</v>
      </c>
      <c r="P36" s="138">
        <v>0</v>
      </c>
      <c r="Q36" s="138">
        <v>0</v>
      </c>
      <c r="R36" s="138">
        <v>0</v>
      </c>
      <c r="S36" s="138">
        <v>0</v>
      </c>
      <c r="T36" s="138">
        <v>0</v>
      </c>
      <c r="U36" s="138">
        <v>0</v>
      </c>
      <c r="V36" s="138">
        <v>0</v>
      </c>
      <c r="W36" s="138">
        <v>0</v>
      </c>
      <c r="X36" s="138">
        <v>0</v>
      </c>
      <c r="Y36" s="138">
        <v>0</v>
      </c>
      <c r="Z36" s="138">
        <v>0</v>
      </c>
      <c r="AA36" s="138">
        <v>0</v>
      </c>
      <c r="AB36" s="138">
        <v>0</v>
      </c>
      <c r="AC36" s="1054" t="s">
        <v>2225</v>
      </c>
      <c r="AE36" s="762" t="s">
        <v>638</v>
      </c>
      <c r="AF36" s="138">
        <v>0</v>
      </c>
      <c r="AG36" s="138">
        <v>0</v>
      </c>
      <c r="AH36" s="138">
        <v>0</v>
      </c>
      <c r="AI36" s="138">
        <v>0</v>
      </c>
      <c r="AJ36" s="138">
        <v>0</v>
      </c>
      <c r="AK36" s="138">
        <v>0</v>
      </c>
      <c r="AL36" s="138">
        <v>0</v>
      </c>
      <c r="AM36" s="138">
        <v>0</v>
      </c>
      <c r="AN36" s="138">
        <v>0</v>
      </c>
      <c r="AO36" s="138">
        <v>0</v>
      </c>
      <c r="AP36" s="138">
        <v>0</v>
      </c>
      <c r="AQ36" s="138">
        <v>0</v>
      </c>
      <c r="AR36" s="138">
        <v>0</v>
      </c>
      <c r="AS36" s="138">
        <v>0</v>
      </c>
      <c r="AT36" s="138">
        <v>0</v>
      </c>
      <c r="AU36" s="138">
        <v>0</v>
      </c>
      <c r="AV36" s="138">
        <v>0</v>
      </c>
      <c r="AW36" s="138">
        <v>0</v>
      </c>
      <c r="AX36" s="138">
        <v>0</v>
      </c>
      <c r="AY36" s="138">
        <v>0</v>
      </c>
      <c r="AZ36" s="138">
        <v>0</v>
      </c>
      <c r="BA36" s="138">
        <v>0</v>
      </c>
      <c r="BB36" s="138">
        <v>0</v>
      </c>
      <c r="BC36" s="138">
        <v>0</v>
      </c>
    </row>
    <row r="37" spans="1:55" s="140" customFormat="1" ht="12.75" customHeight="1">
      <c r="A37" s="775"/>
      <c r="B37" s="775"/>
      <c r="C37" s="775"/>
      <c r="D37" s="775"/>
      <c r="E37" s="141" t="str">
        <f>IF(AND(SUM(E34:E36)&gt;0,E35=0),"Missing Input",IF(AND(SUM(E34:E35)&gt;0,E36=0),"Missing Output",IF(AND(SUM(E34:E36)&gt;0,E35&gt;0,E36&gt;0),(E36/E35)*100,"")))</f>
        <v/>
      </c>
      <c r="F37" s="141" t="str">
        <f t="shared" ref="F37:AB37" si="10">IF(AND(SUM(F34:F36)&gt;0,F35=0),"Missing Input",IF(AND(SUM(F34:F35)&gt;0,F36=0),"Missing Output",IF(AND(SUM(F34:F36)&gt;0,F35&gt;0,F36&gt;0),(F36/F35)*100,"")))</f>
        <v/>
      </c>
      <c r="G37" s="141" t="str">
        <f t="shared" si="10"/>
        <v/>
      </c>
      <c r="H37" s="141" t="str">
        <f t="shared" si="10"/>
        <v/>
      </c>
      <c r="I37" s="141" t="str">
        <f t="shared" si="10"/>
        <v/>
      </c>
      <c r="J37" s="141" t="str">
        <f t="shared" si="10"/>
        <v/>
      </c>
      <c r="K37" s="141" t="str">
        <f t="shared" si="10"/>
        <v/>
      </c>
      <c r="L37" s="141" t="str">
        <f t="shared" si="10"/>
        <v/>
      </c>
      <c r="M37" s="141" t="str">
        <f t="shared" si="10"/>
        <v/>
      </c>
      <c r="N37" s="141" t="str">
        <f t="shared" si="10"/>
        <v/>
      </c>
      <c r="O37" s="141" t="str">
        <f t="shared" si="10"/>
        <v/>
      </c>
      <c r="P37" s="141" t="str">
        <f t="shared" si="10"/>
        <v/>
      </c>
      <c r="Q37" s="141" t="str">
        <f t="shared" si="10"/>
        <v/>
      </c>
      <c r="R37" s="141" t="str">
        <f t="shared" si="10"/>
        <v/>
      </c>
      <c r="S37" s="141" t="str">
        <f t="shared" si="10"/>
        <v/>
      </c>
      <c r="T37" s="141" t="str">
        <f t="shared" si="10"/>
        <v/>
      </c>
      <c r="U37" s="141" t="str">
        <f t="shared" si="10"/>
        <v/>
      </c>
      <c r="V37" s="141" t="str">
        <f t="shared" si="10"/>
        <v/>
      </c>
      <c r="W37" s="141" t="str">
        <f>IF(AND(SUM(W34:W36)&gt;0,W35=0),"Missing Input",IF(AND(SUM(W34:W35)&gt;0,W36=0),"Missing Output",IF(AND(SUM(W34:W36)&gt;0,W35&gt;0,W36&gt;0),(W36/W35)*100,"")))</f>
        <v/>
      </c>
      <c r="X37" s="141" t="str">
        <f>IF(AND(SUM(X34:X36)&gt;0,X35=0),"Missing Input",IF(AND(SUM(X34:X35)&gt;0,X36=0),"Missing Output",IF(AND(SUM(X34:X36)&gt;0,X35&gt;0,X36&gt;0),(X36/X35)*100,"")))</f>
        <v/>
      </c>
      <c r="Y37" s="141" t="str">
        <f>IF(AND(SUM(Y34:Y36)&gt;0,Y35=0),"Missing Input",IF(AND(SUM(Y34:Y35)&gt;0,Y36=0),"Missing Output",IF(AND(SUM(Y34:Y36)&gt;0,Y35&gt;0,Y36&gt;0),(Y36/Y35)*100,"")))</f>
        <v/>
      </c>
      <c r="Z37" s="141" t="str">
        <f>IF(AND(SUM(Z34:Z36)&gt;0,Z35=0),"Missing Input",IF(AND(SUM(Z34:Z35)&gt;0,Z36=0),"Missing Output",IF(AND(SUM(Z34:Z36)&gt;0,Z35&gt;0,Z36&gt;0),(Z36/Z35)*100,"")))</f>
        <v/>
      </c>
      <c r="AA37" s="141" t="str">
        <f>IF(AND(SUM(AA34:AA36)&gt;0,AA35=0),"Missing Input",IF(AND(SUM(AA34:AA35)&gt;0,AA36=0),"Missing Output",IF(AND(SUM(AA34:AA36)&gt;0,AA35&gt;0,AA36&gt;0),(AA36/AA35)*100,"")))</f>
        <v/>
      </c>
      <c r="AB37" s="141" t="str">
        <f t="shared" si="10"/>
        <v/>
      </c>
      <c r="AC37" s="1070" t="s">
        <v>2222</v>
      </c>
      <c r="AE37" s="762" t="s">
        <v>964</v>
      </c>
      <c r="AF37" s="141" t="str">
        <f t="shared" ref="AF37:BC37" si="11">IF(AND(SUM(AF34:AF36)&gt;0,AF35=0),"Missing Input",IF(AND(SUM(AF34:AF35)&gt;0,AF36=0),"Missing Output",IF(AND(SUM(AF34:AF36)&gt;0,AF35&gt;0,AF36&gt;0),(AF36/AF35)*100,"")))</f>
        <v/>
      </c>
      <c r="AG37" s="141" t="str">
        <f t="shared" si="11"/>
        <v/>
      </c>
      <c r="AH37" s="141" t="str">
        <f t="shared" si="11"/>
        <v/>
      </c>
      <c r="AI37" s="141" t="str">
        <f t="shared" si="11"/>
        <v/>
      </c>
      <c r="AJ37" s="141" t="str">
        <f t="shared" si="11"/>
        <v/>
      </c>
      <c r="AK37" s="141" t="str">
        <f t="shared" si="11"/>
        <v/>
      </c>
      <c r="AL37" s="141" t="str">
        <f t="shared" si="11"/>
        <v/>
      </c>
      <c r="AM37" s="141" t="str">
        <f t="shared" si="11"/>
        <v/>
      </c>
      <c r="AN37" s="141" t="str">
        <f t="shared" si="11"/>
        <v/>
      </c>
      <c r="AO37" s="141" t="str">
        <f t="shared" si="11"/>
        <v/>
      </c>
      <c r="AP37" s="141" t="str">
        <f t="shared" si="11"/>
        <v/>
      </c>
      <c r="AQ37" s="141" t="str">
        <f t="shared" si="11"/>
        <v/>
      </c>
      <c r="AR37" s="141" t="str">
        <f t="shared" si="11"/>
        <v/>
      </c>
      <c r="AS37" s="141" t="str">
        <f t="shared" si="11"/>
        <v/>
      </c>
      <c r="AT37" s="141" t="str">
        <f t="shared" si="11"/>
        <v/>
      </c>
      <c r="AU37" s="141" t="str">
        <f t="shared" si="11"/>
        <v/>
      </c>
      <c r="AV37" s="141" t="str">
        <f t="shared" si="11"/>
        <v/>
      </c>
      <c r="AW37" s="141" t="str">
        <f t="shared" si="11"/>
        <v/>
      </c>
      <c r="AX37" s="141" t="str">
        <f t="shared" si="11"/>
        <v/>
      </c>
      <c r="AY37" s="141" t="str">
        <f>IF(AND(SUM(AY34:AY36)&gt;0,AY35=0),"Missing Input",IF(AND(SUM(AY34:AY35)&gt;0,AY36=0),"Missing Output",IF(AND(SUM(AY34:AY36)&gt;0,AY35&gt;0,AY36&gt;0),(AY36/AY35)*100,"")))</f>
        <v/>
      </c>
      <c r="AZ37" s="141" t="str">
        <f>IF(AND(SUM(AZ34:AZ36)&gt;0,AZ35=0),"Missing Input",IF(AND(SUM(AZ34:AZ35)&gt;0,AZ36=0),"Missing Output",IF(AND(SUM(AZ34:AZ36)&gt;0,AZ35&gt;0,AZ36&gt;0),(AZ36/AZ35)*100,"")))</f>
        <v/>
      </c>
      <c r="BA37" s="141" t="str">
        <f>IF(AND(SUM(BA34:BA36)&gt;0,BA35=0),"Missing Input",IF(AND(SUM(BA34:BA35)&gt;0,BA36=0),"Missing Output",IF(AND(SUM(BA34:BA36)&gt;0,BA35&gt;0,BA36&gt;0),(BA36/BA35)*100,"")))</f>
        <v/>
      </c>
      <c r="BB37" s="141" t="str">
        <f>IF(AND(SUM(BB34:BB36)&gt;0,BB35=0),"Missing Input",IF(AND(SUM(BB34:BB35)&gt;0,BB36=0),"Missing Output",IF(AND(SUM(BB34:BB36)&gt;0,BB35&gt;0,BB36&gt;0),(BB36/BB35)*100,"")))</f>
        <v/>
      </c>
      <c r="BC37" s="141" t="str">
        <f t="shared" si="11"/>
        <v/>
      </c>
    </row>
    <row r="38" spans="1:55" s="140" customFormat="1" ht="24" customHeight="1">
      <c r="A38" s="775"/>
      <c r="B38" s="775"/>
      <c r="C38" s="775"/>
      <c r="D38" s="775"/>
      <c r="E38" s="142"/>
      <c r="F38" s="142"/>
      <c r="G38" s="142"/>
      <c r="H38" s="142"/>
      <c r="I38" s="142"/>
      <c r="J38" s="143"/>
      <c r="K38" s="143"/>
      <c r="L38" s="143"/>
      <c r="M38" s="143"/>
      <c r="N38" s="143"/>
      <c r="O38" s="143"/>
      <c r="P38" s="143"/>
      <c r="Q38" s="143"/>
      <c r="R38" s="143"/>
      <c r="S38" s="143"/>
      <c r="T38" s="143"/>
      <c r="U38" s="143"/>
      <c r="V38" s="143"/>
      <c r="W38" s="143"/>
      <c r="X38" s="143"/>
      <c r="Y38" s="143"/>
      <c r="Z38" s="143"/>
      <c r="AA38" s="143"/>
      <c r="AB38" s="143"/>
      <c r="AC38" s="1071" t="s">
        <v>2223</v>
      </c>
      <c r="AE38" s="762" t="s">
        <v>759</v>
      </c>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row>
    <row r="39" spans="1:55" s="140" customFormat="1">
      <c r="A39" s="775" t="s">
        <v>538</v>
      </c>
      <c r="B39" s="793" t="s">
        <v>74</v>
      </c>
      <c r="C39" s="775" t="s">
        <v>615</v>
      </c>
      <c r="D39" s="775" t="s">
        <v>621</v>
      </c>
      <c r="E39" s="718">
        <f>SUM(E9,E14,E25,E30)</f>
        <v>0</v>
      </c>
      <c r="F39" s="718">
        <f t="shared" ref="F39:AB39" si="12">SUM(F9,F14,F25,F30)</f>
        <v>0</v>
      </c>
      <c r="G39" s="718">
        <f t="shared" si="12"/>
        <v>0</v>
      </c>
      <c r="H39" s="718">
        <f t="shared" si="12"/>
        <v>0</v>
      </c>
      <c r="I39" s="718">
        <f t="shared" si="12"/>
        <v>0</v>
      </c>
      <c r="J39" s="718">
        <f t="shared" si="12"/>
        <v>0</v>
      </c>
      <c r="K39" s="718">
        <f t="shared" si="12"/>
        <v>0</v>
      </c>
      <c r="L39" s="718">
        <f t="shared" si="12"/>
        <v>0</v>
      </c>
      <c r="M39" s="718">
        <f t="shared" si="12"/>
        <v>0</v>
      </c>
      <c r="N39" s="718">
        <f t="shared" si="12"/>
        <v>0</v>
      </c>
      <c r="O39" s="722">
        <f t="shared" si="12"/>
        <v>0</v>
      </c>
      <c r="P39" s="718">
        <f t="shared" si="12"/>
        <v>0</v>
      </c>
      <c r="Q39" s="718">
        <f t="shared" si="12"/>
        <v>0</v>
      </c>
      <c r="R39" s="718">
        <f t="shared" si="12"/>
        <v>0</v>
      </c>
      <c r="S39" s="718">
        <f t="shared" ref="S39:Y39" si="13">SUM(S9,S14,S25,S30)</f>
        <v>0</v>
      </c>
      <c r="T39" s="718">
        <f t="shared" si="13"/>
        <v>0</v>
      </c>
      <c r="U39" s="718">
        <f t="shared" si="13"/>
        <v>0</v>
      </c>
      <c r="V39" s="718">
        <f t="shared" si="13"/>
        <v>0</v>
      </c>
      <c r="W39" s="718">
        <f t="shared" si="13"/>
        <v>0</v>
      </c>
      <c r="X39" s="718">
        <f t="shared" si="13"/>
        <v>0</v>
      </c>
      <c r="Y39" s="722">
        <f t="shared" si="13"/>
        <v>0</v>
      </c>
      <c r="Z39" s="718">
        <f>SUM(Z9,Z14,Z25,Z30)</f>
        <v>0</v>
      </c>
      <c r="AA39" s="718">
        <f>SUM(AA9,AA14,AA25,AA30)</f>
        <v>0</v>
      </c>
      <c r="AB39" s="722">
        <f t="shared" si="12"/>
        <v>0</v>
      </c>
      <c r="AC39" s="1072" t="s">
        <v>2224</v>
      </c>
      <c r="AE39" s="762" t="s">
        <v>637</v>
      </c>
      <c r="AF39" s="145">
        <f t="shared" ref="AF39:BC39" si="14">SUM(AF9,AF14,AF25,AF30)</f>
        <v>0</v>
      </c>
      <c r="AG39" s="145">
        <f t="shared" si="14"/>
        <v>0</v>
      </c>
      <c r="AH39" s="145">
        <f t="shared" si="14"/>
        <v>0</v>
      </c>
      <c r="AI39" s="145">
        <f t="shared" si="14"/>
        <v>0</v>
      </c>
      <c r="AJ39" s="145">
        <f t="shared" si="14"/>
        <v>0</v>
      </c>
      <c r="AK39" s="145">
        <f t="shared" si="14"/>
        <v>0</v>
      </c>
      <c r="AL39" s="145">
        <f t="shared" si="14"/>
        <v>0</v>
      </c>
      <c r="AM39" s="145">
        <f t="shared" si="14"/>
        <v>0</v>
      </c>
      <c r="AN39" s="145">
        <f t="shared" si="14"/>
        <v>0</v>
      </c>
      <c r="AO39" s="145">
        <f t="shared" si="14"/>
        <v>0</v>
      </c>
      <c r="AP39" s="145">
        <f t="shared" si="14"/>
        <v>0</v>
      </c>
      <c r="AQ39" s="145">
        <f t="shared" si="14"/>
        <v>0</v>
      </c>
      <c r="AR39" s="145">
        <f t="shared" si="14"/>
        <v>0</v>
      </c>
      <c r="AS39" s="145">
        <f t="shared" si="14"/>
        <v>0</v>
      </c>
      <c r="AT39" s="145">
        <f t="shared" si="14"/>
        <v>0</v>
      </c>
      <c r="AU39" s="145">
        <f t="shared" si="14"/>
        <v>0</v>
      </c>
      <c r="AV39" s="145">
        <f t="shared" si="14"/>
        <v>0</v>
      </c>
      <c r="AW39" s="145">
        <f t="shared" si="14"/>
        <v>0</v>
      </c>
      <c r="AX39" s="145">
        <f t="shared" si="14"/>
        <v>0</v>
      </c>
      <c r="AY39" s="145">
        <f>SUM(AY9,AY14,AY25,AY30)</f>
        <v>0</v>
      </c>
      <c r="AZ39" s="145">
        <f>SUM(AZ9,AZ14,AZ25,AZ30)</f>
        <v>0</v>
      </c>
      <c r="BA39" s="145">
        <f>SUM(BA9,BA14,BA25,BA30)</f>
        <v>0</v>
      </c>
      <c r="BB39" s="145">
        <f>SUM(BB9,BB14,BB25,BB30)</f>
        <v>0</v>
      </c>
      <c r="BC39" s="145">
        <f t="shared" si="14"/>
        <v>0</v>
      </c>
    </row>
    <row r="40" spans="1:55" s="140" customFormat="1" ht="12.75" thickBot="1">
      <c r="A40" s="775" t="s">
        <v>538</v>
      </c>
      <c r="B40" s="775" t="s">
        <v>75</v>
      </c>
      <c r="C40" s="775" t="s">
        <v>615</v>
      </c>
      <c r="D40" s="775" t="s">
        <v>621</v>
      </c>
      <c r="E40" s="720">
        <f>SUM(E15,E20,E31,E36)</f>
        <v>0</v>
      </c>
      <c r="F40" s="720">
        <f t="shared" ref="F40:AB40" si="15">SUM(F15,F20,F31,F36)</f>
        <v>0</v>
      </c>
      <c r="G40" s="720">
        <f t="shared" si="15"/>
        <v>0</v>
      </c>
      <c r="H40" s="720">
        <f t="shared" si="15"/>
        <v>0</v>
      </c>
      <c r="I40" s="720">
        <f t="shared" si="15"/>
        <v>0</v>
      </c>
      <c r="J40" s="720">
        <f t="shared" si="15"/>
        <v>0</v>
      </c>
      <c r="K40" s="720">
        <f t="shared" si="15"/>
        <v>0</v>
      </c>
      <c r="L40" s="720">
        <f t="shared" si="15"/>
        <v>0</v>
      </c>
      <c r="M40" s="720">
        <f t="shared" si="15"/>
        <v>0</v>
      </c>
      <c r="N40" s="720">
        <f t="shared" si="15"/>
        <v>0</v>
      </c>
      <c r="O40" s="723">
        <f t="shared" si="15"/>
        <v>0</v>
      </c>
      <c r="P40" s="720">
        <f t="shared" si="15"/>
        <v>0</v>
      </c>
      <c r="Q40" s="720">
        <f t="shared" si="15"/>
        <v>0</v>
      </c>
      <c r="R40" s="720">
        <f t="shared" si="15"/>
        <v>0</v>
      </c>
      <c r="S40" s="720">
        <f t="shared" ref="S40:Y40" si="16">SUM(S15,S20,S31,S36)</f>
        <v>0</v>
      </c>
      <c r="T40" s="720">
        <f t="shared" si="16"/>
        <v>0</v>
      </c>
      <c r="U40" s="720">
        <f t="shared" si="16"/>
        <v>0</v>
      </c>
      <c r="V40" s="720">
        <f t="shared" si="16"/>
        <v>0</v>
      </c>
      <c r="W40" s="720">
        <f t="shared" si="16"/>
        <v>0</v>
      </c>
      <c r="X40" s="720">
        <f t="shared" si="16"/>
        <v>0</v>
      </c>
      <c r="Y40" s="723">
        <f t="shared" si="16"/>
        <v>0</v>
      </c>
      <c r="Z40" s="720">
        <f>SUM(Z15,Z20,Z31,Z36)</f>
        <v>0</v>
      </c>
      <c r="AA40" s="720">
        <f>SUM(AA15,AA20,AA31,AA36)</f>
        <v>0</v>
      </c>
      <c r="AB40" s="723">
        <f t="shared" si="15"/>
        <v>0</v>
      </c>
      <c r="AC40" s="1073" t="s">
        <v>2225</v>
      </c>
      <c r="AE40" s="764" t="s">
        <v>638</v>
      </c>
      <c r="AF40" s="146">
        <f t="shared" ref="AF40:BC40" si="17">SUM(AF15,AF20,AF31,AF36)</f>
        <v>0</v>
      </c>
      <c r="AG40" s="146">
        <f t="shared" si="17"/>
        <v>0</v>
      </c>
      <c r="AH40" s="146">
        <f t="shared" si="17"/>
        <v>0</v>
      </c>
      <c r="AI40" s="146">
        <f t="shared" si="17"/>
        <v>0</v>
      </c>
      <c r="AJ40" s="146">
        <f t="shared" si="17"/>
        <v>0</v>
      </c>
      <c r="AK40" s="146">
        <f t="shared" si="17"/>
        <v>0</v>
      </c>
      <c r="AL40" s="146">
        <f t="shared" si="17"/>
        <v>0</v>
      </c>
      <c r="AM40" s="146">
        <f t="shared" si="17"/>
        <v>0</v>
      </c>
      <c r="AN40" s="146">
        <f t="shared" si="17"/>
        <v>0</v>
      </c>
      <c r="AO40" s="146">
        <f t="shared" si="17"/>
        <v>0</v>
      </c>
      <c r="AP40" s="146">
        <f t="shared" si="17"/>
        <v>0</v>
      </c>
      <c r="AQ40" s="146">
        <f t="shared" si="17"/>
        <v>0</v>
      </c>
      <c r="AR40" s="146">
        <f t="shared" si="17"/>
        <v>0</v>
      </c>
      <c r="AS40" s="146">
        <f t="shared" si="17"/>
        <v>0</v>
      </c>
      <c r="AT40" s="146">
        <f t="shared" si="17"/>
        <v>0</v>
      </c>
      <c r="AU40" s="146">
        <f t="shared" si="17"/>
        <v>0</v>
      </c>
      <c r="AV40" s="146">
        <f t="shared" si="17"/>
        <v>0</v>
      </c>
      <c r="AW40" s="146">
        <f t="shared" si="17"/>
        <v>0</v>
      </c>
      <c r="AX40" s="146">
        <f t="shared" si="17"/>
        <v>0</v>
      </c>
      <c r="AY40" s="146">
        <f>SUM(AY15,AY20,AY31,AY36)</f>
        <v>0</v>
      </c>
      <c r="AZ40" s="146">
        <f>SUM(AZ15,AZ20,AZ31,AZ36)</f>
        <v>0</v>
      </c>
      <c r="BA40" s="146">
        <f>SUM(BA15,BA20,BA31,BA36)</f>
        <v>0</v>
      </c>
      <c r="BB40" s="146">
        <f>SUM(BB15,BB20,BB31,BB36)</f>
        <v>0</v>
      </c>
      <c r="BC40" s="146">
        <f t="shared" si="17"/>
        <v>0</v>
      </c>
    </row>
  </sheetData>
  <phoneticPr fontId="11" type="noConversion"/>
  <conditionalFormatting sqref="E6:Z40">
    <cfRule type="expression" dxfId="209" priority="2" stopIfTrue="1">
      <formula>E6&lt;&gt;AF6</formula>
    </cfRule>
  </conditionalFormatting>
  <conditionalFormatting sqref="AB6:AB40">
    <cfRule type="expression" dxfId="208" priority="77" stopIfTrue="1">
      <formula>AB6&lt;&gt;BC6</formula>
    </cfRule>
  </conditionalFormatting>
  <conditionalFormatting sqref="AA6:AA40">
    <cfRule type="expression" dxfId="207" priority="1" stopIfTrue="1">
      <formula>AA6&lt;&gt;BB6</formula>
    </cfRule>
  </conditionalFormatting>
  <dataValidations count="1">
    <dataValidation type="whole" operator="greaterThanOrEqual" allowBlank="1" showInputMessage="1" showErrorMessage="1" error="Positive whole numbers only / Nombres entiers positifs uniquement" sqref="AF18:BC20 AF12:BC15 AF7:BC9 AF34:BC36 AF28:BC31 AF23:BC25 E18:AB20 E12:AB15 E7:AB9 E34:AB36 E28:AB31 E23:AB25">
      <formula1>0</formula1>
    </dataValidation>
  </dataValidations>
  <pageMargins left="0.25" right="0.25" top="0.5" bottom="0.3" header="0.5" footer="0.5"/>
  <pageSetup paperSize="9" scale="59" orientation="landscape" r:id="rId1"/>
  <headerFooter alignWithMargins="0"/>
  <legacyDrawing r:id="rId2"/>
</worksheet>
</file>

<file path=xl/worksheets/sheet37.xml><?xml version="1.0" encoding="utf-8"?>
<worksheet xmlns="http://schemas.openxmlformats.org/spreadsheetml/2006/main" xmlns:r="http://schemas.openxmlformats.org/officeDocument/2006/relationships">
  <sheetPr codeName="Sheet_TS23" enableFormatConditionsCalculation="0">
    <tabColor indexed="43"/>
    <pageSetUpPr fitToPage="1"/>
  </sheetPr>
  <dimension ref="A1:BP40"/>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17" sqref="AC17"/>
    </sheetView>
  </sheetViews>
  <sheetFormatPr defaultRowHeight="12"/>
  <cols>
    <col min="1" max="4" width="10.140625" style="777" hidden="1" customWidth="1"/>
    <col min="5" max="28" width="8.7109375" style="95" customWidth="1"/>
    <col min="29" max="29" width="30.7109375" style="777" customWidth="1"/>
    <col min="30" max="30" width="9.140625" style="95" hidden="1" customWidth="1"/>
    <col min="31" max="31" width="33.42578125" style="777" hidden="1" customWidth="1"/>
    <col min="32" max="68" width="9.140625" style="95" hidden="1" customWidth="1"/>
    <col min="69" max="79" width="9.140625" style="95" customWidth="1"/>
    <col min="80" max="16384" width="9.140625" style="95"/>
  </cols>
  <sheetData>
    <row r="1" spans="1:55" ht="48.95" customHeight="1">
      <c r="F1" s="402"/>
      <c r="G1" s="220"/>
      <c r="H1" s="220"/>
      <c r="I1" s="1075" t="s">
        <v>2236</v>
      </c>
      <c r="J1" s="220"/>
      <c r="K1" s="220"/>
      <c r="L1" s="220"/>
      <c r="N1" s="402"/>
      <c r="O1" s="221"/>
      <c r="P1" s="221"/>
      <c r="Q1" s="221"/>
      <c r="R1" s="221"/>
      <c r="S1" s="221"/>
      <c r="T1" s="221"/>
      <c r="U1" s="1075" t="s">
        <v>2236</v>
      </c>
      <c r="V1" s="221"/>
      <c r="W1" s="221"/>
      <c r="X1" s="221"/>
      <c r="Y1" s="221"/>
      <c r="Z1" s="221"/>
      <c r="AA1" s="221"/>
      <c r="AB1" s="221"/>
      <c r="AC1" s="1040">
        <f ca="1">NOW()</f>
        <v>41912.572466666665</v>
      </c>
      <c r="AE1" s="787" t="s">
        <v>647</v>
      </c>
    </row>
    <row r="2" spans="1:55"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c r="AE2" s="770"/>
    </row>
    <row r="3" spans="1:55"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E3" s="772"/>
    </row>
    <row r="4" spans="1:55" s="99" customFormat="1">
      <c r="A4" s="759" t="s">
        <v>1304</v>
      </c>
      <c r="B4" s="759" t="s">
        <v>1302</v>
      </c>
      <c r="C4" s="759" t="s">
        <v>1303</v>
      </c>
      <c r="D4" s="760" t="s">
        <v>1305</v>
      </c>
      <c r="E4" s="98"/>
      <c r="F4" s="98"/>
      <c r="G4" s="98"/>
      <c r="H4" s="98"/>
      <c r="I4" s="98"/>
      <c r="J4" s="98"/>
      <c r="K4" s="98"/>
      <c r="L4" s="98"/>
      <c r="AC4" s="771"/>
      <c r="AE4" s="772"/>
    </row>
    <row r="5" spans="1:55" s="99"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137" customFormat="1" ht="24" customHeight="1" thickBot="1">
      <c r="A6" s="789"/>
      <c r="B6" s="789"/>
      <c r="C6" s="789"/>
      <c r="D6" s="789"/>
      <c r="E6" s="626"/>
      <c r="F6" s="626"/>
      <c r="G6" s="626"/>
      <c r="H6" s="626"/>
      <c r="I6" s="626"/>
      <c r="J6" s="626"/>
      <c r="K6" s="626"/>
      <c r="L6" s="626"/>
      <c r="M6" s="626"/>
      <c r="N6" s="626"/>
      <c r="O6" s="126"/>
      <c r="P6" s="627"/>
      <c r="Q6" s="627"/>
      <c r="R6" s="627"/>
      <c r="S6" s="627"/>
      <c r="T6" s="627"/>
      <c r="U6" s="627"/>
      <c r="V6" s="627"/>
      <c r="W6" s="627"/>
      <c r="X6" s="627"/>
      <c r="Y6" s="126"/>
      <c r="Z6" s="627"/>
      <c r="AA6" s="627"/>
      <c r="AB6" s="126"/>
      <c r="AC6" s="1069" t="s">
        <v>2142</v>
      </c>
      <c r="AE6" s="763" t="s">
        <v>186</v>
      </c>
      <c r="AF6" s="249"/>
      <c r="AG6" s="627"/>
      <c r="AH6" s="627"/>
      <c r="AI6" s="627"/>
      <c r="AJ6" s="627"/>
      <c r="AK6" s="627"/>
      <c r="AL6" s="627"/>
      <c r="AM6" s="627"/>
      <c r="AN6" s="627"/>
      <c r="AO6" s="627"/>
      <c r="AP6" s="627"/>
      <c r="AQ6" s="627"/>
      <c r="AR6" s="627"/>
      <c r="AS6" s="627"/>
      <c r="AT6" s="627"/>
      <c r="AU6" s="627"/>
      <c r="AV6" s="627"/>
      <c r="AW6" s="627"/>
      <c r="AX6" s="627"/>
      <c r="AY6" s="627"/>
      <c r="AZ6" s="627"/>
      <c r="BA6" s="627"/>
      <c r="BB6" s="627"/>
      <c r="BC6" s="627"/>
    </row>
    <row r="7" spans="1:55" s="140" customFormat="1" ht="12.75" customHeight="1">
      <c r="A7" s="775" t="s">
        <v>538</v>
      </c>
      <c r="B7" s="775" t="s">
        <v>73</v>
      </c>
      <c r="C7" s="775" t="s">
        <v>555</v>
      </c>
      <c r="D7" s="775" t="s">
        <v>81</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2219</v>
      </c>
      <c r="AE7" s="762" t="s">
        <v>1474</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row>
    <row r="8" spans="1:55" s="140" customFormat="1" ht="12.75" customHeight="1">
      <c r="A8" s="775" t="s">
        <v>538</v>
      </c>
      <c r="B8" s="775" t="s">
        <v>1307</v>
      </c>
      <c r="C8" s="775" t="s">
        <v>555</v>
      </c>
      <c r="D8" s="775" t="s">
        <v>81</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2220</v>
      </c>
      <c r="AE8" s="762" t="s">
        <v>636</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row>
    <row r="9" spans="1:55" s="140" customFormat="1" ht="12.75" customHeight="1">
      <c r="A9" s="775" t="s">
        <v>538</v>
      </c>
      <c r="B9" s="775" t="s">
        <v>74</v>
      </c>
      <c r="C9" s="775" t="s">
        <v>555</v>
      </c>
      <c r="D9" s="775" t="s">
        <v>81</v>
      </c>
      <c r="E9" s="138">
        <v>0</v>
      </c>
      <c r="F9" s="138">
        <v>0</v>
      </c>
      <c r="G9" s="138">
        <v>0</v>
      </c>
      <c r="H9" s="138">
        <v>0</v>
      </c>
      <c r="I9" s="138">
        <v>0</v>
      </c>
      <c r="J9" s="138">
        <v>0</v>
      </c>
      <c r="K9" s="138">
        <v>0</v>
      </c>
      <c r="L9" s="138">
        <v>0</v>
      </c>
      <c r="M9" s="138">
        <v>0</v>
      </c>
      <c r="N9" s="138">
        <v>0</v>
      </c>
      <c r="O9" s="138">
        <v>0</v>
      </c>
      <c r="P9" s="138">
        <v>0</v>
      </c>
      <c r="Q9" s="138">
        <v>0</v>
      </c>
      <c r="R9" s="138">
        <v>0</v>
      </c>
      <c r="S9" s="138">
        <v>0</v>
      </c>
      <c r="T9" s="138">
        <v>0</v>
      </c>
      <c r="U9" s="138">
        <v>0</v>
      </c>
      <c r="V9" s="138">
        <v>0</v>
      </c>
      <c r="W9" s="138">
        <v>0</v>
      </c>
      <c r="X9" s="138">
        <v>0</v>
      </c>
      <c r="Y9" s="138">
        <v>0</v>
      </c>
      <c r="Z9" s="138">
        <v>0</v>
      </c>
      <c r="AA9" s="138">
        <v>0</v>
      </c>
      <c r="AB9" s="138">
        <v>0</v>
      </c>
      <c r="AC9" s="1054" t="s">
        <v>2221</v>
      </c>
      <c r="AE9" s="762" t="s">
        <v>637</v>
      </c>
      <c r="AF9" s="138">
        <v>0</v>
      </c>
      <c r="AG9" s="138">
        <v>0</v>
      </c>
      <c r="AH9" s="138">
        <v>0</v>
      </c>
      <c r="AI9" s="138">
        <v>0</v>
      </c>
      <c r="AJ9" s="138">
        <v>0</v>
      </c>
      <c r="AK9" s="138">
        <v>0</v>
      </c>
      <c r="AL9" s="138">
        <v>0</v>
      </c>
      <c r="AM9" s="138">
        <v>0</v>
      </c>
      <c r="AN9" s="138">
        <v>0</v>
      </c>
      <c r="AO9" s="138">
        <v>0</v>
      </c>
      <c r="AP9" s="138">
        <v>0</v>
      </c>
      <c r="AQ9" s="138">
        <v>0</v>
      </c>
      <c r="AR9" s="138">
        <v>0</v>
      </c>
      <c r="AS9" s="138">
        <v>0</v>
      </c>
      <c r="AT9" s="138">
        <v>0</v>
      </c>
      <c r="AU9" s="138">
        <v>0</v>
      </c>
      <c r="AV9" s="138">
        <v>0</v>
      </c>
      <c r="AW9" s="138">
        <v>0</v>
      </c>
      <c r="AX9" s="138">
        <v>0</v>
      </c>
      <c r="AY9" s="138">
        <v>0</v>
      </c>
      <c r="AZ9" s="138">
        <v>0</v>
      </c>
      <c r="BA9" s="138">
        <v>0</v>
      </c>
      <c r="BB9" s="138">
        <v>0</v>
      </c>
      <c r="BC9" s="138">
        <v>0</v>
      </c>
    </row>
    <row r="10" spans="1:55" s="140" customFormat="1" ht="12.75" customHeight="1">
      <c r="A10" s="775"/>
      <c r="B10" s="775"/>
      <c r="C10" s="775"/>
      <c r="D10" s="775"/>
      <c r="E10" s="141" t="str">
        <f>IF(AND(SUM(E7:E9)&gt;0,E8=0),"Missing Input",IF(AND(SUM(E7:E8)&gt;0,E9=0),"Missing Output",IF(AND(SUM(E7:E9)&gt;0,E8&gt;0,E9&gt;0),(E9*3.6)/E8*100,"")))</f>
        <v/>
      </c>
      <c r="F10" s="141" t="str">
        <f t="shared" ref="F10:AB10" si="0">IF(AND(SUM(F7:F9)&gt;0,F8=0),"Missing Input",IF(AND(SUM(F7:F8)&gt;0,F9=0),"Missing Output",IF(AND(SUM(F7:F9)&gt;0,F8&gt;0,F9&gt;0),(F9*3.6)/F8*100,"")))</f>
        <v/>
      </c>
      <c r="G10" s="141" t="str">
        <f t="shared" si="0"/>
        <v/>
      </c>
      <c r="H10" s="141" t="str">
        <f t="shared" si="0"/>
        <v/>
      </c>
      <c r="I10" s="141" t="str">
        <f t="shared" si="0"/>
        <v/>
      </c>
      <c r="J10" s="141" t="str">
        <f t="shared" si="0"/>
        <v/>
      </c>
      <c r="K10" s="141" t="str">
        <f t="shared" si="0"/>
        <v/>
      </c>
      <c r="L10" s="141" t="str">
        <f t="shared" si="0"/>
        <v/>
      </c>
      <c r="M10" s="141" t="str">
        <f t="shared" si="0"/>
        <v/>
      </c>
      <c r="N10" s="141" t="str">
        <f t="shared" si="0"/>
        <v/>
      </c>
      <c r="O10" s="141" t="str">
        <f t="shared" si="0"/>
        <v/>
      </c>
      <c r="P10" s="141" t="str">
        <f t="shared" si="0"/>
        <v/>
      </c>
      <c r="Q10" s="141" t="str">
        <f t="shared" si="0"/>
        <v/>
      </c>
      <c r="R10" s="141" t="str">
        <f t="shared" si="0"/>
        <v/>
      </c>
      <c r="S10" s="141" t="str">
        <f t="shared" si="0"/>
        <v/>
      </c>
      <c r="T10" s="141" t="str">
        <f t="shared" si="0"/>
        <v/>
      </c>
      <c r="U10" s="141" t="str">
        <f t="shared" si="0"/>
        <v/>
      </c>
      <c r="V10" s="141" t="str">
        <f t="shared" si="0"/>
        <v/>
      </c>
      <c r="W10" s="141" t="str">
        <f>IF(AND(SUM(W7:W9)&gt;0,W8=0),"Missing Input",IF(AND(SUM(W7:W8)&gt;0,W9=0),"Missing Output",IF(AND(SUM(W7:W9)&gt;0,W8&gt;0,W9&gt;0),(W9*3.6)/W8*100,"")))</f>
        <v/>
      </c>
      <c r="X10" s="141" t="str">
        <f>IF(AND(SUM(X7:X9)&gt;0,X8=0),"Missing Input",IF(AND(SUM(X7:X8)&gt;0,X9=0),"Missing Output",IF(AND(SUM(X7:X9)&gt;0,X8&gt;0,X9&gt;0),(X9*3.6)/X8*100,"")))</f>
        <v/>
      </c>
      <c r="Y10" s="141" t="str">
        <f>IF(AND(SUM(Y7:Y9)&gt;0,Y8=0),"Missing Input",IF(AND(SUM(Y7:Y8)&gt;0,Y9=0),"Missing Output",IF(AND(SUM(Y7:Y9)&gt;0,Y8&gt;0,Y9&gt;0),(Y9*3.6)/Y8*100,"")))</f>
        <v/>
      </c>
      <c r="Z10" s="141" t="str">
        <f>IF(AND(SUM(Z7:Z9)&gt;0,Z8=0),"Missing Input",IF(AND(SUM(Z7:Z8)&gt;0,Z9=0),"Missing Output",IF(AND(SUM(Z7:Z9)&gt;0,Z8&gt;0,Z9&gt;0),(Z9*3.6)/Z8*100,"")))</f>
        <v/>
      </c>
      <c r="AA10" s="141" t="str">
        <f>IF(AND(SUM(AA7:AA9)&gt;0,AA8=0),"Missing Input",IF(AND(SUM(AA7:AA8)&gt;0,AA9=0),"Missing Output",IF(AND(SUM(AA7:AA9)&gt;0,AA8&gt;0,AA9&gt;0),(AA9*3.6)/AA8*100,"")))</f>
        <v/>
      </c>
      <c r="AB10" s="141" t="str">
        <f t="shared" si="0"/>
        <v/>
      </c>
      <c r="AC10" s="1070" t="s">
        <v>2222</v>
      </c>
      <c r="AE10" s="762" t="s">
        <v>964</v>
      </c>
      <c r="AF10" s="141" t="str">
        <f t="shared" ref="AF10:BC10" si="1">IF(AND(SUM(AF7:AF9)&gt;0,AF8=0),"Missing Input",IF(AND(SUM(AF7:AF8)&gt;0,AF9=0),"Missing Output",IF(AND(SUM(AF7:AF9)&gt;0,AF8&gt;0,AF9&gt;0),(AF9*3.6)/AF8*100,"")))</f>
        <v/>
      </c>
      <c r="AG10" s="141" t="str">
        <f t="shared" si="1"/>
        <v/>
      </c>
      <c r="AH10" s="141" t="str">
        <f t="shared" si="1"/>
        <v/>
      </c>
      <c r="AI10" s="141" t="str">
        <f t="shared" si="1"/>
        <v/>
      </c>
      <c r="AJ10" s="141" t="str">
        <f t="shared" si="1"/>
        <v/>
      </c>
      <c r="AK10" s="141" t="str">
        <f t="shared" si="1"/>
        <v/>
      </c>
      <c r="AL10" s="141" t="str">
        <f t="shared" si="1"/>
        <v/>
      </c>
      <c r="AM10" s="141" t="str">
        <f t="shared" si="1"/>
        <v/>
      </c>
      <c r="AN10" s="141" t="str">
        <f t="shared" si="1"/>
        <v/>
      </c>
      <c r="AO10" s="141" t="str">
        <f t="shared" si="1"/>
        <v/>
      </c>
      <c r="AP10" s="141" t="str">
        <f t="shared" si="1"/>
        <v/>
      </c>
      <c r="AQ10" s="141" t="str">
        <f t="shared" si="1"/>
        <v/>
      </c>
      <c r="AR10" s="141" t="str">
        <f t="shared" si="1"/>
        <v/>
      </c>
      <c r="AS10" s="141" t="str">
        <f t="shared" si="1"/>
        <v/>
      </c>
      <c r="AT10" s="141" t="str">
        <f t="shared" si="1"/>
        <v/>
      </c>
      <c r="AU10" s="141" t="str">
        <f t="shared" si="1"/>
        <v/>
      </c>
      <c r="AV10" s="141" t="str">
        <f t="shared" si="1"/>
        <v/>
      </c>
      <c r="AW10" s="141" t="str">
        <f t="shared" si="1"/>
        <v/>
      </c>
      <c r="AX10" s="141" t="str">
        <f t="shared" si="1"/>
        <v/>
      </c>
      <c r="AY10" s="141" t="str">
        <f>IF(AND(SUM(AY7:AY9)&gt;0,AY8=0),"Missing Input",IF(AND(SUM(AY7:AY8)&gt;0,AY9=0),"Missing Output",IF(AND(SUM(AY7:AY9)&gt;0,AY8&gt;0,AY9&gt;0),(AY9*3.6)/AY8*100,"")))</f>
        <v/>
      </c>
      <c r="AZ10" s="141" t="str">
        <f>IF(AND(SUM(AZ7:AZ9)&gt;0,AZ8=0),"Missing Input",IF(AND(SUM(AZ7:AZ8)&gt;0,AZ9=0),"Missing Output",IF(AND(SUM(AZ7:AZ9)&gt;0,AZ8&gt;0,AZ9&gt;0),(AZ9*3.6)/AZ8*100,"")))</f>
        <v/>
      </c>
      <c r="BA10" s="141" t="str">
        <f>IF(AND(SUM(BA7:BA9)&gt;0,BA8=0),"Missing Input",IF(AND(SUM(BA7:BA8)&gt;0,BA9=0),"Missing Output",IF(AND(SUM(BA7:BA9)&gt;0,BA8&gt;0,BA9&gt;0),(BA9*3.6)/BA8*100,"")))</f>
        <v/>
      </c>
      <c r="BB10" s="141" t="str">
        <f>IF(AND(SUM(BB7:BB9)&gt;0,BB8=0),"Missing Input",IF(AND(SUM(BB7:BB8)&gt;0,BB9=0),"Missing Output",IF(AND(SUM(BB7:BB9)&gt;0,BB8&gt;0,BB9&gt;0),(BB9*3.6)/BB8*100,"")))</f>
        <v/>
      </c>
      <c r="BC10" s="141" t="str">
        <f t="shared" si="1"/>
        <v/>
      </c>
    </row>
    <row r="11" spans="1:55" s="140" customFormat="1" ht="24" customHeight="1">
      <c r="A11" s="775"/>
      <c r="B11" s="775"/>
      <c r="C11" s="775"/>
      <c r="D11" s="775"/>
      <c r="E11" s="628"/>
      <c r="F11" s="628"/>
      <c r="G11" s="628"/>
      <c r="H11" s="628"/>
      <c r="I11" s="628"/>
      <c r="J11" s="629"/>
      <c r="K11" s="629"/>
      <c r="L11" s="629"/>
      <c r="M11" s="629"/>
      <c r="N11" s="629"/>
      <c r="O11" s="144"/>
      <c r="P11" s="630"/>
      <c r="Q11" s="630"/>
      <c r="R11" s="630"/>
      <c r="S11" s="630"/>
      <c r="T11" s="630"/>
      <c r="U11" s="630"/>
      <c r="V11" s="630"/>
      <c r="W11" s="630"/>
      <c r="X11" s="630"/>
      <c r="Y11" s="144"/>
      <c r="Z11" s="630"/>
      <c r="AA11" s="630"/>
      <c r="AB11" s="144"/>
      <c r="AC11" s="1067" t="s">
        <v>2141</v>
      </c>
      <c r="AE11" s="762" t="s">
        <v>189</v>
      </c>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row>
    <row r="12" spans="1:55" s="140" customFormat="1" ht="12.75" customHeight="1">
      <c r="A12" s="775" t="s">
        <v>538</v>
      </c>
      <c r="B12" s="775" t="s">
        <v>73</v>
      </c>
      <c r="C12" s="775" t="s">
        <v>556</v>
      </c>
      <c r="D12" s="775" t="s">
        <v>81</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2219</v>
      </c>
      <c r="AE12" s="762" t="s">
        <v>1474</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row>
    <row r="13" spans="1:55" s="140" customFormat="1" ht="12.75" customHeight="1">
      <c r="A13" s="775" t="s">
        <v>538</v>
      </c>
      <c r="B13" s="775" t="s">
        <v>1307</v>
      </c>
      <c r="C13" s="775" t="s">
        <v>556</v>
      </c>
      <c r="D13" s="775" t="s">
        <v>81</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2220</v>
      </c>
      <c r="AE13" s="762" t="s">
        <v>636</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row>
    <row r="14" spans="1:55" s="140" customFormat="1" ht="12.75" customHeight="1">
      <c r="A14" s="775" t="s">
        <v>538</v>
      </c>
      <c r="B14" s="775" t="s">
        <v>74</v>
      </c>
      <c r="C14" s="775" t="s">
        <v>556</v>
      </c>
      <c r="D14" s="775" t="s">
        <v>81</v>
      </c>
      <c r="E14" s="138">
        <v>0</v>
      </c>
      <c r="F14" s="138">
        <v>0</v>
      </c>
      <c r="G14" s="138">
        <v>0</v>
      </c>
      <c r="H14" s="138">
        <v>0</v>
      </c>
      <c r="I14" s="138">
        <v>0</v>
      </c>
      <c r="J14" s="138">
        <v>0</v>
      </c>
      <c r="K14" s="138">
        <v>0</v>
      </c>
      <c r="L14" s="138">
        <v>0</v>
      </c>
      <c r="M14" s="138">
        <v>0</v>
      </c>
      <c r="N14" s="138">
        <v>0</v>
      </c>
      <c r="O14" s="138">
        <v>0</v>
      </c>
      <c r="P14" s="138">
        <v>0</v>
      </c>
      <c r="Q14" s="138">
        <v>0</v>
      </c>
      <c r="R14" s="138">
        <v>0</v>
      </c>
      <c r="S14" s="138">
        <v>0</v>
      </c>
      <c r="T14" s="138">
        <v>0</v>
      </c>
      <c r="U14" s="138">
        <v>0</v>
      </c>
      <c r="V14" s="138">
        <v>0</v>
      </c>
      <c r="W14" s="138">
        <v>0</v>
      </c>
      <c r="X14" s="138">
        <v>0</v>
      </c>
      <c r="Y14" s="138">
        <v>0</v>
      </c>
      <c r="Z14" s="138">
        <v>0</v>
      </c>
      <c r="AA14" s="138">
        <v>0</v>
      </c>
      <c r="AB14" s="138">
        <v>0</v>
      </c>
      <c r="AC14" s="1054" t="s">
        <v>2221</v>
      </c>
      <c r="AE14" s="762" t="s">
        <v>637</v>
      </c>
      <c r="AF14" s="138">
        <v>0</v>
      </c>
      <c r="AG14" s="138">
        <v>0</v>
      </c>
      <c r="AH14" s="138">
        <v>0</v>
      </c>
      <c r="AI14" s="138">
        <v>0</v>
      </c>
      <c r="AJ14" s="138">
        <v>0</v>
      </c>
      <c r="AK14" s="138">
        <v>0</v>
      </c>
      <c r="AL14" s="138">
        <v>0</v>
      </c>
      <c r="AM14" s="138">
        <v>0</v>
      </c>
      <c r="AN14" s="138">
        <v>0</v>
      </c>
      <c r="AO14" s="138">
        <v>0</v>
      </c>
      <c r="AP14" s="138">
        <v>0</v>
      </c>
      <c r="AQ14" s="138">
        <v>0</v>
      </c>
      <c r="AR14" s="138">
        <v>0</v>
      </c>
      <c r="AS14" s="138">
        <v>0</v>
      </c>
      <c r="AT14" s="138">
        <v>0</v>
      </c>
      <c r="AU14" s="138">
        <v>0</v>
      </c>
      <c r="AV14" s="138">
        <v>0</v>
      </c>
      <c r="AW14" s="138">
        <v>0</v>
      </c>
      <c r="AX14" s="138">
        <v>0</v>
      </c>
      <c r="AY14" s="138">
        <v>0</v>
      </c>
      <c r="AZ14" s="138">
        <v>0</v>
      </c>
      <c r="BA14" s="138">
        <v>0</v>
      </c>
      <c r="BB14" s="138">
        <v>0</v>
      </c>
      <c r="BC14" s="138">
        <v>0</v>
      </c>
    </row>
    <row r="15" spans="1:55" s="140" customFormat="1" ht="12.75" customHeight="1">
      <c r="A15" s="775" t="s">
        <v>538</v>
      </c>
      <c r="B15" s="775" t="s">
        <v>75</v>
      </c>
      <c r="C15" s="775" t="s">
        <v>556</v>
      </c>
      <c r="D15" s="775" t="s">
        <v>81</v>
      </c>
      <c r="E15" s="138">
        <v>0</v>
      </c>
      <c r="F15" s="138">
        <v>0</v>
      </c>
      <c r="G15" s="138">
        <v>0</v>
      </c>
      <c r="H15" s="138">
        <v>0</v>
      </c>
      <c r="I15" s="138">
        <v>0</v>
      </c>
      <c r="J15" s="138">
        <v>0</v>
      </c>
      <c r="K15" s="138">
        <v>0</v>
      </c>
      <c r="L15" s="138">
        <v>0</v>
      </c>
      <c r="M15" s="138">
        <v>0</v>
      </c>
      <c r="N15" s="138">
        <v>0</v>
      </c>
      <c r="O15" s="138">
        <v>0</v>
      </c>
      <c r="P15" s="138">
        <v>0</v>
      </c>
      <c r="Q15" s="138">
        <v>0</v>
      </c>
      <c r="R15" s="138">
        <v>0</v>
      </c>
      <c r="S15" s="138">
        <v>0</v>
      </c>
      <c r="T15" s="138">
        <v>0</v>
      </c>
      <c r="U15" s="138">
        <v>0</v>
      </c>
      <c r="V15" s="138">
        <v>0</v>
      </c>
      <c r="W15" s="138">
        <v>0</v>
      </c>
      <c r="X15" s="138">
        <v>0</v>
      </c>
      <c r="Y15" s="138">
        <v>0</v>
      </c>
      <c r="Z15" s="138">
        <v>0</v>
      </c>
      <c r="AA15" s="138">
        <v>0</v>
      </c>
      <c r="AB15" s="138">
        <v>0</v>
      </c>
      <c r="AC15" s="1054" t="s">
        <v>2225</v>
      </c>
      <c r="AE15" s="762" t="s">
        <v>638</v>
      </c>
      <c r="AF15" s="138">
        <v>0</v>
      </c>
      <c r="AG15" s="138">
        <v>0</v>
      </c>
      <c r="AH15" s="138">
        <v>0</v>
      </c>
      <c r="AI15" s="138">
        <v>0</v>
      </c>
      <c r="AJ15" s="138">
        <v>0</v>
      </c>
      <c r="AK15" s="138">
        <v>0</v>
      </c>
      <c r="AL15" s="138">
        <v>0</v>
      </c>
      <c r="AM15" s="138">
        <v>0</v>
      </c>
      <c r="AN15" s="138">
        <v>0</v>
      </c>
      <c r="AO15" s="138">
        <v>0</v>
      </c>
      <c r="AP15" s="138">
        <v>0</v>
      </c>
      <c r="AQ15" s="138">
        <v>0</v>
      </c>
      <c r="AR15" s="138">
        <v>0</v>
      </c>
      <c r="AS15" s="138">
        <v>0</v>
      </c>
      <c r="AT15" s="138">
        <v>0</v>
      </c>
      <c r="AU15" s="138">
        <v>0</v>
      </c>
      <c r="AV15" s="138">
        <v>0</v>
      </c>
      <c r="AW15" s="138">
        <v>0</v>
      </c>
      <c r="AX15" s="138">
        <v>0</v>
      </c>
      <c r="AY15" s="138">
        <v>0</v>
      </c>
      <c r="AZ15" s="138">
        <v>0</v>
      </c>
      <c r="BA15" s="138">
        <v>0</v>
      </c>
      <c r="BB15" s="138">
        <v>0</v>
      </c>
      <c r="BC15" s="138">
        <v>0</v>
      </c>
    </row>
    <row r="16" spans="1:55" s="140" customFormat="1" ht="12.75" customHeight="1">
      <c r="A16" s="775"/>
      <c r="B16" s="775"/>
      <c r="C16" s="775"/>
      <c r="D16" s="775"/>
      <c r="E16" s="141" t="str">
        <f>IF(AND(SUM(E12:E15)&gt;0,E13=0),"Missing Input",IF(AND(SUM(E12:E15)&gt;0,E14=0),"Missing Output",IF(AND(SUM(E12:E15)&gt;0,E13&gt;0,E14&gt;0),(E14*3.6+E15)/E13*100,"")))</f>
        <v/>
      </c>
      <c r="F16" s="141" t="str">
        <f t="shared" ref="F16:AB16" si="2">IF(AND(SUM(F12:F15)&gt;0,F13=0),"Missing Input",IF(AND(SUM(F12:F15)&gt;0,F14=0),"Missing Output",IF(AND(SUM(F12:F15)&gt;0,F13&gt;0,F14&gt;0),(F14*3.6+F15)/F13*100,"")))</f>
        <v/>
      </c>
      <c r="G16" s="141" t="str">
        <f t="shared" si="2"/>
        <v/>
      </c>
      <c r="H16" s="141" t="str">
        <f t="shared" si="2"/>
        <v/>
      </c>
      <c r="I16" s="141" t="str">
        <f t="shared" si="2"/>
        <v/>
      </c>
      <c r="J16" s="141" t="str">
        <f t="shared" si="2"/>
        <v/>
      </c>
      <c r="K16" s="141" t="str">
        <f t="shared" si="2"/>
        <v/>
      </c>
      <c r="L16" s="141" t="str">
        <f t="shared" si="2"/>
        <v/>
      </c>
      <c r="M16" s="141" t="str">
        <f t="shared" si="2"/>
        <v/>
      </c>
      <c r="N16" s="141" t="str">
        <f t="shared" si="2"/>
        <v/>
      </c>
      <c r="O16" s="141" t="str">
        <f t="shared" si="2"/>
        <v/>
      </c>
      <c r="P16" s="141" t="str">
        <f t="shared" si="2"/>
        <v/>
      </c>
      <c r="Q16" s="141" t="str">
        <f t="shared" si="2"/>
        <v/>
      </c>
      <c r="R16" s="141" t="str">
        <f t="shared" si="2"/>
        <v/>
      </c>
      <c r="S16" s="141" t="str">
        <f t="shared" si="2"/>
        <v/>
      </c>
      <c r="T16" s="141" t="str">
        <f t="shared" si="2"/>
        <v/>
      </c>
      <c r="U16" s="141" t="str">
        <f t="shared" si="2"/>
        <v/>
      </c>
      <c r="V16" s="141" t="str">
        <f t="shared" si="2"/>
        <v/>
      </c>
      <c r="W16" s="141" t="str">
        <f>IF(AND(SUM(W12:W15)&gt;0,W13=0),"Missing Input",IF(AND(SUM(W12:W15)&gt;0,W14=0),"Missing Output",IF(AND(SUM(W12:W15)&gt;0,W13&gt;0,W14&gt;0),(W14*3.6+W15)/W13*100,"")))</f>
        <v/>
      </c>
      <c r="X16" s="141" t="str">
        <f>IF(AND(SUM(X12:X15)&gt;0,X13=0),"Missing Input",IF(AND(SUM(X12:X15)&gt;0,X14=0),"Missing Output",IF(AND(SUM(X12:X15)&gt;0,X13&gt;0,X14&gt;0),(X14*3.6+X15)/X13*100,"")))</f>
        <v/>
      </c>
      <c r="Y16" s="141" t="str">
        <f>IF(AND(SUM(Y12:Y15)&gt;0,Y13=0),"Missing Input",IF(AND(SUM(Y12:Y15)&gt;0,Y14=0),"Missing Output",IF(AND(SUM(Y12:Y15)&gt;0,Y13&gt;0,Y14&gt;0),(Y14*3.6+Y15)/Y13*100,"")))</f>
        <v/>
      </c>
      <c r="Z16" s="141" t="str">
        <f>IF(AND(SUM(Z12:Z15)&gt;0,Z13=0),"Missing Input",IF(AND(SUM(Z12:Z15)&gt;0,Z14=0),"Missing Output",IF(AND(SUM(Z12:Z15)&gt;0,Z13&gt;0,Z14&gt;0),(Z14*3.6+Z15)/Z13*100,"")))</f>
        <v/>
      </c>
      <c r="AA16" s="141" t="str">
        <f>IF(AND(SUM(AA12:AA15)&gt;0,AA13=0),"Missing Input",IF(AND(SUM(AA12:AA15)&gt;0,AA14=0),"Missing Output",IF(AND(SUM(AA12:AA15)&gt;0,AA13&gt;0,AA14&gt;0),(AA14*3.6+AA15)/AA13*100,"")))</f>
        <v/>
      </c>
      <c r="AB16" s="141" t="str">
        <f t="shared" si="2"/>
        <v/>
      </c>
      <c r="AC16" s="1070" t="s">
        <v>2222</v>
      </c>
      <c r="AE16" s="762" t="s">
        <v>964</v>
      </c>
      <c r="AF16" s="141" t="str">
        <f t="shared" ref="AF16:BC16" si="3">IF(AND(SUM(AF12:AF15)&gt;0,AF13=0),"Missing Input",IF(AND(SUM(AF12:AF15)&gt;0,AF14=0),"Missing Output",IF(AND(SUM(AF12:AF15)&gt;0,AF13&gt;0,AF14&gt;0),(AF14*3.6+AF15)/AF13*100,"")))</f>
        <v/>
      </c>
      <c r="AG16" s="141" t="str">
        <f t="shared" si="3"/>
        <v/>
      </c>
      <c r="AH16" s="141" t="str">
        <f t="shared" si="3"/>
        <v/>
      </c>
      <c r="AI16" s="141" t="str">
        <f t="shared" si="3"/>
        <v/>
      </c>
      <c r="AJ16" s="141" t="str">
        <f t="shared" si="3"/>
        <v/>
      </c>
      <c r="AK16" s="141" t="str">
        <f t="shared" si="3"/>
        <v/>
      </c>
      <c r="AL16" s="141" t="str">
        <f t="shared" si="3"/>
        <v/>
      </c>
      <c r="AM16" s="141" t="str">
        <f t="shared" si="3"/>
        <v/>
      </c>
      <c r="AN16" s="141" t="str">
        <f t="shared" si="3"/>
        <v/>
      </c>
      <c r="AO16" s="141" t="str">
        <f t="shared" si="3"/>
        <v/>
      </c>
      <c r="AP16" s="141" t="str">
        <f t="shared" si="3"/>
        <v/>
      </c>
      <c r="AQ16" s="141" t="str">
        <f t="shared" si="3"/>
        <v/>
      </c>
      <c r="AR16" s="141" t="str">
        <f t="shared" si="3"/>
        <v/>
      </c>
      <c r="AS16" s="141" t="str">
        <f t="shared" si="3"/>
        <v/>
      </c>
      <c r="AT16" s="141" t="str">
        <f t="shared" si="3"/>
        <v/>
      </c>
      <c r="AU16" s="141" t="str">
        <f t="shared" si="3"/>
        <v/>
      </c>
      <c r="AV16" s="141" t="str">
        <f t="shared" si="3"/>
        <v/>
      </c>
      <c r="AW16" s="141" t="str">
        <f t="shared" si="3"/>
        <v/>
      </c>
      <c r="AX16" s="141" t="str">
        <f t="shared" si="3"/>
        <v/>
      </c>
      <c r="AY16" s="141" t="str">
        <f>IF(AND(SUM(AY12:AY15)&gt;0,AY13=0),"Missing Input",IF(AND(SUM(AY12:AY15)&gt;0,AY14=0),"Missing Output",IF(AND(SUM(AY12:AY15)&gt;0,AY13&gt;0,AY14&gt;0),(AY14*3.6+AY15)/AY13*100,"")))</f>
        <v/>
      </c>
      <c r="AZ16" s="141" t="str">
        <f>IF(AND(SUM(AZ12:AZ15)&gt;0,AZ13=0),"Missing Input",IF(AND(SUM(AZ12:AZ15)&gt;0,AZ14=0),"Missing Output",IF(AND(SUM(AZ12:AZ15)&gt;0,AZ13&gt;0,AZ14&gt;0),(AZ14*3.6+AZ15)/AZ13*100,"")))</f>
        <v/>
      </c>
      <c r="BA16" s="141" t="str">
        <f>IF(AND(SUM(BA12:BA15)&gt;0,BA13=0),"Missing Input",IF(AND(SUM(BA12:BA15)&gt;0,BA14=0),"Missing Output",IF(AND(SUM(BA12:BA15)&gt;0,BA13&gt;0,BA14&gt;0),(BA14*3.6+BA15)/BA13*100,"")))</f>
        <v/>
      </c>
      <c r="BB16" s="141" t="str">
        <f>IF(AND(SUM(BB12:BB15)&gt;0,BB13=0),"Missing Input",IF(AND(SUM(BB12:BB15)&gt;0,BB14=0),"Missing Output",IF(AND(SUM(BB12:BB15)&gt;0,BB13&gt;0,BB14&gt;0),(BB14*3.6+BB15)/BB13*100,"")))</f>
        <v/>
      </c>
      <c r="BC16" s="141" t="str">
        <f t="shared" si="3"/>
        <v/>
      </c>
    </row>
    <row r="17" spans="1:55" s="140" customFormat="1" ht="24" customHeight="1">
      <c r="A17" s="775"/>
      <c r="B17" s="775"/>
      <c r="C17" s="775"/>
      <c r="D17" s="775"/>
      <c r="E17" s="628"/>
      <c r="F17" s="628"/>
      <c r="G17" s="628"/>
      <c r="H17" s="628"/>
      <c r="I17" s="628"/>
      <c r="J17" s="629"/>
      <c r="K17" s="629"/>
      <c r="L17" s="629"/>
      <c r="M17" s="629"/>
      <c r="N17" s="629"/>
      <c r="O17" s="143"/>
      <c r="P17" s="629"/>
      <c r="Q17" s="629"/>
      <c r="R17" s="629"/>
      <c r="S17" s="629"/>
      <c r="T17" s="629"/>
      <c r="U17" s="629"/>
      <c r="V17" s="629"/>
      <c r="W17" s="629"/>
      <c r="X17" s="629"/>
      <c r="Y17" s="143"/>
      <c r="Z17" s="629"/>
      <c r="AA17" s="629"/>
      <c r="AB17" s="143"/>
      <c r="AC17" s="1066" t="s">
        <v>2269</v>
      </c>
      <c r="AE17" s="762" t="s">
        <v>198</v>
      </c>
      <c r="AF17" s="629"/>
      <c r="AG17" s="629"/>
      <c r="AH17" s="629"/>
      <c r="AI17" s="629"/>
      <c r="AJ17" s="629"/>
      <c r="AK17" s="629"/>
      <c r="AL17" s="629"/>
      <c r="AM17" s="629"/>
      <c r="AN17" s="629"/>
      <c r="AO17" s="629"/>
      <c r="AP17" s="629"/>
      <c r="AQ17" s="629"/>
      <c r="AR17" s="629"/>
      <c r="AS17" s="629"/>
      <c r="AT17" s="629"/>
      <c r="AU17" s="629"/>
      <c r="AV17" s="629"/>
      <c r="AW17" s="629"/>
      <c r="AX17" s="629"/>
      <c r="AY17" s="629"/>
      <c r="AZ17" s="629"/>
      <c r="BA17" s="629"/>
      <c r="BB17" s="629"/>
      <c r="BC17" s="629"/>
    </row>
    <row r="18" spans="1:55" s="140" customFormat="1" ht="12.75" customHeight="1">
      <c r="A18" s="775" t="s">
        <v>538</v>
      </c>
      <c r="B18" s="775" t="s">
        <v>73</v>
      </c>
      <c r="C18" s="775" t="s">
        <v>558</v>
      </c>
      <c r="D18" s="775" t="s">
        <v>81</v>
      </c>
      <c r="E18" s="138">
        <v>0</v>
      </c>
      <c r="F18" s="138">
        <v>0</v>
      </c>
      <c r="G18" s="138">
        <v>0</v>
      </c>
      <c r="H18" s="138">
        <v>0</v>
      </c>
      <c r="I18" s="138">
        <v>0</v>
      </c>
      <c r="J18" s="138">
        <v>0</v>
      </c>
      <c r="K18" s="138">
        <v>0</v>
      </c>
      <c r="L18" s="138">
        <v>0</v>
      </c>
      <c r="M18" s="138">
        <v>0</v>
      </c>
      <c r="N18" s="138">
        <v>0</v>
      </c>
      <c r="O18" s="138">
        <v>0</v>
      </c>
      <c r="P18" s="138">
        <v>0</v>
      </c>
      <c r="Q18" s="138">
        <v>0</v>
      </c>
      <c r="R18" s="138">
        <v>0</v>
      </c>
      <c r="S18" s="138">
        <v>0</v>
      </c>
      <c r="T18" s="138">
        <v>0</v>
      </c>
      <c r="U18" s="138">
        <v>0</v>
      </c>
      <c r="V18" s="138">
        <v>0</v>
      </c>
      <c r="W18" s="138">
        <v>0</v>
      </c>
      <c r="X18" s="138">
        <v>0</v>
      </c>
      <c r="Y18" s="138">
        <v>0</v>
      </c>
      <c r="Z18" s="138">
        <v>0</v>
      </c>
      <c r="AA18" s="138">
        <v>0</v>
      </c>
      <c r="AB18" s="138">
        <v>0</v>
      </c>
      <c r="AC18" s="1054" t="s">
        <v>2219</v>
      </c>
      <c r="AE18" s="762" t="s">
        <v>1474</v>
      </c>
      <c r="AF18" s="138">
        <v>0</v>
      </c>
      <c r="AG18" s="138">
        <v>0</v>
      </c>
      <c r="AH18" s="138">
        <v>0</v>
      </c>
      <c r="AI18" s="138">
        <v>0</v>
      </c>
      <c r="AJ18" s="138">
        <v>0</v>
      </c>
      <c r="AK18" s="138">
        <v>0</v>
      </c>
      <c r="AL18" s="138">
        <v>0</v>
      </c>
      <c r="AM18" s="138">
        <v>0</v>
      </c>
      <c r="AN18" s="138">
        <v>0</v>
      </c>
      <c r="AO18" s="138">
        <v>0</v>
      </c>
      <c r="AP18" s="138">
        <v>0</v>
      </c>
      <c r="AQ18" s="138">
        <v>0</v>
      </c>
      <c r="AR18" s="138">
        <v>0</v>
      </c>
      <c r="AS18" s="138">
        <v>0</v>
      </c>
      <c r="AT18" s="138">
        <v>0</v>
      </c>
      <c r="AU18" s="138">
        <v>0</v>
      </c>
      <c r="AV18" s="138">
        <v>0</v>
      </c>
      <c r="AW18" s="138">
        <v>0</v>
      </c>
      <c r="AX18" s="138">
        <v>0</v>
      </c>
      <c r="AY18" s="138">
        <v>0</v>
      </c>
      <c r="AZ18" s="138">
        <v>0</v>
      </c>
      <c r="BA18" s="138">
        <v>0</v>
      </c>
      <c r="BB18" s="138">
        <v>0</v>
      </c>
      <c r="BC18" s="138">
        <v>0</v>
      </c>
    </row>
    <row r="19" spans="1:55" s="140" customFormat="1" ht="12.75" customHeight="1">
      <c r="A19" s="775" t="s">
        <v>538</v>
      </c>
      <c r="B19" s="775" t="s">
        <v>1307</v>
      </c>
      <c r="C19" s="775" t="s">
        <v>558</v>
      </c>
      <c r="D19" s="775" t="s">
        <v>81</v>
      </c>
      <c r="E19" s="138">
        <v>0</v>
      </c>
      <c r="F19" s="138">
        <v>0</v>
      </c>
      <c r="G19" s="138">
        <v>0</v>
      </c>
      <c r="H19" s="138">
        <v>0</v>
      </c>
      <c r="I19" s="138">
        <v>0</v>
      </c>
      <c r="J19" s="138">
        <v>0</v>
      </c>
      <c r="K19" s="138">
        <v>0</v>
      </c>
      <c r="L19" s="138">
        <v>0</v>
      </c>
      <c r="M19" s="138">
        <v>0</v>
      </c>
      <c r="N19" s="138">
        <v>0</v>
      </c>
      <c r="O19" s="138">
        <v>0</v>
      </c>
      <c r="P19" s="138">
        <v>0</v>
      </c>
      <c r="Q19" s="138">
        <v>0</v>
      </c>
      <c r="R19" s="138">
        <v>0</v>
      </c>
      <c r="S19" s="138">
        <v>0</v>
      </c>
      <c r="T19" s="138">
        <v>0</v>
      </c>
      <c r="U19" s="138">
        <v>0</v>
      </c>
      <c r="V19" s="138">
        <v>0</v>
      </c>
      <c r="W19" s="138">
        <v>0</v>
      </c>
      <c r="X19" s="138">
        <v>0</v>
      </c>
      <c r="Y19" s="138">
        <v>0</v>
      </c>
      <c r="Z19" s="138">
        <v>0</v>
      </c>
      <c r="AA19" s="138">
        <v>0</v>
      </c>
      <c r="AB19" s="138">
        <v>0</v>
      </c>
      <c r="AC19" s="1054" t="s">
        <v>2220</v>
      </c>
      <c r="AE19" s="762" t="s">
        <v>636</v>
      </c>
      <c r="AF19" s="138">
        <v>0</v>
      </c>
      <c r="AG19" s="138">
        <v>0</v>
      </c>
      <c r="AH19" s="138">
        <v>0</v>
      </c>
      <c r="AI19" s="138">
        <v>0</v>
      </c>
      <c r="AJ19" s="138">
        <v>0</v>
      </c>
      <c r="AK19" s="138">
        <v>0</v>
      </c>
      <c r="AL19" s="138">
        <v>0</v>
      </c>
      <c r="AM19" s="138">
        <v>0</v>
      </c>
      <c r="AN19" s="138">
        <v>0</v>
      </c>
      <c r="AO19" s="138">
        <v>0</v>
      </c>
      <c r="AP19" s="138">
        <v>0</v>
      </c>
      <c r="AQ19" s="138">
        <v>0</v>
      </c>
      <c r="AR19" s="138">
        <v>0</v>
      </c>
      <c r="AS19" s="138">
        <v>0</v>
      </c>
      <c r="AT19" s="138">
        <v>0</v>
      </c>
      <c r="AU19" s="138">
        <v>0</v>
      </c>
      <c r="AV19" s="138">
        <v>0</v>
      </c>
      <c r="AW19" s="138">
        <v>0</v>
      </c>
      <c r="AX19" s="138">
        <v>0</v>
      </c>
      <c r="AY19" s="138">
        <v>0</v>
      </c>
      <c r="AZ19" s="138">
        <v>0</v>
      </c>
      <c r="BA19" s="138">
        <v>0</v>
      </c>
      <c r="BB19" s="138">
        <v>0</v>
      </c>
      <c r="BC19" s="138">
        <v>0</v>
      </c>
    </row>
    <row r="20" spans="1:55" s="140" customFormat="1" ht="12.75" customHeight="1">
      <c r="A20" s="775" t="s">
        <v>538</v>
      </c>
      <c r="B20" s="775" t="s">
        <v>75</v>
      </c>
      <c r="C20" s="775" t="s">
        <v>558</v>
      </c>
      <c r="D20" s="775" t="s">
        <v>81</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2225</v>
      </c>
      <c r="AE20" s="762" t="s">
        <v>638</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row>
    <row r="21" spans="1:55" s="140" customFormat="1" ht="12.75" customHeight="1">
      <c r="A21" s="775"/>
      <c r="B21" s="775"/>
      <c r="C21" s="775"/>
      <c r="D21" s="775"/>
      <c r="E21" s="141" t="str">
        <f>IF(AND(SUM(E18:E20)&gt;0,E19=0),"Missing Input",IF(AND(SUM(E18:E19)&gt;0,E20=0),"Missing Output",IF(AND(SUM(E18:E20)&gt;0,E19&gt;0,E20&gt;0),(E20/E19)*100,"")))</f>
        <v/>
      </c>
      <c r="F21" s="141" t="str">
        <f t="shared" ref="F21:AB21" si="4">IF(AND(SUM(F18:F20)&gt;0,F19=0),"Missing Input",IF(AND(SUM(F18:F19)&gt;0,F20=0),"Missing Output",IF(AND(SUM(F18:F20)&gt;0,F19&gt;0,F20&gt;0),(F20/F19)*100,"")))</f>
        <v/>
      </c>
      <c r="G21" s="141" t="str">
        <f t="shared" si="4"/>
        <v/>
      </c>
      <c r="H21" s="141" t="str">
        <f t="shared" si="4"/>
        <v/>
      </c>
      <c r="I21" s="141" t="str">
        <f t="shared" si="4"/>
        <v/>
      </c>
      <c r="J21" s="141" t="str">
        <f t="shared" si="4"/>
        <v/>
      </c>
      <c r="K21" s="141" t="str">
        <f t="shared" si="4"/>
        <v/>
      </c>
      <c r="L21" s="141" t="str">
        <f t="shared" si="4"/>
        <v/>
      </c>
      <c r="M21" s="141" t="str">
        <f t="shared" si="4"/>
        <v/>
      </c>
      <c r="N21" s="141" t="str">
        <f t="shared" si="4"/>
        <v/>
      </c>
      <c r="O21" s="141" t="str">
        <f t="shared" si="4"/>
        <v/>
      </c>
      <c r="P21" s="141" t="str">
        <f t="shared" si="4"/>
        <v/>
      </c>
      <c r="Q21" s="141" t="str">
        <f t="shared" si="4"/>
        <v/>
      </c>
      <c r="R21" s="141" t="str">
        <f t="shared" si="4"/>
        <v/>
      </c>
      <c r="S21" s="141" t="str">
        <f t="shared" si="4"/>
        <v/>
      </c>
      <c r="T21" s="141" t="str">
        <f t="shared" si="4"/>
        <v/>
      </c>
      <c r="U21" s="141" t="str">
        <f t="shared" si="4"/>
        <v/>
      </c>
      <c r="V21" s="141" t="str">
        <f t="shared" si="4"/>
        <v/>
      </c>
      <c r="W21" s="141" t="str">
        <f>IF(AND(SUM(W18:W20)&gt;0,W19=0),"Missing Input",IF(AND(SUM(W18:W19)&gt;0,W20=0),"Missing Output",IF(AND(SUM(W18:W20)&gt;0,W19&gt;0,W20&gt;0),(W20/W19)*100,"")))</f>
        <v/>
      </c>
      <c r="X21" s="141" t="str">
        <f>IF(AND(SUM(X18:X20)&gt;0,X19=0),"Missing Input",IF(AND(SUM(X18:X19)&gt;0,X20=0),"Missing Output",IF(AND(SUM(X18:X20)&gt;0,X19&gt;0,X20&gt;0),(X20/X19)*100,"")))</f>
        <v/>
      </c>
      <c r="Y21" s="141" t="str">
        <f>IF(AND(SUM(Y18:Y20)&gt;0,Y19=0),"Missing Input",IF(AND(SUM(Y18:Y19)&gt;0,Y20=0),"Missing Output",IF(AND(SUM(Y18:Y20)&gt;0,Y19&gt;0,Y20&gt;0),(Y20/Y19)*100,"")))</f>
        <v/>
      </c>
      <c r="Z21" s="141" t="str">
        <f>IF(AND(SUM(Z18:Z20)&gt;0,Z19=0),"Missing Input",IF(AND(SUM(Z18:Z19)&gt;0,Z20=0),"Missing Output",IF(AND(SUM(Z18:Z20)&gt;0,Z19&gt;0,Z20&gt;0),(Z20/Z19)*100,"")))</f>
        <v/>
      </c>
      <c r="AA21" s="141" t="str">
        <f>IF(AND(SUM(AA18:AA20)&gt;0,AA19=0),"Missing Input",IF(AND(SUM(AA18:AA19)&gt;0,AA20=0),"Missing Output",IF(AND(SUM(AA18:AA20)&gt;0,AA19&gt;0,AA20&gt;0),(AA20/AA19)*100,"")))</f>
        <v/>
      </c>
      <c r="AB21" s="141" t="str">
        <f t="shared" si="4"/>
        <v/>
      </c>
      <c r="AC21" s="1070" t="s">
        <v>2222</v>
      </c>
      <c r="AE21" s="762" t="s">
        <v>964</v>
      </c>
      <c r="AF21" s="141" t="str">
        <f t="shared" ref="AF21:BC21" si="5">IF(AND(SUM(AF18:AF20)&gt;0,AF19=0),"Missing Input",IF(AND(SUM(AF18:AF19)&gt;0,AF20=0),"Missing Output",IF(AND(SUM(AF18:AF20)&gt;0,AF19&gt;0,AF20&gt;0),(AF20/AF19)*100,"")))</f>
        <v/>
      </c>
      <c r="AG21" s="141" t="str">
        <f t="shared" si="5"/>
        <v/>
      </c>
      <c r="AH21" s="141" t="str">
        <f t="shared" si="5"/>
        <v/>
      </c>
      <c r="AI21" s="141" t="str">
        <f t="shared" si="5"/>
        <v/>
      </c>
      <c r="AJ21" s="141" t="str">
        <f t="shared" si="5"/>
        <v/>
      </c>
      <c r="AK21" s="141" t="str">
        <f t="shared" si="5"/>
        <v/>
      </c>
      <c r="AL21" s="141" t="str">
        <f t="shared" si="5"/>
        <v/>
      </c>
      <c r="AM21" s="141" t="str">
        <f t="shared" si="5"/>
        <v/>
      </c>
      <c r="AN21" s="141" t="str">
        <f t="shared" si="5"/>
        <v/>
      </c>
      <c r="AO21" s="141" t="str">
        <f t="shared" si="5"/>
        <v/>
      </c>
      <c r="AP21" s="141" t="str">
        <f t="shared" si="5"/>
        <v/>
      </c>
      <c r="AQ21" s="141" t="str">
        <f t="shared" si="5"/>
        <v/>
      </c>
      <c r="AR21" s="141" t="str">
        <f t="shared" si="5"/>
        <v/>
      </c>
      <c r="AS21" s="141" t="str">
        <f t="shared" si="5"/>
        <v/>
      </c>
      <c r="AT21" s="141" t="str">
        <f t="shared" si="5"/>
        <v/>
      </c>
      <c r="AU21" s="141" t="str">
        <f t="shared" si="5"/>
        <v/>
      </c>
      <c r="AV21" s="141" t="str">
        <f t="shared" si="5"/>
        <v/>
      </c>
      <c r="AW21" s="141" t="str">
        <f t="shared" si="5"/>
        <v/>
      </c>
      <c r="AX21" s="141" t="str">
        <f t="shared" si="5"/>
        <v/>
      </c>
      <c r="AY21" s="141" t="str">
        <f>IF(AND(SUM(AY18:AY20)&gt;0,AY19=0),"Missing Input",IF(AND(SUM(AY18:AY19)&gt;0,AY20=0),"Missing Output",IF(AND(SUM(AY18:AY20)&gt;0,AY19&gt;0,AY20&gt;0),(AY20/AY19)*100,"")))</f>
        <v/>
      </c>
      <c r="AZ21" s="141" t="str">
        <f>IF(AND(SUM(AZ18:AZ20)&gt;0,AZ19=0),"Missing Input",IF(AND(SUM(AZ18:AZ19)&gt;0,AZ20=0),"Missing Output",IF(AND(SUM(AZ18:AZ20)&gt;0,AZ19&gt;0,AZ20&gt;0),(AZ20/AZ19)*100,"")))</f>
        <v/>
      </c>
      <c r="BA21" s="141" t="str">
        <f>IF(AND(SUM(BA18:BA20)&gt;0,BA19=0),"Missing Input",IF(AND(SUM(BA18:BA19)&gt;0,BA20=0),"Missing Output",IF(AND(SUM(BA18:BA20)&gt;0,BA19&gt;0,BA20&gt;0),(BA20/BA19)*100,"")))</f>
        <v/>
      </c>
      <c r="BB21" s="141" t="str">
        <f>IF(AND(SUM(BB18:BB20)&gt;0,BB19=0),"Missing Input",IF(AND(SUM(BB18:BB19)&gt;0,BB20=0),"Missing Output",IF(AND(SUM(BB18:BB20)&gt;0,BB19&gt;0,BB20&gt;0),(BB20/BB19)*100,"")))</f>
        <v/>
      </c>
      <c r="BC21" s="141" t="str">
        <f t="shared" si="5"/>
        <v/>
      </c>
    </row>
    <row r="22" spans="1:55" s="137" customFormat="1" ht="24" customHeight="1">
      <c r="A22" s="775"/>
      <c r="B22" s="775"/>
      <c r="C22" s="775"/>
      <c r="D22" s="775"/>
      <c r="E22" s="628"/>
      <c r="F22" s="628"/>
      <c r="G22" s="628"/>
      <c r="H22" s="628"/>
      <c r="I22" s="628"/>
      <c r="J22" s="629"/>
      <c r="K22" s="629"/>
      <c r="L22" s="629"/>
      <c r="M22" s="629"/>
      <c r="N22" s="629"/>
      <c r="O22" s="143"/>
      <c r="P22" s="629"/>
      <c r="Q22" s="629"/>
      <c r="R22" s="629"/>
      <c r="S22" s="629"/>
      <c r="T22" s="629"/>
      <c r="U22" s="629"/>
      <c r="V22" s="629"/>
      <c r="W22" s="629"/>
      <c r="X22" s="629"/>
      <c r="Y22" s="143"/>
      <c r="Z22" s="629"/>
      <c r="AA22" s="629"/>
      <c r="AB22" s="143"/>
      <c r="AC22" s="1061" t="s">
        <v>2144</v>
      </c>
      <c r="AE22" s="762" t="s">
        <v>191</v>
      </c>
      <c r="AF22" s="629"/>
      <c r="AG22" s="629"/>
      <c r="AH22" s="629"/>
      <c r="AI22" s="629"/>
      <c r="AJ22" s="629"/>
      <c r="AK22" s="629"/>
      <c r="AL22" s="629"/>
      <c r="AM22" s="629"/>
      <c r="AN22" s="629"/>
      <c r="AO22" s="629"/>
      <c r="AP22" s="629"/>
      <c r="AQ22" s="629"/>
      <c r="AR22" s="629"/>
      <c r="AS22" s="629"/>
      <c r="AT22" s="629"/>
      <c r="AU22" s="629"/>
      <c r="AV22" s="629"/>
      <c r="AW22" s="629"/>
      <c r="AX22" s="629"/>
      <c r="AY22" s="629"/>
      <c r="AZ22" s="629"/>
      <c r="BA22" s="629"/>
      <c r="BB22" s="629"/>
      <c r="BC22" s="629"/>
    </row>
    <row r="23" spans="1:55" s="140" customFormat="1" ht="12.75" customHeight="1">
      <c r="A23" s="775" t="s">
        <v>538</v>
      </c>
      <c r="B23" s="775" t="s">
        <v>73</v>
      </c>
      <c r="C23" s="775" t="s">
        <v>245</v>
      </c>
      <c r="D23" s="775" t="s">
        <v>81</v>
      </c>
      <c r="E23" s="138">
        <v>0</v>
      </c>
      <c r="F23" s="138">
        <v>0</v>
      </c>
      <c r="G23" s="138">
        <v>0</v>
      </c>
      <c r="H23" s="138">
        <v>0</v>
      </c>
      <c r="I23" s="138">
        <v>0</v>
      </c>
      <c r="J23" s="138">
        <v>0</v>
      </c>
      <c r="K23" s="138">
        <v>0</v>
      </c>
      <c r="L23" s="138">
        <v>0</v>
      </c>
      <c r="M23" s="138">
        <v>0</v>
      </c>
      <c r="N23" s="138">
        <v>0</v>
      </c>
      <c r="O23" s="138">
        <v>0</v>
      </c>
      <c r="P23" s="138">
        <v>0</v>
      </c>
      <c r="Q23" s="138">
        <v>0</v>
      </c>
      <c r="R23" s="138">
        <v>0</v>
      </c>
      <c r="S23" s="138">
        <v>0</v>
      </c>
      <c r="T23" s="138">
        <v>0</v>
      </c>
      <c r="U23" s="138">
        <v>0</v>
      </c>
      <c r="V23" s="138">
        <v>0</v>
      </c>
      <c r="W23" s="138">
        <v>0</v>
      </c>
      <c r="X23" s="138">
        <v>0</v>
      </c>
      <c r="Y23" s="138">
        <v>0</v>
      </c>
      <c r="Z23" s="138">
        <v>0</v>
      </c>
      <c r="AA23" s="138">
        <v>0</v>
      </c>
      <c r="AB23" s="138">
        <v>0</v>
      </c>
      <c r="AC23" s="1054" t="s">
        <v>2219</v>
      </c>
      <c r="AE23" s="762" t="s">
        <v>1474</v>
      </c>
      <c r="AF23" s="138">
        <v>0</v>
      </c>
      <c r="AG23" s="138">
        <v>0</v>
      </c>
      <c r="AH23" s="138">
        <v>0</v>
      </c>
      <c r="AI23" s="138">
        <v>0</v>
      </c>
      <c r="AJ23" s="138">
        <v>0</v>
      </c>
      <c r="AK23" s="138">
        <v>0</v>
      </c>
      <c r="AL23" s="138">
        <v>0</v>
      </c>
      <c r="AM23" s="138">
        <v>0</v>
      </c>
      <c r="AN23" s="138">
        <v>0</v>
      </c>
      <c r="AO23" s="138">
        <v>0</v>
      </c>
      <c r="AP23" s="138">
        <v>0</v>
      </c>
      <c r="AQ23" s="138">
        <v>0</v>
      </c>
      <c r="AR23" s="138">
        <v>0</v>
      </c>
      <c r="AS23" s="138">
        <v>0</v>
      </c>
      <c r="AT23" s="138">
        <v>0</v>
      </c>
      <c r="AU23" s="138">
        <v>0</v>
      </c>
      <c r="AV23" s="138">
        <v>0</v>
      </c>
      <c r="AW23" s="138">
        <v>0</v>
      </c>
      <c r="AX23" s="138">
        <v>0</v>
      </c>
      <c r="AY23" s="138">
        <v>0</v>
      </c>
      <c r="AZ23" s="138">
        <v>0</v>
      </c>
      <c r="BA23" s="138">
        <v>0</v>
      </c>
      <c r="BB23" s="138">
        <v>0</v>
      </c>
      <c r="BC23" s="138">
        <v>0</v>
      </c>
    </row>
    <row r="24" spans="1:55" s="140" customFormat="1" ht="12.75" customHeight="1">
      <c r="A24" s="775" t="s">
        <v>538</v>
      </c>
      <c r="B24" s="775" t="s">
        <v>1307</v>
      </c>
      <c r="C24" s="775" t="s">
        <v>245</v>
      </c>
      <c r="D24" s="775" t="s">
        <v>81</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762" t="s">
        <v>636</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row>
    <row r="25" spans="1:55" s="140" customFormat="1" ht="12.75" customHeight="1">
      <c r="A25" s="775" t="s">
        <v>538</v>
      </c>
      <c r="B25" s="775" t="s">
        <v>74</v>
      </c>
      <c r="C25" s="775" t="s">
        <v>245</v>
      </c>
      <c r="D25" s="775" t="s">
        <v>81</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762" t="s">
        <v>637</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row>
    <row r="26" spans="1:55" s="140" customFormat="1" ht="12.75" customHeight="1">
      <c r="A26" s="775"/>
      <c r="B26" s="775"/>
      <c r="C26" s="775"/>
      <c r="D26" s="775"/>
      <c r="E26" s="141" t="str">
        <f>IF(AND(SUM(E23:E25)&gt;0,E24=0),"Missing Input",IF(AND(SUM(E23:E24)&gt;0,E25=0),"Missing Output",IF(AND(SUM(E23:E25)&gt;0,E24&gt;0,E25&gt;0),(E25*3.6)/E24*100,"")))</f>
        <v/>
      </c>
      <c r="F26" s="141" t="str">
        <f t="shared" ref="F26:AB26" si="6">IF(AND(SUM(F23:F25)&gt;0,F24=0),"Missing Input",IF(AND(SUM(F23:F24)&gt;0,F25=0),"Missing Output",IF(AND(SUM(F23:F25)&gt;0,F24&gt;0,F25&gt;0),(F25*3.6)/F24*100,"")))</f>
        <v/>
      </c>
      <c r="G26" s="141" t="str">
        <f t="shared" si="6"/>
        <v/>
      </c>
      <c r="H26" s="141" t="str">
        <f t="shared" si="6"/>
        <v/>
      </c>
      <c r="I26" s="141" t="str">
        <f t="shared" si="6"/>
        <v/>
      </c>
      <c r="J26" s="141" t="str">
        <f t="shared" si="6"/>
        <v/>
      </c>
      <c r="K26" s="141" t="str">
        <f t="shared" si="6"/>
        <v/>
      </c>
      <c r="L26" s="141" t="str">
        <f t="shared" si="6"/>
        <v/>
      </c>
      <c r="M26" s="141" t="str">
        <f t="shared" si="6"/>
        <v/>
      </c>
      <c r="N26" s="141" t="str">
        <f t="shared" si="6"/>
        <v/>
      </c>
      <c r="O26" s="141" t="str">
        <f t="shared" si="6"/>
        <v/>
      </c>
      <c r="P26" s="141" t="str">
        <f t="shared" si="6"/>
        <v/>
      </c>
      <c r="Q26" s="141" t="str">
        <f t="shared" si="6"/>
        <v/>
      </c>
      <c r="R26" s="141" t="str">
        <f t="shared" si="6"/>
        <v/>
      </c>
      <c r="S26" s="141" t="str">
        <f t="shared" si="6"/>
        <v/>
      </c>
      <c r="T26" s="141" t="str">
        <f t="shared" si="6"/>
        <v/>
      </c>
      <c r="U26" s="141" t="str">
        <f t="shared" si="6"/>
        <v/>
      </c>
      <c r="V26" s="141" t="str">
        <f t="shared" si="6"/>
        <v/>
      </c>
      <c r="W26" s="141" t="str">
        <f>IF(AND(SUM(W23:W25)&gt;0,W24=0),"Missing Input",IF(AND(SUM(W23:W24)&gt;0,W25=0),"Missing Output",IF(AND(SUM(W23:W25)&gt;0,W24&gt;0,W25&gt;0),(W25*3.6)/W24*100,"")))</f>
        <v/>
      </c>
      <c r="X26" s="141" t="str">
        <f>IF(AND(SUM(X23:X25)&gt;0,X24=0),"Missing Input",IF(AND(SUM(X23:X24)&gt;0,X25=0),"Missing Output",IF(AND(SUM(X23:X25)&gt;0,X24&gt;0,X25&gt;0),(X25*3.6)/X24*100,"")))</f>
        <v/>
      </c>
      <c r="Y26" s="141" t="str">
        <f>IF(AND(SUM(Y23:Y25)&gt;0,Y24=0),"Missing Input",IF(AND(SUM(Y23:Y24)&gt;0,Y25=0),"Missing Output",IF(AND(SUM(Y23:Y25)&gt;0,Y24&gt;0,Y25&gt;0),(Y25*3.6)/Y24*100,"")))</f>
        <v/>
      </c>
      <c r="Z26" s="141" t="str">
        <f>IF(AND(SUM(Z23:Z25)&gt;0,Z24=0),"Missing Input",IF(AND(SUM(Z23:Z24)&gt;0,Z25=0),"Missing Output",IF(AND(SUM(Z23:Z25)&gt;0,Z24&gt;0,Z25&gt;0),(Z25*3.6)/Z24*100,"")))</f>
        <v/>
      </c>
      <c r="AA26" s="141" t="str">
        <f>IF(AND(SUM(AA23:AA25)&gt;0,AA24=0),"Missing Input",IF(AND(SUM(AA23:AA24)&gt;0,AA25=0),"Missing Output",IF(AND(SUM(AA23:AA25)&gt;0,AA24&gt;0,AA25&gt;0),(AA25*3.6)/AA24*100,"")))</f>
        <v/>
      </c>
      <c r="AB26" s="141" t="str">
        <f t="shared" si="6"/>
        <v/>
      </c>
      <c r="AC26" s="1070" t="s">
        <v>2222</v>
      </c>
      <c r="AE26" s="762" t="s">
        <v>964</v>
      </c>
      <c r="AF26" s="141" t="str">
        <f t="shared" ref="AF26:BC26" si="7">IF(AND(SUM(AF23:AF25)&gt;0,AF24=0),"Missing Input",IF(AND(SUM(AF23:AF24)&gt;0,AF25=0),"Missing Output",IF(AND(SUM(AF23:AF25)&gt;0,AF24&gt;0,AF25&gt;0),(AF25*3.6)/AF24*100,"")))</f>
        <v/>
      </c>
      <c r="AG26" s="141" t="str">
        <f t="shared" si="7"/>
        <v/>
      </c>
      <c r="AH26" s="141" t="str">
        <f t="shared" si="7"/>
        <v/>
      </c>
      <c r="AI26" s="141" t="str">
        <f t="shared" si="7"/>
        <v/>
      </c>
      <c r="AJ26" s="141" t="str">
        <f t="shared" si="7"/>
        <v/>
      </c>
      <c r="AK26" s="141" t="str">
        <f t="shared" si="7"/>
        <v/>
      </c>
      <c r="AL26" s="141" t="str">
        <f t="shared" si="7"/>
        <v/>
      </c>
      <c r="AM26" s="141" t="str">
        <f t="shared" si="7"/>
        <v/>
      </c>
      <c r="AN26" s="141" t="str">
        <f t="shared" si="7"/>
        <v/>
      </c>
      <c r="AO26" s="141" t="str">
        <f t="shared" si="7"/>
        <v/>
      </c>
      <c r="AP26" s="141" t="str">
        <f t="shared" si="7"/>
        <v/>
      </c>
      <c r="AQ26" s="141" t="str">
        <f t="shared" si="7"/>
        <v/>
      </c>
      <c r="AR26" s="141" t="str">
        <f t="shared" si="7"/>
        <v/>
      </c>
      <c r="AS26" s="141" t="str">
        <f t="shared" si="7"/>
        <v/>
      </c>
      <c r="AT26" s="141" t="str">
        <f t="shared" si="7"/>
        <v/>
      </c>
      <c r="AU26" s="141" t="str">
        <f t="shared" si="7"/>
        <v/>
      </c>
      <c r="AV26" s="141" t="str">
        <f t="shared" si="7"/>
        <v/>
      </c>
      <c r="AW26" s="141" t="str">
        <f t="shared" si="7"/>
        <v/>
      </c>
      <c r="AX26" s="141" t="str">
        <f t="shared" si="7"/>
        <v/>
      </c>
      <c r="AY26" s="141" t="str">
        <f>IF(AND(SUM(AY23:AY25)&gt;0,AY24=0),"Missing Input",IF(AND(SUM(AY23:AY24)&gt;0,AY25=0),"Missing Output",IF(AND(SUM(AY23:AY25)&gt;0,AY24&gt;0,AY25&gt;0),(AY25*3.6)/AY24*100,"")))</f>
        <v/>
      </c>
      <c r="AZ26" s="141" t="str">
        <f>IF(AND(SUM(AZ23:AZ25)&gt;0,AZ24=0),"Missing Input",IF(AND(SUM(AZ23:AZ24)&gt;0,AZ25=0),"Missing Output",IF(AND(SUM(AZ23:AZ25)&gt;0,AZ24&gt;0,AZ25&gt;0),(AZ25*3.6)/AZ24*100,"")))</f>
        <v/>
      </c>
      <c r="BA26" s="141" t="str">
        <f>IF(AND(SUM(BA23:BA25)&gt;0,BA24=0),"Missing Input",IF(AND(SUM(BA23:BA24)&gt;0,BA25=0),"Missing Output",IF(AND(SUM(BA23:BA25)&gt;0,BA24&gt;0,BA25&gt;0),(BA25*3.6)/BA24*100,"")))</f>
        <v/>
      </c>
      <c r="BB26" s="141" t="str">
        <f>IF(AND(SUM(BB23:BB25)&gt;0,BB24=0),"Missing Input",IF(AND(SUM(BB23:BB24)&gt;0,BB25=0),"Missing Output",IF(AND(SUM(BB23:BB25)&gt;0,BB24&gt;0,BB25&gt;0),(BB25*3.6)/BB24*100,"")))</f>
        <v/>
      </c>
      <c r="BC26" s="141" t="str">
        <f t="shared" si="7"/>
        <v/>
      </c>
    </row>
    <row r="27" spans="1:55" s="140" customFormat="1" ht="24" customHeight="1">
      <c r="A27" s="775"/>
      <c r="B27" s="775"/>
      <c r="C27" s="775"/>
      <c r="D27" s="775"/>
      <c r="E27" s="628"/>
      <c r="F27" s="628"/>
      <c r="G27" s="628"/>
      <c r="H27" s="628"/>
      <c r="I27" s="628"/>
      <c r="J27" s="629"/>
      <c r="K27" s="629"/>
      <c r="L27" s="629"/>
      <c r="M27" s="629"/>
      <c r="N27" s="629"/>
      <c r="O27" s="143"/>
      <c r="P27" s="629"/>
      <c r="Q27" s="629"/>
      <c r="R27" s="629"/>
      <c r="S27" s="629"/>
      <c r="T27" s="629"/>
      <c r="U27" s="629"/>
      <c r="V27" s="629"/>
      <c r="W27" s="629"/>
      <c r="X27" s="629"/>
      <c r="Y27" s="143"/>
      <c r="Z27" s="629"/>
      <c r="AA27" s="629"/>
      <c r="AB27" s="143"/>
      <c r="AC27" s="1063" t="s">
        <v>2143</v>
      </c>
      <c r="AE27" s="762" t="s">
        <v>192</v>
      </c>
      <c r="AF27" s="629"/>
      <c r="AG27" s="629"/>
      <c r="AH27" s="629"/>
      <c r="AI27" s="629"/>
      <c r="AJ27" s="629"/>
      <c r="AK27" s="629"/>
      <c r="AL27" s="629"/>
      <c r="AM27" s="629"/>
      <c r="AN27" s="629"/>
      <c r="AO27" s="629"/>
      <c r="AP27" s="629"/>
      <c r="AQ27" s="629"/>
      <c r="AR27" s="629"/>
      <c r="AS27" s="629"/>
      <c r="AT27" s="629"/>
      <c r="AU27" s="629"/>
      <c r="AV27" s="629"/>
      <c r="AW27" s="629"/>
      <c r="AX27" s="629"/>
      <c r="AY27" s="629"/>
      <c r="AZ27" s="629"/>
      <c r="BA27" s="629"/>
      <c r="BB27" s="629"/>
      <c r="BC27" s="629"/>
    </row>
    <row r="28" spans="1:55" s="140" customFormat="1" ht="12.75" customHeight="1">
      <c r="A28" s="775" t="s">
        <v>538</v>
      </c>
      <c r="B28" s="775" t="s">
        <v>73</v>
      </c>
      <c r="C28" s="775" t="s">
        <v>246</v>
      </c>
      <c r="D28" s="775" t="s">
        <v>81</v>
      </c>
      <c r="E28" s="138">
        <v>0</v>
      </c>
      <c r="F28" s="138">
        <v>0</v>
      </c>
      <c r="G28" s="138">
        <v>0</v>
      </c>
      <c r="H28" s="138">
        <v>0</v>
      </c>
      <c r="I28" s="138">
        <v>0</v>
      </c>
      <c r="J28" s="138">
        <v>0</v>
      </c>
      <c r="K28" s="138">
        <v>0</v>
      </c>
      <c r="L28" s="138">
        <v>0</v>
      </c>
      <c r="M28" s="138">
        <v>0</v>
      </c>
      <c r="N28" s="138">
        <v>0</v>
      </c>
      <c r="O28" s="138">
        <v>0</v>
      </c>
      <c r="P28" s="138">
        <v>0</v>
      </c>
      <c r="Q28" s="138">
        <v>0</v>
      </c>
      <c r="R28" s="138">
        <v>0</v>
      </c>
      <c r="S28" s="138">
        <v>0</v>
      </c>
      <c r="T28" s="138">
        <v>0</v>
      </c>
      <c r="U28" s="138">
        <v>0</v>
      </c>
      <c r="V28" s="138">
        <v>0</v>
      </c>
      <c r="W28" s="138">
        <v>0</v>
      </c>
      <c r="X28" s="138">
        <v>0</v>
      </c>
      <c r="Y28" s="138">
        <v>0</v>
      </c>
      <c r="Z28" s="138">
        <v>0</v>
      </c>
      <c r="AA28" s="138">
        <v>0</v>
      </c>
      <c r="AB28" s="138">
        <v>0</v>
      </c>
      <c r="AC28" s="1054" t="s">
        <v>2219</v>
      </c>
      <c r="AE28" s="762" t="s">
        <v>1474</v>
      </c>
      <c r="AF28" s="138">
        <v>0</v>
      </c>
      <c r="AG28" s="138">
        <v>0</v>
      </c>
      <c r="AH28" s="138">
        <v>0</v>
      </c>
      <c r="AI28" s="138">
        <v>0</v>
      </c>
      <c r="AJ28" s="138">
        <v>0</v>
      </c>
      <c r="AK28" s="138">
        <v>0</v>
      </c>
      <c r="AL28" s="138">
        <v>0</v>
      </c>
      <c r="AM28" s="138">
        <v>0</v>
      </c>
      <c r="AN28" s="138">
        <v>0</v>
      </c>
      <c r="AO28" s="138">
        <v>0</v>
      </c>
      <c r="AP28" s="138">
        <v>0</v>
      </c>
      <c r="AQ28" s="138">
        <v>0</v>
      </c>
      <c r="AR28" s="138">
        <v>0</v>
      </c>
      <c r="AS28" s="138">
        <v>0</v>
      </c>
      <c r="AT28" s="138">
        <v>0</v>
      </c>
      <c r="AU28" s="138">
        <v>0</v>
      </c>
      <c r="AV28" s="138">
        <v>0</v>
      </c>
      <c r="AW28" s="138">
        <v>0</v>
      </c>
      <c r="AX28" s="138">
        <v>0</v>
      </c>
      <c r="AY28" s="138">
        <v>0</v>
      </c>
      <c r="AZ28" s="138">
        <v>0</v>
      </c>
      <c r="BA28" s="138">
        <v>0</v>
      </c>
      <c r="BB28" s="138">
        <v>0</v>
      </c>
      <c r="BC28" s="138">
        <v>0</v>
      </c>
    </row>
    <row r="29" spans="1:55" s="140" customFormat="1" ht="12.75" customHeight="1">
      <c r="A29" s="775" t="s">
        <v>538</v>
      </c>
      <c r="B29" s="775" t="s">
        <v>1307</v>
      </c>
      <c r="C29" s="775" t="s">
        <v>246</v>
      </c>
      <c r="D29" s="775" t="s">
        <v>81</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762" t="s">
        <v>636</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row>
    <row r="30" spans="1:55" s="140" customFormat="1" ht="12.75" customHeight="1">
      <c r="A30" s="775" t="s">
        <v>538</v>
      </c>
      <c r="B30" s="775" t="s">
        <v>74</v>
      </c>
      <c r="C30" s="775" t="s">
        <v>246</v>
      </c>
      <c r="D30" s="775" t="s">
        <v>81</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2221</v>
      </c>
      <c r="AE30" s="762" t="s">
        <v>637</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row>
    <row r="31" spans="1:55" s="140" customFormat="1" ht="12.75" customHeight="1">
      <c r="A31" s="775" t="s">
        <v>538</v>
      </c>
      <c r="B31" s="775" t="s">
        <v>75</v>
      </c>
      <c r="C31" s="775" t="s">
        <v>246</v>
      </c>
      <c r="D31" s="775" t="s">
        <v>81</v>
      </c>
      <c r="E31" s="138">
        <v>0</v>
      </c>
      <c r="F31" s="138">
        <v>0</v>
      </c>
      <c r="G31" s="138">
        <v>0</v>
      </c>
      <c r="H31" s="138">
        <v>0</v>
      </c>
      <c r="I31" s="138">
        <v>0</v>
      </c>
      <c r="J31" s="138">
        <v>0</v>
      </c>
      <c r="K31" s="138">
        <v>0</v>
      </c>
      <c r="L31" s="138">
        <v>0</v>
      </c>
      <c r="M31" s="138">
        <v>0</v>
      </c>
      <c r="N31" s="138">
        <v>0</v>
      </c>
      <c r="O31" s="138">
        <v>0</v>
      </c>
      <c r="P31" s="138">
        <v>0</v>
      </c>
      <c r="Q31" s="138">
        <v>0</v>
      </c>
      <c r="R31" s="138">
        <v>0</v>
      </c>
      <c r="S31" s="138">
        <v>0</v>
      </c>
      <c r="T31" s="138">
        <v>0</v>
      </c>
      <c r="U31" s="138">
        <v>0</v>
      </c>
      <c r="V31" s="138">
        <v>0</v>
      </c>
      <c r="W31" s="138">
        <v>0</v>
      </c>
      <c r="X31" s="138">
        <v>0</v>
      </c>
      <c r="Y31" s="138">
        <v>0</v>
      </c>
      <c r="Z31" s="138">
        <v>0</v>
      </c>
      <c r="AA31" s="138">
        <v>0</v>
      </c>
      <c r="AB31" s="138">
        <v>0</v>
      </c>
      <c r="AC31" s="1054" t="s">
        <v>2225</v>
      </c>
      <c r="AE31" s="762" t="s">
        <v>638</v>
      </c>
      <c r="AF31" s="138">
        <v>0</v>
      </c>
      <c r="AG31" s="138">
        <v>0</v>
      </c>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0</v>
      </c>
      <c r="AW31" s="138">
        <v>0</v>
      </c>
      <c r="AX31" s="138">
        <v>0</v>
      </c>
      <c r="AY31" s="138">
        <v>0</v>
      </c>
      <c r="AZ31" s="138">
        <v>0</v>
      </c>
      <c r="BA31" s="138">
        <v>0</v>
      </c>
      <c r="BB31" s="138">
        <v>0</v>
      </c>
      <c r="BC31" s="138">
        <v>0</v>
      </c>
    </row>
    <row r="32" spans="1:55" s="140" customFormat="1" ht="12.75" customHeight="1">
      <c r="A32" s="775"/>
      <c r="B32" s="775"/>
      <c r="C32" s="775"/>
      <c r="D32" s="775"/>
      <c r="E32" s="141" t="str">
        <f>IF(AND(SUM(E28:E31)&gt;0,E29=0),"Missing Input",IF(AND(SUM(E28:E31)&gt;0,E30=0),"Missing Output",IF(AND(SUM(E28:E31)&gt;0,E29&gt;0,E30&gt;0),(E30*3.6+E31)/E29*100,"")))</f>
        <v/>
      </c>
      <c r="F32" s="141" t="str">
        <f t="shared" ref="F32:AB32" si="8">IF(AND(SUM(F28:F31)&gt;0,F29=0),"Missing Input",IF(AND(SUM(F28:F31)&gt;0,F30=0),"Missing Output",IF(AND(SUM(F28:F31)&gt;0,F29&gt;0,F30&gt;0),(F30*3.6+F31)/F29*100,"")))</f>
        <v/>
      </c>
      <c r="G32" s="141" t="str">
        <f t="shared" si="8"/>
        <v/>
      </c>
      <c r="H32" s="141" t="str">
        <f t="shared" si="8"/>
        <v/>
      </c>
      <c r="I32" s="141" t="str">
        <f t="shared" si="8"/>
        <v/>
      </c>
      <c r="J32" s="141" t="str">
        <f t="shared" si="8"/>
        <v/>
      </c>
      <c r="K32" s="141" t="str">
        <f t="shared" si="8"/>
        <v/>
      </c>
      <c r="L32" s="141" t="str">
        <f t="shared" si="8"/>
        <v/>
      </c>
      <c r="M32" s="141" t="str">
        <f t="shared" si="8"/>
        <v/>
      </c>
      <c r="N32" s="141" t="str">
        <f t="shared" si="8"/>
        <v/>
      </c>
      <c r="O32" s="141" t="str">
        <f t="shared" si="8"/>
        <v/>
      </c>
      <c r="P32" s="141" t="str">
        <f t="shared" si="8"/>
        <v/>
      </c>
      <c r="Q32" s="141" t="str">
        <f t="shared" si="8"/>
        <v/>
      </c>
      <c r="R32" s="141" t="str">
        <f t="shared" si="8"/>
        <v/>
      </c>
      <c r="S32" s="141" t="str">
        <f t="shared" si="8"/>
        <v/>
      </c>
      <c r="T32" s="141" t="str">
        <f t="shared" si="8"/>
        <v/>
      </c>
      <c r="U32" s="141" t="str">
        <f t="shared" si="8"/>
        <v/>
      </c>
      <c r="V32" s="141" t="str">
        <f t="shared" si="8"/>
        <v/>
      </c>
      <c r="W32" s="141" t="str">
        <f>IF(AND(SUM(W28:W31)&gt;0,W29=0),"Missing Input",IF(AND(SUM(W28:W31)&gt;0,W30=0),"Missing Output",IF(AND(SUM(W28:W31)&gt;0,W29&gt;0,W30&gt;0),(W30*3.6+W31)/W29*100,"")))</f>
        <v/>
      </c>
      <c r="X32" s="141" t="str">
        <f>IF(AND(SUM(X28:X31)&gt;0,X29=0),"Missing Input",IF(AND(SUM(X28:X31)&gt;0,X30=0),"Missing Output",IF(AND(SUM(X28:X31)&gt;0,X29&gt;0,X30&gt;0),(X30*3.6+X31)/X29*100,"")))</f>
        <v/>
      </c>
      <c r="Y32" s="141" t="str">
        <f>IF(AND(SUM(Y28:Y31)&gt;0,Y29=0),"Missing Input",IF(AND(SUM(Y28:Y31)&gt;0,Y30=0),"Missing Output",IF(AND(SUM(Y28:Y31)&gt;0,Y29&gt;0,Y30&gt;0),(Y30*3.6+Y31)/Y29*100,"")))</f>
        <v/>
      </c>
      <c r="Z32" s="141" t="str">
        <f>IF(AND(SUM(Z28:Z31)&gt;0,Z29=0),"Missing Input",IF(AND(SUM(Z28:Z31)&gt;0,Z30=0),"Missing Output",IF(AND(SUM(Z28:Z31)&gt;0,Z29&gt;0,Z30&gt;0),(Z30*3.6+Z31)/Z29*100,"")))</f>
        <v/>
      </c>
      <c r="AA32" s="141" t="str">
        <f>IF(AND(SUM(AA28:AA31)&gt;0,AA29=0),"Missing Input",IF(AND(SUM(AA28:AA31)&gt;0,AA30=0),"Missing Output",IF(AND(SUM(AA28:AA31)&gt;0,AA29&gt;0,AA30&gt;0),(AA30*3.6+AA31)/AA29*100,"")))</f>
        <v/>
      </c>
      <c r="AB32" s="141" t="str">
        <f t="shared" si="8"/>
        <v/>
      </c>
      <c r="AC32" s="1070" t="s">
        <v>2222</v>
      </c>
      <c r="AE32" s="762" t="s">
        <v>964</v>
      </c>
      <c r="AF32" s="141" t="str">
        <f t="shared" ref="AF32:BC32" si="9">IF(AND(SUM(AF28:AF31)&gt;0,AF29=0),"Missing Input",IF(AND(SUM(AF28:AF31)&gt;0,AF30=0),"Missing Output",IF(AND(SUM(AF28:AF31)&gt;0,AF29&gt;0,AF30&gt;0),(AF30*3.6+AF31)/AF29*100,"")))</f>
        <v/>
      </c>
      <c r="AG32" s="141" t="str">
        <f t="shared" si="9"/>
        <v/>
      </c>
      <c r="AH32" s="141" t="str">
        <f t="shared" si="9"/>
        <v/>
      </c>
      <c r="AI32" s="141" t="str">
        <f t="shared" si="9"/>
        <v/>
      </c>
      <c r="AJ32" s="141" t="str">
        <f t="shared" si="9"/>
        <v/>
      </c>
      <c r="AK32" s="141" t="str">
        <f t="shared" si="9"/>
        <v/>
      </c>
      <c r="AL32" s="141" t="str">
        <f t="shared" si="9"/>
        <v/>
      </c>
      <c r="AM32" s="141" t="str">
        <f t="shared" si="9"/>
        <v/>
      </c>
      <c r="AN32" s="141" t="str">
        <f t="shared" si="9"/>
        <v/>
      </c>
      <c r="AO32" s="141" t="str">
        <f t="shared" si="9"/>
        <v/>
      </c>
      <c r="AP32" s="141" t="str">
        <f t="shared" si="9"/>
        <v/>
      </c>
      <c r="AQ32" s="141" t="str">
        <f t="shared" si="9"/>
        <v/>
      </c>
      <c r="AR32" s="141" t="str">
        <f t="shared" si="9"/>
        <v/>
      </c>
      <c r="AS32" s="141" t="str">
        <f t="shared" si="9"/>
        <v/>
      </c>
      <c r="AT32" s="141" t="str">
        <f t="shared" si="9"/>
        <v/>
      </c>
      <c r="AU32" s="141" t="str">
        <f t="shared" si="9"/>
        <v/>
      </c>
      <c r="AV32" s="141" t="str">
        <f t="shared" si="9"/>
        <v/>
      </c>
      <c r="AW32" s="141" t="str">
        <f t="shared" si="9"/>
        <v/>
      </c>
      <c r="AX32" s="141" t="str">
        <f t="shared" si="9"/>
        <v/>
      </c>
      <c r="AY32" s="141" t="str">
        <f>IF(AND(SUM(AY28:AY31)&gt;0,AY29=0),"Missing Input",IF(AND(SUM(AY28:AY31)&gt;0,AY30=0),"Missing Output",IF(AND(SUM(AY28:AY31)&gt;0,AY29&gt;0,AY30&gt;0),(AY30*3.6+AY31)/AY29*100,"")))</f>
        <v/>
      </c>
      <c r="AZ32" s="141" t="str">
        <f>IF(AND(SUM(AZ28:AZ31)&gt;0,AZ29=0),"Missing Input",IF(AND(SUM(AZ28:AZ31)&gt;0,AZ30=0),"Missing Output",IF(AND(SUM(AZ28:AZ31)&gt;0,AZ29&gt;0,AZ30&gt;0),(AZ30*3.6+AZ31)/AZ29*100,"")))</f>
        <v/>
      </c>
      <c r="BA32" s="141" t="str">
        <f>IF(AND(SUM(BA28:BA31)&gt;0,BA29=0),"Missing Input",IF(AND(SUM(BA28:BA31)&gt;0,BA30=0),"Missing Output",IF(AND(SUM(BA28:BA31)&gt;0,BA29&gt;0,BA30&gt;0),(BA30*3.6+BA31)/BA29*100,"")))</f>
        <v/>
      </c>
      <c r="BB32" s="141" t="str">
        <f>IF(AND(SUM(BB28:BB31)&gt;0,BB29=0),"Missing Input",IF(AND(SUM(BB28:BB31)&gt;0,BB30=0),"Missing Output",IF(AND(SUM(BB28:BB31)&gt;0,BB29&gt;0,BB30&gt;0),(BB30*3.6+BB31)/BB29*100,"")))</f>
        <v/>
      </c>
      <c r="BC32" s="141" t="str">
        <f t="shared" si="9"/>
        <v/>
      </c>
    </row>
    <row r="33" spans="1:55" s="140" customFormat="1" ht="24" customHeight="1">
      <c r="A33" s="775"/>
      <c r="B33" s="775"/>
      <c r="C33" s="775"/>
      <c r="D33" s="775"/>
      <c r="E33" s="628"/>
      <c r="F33" s="628"/>
      <c r="G33" s="628"/>
      <c r="H33" s="628"/>
      <c r="I33" s="628"/>
      <c r="J33" s="629"/>
      <c r="K33" s="629"/>
      <c r="L33" s="629"/>
      <c r="M33" s="629"/>
      <c r="N33" s="629"/>
      <c r="O33" s="143"/>
      <c r="P33" s="629"/>
      <c r="Q33" s="629"/>
      <c r="R33" s="629"/>
      <c r="S33" s="629"/>
      <c r="T33" s="629"/>
      <c r="U33" s="629"/>
      <c r="V33" s="629"/>
      <c r="W33" s="629"/>
      <c r="X33" s="629"/>
      <c r="Y33" s="143"/>
      <c r="Z33" s="629"/>
      <c r="AA33" s="629"/>
      <c r="AB33" s="143"/>
      <c r="AC33" s="1066" t="s">
        <v>2154</v>
      </c>
      <c r="AE33" s="762" t="s">
        <v>199</v>
      </c>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629"/>
      <c r="BB33" s="629"/>
      <c r="BC33" s="629"/>
    </row>
    <row r="34" spans="1:55" s="140" customFormat="1" ht="12.75" customHeight="1">
      <c r="A34" s="775" t="s">
        <v>538</v>
      </c>
      <c r="B34" s="775" t="s">
        <v>73</v>
      </c>
      <c r="C34" s="775" t="s">
        <v>247</v>
      </c>
      <c r="D34" s="775" t="s">
        <v>81</v>
      </c>
      <c r="E34" s="138">
        <v>0</v>
      </c>
      <c r="F34" s="138">
        <v>0</v>
      </c>
      <c r="G34" s="138">
        <v>0</v>
      </c>
      <c r="H34" s="138">
        <v>0</v>
      </c>
      <c r="I34" s="138">
        <v>0</v>
      </c>
      <c r="J34" s="138">
        <v>0</v>
      </c>
      <c r="K34" s="138">
        <v>0</v>
      </c>
      <c r="L34" s="138">
        <v>0</v>
      </c>
      <c r="M34" s="138">
        <v>0</v>
      </c>
      <c r="N34" s="138">
        <v>0</v>
      </c>
      <c r="O34" s="138">
        <v>0</v>
      </c>
      <c r="P34" s="138">
        <v>0</v>
      </c>
      <c r="Q34" s="138">
        <v>0</v>
      </c>
      <c r="R34" s="138">
        <v>0</v>
      </c>
      <c r="S34" s="138">
        <v>0</v>
      </c>
      <c r="T34" s="138">
        <v>0</v>
      </c>
      <c r="U34" s="138">
        <v>0</v>
      </c>
      <c r="V34" s="138">
        <v>0</v>
      </c>
      <c r="W34" s="138">
        <v>0</v>
      </c>
      <c r="X34" s="138">
        <v>0</v>
      </c>
      <c r="Y34" s="138">
        <v>0</v>
      </c>
      <c r="Z34" s="138">
        <v>0</v>
      </c>
      <c r="AA34" s="138">
        <v>0</v>
      </c>
      <c r="AB34" s="138">
        <v>0</v>
      </c>
      <c r="AC34" s="1054" t="s">
        <v>2219</v>
      </c>
      <c r="AE34" s="762" t="s">
        <v>1474</v>
      </c>
      <c r="AF34" s="138">
        <v>0</v>
      </c>
      <c r="AG34" s="138">
        <v>0</v>
      </c>
      <c r="AH34" s="138">
        <v>0</v>
      </c>
      <c r="AI34" s="138">
        <v>0</v>
      </c>
      <c r="AJ34" s="138">
        <v>0</v>
      </c>
      <c r="AK34" s="138">
        <v>0</v>
      </c>
      <c r="AL34" s="138">
        <v>0</v>
      </c>
      <c r="AM34" s="138">
        <v>0</v>
      </c>
      <c r="AN34" s="138">
        <v>0</v>
      </c>
      <c r="AO34" s="138">
        <v>0</v>
      </c>
      <c r="AP34" s="138">
        <v>0</v>
      </c>
      <c r="AQ34" s="138">
        <v>0</v>
      </c>
      <c r="AR34" s="138">
        <v>0</v>
      </c>
      <c r="AS34" s="138">
        <v>0</v>
      </c>
      <c r="AT34" s="138">
        <v>0</v>
      </c>
      <c r="AU34" s="138">
        <v>0</v>
      </c>
      <c r="AV34" s="138">
        <v>0</v>
      </c>
      <c r="AW34" s="138">
        <v>0</v>
      </c>
      <c r="AX34" s="138">
        <v>0</v>
      </c>
      <c r="AY34" s="138">
        <v>0</v>
      </c>
      <c r="AZ34" s="138">
        <v>0</v>
      </c>
      <c r="BA34" s="138">
        <v>0</v>
      </c>
      <c r="BB34" s="138">
        <v>0</v>
      </c>
      <c r="BC34" s="138">
        <v>0</v>
      </c>
    </row>
    <row r="35" spans="1:55" s="140" customFormat="1" ht="12.75" customHeight="1">
      <c r="A35" s="775" t="s">
        <v>538</v>
      </c>
      <c r="B35" s="775" t="s">
        <v>1307</v>
      </c>
      <c r="C35" s="775" t="s">
        <v>247</v>
      </c>
      <c r="D35" s="775" t="s">
        <v>81</v>
      </c>
      <c r="E35" s="138">
        <v>0</v>
      </c>
      <c r="F35" s="138">
        <v>0</v>
      </c>
      <c r="G35" s="138">
        <v>0</v>
      </c>
      <c r="H35" s="138">
        <v>0</v>
      </c>
      <c r="I35" s="138">
        <v>0</v>
      </c>
      <c r="J35" s="138">
        <v>0</v>
      </c>
      <c r="K35" s="138">
        <v>0</v>
      </c>
      <c r="L35" s="138">
        <v>0</v>
      </c>
      <c r="M35" s="138">
        <v>0</v>
      </c>
      <c r="N35" s="138">
        <v>0</v>
      </c>
      <c r="O35" s="138">
        <v>0</v>
      </c>
      <c r="P35" s="138">
        <v>0</v>
      </c>
      <c r="Q35" s="138">
        <v>0</v>
      </c>
      <c r="R35" s="138">
        <v>0</v>
      </c>
      <c r="S35" s="138">
        <v>0</v>
      </c>
      <c r="T35" s="138">
        <v>0</v>
      </c>
      <c r="U35" s="138">
        <v>0</v>
      </c>
      <c r="V35" s="138">
        <v>0</v>
      </c>
      <c r="W35" s="138">
        <v>0</v>
      </c>
      <c r="X35" s="138">
        <v>0</v>
      </c>
      <c r="Y35" s="138">
        <v>0</v>
      </c>
      <c r="Z35" s="138">
        <v>0</v>
      </c>
      <c r="AA35" s="138">
        <v>0</v>
      </c>
      <c r="AB35" s="138">
        <v>0</v>
      </c>
      <c r="AC35" s="1054" t="s">
        <v>2220</v>
      </c>
      <c r="AE35" s="762" t="s">
        <v>636</v>
      </c>
      <c r="AF35" s="138">
        <v>0</v>
      </c>
      <c r="AG35" s="138">
        <v>0</v>
      </c>
      <c r="AH35" s="138">
        <v>0</v>
      </c>
      <c r="AI35" s="138">
        <v>0</v>
      </c>
      <c r="AJ35" s="138">
        <v>0</v>
      </c>
      <c r="AK35" s="138">
        <v>0</v>
      </c>
      <c r="AL35" s="138">
        <v>0</v>
      </c>
      <c r="AM35" s="138">
        <v>0</v>
      </c>
      <c r="AN35" s="138">
        <v>0</v>
      </c>
      <c r="AO35" s="138">
        <v>0</v>
      </c>
      <c r="AP35" s="138">
        <v>0</v>
      </c>
      <c r="AQ35" s="138">
        <v>0</v>
      </c>
      <c r="AR35" s="138">
        <v>0</v>
      </c>
      <c r="AS35" s="138">
        <v>0</v>
      </c>
      <c r="AT35" s="138">
        <v>0</v>
      </c>
      <c r="AU35" s="138">
        <v>0</v>
      </c>
      <c r="AV35" s="138">
        <v>0</v>
      </c>
      <c r="AW35" s="138">
        <v>0</v>
      </c>
      <c r="AX35" s="138">
        <v>0</v>
      </c>
      <c r="AY35" s="138">
        <v>0</v>
      </c>
      <c r="AZ35" s="138">
        <v>0</v>
      </c>
      <c r="BA35" s="138">
        <v>0</v>
      </c>
      <c r="BB35" s="138">
        <v>0</v>
      </c>
      <c r="BC35" s="138">
        <v>0</v>
      </c>
    </row>
    <row r="36" spans="1:55" s="140" customFormat="1" ht="12.75" customHeight="1">
      <c r="A36" s="775" t="s">
        <v>538</v>
      </c>
      <c r="B36" s="775" t="s">
        <v>75</v>
      </c>
      <c r="C36" s="775" t="s">
        <v>247</v>
      </c>
      <c r="D36" s="775" t="s">
        <v>81</v>
      </c>
      <c r="E36" s="138">
        <v>0</v>
      </c>
      <c r="F36" s="138">
        <v>0</v>
      </c>
      <c r="G36" s="138">
        <v>0</v>
      </c>
      <c r="H36" s="138">
        <v>0</v>
      </c>
      <c r="I36" s="138">
        <v>0</v>
      </c>
      <c r="J36" s="138">
        <v>0</v>
      </c>
      <c r="K36" s="138">
        <v>0</v>
      </c>
      <c r="L36" s="138">
        <v>0</v>
      </c>
      <c r="M36" s="138">
        <v>0</v>
      </c>
      <c r="N36" s="138">
        <v>0</v>
      </c>
      <c r="O36" s="138">
        <v>0</v>
      </c>
      <c r="P36" s="138">
        <v>0</v>
      </c>
      <c r="Q36" s="138">
        <v>0</v>
      </c>
      <c r="R36" s="138">
        <v>0</v>
      </c>
      <c r="S36" s="138">
        <v>0</v>
      </c>
      <c r="T36" s="138">
        <v>0</v>
      </c>
      <c r="U36" s="138">
        <v>0</v>
      </c>
      <c r="V36" s="138">
        <v>0</v>
      </c>
      <c r="W36" s="138">
        <v>0</v>
      </c>
      <c r="X36" s="138">
        <v>0</v>
      </c>
      <c r="Y36" s="138">
        <v>0</v>
      </c>
      <c r="Z36" s="138">
        <v>0</v>
      </c>
      <c r="AA36" s="138">
        <v>0</v>
      </c>
      <c r="AB36" s="138">
        <v>0</v>
      </c>
      <c r="AC36" s="1054" t="s">
        <v>2225</v>
      </c>
      <c r="AE36" s="762" t="s">
        <v>638</v>
      </c>
      <c r="AF36" s="138">
        <v>0</v>
      </c>
      <c r="AG36" s="138">
        <v>0</v>
      </c>
      <c r="AH36" s="138">
        <v>0</v>
      </c>
      <c r="AI36" s="138">
        <v>0</v>
      </c>
      <c r="AJ36" s="138">
        <v>0</v>
      </c>
      <c r="AK36" s="138">
        <v>0</v>
      </c>
      <c r="AL36" s="138">
        <v>0</v>
      </c>
      <c r="AM36" s="138">
        <v>0</v>
      </c>
      <c r="AN36" s="138">
        <v>0</v>
      </c>
      <c r="AO36" s="138">
        <v>0</v>
      </c>
      <c r="AP36" s="138">
        <v>0</v>
      </c>
      <c r="AQ36" s="138">
        <v>0</v>
      </c>
      <c r="AR36" s="138">
        <v>0</v>
      </c>
      <c r="AS36" s="138">
        <v>0</v>
      </c>
      <c r="AT36" s="138">
        <v>0</v>
      </c>
      <c r="AU36" s="138">
        <v>0</v>
      </c>
      <c r="AV36" s="138">
        <v>0</v>
      </c>
      <c r="AW36" s="138">
        <v>0</v>
      </c>
      <c r="AX36" s="138">
        <v>0</v>
      </c>
      <c r="AY36" s="138">
        <v>0</v>
      </c>
      <c r="AZ36" s="138">
        <v>0</v>
      </c>
      <c r="BA36" s="138">
        <v>0</v>
      </c>
      <c r="BB36" s="138">
        <v>0</v>
      </c>
      <c r="BC36" s="138">
        <v>0</v>
      </c>
    </row>
    <row r="37" spans="1:55" s="140" customFormat="1" ht="12.75" customHeight="1">
      <c r="A37" s="775"/>
      <c r="B37" s="775"/>
      <c r="C37" s="775"/>
      <c r="D37" s="775"/>
      <c r="E37" s="141" t="str">
        <f>IF(AND(SUM(E34:E36)&gt;0,E35=0),"Missing Input",IF(AND(SUM(E34:E35)&gt;0,E36=0),"Missing Output",IF(AND(SUM(E34:E36)&gt;0,E35&gt;0,E36&gt;0),(E36/E35)*100,"")))</f>
        <v/>
      </c>
      <c r="F37" s="141" t="str">
        <f t="shared" ref="F37:AB37" si="10">IF(AND(SUM(F34:F36)&gt;0,F35=0),"Missing Input",IF(AND(SUM(F34:F35)&gt;0,F36=0),"Missing Output",IF(AND(SUM(F34:F36)&gt;0,F35&gt;0,F36&gt;0),(F36/F35)*100,"")))</f>
        <v/>
      </c>
      <c r="G37" s="141" t="str">
        <f t="shared" si="10"/>
        <v/>
      </c>
      <c r="H37" s="141" t="str">
        <f t="shared" si="10"/>
        <v/>
      </c>
      <c r="I37" s="141" t="str">
        <f t="shared" si="10"/>
        <v/>
      </c>
      <c r="J37" s="141" t="str">
        <f t="shared" si="10"/>
        <v/>
      </c>
      <c r="K37" s="141" t="str">
        <f t="shared" si="10"/>
        <v/>
      </c>
      <c r="L37" s="141" t="str">
        <f t="shared" si="10"/>
        <v/>
      </c>
      <c r="M37" s="141" t="str">
        <f t="shared" si="10"/>
        <v/>
      </c>
      <c r="N37" s="141" t="str">
        <f t="shared" si="10"/>
        <v/>
      </c>
      <c r="O37" s="141" t="str">
        <f t="shared" si="10"/>
        <v/>
      </c>
      <c r="P37" s="141" t="str">
        <f t="shared" si="10"/>
        <v/>
      </c>
      <c r="Q37" s="141" t="str">
        <f t="shared" si="10"/>
        <v/>
      </c>
      <c r="R37" s="141" t="str">
        <f t="shared" si="10"/>
        <v/>
      </c>
      <c r="S37" s="141" t="str">
        <f t="shared" si="10"/>
        <v/>
      </c>
      <c r="T37" s="141" t="str">
        <f t="shared" si="10"/>
        <v/>
      </c>
      <c r="U37" s="141" t="str">
        <f t="shared" si="10"/>
        <v/>
      </c>
      <c r="V37" s="141" t="str">
        <f t="shared" si="10"/>
        <v/>
      </c>
      <c r="W37" s="141" t="str">
        <f>IF(AND(SUM(W34:W36)&gt;0,W35=0),"Missing Input",IF(AND(SUM(W34:W35)&gt;0,W36=0),"Missing Output",IF(AND(SUM(W34:W36)&gt;0,W35&gt;0,W36&gt;0),(W36/W35)*100,"")))</f>
        <v/>
      </c>
      <c r="X37" s="141" t="str">
        <f>IF(AND(SUM(X34:X36)&gt;0,X35=0),"Missing Input",IF(AND(SUM(X34:X35)&gt;0,X36=0),"Missing Output",IF(AND(SUM(X34:X36)&gt;0,X35&gt;0,X36&gt;0),(X36/X35)*100,"")))</f>
        <v/>
      </c>
      <c r="Y37" s="141" t="str">
        <f>IF(AND(SUM(Y34:Y36)&gt;0,Y35=0),"Missing Input",IF(AND(SUM(Y34:Y35)&gt;0,Y36=0),"Missing Output",IF(AND(SUM(Y34:Y36)&gt;0,Y35&gt;0,Y36&gt;0),(Y36/Y35)*100,"")))</f>
        <v/>
      </c>
      <c r="Z37" s="141" t="str">
        <f>IF(AND(SUM(Z34:Z36)&gt;0,Z35=0),"Missing Input",IF(AND(SUM(Z34:Z35)&gt;0,Z36=0),"Missing Output",IF(AND(SUM(Z34:Z36)&gt;0,Z35&gt;0,Z36&gt;0),(Z36/Z35)*100,"")))</f>
        <v/>
      </c>
      <c r="AA37" s="141" t="str">
        <f>IF(AND(SUM(AA34:AA36)&gt;0,AA35=0),"Missing Input",IF(AND(SUM(AA34:AA35)&gt;0,AA36=0),"Missing Output",IF(AND(SUM(AA34:AA36)&gt;0,AA35&gt;0,AA36&gt;0),(AA36/AA35)*100,"")))</f>
        <v/>
      </c>
      <c r="AB37" s="141" t="str">
        <f t="shared" si="10"/>
        <v/>
      </c>
      <c r="AC37" s="1070" t="s">
        <v>2222</v>
      </c>
      <c r="AE37" s="762" t="s">
        <v>964</v>
      </c>
      <c r="AF37" s="141" t="str">
        <f t="shared" ref="AF37:BC37" si="11">IF(AND(SUM(AF34:AF36)&gt;0,AF35=0),"Missing Input",IF(AND(SUM(AF34:AF35)&gt;0,AF36=0),"Missing Output",IF(AND(SUM(AF34:AF36)&gt;0,AF35&gt;0,AF36&gt;0),(AF36/AF35)*100,"")))</f>
        <v/>
      </c>
      <c r="AG37" s="141" t="str">
        <f t="shared" si="11"/>
        <v/>
      </c>
      <c r="AH37" s="141" t="str">
        <f t="shared" si="11"/>
        <v/>
      </c>
      <c r="AI37" s="141" t="str">
        <f t="shared" si="11"/>
        <v/>
      </c>
      <c r="AJ37" s="141" t="str">
        <f t="shared" si="11"/>
        <v/>
      </c>
      <c r="AK37" s="141" t="str">
        <f t="shared" si="11"/>
        <v/>
      </c>
      <c r="AL37" s="141" t="str">
        <f t="shared" si="11"/>
        <v/>
      </c>
      <c r="AM37" s="141" t="str">
        <f t="shared" si="11"/>
        <v/>
      </c>
      <c r="AN37" s="141" t="str">
        <f t="shared" si="11"/>
        <v/>
      </c>
      <c r="AO37" s="141" t="str">
        <f t="shared" si="11"/>
        <v/>
      </c>
      <c r="AP37" s="141" t="str">
        <f t="shared" si="11"/>
        <v/>
      </c>
      <c r="AQ37" s="141" t="str">
        <f t="shared" si="11"/>
        <v/>
      </c>
      <c r="AR37" s="141" t="str">
        <f t="shared" si="11"/>
        <v/>
      </c>
      <c r="AS37" s="141" t="str">
        <f t="shared" si="11"/>
        <v/>
      </c>
      <c r="AT37" s="141" t="str">
        <f t="shared" si="11"/>
        <v/>
      </c>
      <c r="AU37" s="141" t="str">
        <f t="shared" si="11"/>
        <v/>
      </c>
      <c r="AV37" s="141" t="str">
        <f t="shared" si="11"/>
        <v/>
      </c>
      <c r="AW37" s="141" t="str">
        <f t="shared" si="11"/>
        <v/>
      </c>
      <c r="AX37" s="141" t="str">
        <f t="shared" si="11"/>
        <v/>
      </c>
      <c r="AY37" s="141" t="str">
        <f>IF(AND(SUM(AY34:AY36)&gt;0,AY35=0),"Missing Input",IF(AND(SUM(AY34:AY35)&gt;0,AY36=0),"Missing Output",IF(AND(SUM(AY34:AY36)&gt;0,AY35&gt;0,AY36&gt;0),(AY36/AY35)*100,"")))</f>
        <v/>
      </c>
      <c r="AZ37" s="141" t="str">
        <f>IF(AND(SUM(AZ34:AZ36)&gt;0,AZ35=0),"Missing Input",IF(AND(SUM(AZ34:AZ35)&gt;0,AZ36=0),"Missing Output",IF(AND(SUM(AZ34:AZ36)&gt;0,AZ35&gt;0,AZ36&gt;0),(AZ36/AZ35)*100,"")))</f>
        <v/>
      </c>
      <c r="BA37" s="141" t="str">
        <f>IF(AND(SUM(BA34:BA36)&gt;0,BA35=0),"Missing Input",IF(AND(SUM(BA34:BA35)&gt;0,BA36=0),"Missing Output",IF(AND(SUM(BA34:BA36)&gt;0,BA35&gt;0,BA36&gt;0),(BA36/BA35)*100,"")))</f>
        <v/>
      </c>
      <c r="BB37" s="141" t="str">
        <f>IF(AND(SUM(BB34:BB36)&gt;0,BB35=0),"Missing Input",IF(AND(SUM(BB34:BB35)&gt;0,BB36=0),"Missing Output",IF(AND(SUM(BB34:BB36)&gt;0,BB35&gt;0,BB36&gt;0),(BB36/BB35)*100,"")))</f>
        <v/>
      </c>
      <c r="BC37" s="141" t="str">
        <f t="shared" si="11"/>
        <v/>
      </c>
    </row>
    <row r="38" spans="1:55" s="140" customFormat="1" ht="24" customHeight="1">
      <c r="A38" s="775"/>
      <c r="B38" s="775"/>
      <c r="C38" s="775"/>
      <c r="D38" s="775"/>
      <c r="E38" s="142"/>
      <c r="F38" s="142"/>
      <c r="G38" s="142"/>
      <c r="H38" s="142"/>
      <c r="I38" s="142"/>
      <c r="J38" s="143"/>
      <c r="K38" s="143"/>
      <c r="L38" s="143"/>
      <c r="M38" s="143"/>
      <c r="N38" s="143"/>
      <c r="O38" s="143"/>
      <c r="P38" s="143"/>
      <c r="Q38" s="143"/>
      <c r="R38" s="143"/>
      <c r="S38" s="143"/>
      <c r="T38" s="143"/>
      <c r="U38" s="143"/>
      <c r="V38" s="143"/>
      <c r="W38" s="143"/>
      <c r="X38" s="143"/>
      <c r="Y38" s="143"/>
      <c r="Z38" s="143"/>
      <c r="AA38" s="143"/>
      <c r="AB38" s="143"/>
      <c r="AC38" s="1071" t="s">
        <v>2223</v>
      </c>
      <c r="AE38" s="762" t="s">
        <v>759</v>
      </c>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row>
    <row r="39" spans="1:55" s="140" customFormat="1">
      <c r="A39" s="775" t="s">
        <v>538</v>
      </c>
      <c r="B39" s="793" t="s">
        <v>74</v>
      </c>
      <c r="C39" s="775" t="s">
        <v>615</v>
      </c>
      <c r="D39" s="775" t="s">
        <v>81</v>
      </c>
      <c r="E39" s="718">
        <f>SUM(E9,E14,E25,E30)</f>
        <v>0</v>
      </c>
      <c r="F39" s="718">
        <f t="shared" ref="F39:AB39" si="12">SUM(F9,F14,F25,F30)</f>
        <v>0</v>
      </c>
      <c r="G39" s="718">
        <f t="shared" si="12"/>
        <v>0</v>
      </c>
      <c r="H39" s="718">
        <f t="shared" si="12"/>
        <v>0</v>
      </c>
      <c r="I39" s="718">
        <f t="shared" si="12"/>
        <v>0</v>
      </c>
      <c r="J39" s="718">
        <f t="shared" si="12"/>
        <v>0</v>
      </c>
      <c r="K39" s="718">
        <f t="shared" si="12"/>
        <v>0</v>
      </c>
      <c r="L39" s="718">
        <f t="shared" si="12"/>
        <v>0</v>
      </c>
      <c r="M39" s="718">
        <f t="shared" si="12"/>
        <v>0</v>
      </c>
      <c r="N39" s="718">
        <f t="shared" si="12"/>
        <v>0</v>
      </c>
      <c r="O39" s="722">
        <f t="shared" si="12"/>
        <v>0</v>
      </c>
      <c r="P39" s="718">
        <f t="shared" si="12"/>
        <v>0</v>
      </c>
      <c r="Q39" s="718">
        <f t="shared" si="12"/>
        <v>0</v>
      </c>
      <c r="R39" s="718">
        <f t="shared" si="12"/>
        <v>0</v>
      </c>
      <c r="S39" s="718">
        <f t="shared" ref="S39:Y39" si="13">SUM(S9,S14,S25,S30)</f>
        <v>0</v>
      </c>
      <c r="T39" s="718">
        <f t="shared" si="13"/>
        <v>0</v>
      </c>
      <c r="U39" s="718">
        <f t="shared" si="13"/>
        <v>0</v>
      </c>
      <c r="V39" s="718">
        <f t="shared" si="13"/>
        <v>0</v>
      </c>
      <c r="W39" s="718">
        <f t="shared" si="13"/>
        <v>0</v>
      </c>
      <c r="X39" s="718">
        <f t="shared" si="13"/>
        <v>0</v>
      </c>
      <c r="Y39" s="722">
        <f t="shared" si="13"/>
        <v>0</v>
      </c>
      <c r="Z39" s="718">
        <f>SUM(Z9,Z14,Z25,Z30)</f>
        <v>0</v>
      </c>
      <c r="AA39" s="718">
        <f>SUM(AA9,AA14,AA25,AA30)</f>
        <v>0</v>
      </c>
      <c r="AB39" s="722">
        <f t="shared" si="12"/>
        <v>0</v>
      </c>
      <c r="AC39" s="1072" t="s">
        <v>2224</v>
      </c>
      <c r="AE39" s="762" t="s">
        <v>637</v>
      </c>
      <c r="AF39" s="145">
        <f t="shared" ref="AF39:BC39" si="14">SUM(AF9,AF14,AF25,AF30)</f>
        <v>0</v>
      </c>
      <c r="AG39" s="145">
        <f t="shared" si="14"/>
        <v>0</v>
      </c>
      <c r="AH39" s="145">
        <f t="shared" si="14"/>
        <v>0</v>
      </c>
      <c r="AI39" s="145">
        <f t="shared" si="14"/>
        <v>0</v>
      </c>
      <c r="AJ39" s="145">
        <f t="shared" si="14"/>
        <v>0</v>
      </c>
      <c r="AK39" s="145">
        <f t="shared" si="14"/>
        <v>0</v>
      </c>
      <c r="AL39" s="145">
        <f t="shared" si="14"/>
        <v>0</v>
      </c>
      <c r="AM39" s="145">
        <f t="shared" si="14"/>
        <v>0</v>
      </c>
      <c r="AN39" s="145">
        <f t="shared" si="14"/>
        <v>0</v>
      </c>
      <c r="AO39" s="145">
        <f t="shared" si="14"/>
        <v>0</v>
      </c>
      <c r="AP39" s="145">
        <f t="shared" si="14"/>
        <v>0</v>
      </c>
      <c r="AQ39" s="145">
        <f t="shared" si="14"/>
        <v>0</v>
      </c>
      <c r="AR39" s="145">
        <f t="shared" si="14"/>
        <v>0</v>
      </c>
      <c r="AS39" s="145">
        <f t="shared" si="14"/>
        <v>0</v>
      </c>
      <c r="AT39" s="145">
        <f t="shared" si="14"/>
        <v>0</v>
      </c>
      <c r="AU39" s="145">
        <f t="shared" si="14"/>
        <v>0</v>
      </c>
      <c r="AV39" s="145">
        <f t="shared" si="14"/>
        <v>0</v>
      </c>
      <c r="AW39" s="145">
        <f t="shared" si="14"/>
        <v>0</v>
      </c>
      <c r="AX39" s="145">
        <f t="shared" si="14"/>
        <v>0</v>
      </c>
      <c r="AY39" s="145">
        <f>SUM(AY9,AY14,AY25,AY30)</f>
        <v>0</v>
      </c>
      <c r="AZ39" s="145">
        <f>SUM(AZ9,AZ14,AZ25,AZ30)</f>
        <v>0</v>
      </c>
      <c r="BA39" s="145">
        <f>SUM(BA9,BA14,BA25,BA30)</f>
        <v>0</v>
      </c>
      <c r="BB39" s="145">
        <f>SUM(BB9,BB14,BB25,BB30)</f>
        <v>0</v>
      </c>
      <c r="BC39" s="145">
        <f t="shared" si="14"/>
        <v>0</v>
      </c>
    </row>
    <row r="40" spans="1:55" s="140" customFormat="1" ht="12.75" thickBot="1">
      <c r="A40" s="775" t="s">
        <v>538</v>
      </c>
      <c r="B40" s="775" t="s">
        <v>75</v>
      </c>
      <c r="C40" s="775" t="s">
        <v>615</v>
      </c>
      <c r="D40" s="775" t="s">
        <v>81</v>
      </c>
      <c r="E40" s="720">
        <f>SUM(E15,E20,E31,E36)</f>
        <v>0</v>
      </c>
      <c r="F40" s="720">
        <f t="shared" ref="F40:AB40" si="15">SUM(F15,F20,F31,F36)</f>
        <v>0</v>
      </c>
      <c r="G40" s="720">
        <f t="shared" si="15"/>
        <v>0</v>
      </c>
      <c r="H40" s="720">
        <f t="shared" si="15"/>
        <v>0</v>
      </c>
      <c r="I40" s="720">
        <f t="shared" si="15"/>
        <v>0</v>
      </c>
      <c r="J40" s="720">
        <f t="shared" si="15"/>
        <v>0</v>
      </c>
      <c r="K40" s="720">
        <f t="shared" si="15"/>
        <v>0</v>
      </c>
      <c r="L40" s="720">
        <f t="shared" si="15"/>
        <v>0</v>
      </c>
      <c r="M40" s="720">
        <f t="shared" si="15"/>
        <v>0</v>
      </c>
      <c r="N40" s="720">
        <f t="shared" si="15"/>
        <v>0</v>
      </c>
      <c r="O40" s="723">
        <f t="shared" si="15"/>
        <v>0</v>
      </c>
      <c r="P40" s="720">
        <f t="shared" si="15"/>
        <v>0</v>
      </c>
      <c r="Q40" s="720">
        <f t="shared" si="15"/>
        <v>0</v>
      </c>
      <c r="R40" s="720">
        <f t="shared" si="15"/>
        <v>0</v>
      </c>
      <c r="S40" s="720">
        <f t="shared" ref="S40:Y40" si="16">SUM(S15,S20,S31,S36)</f>
        <v>0</v>
      </c>
      <c r="T40" s="720">
        <f t="shared" si="16"/>
        <v>0</v>
      </c>
      <c r="U40" s="720">
        <f t="shared" si="16"/>
        <v>0</v>
      </c>
      <c r="V40" s="720">
        <f t="shared" si="16"/>
        <v>0</v>
      </c>
      <c r="W40" s="720">
        <f t="shared" si="16"/>
        <v>0</v>
      </c>
      <c r="X40" s="720">
        <f t="shared" si="16"/>
        <v>0</v>
      </c>
      <c r="Y40" s="723">
        <f t="shared" si="16"/>
        <v>0</v>
      </c>
      <c r="Z40" s="720">
        <f>SUM(Z15,Z20,Z31,Z36)</f>
        <v>0</v>
      </c>
      <c r="AA40" s="720">
        <f>SUM(AA15,AA20,AA31,AA36)</f>
        <v>0</v>
      </c>
      <c r="AB40" s="723">
        <f t="shared" si="15"/>
        <v>0</v>
      </c>
      <c r="AC40" s="1073" t="s">
        <v>2225</v>
      </c>
      <c r="AE40" s="764" t="s">
        <v>638</v>
      </c>
      <c r="AF40" s="146">
        <f t="shared" ref="AF40:BC40" si="17">SUM(AF15,AF20,AF31,AF36)</f>
        <v>0</v>
      </c>
      <c r="AG40" s="146">
        <f t="shared" si="17"/>
        <v>0</v>
      </c>
      <c r="AH40" s="146">
        <f t="shared" si="17"/>
        <v>0</v>
      </c>
      <c r="AI40" s="146">
        <f t="shared" si="17"/>
        <v>0</v>
      </c>
      <c r="AJ40" s="146">
        <f t="shared" si="17"/>
        <v>0</v>
      </c>
      <c r="AK40" s="146">
        <f t="shared" si="17"/>
        <v>0</v>
      </c>
      <c r="AL40" s="146">
        <f t="shared" si="17"/>
        <v>0</v>
      </c>
      <c r="AM40" s="146">
        <f t="shared" si="17"/>
        <v>0</v>
      </c>
      <c r="AN40" s="146">
        <f t="shared" si="17"/>
        <v>0</v>
      </c>
      <c r="AO40" s="146">
        <f t="shared" si="17"/>
        <v>0</v>
      </c>
      <c r="AP40" s="146">
        <f t="shared" si="17"/>
        <v>0</v>
      </c>
      <c r="AQ40" s="146">
        <f t="shared" si="17"/>
        <v>0</v>
      </c>
      <c r="AR40" s="146">
        <f t="shared" si="17"/>
        <v>0</v>
      </c>
      <c r="AS40" s="146">
        <f t="shared" si="17"/>
        <v>0</v>
      </c>
      <c r="AT40" s="146">
        <f t="shared" si="17"/>
        <v>0</v>
      </c>
      <c r="AU40" s="146">
        <f t="shared" si="17"/>
        <v>0</v>
      </c>
      <c r="AV40" s="146">
        <f t="shared" si="17"/>
        <v>0</v>
      </c>
      <c r="AW40" s="146">
        <f t="shared" si="17"/>
        <v>0</v>
      </c>
      <c r="AX40" s="146">
        <f t="shared" si="17"/>
        <v>0</v>
      </c>
      <c r="AY40" s="146">
        <f>SUM(AY15,AY20,AY31,AY36)</f>
        <v>0</v>
      </c>
      <c r="AZ40" s="146">
        <f>SUM(AZ15,AZ20,AZ31,AZ36)</f>
        <v>0</v>
      </c>
      <c r="BA40" s="146">
        <f>SUM(BA15,BA20,BA31,BA36)</f>
        <v>0</v>
      </c>
      <c r="BB40" s="146">
        <f>SUM(BB15,BB20,BB31,BB36)</f>
        <v>0</v>
      </c>
      <c r="BC40" s="146">
        <f t="shared" si="17"/>
        <v>0</v>
      </c>
    </row>
  </sheetData>
  <phoneticPr fontId="11" type="noConversion"/>
  <conditionalFormatting sqref="E6:Z40">
    <cfRule type="expression" dxfId="206" priority="2" stopIfTrue="1">
      <formula>E6&lt;&gt;AF6</formula>
    </cfRule>
  </conditionalFormatting>
  <conditionalFormatting sqref="AB6:AB40">
    <cfRule type="expression" dxfId="205" priority="80" stopIfTrue="1">
      <formula>AB6&lt;&gt;BC6</formula>
    </cfRule>
  </conditionalFormatting>
  <conditionalFormatting sqref="AA6:AA40">
    <cfRule type="expression" dxfId="204" priority="1" stopIfTrue="1">
      <formula>AA6&lt;&gt;BB6</formula>
    </cfRule>
  </conditionalFormatting>
  <dataValidations count="1">
    <dataValidation type="whole" operator="greaterThanOrEqual" allowBlank="1" showInputMessage="1" showErrorMessage="1" error="Positive whole numbers only / Nombres entiers positifs uniquement" sqref="AF18:BC20 AF34:BC36 AF28:BC31 AF23:BC25 AF7:BC9 AF12:BC15 E18:AB20 E34:AB36 E28:AB31 E23:AB25 E7:AB9 E12:AB15">
      <formula1>0</formula1>
    </dataValidation>
  </dataValidations>
  <pageMargins left="0.25" right="0.25" top="0.5" bottom="0.3" header="0.5" footer="0.5"/>
  <pageSetup paperSize="9" scale="59"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sheetPr codeName="Sheet_TS24" enableFormatConditionsCalculation="0">
    <tabColor indexed="43"/>
    <pageSetUpPr fitToPage="1"/>
  </sheetPr>
  <dimension ref="A1:BP34"/>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15" sqref="AC15"/>
    </sheetView>
  </sheetViews>
  <sheetFormatPr defaultRowHeight="12"/>
  <cols>
    <col min="1" max="4" width="10.140625" style="777" hidden="1" customWidth="1"/>
    <col min="5" max="28" width="8.7109375" style="95" customWidth="1"/>
    <col min="29" max="29" width="30.7109375" style="777" customWidth="1"/>
    <col min="30" max="30" width="9.140625" style="95" hidden="1" customWidth="1"/>
    <col min="31" max="31" width="33.42578125" style="777" hidden="1" customWidth="1"/>
    <col min="32" max="68" width="9.140625" style="95" hidden="1" customWidth="1"/>
    <col min="69" max="79" width="9.140625" style="95" customWidth="1"/>
    <col min="80" max="16384" width="9.140625" style="95"/>
  </cols>
  <sheetData>
    <row r="1" spans="1:64" ht="48.95" customHeight="1">
      <c r="F1" s="402"/>
      <c r="G1" s="221"/>
      <c r="H1" s="221"/>
      <c r="I1" s="1075" t="s">
        <v>2237</v>
      </c>
      <c r="J1" s="221"/>
      <c r="K1" s="221"/>
      <c r="L1" s="221"/>
      <c r="N1" s="402"/>
      <c r="O1" s="221"/>
      <c r="P1" s="221"/>
      <c r="Q1" s="221"/>
      <c r="R1" s="221"/>
      <c r="S1" s="221"/>
      <c r="T1" s="221"/>
      <c r="U1" s="1075" t="s">
        <v>2237</v>
      </c>
      <c r="V1" s="221"/>
      <c r="W1" s="221"/>
      <c r="X1" s="221"/>
      <c r="Y1" s="221"/>
      <c r="Z1" s="221"/>
      <c r="AA1" s="221"/>
      <c r="AB1" s="221"/>
      <c r="AC1" s="1040">
        <f ca="1">NOW()</f>
        <v>41912.572466666665</v>
      </c>
      <c r="AE1" s="787" t="s">
        <v>648</v>
      </c>
      <c r="BJ1" s="95" t="s">
        <v>1995</v>
      </c>
      <c r="BK1" s="95" t="s">
        <v>1996</v>
      </c>
      <c r="BL1" s="95" t="s">
        <v>2008</v>
      </c>
    </row>
    <row r="2" spans="1:64"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c r="AE2" s="770"/>
      <c r="BI2" s="95"/>
      <c r="BJ2" s="95"/>
      <c r="BK2" s="95"/>
      <c r="BL2" s="95"/>
    </row>
    <row r="3" spans="1:64"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E3" s="772"/>
      <c r="BI3" s="95"/>
      <c r="BJ3" s="95"/>
      <c r="BK3" s="95"/>
      <c r="BL3" s="95"/>
    </row>
    <row r="4" spans="1:64" s="99" customFormat="1">
      <c r="A4" s="759" t="s">
        <v>1304</v>
      </c>
      <c r="B4" s="759" t="s">
        <v>1302</v>
      </c>
      <c r="C4" s="759" t="s">
        <v>1303</v>
      </c>
      <c r="D4" s="760" t="s">
        <v>1305</v>
      </c>
      <c r="E4" s="98"/>
      <c r="F4" s="98"/>
      <c r="G4" s="98"/>
      <c r="H4" s="98"/>
      <c r="I4" s="98"/>
      <c r="J4" s="98"/>
      <c r="K4" s="98"/>
      <c r="L4" s="98"/>
      <c r="AC4" s="771"/>
      <c r="AE4" s="772"/>
      <c r="BI4" s="95"/>
      <c r="BJ4" s="95"/>
      <c r="BK4" s="95"/>
      <c r="BL4" s="95"/>
    </row>
    <row r="5" spans="1:64" s="99"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c r="BI5" s="95"/>
      <c r="BJ5" s="95"/>
      <c r="BK5" s="95"/>
      <c r="BL5" s="95"/>
    </row>
    <row r="6" spans="1:64" s="137" customFormat="1" ht="24" customHeight="1" thickBot="1">
      <c r="A6" s="789"/>
      <c r="B6" s="789"/>
      <c r="C6" s="789"/>
      <c r="D6" s="789"/>
      <c r="E6" s="626"/>
      <c r="F6" s="626"/>
      <c r="G6" s="626"/>
      <c r="H6" s="626"/>
      <c r="I6" s="626"/>
      <c r="J6" s="626"/>
      <c r="K6" s="626"/>
      <c r="L6" s="626"/>
      <c r="M6" s="626"/>
      <c r="N6" s="626"/>
      <c r="O6" s="126"/>
      <c r="P6" s="627"/>
      <c r="Q6" s="627"/>
      <c r="R6" s="627"/>
      <c r="S6" s="627"/>
      <c r="T6" s="627"/>
      <c r="U6" s="627"/>
      <c r="V6" s="627"/>
      <c r="W6" s="627"/>
      <c r="X6" s="627"/>
      <c r="Y6" s="126"/>
      <c r="Z6" s="627"/>
      <c r="AA6" s="627"/>
      <c r="AB6" s="126"/>
      <c r="AC6" s="1069" t="s">
        <v>2142</v>
      </c>
      <c r="AE6" s="763" t="s">
        <v>186</v>
      </c>
      <c r="AF6" s="249"/>
      <c r="AG6" s="627"/>
      <c r="AH6" s="627"/>
      <c r="AI6" s="627"/>
      <c r="AJ6" s="627"/>
      <c r="AK6" s="627"/>
      <c r="AL6" s="627"/>
      <c r="AM6" s="627"/>
      <c r="AN6" s="627"/>
      <c r="AO6" s="627"/>
      <c r="AP6" s="627"/>
      <c r="AQ6" s="627"/>
      <c r="AR6" s="627"/>
      <c r="AS6" s="627"/>
      <c r="AT6" s="627"/>
      <c r="AU6" s="627"/>
      <c r="AV6" s="627"/>
      <c r="AW6" s="627"/>
      <c r="AX6" s="627"/>
      <c r="AY6" s="627"/>
      <c r="AZ6" s="627"/>
      <c r="BA6" s="627"/>
      <c r="BB6" s="627"/>
      <c r="BC6" s="627"/>
      <c r="BI6" s="95"/>
      <c r="BJ6" s="95" t="s">
        <v>186</v>
      </c>
      <c r="BK6" s="95" t="s">
        <v>1299</v>
      </c>
      <c r="BL6" s="95" t="s">
        <v>1997</v>
      </c>
    </row>
    <row r="7" spans="1:64" s="140" customFormat="1" ht="12.75" customHeight="1">
      <c r="A7" s="775" t="s">
        <v>538</v>
      </c>
      <c r="B7" s="793" t="s">
        <v>1308</v>
      </c>
      <c r="C7" s="775" t="s">
        <v>555</v>
      </c>
      <c r="D7" s="775" t="s">
        <v>82</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2220</v>
      </c>
      <c r="AE7" s="762" t="s">
        <v>649</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c r="BI7" s="95"/>
      <c r="BJ7" s="95" t="s">
        <v>636</v>
      </c>
      <c r="BK7" s="95" t="s">
        <v>624</v>
      </c>
      <c r="BL7" s="95" t="s">
        <v>1999</v>
      </c>
    </row>
    <row r="8" spans="1:64" s="140" customFormat="1" ht="12.75" customHeight="1">
      <c r="A8" s="775" t="s">
        <v>538</v>
      </c>
      <c r="B8" s="793" t="s">
        <v>74</v>
      </c>
      <c r="C8" s="775" t="s">
        <v>555</v>
      </c>
      <c r="D8" s="775" t="s">
        <v>82</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2221</v>
      </c>
      <c r="AE8" s="762" t="s">
        <v>963</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c r="BI8" s="95"/>
      <c r="BJ8" s="95" t="s">
        <v>637</v>
      </c>
      <c r="BK8" s="95" t="s">
        <v>626</v>
      </c>
      <c r="BL8" s="95" t="s">
        <v>2000</v>
      </c>
    </row>
    <row r="9" spans="1:64" s="140" customFormat="1" ht="12.75" customHeight="1">
      <c r="A9" s="775"/>
      <c r="B9" s="775"/>
      <c r="C9" s="775"/>
      <c r="D9" s="775"/>
      <c r="E9" s="724" t="str">
        <f>IF(AND(E8&gt;0,E7=0),"Missing Input",IF(AND(E7&gt;0,E8=0),"Missing Output",IF(SUM(E7:E8)&gt;0,(E8*3.6)/(E7*0.9)*100,"")))</f>
        <v/>
      </c>
      <c r="F9" s="724" t="str">
        <f t="shared" ref="F9:AB9" si="0">IF(AND(F8&gt;0,F7=0),"Missing Input",IF(AND(F7&gt;0,F8=0),"Missing Output",IF(SUM(F7:F8)&gt;0,(F8*3.6)/(F7*0.9)*100,"")))</f>
        <v/>
      </c>
      <c r="G9" s="724" t="str">
        <f t="shared" si="0"/>
        <v/>
      </c>
      <c r="H9" s="724" t="str">
        <f t="shared" si="0"/>
        <v/>
      </c>
      <c r="I9" s="724" t="str">
        <f t="shared" si="0"/>
        <v/>
      </c>
      <c r="J9" s="724" t="str">
        <f t="shared" si="0"/>
        <v/>
      </c>
      <c r="K9" s="724" t="str">
        <f t="shared" si="0"/>
        <v/>
      </c>
      <c r="L9" s="724" t="str">
        <f t="shared" si="0"/>
        <v/>
      </c>
      <c r="M9" s="724" t="str">
        <f t="shared" si="0"/>
        <v/>
      </c>
      <c r="N9" s="724" t="str">
        <f t="shared" si="0"/>
        <v/>
      </c>
      <c r="O9" s="724" t="str">
        <f t="shared" si="0"/>
        <v/>
      </c>
      <c r="P9" s="724" t="str">
        <f t="shared" si="0"/>
        <v/>
      </c>
      <c r="Q9" s="724" t="str">
        <f t="shared" si="0"/>
        <v/>
      </c>
      <c r="R9" s="724" t="str">
        <f t="shared" si="0"/>
        <v/>
      </c>
      <c r="S9" s="724" t="str">
        <f t="shared" si="0"/>
        <v/>
      </c>
      <c r="T9" s="724" t="str">
        <f t="shared" si="0"/>
        <v/>
      </c>
      <c r="U9" s="724" t="str">
        <f t="shared" si="0"/>
        <v/>
      </c>
      <c r="V9" s="724" t="str">
        <f t="shared" si="0"/>
        <v/>
      </c>
      <c r="W9" s="724" t="str">
        <f>IF(AND(W8&gt;0,W7=0),"Missing Input",IF(AND(W7&gt;0,W8=0),"Missing Output",IF(SUM(W7:W8)&gt;0,(W8*3.6)/(W7*0.9)*100,"")))</f>
        <v/>
      </c>
      <c r="X9" s="724" t="str">
        <f>IF(AND(X8&gt;0,X7=0),"Missing Input",IF(AND(X7&gt;0,X8=0),"Missing Output",IF(SUM(X7:X8)&gt;0,(X8*3.6)/(X7*0.9)*100,"")))</f>
        <v/>
      </c>
      <c r="Y9" s="724" t="str">
        <f>IF(AND(Y8&gt;0,Y7=0),"Missing Input",IF(AND(Y7&gt;0,Y8=0),"Missing Output",IF(SUM(Y7:Y8)&gt;0,(Y8*3.6)/(Y7*0.9)*100,"")))</f>
        <v/>
      </c>
      <c r="Z9" s="724" t="str">
        <f>IF(AND(Z8&gt;0,Z7=0),"Missing Input",IF(AND(Z7&gt;0,Z8=0),"Missing Output",IF(SUM(Z7:Z8)&gt;0,(Z8*3.6)/(Z7*0.9)*100,"")))</f>
        <v/>
      </c>
      <c r="AA9" s="724" t="str">
        <f>IF(AND(AA8&gt;0,AA7=0),"Missing Input",IF(AND(AA7&gt;0,AA8=0),"Missing Output",IF(SUM(AA7:AA8)&gt;0,(AA8*3.6)/(AA7*0.9)*100,"")))</f>
        <v/>
      </c>
      <c r="AB9" s="724" t="str">
        <f t="shared" si="0"/>
        <v/>
      </c>
      <c r="AC9" s="1070" t="s">
        <v>2222</v>
      </c>
      <c r="AE9" s="762" t="s">
        <v>965</v>
      </c>
      <c r="AF9" s="141" t="str">
        <f t="shared" ref="AF9:BC9" si="1">IF(AND(AF8&gt;0,AF7=0),"Missing Input",IF(AND(AF7&gt;0,AF8=0),"Missing Output",IF(SUM(AF7:AF8)&gt;0,(AF8*3.6)/(AF7*0.9)*100,"")))</f>
        <v/>
      </c>
      <c r="AG9" s="141" t="str">
        <f t="shared" si="1"/>
        <v/>
      </c>
      <c r="AH9" s="141" t="str">
        <f t="shared" si="1"/>
        <v/>
      </c>
      <c r="AI9" s="141" t="str">
        <f t="shared" si="1"/>
        <v/>
      </c>
      <c r="AJ9" s="141" t="str">
        <f t="shared" si="1"/>
        <v/>
      </c>
      <c r="AK9" s="141" t="str">
        <f t="shared" si="1"/>
        <v/>
      </c>
      <c r="AL9" s="141" t="str">
        <f t="shared" si="1"/>
        <v/>
      </c>
      <c r="AM9" s="141" t="str">
        <f t="shared" si="1"/>
        <v/>
      </c>
      <c r="AN9" s="141" t="str">
        <f t="shared" si="1"/>
        <v/>
      </c>
      <c r="AO9" s="141" t="str">
        <f t="shared" si="1"/>
        <v/>
      </c>
      <c r="AP9" s="141" t="str">
        <f t="shared" si="1"/>
        <v/>
      </c>
      <c r="AQ9" s="141" t="str">
        <f t="shared" si="1"/>
        <v/>
      </c>
      <c r="AR9" s="141" t="str">
        <f t="shared" si="1"/>
        <v/>
      </c>
      <c r="AS9" s="141" t="str">
        <f t="shared" si="1"/>
        <v/>
      </c>
      <c r="AT9" s="141" t="str">
        <f t="shared" si="1"/>
        <v/>
      </c>
      <c r="AU9" s="141" t="str">
        <f t="shared" si="1"/>
        <v/>
      </c>
      <c r="AV9" s="141" t="str">
        <f t="shared" si="1"/>
        <v/>
      </c>
      <c r="AW9" s="141" t="str">
        <f t="shared" si="1"/>
        <v/>
      </c>
      <c r="AX9" s="141" t="str">
        <f t="shared" si="1"/>
        <v/>
      </c>
      <c r="AY9" s="141" t="str">
        <f>IF(AND(AY8&gt;0,AY7=0),"Missing Input",IF(AND(AY7&gt;0,AY8=0),"Missing Output",IF(SUM(AY7:AY8)&gt;0,(AY8*3.6)/(AY7*0.9)*100,"")))</f>
        <v/>
      </c>
      <c r="AZ9" s="141" t="str">
        <f>IF(AND(AZ8&gt;0,AZ7=0),"Missing Input",IF(AND(AZ7&gt;0,AZ8=0),"Missing Output",IF(SUM(AZ7:AZ8)&gt;0,(AZ8*3.6)/(AZ7*0.9)*100,"")))</f>
        <v/>
      </c>
      <c r="BA9" s="141" t="str">
        <f>IF(AND(BA8&gt;0,BA7=0),"Missing Input",IF(AND(BA7&gt;0,BA8=0),"Missing Output",IF(SUM(BA7:BA8)&gt;0,(BA8*3.6)/(BA7*0.9)*100,"")))</f>
        <v/>
      </c>
      <c r="BB9" s="141" t="str">
        <f>IF(AND(BB8&gt;0,BB7=0),"Missing Input",IF(AND(BB7&gt;0,BB8=0),"Missing Output",IF(SUM(BB7:BB8)&gt;0,(BB8*3.6)/(BB7*0.9)*100,"")))</f>
        <v/>
      </c>
      <c r="BC9" s="141" t="str">
        <f t="shared" si="1"/>
        <v/>
      </c>
      <c r="BI9" s="95"/>
      <c r="BJ9" s="95" t="s">
        <v>964</v>
      </c>
      <c r="BK9" s="95" t="s">
        <v>625</v>
      </c>
      <c r="BL9" s="95" t="s">
        <v>2001</v>
      </c>
    </row>
    <row r="10" spans="1:64" s="140" customFormat="1" ht="24" customHeight="1">
      <c r="A10" s="775"/>
      <c r="B10" s="775"/>
      <c r="C10" s="794"/>
      <c r="D10" s="775"/>
      <c r="E10" s="631"/>
      <c r="F10" s="631"/>
      <c r="G10" s="631"/>
      <c r="H10" s="631"/>
      <c r="I10" s="631"/>
      <c r="J10" s="632"/>
      <c r="K10" s="632"/>
      <c r="L10" s="632"/>
      <c r="M10" s="632"/>
      <c r="N10" s="632"/>
      <c r="O10" s="149"/>
      <c r="P10" s="633"/>
      <c r="Q10" s="633"/>
      <c r="R10" s="633"/>
      <c r="S10" s="633"/>
      <c r="T10" s="633"/>
      <c r="U10" s="633"/>
      <c r="V10" s="633"/>
      <c r="W10" s="633"/>
      <c r="X10" s="633"/>
      <c r="Y10" s="149"/>
      <c r="Z10" s="633"/>
      <c r="AA10" s="633"/>
      <c r="AB10" s="149"/>
      <c r="AC10" s="1067" t="s">
        <v>2141</v>
      </c>
      <c r="AE10" s="762" t="s">
        <v>189</v>
      </c>
      <c r="AF10" s="633"/>
      <c r="AG10" s="633"/>
      <c r="AH10" s="633"/>
      <c r="AI10" s="633"/>
      <c r="AJ10" s="633"/>
      <c r="AK10" s="633"/>
      <c r="AL10" s="633"/>
      <c r="AM10" s="633"/>
      <c r="AN10" s="633"/>
      <c r="AO10" s="633"/>
      <c r="AP10" s="633"/>
      <c r="AQ10" s="633"/>
      <c r="AR10" s="633"/>
      <c r="AS10" s="633"/>
      <c r="AT10" s="633"/>
      <c r="AU10" s="633"/>
      <c r="AV10" s="633"/>
      <c r="AW10" s="633"/>
      <c r="AX10" s="633"/>
      <c r="AY10" s="633"/>
      <c r="AZ10" s="633"/>
      <c r="BA10" s="633"/>
      <c r="BB10" s="633"/>
      <c r="BC10" s="633"/>
      <c r="BI10" s="95"/>
      <c r="BJ10" s="95" t="s">
        <v>189</v>
      </c>
      <c r="BK10" s="95" t="s">
        <v>336</v>
      </c>
      <c r="BL10" s="95" t="s">
        <v>2002</v>
      </c>
    </row>
    <row r="11" spans="1:64" s="140" customFormat="1" ht="12.75" customHeight="1">
      <c r="A11" s="775" t="s">
        <v>538</v>
      </c>
      <c r="B11" s="793" t="s">
        <v>1308</v>
      </c>
      <c r="C11" s="775" t="s">
        <v>556</v>
      </c>
      <c r="D11" s="775" t="s">
        <v>82</v>
      </c>
      <c r="E11" s="138">
        <v>0</v>
      </c>
      <c r="F11" s="138">
        <v>0</v>
      </c>
      <c r="G11" s="138">
        <v>0</v>
      </c>
      <c r="H11" s="138">
        <v>0</v>
      </c>
      <c r="I11" s="138">
        <v>0</v>
      </c>
      <c r="J11" s="138">
        <v>0</v>
      </c>
      <c r="K11" s="138">
        <v>0</v>
      </c>
      <c r="L11" s="138">
        <v>0</v>
      </c>
      <c r="M11" s="138">
        <v>0</v>
      </c>
      <c r="N11" s="138">
        <v>0</v>
      </c>
      <c r="O11" s="138">
        <v>0</v>
      </c>
      <c r="P11" s="138">
        <v>0</v>
      </c>
      <c r="Q11" s="138">
        <v>0</v>
      </c>
      <c r="R11" s="138">
        <v>0</v>
      </c>
      <c r="S11" s="138">
        <v>0</v>
      </c>
      <c r="T11" s="138">
        <v>0</v>
      </c>
      <c r="U11" s="138">
        <v>0</v>
      </c>
      <c r="V11" s="138">
        <v>0</v>
      </c>
      <c r="W11" s="138">
        <v>0</v>
      </c>
      <c r="X11" s="138">
        <v>0</v>
      </c>
      <c r="Y11" s="138">
        <v>0</v>
      </c>
      <c r="Z11" s="138">
        <v>0</v>
      </c>
      <c r="AA11" s="138">
        <v>0</v>
      </c>
      <c r="AB11" s="138">
        <v>0</v>
      </c>
      <c r="AC11" s="1054" t="s">
        <v>2220</v>
      </c>
      <c r="AE11" s="762" t="s">
        <v>649</v>
      </c>
      <c r="AF11" s="138">
        <v>0</v>
      </c>
      <c r="AG11" s="138">
        <v>0</v>
      </c>
      <c r="AH11" s="138">
        <v>0</v>
      </c>
      <c r="AI11" s="138">
        <v>0</v>
      </c>
      <c r="AJ11" s="138">
        <v>0</v>
      </c>
      <c r="AK11" s="138">
        <v>0</v>
      </c>
      <c r="AL11" s="138">
        <v>0</v>
      </c>
      <c r="AM11" s="138">
        <v>0</v>
      </c>
      <c r="AN11" s="138">
        <v>0</v>
      </c>
      <c r="AO11" s="138">
        <v>0</v>
      </c>
      <c r="AP11" s="138">
        <v>0</v>
      </c>
      <c r="AQ11" s="138">
        <v>0</v>
      </c>
      <c r="AR11" s="138">
        <v>0</v>
      </c>
      <c r="AS11" s="138">
        <v>0</v>
      </c>
      <c r="AT11" s="138">
        <v>0</v>
      </c>
      <c r="AU11" s="138">
        <v>0</v>
      </c>
      <c r="AV11" s="138">
        <v>0</v>
      </c>
      <c r="AW11" s="138">
        <v>0</v>
      </c>
      <c r="AX11" s="138">
        <v>0</v>
      </c>
      <c r="AY11" s="138">
        <v>0</v>
      </c>
      <c r="AZ11" s="138">
        <v>0</v>
      </c>
      <c r="BA11" s="138">
        <v>0</v>
      </c>
      <c r="BB11" s="138">
        <v>0</v>
      </c>
      <c r="BC11" s="138">
        <v>0</v>
      </c>
      <c r="BI11" s="95"/>
      <c r="BJ11" s="95" t="s">
        <v>636</v>
      </c>
      <c r="BK11" s="95" t="s">
        <v>624</v>
      </c>
      <c r="BL11" s="95" t="s">
        <v>1999</v>
      </c>
    </row>
    <row r="12" spans="1:64" s="140" customFormat="1" ht="12.75" customHeight="1">
      <c r="A12" s="775" t="s">
        <v>538</v>
      </c>
      <c r="B12" s="793" t="s">
        <v>74</v>
      </c>
      <c r="C12" s="775" t="s">
        <v>556</v>
      </c>
      <c r="D12" s="775" t="s">
        <v>82</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2221</v>
      </c>
      <c r="AE12" s="762" t="s">
        <v>650</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c r="BI12" s="95"/>
      <c r="BJ12" s="95" t="s">
        <v>637</v>
      </c>
      <c r="BK12" s="95" t="s">
        <v>626</v>
      </c>
      <c r="BL12" s="95" t="s">
        <v>2000</v>
      </c>
    </row>
    <row r="13" spans="1:64" s="140" customFormat="1" ht="12.75" customHeight="1">
      <c r="A13" s="775" t="s">
        <v>538</v>
      </c>
      <c r="B13" s="793" t="s">
        <v>75</v>
      </c>
      <c r="C13" s="775" t="s">
        <v>556</v>
      </c>
      <c r="D13" s="775" t="s">
        <v>82</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2225</v>
      </c>
      <c r="AE13" s="762" t="s">
        <v>651</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c r="BI13" s="95"/>
      <c r="BJ13" s="95" t="s">
        <v>638</v>
      </c>
      <c r="BK13" s="95" t="s">
        <v>627</v>
      </c>
      <c r="BL13" s="95" t="s">
        <v>2003</v>
      </c>
    </row>
    <row r="14" spans="1:64" s="140" customFormat="1" ht="12.75" customHeight="1">
      <c r="A14" s="775"/>
      <c r="B14" s="775"/>
      <c r="C14" s="775"/>
      <c r="D14" s="775"/>
      <c r="E14" s="141" t="str">
        <f>IF(AND(SUM(E12:E13)&gt;0,E11=0),"Missing Input",IF(AND(E12=0,E11&gt;0),"Missing Output",IF(SUM(E11:E13)&gt;0,(E12*3.6+E13)/(E11*0.9)*100,"")))</f>
        <v/>
      </c>
      <c r="F14" s="141" t="str">
        <f t="shared" ref="F14:AB14" si="2">IF(AND(SUM(F12:F13)&gt;0,F11=0),"Missing Input",IF(AND(F12=0,F11&gt;0),"Missing Output",IF(SUM(F11:F13)&gt;0,(F12*3.6+F13)/(F11*0.9)*100,"")))</f>
        <v/>
      </c>
      <c r="G14" s="141" t="str">
        <f t="shared" si="2"/>
        <v/>
      </c>
      <c r="H14" s="141" t="str">
        <f t="shared" si="2"/>
        <v/>
      </c>
      <c r="I14" s="141" t="str">
        <f t="shared" si="2"/>
        <v/>
      </c>
      <c r="J14" s="141" t="str">
        <f t="shared" si="2"/>
        <v/>
      </c>
      <c r="K14" s="141" t="str">
        <f t="shared" si="2"/>
        <v/>
      </c>
      <c r="L14" s="141" t="str">
        <f t="shared" si="2"/>
        <v/>
      </c>
      <c r="M14" s="141" t="str">
        <f t="shared" si="2"/>
        <v/>
      </c>
      <c r="N14" s="141" t="str">
        <f t="shared" si="2"/>
        <v/>
      </c>
      <c r="O14" s="141" t="str">
        <f t="shared" si="2"/>
        <v/>
      </c>
      <c r="P14" s="141" t="str">
        <f t="shared" si="2"/>
        <v/>
      </c>
      <c r="Q14" s="141" t="str">
        <f t="shared" si="2"/>
        <v/>
      </c>
      <c r="R14" s="141" t="str">
        <f t="shared" si="2"/>
        <v/>
      </c>
      <c r="S14" s="141" t="str">
        <f t="shared" si="2"/>
        <v/>
      </c>
      <c r="T14" s="141" t="str">
        <f t="shared" si="2"/>
        <v/>
      </c>
      <c r="U14" s="141" t="str">
        <f t="shared" si="2"/>
        <v/>
      </c>
      <c r="V14" s="141" t="str">
        <f t="shared" si="2"/>
        <v/>
      </c>
      <c r="W14" s="141" t="str">
        <f>IF(AND(SUM(W12:W13)&gt;0,W11=0),"Missing Input",IF(AND(W12=0,W11&gt;0),"Missing Output",IF(SUM(W11:W13)&gt;0,(W12*3.6+W13)/(W11*0.9)*100,"")))</f>
        <v/>
      </c>
      <c r="X14" s="141" t="str">
        <f>IF(AND(SUM(X12:X13)&gt;0,X11=0),"Missing Input",IF(AND(X12=0,X11&gt;0),"Missing Output",IF(SUM(X11:X13)&gt;0,(X12*3.6+X13)/(X11*0.9)*100,"")))</f>
        <v/>
      </c>
      <c r="Y14" s="141" t="str">
        <f>IF(AND(SUM(Y12:Y13)&gt;0,Y11=0),"Missing Input",IF(AND(Y12=0,Y11&gt;0),"Missing Output",IF(SUM(Y11:Y13)&gt;0,(Y12*3.6+Y13)/(Y11*0.9)*100,"")))</f>
        <v/>
      </c>
      <c r="Z14" s="141" t="str">
        <f>IF(AND(SUM(Z12:Z13)&gt;0,Z11=0),"Missing Input",IF(AND(Z12=0,Z11&gt;0),"Missing Output",IF(SUM(Z11:Z13)&gt;0,(Z12*3.6+Z13)/(Z11*0.9)*100,"")))</f>
        <v/>
      </c>
      <c r="AA14" s="141" t="str">
        <f>IF(AND(SUM(AA12:AA13)&gt;0,AA11=0),"Missing Input",IF(AND(AA12=0,AA11&gt;0),"Missing Output",IF(SUM(AA11:AA13)&gt;0,(AA12*3.6+AA13)/(AA11*0.9)*100,"")))</f>
        <v/>
      </c>
      <c r="AB14" s="141" t="str">
        <f t="shared" si="2"/>
        <v/>
      </c>
      <c r="AC14" s="1070" t="s">
        <v>2222</v>
      </c>
      <c r="AE14" s="762" t="s">
        <v>965</v>
      </c>
      <c r="AF14" s="141" t="str">
        <f t="shared" ref="AF14:BC14" si="3">IF(AND(SUM(AF12:AF13)&gt;0,AF11=0),"Missing Input",IF(AND(AF12=0,AF11&gt;0),"Missing Output",IF(SUM(AF11:AF13)&gt;0,(AF12*3.6+AF13)/(AF11*0.9)*100,"")))</f>
        <v/>
      </c>
      <c r="AG14" s="141" t="str">
        <f t="shared" si="3"/>
        <v/>
      </c>
      <c r="AH14" s="141" t="str">
        <f t="shared" si="3"/>
        <v/>
      </c>
      <c r="AI14" s="141" t="str">
        <f t="shared" si="3"/>
        <v/>
      </c>
      <c r="AJ14" s="141" t="str">
        <f t="shared" si="3"/>
        <v/>
      </c>
      <c r="AK14" s="141" t="str">
        <f t="shared" si="3"/>
        <v/>
      </c>
      <c r="AL14" s="141" t="str">
        <f t="shared" si="3"/>
        <v/>
      </c>
      <c r="AM14" s="141" t="str">
        <f t="shared" si="3"/>
        <v/>
      </c>
      <c r="AN14" s="141" t="str">
        <f t="shared" si="3"/>
        <v/>
      </c>
      <c r="AO14" s="141" t="str">
        <f t="shared" si="3"/>
        <v/>
      </c>
      <c r="AP14" s="141" t="str">
        <f t="shared" si="3"/>
        <v/>
      </c>
      <c r="AQ14" s="141" t="str">
        <f t="shared" si="3"/>
        <v/>
      </c>
      <c r="AR14" s="141" t="str">
        <f t="shared" si="3"/>
        <v/>
      </c>
      <c r="AS14" s="141" t="str">
        <f t="shared" si="3"/>
        <v/>
      </c>
      <c r="AT14" s="141" t="str">
        <f t="shared" si="3"/>
        <v/>
      </c>
      <c r="AU14" s="141" t="str">
        <f t="shared" si="3"/>
        <v/>
      </c>
      <c r="AV14" s="141" t="str">
        <f t="shared" si="3"/>
        <v/>
      </c>
      <c r="AW14" s="141" t="str">
        <f t="shared" si="3"/>
        <v/>
      </c>
      <c r="AX14" s="141" t="str">
        <f t="shared" si="3"/>
        <v/>
      </c>
      <c r="AY14" s="141" t="str">
        <f>IF(AND(SUM(AY12:AY13)&gt;0,AY11=0),"Missing Input",IF(AND(AY12=0,AY11&gt;0),"Missing Output",IF(SUM(AY11:AY13)&gt;0,(AY12*3.6+AY13)/(AY11*0.9)*100,"")))</f>
        <v/>
      </c>
      <c r="AZ14" s="141" t="str">
        <f>IF(AND(SUM(AZ12:AZ13)&gt;0,AZ11=0),"Missing Input",IF(AND(AZ12=0,AZ11&gt;0),"Missing Output",IF(SUM(AZ11:AZ13)&gt;0,(AZ12*3.6+AZ13)/(AZ11*0.9)*100,"")))</f>
        <v/>
      </c>
      <c r="BA14" s="141" t="str">
        <f>IF(AND(SUM(BA12:BA13)&gt;0,BA11=0),"Missing Input",IF(AND(BA12=0,BA11&gt;0),"Missing Output",IF(SUM(BA11:BA13)&gt;0,(BA12*3.6+BA13)/(BA11*0.9)*100,"")))</f>
        <v/>
      </c>
      <c r="BB14" s="141" t="str">
        <f>IF(AND(SUM(BB12:BB13)&gt;0,BB11=0),"Missing Input",IF(AND(BB12=0,BB11&gt;0),"Missing Output",IF(SUM(BB11:BB13)&gt;0,(BB12*3.6+BB13)/(BB11*0.9)*100,"")))</f>
        <v/>
      </c>
      <c r="BC14" s="141" t="str">
        <f t="shared" si="3"/>
        <v/>
      </c>
      <c r="BI14" s="95"/>
      <c r="BJ14" s="95" t="s">
        <v>964</v>
      </c>
      <c r="BK14" s="95" t="s">
        <v>625</v>
      </c>
      <c r="BL14" s="95" t="s">
        <v>2001</v>
      </c>
    </row>
    <row r="15" spans="1:64" s="140" customFormat="1" ht="24" customHeight="1">
      <c r="A15" s="775"/>
      <c r="B15" s="775"/>
      <c r="C15" s="794"/>
      <c r="D15" s="775"/>
      <c r="E15" s="631">
        <v>0</v>
      </c>
      <c r="F15" s="631">
        <v>0</v>
      </c>
      <c r="G15" s="631">
        <v>0</v>
      </c>
      <c r="H15" s="631">
        <v>0</v>
      </c>
      <c r="I15" s="631">
        <v>0</v>
      </c>
      <c r="J15" s="632">
        <v>0</v>
      </c>
      <c r="K15" s="632">
        <v>0</v>
      </c>
      <c r="L15" s="632">
        <v>0</v>
      </c>
      <c r="M15" s="632">
        <v>0</v>
      </c>
      <c r="N15" s="632">
        <v>0</v>
      </c>
      <c r="O15" s="149">
        <v>0</v>
      </c>
      <c r="P15" s="633">
        <v>0</v>
      </c>
      <c r="Q15" s="633">
        <v>0</v>
      </c>
      <c r="R15" s="633">
        <v>0</v>
      </c>
      <c r="S15" s="633">
        <v>0</v>
      </c>
      <c r="T15" s="633">
        <v>0</v>
      </c>
      <c r="U15" s="633">
        <v>0</v>
      </c>
      <c r="V15" s="633">
        <v>0</v>
      </c>
      <c r="W15" s="633">
        <v>0</v>
      </c>
      <c r="X15" s="633">
        <v>0</v>
      </c>
      <c r="Y15" s="149">
        <v>0</v>
      </c>
      <c r="Z15" s="633">
        <v>0</v>
      </c>
      <c r="AA15" s="633">
        <v>0</v>
      </c>
      <c r="AB15" s="149"/>
      <c r="AC15" s="1066" t="s">
        <v>2269</v>
      </c>
      <c r="AE15" s="762" t="s">
        <v>198</v>
      </c>
      <c r="AF15" s="633"/>
      <c r="AG15" s="633"/>
      <c r="AH15" s="633"/>
      <c r="AI15" s="633"/>
      <c r="AJ15" s="633"/>
      <c r="AK15" s="633"/>
      <c r="AL15" s="633"/>
      <c r="AM15" s="633"/>
      <c r="AN15" s="633"/>
      <c r="AO15" s="633"/>
      <c r="AP15" s="633"/>
      <c r="AQ15" s="633"/>
      <c r="AR15" s="633"/>
      <c r="AS15" s="633"/>
      <c r="AT15" s="633"/>
      <c r="AU15" s="633"/>
      <c r="AV15" s="633"/>
      <c r="AW15" s="633"/>
      <c r="AX15" s="633"/>
      <c r="AY15" s="633"/>
      <c r="AZ15" s="633"/>
      <c r="BA15" s="633"/>
      <c r="BB15" s="633"/>
      <c r="BC15" s="633"/>
      <c r="BI15" s="95"/>
      <c r="BJ15" s="95" t="s">
        <v>198</v>
      </c>
      <c r="BK15" s="95" t="s">
        <v>821</v>
      </c>
      <c r="BL15" s="95" t="s">
        <v>2004</v>
      </c>
    </row>
    <row r="16" spans="1:64" s="140" customFormat="1" ht="12.75" customHeight="1">
      <c r="A16" s="775" t="s">
        <v>538</v>
      </c>
      <c r="B16" s="793" t="s">
        <v>1308</v>
      </c>
      <c r="C16" s="775" t="s">
        <v>558</v>
      </c>
      <c r="D16" s="775" t="s">
        <v>82</v>
      </c>
      <c r="E16" s="138">
        <v>0</v>
      </c>
      <c r="F16" s="138">
        <v>0</v>
      </c>
      <c r="G16" s="138">
        <v>0</v>
      </c>
      <c r="H16" s="138">
        <v>0</v>
      </c>
      <c r="I16" s="138">
        <v>0</v>
      </c>
      <c r="J16" s="138">
        <v>0</v>
      </c>
      <c r="K16" s="138">
        <v>0</v>
      </c>
      <c r="L16" s="138">
        <v>0</v>
      </c>
      <c r="M16" s="138">
        <v>0</v>
      </c>
      <c r="N16" s="138">
        <v>0</v>
      </c>
      <c r="O16" s="138">
        <v>0</v>
      </c>
      <c r="P16" s="138">
        <v>0</v>
      </c>
      <c r="Q16" s="138">
        <v>0</v>
      </c>
      <c r="R16" s="138">
        <v>0</v>
      </c>
      <c r="S16" s="138">
        <v>0</v>
      </c>
      <c r="T16" s="138">
        <v>0</v>
      </c>
      <c r="U16" s="138">
        <v>0</v>
      </c>
      <c r="V16" s="138">
        <v>0</v>
      </c>
      <c r="W16" s="138">
        <v>0</v>
      </c>
      <c r="X16" s="138">
        <v>0</v>
      </c>
      <c r="Y16" s="138">
        <v>0</v>
      </c>
      <c r="Z16" s="138">
        <v>0</v>
      </c>
      <c r="AA16" s="138">
        <v>0</v>
      </c>
      <c r="AB16" s="138">
        <v>0</v>
      </c>
      <c r="AC16" s="1054" t="s">
        <v>2220</v>
      </c>
      <c r="AE16" s="762" t="s">
        <v>649</v>
      </c>
      <c r="AF16" s="138">
        <v>0</v>
      </c>
      <c r="AG16" s="138">
        <v>0</v>
      </c>
      <c r="AH16" s="138">
        <v>0</v>
      </c>
      <c r="AI16" s="138">
        <v>0</v>
      </c>
      <c r="AJ16" s="138">
        <v>0</v>
      </c>
      <c r="AK16" s="138">
        <v>0</v>
      </c>
      <c r="AL16" s="138">
        <v>0</v>
      </c>
      <c r="AM16" s="138">
        <v>0</v>
      </c>
      <c r="AN16" s="138">
        <v>0</v>
      </c>
      <c r="AO16" s="138">
        <v>0</v>
      </c>
      <c r="AP16" s="138">
        <v>0</v>
      </c>
      <c r="AQ16" s="138">
        <v>0</v>
      </c>
      <c r="AR16" s="138">
        <v>0</v>
      </c>
      <c r="AS16" s="138">
        <v>0</v>
      </c>
      <c r="AT16" s="138">
        <v>0</v>
      </c>
      <c r="AU16" s="138">
        <v>0</v>
      </c>
      <c r="AV16" s="138">
        <v>0</v>
      </c>
      <c r="AW16" s="138">
        <v>0</v>
      </c>
      <c r="AX16" s="138">
        <v>0</v>
      </c>
      <c r="AY16" s="138">
        <v>0</v>
      </c>
      <c r="AZ16" s="138">
        <v>0</v>
      </c>
      <c r="BA16" s="138">
        <v>0</v>
      </c>
      <c r="BB16" s="138">
        <v>0</v>
      </c>
      <c r="BC16" s="138">
        <v>0</v>
      </c>
      <c r="BI16" s="95"/>
      <c r="BJ16" s="95" t="s">
        <v>636</v>
      </c>
      <c r="BK16" s="95" t="s">
        <v>624</v>
      </c>
      <c r="BL16" s="95" t="s">
        <v>1999</v>
      </c>
    </row>
    <row r="17" spans="1:64" s="140" customFormat="1" ht="12.75" customHeight="1">
      <c r="A17" s="775" t="s">
        <v>538</v>
      </c>
      <c r="B17" s="793" t="s">
        <v>75</v>
      </c>
      <c r="C17" s="775" t="s">
        <v>558</v>
      </c>
      <c r="D17" s="775" t="s">
        <v>82</v>
      </c>
      <c r="E17" s="138">
        <v>0</v>
      </c>
      <c r="F17" s="138">
        <v>0</v>
      </c>
      <c r="G17" s="138">
        <v>0</v>
      </c>
      <c r="H17" s="138">
        <v>0</v>
      </c>
      <c r="I17" s="138">
        <v>0</v>
      </c>
      <c r="J17" s="138">
        <v>0</v>
      </c>
      <c r="K17" s="138">
        <v>0</v>
      </c>
      <c r="L17" s="138">
        <v>0</v>
      </c>
      <c r="M17" s="138">
        <v>0</v>
      </c>
      <c r="N17" s="138">
        <v>0</v>
      </c>
      <c r="O17" s="138">
        <v>0</v>
      </c>
      <c r="P17" s="138">
        <v>0</v>
      </c>
      <c r="Q17" s="138">
        <v>0</v>
      </c>
      <c r="R17" s="138">
        <v>0</v>
      </c>
      <c r="S17" s="138">
        <v>0</v>
      </c>
      <c r="T17" s="138">
        <v>0</v>
      </c>
      <c r="U17" s="138">
        <v>0</v>
      </c>
      <c r="V17" s="138">
        <v>0</v>
      </c>
      <c r="W17" s="138">
        <v>0</v>
      </c>
      <c r="X17" s="138">
        <v>0</v>
      </c>
      <c r="Y17" s="138">
        <v>0</v>
      </c>
      <c r="Z17" s="138">
        <v>0</v>
      </c>
      <c r="AA17" s="138">
        <v>0</v>
      </c>
      <c r="AB17" s="138">
        <v>0</v>
      </c>
      <c r="AC17" s="1054" t="s">
        <v>2225</v>
      </c>
      <c r="AE17" s="762" t="s">
        <v>651</v>
      </c>
      <c r="AF17" s="138">
        <v>0</v>
      </c>
      <c r="AG17" s="138">
        <v>0</v>
      </c>
      <c r="AH17" s="138">
        <v>0</v>
      </c>
      <c r="AI17" s="138">
        <v>0</v>
      </c>
      <c r="AJ17" s="138">
        <v>0</v>
      </c>
      <c r="AK17" s="138">
        <v>0</v>
      </c>
      <c r="AL17" s="138">
        <v>0</v>
      </c>
      <c r="AM17" s="138">
        <v>0</v>
      </c>
      <c r="AN17" s="138">
        <v>0</v>
      </c>
      <c r="AO17" s="138">
        <v>0</v>
      </c>
      <c r="AP17" s="138">
        <v>0</v>
      </c>
      <c r="AQ17" s="138">
        <v>0</v>
      </c>
      <c r="AR17" s="138">
        <v>0</v>
      </c>
      <c r="AS17" s="138">
        <v>0</v>
      </c>
      <c r="AT17" s="138">
        <v>0</v>
      </c>
      <c r="AU17" s="138">
        <v>0</v>
      </c>
      <c r="AV17" s="138">
        <v>0</v>
      </c>
      <c r="AW17" s="138">
        <v>0</v>
      </c>
      <c r="AX17" s="138">
        <v>0</v>
      </c>
      <c r="AY17" s="138">
        <v>0</v>
      </c>
      <c r="AZ17" s="138">
        <v>0</v>
      </c>
      <c r="BA17" s="138">
        <v>0</v>
      </c>
      <c r="BB17" s="138">
        <v>0</v>
      </c>
      <c r="BC17" s="138">
        <v>0</v>
      </c>
      <c r="BI17" s="95"/>
      <c r="BJ17" s="95" t="s">
        <v>638</v>
      </c>
      <c r="BK17" s="95" t="s">
        <v>627</v>
      </c>
      <c r="BL17" s="95" t="s">
        <v>2003</v>
      </c>
    </row>
    <row r="18" spans="1:64" s="140" customFormat="1" ht="12.75" customHeight="1">
      <c r="A18" s="775"/>
      <c r="B18" s="775"/>
      <c r="C18" s="775"/>
      <c r="D18" s="775"/>
      <c r="E18" s="724" t="str">
        <f>IF(AND(E17&gt;0,E16=0),"Missing Input",IF(AND(E16&gt;0,E17=0),"Missing Output",IF(SUM(E16:E17)&gt;0,(E17/(E16*0.9))*100,"")))</f>
        <v/>
      </c>
      <c r="F18" s="724" t="str">
        <f t="shared" ref="F18:AB18" si="4">IF(AND(F17&gt;0,F16=0),"Missing Input",IF(AND(F16&gt;0,F17=0),"Missing Output",IF(SUM(F16:F17)&gt;0,(F17/(F16*0.9))*100,"")))</f>
        <v/>
      </c>
      <c r="G18" s="724" t="str">
        <f t="shared" si="4"/>
        <v/>
      </c>
      <c r="H18" s="724" t="str">
        <f t="shared" si="4"/>
        <v/>
      </c>
      <c r="I18" s="724" t="str">
        <f t="shared" si="4"/>
        <v/>
      </c>
      <c r="J18" s="724" t="str">
        <f t="shared" si="4"/>
        <v/>
      </c>
      <c r="K18" s="724" t="str">
        <f t="shared" si="4"/>
        <v/>
      </c>
      <c r="L18" s="724" t="str">
        <f t="shared" si="4"/>
        <v/>
      </c>
      <c r="M18" s="724" t="str">
        <f t="shared" si="4"/>
        <v/>
      </c>
      <c r="N18" s="724" t="str">
        <f t="shared" si="4"/>
        <v/>
      </c>
      <c r="O18" s="724" t="str">
        <f t="shared" si="4"/>
        <v/>
      </c>
      <c r="P18" s="724" t="str">
        <f t="shared" si="4"/>
        <v/>
      </c>
      <c r="Q18" s="724" t="str">
        <f t="shared" si="4"/>
        <v/>
      </c>
      <c r="R18" s="724" t="str">
        <f t="shared" si="4"/>
        <v/>
      </c>
      <c r="S18" s="724" t="str">
        <f t="shared" si="4"/>
        <v/>
      </c>
      <c r="T18" s="724" t="str">
        <f t="shared" si="4"/>
        <v/>
      </c>
      <c r="U18" s="724" t="str">
        <f t="shared" si="4"/>
        <v/>
      </c>
      <c r="V18" s="724" t="str">
        <f t="shared" si="4"/>
        <v/>
      </c>
      <c r="W18" s="724" t="str">
        <f>IF(AND(W17&gt;0,W16=0),"Missing Input",IF(AND(W16&gt;0,W17=0),"Missing Output",IF(SUM(W16:W17)&gt;0,(W17/(W16*0.9))*100,"")))</f>
        <v/>
      </c>
      <c r="X18" s="724" t="str">
        <f>IF(AND(X17&gt;0,X16=0),"Missing Input",IF(AND(X16&gt;0,X17=0),"Missing Output",IF(SUM(X16:X17)&gt;0,(X17/(X16*0.9))*100,"")))</f>
        <v/>
      </c>
      <c r="Y18" s="724" t="str">
        <f>IF(AND(Y17&gt;0,Y16=0),"Missing Input",IF(AND(Y16&gt;0,Y17=0),"Missing Output",IF(SUM(Y16:Y17)&gt;0,(Y17/(Y16*0.9))*100,"")))</f>
        <v/>
      </c>
      <c r="Z18" s="724" t="str">
        <f>IF(AND(Z17&gt;0,Z16=0),"Missing Input",IF(AND(Z16&gt;0,Z17=0),"Missing Output",IF(SUM(Z16:Z17)&gt;0,(Z17/(Z16*0.9))*100,"")))</f>
        <v/>
      </c>
      <c r="AA18" s="724" t="str">
        <f>IF(AND(AA17&gt;0,AA16=0),"Missing Input",IF(AND(AA16&gt;0,AA17=0),"Missing Output",IF(SUM(AA16:AA17)&gt;0,(AA17/(AA16*0.9))*100,"")))</f>
        <v/>
      </c>
      <c r="AB18" s="724" t="str">
        <f t="shared" si="4"/>
        <v/>
      </c>
      <c r="AC18" s="1070" t="s">
        <v>2222</v>
      </c>
      <c r="AE18" s="762" t="s">
        <v>965</v>
      </c>
      <c r="AF18" s="141" t="str">
        <f t="shared" ref="AF18:BC18" si="5">IF(AND(AF17&gt;0,AF16=0),"Missing Input",IF(AND(AF16&gt;0,AF17=0),"Missing Output",IF(SUM(AF16:AF17)&gt;0,(AF17/(AF16*0.9))*100,"")))</f>
        <v/>
      </c>
      <c r="AG18" s="141" t="str">
        <f t="shared" si="5"/>
        <v/>
      </c>
      <c r="AH18" s="141" t="str">
        <f t="shared" si="5"/>
        <v/>
      </c>
      <c r="AI18" s="141" t="str">
        <f t="shared" si="5"/>
        <v/>
      </c>
      <c r="AJ18" s="141" t="str">
        <f t="shared" si="5"/>
        <v/>
      </c>
      <c r="AK18" s="141" t="str">
        <f t="shared" si="5"/>
        <v/>
      </c>
      <c r="AL18" s="141" t="str">
        <f t="shared" si="5"/>
        <v/>
      </c>
      <c r="AM18" s="141" t="str">
        <f t="shared" si="5"/>
        <v/>
      </c>
      <c r="AN18" s="141" t="str">
        <f t="shared" si="5"/>
        <v/>
      </c>
      <c r="AO18" s="141" t="str">
        <f t="shared" si="5"/>
        <v/>
      </c>
      <c r="AP18" s="141" t="str">
        <f t="shared" si="5"/>
        <v/>
      </c>
      <c r="AQ18" s="141" t="str">
        <f t="shared" si="5"/>
        <v/>
      </c>
      <c r="AR18" s="141" t="str">
        <f t="shared" si="5"/>
        <v/>
      </c>
      <c r="AS18" s="141" t="str">
        <f t="shared" si="5"/>
        <v/>
      </c>
      <c r="AT18" s="141" t="str">
        <f t="shared" si="5"/>
        <v/>
      </c>
      <c r="AU18" s="141" t="str">
        <f t="shared" si="5"/>
        <v/>
      </c>
      <c r="AV18" s="141" t="str">
        <f t="shared" si="5"/>
        <v/>
      </c>
      <c r="AW18" s="141" t="str">
        <f t="shared" si="5"/>
        <v/>
      </c>
      <c r="AX18" s="141" t="str">
        <f t="shared" si="5"/>
        <v/>
      </c>
      <c r="AY18" s="141" t="str">
        <f>IF(AND(AY17&gt;0,AY16=0),"Missing Input",IF(AND(AY16&gt;0,AY17=0),"Missing Output",IF(SUM(AY16:AY17)&gt;0,(AY17/(AY16*0.9))*100,"")))</f>
        <v/>
      </c>
      <c r="AZ18" s="141" t="str">
        <f>IF(AND(AZ17&gt;0,AZ16=0),"Missing Input",IF(AND(AZ16&gt;0,AZ17=0),"Missing Output",IF(SUM(AZ16:AZ17)&gt;0,(AZ17/(AZ16*0.9))*100,"")))</f>
        <v/>
      </c>
      <c r="BA18" s="141" t="str">
        <f>IF(AND(BA17&gt;0,BA16=0),"Missing Input",IF(AND(BA16&gt;0,BA17=0),"Missing Output",IF(SUM(BA16:BA17)&gt;0,(BA17/(BA16*0.9))*100,"")))</f>
        <v/>
      </c>
      <c r="BB18" s="141" t="str">
        <f>IF(AND(BB17&gt;0,BB16=0),"Missing Input",IF(AND(BB16&gt;0,BB17=0),"Missing Output",IF(SUM(BB16:BB17)&gt;0,(BB17/(BB16*0.9))*100,"")))</f>
        <v/>
      </c>
      <c r="BC18" s="141" t="str">
        <f t="shared" si="5"/>
        <v/>
      </c>
      <c r="BI18" s="95"/>
      <c r="BJ18" s="95" t="s">
        <v>964</v>
      </c>
      <c r="BK18" s="95" t="s">
        <v>625</v>
      </c>
      <c r="BL18" s="95" t="s">
        <v>2001</v>
      </c>
    </row>
    <row r="19" spans="1:64" s="137" customFormat="1" ht="24" customHeight="1">
      <c r="A19" s="775"/>
      <c r="B19" s="775"/>
      <c r="C19" s="789"/>
      <c r="D19" s="775"/>
      <c r="E19" s="634">
        <v>0</v>
      </c>
      <c r="F19" s="634">
        <v>0</v>
      </c>
      <c r="G19" s="634">
        <v>0</v>
      </c>
      <c r="H19" s="634">
        <v>0</v>
      </c>
      <c r="I19" s="634">
        <v>0</v>
      </c>
      <c r="J19" s="634">
        <v>0</v>
      </c>
      <c r="K19" s="634">
        <v>0</v>
      </c>
      <c r="L19" s="634">
        <v>0</v>
      </c>
      <c r="M19" s="634">
        <v>0</v>
      </c>
      <c r="N19" s="634">
        <v>0</v>
      </c>
      <c r="O19" s="1030">
        <v>0</v>
      </c>
      <c r="P19" s="635">
        <v>0</v>
      </c>
      <c r="Q19" s="635">
        <v>0</v>
      </c>
      <c r="R19" s="635">
        <v>0</v>
      </c>
      <c r="S19" s="635">
        <v>0</v>
      </c>
      <c r="T19" s="635">
        <v>0</v>
      </c>
      <c r="U19" s="635">
        <v>0</v>
      </c>
      <c r="V19" s="635">
        <v>0</v>
      </c>
      <c r="W19" s="635">
        <v>0</v>
      </c>
      <c r="X19" s="635">
        <v>0</v>
      </c>
      <c r="Y19" s="1030">
        <v>0</v>
      </c>
      <c r="Z19" s="635">
        <v>0</v>
      </c>
      <c r="AA19" s="635">
        <v>0</v>
      </c>
      <c r="AB19" s="1030"/>
      <c r="AC19" s="1061" t="s">
        <v>2144</v>
      </c>
      <c r="AE19" s="762" t="s">
        <v>191</v>
      </c>
      <c r="AF19" s="635"/>
      <c r="AG19" s="635"/>
      <c r="AH19" s="635"/>
      <c r="AI19" s="635"/>
      <c r="AJ19" s="635"/>
      <c r="AK19" s="635"/>
      <c r="AL19" s="635"/>
      <c r="AM19" s="635"/>
      <c r="AN19" s="635"/>
      <c r="AO19" s="635"/>
      <c r="AP19" s="635"/>
      <c r="AQ19" s="635"/>
      <c r="AR19" s="635"/>
      <c r="AS19" s="635"/>
      <c r="AT19" s="635"/>
      <c r="AU19" s="635"/>
      <c r="AV19" s="635"/>
      <c r="AW19" s="635"/>
      <c r="AX19" s="635"/>
      <c r="AY19" s="635"/>
      <c r="AZ19" s="635"/>
      <c r="BA19" s="635"/>
      <c r="BB19" s="635"/>
      <c r="BC19" s="635"/>
      <c r="BI19" s="95"/>
      <c r="BJ19" s="95" t="s">
        <v>191</v>
      </c>
      <c r="BK19" s="95" t="s">
        <v>338</v>
      </c>
      <c r="BL19" s="95" t="s">
        <v>2005</v>
      </c>
    </row>
    <row r="20" spans="1:64" s="140" customFormat="1" ht="12.75" customHeight="1">
      <c r="A20" s="775" t="s">
        <v>538</v>
      </c>
      <c r="B20" s="793" t="s">
        <v>1308</v>
      </c>
      <c r="C20" s="775" t="s">
        <v>245</v>
      </c>
      <c r="D20" s="775" t="s">
        <v>82</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2220</v>
      </c>
      <c r="AE20" s="762" t="s">
        <v>649</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c r="BI20" s="95"/>
      <c r="BJ20" s="95" t="s">
        <v>636</v>
      </c>
      <c r="BK20" s="95" t="s">
        <v>624</v>
      </c>
      <c r="BL20" s="95" t="s">
        <v>1999</v>
      </c>
    </row>
    <row r="21" spans="1:64" s="140" customFormat="1" ht="12.75" customHeight="1">
      <c r="A21" s="775" t="s">
        <v>538</v>
      </c>
      <c r="B21" s="793" t="s">
        <v>74</v>
      </c>
      <c r="C21" s="775" t="s">
        <v>245</v>
      </c>
      <c r="D21" s="775" t="s">
        <v>82</v>
      </c>
      <c r="E21" s="138">
        <v>0</v>
      </c>
      <c r="F21" s="138">
        <v>0</v>
      </c>
      <c r="G21" s="138">
        <v>0</v>
      </c>
      <c r="H21" s="138">
        <v>0</v>
      </c>
      <c r="I21" s="138">
        <v>0</v>
      </c>
      <c r="J21" s="138">
        <v>0</v>
      </c>
      <c r="K21" s="138">
        <v>0</v>
      </c>
      <c r="L21" s="138">
        <v>0</v>
      </c>
      <c r="M21" s="138">
        <v>0</v>
      </c>
      <c r="N21" s="138">
        <v>0</v>
      </c>
      <c r="O21" s="138">
        <v>0</v>
      </c>
      <c r="P21" s="138">
        <v>0</v>
      </c>
      <c r="Q21" s="138">
        <v>0</v>
      </c>
      <c r="R21" s="138">
        <v>0</v>
      </c>
      <c r="S21" s="138">
        <v>0</v>
      </c>
      <c r="T21" s="138">
        <v>0</v>
      </c>
      <c r="U21" s="138">
        <v>0</v>
      </c>
      <c r="V21" s="138">
        <v>0</v>
      </c>
      <c r="W21" s="138">
        <v>0</v>
      </c>
      <c r="X21" s="138">
        <v>0</v>
      </c>
      <c r="Y21" s="138">
        <v>0</v>
      </c>
      <c r="Z21" s="138">
        <v>0</v>
      </c>
      <c r="AA21" s="138">
        <v>0</v>
      </c>
      <c r="AB21" s="138">
        <v>0</v>
      </c>
      <c r="AC21" s="1054" t="s">
        <v>2221</v>
      </c>
      <c r="AE21" s="762" t="s">
        <v>650</v>
      </c>
      <c r="AF21" s="138">
        <v>0</v>
      </c>
      <c r="AG21" s="138">
        <v>0</v>
      </c>
      <c r="AH21" s="138">
        <v>0</v>
      </c>
      <c r="AI21" s="138">
        <v>0</v>
      </c>
      <c r="AJ21" s="138">
        <v>0</v>
      </c>
      <c r="AK21" s="138">
        <v>0</v>
      </c>
      <c r="AL21" s="138">
        <v>0</v>
      </c>
      <c r="AM21" s="138">
        <v>0</v>
      </c>
      <c r="AN21" s="138">
        <v>0</v>
      </c>
      <c r="AO21" s="138">
        <v>0</v>
      </c>
      <c r="AP21" s="138">
        <v>0</v>
      </c>
      <c r="AQ21" s="138">
        <v>0</v>
      </c>
      <c r="AR21" s="138">
        <v>0</v>
      </c>
      <c r="AS21" s="138">
        <v>0</v>
      </c>
      <c r="AT21" s="138">
        <v>0</v>
      </c>
      <c r="AU21" s="138">
        <v>0</v>
      </c>
      <c r="AV21" s="138">
        <v>0</v>
      </c>
      <c r="AW21" s="138">
        <v>0</v>
      </c>
      <c r="AX21" s="138">
        <v>0</v>
      </c>
      <c r="AY21" s="138">
        <v>0</v>
      </c>
      <c r="AZ21" s="138">
        <v>0</v>
      </c>
      <c r="BA21" s="138">
        <v>0</v>
      </c>
      <c r="BB21" s="138">
        <v>0</v>
      </c>
      <c r="BC21" s="138">
        <v>0</v>
      </c>
      <c r="BI21" s="95"/>
      <c r="BJ21" s="95" t="s">
        <v>637</v>
      </c>
      <c r="BK21" s="95" t="s">
        <v>626</v>
      </c>
      <c r="BL21" s="95" t="s">
        <v>2000</v>
      </c>
    </row>
    <row r="22" spans="1:64" s="140" customFormat="1" ht="12.75" customHeight="1">
      <c r="A22" s="775"/>
      <c r="B22" s="775"/>
      <c r="C22" s="775"/>
      <c r="D22" s="775"/>
      <c r="E22" s="724" t="str">
        <f>IF(AND(E21&gt;0,E20=0),"Missing Input",IF(AND(E20&gt;0,E21=0),"Missing Output",IF(SUM(E20:E21)&gt;0,(E21*3.6)/(E20*0.9)*100,"")))</f>
        <v/>
      </c>
      <c r="F22" s="724" t="str">
        <f t="shared" ref="F22:AB22" si="6">IF(AND(F21&gt;0,F20=0),"Missing Input",IF(AND(F20&gt;0,F21=0),"Missing Output",IF(SUM(F20:F21)&gt;0,(F21*3.6)/(F20*0.9)*100,"")))</f>
        <v/>
      </c>
      <c r="G22" s="724" t="str">
        <f t="shared" si="6"/>
        <v/>
      </c>
      <c r="H22" s="724" t="str">
        <f t="shared" si="6"/>
        <v/>
      </c>
      <c r="I22" s="724" t="str">
        <f t="shared" si="6"/>
        <v/>
      </c>
      <c r="J22" s="724" t="str">
        <f t="shared" si="6"/>
        <v/>
      </c>
      <c r="K22" s="724" t="str">
        <f t="shared" si="6"/>
        <v/>
      </c>
      <c r="L22" s="724" t="str">
        <f t="shared" si="6"/>
        <v/>
      </c>
      <c r="M22" s="724" t="str">
        <f t="shared" si="6"/>
        <v/>
      </c>
      <c r="N22" s="724" t="str">
        <f t="shared" si="6"/>
        <v/>
      </c>
      <c r="O22" s="724" t="str">
        <f t="shared" si="6"/>
        <v/>
      </c>
      <c r="P22" s="724" t="str">
        <f t="shared" si="6"/>
        <v/>
      </c>
      <c r="Q22" s="724" t="str">
        <f t="shared" si="6"/>
        <v/>
      </c>
      <c r="R22" s="724" t="str">
        <f t="shared" si="6"/>
        <v/>
      </c>
      <c r="S22" s="724" t="str">
        <f t="shared" si="6"/>
        <v/>
      </c>
      <c r="T22" s="724" t="str">
        <f t="shared" si="6"/>
        <v/>
      </c>
      <c r="U22" s="724" t="str">
        <f t="shared" si="6"/>
        <v/>
      </c>
      <c r="V22" s="724" t="str">
        <f t="shared" si="6"/>
        <v/>
      </c>
      <c r="W22" s="724" t="str">
        <f>IF(AND(W21&gt;0,W20=0),"Missing Input",IF(AND(W20&gt;0,W21=0),"Missing Output",IF(SUM(W20:W21)&gt;0,(W21*3.6)/(W20*0.9)*100,"")))</f>
        <v/>
      </c>
      <c r="X22" s="724" t="str">
        <f>IF(AND(X21&gt;0,X20=0),"Missing Input",IF(AND(X20&gt;0,X21=0),"Missing Output",IF(SUM(X20:X21)&gt;0,(X21*3.6)/(X20*0.9)*100,"")))</f>
        <v/>
      </c>
      <c r="Y22" s="724" t="str">
        <f>IF(AND(Y21&gt;0,Y20=0),"Missing Input",IF(AND(Y20&gt;0,Y21=0),"Missing Output",IF(SUM(Y20:Y21)&gt;0,(Y21*3.6)/(Y20*0.9)*100,"")))</f>
        <v/>
      </c>
      <c r="Z22" s="724" t="str">
        <f>IF(AND(Z21&gt;0,Z20=0),"Missing Input",IF(AND(Z20&gt;0,Z21=0),"Missing Output",IF(SUM(Z20:Z21)&gt;0,(Z21*3.6)/(Z20*0.9)*100,"")))</f>
        <v/>
      </c>
      <c r="AA22" s="724" t="str">
        <f>IF(AND(AA21&gt;0,AA20=0),"Missing Input",IF(AND(AA20&gt;0,AA21=0),"Missing Output",IF(SUM(AA20:AA21)&gt;0,(AA21*3.6)/(AA20*0.9)*100,"")))</f>
        <v/>
      </c>
      <c r="AB22" s="724" t="str">
        <f t="shared" si="6"/>
        <v/>
      </c>
      <c r="AC22" s="1070" t="s">
        <v>2222</v>
      </c>
      <c r="AE22" s="762" t="s">
        <v>965</v>
      </c>
      <c r="AF22" s="141" t="str">
        <f t="shared" ref="AF22:BC22" si="7">IF(AND(AF21&gt;0,AF20=0),"Missing Input",IF(AND(AF20&gt;0,AF21=0),"Missing Output",IF(SUM(AF20:AF21)&gt;0,(AF21*3.6)/(AF20*0.9)*100,"")))</f>
        <v/>
      </c>
      <c r="AG22" s="141" t="str">
        <f t="shared" si="7"/>
        <v/>
      </c>
      <c r="AH22" s="141" t="str">
        <f t="shared" si="7"/>
        <v/>
      </c>
      <c r="AI22" s="141" t="str">
        <f t="shared" si="7"/>
        <v/>
      </c>
      <c r="AJ22" s="141" t="str">
        <f t="shared" si="7"/>
        <v/>
      </c>
      <c r="AK22" s="141" t="str">
        <f t="shared" si="7"/>
        <v/>
      </c>
      <c r="AL22" s="141" t="str">
        <f t="shared" si="7"/>
        <v/>
      </c>
      <c r="AM22" s="141" t="str">
        <f t="shared" si="7"/>
        <v/>
      </c>
      <c r="AN22" s="141" t="str">
        <f t="shared" si="7"/>
        <v/>
      </c>
      <c r="AO22" s="141" t="str">
        <f t="shared" si="7"/>
        <v/>
      </c>
      <c r="AP22" s="141" t="str">
        <f t="shared" si="7"/>
        <v/>
      </c>
      <c r="AQ22" s="141" t="str">
        <f t="shared" si="7"/>
        <v/>
      </c>
      <c r="AR22" s="141" t="str">
        <f t="shared" si="7"/>
        <v/>
      </c>
      <c r="AS22" s="141" t="str">
        <f t="shared" si="7"/>
        <v/>
      </c>
      <c r="AT22" s="141" t="str">
        <f t="shared" si="7"/>
        <v/>
      </c>
      <c r="AU22" s="141" t="str">
        <f t="shared" si="7"/>
        <v/>
      </c>
      <c r="AV22" s="141" t="str">
        <f t="shared" si="7"/>
        <v/>
      </c>
      <c r="AW22" s="141" t="str">
        <f t="shared" si="7"/>
        <v/>
      </c>
      <c r="AX22" s="141" t="str">
        <f t="shared" si="7"/>
        <v/>
      </c>
      <c r="AY22" s="141" t="str">
        <f>IF(AND(AY21&gt;0,AY20=0),"Missing Input",IF(AND(AY20&gt;0,AY21=0),"Missing Output",IF(SUM(AY20:AY21)&gt;0,(AY21*3.6)/(AY20*0.9)*100,"")))</f>
        <v/>
      </c>
      <c r="AZ22" s="141" t="str">
        <f>IF(AND(AZ21&gt;0,AZ20=0),"Missing Input",IF(AND(AZ20&gt;0,AZ21=0),"Missing Output",IF(SUM(AZ20:AZ21)&gt;0,(AZ21*3.6)/(AZ20*0.9)*100,"")))</f>
        <v/>
      </c>
      <c r="BA22" s="141" t="str">
        <f>IF(AND(BA21&gt;0,BA20=0),"Missing Input",IF(AND(BA20&gt;0,BA21=0),"Missing Output",IF(SUM(BA20:BA21)&gt;0,(BA21*3.6)/(BA20*0.9)*100,"")))</f>
        <v/>
      </c>
      <c r="BB22" s="141" t="str">
        <f>IF(AND(BB21&gt;0,BB20=0),"Missing Input",IF(AND(BB20&gt;0,BB21=0),"Missing Output",IF(SUM(BB20:BB21)&gt;0,(BB21*3.6)/(BB20*0.9)*100,"")))</f>
        <v/>
      </c>
      <c r="BC22" s="141" t="str">
        <f t="shared" si="7"/>
        <v/>
      </c>
      <c r="BI22" s="95"/>
      <c r="BJ22" s="95" t="s">
        <v>964</v>
      </c>
      <c r="BK22" s="95" t="s">
        <v>625</v>
      </c>
      <c r="BL22" s="95" t="s">
        <v>2001</v>
      </c>
    </row>
    <row r="23" spans="1:64" s="140" customFormat="1" ht="24" customHeight="1">
      <c r="A23" s="775"/>
      <c r="B23" s="775"/>
      <c r="C23" s="775"/>
      <c r="D23" s="775"/>
      <c r="E23" s="631">
        <v>0</v>
      </c>
      <c r="F23" s="631">
        <v>0</v>
      </c>
      <c r="G23" s="631">
        <v>0</v>
      </c>
      <c r="H23" s="631">
        <v>0</v>
      </c>
      <c r="I23" s="631">
        <v>0</v>
      </c>
      <c r="J23" s="632">
        <v>0</v>
      </c>
      <c r="K23" s="632">
        <v>0</v>
      </c>
      <c r="L23" s="632">
        <v>0</v>
      </c>
      <c r="M23" s="632">
        <v>0</v>
      </c>
      <c r="N23" s="632">
        <v>0</v>
      </c>
      <c r="O23" s="149">
        <v>0</v>
      </c>
      <c r="P23" s="633">
        <v>0</v>
      </c>
      <c r="Q23" s="633">
        <v>0</v>
      </c>
      <c r="R23" s="633">
        <v>0</v>
      </c>
      <c r="S23" s="633">
        <v>0</v>
      </c>
      <c r="T23" s="633">
        <v>0</v>
      </c>
      <c r="U23" s="633">
        <v>0</v>
      </c>
      <c r="V23" s="633">
        <v>0</v>
      </c>
      <c r="W23" s="633">
        <v>0</v>
      </c>
      <c r="X23" s="633">
        <v>0</v>
      </c>
      <c r="Y23" s="149">
        <v>0</v>
      </c>
      <c r="Z23" s="633">
        <v>0</v>
      </c>
      <c r="AA23" s="633">
        <v>0</v>
      </c>
      <c r="AB23" s="149"/>
      <c r="AC23" s="1063" t="s">
        <v>2143</v>
      </c>
      <c r="AE23" s="762" t="s">
        <v>192</v>
      </c>
      <c r="AF23" s="633"/>
      <c r="AG23" s="633"/>
      <c r="AH23" s="633"/>
      <c r="AI23" s="633"/>
      <c r="AJ23" s="633"/>
      <c r="AK23" s="633"/>
      <c r="AL23" s="633"/>
      <c r="AM23" s="633"/>
      <c r="AN23" s="633"/>
      <c r="AO23" s="633"/>
      <c r="AP23" s="633"/>
      <c r="AQ23" s="633"/>
      <c r="AR23" s="633"/>
      <c r="AS23" s="633"/>
      <c r="AT23" s="633"/>
      <c r="AU23" s="633"/>
      <c r="AV23" s="633"/>
      <c r="AW23" s="633"/>
      <c r="AX23" s="633"/>
      <c r="AY23" s="633"/>
      <c r="AZ23" s="633"/>
      <c r="BA23" s="633"/>
      <c r="BB23" s="633"/>
      <c r="BC23" s="633"/>
      <c r="BI23" s="95"/>
      <c r="BJ23" s="95" t="s">
        <v>192</v>
      </c>
      <c r="BK23" s="95" t="s">
        <v>339</v>
      </c>
      <c r="BL23" s="95" t="s">
        <v>1933</v>
      </c>
    </row>
    <row r="24" spans="1:64" s="140" customFormat="1" ht="12.75" customHeight="1">
      <c r="A24" s="775" t="s">
        <v>538</v>
      </c>
      <c r="B24" s="793" t="s">
        <v>1308</v>
      </c>
      <c r="C24" s="775" t="s">
        <v>246</v>
      </c>
      <c r="D24" s="775" t="s">
        <v>82</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762" t="s">
        <v>649</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c r="BI24" s="95"/>
      <c r="BJ24" s="95" t="s">
        <v>636</v>
      </c>
      <c r="BK24" s="95" t="s">
        <v>624</v>
      </c>
      <c r="BL24" s="95" t="s">
        <v>1999</v>
      </c>
    </row>
    <row r="25" spans="1:64" s="140" customFormat="1" ht="12.75" customHeight="1">
      <c r="A25" s="775" t="s">
        <v>538</v>
      </c>
      <c r="B25" s="793" t="s">
        <v>74</v>
      </c>
      <c r="C25" s="775" t="s">
        <v>246</v>
      </c>
      <c r="D25" s="775" t="s">
        <v>82</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762" t="s">
        <v>650</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c r="BI25" s="95"/>
      <c r="BJ25" s="95" t="s">
        <v>637</v>
      </c>
      <c r="BK25" s="95" t="s">
        <v>626</v>
      </c>
      <c r="BL25" s="95" t="s">
        <v>2000</v>
      </c>
    </row>
    <row r="26" spans="1:64" s="140" customFormat="1" ht="12.75" customHeight="1">
      <c r="A26" s="775" t="s">
        <v>538</v>
      </c>
      <c r="B26" s="793" t="s">
        <v>75</v>
      </c>
      <c r="C26" s="775" t="s">
        <v>246</v>
      </c>
      <c r="D26" s="775" t="s">
        <v>82</v>
      </c>
      <c r="E26" s="138">
        <v>0</v>
      </c>
      <c r="F26" s="138">
        <v>0</v>
      </c>
      <c r="G26" s="138">
        <v>0</v>
      </c>
      <c r="H26" s="138">
        <v>0</v>
      </c>
      <c r="I26" s="138">
        <v>0</v>
      </c>
      <c r="J26" s="138">
        <v>0</v>
      </c>
      <c r="K26" s="138">
        <v>0</v>
      </c>
      <c r="L26" s="138">
        <v>0</v>
      </c>
      <c r="M26" s="138">
        <v>0</v>
      </c>
      <c r="N26" s="138">
        <v>0</v>
      </c>
      <c r="O26" s="138">
        <v>0</v>
      </c>
      <c r="P26" s="138">
        <v>0</v>
      </c>
      <c r="Q26" s="138">
        <v>0</v>
      </c>
      <c r="R26" s="138">
        <v>0</v>
      </c>
      <c r="S26" s="138">
        <v>0</v>
      </c>
      <c r="T26" s="138">
        <v>0</v>
      </c>
      <c r="U26" s="138">
        <v>0</v>
      </c>
      <c r="V26" s="138">
        <v>0</v>
      </c>
      <c r="W26" s="138">
        <v>0</v>
      </c>
      <c r="X26" s="138">
        <v>0</v>
      </c>
      <c r="Y26" s="138">
        <v>0</v>
      </c>
      <c r="Z26" s="138">
        <v>0</v>
      </c>
      <c r="AA26" s="138">
        <v>0</v>
      </c>
      <c r="AB26" s="138">
        <v>0</v>
      </c>
      <c r="AC26" s="1054" t="s">
        <v>2225</v>
      </c>
      <c r="AE26" s="762" t="s">
        <v>651</v>
      </c>
      <c r="AF26" s="138">
        <v>0</v>
      </c>
      <c r="AG26" s="138">
        <v>0</v>
      </c>
      <c r="AH26" s="138">
        <v>0</v>
      </c>
      <c r="AI26" s="138">
        <v>0</v>
      </c>
      <c r="AJ26" s="138">
        <v>0</v>
      </c>
      <c r="AK26" s="138">
        <v>0</v>
      </c>
      <c r="AL26" s="138">
        <v>0</v>
      </c>
      <c r="AM26" s="138">
        <v>0</v>
      </c>
      <c r="AN26" s="138">
        <v>0</v>
      </c>
      <c r="AO26" s="138">
        <v>0</v>
      </c>
      <c r="AP26" s="138">
        <v>0</v>
      </c>
      <c r="AQ26" s="138">
        <v>0</v>
      </c>
      <c r="AR26" s="138">
        <v>0</v>
      </c>
      <c r="AS26" s="138">
        <v>0</v>
      </c>
      <c r="AT26" s="138">
        <v>0</v>
      </c>
      <c r="AU26" s="138">
        <v>0</v>
      </c>
      <c r="AV26" s="138">
        <v>0</v>
      </c>
      <c r="AW26" s="138">
        <v>0</v>
      </c>
      <c r="AX26" s="138">
        <v>0</v>
      </c>
      <c r="AY26" s="138">
        <v>0</v>
      </c>
      <c r="AZ26" s="138">
        <v>0</v>
      </c>
      <c r="BA26" s="138">
        <v>0</v>
      </c>
      <c r="BB26" s="138">
        <v>0</v>
      </c>
      <c r="BC26" s="138">
        <v>0</v>
      </c>
      <c r="BI26" s="95"/>
      <c r="BJ26" s="95" t="s">
        <v>638</v>
      </c>
      <c r="BK26" s="95" t="s">
        <v>627</v>
      </c>
      <c r="BL26" s="95" t="s">
        <v>2003</v>
      </c>
    </row>
    <row r="27" spans="1:64" s="140" customFormat="1" ht="12.75" customHeight="1">
      <c r="A27" s="775"/>
      <c r="B27" s="775"/>
      <c r="C27" s="775"/>
      <c r="D27" s="775"/>
      <c r="E27" s="724" t="str">
        <f>IF(AND(SUM(E25:E26)&gt;0,E24=0),"Missing Input",IF(AND(E25=0,E24&gt;0),"Missing Output",IF(SUM(E24:E26)&gt;0,(E25*3.6+E26)/(E24*0.9)*100,"")))</f>
        <v/>
      </c>
      <c r="F27" s="724" t="str">
        <f t="shared" ref="F27:AB27" si="8">IF(AND(SUM(F25:F26)&gt;0,F24=0),"Missing Input",IF(AND(F25=0,F24&gt;0),"Missing Output",IF(SUM(F24:F26)&gt;0,(F25*3.6+F26)/(F24*0.9)*100,"")))</f>
        <v/>
      </c>
      <c r="G27" s="724" t="str">
        <f t="shared" si="8"/>
        <v/>
      </c>
      <c r="H27" s="724" t="str">
        <f t="shared" si="8"/>
        <v/>
      </c>
      <c r="I27" s="724" t="str">
        <f t="shared" si="8"/>
        <v/>
      </c>
      <c r="J27" s="724" t="str">
        <f t="shared" si="8"/>
        <v/>
      </c>
      <c r="K27" s="724" t="str">
        <f t="shared" si="8"/>
        <v/>
      </c>
      <c r="L27" s="724" t="str">
        <f t="shared" si="8"/>
        <v/>
      </c>
      <c r="M27" s="724" t="str">
        <f t="shared" si="8"/>
        <v/>
      </c>
      <c r="N27" s="724" t="str">
        <f t="shared" si="8"/>
        <v/>
      </c>
      <c r="O27" s="724" t="str">
        <f t="shared" si="8"/>
        <v/>
      </c>
      <c r="P27" s="724" t="str">
        <f t="shared" si="8"/>
        <v/>
      </c>
      <c r="Q27" s="724" t="str">
        <f t="shared" si="8"/>
        <v/>
      </c>
      <c r="R27" s="724" t="str">
        <f t="shared" si="8"/>
        <v/>
      </c>
      <c r="S27" s="724" t="str">
        <f t="shared" si="8"/>
        <v/>
      </c>
      <c r="T27" s="724" t="str">
        <f t="shared" si="8"/>
        <v/>
      </c>
      <c r="U27" s="724" t="str">
        <f t="shared" si="8"/>
        <v/>
      </c>
      <c r="V27" s="724" t="str">
        <f t="shared" si="8"/>
        <v/>
      </c>
      <c r="W27" s="724" t="str">
        <f>IF(AND(SUM(W25:W26)&gt;0,W24=0),"Missing Input",IF(AND(W25=0,W24&gt;0),"Missing Output",IF(SUM(W24:W26)&gt;0,(W25*3.6+W26)/(W24*0.9)*100,"")))</f>
        <v/>
      </c>
      <c r="X27" s="724" t="str">
        <f>IF(AND(SUM(X25:X26)&gt;0,X24=0),"Missing Input",IF(AND(X25=0,X24&gt;0),"Missing Output",IF(SUM(X24:X26)&gt;0,(X25*3.6+X26)/(X24*0.9)*100,"")))</f>
        <v/>
      </c>
      <c r="Y27" s="724" t="str">
        <f>IF(AND(SUM(Y25:Y26)&gt;0,Y24=0),"Missing Input",IF(AND(Y25=0,Y24&gt;0),"Missing Output",IF(SUM(Y24:Y26)&gt;0,(Y25*3.6+Y26)/(Y24*0.9)*100,"")))</f>
        <v/>
      </c>
      <c r="Z27" s="724" t="str">
        <f>IF(AND(SUM(Z25:Z26)&gt;0,Z24=0),"Missing Input",IF(AND(Z25=0,Z24&gt;0),"Missing Output",IF(SUM(Z24:Z26)&gt;0,(Z25*3.6+Z26)/(Z24*0.9)*100,"")))</f>
        <v/>
      </c>
      <c r="AA27" s="724" t="str">
        <f>IF(AND(SUM(AA25:AA26)&gt;0,AA24=0),"Missing Input",IF(AND(AA25=0,AA24&gt;0),"Missing Output",IF(SUM(AA24:AA26)&gt;0,(AA25*3.6+AA26)/(AA24*0.9)*100,"")))</f>
        <v/>
      </c>
      <c r="AB27" s="724" t="str">
        <f t="shared" si="8"/>
        <v/>
      </c>
      <c r="AC27" s="1070" t="s">
        <v>2222</v>
      </c>
      <c r="AE27" s="762" t="s">
        <v>965</v>
      </c>
      <c r="AF27" s="141" t="str">
        <f t="shared" ref="AF27:BC27" si="9">IF(AND(SUM(AF25:AF26)&gt;0,AF24=0),"Missing Input",IF(AND(AF25=0,AF24&gt;0),"Missing Output",IF(SUM(AF24:AF26)&gt;0,(AF25*3.6+AF26)/(AF24*0.9)*100,"")))</f>
        <v/>
      </c>
      <c r="AG27" s="141" t="str">
        <f t="shared" si="9"/>
        <v/>
      </c>
      <c r="AH27" s="141" t="str">
        <f t="shared" si="9"/>
        <v/>
      </c>
      <c r="AI27" s="141" t="str">
        <f t="shared" si="9"/>
        <v/>
      </c>
      <c r="AJ27" s="141" t="str">
        <f t="shared" si="9"/>
        <v/>
      </c>
      <c r="AK27" s="141" t="str">
        <f t="shared" si="9"/>
        <v/>
      </c>
      <c r="AL27" s="141" t="str">
        <f t="shared" si="9"/>
        <v/>
      </c>
      <c r="AM27" s="141" t="str">
        <f t="shared" si="9"/>
        <v/>
      </c>
      <c r="AN27" s="141" t="str">
        <f t="shared" si="9"/>
        <v/>
      </c>
      <c r="AO27" s="141" t="str">
        <f t="shared" si="9"/>
        <v/>
      </c>
      <c r="AP27" s="141" t="str">
        <f t="shared" si="9"/>
        <v/>
      </c>
      <c r="AQ27" s="141" t="str">
        <f t="shared" si="9"/>
        <v/>
      </c>
      <c r="AR27" s="141" t="str">
        <f t="shared" si="9"/>
        <v/>
      </c>
      <c r="AS27" s="141" t="str">
        <f t="shared" si="9"/>
        <v/>
      </c>
      <c r="AT27" s="141" t="str">
        <f t="shared" si="9"/>
        <v/>
      </c>
      <c r="AU27" s="141" t="str">
        <f t="shared" si="9"/>
        <v/>
      </c>
      <c r="AV27" s="141" t="str">
        <f t="shared" si="9"/>
        <v/>
      </c>
      <c r="AW27" s="141" t="str">
        <f t="shared" si="9"/>
        <v/>
      </c>
      <c r="AX27" s="141" t="str">
        <f t="shared" si="9"/>
        <v/>
      </c>
      <c r="AY27" s="141" t="str">
        <f>IF(AND(SUM(AY25:AY26)&gt;0,AY24=0),"Missing Input",IF(AND(AY25=0,AY24&gt;0),"Missing Output",IF(SUM(AY24:AY26)&gt;0,(AY25*3.6+AY26)/(AY24*0.9)*100,"")))</f>
        <v/>
      </c>
      <c r="AZ27" s="141" t="str">
        <f>IF(AND(SUM(AZ25:AZ26)&gt;0,AZ24=0),"Missing Input",IF(AND(AZ25=0,AZ24&gt;0),"Missing Output",IF(SUM(AZ24:AZ26)&gt;0,(AZ25*3.6+AZ26)/(AZ24*0.9)*100,"")))</f>
        <v/>
      </c>
      <c r="BA27" s="141" t="str">
        <f>IF(AND(SUM(BA25:BA26)&gt;0,BA24=0),"Missing Input",IF(AND(BA25=0,BA24&gt;0),"Missing Output",IF(SUM(BA24:BA26)&gt;0,(BA25*3.6+BA26)/(BA24*0.9)*100,"")))</f>
        <v/>
      </c>
      <c r="BB27" s="141" t="str">
        <f>IF(AND(SUM(BB25:BB26)&gt;0,BB24=0),"Missing Input",IF(AND(BB25=0,BB24&gt;0),"Missing Output",IF(SUM(BB24:BB26)&gt;0,(BB25*3.6+BB26)/(BB24*0.9)*100,"")))</f>
        <v/>
      </c>
      <c r="BC27" s="141" t="str">
        <f t="shared" si="9"/>
        <v/>
      </c>
      <c r="BI27" s="95"/>
      <c r="BJ27" s="95" t="s">
        <v>964</v>
      </c>
      <c r="BK27" s="95" t="s">
        <v>625</v>
      </c>
      <c r="BL27" s="95" t="s">
        <v>2001</v>
      </c>
    </row>
    <row r="28" spans="1:64" s="140" customFormat="1" ht="24" customHeight="1">
      <c r="A28" s="775"/>
      <c r="B28" s="775"/>
      <c r="C28" s="775"/>
      <c r="D28" s="775"/>
      <c r="E28" s="631">
        <v>0</v>
      </c>
      <c r="F28" s="631">
        <v>0</v>
      </c>
      <c r="G28" s="631">
        <v>0</v>
      </c>
      <c r="H28" s="631">
        <v>0</v>
      </c>
      <c r="I28" s="631">
        <v>0</v>
      </c>
      <c r="J28" s="632">
        <v>0</v>
      </c>
      <c r="K28" s="632">
        <v>0</v>
      </c>
      <c r="L28" s="632">
        <v>0</v>
      </c>
      <c r="M28" s="632">
        <v>0</v>
      </c>
      <c r="N28" s="632">
        <v>0</v>
      </c>
      <c r="O28" s="148">
        <v>0</v>
      </c>
      <c r="P28" s="632">
        <v>0</v>
      </c>
      <c r="Q28" s="632">
        <v>0</v>
      </c>
      <c r="R28" s="632">
        <v>0</v>
      </c>
      <c r="S28" s="632">
        <v>0</v>
      </c>
      <c r="T28" s="632">
        <v>0</v>
      </c>
      <c r="U28" s="632">
        <v>0</v>
      </c>
      <c r="V28" s="632">
        <v>0</v>
      </c>
      <c r="W28" s="632">
        <v>0</v>
      </c>
      <c r="X28" s="632">
        <v>0</v>
      </c>
      <c r="Y28" s="148">
        <v>0</v>
      </c>
      <c r="Z28" s="632">
        <v>0</v>
      </c>
      <c r="AA28" s="632">
        <v>0</v>
      </c>
      <c r="AB28" s="148"/>
      <c r="AC28" s="1066" t="s">
        <v>2154</v>
      </c>
      <c r="AE28" s="762" t="s">
        <v>199</v>
      </c>
      <c r="AF28" s="632"/>
      <c r="AG28" s="632"/>
      <c r="AH28" s="632"/>
      <c r="AI28" s="632"/>
      <c r="AJ28" s="632"/>
      <c r="AK28" s="632"/>
      <c r="AL28" s="632"/>
      <c r="AM28" s="632"/>
      <c r="AN28" s="632"/>
      <c r="AO28" s="632"/>
      <c r="AP28" s="632"/>
      <c r="AQ28" s="632"/>
      <c r="AR28" s="632"/>
      <c r="AS28" s="632"/>
      <c r="AT28" s="632"/>
      <c r="AU28" s="632"/>
      <c r="AV28" s="632"/>
      <c r="AW28" s="632"/>
      <c r="AX28" s="632"/>
      <c r="AY28" s="632"/>
      <c r="AZ28" s="632"/>
      <c r="BA28" s="632"/>
      <c r="BB28" s="632"/>
      <c r="BC28" s="632"/>
      <c r="BI28" s="95"/>
      <c r="BJ28" s="95" t="s">
        <v>199</v>
      </c>
      <c r="BK28" s="95" t="s">
        <v>823</v>
      </c>
      <c r="BL28" s="95" t="s">
        <v>2006</v>
      </c>
    </row>
    <row r="29" spans="1:64" s="140" customFormat="1" ht="12.75" customHeight="1">
      <c r="A29" s="775" t="s">
        <v>538</v>
      </c>
      <c r="B29" s="793" t="s">
        <v>1308</v>
      </c>
      <c r="C29" s="775" t="s">
        <v>247</v>
      </c>
      <c r="D29" s="775" t="s">
        <v>82</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762" t="s">
        <v>649</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c r="BI29" s="95"/>
      <c r="BJ29" s="95" t="s">
        <v>636</v>
      </c>
      <c r="BK29" s="95" t="s">
        <v>624</v>
      </c>
      <c r="BL29" s="95" t="s">
        <v>1999</v>
      </c>
    </row>
    <row r="30" spans="1:64" s="140" customFormat="1" ht="12.75" customHeight="1">
      <c r="A30" s="775" t="s">
        <v>538</v>
      </c>
      <c r="B30" s="793" t="s">
        <v>75</v>
      </c>
      <c r="C30" s="775" t="s">
        <v>247</v>
      </c>
      <c r="D30" s="775" t="s">
        <v>82</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2225</v>
      </c>
      <c r="AE30" s="762" t="s">
        <v>651</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c r="BI30" s="95"/>
      <c r="BJ30" s="95" t="s">
        <v>638</v>
      </c>
      <c r="BK30" s="95" t="s">
        <v>627</v>
      </c>
      <c r="BL30" s="95" t="s">
        <v>2003</v>
      </c>
    </row>
    <row r="31" spans="1:64" s="140" customFormat="1" ht="12.75" customHeight="1">
      <c r="A31" s="775"/>
      <c r="B31" s="775"/>
      <c r="C31" s="775"/>
      <c r="D31" s="775"/>
      <c r="E31" s="724" t="str">
        <f>IF(AND(E30&gt;0,E29=0),"Missing Input",IF(AND(E29&gt;0,E30=0),"Missing Output",IF(SUM(E29:E30)&gt;0,(E30/(E29*0.9))*100,"")))</f>
        <v/>
      </c>
      <c r="F31" s="724" t="str">
        <f t="shared" ref="F31:AB31" si="10">IF(AND(F30&gt;0,F29=0),"Missing Input",IF(AND(F29&gt;0,F30=0),"Missing Output",IF(SUM(F29:F30)&gt;0,(F30/(F29*0.9))*100,"")))</f>
        <v/>
      </c>
      <c r="G31" s="724" t="str">
        <f t="shared" si="10"/>
        <v/>
      </c>
      <c r="H31" s="724" t="str">
        <f t="shared" si="10"/>
        <v/>
      </c>
      <c r="I31" s="724" t="str">
        <f t="shared" si="10"/>
        <v/>
      </c>
      <c r="J31" s="724" t="str">
        <f t="shared" si="10"/>
        <v/>
      </c>
      <c r="K31" s="724" t="str">
        <f t="shared" si="10"/>
        <v/>
      </c>
      <c r="L31" s="724" t="str">
        <f t="shared" si="10"/>
        <v/>
      </c>
      <c r="M31" s="724" t="str">
        <f t="shared" si="10"/>
        <v/>
      </c>
      <c r="N31" s="724" t="str">
        <f t="shared" si="10"/>
        <v/>
      </c>
      <c r="O31" s="724" t="str">
        <f t="shared" si="10"/>
        <v/>
      </c>
      <c r="P31" s="724" t="str">
        <f t="shared" si="10"/>
        <v/>
      </c>
      <c r="Q31" s="724" t="str">
        <f t="shared" si="10"/>
        <v/>
      </c>
      <c r="R31" s="724" t="str">
        <f t="shared" si="10"/>
        <v/>
      </c>
      <c r="S31" s="724" t="str">
        <f t="shared" si="10"/>
        <v/>
      </c>
      <c r="T31" s="724" t="str">
        <f t="shared" si="10"/>
        <v/>
      </c>
      <c r="U31" s="724" t="str">
        <f t="shared" si="10"/>
        <v/>
      </c>
      <c r="V31" s="724" t="str">
        <f t="shared" si="10"/>
        <v/>
      </c>
      <c r="W31" s="724" t="str">
        <f>IF(AND(W30&gt;0,W29=0),"Missing Input",IF(AND(W29&gt;0,W30=0),"Missing Output",IF(SUM(W29:W30)&gt;0,(W30/(W29*0.9))*100,"")))</f>
        <v/>
      </c>
      <c r="X31" s="724" t="str">
        <f>IF(AND(X30&gt;0,X29=0),"Missing Input",IF(AND(X29&gt;0,X30=0),"Missing Output",IF(SUM(X29:X30)&gt;0,(X30/(X29*0.9))*100,"")))</f>
        <v/>
      </c>
      <c r="Y31" s="724" t="str">
        <f>IF(AND(Y30&gt;0,Y29=0),"Missing Input",IF(AND(Y29&gt;0,Y30=0),"Missing Output",IF(SUM(Y29:Y30)&gt;0,(Y30/(Y29*0.9))*100,"")))</f>
        <v/>
      </c>
      <c r="Z31" s="724" t="str">
        <f>IF(AND(Z30&gt;0,Z29=0),"Missing Input",IF(AND(Z29&gt;0,Z30=0),"Missing Output",IF(SUM(Z29:Z30)&gt;0,(Z30/(Z29*0.9))*100,"")))</f>
        <v/>
      </c>
      <c r="AA31" s="724" t="str">
        <f>IF(AND(AA30&gt;0,AA29=0),"Missing Input",IF(AND(AA29&gt;0,AA30=0),"Missing Output",IF(SUM(AA29:AA30)&gt;0,(AA30/(AA29*0.9))*100,"")))</f>
        <v/>
      </c>
      <c r="AB31" s="724" t="str">
        <f t="shared" si="10"/>
        <v/>
      </c>
      <c r="AC31" s="1070" t="s">
        <v>2222</v>
      </c>
      <c r="AE31" s="762" t="s">
        <v>965</v>
      </c>
      <c r="AF31" s="141" t="str">
        <f t="shared" ref="AF31:BC31" si="11">IF(AND(AF30&gt;0,AF29=0),"Missing Input",IF(AND(AF29&gt;0,AF30=0),"Missing Output",IF(SUM(AF29:AF30)&gt;0,(AF30/(AF29*0.9))*100,"")))</f>
        <v/>
      </c>
      <c r="AG31" s="141" t="str">
        <f t="shared" si="11"/>
        <v/>
      </c>
      <c r="AH31" s="141" t="str">
        <f t="shared" si="11"/>
        <v/>
      </c>
      <c r="AI31" s="141" t="str">
        <f t="shared" si="11"/>
        <v/>
      </c>
      <c r="AJ31" s="141" t="str">
        <f t="shared" si="11"/>
        <v/>
      </c>
      <c r="AK31" s="141" t="str">
        <f t="shared" si="11"/>
        <v/>
      </c>
      <c r="AL31" s="141" t="str">
        <f t="shared" si="11"/>
        <v/>
      </c>
      <c r="AM31" s="141" t="str">
        <f t="shared" si="11"/>
        <v/>
      </c>
      <c r="AN31" s="141" t="str">
        <f t="shared" si="11"/>
        <v/>
      </c>
      <c r="AO31" s="141" t="str">
        <f t="shared" si="11"/>
        <v/>
      </c>
      <c r="AP31" s="141" t="str">
        <f t="shared" si="11"/>
        <v/>
      </c>
      <c r="AQ31" s="141" t="str">
        <f t="shared" si="11"/>
        <v/>
      </c>
      <c r="AR31" s="141" t="str">
        <f t="shared" si="11"/>
        <v/>
      </c>
      <c r="AS31" s="141" t="str">
        <f t="shared" si="11"/>
        <v/>
      </c>
      <c r="AT31" s="141" t="str">
        <f t="shared" si="11"/>
        <v/>
      </c>
      <c r="AU31" s="141" t="str">
        <f t="shared" si="11"/>
        <v/>
      </c>
      <c r="AV31" s="141" t="str">
        <f t="shared" si="11"/>
        <v/>
      </c>
      <c r="AW31" s="141" t="str">
        <f t="shared" si="11"/>
        <v/>
      </c>
      <c r="AX31" s="141" t="str">
        <f t="shared" si="11"/>
        <v/>
      </c>
      <c r="AY31" s="141" t="str">
        <f>IF(AND(AY30&gt;0,AY29=0),"Missing Input",IF(AND(AY29&gt;0,AY30=0),"Missing Output",IF(SUM(AY29:AY30)&gt;0,(AY30/(AY29*0.9))*100,"")))</f>
        <v/>
      </c>
      <c r="AZ31" s="141" t="str">
        <f>IF(AND(AZ30&gt;0,AZ29=0),"Missing Input",IF(AND(AZ29&gt;0,AZ30=0),"Missing Output",IF(SUM(AZ29:AZ30)&gt;0,(AZ30/(AZ29*0.9))*100,"")))</f>
        <v/>
      </c>
      <c r="BA31" s="141" t="str">
        <f>IF(AND(BA30&gt;0,BA29=0),"Missing Input",IF(AND(BA29&gt;0,BA30=0),"Missing Output",IF(SUM(BA29:BA30)&gt;0,(BA30/(BA29*0.9))*100,"")))</f>
        <v/>
      </c>
      <c r="BB31" s="141" t="str">
        <f>IF(AND(BB30&gt;0,BB29=0),"Missing Input",IF(AND(BB29&gt;0,BB30=0),"Missing Output",IF(SUM(BB29:BB30)&gt;0,(BB30/(BB29*0.9))*100,"")))</f>
        <v/>
      </c>
      <c r="BC31" s="141" t="str">
        <f t="shared" si="11"/>
        <v/>
      </c>
      <c r="BI31" s="95"/>
      <c r="BJ31" s="95" t="s">
        <v>964</v>
      </c>
      <c r="BK31" s="95" t="s">
        <v>625</v>
      </c>
      <c r="BL31" s="95" t="s">
        <v>2001</v>
      </c>
    </row>
    <row r="32" spans="1:64" s="140" customFormat="1" ht="24" customHeight="1">
      <c r="A32" s="775"/>
      <c r="B32" s="775"/>
      <c r="C32" s="775"/>
      <c r="D32" s="775"/>
      <c r="E32" s="147"/>
      <c r="F32" s="147"/>
      <c r="G32" s="147"/>
      <c r="H32" s="147"/>
      <c r="I32" s="147"/>
      <c r="J32" s="148"/>
      <c r="K32" s="148"/>
      <c r="L32" s="148"/>
      <c r="M32" s="148"/>
      <c r="N32" s="148"/>
      <c r="O32" s="148"/>
      <c r="P32" s="148"/>
      <c r="Q32" s="148"/>
      <c r="R32" s="148"/>
      <c r="S32" s="148"/>
      <c r="T32" s="148"/>
      <c r="U32" s="148"/>
      <c r="V32" s="148"/>
      <c r="W32" s="148"/>
      <c r="X32" s="148"/>
      <c r="Y32" s="148"/>
      <c r="Z32" s="148"/>
      <c r="AA32" s="148"/>
      <c r="AB32" s="148"/>
      <c r="AC32" s="1071" t="s">
        <v>2223</v>
      </c>
      <c r="AE32" s="762" t="s">
        <v>759</v>
      </c>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I32" s="95"/>
      <c r="BJ32" s="95" t="s">
        <v>759</v>
      </c>
      <c r="BK32" s="95" t="s">
        <v>759</v>
      </c>
      <c r="BL32" s="95" t="s">
        <v>2007</v>
      </c>
    </row>
    <row r="33" spans="1:64" s="140" customFormat="1">
      <c r="A33" s="775" t="s">
        <v>538</v>
      </c>
      <c r="B33" s="793" t="s">
        <v>74</v>
      </c>
      <c r="C33" s="775" t="s">
        <v>615</v>
      </c>
      <c r="D33" s="775" t="s">
        <v>82</v>
      </c>
      <c r="E33" s="718">
        <f>SUM(E8,E12,E21,E25)</f>
        <v>0</v>
      </c>
      <c r="F33" s="718">
        <f t="shared" ref="F33:AB33" si="12">SUM(F8,F12,F21,F25)</f>
        <v>0</v>
      </c>
      <c r="G33" s="722">
        <f t="shared" si="12"/>
        <v>0</v>
      </c>
      <c r="H33" s="718">
        <f t="shared" si="12"/>
        <v>0</v>
      </c>
      <c r="I33" s="718">
        <f t="shared" si="12"/>
        <v>0</v>
      </c>
      <c r="J33" s="718">
        <f t="shared" si="12"/>
        <v>0</v>
      </c>
      <c r="K33" s="718">
        <f t="shared" si="12"/>
        <v>0</v>
      </c>
      <c r="L33" s="718">
        <f t="shared" si="12"/>
        <v>0</v>
      </c>
      <c r="M33" s="718">
        <f t="shared" si="12"/>
        <v>0</v>
      </c>
      <c r="N33" s="718">
        <f t="shared" si="12"/>
        <v>0</v>
      </c>
      <c r="O33" s="722">
        <f t="shared" si="12"/>
        <v>0</v>
      </c>
      <c r="P33" s="718">
        <f t="shared" si="12"/>
        <v>0</v>
      </c>
      <c r="Q33" s="718">
        <f t="shared" si="12"/>
        <v>0</v>
      </c>
      <c r="R33" s="718">
        <f t="shared" si="12"/>
        <v>0</v>
      </c>
      <c r="S33" s="718">
        <f t="shared" ref="S33:Y33" si="13">SUM(S8,S12,S21,S25)</f>
        <v>0</v>
      </c>
      <c r="T33" s="718">
        <f t="shared" si="13"/>
        <v>0</v>
      </c>
      <c r="U33" s="718">
        <f t="shared" si="13"/>
        <v>0</v>
      </c>
      <c r="V33" s="718">
        <f t="shared" si="13"/>
        <v>0</v>
      </c>
      <c r="W33" s="718">
        <f t="shared" si="13"/>
        <v>0</v>
      </c>
      <c r="X33" s="718">
        <f t="shared" si="13"/>
        <v>0</v>
      </c>
      <c r="Y33" s="722">
        <f t="shared" si="13"/>
        <v>0</v>
      </c>
      <c r="Z33" s="718">
        <f>SUM(Z8,Z12,Z21,Z25)</f>
        <v>0</v>
      </c>
      <c r="AA33" s="718">
        <f>SUM(AA8,AA12,AA21,AA25)</f>
        <v>0</v>
      </c>
      <c r="AB33" s="722">
        <f t="shared" si="12"/>
        <v>0</v>
      </c>
      <c r="AC33" s="1072" t="s">
        <v>2224</v>
      </c>
      <c r="AE33" s="762" t="s">
        <v>652</v>
      </c>
      <c r="AF33" s="145">
        <f t="shared" ref="AF33:BC33" si="14">SUM(AF8,AF12,AF21,AF25)</f>
        <v>0</v>
      </c>
      <c r="AG33" s="145">
        <f t="shared" si="14"/>
        <v>0</v>
      </c>
      <c r="AH33" s="145">
        <f t="shared" si="14"/>
        <v>0</v>
      </c>
      <c r="AI33" s="145">
        <f t="shared" si="14"/>
        <v>0</v>
      </c>
      <c r="AJ33" s="145">
        <f t="shared" si="14"/>
        <v>0</v>
      </c>
      <c r="AK33" s="145">
        <f t="shared" si="14"/>
        <v>0</v>
      </c>
      <c r="AL33" s="145">
        <f t="shared" si="14"/>
        <v>0</v>
      </c>
      <c r="AM33" s="145">
        <f t="shared" si="14"/>
        <v>0</v>
      </c>
      <c r="AN33" s="145">
        <f t="shared" si="14"/>
        <v>0</v>
      </c>
      <c r="AO33" s="145">
        <f t="shared" si="14"/>
        <v>0</v>
      </c>
      <c r="AP33" s="145">
        <f t="shared" si="14"/>
        <v>0</v>
      </c>
      <c r="AQ33" s="145">
        <f t="shared" si="14"/>
        <v>0</v>
      </c>
      <c r="AR33" s="145">
        <f t="shared" si="14"/>
        <v>0</v>
      </c>
      <c r="AS33" s="145">
        <f t="shared" si="14"/>
        <v>0</v>
      </c>
      <c r="AT33" s="145">
        <f t="shared" si="14"/>
        <v>0</v>
      </c>
      <c r="AU33" s="145">
        <f t="shared" si="14"/>
        <v>0</v>
      </c>
      <c r="AV33" s="145">
        <f t="shared" si="14"/>
        <v>0</v>
      </c>
      <c r="AW33" s="145">
        <f t="shared" si="14"/>
        <v>0</v>
      </c>
      <c r="AX33" s="145">
        <f t="shared" si="14"/>
        <v>0</v>
      </c>
      <c r="AY33" s="145">
        <f>SUM(AY8,AY12,AY21,AY25)</f>
        <v>0</v>
      </c>
      <c r="AZ33" s="145">
        <f>SUM(AZ8,AZ12,AZ21,AZ25)</f>
        <v>0</v>
      </c>
      <c r="BA33" s="145">
        <f>SUM(BA8,BA12,BA21,BA25)</f>
        <v>0</v>
      </c>
      <c r="BB33" s="145">
        <f>SUM(BB8,BB12,BB21,BB25)</f>
        <v>0</v>
      </c>
      <c r="BC33" s="145">
        <f t="shared" si="14"/>
        <v>0</v>
      </c>
      <c r="BI33" s="95"/>
      <c r="BJ33" s="95" t="s">
        <v>637</v>
      </c>
      <c r="BK33" s="95" t="s">
        <v>626</v>
      </c>
      <c r="BL33" s="95" t="s">
        <v>2000</v>
      </c>
    </row>
    <row r="34" spans="1:64" s="140" customFormat="1" ht="12.75" thickBot="1">
      <c r="A34" s="775" t="s">
        <v>538</v>
      </c>
      <c r="B34" s="775" t="s">
        <v>75</v>
      </c>
      <c r="C34" s="775" t="s">
        <v>615</v>
      </c>
      <c r="D34" s="775" t="s">
        <v>82</v>
      </c>
      <c r="E34" s="720">
        <f>SUM(E13,E17,E26,E30)</f>
        <v>0</v>
      </c>
      <c r="F34" s="720">
        <f t="shared" ref="F34:AB34" si="15">SUM(F13,F17,F26,F30)</f>
        <v>0</v>
      </c>
      <c r="G34" s="723">
        <f t="shared" si="15"/>
        <v>0</v>
      </c>
      <c r="H34" s="720">
        <f t="shared" si="15"/>
        <v>0</v>
      </c>
      <c r="I34" s="720">
        <f t="shared" si="15"/>
        <v>0</v>
      </c>
      <c r="J34" s="720">
        <f t="shared" si="15"/>
        <v>0</v>
      </c>
      <c r="K34" s="720">
        <f t="shared" si="15"/>
        <v>0</v>
      </c>
      <c r="L34" s="720">
        <f t="shared" si="15"/>
        <v>0</v>
      </c>
      <c r="M34" s="720">
        <f t="shared" si="15"/>
        <v>0</v>
      </c>
      <c r="N34" s="720">
        <f t="shared" si="15"/>
        <v>0</v>
      </c>
      <c r="O34" s="723">
        <f t="shared" si="15"/>
        <v>0</v>
      </c>
      <c r="P34" s="720">
        <f t="shared" si="15"/>
        <v>0</v>
      </c>
      <c r="Q34" s="720">
        <f t="shared" si="15"/>
        <v>0</v>
      </c>
      <c r="R34" s="720">
        <f t="shared" si="15"/>
        <v>0</v>
      </c>
      <c r="S34" s="720">
        <f t="shared" ref="S34:Y34" si="16">SUM(S13,S17,S26,S30)</f>
        <v>0</v>
      </c>
      <c r="T34" s="720">
        <f t="shared" si="16"/>
        <v>0</v>
      </c>
      <c r="U34" s="720">
        <f t="shared" si="16"/>
        <v>0</v>
      </c>
      <c r="V34" s="720">
        <f t="shared" si="16"/>
        <v>0</v>
      </c>
      <c r="W34" s="720">
        <f t="shared" si="16"/>
        <v>0</v>
      </c>
      <c r="X34" s="720">
        <f t="shared" si="16"/>
        <v>0</v>
      </c>
      <c r="Y34" s="723">
        <f t="shared" si="16"/>
        <v>0</v>
      </c>
      <c r="Z34" s="720">
        <f>SUM(Z13,Z17,Z26,Z30)</f>
        <v>0</v>
      </c>
      <c r="AA34" s="720">
        <f>SUM(AA13,AA17,AA26,AA30)</f>
        <v>0</v>
      </c>
      <c r="AB34" s="723">
        <f t="shared" si="15"/>
        <v>0</v>
      </c>
      <c r="AC34" s="1073" t="s">
        <v>2225</v>
      </c>
      <c r="AE34" s="764" t="s">
        <v>653</v>
      </c>
      <c r="AF34" s="146">
        <f t="shared" ref="AF34:BC34" si="17">SUM(AF13,AF17,AF26,AF30)</f>
        <v>0</v>
      </c>
      <c r="AG34" s="146">
        <f t="shared" si="17"/>
        <v>0</v>
      </c>
      <c r="AH34" s="146">
        <f t="shared" si="17"/>
        <v>0</v>
      </c>
      <c r="AI34" s="146">
        <f t="shared" si="17"/>
        <v>0</v>
      </c>
      <c r="AJ34" s="146">
        <f t="shared" si="17"/>
        <v>0</v>
      </c>
      <c r="AK34" s="146">
        <f t="shared" si="17"/>
        <v>0</v>
      </c>
      <c r="AL34" s="146">
        <f t="shared" si="17"/>
        <v>0</v>
      </c>
      <c r="AM34" s="146">
        <f t="shared" si="17"/>
        <v>0</v>
      </c>
      <c r="AN34" s="146">
        <f t="shared" si="17"/>
        <v>0</v>
      </c>
      <c r="AO34" s="146">
        <f t="shared" si="17"/>
        <v>0</v>
      </c>
      <c r="AP34" s="146">
        <f t="shared" si="17"/>
        <v>0</v>
      </c>
      <c r="AQ34" s="146">
        <f t="shared" si="17"/>
        <v>0</v>
      </c>
      <c r="AR34" s="146">
        <f t="shared" si="17"/>
        <v>0</v>
      </c>
      <c r="AS34" s="146">
        <f t="shared" si="17"/>
        <v>0</v>
      </c>
      <c r="AT34" s="146">
        <f t="shared" si="17"/>
        <v>0</v>
      </c>
      <c r="AU34" s="146">
        <f t="shared" si="17"/>
        <v>0</v>
      </c>
      <c r="AV34" s="146">
        <f t="shared" si="17"/>
        <v>0</v>
      </c>
      <c r="AW34" s="146">
        <f t="shared" si="17"/>
        <v>0</v>
      </c>
      <c r="AX34" s="146">
        <f t="shared" si="17"/>
        <v>0</v>
      </c>
      <c r="AY34" s="146">
        <f>SUM(AY13,AY17,AY26,AY30)</f>
        <v>0</v>
      </c>
      <c r="AZ34" s="146">
        <f>SUM(AZ13,AZ17,AZ26,AZ30)</f>
        <v>0</v>
      </c>
      <c r="BA34" s="146">
        <f>SUM(BA13,BA17,BA26,BA30)</f>
        <v>0</v>
      </c>
      <c r="BB34" s="146">
        <f>SUM(BB13,BB17,BB26,BB30)</f>
        <v>0</v>
      </c>
      <c r="BC34" s="146">
        <f t="shared" si="17"/>
        <v>0</v>
      </c>
      <c r="BI34" s="95"/>
      <c r="BJ34" s="95" t="s">
        <v>638</v>
      </c>
      <c r="BK34" s="95" t="s">
        <v>627</v>
      </c>
      <c r="BL34" s="95" t="s">
        <v>2003</v>
      </c>
    </row>
  </sheetData>
  <phoneticPr fontId="11" type="noConversion"/>
  <conditionalFormatting sqref="E6:Z34">
    <cfRule type="expression" dxfId="203" priority="2" stopIfTrue="1">
      <formula>E6&lt;&gt;AF6</formula>
    </cfRule>
  </conditionalFormatting>
  <conditionalFormatting sqref="AB6:AB34">
    <cfRule type="expression" dxfId="202" priority="83" stopIfTrue="1">
      <formula>AB6&lt;&gt;BC6</formula>
    </cfRule>
  </conditionalFormatting>
  <conditionalFormatting sqref="AA6:AA34">
    <cfRule type="expression" dxfId="201" priority="1" stopIfTrue="1">
      <formula>AA6&lt;&gt;BB6</formula>
    </cfRule>
  </conditionalFormatting>
  <dataValidations count="1">
    <dataValidation type="whole" operator="greaterThanOrEqual" allowBlank="1" showInputMessage="1" showErrorMessage="1" error="Positive whole numbers only / Nombres entiers positifs uniquement" sqref="AF24:BC26 AF20:BC21 AF16:BC17 AF11:BC13 AF7:BC8 AF29:BC30 E24:AB26 E20:AB21 E16:AB17 E11:AB13 E7:AB8 E29:AB30">
      <formula1>0</formula1>
    </dataValidation>
  </dataValidations>
  <pageMargins left="0.25" right="0.25" top="0.5" bottom="0.3" header="0.5" footer="0.5"/>
  <pageSetup paperSize="9" scale="59" orientation="landscape" r:id="rId1"/>
  <headerFooter alignWithMargins="0"/>
  <legacyDrawing r:id="rId2"/>
</worksheet>
</file>

<file path=xl/worksheets/sheet39.xml><?xml version="1.0" encoding="utf-8"?>
<worksheet xmlns="http://schemas.openxmlformats.org/spreadsheetml/2006/main" xmlns:r="http://schemas.openxmlformats.org/officeDocument/2006/relationships">
  <sheetPr codeName="Sheet_TS25" enableFormatConditionsCalculation="0">
    <tabColor indexed="43"/>
    <pageSetUpPr fitToPage="1"/>
  </sheetPr>
  <dimension ref="A1:BP34"/>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15" sqref="AC15"/>
    </sheetView>
  </sheetViews>
  <sheetFormatPr defaultRowHeight="12"/>
  <cols>
    <col min="1" max="4" width="10.140625" style="95" hidden="1" customWidth="1"/>
    <col min="5" max="28" width="8.7109375" style="95" customWidth="1"/>
    <col min="29" max="29" width="30.7109375" style="95" customWidth="1"/>
    <col min="30" max="30" width="9.140625" style="95" hidden="1" customWidth="1"/>
    <col min="31" max="31" width="33.42578125" style="95" hidden="1" customWidth="1"/>
    <col min="32" max="62" width="9.140625" style="95" hidden="1" customWidth="1"/>
    <col min="63" max="63" width="70" style="95" hidden="1" customWidth="1"/>
    <col min="64" max="68" width="9.140625" style="95" hidden="1" customWidth="1"/>
    <col min="69" max="80" width="9.140625" style="95" customWidth="1"/>
    <col min="81" max="16384" width="9.140625" style="95"/>
  </cols>
  <sheetData>
    <row r="1" spans="1:63" ht="48.95" customHeight="1">
      <c r="F1" s="402"/>
      <c r="G1" s="221"/>
      <c r="H1" s="221"/>
      <c r="I1" s="1075" t="s">
        <v>2238</v>
      </c>
      <c r="J1" s="221"/>
      <c r="K1" s="221"/>
      <c r="L1" s="221"/>
      <c r="N1" s="402"/>
      <c r="O1" s="221"/>
      <c r="P1" s="221"/>
      <c r="Q1" s="221"/>
      <c r="R1" s="221"/>
      <c r="S1" s="221"/>
      <c r="T1" s="221"/>
      <c r="U1" s="1075" t="s">
        <v>2238</v>
      </c>
      <c r="V1" s="221"/>
      <c r="W1" s="221"/>
      <c r="X1" s="221"/>
      <c r="Y1" s="221"/>
      <c r="Z1" s="221"/>
      <c r="AA1" s="221"/>
      <c r="AB1" s="221"/>
      <c r="AC1" s="1040">
        <f ca="1">NOW()</f>
        <v>41912.572466666665</v>
      </c>
      <c r="AE1" s="290" t="s">
        <v>654</v>
      </c>
      <c r="BK1" s="290" t="s">
        <v>892</v>
      </c>
    </row>
    <row r="2" spans="1:63" s="97" customFormat="1" ht="12.75">
      <c r="D2" s="98"/>
      <c r="E2" s="98"/>
      <c r="I2" s="1074" t="s">
        <v>2227</v>
      </c>
      <c r="M2" s="98"/>
      <c r="N2" s="98"/>
      <c r="O2" s="98"/>
      <c r="P2" s="98"/>
      <c r="Q2" s="98"/>
      <c r="R2" s="98"/>
      <c r="S2" s="98"/>
      <c r="T2" s="98"/>
      <c r="U2" s="1074" t="s">
        <v>2227</v>
      </c>
      <c r="V2" s="98"/>
      <c r="W2" s="98"/>
      <c r="X2" s="98"/>
      <c r="Y2" s="98"/>
      <c r="Z2" s="98"/>
      <c r="AA2" s="98"/>
      <c r="AC2" s="1041" t="s">
        <v>2129</v>
      </c>
    </row>
    <row r="3" spans="1:63" s="99" customFormat="1">
      <c r="D3" s="98"/>
      <c r="E3" s="98"/>
      <c r="F3" s="98"/>
      <c r="G3" s="98"/>
      <c r="H3" s="98"/>
      <c r="I3" s="98"/>
      <c r="J3" s="98"/>
      <c r="K3" s="98"/>
      <c r="L3" s="98"/>
      <c r="M3" s="98"/>
      <c r="N3" s="98"/>
      <c r="O3" s="98"/>
      <c r="P3" s="98"/>
      <c r="Q3" s="98"/>
      <c r="R3" s="98"/>
      <c r="S3" s="98"/>
      <c r="T3" s="98"/>
      <c r="U3" s="98"/>
      <c r="V3" s="98"/>
      <c r="W3" s="98"/>
      <c r="X3" s="98"/>
      <c r="Y3" s="98"/>
      <c r="Z3" s="98"/>
      <c r="AA3" s="98"/>
      <c r="AC3" s="98"/>
    </row>
    <row r="4" spans="1:63" s="99" customFormat="1">
      <c r="A4" s="383" t="s">
        <v>1304</v>
      </c>
      <c r="B4" s="383" t="s">
        <v>1302</v>
      </c>
      <c r="C4" s="383" t="s">
        <v>1303</v>
      </c>
      <c r="D4" s="417" t="s">
        <v>1305</v>
      </c>
      <c r="E4" s="98"/>
      <c r="F4" s="98"/>
      <c r="G4" s="98"/>
      <c r="H4" s="98"/>
      <c r="I4" s="98"/>
      <c r="J4" s="98"/>
      <c r="K4" s="98"/>
      <c r="L4" s="98"/>
      <c r="AC4" s="98"/>
    </row>
    <row r="5" spans="1:63" s="99" customFormat="1" ht="12.75" thickBot="1">
      <c r="A5" s="384"/>
      <c r="B5" s="384" t="s">
        <v>538</v>
      </c>
      <c r="C5" s="384" t="s">
        <v>539</v>
      </c>
      <c r="D5" s="384"/>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100"/>
      <c r="AE5" s="227"/>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63" s="137" customFormat="1" ht="24" customHeight="1" thickBot="1">
      <c r="E6" s="626"/>
      <c r="F6" s="626"/>
      <c r="G6" s="626"/>
      <c r="H6" s="626"/>
      <c r="I6" s="626"/>
      <c r="J6" s="626"/>
      <c r="K6" s="626"/>
      <c r="L6" s="626"/>
      <c r="M6" s="626"/>
      <c r="N6" s="626"/>
      <c r="O6" s="126"/>
      <c r="P6" s="627"/>
      <c r="Q6" s="627"/>
      <c r="R6" s="627"/>
      <c r="S6" s="627"/>
      <c r="T6" s="627"/>
      <c r="U6" s="627"/>
      <c r="V6" s="627"/>
      <c r="W6" s="627"/>
      <c r="X6" s="627"/>
      <c r="Y6" s="126"/>
      <c r="Z6" s="627"/>
      <c r="AA6" s="627"/>
      <c r="AB6" s="126"/>
      <c r="AC6" s="1069" t="s">
        <v>2142</v>
      </c>
      <c r="AE6" s="658" t="s">
        <v>186</v>
      </c>
      <c r="AF6" s="249"/>
      <c r="AG6" s="627"/>
      <c r="AH6" s="627"/>
      <c r="AI6" s="627"/>
      <c r="AJ6" s="627"/>
      <c r="AK6" s="627"/>
      <c r="AL6" s="627"/>
      <c r="AM6" s="627"/>
      <c r="AN6" s="627"/>
      <c r="AO6" s="627"/>
      <c r="AP6" s="627"/>
      <c r="AQ6" s="627"/>
      <c r="AR6" s="627"/>
      <c r="AS6" s="627"/>
      <c r="AT6" s="627"/>
      <c r="AU6" s="627"/>
      <c r="AV6" s="627"/>
      <c r="AW6" s="627"/>
      <c r="AX6" s="627"/>
      <c r="AY6" s="627"/>
      <c r="AZ6" s="627"/>
      <c r="BA6" s="627"/>
      <c r="BB6" s="627"/>
      <c r="BC6" s="627"/>
      <c r="BK6" s="225"/>
    </row>
    <row r="7" spans="1:63" s="140" customFormat="1" ht="12.75" customHeight="1">
      <c r="A7" s="69" t="s">
        <v>538</v>
      </c>
      <c r="B7" s="9" t="s">
        <v>1308</v>
      </c>
      <c r="C7" s="69" t="s">
        <v>555</v>
      </c>
      <c r="D7" s="69" t="s">
        <v>83</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2220</v>
      </c>
      <c r="AE7" s="656" t="s">
        <v>649</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c r="BK7" s="235"/>
    </row>
    <row r="8" spans="1:63" s="140" customFormat="1" ht="12.75" customHeight="1">
      <c r="A8" s="69" t="s">
        <v>538</v>
      </c>
      <c r="B8" s="9" t="s">
        <v>74</v>
      </c>
      <c r="C8" s="69" t="s">
        <v>555</v>
      </c>
      <c r="D8" s="69" t="s">
        <v>83</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2221</v>
      </c>
      <c r="AE8" s="656" t="s">
        <v>963</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c r="BK8" s="235"/>
    </row>
    <row r="9" spans="1:63" s="140" customFormat="1" ht="12.75" customHeight="1">
      <c r="A9" s="69"/>
      <c r="B9" s="69"/>
      <c r="C9" s="69"/>
      <c r="D9" s="69"/>
      <c r="E9" s="724" t="str">
        <f>IF(AND(E8&gt;0,E7=0),"Missing Input",IF(AND(E7&gt;0,E8=0),"Missing Output",IF(SUM(E7:E8)&gt;0,(E8*3.6)/(E7*0.9)*100,"")))</f>
        <v/>
      </c>
      <c r="F9" s="724" t="str">
        <f t="shared" ref="F9:AB9" si="0">IF(AND(F8&gt;0,F7=0),"Missing Input",IF(AND(F7&gt;0,F8=0),"Missing Output",IF(SUM(F7:F8)&gt;0,(F8*3.6)/(F7*0.9)*100,"")))</f>
        <v/>
      </c>
      <c r="G9" s="724" t="str">
        <f t="shared" si="0"/>
        <v/>
      </c>
      <c r="H9" s="724" t="str">
        <f t="shared" si="0"/>
        <v/>
      </c>
      <c r="I9" s="724" t="str">
        <f t="shared" si="0"/>
        <v/>
      </c>
      <c r="J9" s="724" t="str">
        <f t="shared" si="0"/>
        <v/>
      </c>
      <c r="K9" s="724" t="str">
        <f t="shared" si="0"/>
        <v/>
      </c>
      <c r="L9" s="724" t="str">
        <f t="shared" si="0"/>
        <v/>
      </c>
      <c r="M9" s="724" t="str">
        <f t="shared" si="0"/>
        <v/>
      </c>
      <c r="N9" s="724" t="str">
        <f t="shared" si="0"/>
        <v/>
      </c>
      <c r="O9" s="724" t="str">
        <f t="shared" si="0"/>
        <v/>
      </c>
      <c r="P9" s="724" t="str">
        <f t="shared" si="0"/>
        <v/>
      </c>
      <c r="Q9" s="724" t="str">
        <f t="shared" si="0"/>
        <v/>
      </c>
      <c r="R9" s="724" t="str">
        <f t="shared" si="0"/>
        <v/>
      </c>
      <c r="S9" s="724" t="str">
        <f t="shared" si="0"/>
        <v/>
      </c>
      <c r="T9" s="724" t="str">
        <f t="shared" si="0"/>
        <v/>
      </c>
      <c r="U9" s="724" t="str">
        <f t="shared" si="0"/>
        <v/>
      </c>
      <c r="V9" s="724" t="str">
        <f t="shared" si="0"/>
        <v/>
      </c>
      <c r="W9" s="724" t="str">
        <f>IF(AND(W8&gt;0,W7=0),"Missing Input",IF(AND(W7&gt;0,W8=0),"Missing Output",IF(SUM(W7:W8)&gt;0,(W8*3.6)/(W7*0.9)*100,"")))</f>
        <v/>
      </c>
      <c r="X9" s="724" t="str">
        <f>IF(AND(X8&gt;0,X7=0),"Missing Input",IF(AND(X7&gt;0,X8=0),"Missing Output",IF(SUM(X7:X8)&gt;0,(X8*3.6)/(X7*0.9)*100,"")))</f>
        <v/>
      </c>
      <c r="Y9" s="724" t="str">
        <f>IF(AND(Y8&gt;0,Y7=0),"Missing Input",IF(AND(Y7&gt;0,Y8=0),"Missing Output",IF(SUM(Y7:Y8)&gt;0,(Y8*3.6)/(Y7*0.9)*100,"")))</f>
        <v/>
      </c>
      <c r="Z9" s="724" t="str">
        <f>IF(AND(Z8&gt;0,Z7=0),"Missing Input",IF(AND(Z7&gt;0,Z8=0),"Missing Output",IF(SUM(Z7:Z8)&gt;0,(Z8*3.6)/(Z7*0.9)*100,"")))</f>
        <v/>
      </c>
      <c r="AA9" s="724" t="str">
        <f>IF(AND(AA8&gt;0,AA7=0),"Missing Input",IF(AND(AA7&gt;0,AA8=0),"Missing Output",IF(SUM(AA7:AA8)&gt;0,(AA8*3.6)/(AA7*0.9)*100,"")))</f>
        <v/>
      </c>
      <c r="AB9" s="724" t="str">
        <f t="shared" si="0"/>
        <v/>
      </c>
      <c r="AC9" s="1070" t="s">
        <v>2222</v>
      </c>
      <c r="AE9" s="656" t="s">
        <v>965</v>
      </c>
      <c r="AF9" s="141" t="str">
        <f t="shared" ref="AF9:BC9" si="1">IF(AND(AF8&gt;0,AF7=0),"Missing Input",IF(AND(AF7&gt;0,AF8=0),"Missing Output",IF(SUM(AF7:AF8)&gt;0,(AF8*3.6)/(AF7*0.9)*100,"")))</f>
        <v/>
      </c>
      <c r="AG9" s="141" t="str">
        <f t="shared" si="1"/>
        <v/>
      </c>
      <c r="AH9" s="141" t="str">
        <f t="shared" si="1"/>
        <v/>
      </c>
      <c r="AI9" s="141" t="str">
        <f t="shared" si="1"/>
        <v/>
      </c>
      <c r="AJ9" s="141" t="str">
        <f t="shared" si="1"/>
        <v/>
      </c>
      <c r="AK9" s="141" t="str">
        <f t="shared" si="1"/>
        <v/>
      </c>
      <c r="AL9" s="141" t="str">
        <f t="shared" si="1"/>
        <v/>
      </c>
      <c r="AM9" s="141" t="str">
        <f t="shared" si="1"/>
        <v/>
      </c>
      <c r="AN9" s="141" t="str">
        <f t="shared" si="1"/>
        <v/>
      </c>
      <c r="AO9" s="141" t="str">
        <f t="shared" si="1"/>
        <v/>
      </c>
      <c r="AP9" s="141" t="str">
        <f t="shared" si="1"/>
        <v/>
      </c>
      <c r="AQ9" s="141" t="str">
        <f t="shared" si="1"/>
        <v/>
      </c>
      <c r="AR9" s="141" t="str">
        <f t="shared" si="1"/>
        <v/>
      </c>
      <c r="AS9" s="141" t="str">
        <f t="shared" si="1"/>
        <v/>
      </c>
      <c r="AT9" s="141" t="str">
        <f t="shared" si="1"/>
        <v/>
      </c>
      <c r="AU9" s="141" t="str">
        <f t="shared" si="1"/>
        <v/>
      </c>
      <c r="AV9" s="141" t="str">
        <f t="shared" si="1"/>
        <v/>
      </c>
      <c r="AW9" s="141" t="str">
        <f t="shared" si="1"/>
        <v/>
      </c>
      <c r="AX9" s="141" t="str">
        <f t="shared" si="1"/>
        <v/>
      </c>
      <c r="AY9" s="141" t="str">
        <f>IF(AND(AY8&gt;0,AY7=0),"Missing Input",IF(AND(AY7&gt;0,AY8=0),"Missing Output",IF(SUM(AY7:AY8)&gt;0,(AY8*3.6)/(AY7*0.9)*100,"")))</f>
        <v/>
      </c>
      <c r="AZ9" s="141" t="str">
        <f>IF(AND(AZ8&gt;0,AZ7=0),"Missing Input",IF(AND(AZ7&gt;0,AZ8=0),"Missing Output",IF(SUM(AZ7:AZ8)&gt;0,(AZ8*3.6)/(AZ7*0.9)*100,"")))</f>
        <v/>
      </c>
      <c r="BA9" s="141" t="str">
        <f>IF(AND(BA8&gt;0,BA7=0),"Missing Input",IF(AND(BA7&gt;0,BA8=0),"Missing Output",IF(SUM(BA7:BA8)&gt;0,(BA8*3.6)/(BA7*0.9)*100,"")))</f>
        <v/>
      </c>
      <c r="BB9" s="141" t="str">
        <f>IF(AND(BB8&gt;0,BB7=0),"Missing Input",IF(AND(BB7&gt;0,BB8=0),"Missing Output",IF(SUM(BB7:BB8)&gt;0,(BB8*3.6)/(BB7*0.9)*100,"")))</f>
        <v/>
      </c>
      <c r="BC9" s="141" t="str">
        <f t="shared" si="1"/>
        <v/>
      </c>
      <c r="BK9" s="235"/>
    </row>
    <row r="10" spans="1:63" s="140" customFormat="1" ht="24" customHeight="1">
      <c r="A10" s="69"/>
      <c r="B10" s="69"/>
      <c r="D10" s="69"/>
      <c r="E10" s="631"/>
      <c r="F10" s="631"/>
      <c r="G10" s="631"/>
      <c r="H10" s="631"/>
      <c r="I10" s="631"/>
      <c r="J10" s="632"/>
      <c r="K10" s="632"/>
      <c r="L10" s="632"/>
      <c r="M10" s="632"/>
      <c r="N10" s="632"/>
      <c r="O10" s="149"/>
      <c r="P10" s="633"/>
      <c r="Q10" s="633"/>
      <c r="R10" s="633"/>
      <c r="S10" s="633"/>
      <c r="T10" s="633"/>
      <c r="U10" s="633"/>
      <c r="V10" s="633"/>
      <c r="W10" s="633"/>
      <c r="X10" s="633"/>
      <c r="Y10" s="149"/>
      <c r="Z10" s="633"/>
      <c r="AA10" s="633"/>
      <c r="AB10" s="149"/>
      <c r="AC10" s="1067" t="s">
        <v>2141</v>
      </c>
      <c r="AE10" s="656" t="s">
        <v>189</v>
      </c>
      <c r="AF10" s="633"/>
      <c r="AG10" s="633"/>
      <c r="AH10" s="633"/>
      <c r="AI10" s="633"/>
      <c r="AJ10" s="633"/>
      <c r="AK10" s="633"/>
      <c r="AL10" s="633"/>
      <c r="AM10" s="633"/>
      <c r="AN10" s="633"/>
      <c r="AO10" s="633"/>
      <c r="AP10" s="633"/>
      <c r="AQ10" s="633"/>
      <c r="AR10" s="633"/>
      <c r="AS10" s="633"/>
      <c r="AT10" s="633"/>
      <c r="AU10" s="633"/>
      <c r="AV10" s="633"/>
      <c r="AW10" s="633"/>
      <c r="AX10" s="633"/>
      <c r="AY10" s="633"/>
      <c r="AZ10" s="633"/>
      <c r="BA10" s="633"/>
      <c r="BB10" s="633"/>
      <c r="BC10" s="633"/>
      <c r="BK10" s="226"/>
    </row>
    <row r="11" spans="1:63" s="140" customFormat="1" ht="12.75" customHeight="1">
      <c r="A11" s="69" t="s">
        <v>538</v>
      </c>
      <c r="B11" s="9" t="s">
        <v>1308</v>
      </c>
      <c r="C11" s="69" t="s">
        <v>556</v>
      </c>
      <c r="D11" s="69" t="s">
        <v>83</v>
      </c>
      <c r="E11" s="138">
        <v>0</v>
      </c>
      <c r="F11" s="138">
        <v>0</v>
      </c>
      <c r="G11" s="138">
        <v>0</v>
      </c>
      <c r="H11" s="138">
        <v>0</v>
      </c>
      <c r="I11" s="138">
        <v>0</v>
      </c>
      <c r="J11" s="138">
        <v>0</v>
      </c>
      <c r="K11" s="138">
        <v>0</v>
      </c>
      <c r="L11" s="138">
        <v>0</v>
      </c>
      <c r="M11" s="138">
        <v>0</v>
      </c>
      <c r="N11" s="138">
        <v>0</v>
      </c>
      <c r="O11" s="138">
        <v>0</v>
      </c>
      <c r="P11" s="138">
        <v>0</v>
      </c>
      <c r="Q11" s="138">
        <v>0</v>
      </c>
      <c r="R11" s="138">
        <v>0</v>
      </c>
      <c r="S11" s="138">
        <v>0</v>
      </c>
      <c r="T11" s="138">
        <v>0</v>
      </c>
      <c r="U11" s="138">
        <v>0</v>
      </c>
      <c r="V11" s="138">
        <v>0</v>
      </c>
      <c r="W11" s="138">
        <v>0</v>
      </c>
      <c r="X11" s="138">
        <v>0</v>
      </c>
      <c r="Y11" s="138">
        <v>0</v>
      </c>
      <c r="Z11" s="138">
        <v>0</v>
      </c>
      <c r="AA11" s="138">
        <v>0</v>
      </c>
      <c r="AB11" s="138">
        <v>0</v>
      </c>
      <c r="AC11" s="1054" t="s">
        <v>2220</v>
      </c>
      <c r="AE11" s="656" t="s">
        <v>649</v>
      </c>
      <c r="AF11" s="138">
        <v>0</v>
      </c>
      <c r="AG11" s="138">
        <v>0</v>
      </c>
      <c r="AH11" s="138">
        <v>0</v>
      </c>
      <c r="AI11" s="138">
        <v>0</v>
      </c>
      <c r="AJ11" s="138">
        <v>0</v>
      </c>
      <c r="AK11" s="138">
        <v>0</v>
      </c>
      <c r="AL11" s="138">
        <v>0</v>
      </c>
      <c r="AM11" s="138">
        <v>0</v>
      </c>
      <c r="AN11" s="138">
        <v>0</v>
      </c>
      <c r="AO11" s="138">
        <v>0</v>
      </c>
      <c r="AP11" s="138">
        <v>0</v>
      </c>
      <c r="AQ11" s="138">
        <v>0</v>
      </c>
      <c r="AR11" s="138">
        <v>0</v>
      </c>
      <c r="AS11" s="138">
        <v>0</v>
      </c>
      <c r="AT11" s="138">
        <v>0</v>
      </c>
      <c r="AU11" s="138">
        <v>0</v>
      </c>
      <c r="AV11" s="138">
        <v>0</v>
      </c>
      <c r="AW11" s="138">
        <v>0</v>
      </c>
      <c r="AX11" s="138">
        <v>0</v>
      </c>
      <c r="AY11" s="138">
        <v>0</v>
      </c>
      <c r="AZ11" s="138">
        <v>0</v>
      </c>
      <c r="BA11" s="138">
        <v>0</v>
      </c>
      <c r="BB11" s="138">
        <v>0</v>
      </c>
      <c r="BC11" s="138">
        <v>0</v>
      </c>
      <c r="BK11" s="235"/>
    </row>
    <row r="12" spans="1:63" s="140" customFormat="1" ht="12.75" customHeight="1">
      <c r="A12" s="69" t="s">
        <v>538</v>
      </c>
      <c r="B12" s="9" t="s">
        <v>74</v>
      </c>
      <c r="C12" s="69" t="s">
        <v>556</v>
      </c>
      <c r="D12" s="69" t="s">
        <v>83</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2221</v>
      </c>
      <c r="AE12" s="656" t="s">
        <v>650</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c r="BK12" s="235"/>
    </row>
    <row r="13" spans="1:63" s="140" customFormat="1" ht="12.75" customHeight="1">
      <c r="A13" s="69" t="s">
        <v>538</v>
      </c>
      <c r="B13" s="9" t="s">
        <v>75</v>
      </c>
      <c r="C13" s="69" t="s">
        <v>556</v>
      </c>
      <c r="D13" s="69" t="s">
        <v>83</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2225</v>
      </c>
      <c r="AE13" s="656" t="s">
        <v>651</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c r="BK13" s="235"/>
    </row>
    <row r="14" spans="1:63" s="140" customFormat="1" ht="12.75" customHeight="1">
      <c r="A14" s="69"/>
      <c r="B14" s="69"/>
      <c r="C14" s="69"/>
      <c r="D14" s="69"/>
      <c r="E14" s="141" t="str">
        <f>IF(AND(SUM(E12:E13)&gt;0,E11=0),"Missing Input",IF(AND(E12=0,E11&gt;0),"Missing Output",IF(SUM(E11:E13)&gt;0,(E12*3.6+E13)/(E11*0.9)*100,"")))</f>
        <v/>
      </c>
      <c r="F14" s="141" t="str">
        <f t="shared" ref="F14:AB14" si="2">IF(AND(SUM(F12:F13)&gt;0,F11=0),"Missing Input",IF(AND(F12=0,F11&gt;0),"Missing Output",IF(SUM(F11:F13)&gt;0,(F12*3.6+F13)/(F11*0.9)*100,"")))</f>
        <v/>
      </c>
      <c r="G14" s="141" t="str">
        <f t="shared" si="2"/>
        <v/>
      </c>
      <c r="H14" s="141" t="str">
        <f t="shared" si="2"/>
        <v/>
      </c>
      <c r="I14" s="141" t="str">
        <f t="shared" si="2"/>
        <v/>
      </c>
      <c r="J14" s="141" t="str">
        <f t="shared" si="2"/>
        <v/>
      </c>
      <c r="K14" s="141" t="str">
        <f t="shared" si="2"/>
        <v/>
      </c>
      <c r="L14" s="141" t="str">
        <f t="shared" si="2"/>
        <v/>
      </c>
      <c r="M14" s="141" t="str">
        <f t="shared" si="2"/>
        <v/>
      </c>
      <c r="N14" s="141" t="str">
        <f t="shared" si="2"/>
        <v/>
      </c>
      <c r="O14" s="141" t="str">
        <f t="shared" si="2"/>
        <v/>
      </c>
      <c r="P14" s="141" t="str">
        <f t="shared" si="2"/>
        <v/>
      </c>
      <c r="Q14" s="141" t="str">
        <f t="shared" si="2"/>
        <v/>
      </c>
      <c r="R14" s="141" t="str">
        <f t="shared" si="2"/>
        <v/>
      </c>
      <c r="S14" s="141" t="str">
        <f t="shared" si="2"/>
        <v/>
      </c>
      <c r="T14" s="141" t="str">
        <f t="shared" si="2"/>
        <v/>
      </c>
      <c r="U14" s="141" t="str">
        <f t="shared" si="2"/>
        <v/>
      </c>
      <c r="V14" s="141" t="str">
        <f t="shared" si="2"/>
        <v/>
      </c>
      <c r="W14" s="141" t="str">
        <f>IF(AND(SUM(W12:W13)&gt;0,W11=0),"Missing Input",IF(AND(W12=0,W11&gt;0),"Missing Output",IF(SUM(W11:W13)&gt;0,(W12*3.6+W13)/(W11*0.9)*100,"")))</f>
        <v/>
      </c>
      <c r="X14" s="141" t="str">
        <f>IF(AND(SUM(X12:X13)&gt;0,X11=0),"Missing Input",IF(AND(X12=0,X11&gt;0),"Missing Output",IF(SUM(X11:X13)&gt;0,(X12*3.6+X13)/(X11*0.9)*100,"")))</f>
        <v/>
      </c>
      <c r="Y14" s="141" t="str">
        <f>IF(AND(SUM(Y12:Y13)&gt;0,Y11=0),"Missing Input",IF(AND(Y12=0,Y11&gt;0),"Missing Output",IF(SUM(Y11:Y13)&gt;0,(Y12*3.6+Y13)/(Y11*0.9)*100,"")))</f>
        <v/>
      </c>
      <c r="Z14" s="141" t="str">
        <f>IF(AND(SUM(Z12:Z13)&gt;0,Z11=0),"Missing Input",IF(AND(Z12=0,Z11&gt;0),"Missing Output",IF(SUM(Z11:Z13)&gt;0,(Z12*3.6+Z13)/(Z11*0.9)*100,"")))</f>
        <v/>
      </c>
      <c r="AA14" s="141" t="str">
        <f>IF(AND(SUM(AA12:AA13)&gt;0,AA11=0),"Missing Input",IF(AND(AA12=0,AA11&gt;0),"Missing Output",IF(SUM(AA11:AA13)&gt;0,(AA12*3.6+AA13)/(AA11*0.9)*100,"")))</f>
        <v/>
      </c>
      <c r="AB14" s="141" t="str">
        <f t="shared" si="2"/>
        <v/>
      </c>
      <c r="AC14" s="1070" t="s">
        <v>2222</v>
      </c>
      <c r="AE14" s="656" t="s">
        <v>965</v>
      </c>
      <c r="AF14" s="141" t="str">
        <f t="shared" ref="AF14:BC14" si="3">IF(AND(SUM(AF12:AF13)&gt;0,AF11=0),"Missing Input",IF(AND(AF12=0,AF11&gt;0),"Missing Output",IF(SUM(AF11:AF13)&gt;0,(AF12*3.6+AF13)/(AF11*0.9)*100,"")))</f>
        <v/>
      </c>
      <c r="AG14" s="141" t="str">
        <f t="shared" si="3"/>
        <v/>
      </c>
      <c r="AH14" s="141" t="str">
        <f t="shared" si="3"/>
        <v/>
      </c>
      <c r="AI14" s="141" t="str">
        <f t="shared" si="3"/>
        <v/>
      </c>
      <c r="AJ14" s="141" t="str">
        <f t="shared" si="3"/>
        <v/>
      </c>
      <c r="AK14" s="141" t="str">
        <f t="shared" si="3"/>
        <v/>
      </c>
      <c r="AL14" s="141" t="str">
        <f t="shared" si="3"/>
        <v/>
      </c>
      <c r="AM14" s="141" t="str">
        <f t="shared" si="3"/>
        <v/>
      </c>
      <c r="AN14" s="141" t="str">
        <f t="shared" si="3"/>
        <v/>
      </c>
      <c r="AO14" s="141" t="str">
        <f t="shared" si="3"/>
        <v/>
      </c>
      <c r="AP14" s="141" t="str">
        <f t="shared" si="3"/>
        <v/>
      </c>
      <c r="AQ14" s="141" t="str">
        <f t="shared" si="3"/>
        <v/>
      </c>
      <c r="AR14" s="141" t="str">
        <f t="shared" si="3"/>
        <v/>
      </c>
      <c r="AS14" s="141" t="str">
        <f t="shared" si="3"/>
        <v/>
      </c>
      <c r="AT14" s="141" t="str">
        <f t="shared" si="3"/>
        <v/>
      </c>
      <c r="AU14" s="141" t="str">
        <f t="shared" si="3"/>
        <v/>
      </c>
      <c r="AV14" s="141" t="str">
        <f t="shared" si="3"/>
        <v/>
      </c>
      <c r="AW14" s="141" t="str">
        <f t="shared" si="3"/>
        <v/>
      </c>
      <c r="AX14" s="141" t="str">
        <f t="shared" si="3"/>
        <v/>
      </c>
      <c r="AY14" s="141" t="str">
        <f>IF(AND(SUM(AY12:AY13)&gt;0,AY11=0),"Missing Input",IF(AND(AY12=0,AY11&gt;0),"Missing Output",IF(SUM(AY11:AY13)&gt;0,(AY12*3.6+AY13)/(AY11*0.9)*100,"")))</f>
        <v/>
      </c>
      <c r="AZ14" s="141" t="str">
        <f>IF(AND(SUM(AZ12:AZ13)&gt;0,AZ11=0),"Missing Input",IF(AND(AZ12=0,AZ11&gt;0),"Missing Output",IF(SUM(AZ11:AZ13)&gt;0,(AZ12*3.6+AZ13)/(AZ11*0.9)*100,"")))</f>
        <v/>
      </c>
      <c r="BA14" s="141" t="str">
        <f>IF(AND(SUM(BA12:BA13)&gt;0,BA11=0),"Missing Input",IF(AND(BA12=0,BA11&gt;0),"Missing Output",IF(SUM(BA11:BA13)&gt;0,(BA12*3.6+BA13)/(BA11*0.9)*100,"")))</f>
        <v/>
      </c>
      <c r="BB14" s="141" t="str">
        <f>IF(AND(SUM(BB12:BB13)&gt;0,BB11=0),"Missing Input",IF(AND(BB12=0,BB11&gt;0),"Missing Output",IF(SUM(BB11:BB13)&gt;0,(BB12*3.6+BB13)/(BB11*0.9)*100,"")))</f>
        <v/>
      </c>
      <c r="BC14" s="141" t="str">
        <f t="shared" si="3"/>
        <v/>
      </c>
      <c r="BK14" s="235"/>
    </row>
    <row r="15" spans="1:63" s="140" customFormat="1" ht="24" customHeight="1">
      <c r="A15" s="69"/>
      <c r="B15" s="69"/>
      <c r="D15" s="69"/>
      <c r="E15" s="631">
        <v>0</v>
      </c>
      <c r="F15" s="631">
        <v>0</v>
      </c>
      <c r="G15" s="631">
        <v>0</v>
      </c>
      <c r="H15" s="631">
        <v>0</v>
      </c>
      <c r="I15" s="631">
        <v>0</v>
      </c>
      <c r="J15" s="632">
        <v>0</v>
      </c>
      <c r="K15" s="632">
        <v>0</v>
      </c>
      <c r="L15" s="632">
        <v>0</v>
      </c>
      <c r="M15" s="632">
        <v>0</v>
      </c>
      <c r="N15" s="632">
        <v>0</v>
      </c>
      <c r="O15" s="149">
        <v>0</v>
      </c>
      <c r="P15" s="633">
        <v>0</v>
      </c>
      <c r="Q15" s="633">
        <v>0</v>
      </c>
      <c r="R15" s="633">
        <v>0</v>
      </c>
      <c r="S15" s="633">
        <v>0</v>
      </c>
      <c r="T15" s="633">
        <v>0</v>
      </c>
      <c r="U15" s="633">
        <v>0</v>
      </c>
      <c r="V15" s="633">
        <v>0</v>
      </c>
      <c r="W15" s="633">
        <v>0</v>
      </c>
      <c r="X15" s="633">
        <v>0</v>
      </c>
      <c r="Y15" s="149">
        <v>0</v>
      </c>
      <c r="Z15" s="633">
        <v>0</v>
      </c>
      <c r="AA15" s="633">
        <v>0</v>
      </c>
      <c r="AB15" s="149"/>
      <c r="AC15" s="1066" t="s">
        <v>2269</v>
      </c>
      <c r="AE15" s="656" t="s">
        <v>198</v>
      </c>
      <c r="AF15" s="633"/>
      <c r="AG15" s="633"/>
      <c r="AH15" s="633"/>
      <c r="AI15" s="633"/>
      <c r="AJ15" s="633"/>
      <c r="AK15" s="633"/>
      <c r="AL15" s="633"/>
      <c r="AM15" s="633"/>
      <c r="AN15" s="633"/>
      <c r="AO15" s="633"/>
      <c r="AP15" s="633"/>
      <c r="AQ15" s="633"/>
      <c r="AR15" s="633"/>
      <c r="AS15" s="633"/>
      <c r="AT15" s="633"/>
      <c r="AU15" s="633"/>
      <c r="AV15" s="633"/>
      <c r="AW15" s="633"/>
      <c r="AX15" s="633"/>
      <c r="AY15" s="633"/>
      <c r="AZ15" s="633"/>
      <c r="BA15" s="633"/>
      <c r="BB15" s="633"/>
      <c r="BC15" s="633"/>
      <c r="BK15" s="226"/>
    </row>
    <row r="16" spans="1:63" s="140" customFormat="1" ht="12.75" customHeight="1">
      <c r="A16" s="69" t="s">
        <v>538</v>
      </c>
      <c r="B16" s="9" t="s">
        <v>1308</v>
      </c>
      <c r="C16" s="69" t="s">
        <v>558</v>
      </c>
      <c r="D16" s="69" t="s">
        <v>83</v>
      </c>
      <c r="E16" s="138">
        <v>0</v>
      </c>
      <c r="F16" s="138">
        <v>0</v>
      </c>
      <c r="G16" s="138">
        <v>0</v>
      </c>
      <c r="H16" s="138">
        <v>0</v>
      </c>
      <c r="I16" s="138">
        <v>0</v>
      </c>
      <c r="J16" s="138">
        <v>0</v>
      </c>
      <c r="K16" s="138">
        <v>0</v>
      </c>
      <c r="L16" s="138">
        <v>0</v>
      </c>
      <c r="M16" s="138">
        <v>0</v>
      </c>
      <c r="N16" s="138">
        <v>0</v>
      </c>
      <c r="O16" s="138">
        <v>0</v>
      </c>
      <c r="P16" s="138">
        <v>0</v>
      </c>
      <c r="Q16" s="138">
        <v>0</v>
      </c>
      <c r="R16" s="138">
        <v>0</v>
      </c>
      <c r="S16" s="138">
        <v>0</v>
      </c>
      <c r="T16" s="138">
        <v>0</v>
      </c>
      <c r="U16" s="138">
        <v>0</v>
      </c>
      <c r="V16" s="138">
        <v>0</v>
      </c>
      <c r="W16" s="138">
        <v>0</v>
      </c>
      <c r="X16" s="138">
        <v>0</v>
      </c>
      <c r="Y16" s="138">
        <v>0</v>
      </c>
      <c r="Z16" s="138">
        <v>0</v>
      </c>
      <c r="AA16" s="138">
        <v>0</v>
      </c>
      <c r="AB16" s="138">
        <v>0</v>
      </c>
      <c r="AC16" s="1054" t="s">
        <v>2220</v>
      </c>
      <c r="AE16" s="656" t="s">
        <v>649</v>
      </c>
      <c r="AF16" s="138">
        <v>0</v>
      </c>
      <c r="AG16" s="138">
        <v>0</v>
      </c>
      <c r="AH16" s="138">
        <v>0</v>
      </c>
      <c r="AI16" s="138">
        <v>0</v>
      </c>
      <c r="AJ16" s="138">
        <v>0</v>
      </c>
      <c r="AK16" s="138">
        <v>0</v>
      </c>
      <c r="AL16" s="138">
        <v>0</v>
      </c>
      <c r="AM16" s="138">
        <v>0</v>
      </c>
      <c r="AN16" s="138">
        <v>0</v>
      </c>
      <c r="AO16" s="138">
        <v>0</v>
      </c>
      <c r="AP16" s="138">
        <v>0</v>
      </c>
      <c r="AQ16" s="138">
        <v>0</v>
      </c>
      <c r="AR16" s="138">
        <v>0</v>
      </c>
      <c r="AS16" s="138">
        <v>0</v>
      </c>
      <c r="AT16" s="138">
        <v>0</v>
      </c>
      <c r="AU16" s="138">
        <v>0</v>
      </c>
      <c r="AV16" s="138">
        <v>0</v>
      </c>
      <c r="AW16" s="138">
        <v>0</v>
      </c>
      <c r="AX16" s="138">
        <v>0</v>
      </c>
      <c r="AY16" s="138">
        <v>0</v>
      </c>
      <c r="AZ16" s="138">
        <v>0</v>
      </c>
      <c r="BA16" s="138">
        <v>0</v>
      </c>
      <c r="BB16" s="138">
        <v>0</v>
      </c>
      <c r="BC16" s="138">
        <v>0</v>
      </c>
      <c r="BK16" s="235"/>
    </row>
    <row r="17" spans="1:63" s="140" customFormat="1" ht="12.75" customHeight="1">
      <c r="A17" s="69" t="s">
        <v>538</v>
      </c>
      <c r="B17" s="9" t="s">
        <v>75</v>
      </c>
      <c r="C17" s="69" t="s">
        <v>558</v>
      </c>
      <c r="D17" s="69" t="s">
        <v>83</v>
      </c>
      <c r="E17" s="138">
        <v>0</v>
      </c>
      <c r="F17" s="138">
        <v>0</v>
      </c>
      <c r="G17" s="138">
        <v>0</v>
      </c>
      <c r="H17" s="138">
        <v>0</v>
      </c>
      <c r="I17" s="138">
        <v>0</v>
      </c>
      <c r="J17" s="138">
        <v>0</v>
      </c>
      <c r="K17" s="138">
        <v>0</v>
      </c>
      <c r="L17" s="138">
        <v>0</v>
      </c>
      <c r="M17" s="138">
        <v>0</v>
      </c>
      <c r="N17" s="138">
        <v>0</v>
      </c>
      <c r="O17" s="138">
        <v>0</v>
      </c>
      <c r="P17" s="138">
        <v>0</v>
      </c>
      <c r="Q17" s="138">
        <v>0</v>
      </c>
      <c r="R17" s="138">
        <v>0</v>
      </c>
      <c r="S17" s="138">
        <v>0</v>
      </c>
      <c r="T17" s="138">
        <v>0</v>
      </c>
      <c r="U17" s="138">
        <v>0</v>
      </c>
      <c r="V17" s="138">
        <v>0</v>
      </c>
      <c r="W17" s="138">
        <v>0</v>
      </c>
      <c r="X17" s="138">
        <v>0</v>
      </c>
      <c r="Y17" s="138">
        <v>0</v>
      </c>
      <c r="Z17" s="138">
        <v>0</v>
      </c>
      <c r="AA17" s="138">
        <v>0</v>
      </c>
      <c r="AB17" s="138">
        <v>0</v>
      </c>
      <c r="AC17" s="1054" t="s">
        <v>2225</v>
      </c>
      <c r="AE17" s="656" t="s">
        <v>651</v>
      </c>
      <c r="AF17" s="138">
        <v>0</v>
      </c>
      <c r="AG17" s="138">
        <v>0</v>
      </c>
      <c r="AH17" s="138">
        <v>0</v>
      </c>
      <c r="AI17" s="138">
        <v>0</v>
      </c>
      <c r="AJ17" s="138">
        <v>0</v>
      </c>
      <c r="AK17" s="138">
        <v>0</v>
      </c>
      <c r="AL17" s="138">
        <v>0</v>
      </c>
      <c r="AM17" s="138">
        <v>0</v>
      </c>
      <c r="AN17" s="138">
        <v>0</v>
      </c>
      <c r="AO17" s="138">
        <v>0</v>
      </c>
      <c r="AP17" s="138">
        <v>0</v>
      </c>
      <c r="AQ17" s="138">
        <v>0</v>
      </c>
      <c r="AR17" s="138">
        <v>0</v>
      </c>
      <c r="AS17" s="138">
        <v>0</v>
      </c>
      <c r="AT17" s="138">
        <v>0</v>
      </c>
      <c r="AU17" s="138">
        <v>0</v>
      </c>
      <c r="AV17" s="138">
        <v>0</v>
      </c>
      <c r="AW17" s="138">
        <v>0</v>
      </c>
      <c r="AX17" s="138">
        <v>0</v>
      </c>
      <c r="AY17" s="138">
        <v>0</v>
      </c>
      <c r="AZ17" s="138">
        <v>0</v>
      </c>
      <c r="BA17" s="138">
        <v>0</v>
      </c>
      <c r="BB17" s="138">
        <v>0</v>
      </c>
      <c r="BC17" s="138">
        <v>0</v>
      </c>
      <c r="BK17" s="235"/>
    </row>
    <row r="18" spans="1:63" s="140" customFormat="1" ht="12.75" customHeight="1">
      <c r="A18" s="69"/>
      <c r="B18" s="69"/>
      <c r="C18" s="69"/>
      <c r="D18" s="69"/>
      <c r="E18" s="724" t="str">
        <f>IF(AND(E17&gt;0,E16=0),"Missing Input",IF(AND(E16&gt;0,E17=0),"Missing Output",IF(SUM(E16:E17)&gt;0,(E17/(E16*0.9))*100,"")))</f>
        <v/>
      </c>
      <c r="F18" s="724" t="str">
        <f t="shared" ref="F18:AB18" si="4">IF(AND(F17&gt;0,F16=0),"Missing Input",IF(AND(F16&gt;0,F17=0),"Missing Output",IF(SUM(F16:F17)&gt;0,(F17/(F16*0.9))*100,"")))</f>
        <v/>
      </c>
      <c r="G18" s="724" t="str">
        <f t="shared" si="4"/>
        <v/>
      </c>
      <c r="H18" s="724" t="str">
        <f t="shared" si="4"/>
        <v/>
      </c>
      <c r="I18" s="724" t="str">
        <f t="shared" si="4"/>
        <v/>
      </c>
      <c r="J18" s="724" t="str">
        <f t="shared" si="4"/>
        <v/>
      </c>
      <c r="K18" s="724" t="str">
        <f t="shared" si="4"/>
        <v/>
      </c>
      <c r="L18" s="724" t="str">
        <f t="shared" si="4"/>
        <v/>
      </c>
      <c r="M18" s="724" t="str">
        <f t="shared" si="4"/>
        <v/>
      </c>
      <c r="N18" s="724" t="str">
        <f t="shared" si="4"/>
        <v/>
      </c>
      <c r="O18" s="724" t="str">
        <f t="shared" si="4"/>
        <v/>
      </c>
      <c r="P18" s="724" t="str">
        <f t="shared" si="4"/>
        <v/>
      </c>
      <c r="Q18" s="724" t="str">
        <f t="shared" si="4"/>
        <v/>
      </c>
      <c r="R18" s="724" t="str">
        <f t="shared" si="4"/>
        <v/>
      </c>
      <c r="S18" s="724" t="str">
        <f t="shared" si="4"/>
        <v/>
      </c>
      <c r="T18" s="724" t="str">
        <f t="shared" si="4"/>
        <v/>
      </c>
      <c r="U18" s="724" t="str">
        <f t="shared" si="4"/>
        <v/>
      </c>
      <c r="V18" s="724" t="str">
        <f t="shared" si="4"/>
        <v/>
      </c>
      <c r="W18" s="724" t="str">
        <f>IF(AND(W17&gt;0,W16=0),"Missing Input",IF(AND(W16&gt;0,W17=0),"Missing Output",IF(SUM(W16:W17)&gt;0,(W17/(W16*0.9))*100,"")))</f>
        <v/>
      </c>
      <c r="X18" s="724" t="str">
        <f>IF(AND(X17&gt;0,X16=0),"Missing Input",IF(AND(X16&gt;0,X17=0),"Missing Output",IF(SUM(X16:X17)&gt;0,(X17/(X16*0.9))*100,"")))</f>
        <v/>
      </c>
      <c r="Y18" s="724" t="str">
        <f>IF(AND(Y17&gt;0,Y16=0),"Missing Input",IF(AND(Y16&gt;0,Y17=0),"Missing Output",IF(SUM(Y16:Y17)&gt;0,(Y17/(Y16*0.9))*100,"")))</f>
        <v/>
      </c>
      <c r="Z18" s="724" t="str">
        <f>IF(AND(Z17&gt;0,Z16=0),"Missing Input",IF(AND(Z16&gt;0,Z17=0),"Missing Output",IF(SUM(Z16:Z17)&gt;0,(Z17/(Z16*0.9))*100,"")))</f>
        <v/>
      </c>
      <c r="AA18" s="724" t="str">
        <f>IF(AND(AA17&gt;0,AA16=0),"Missing Input",IF(AND(AA16&gt;0,AA17=0),"Missing Output",IF(SUM(AA16:AA17)&gt;0,(AA17/(AA16*0.9))*100,"")))</f>
        <v/>
      </c>
      <c r="AB18" s="724" t="str">
        <f t="shared" si="4"/>
        <v/>
      </c>
      <c r="AC18" s="1070" t="s">
        <v>2222</v>
      </c>
      <c r="AE18" s="656" t="s">
        <v>965</v>
      </c>
      <c r="AF18" s="141" t="str">
        <f t="shared" ref="AF18:BC18" si="5">IF(AND(AF17&gt;0,AF16=0),"Missing Input",IF(AND(AF16&gt;0,AF17=0),"Missing Output",IF(SUM(AF16:AF17)&gt;0,(AF17/(AF16*0.9))*100,"")))</f>
        <v/>
      </c>
      <c r="AG18" s="141" t="str">
        <f t="shared" si="5"/>
        <v/>
      </c>
      <c r="AH18" s="141" t="str">
        <f t="shared" si="5"/>
        <v/>
      </c>
      <c r="AI18" s="141" t="str">
        <f t="shared" si="5"/>
        <v/>
      </c>
      <c r="AJ18" s="141" t="str">
        <f t="shared" si="5"/>
        <v/>
      </c>
      <c r="AK18" s="141" t="str">
        <f t="shared" si="5"/>
        <v/>
      </c>
      <c r="AL18" s="141" t="str">
        <f t="shared" si="5"/>
        <v/>
      </c>
      <c r="AM18" s="141" t="str">
        <f t="shared" si="5"/>
        <v/>
      </c>
      <c r="AN18" s="141" t="str">
        <f t="shared" si="5"/>
        <v/>
      </c>
      <c r="AO18" s="141" t="str">
        <f t="shared" si="5"/>
        <v/>
      </c>
      <c r="AP18" s="141" t="str">
        <f t="shared" si="5"/>
        <v/>
      </c>
      <c r="AQ18" s="141" t="str">
        <f t="shared" si="5"/>
        <v/>
      </c>
      <c r="AR18" s="141" t="str">
        <f t="shared" si="5"/>
        <v/>
      </c>
      <c r="AS18" s="141" t="str">
        <f t="shared" si="5"/>
        <v/>
      </c>
      <c r="AT18" s="141" t="str">
        <f t="shared" si="5"/>
        <v/>
      </c>
      <c r="AU18" s="141" t="str">
        <f t="shared" si="5"/>
        <v/>
      </c>
      <c r="AV18" s="141" t="str">
        <f t="shared" si="5"/>
        <v/>
      </c>
      <c r="AW18" s="141" t="str">
        <f t="shared" si="5"/>
        <v/>
      </c>
      <c r="AX18" s="141" t="str">
        <f t="shared" si="5"/>
        <v/>
      </c>
      <c r="AY18" s="141" t="str">
        <f>IF(AND(AY17&gt;0,AY16=0),"Missing Input",IF(AND(AY16&gt;0,AY17=0),"Missing Output",IF(SUM(AY16:AY17)&gt;0,(AY17/(AY16*0.9))*100,"")))</f>
        <v/>
      </c>
      <c r="AZ18" s="141" t="str">
        <f>IF(AND(AZ17&gt;0,AZ16=0),"Missing Input",IF(AND(AZ16&gt;0,AZ17=0),"Missing Output",IF(SUM(AZ16:AZ17)&gt;0,(AZ17/(AZ16*0.9))*100,"")))</f>
        <v/>
      </c>
      <c r="BA18" s="141" t="str">
        <f>IF(AND(BA17&gt;0,BA16=0),"Missing Input",IF(AND(BA16&gt;0,BA17=0),"Missing Output",IF(SUM(BA16:BA17)&gt;0,(BA17/(BA16*0.9))*100,"")))</f>
        <v/>
      </c>
      <c r="BB18" s="141" t="str">
        <f>IF(AND(BB17&gt;0,BB16=0),"Missing Input",IF(AND(BB16&gt;0,BB17=0),"Missing Output",IF(SUM(BB16:BB17)&gt;0,(BB17/(BB16*0.9))*100,"")))</f>
        <v/>
      </c>
      <c r="BC18" s="141" t="str">
        <f t="shared" si="5"/>
        <v/>
      </c>
      <c r="BK18" s="235"/>
    </row>
    <row r="19" spans="1:63" s="137" customFormat="1" ht="24" customHeight="1">
      <c r="A19" s="69"/>
      <c r="B19" s="69"/>
      <c r="D19" s="69"/>
      <c r="E19" s="634">
        <v>0</v>
      </c>
      <c r="F19" s="634">
        <v>0</v>
      </c>
      <c r="G19" s="634">
        <v>0</v>
      </c>
      <c r="H19" s="634">
        <v>0</v>
      </c>
      <c r="I19" s="634">
        <v>0</v>
      </c>
      <c r="J19" s="634">
        <v>0</v>
      </c>
      <c r="K19" s="634">
        <v>0</v>
      </c>
      <c r="L19" s="634">
        <v>0</v>
      </c>
      <c r="M19" s="634">
        <v>0</v>
      </c>
      <c r="N19" s="634">
        <v>0</v>
      </c>
      <c r="O19" s="1030">
        <v>0</v>
      </c>
      <c r="P19" s="635">
        <v>0</v>
      </c>
      <c r="Q19" s="635">
        <v>0</v>
      </c>
      <c r="R19" s="635">
        <v>0</v>
      </c>
      <c r="S19" s="635">
        <v>0</v>
      </c>
      <c r="T19" s="635">
        <v>0</v>
      </c>
      <c r="U19" s="635">
        <v>0</v>
      </c>
      <c r="V19" s="635">
        <v>0</v>
      </c>
      <c r="W19" s="635">
        <v>0</v>
      </c>
      <c r="X19" s="635">
        <v>0</v>
      </c>
      <c r="Y19" s="1030">
        <v>0</v>
      </c>
      <c r="Z19" s="635">
        <v>0</v>
      </c>
      <c r="AA19" s="635">
        <v>0</v>
      </c>
      <c r="AB19" s="1030"/>
      <c r="AC19" s="1061" t="s">
        <v>2144</v>
      </c>
      <c r="AE19" s="656" t="s">
        <v>191</v>
      </c>
      <c r="AF19" s="635"/>
      <c r="AG19" s="635"/>
      <c r="AH19" s="635"/>
      <c r="AI19" s="635"/>
      <c r="AJ19" s="635"/>
      <c r="AK19" s="635"/>
      <c r="AL19" s="635"/>
      <c r="AM19" s="635"/>
      <c r="AN19" s="635"/>
      <c r="AO19" s="635"/>
      <c r="AP19" s="635"/>
      <c r="AQ19" s="635"/>
      <c r="AR19" s="635"/>
      <c r="AS19" s="635"/>
      <c r="AT19" s="635"/>
      <c r="AU19" s="635"/>
      <c r="AV19" s="635"/>
      <c r="AW19" s="635"/>
      <c r="AX19" s="635"/>
      <c r="AY19" s="635"/>
      <c r="AZ19" s="635"/>
      <c r="BA19" s="635"/>
      <c r="BB19" s="635"/>
      <c r="BC19" s="635"/>
      <c r="BK19" s="226"/>
    </row>
    <row r="20" spans="1:63" s="140" customFormat="1" ht="12.75" customHeight="1">
      <c r="A20" s="69" t="s">
        <v>538</v>
      </c>
      <c r="B20" s="9" t="s">
        <v>1308</v>
      </c>
      <c r="C20" s="69" t="s">
        <v>245</v>
      </c>
      <c r="D20" s="69" t="s">
        <v>83</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2220</v>
      </c>
      <c r="AE20" s="656" t="s">
        <v>649</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c r="BK20" s="235"/>
    </row>
    <row r="21" spans="1:63" s="140" customFormat="1" ht="12.75" customHeight="1">
      <c r="A21" s="69" t="s">
        <v>538</v>
      </c>
      <c r="B21" s="9" t="s">
        <v>74</v>
      </c>
      <c r="C21" s="69" t="s">
        <v>245</v>
      </c>
      <c r="D21" s="69" t="s">
        <v>83</v>
      </c>
      <c r="E21" s="138">
        <v>0</v>
      </c>
      <c r="F21" s="138">
        <v>0</v>
      </c>
      <c r="G21" s="138">
        <v>0</v>
      </c>
      <c r="H21" s="138">
        <v>0</v>
      </c>
      <c r="I21" s="138">
        <v>0</v>
      </c>
      <c r="J21" s="138">
        <v>0</v>
      </c>
      <c r="K21" s="138">
        <v>0</v>
      </c>
      <c r="L21" s="138">
        <v>0</v>
      </c>
      <c r="M21" s="138">
        <v>0</v>
      </c>
      <c r="N21" s="138">
        <v>0</v>
      </c>
      <c r="O21" s="138">
        <v>0</v>
      </c>
      <c r="P21" s="138">
        <v>0</v>
      </c>
      <c r="Q21" s="138">
        <v>0</v>
      </c>
      <c r="R21" s="138">
        <v>0</v>
      </c>
      <c r="S21" s="138">
        <v>0</v>
      </c>
      <c r="T21" s="138">
        <v>0</v>
      </c>
      <c r="U21" s="138">
        <v>0</v>
      </c>
      <c r="V21" s="138">
        <v>0</v>
      </c>
      <c r="W21" s="138">
        <v>0</v>
      </c>
      <c r="X21" s="138">
        <v>0</v>
      </c>
      <c r="Y21" s="138">
        <v>0</v>
      </c>
      <c r="Z21" s="138">
        <v>0</v>
      </c>
      <c r="AA21" s="138">
        <v>0</v>
      </c>
      <c r="AB21" s="138">
        <v>0</v>
      </c>
      <c r="AC21" s="1054" t="s">
        <v>2221</v>
      </c>
      <c r="AE21" s="656" t="s">
        <v>650</v>
      </c>
      <c r="AF21" s="138">
        <v>0</v>
      </c>
      <c r="AG21" s="138">
        <v>0</v>
      </c>
      <c r="AH21" s="138">
        <v>0</v>
      </c>
      <c r="AI21" s="138">
        <v>0</v>
      </c>
      <c r="AJ21" s="138">
        <v>0</v>
      </c>
      <c r="AK21" s="138">
        <v>0</v>
      </c>
      <c r="AL21" s="138">
        <v>0</v>
      </c>
      <c r="AM21" s="138">
        <v>0</v>
      </c>
      <c r="AN21" s="138">
        <v>0</v>
      </c>
      <c r="AO21" s="138">
        <v>0</v>
      </c>
      <c r="AP21" s="138">
        <v>0</v>
      </c>
      <c r="AQ21" s="138">
        <v>0</v>
      </c>
      <c r="AR21" s="138">
        <v>0</v>
      </c>
      <c r="AS21" s="138">
        <v>0</v>
      </c>
      <c r="AT21" s="138">
        <v>0</v>
      </c>
      <c r="AU21" s="138">
        <v>0</v>
      </c>
      <c r="AV21" s="138">
        <v>0</v>
      </c>
      <c r="AW21" s="138">
        <v>0</v>
      </c>
      <c r="AX21" s="138">
        <v>0</v>
      </c>
      <c r="AY21" s="138">
        <v>0</v>
      </c>
      <c r="AZ21" s="138">
        <v>0</v>
      </c>
      <c r="BA21" s="138">
        <v>0</v>
      </c>
      <c r="BB21" s="138">
        <v>0</v>
      </c>
      <c r="BC21" s="138">
        <v>0</v>
      </c>
      <c r="BK21" s="235"/>
    </row>
    <row r="22" spans="1:63" s="140" customFormat="1" ht="12.75" customHeight="1">
      <c r="A22" s="69"/>
      <c r="B22" s="69"/>
      <c r="C22" s="69"/>
      <c r="D22" s="69"/>
      <c r="E22" s="724" t="str">
        <f>IF(AND(E21&gt;0,E20=0),"Missing Input",IF(AND(E20&gt;0,E21=0),"Missing Output",IF(SUM(E20:E21)&gt;0,(E21*3.6)/(E20*0.9)*100,"")))</f>
        <v/>
      </c>
      <c r="F22" s="724" t="str">
        <f t="shared" ref="F22:AB22" si="6">IF(AND(F21&gt;0,F20=0),"Missing Input",IF(AND(F20&gt;0,F21=0),"Missing Output",IF(SUM(F20:F21)&gt;0,(F21*3.6)/(F20*0.9)*100,"")))</f>
        <v/>
      </c>
      <c r="G22" s="724" t="str">
        <f t="shared" si="6"/>
        <v/>
      </c>
      <c r="H22" s="724" t="str">
        <f t="shared" si="6"/>
        <v/>
      </c>
      <c r="I22" s="724" t="str">
        <f t="shared" si="6"/>
        <v/>
      </c>
      <c r="J22" s="724" t="str">
        <f t="shared" si="6"/>
        <v/>
      </c>
      <c r="K22" s="724" t="str">
        <f t="shared" si="6"/>
        <v/>
      </c>
      <c r="L22" s="724" t="str">
        <f t="shared" si="6"/>
        <v/>
      </c>
      <c r="M22" s="724" t="str">
        <f t="shared" si="6"/>
        <v/>
      </c>
      <c r="N22" s="724" t="str">
        <f t="shared" si="6"/>
        <v/>
      </c>
      <c r="O22" s="724" t="str">
        <f t="shared" si="6"/>
        <v/>
      </c>
      <c r="P22" s="724" t="str">
        <f t="shared" si="6"/>
        <v/>
      </c>
      <c r="Q22" s="724" t="str">
        <f t="shared" si="6"/>
        <v/>
      </c>
      <c r="R22" s="724" t="str">
        <f t="shared" si="6"/>
        <v/>
      </c>
      <c r="S22" s="724" t="str">
        <f t="shared" si="6"/>
        <v/>
      </c>
      <c r="T22" s="724" t="str">
        <f t="shared" si="6"/>
        <v/>
      </c>
      <c r="U22" s="724" t="str">
        <f t="shared" si="6"/>
        <v/>
      </c>
      <c r="V22" s="724" t="str">
        <f t="shared" si="6"/>
        <v/>
      </c>
      <c r="W22" s="724" t="str">
        <f>IF(AND(W21&gt;0,W20=0),"Missing Input",IF(AND(W20&gt;0,W21=0),"Missing Output",IF(SUM(W20:W21)&gt;0,(W21*3.6)/(W20*0.9)*100,"")))</f>
        <v/>
      </c>
      <c r="X22" s="724" t="str">
        <f>IF(AND(X21&gt;0,X20=0),"Missing Input",IF(AND(X20&gt;0,X21=0),"Missing Output",IF(SUM(X20:X21)&gt;0,(X21*3.6)/(X20*0.9)*100,"")))</f>
        <v/>
      </c>
      <c r="Y22" s="724" t="str">
        <f>IF(AND(Y21&gt;0,Y20=0),"Missing Input",IF(AND(Y20&gt;0,Y21=0),"Missing Output",IF(SUM(Y20:Y21)&gt;0,(Y21*3.6)/(Y20*0.9)*100,"")))</f>
        <v/>
      </c>
      <c r="Z22" s="724" t="str">
        <f>IF(AND(Z21&gt;0,Z20=0),"Missing Input",IF(AND(Z20&gt;0,Z21=0),"Missing Output",IF(SUM(Z20:Z21)&gt;0,(Z21*3.6)/(Z20*0.9)*100,"")))</f>
        <v/>
      </c>
      <c r="AA22" s="724" t="str">
        <f>IF(AND(AA21&gt;0,AA20=0),"Missing Input",IF(AND(AA20&gt;0,AA21=0),"Missing Output",IF(SUM(AA20:AA21)&gt;0,(AA21*3.6)/(AA20*0.9)*100,"")))</f>
        <v/>
      </c>
      <c r="AB22" s="724" t="str">
        <f t="shared" si="6"/>
        <v/>
      </c>
      <c r="AC22" s="1070" t="s">
        <v>2222</v>
      </c>
      <c r="AE22" s="656" t="s">
        <v>965</v>
      </c>
      <c r="AF22" s="141" t="str">
        <f t="shared" ref="AF22:BC22" si="7">IF(AND(AF21&gt;0,AF20=0),"Missing Input",IF(AND(AF20&gt;0,AF21=0),"Missing Output",IF(SUM(AF20:AF21)&gt;0,(AF21*3.6)/(AF20*0.9)*100,"")))</f>
        <v/>
      </c>
      <c r="AG22" s="141" t="str">
        <f t="shared" si="7"/>
        <v/>
      </c>
      <c r="AH22" s="141" t="str">
        <f t="shared" si="7"/>
        <v/>
      </c>
      <c r="AI22" s="141" t="str">
        <f t="shared" si="7"/>
        <v/>
      </c>
      <c r="AJ22" s="141" t="str">
        <f t="shared" si="7"/>
        <v/>
      </c>
      <c r="AK22" s="141" t="str">
        <f t="shared" si="7"/>
        <v/>
      </c>
      <c r="AL22" s="141" t="str">
        <f t="shared" si="7"/>
        <v/>
      </c>
      <c r="AM22" s="141" t="str">
        <f t="shared" si="7"/>
        <v/>
      </c>
      <c r="AN22" s="141" t="str">
        <f t="shared" si="7"/>
        <v/>
      </c>
      <c r="AO22" s="141" t="str">
        <f t="shared" si="7"/>
        <v/>
      </c>
      <c r="AP22" s="141" t="str">
        <f t="shared" si="7"/>
        <v/>
      </c>
      <c r="AQ22" s="141" t="str">
        <f t="shared" si="7"/>
        <v/>
      </c>
      <c r="AR22" s="141" t="str">
        <f t="shared" si="7"/>
        <v/>
      </c>
      <c r="AS22" s="141" t="str">
        <f t="shared" si="7"/>
        <v/>
      </c>
      <c r="AT22" s="141" t="str">
        <f t="shared" si="7"/>
        <v/>
      </c>
      <c r="AU22" s="141" t="str">
        <f t="shared" si="7"/>
        <v/>
      </c>
      <c r="AV22" s="141" t="str">
        <f t="shared" si="7"/>
        <v/>
      </c>
      <c r="AW22" s="141" t="str">
        <f t="shared" si="7"/>
        <v/>
      </c>
      <c r="AX22" s="141" t="str">
        <f t="shared" si="7"/>
        <v/>
      </c>
      <c r="AY22" s="141" t="str">
        <f>IF(AND(AY21&gt;0,AY20=0),"Missing Input",IF(AND(AY20&gt;0,AY21=0),"Missing Output",IF(SUM(AY20:AY21)&gt;0,(AY21*3.6)/(AY20*0.9)*100,"")))</f>
        <v/>
      </c>
      <c r="AZ22" s="141" t="str">
        <f>IF(AND(AZ21&gt;0,AZ20=0),"Missing Input",IF(AND(AZ20&gt;0,AZ21=0),"Missing Output",IF(SUM(AZ20:AZ21)&gt;0,(AZ21*3.6)/(AZ20*0.9)*100,"")))</f>
        <v/>
      </c>
      <c r="BA22" s="141" t="str">
        <f>IF(AND(BA21&gt;0,BA20=0),"Missing Input",IF(AND(BA20&gt;0,BA21=0),"Missing Output",IF(SUM(BA20:BA21)&gt;0,(BA21*3.6)/(BA20*0.9)*100,"")))</f>
        <v/>
      </c>
      <c r="BB22" s="141" t="str">
        <f>IF(AND(BB21&gt;0,BB20=0),"Missing Input",IF(AND(BB20&gt;0,BB21=0),"Missing Output",IF(SUM(BB20:BB21)&gt;0,(BB21*3.6)/(BB20*0.9)*100,"")))</f>
        <v/>
      </c>
      <c r="BC22" s="141" t="str">
        <f t="shared" si="7"/>
        <v/>
      </c>
      <c r="BK22" s="235"/>
    </row>
    <row r="23" spans="1:63" s="140" customFormat="1" ht="24" customHeight="1">
      <c r="A23" s="69"/>
      <c r="B23" s="69"/>
      <c r="C23" s="69"/>
      <c r="D23" s="69"/>
      <c r="E23" s="631">
        <v>0</v>
      </c>
      <c r="F23" s="631">
        <v>0</v>
      </c>
      <c r="G23" s="631">
        <v>0</v>
      </c>
      <c r="H23" s="631">
        <v>0</v>
      </c>
      <c r="I23" s="631">
        <v>0</v>
      </c>
      <c r="J23" s="632">
        <v>0</v>
      </c>
      <c r="K23" s="632">
        <v>0</v>
      </c>
      <c r="L23" s="632">
        <v>0</v>
      </c>
      <c r="M23" s="632">
        <v>0</v>
      </c>
      <c r="N23" s="632">
        <v>0</v>
      </c>
      <c r="O23" s="149">
        <v>0</v>
      </c>
      <c r="P23" s="633">
        <v>0</v>
      </c>
      <c r="Q23" s="633">
        <v>0</v>
      </c>
      <c r="R23" s="633">
        <v>0</v>
      </c>
      <c r="S23" s="633">
        <v>0</v>
      </c>
      <c r="T23" s="633">
        <v>0</v>
      </c>
      <c r="U23" s="633">
        <v>0</v>
      </c>
      <c r="V23" s="633">
        <v>0</v>
      </c>
      <c r="W23" s="633">
        <v>0</v>
      </c>
      <c r="X23" s="633">
        <v>0</v>
      </c>
      <c r="Y23" s="149">
        <v>0</v>
      </c>
      <c r="Z23" s="633">
        <v>0</v>
      </c>
      <c r="AA23" s="633">
        <v>0</v>
      </c>
      <c r="AB23" s="149"/>
      <c r="AC23" s="1063" t="s">
        <v>2143</v>
      </c>
      <c r="AE23" s="656" t="s">
        <v>192</v>
      </c>
      <c r="AF23" s="633"/>
      <c r="AG23" s="633"/>
      <c r="AH23" s="633"/>
      <c r="AI23" s="633"/>
      <c r="AJ23" s="633"/>
      <c r="AK23" s="633"/>
      <c r="AL23" s="633"/>
      <c r="AM23" s="633"/>
      <c r="AN23" s="633"/>
      <c r="AO23" s="633"/>
      <c r="AP23" s="633"/>
      <c r="AQ23" s="633"/>
      <c r="AR23" s="633"/>
      <c r="AS23" s="633"/>
      <c r="AT23" s="633"/>
      <c r="AU23" s="633"/>
      <c r="AV23" s="633"/>
      <c r="AW23" s="633"/>
      <c r="AX23" s="633"/>
      <c r="AY23" s="633"/>
      <c r="AZ23" s="633"/>
      <c r="BA23" s="633"/>
      <c r="BB23" s="633"/>
      <c r="BC23" s="633"/>
      <c r="BK23" s="226"/>
    </row>
    <row r="24" spans="1:63" s="140" customFormat="1" ht="12.75" customHeight="1">
      <c r="A24" s="69" t="s">
        <v>538</v>
      </c>
      <c r="B24" s="9" t="s">
        <v>1308</v>
      </c>
      <c r="C24" s="69" t="s">
        <v>246</v>
      </c>
      <c r="D24" s="69" t="s">
        <v>83</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656" t="s">
        <v>649</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c r="BK24" s="235"/>
    </row>
    <row r="25" spans="1:63" s="140" customFormat="1" ht="12.75" customHeight="1">
      <c r="A25" s="69" t="s">
        <v>538</v>
      </c>
      <c r="B25" s="9" t="s">
        <v>74</v>
      </c>
      <c r="C25" s="69" t="s">
        <v>246</v>
      </c>
      <c r="D25" s="69" t="s">
        <v>83</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656" t="s">
        <v>650</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c r="BK25" s="235"/>
    </row>
    <row r="26" spans="1:63" s="140" customFormat="1" ht="12.75" customHeight="1">
      <c r="A26" s="69" t="s">
        <v>538</v>
      </c>
      <c r="B26" s="9" t="s">
        <v>75</v>
      </c>
      <c r="C26" s="69" t="s">
        <v>246</v>
      </c>
      <c r="D26" s="69" t="s">
        <v>83</v>
      </c>
      <c r="E26" s="138">
        <v>0</v>
      </c>
      <c r="F26" s="138">
        <v>0</v>
      </c>
      <c r="G26" s="138">
        <v>0</v>
      </c>
      <c r="H26" s="138">
        <v>0</v>
      </c>
      <c r="I26" s="138">
        <v>0</v>
      </c>
      <c r="J26" s="138">
        <v>0</v>
      </c>
      <c r="K26" s="138">
        <v>0</v>
      </c>
      <c r="L26" s="138">
        <v>0</v>
      </c>
      <c r="M26" s="138">
        <v>0</v>
      </c>
      <c r="N26" s="138">
        <v>0</v>
      </c>
      <c r="O26" s="138">
        <v>0</v>
      </c>
      <c r="P26" s="138">
        <v>0</v>
      </c>
      <c r="Q26" s="138">
        <v>0</v>
      </c>
      <c r="R26" s="138">
        <v>0</v>
      </c>
      <c r="S26" s="138">
        <v>0</v>
      </c>
      <c r="T26" s="138">
        <v>0</v>
      </c>
      <c r="U26" s="138">
        <v>0</v>
      </c>
      <c r="V26" s="138">
        <v>0</v>
      </c>
      <c r="W26" s="138">
        <v>0</v>
      </c>
      <c r="X26" s="138">
        <v>0</v>
      </c>
      <c r="Y26" s="138">
        <v>0</v>
      </c>
      <c r="Z26" s="138">
        <v>0</v>
      </c>
      <c r="AA26" s="138">
        <v>0</v>
      </c>
      <c r="AB26" s="138">
        <v>0</v>
      </c>
      <c r="AC26" s="1054" t="s">
        <v>2225</v>
      </c>
      <c r="AE26" s="656" t="s">
        <v>651</v>
      </c>
      <c r="AF26" s="138">
        <v>0</v>
      </c>
      <c r="AG26" s="138">
        <v>0</v>
      </c>
      <c r="AH26" s="138">
        <v>0</v>
      </c>
      <c r="AI26" s="138">
        <v>0</v>
      </c>
      <c r="AJ26" s="138">
        <v>0</v>
      </c>
      <c r="AK26" s="138">
        <v>0</v>
      </c>
      <c r="AL26" s="138">
        <v>0</v>
      </c>
      <c r="AM26" s="138">
        <v>0</v>
      </c>
      <c r="AN26" s="138">
        <v>0</v>
      </c>
      <c r="AO26" s="138">
        <v>0</v>
      </c>
      <c r="AP26" s="138">
        <v>0</v>
      </c>
      <c r="AQ26" s="138">
        <v>0</v>
      </c>
      <c r="AR26" s="138">
        <v>0</v>
      </c>
      <c r="AS26" s="138">
        <v>0</v>
      </c>
      <c r="AT26" s="138">
        <v>0</v>
      </c>
      <c r="AU26" s="138">
        <v>0</v>
      </c>
      <c r="AV26" s="138">
        <v>0</v>
      </c>
      <c r="AW26" s="138">
        <v>0</v>
      </c>
      <c r="AX26" s="138">
        <v>0</v>
      </c>
      <c r="AY26" s="138">
        <v>0</v>
      </c>
      <c r="AZ26" s="138">
        <v>0</v>
      </c>
      <c r="BA26" s="138">
        <v>0</v>
      </c>
      <c r="BB26" s="138">
        <v>0</v>
      </c>
      <c r="BC26" s="138">
        <v>0</v>
      </c>
      <c r="BK26" s="235"/>
    </row>
    <row r="27" spans="1:63" s="140" customFormat="1" ht="12.75" customHeight="1">
      <c r="A27" s="69"/>
      <c r="B27" s="69"/>
      <c r="C27" s="69"/>
      <c r="D27" s="69"/>
      <c r="E27" s="724" t="str">
        <f>IF(AND(SUM(E25:E26)&gt;0,E24=0),"Missing Input",IF(AND(E25=0,E24&gt;0),"Missing Output",IF(SUM(E24:E26)&gt;0,(E25*3.6+E26)/(E24*0.9)*100,"")))</f>
        <v/>
      </c>
      <c r="F27" s="724" t="str">
        <f t="shared" ref="F27:AB27" si="8">IF(AND(SUM(F25:F26)&gt;0,F24=0),"Missing Input",IF(AND(F25=0,F24&gt;0),"Missing Output",IF(SUM(F24:F26)&gt;0,(F25*3.6+F26)/(F24*0.9)*100,"")))</f>
        <v/>
      </c>
      <c r="G27" s="724" t="str">
        <f t="shared" si="8"/>
        <v/>
      </c>
      <c r="H27" s="724" t="str">
        <f t="shared" si="8"/>
        <v/>
      </c>
      <c r="I27" s="724" t="str">
        <f t="shared" si="8"/>
        <v/>
      </c>
      <c r="J27" s="724" t="str">
        <f t="shared" si="8"/>
        <v/>
      </c>
      <c r="K27" s="724" t="str">
        <f t="shared" si="8"/>
        <v/>
      </c>
      <c r="L27" s="724" t="str">
        <f t="shared" si="8"/>
        <v/>
      </c>
      <c r="M27" s="724" t="str">
        <f t="shared" si="8"/>
        <v/>
      </c>
      <c r="N27" s="724" t="str">
        <f t="shared" si="8"/>
        <v/>
      </c>
      <c r="O27" s="724" t="str">
        <f t="shared" si="8"/>
        <v/>
      </c>
      <c r="P27" s="724" t="str">
        <f t="shared" si="8"/>
        <v/>
      </c>
      <c r="Q27" s="724" t="str">
        <f t="shared" si="8"/>
        <v/>
      </c>
      <c r="R27" s="724" t="str">
        <f t="shared" si="8"/>
        <v/>
      </c>
      <c r="S27" s="724" t="str">
        <f t="shared" si="8"/>
        <v/>
      </c>
      <c r="T27" s="724" t="str">
        <f t="shared" si="8"/>
        <v/>
      </c>
      <c r="U27" s="724" t="str">
        <f t="shared" si="8"/>
        <v/>
      </c>
      <c r="V27" s="724" t="str">
        <f t="shared" si="8"/>
        <v/>
      </c>
      <c r="W27" s="724" t="str">
        <f>IF(AND(SUM(W25:W26)&gt;0,W24=0),"Missing Input",IF(AND(W25=0,W24&gt;0),"Missing Output",IF(SUM(W24:W26)&gt;0,(W25*3.6+W26)/(W24*0.9)*100,"")))</f>
        <v/>
      </c>
      <c r="X27" s="724" t="str">
        <f>IF(AND(SUM(X25:X26)&gt;0,X24=0),"Missing Input",IF(AND(X25=0,X24&gt;0),"Missing Output",IF(SUM(X24:X26)&gt;0,(X25*3.6+X26)/(X24*0.9)*100,"")))</f>
        <v/>
      </c>
      <c r="Y27" s="724" t="str">
        <f>IF(AND(SUM(Y25:Y26)&gt;0,Y24=0),"Missing Input",IF(AND(Y25=0,Y24&gt;0),"Missing Output",IF(SUM(Y24:Y26)&gt;0,(Y25*3.6+Y26)/(Y24*0.9)*100,"")))</f>
        <v/>
      </c>
      <c r="Z27" s="724" t="str">
        <f>IF(AND(SUM(Z25:Z26)&gt;0,Z24=0),"Missing Input",IF(AND(Z25=0,Z24&gt;0),"Missing Output",IF(SUM(Z24:Z26)&gt;0,(Z25*3.6+Z26)/(Z24*0.9)*100,"")))</f>
        <v/>
      </c>
      <c r="AA27" s="724" t="str">
        <f>IF(AND(SUM(AA25:AA26)&gt;0,AA24=0),"Missing Input",IF(AND(AA25=0,AA24&gt;0),"Missing Output",IF(SUM(AA24:AA26)&gt;0,(AA25*3.6+AA26)/(AA24*0.9)*100,"")))</f>
        <v/>
      </c>
      <c r="AB27" s="724" t="str">
        <f t="shared" si="8"/>
        <v/>
      </c>
      <c r="AC27" s="1070" t="s">
        <v>2222</v>
      </c>
      <c r="AE27" s="656" t="s">
        <v>965</v>
      </c>
      <c r="AF27" s="141" t="str">
        <f t="shared" ref="AF27:BC27" si="9">IF(AND(SUM(AF25:AF26)&gt;0,AF24=0),"Missing Input",IF(AND(AF25=0,AF24&gt;0),"Missing Output",IF(SUM(AF24:AF26)&gt;0,(AF25*3.6+AF26)/(AF24*0.9)*100,"")))</f>
        <v/>
      </c>
      <c r="AG27" s="141" t="str">
        <f t="shared" si="9"/>
        <v/>
      </c>
      <c r="AH27" s="141" t="str">
        <f t="shared" si="9"/>
        <v/>
      </c>
      <c r="AI27" s="141" t="str">
        <f t="shared" si="9"/>
        <v/>
      </c>
      <c r="AJ27" s="141" t="str">
        <f t="shared" si="9"/>
        <v/>
      </c>
      <c r="AK27" s="141" t="str">
        <f t="shared" si="9"/>
        <v/>
      </c>
      <c r="AL27" s="141" t="str">
        <f t="shared" si="9"/>
        <v/>
      </c>
      <c r="AM27" s="141" t="str">
        <f t="shared" si="9"/>
        <v/>
      </c>
      <c r="AN27" s="141" t="str">
        <f t="shared" si="9"/>
        <v/>
      </c>
      <c r="AO27" s="141" t="str">
        <f t="shared" si="9"/>
        <v/>
      </c>
      <c r="AP27" s="141" t="str">
        <f t="shared" si="9"/>
        <v/>
      </c>
      <c r="AQ27" s="141" t="str">
        <f t="shared" si="9"/>
        <v/>
      </c>
      <c r="AR27" s="141" t="str">
        <f t="shared" si="9"/>
        <v/>
      </c>
      <c r="AS27" s="141" t="str">
        <f t="shared" si="9"/>
        <v/>
      </c>
      <c r="AT27" s="141" t="str">
        <f t="shared" si="9"/>
        <v/>
      </c>
      <c r="AU27" s="141" t="str">
        <f t="shared" si="9"/>
        <v/>
      </c>
      <c r="AV27" s="141" t="str">
        <f t="shared" si="9"/>
        <v/>
      </c>
      <c r="AW27" s="141" t="str">
        <f t="shared" si="9"/>
        <v/>
      </c>
      <c r="AX27" s="141" t="str">
        <f t="shared" si="9"/>
        <v/>
      </c>
      <c r="AY27" s="141" t="str">
        <f>IF(AND(SUM(AY25:AY26)&gt;0,AY24=0),"Missing Input",IF(AND(AY25=0,AY24&gt;0),"Missing Output",IF(SUM(AY24:AY26)&gt;0,(AY25*3.6+AY26)/(AY24*0.9)*100,"")))</f>
        <v/>
      </c>
      <c r="AZ27" s="141" t="str">
        <f>IF(AND(SUM(AZ25:AZ26)&gt;0,AZ24=0),"Missing Input",IF(AND(AZ25=0,AZ24&gt;0),"Missing Output",IF(SUM(AZ24:AZ26)&gt;0,(AZ25*3.6+AZ26)/(AZ24*0.9)*100,"")))</f>
        <v/>
      </c>
      <c r="BA27" s="141" t="str">
        <f>IF(AND(SUM(BA25:BA26)&gt;0,BA24=0),"Missing Input",IF(AND(BA25=0,BA24&gt;0),"Missing Output",IF(SUM(BA24:BA26)&gt;0,(BA25*3.6+BA26)/(BA24*0.9)*100,"")))</f>
        <v/>
      </c>
      <c r="BB27" s="141" t="str">
        <f>IF(AND(SUM(BB25:BB26)&gt;0,BB24=0),"Missing Input",IF(AND(BB25=0,BB24&gt;0),"Missing Output",IF(SUM(BB24:BB26)&gt;0,(BB25*3.6+BB26)/(BB24*0.9)*100,"")))</f>
        <v/>
      </c>
      <c r="BC27" s="141" t="str">
        <f t="shared" si="9"/>
        <v/>
      </c>
      <c r="BK27" s="235"/>
    </row>
    <row r="28" spans="1:63" s="140" customFormat="1" ht="24" customHeight="1">
      <c r="A28" s="69"/>
      <c r="B28" s="69"/>
      <c r="C28" s="69"/>
      <c r="D28" s="69"/>
      <c r="E28" s="631">
        <v>0</v>
      </c>
      <c r="F28" s="631">
        <v>0</v>
      </c>
      <c r="G28" s="631">
        <v>0</v>
      </c>
      <c r="H28" s="631">
        <v>0</v>
      </c>
      <c r="I28" s="631">
        <v>0</v>
      </c>
      <c r="J28" s="632">
        <v>0</v>
      </c>
      <c r="K28" s="632">
        <v>0</v>
      </c>
      <c r="L28" s="632">
        <v>0</v>
      </c>
      <c r="M28" s="632">
        <v>0</v>
      </c>
      <c r="N28" s="632">
        <v>0</v>
      </c>
      <c r="O28" s="148">
        <v>0</v>
      </c>
      <c r="P28" s="632">
        <v>0</v>
      </c>
      <c r="Q28" s="632">
        <v>0</v>
      </c>
      <c r="R28" s="632">
        <v>0</v>
      </c>
      <c r="S28" s="632">
        <v>0</v>
      </c>
      <c r="T28" s="632">
        <v>0</v>
      </c>
      <c r="U28" s="632">
        <v>0</v>
      </c>
      <c r="V28" s="632">
        <v>0</v>
      </c>
      <c r="W28" s="632">
        <v>0</v>
      </c>
      <c r="X28" s="632">
        <v>0</v>
      </c>
      <c r="Y28" s="148">
        <v>0</v>
      </c>
      <c r="Z28" s="632">
        <v>0</v>
      </c>
      <c r="AA28" s="632">
        <v>0</v>
      </c>
      <c r="AB28" s="148"/>
      <c r="AC28" s="1066" t="s">
        <v>2154</v>
      </c>
      <c r="AE28" s="656" t="s">
        <v>199</v>
      </c>
      <c r="AF28" s="632"/>
      <c r="AG28" s="632"/>
      <c r="AH28" s="632"/>
      <c r="AI28" s="632"/>
      <c r="AJ28" s="632"/>
      <c r="AK28" s="632"/>
      <c r="AL28" s="632"/>
      <c r="AM28" s="632"/>
      <c r="AN28" s="632"/>
      <c r="AO28" s="632"/>
      <c r="AP28" s="632"/>
      <c r="AQ28" s="632"/>
      <c r="AR28" s="632"/>
      <c r="AS28" s="632"/>
      <c r="AT28" s="632"/>
      <c r="AU28" s="632"/>
      <c r="AV28" s="632"/>
      <c r="AW28" s="632"/>
      <c r="AX28" s="632"/>
      <c r="AY28" s="632"/>
      <c r="AZ28" s="632"/>
      <c r="BA28" s="632"/>
      <c r="BB28" s="632"/>
      <c r="BC28" s="632"/>
      <c r="BK28" s="226"/>
    </row>
    <row r="29" spans="1:63" s="140" customFormat="1" ht="12.75" customHeight="1">
      <c r="A29" s="69" t="s">
        <v>538</v>
      </c>
      <c r="B29" s="9" t="s">
        <v>1308</v>
      </c>
      <c r="C29" s="69" t="s">
        <v>247</v>
      </c>
      <c r="D29" s="69" t="s">
        <v>83</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656" t="s">
        <v>649</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c r="BK29" s="235"/>
    </row>
    <row r="30" spans="1:63" s="140" customFormat="1" ht="12.75" customHeight="1">
      <c r="A30" s="69" t="s">
        <v>538</v>
      </c>
      <c r="B30" s="9" t="s">
        <v>75</v>
      </c>
      <c r="C30" s="69" t="s">
        <v>247</v>
      </c>
      <c r="D30" s="69" t="s">
        <v>83</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2225</v>
      </c>
      <c r="AE30" s="656" t="s">
        <v>651</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c r="BK30" s="235"/>
    </row>
    <row r="31" spans="1:63" s="140" customFormat="1" ht="12.75" customHeight="1">
      <c r="A31" s="69"/>
      <c r="B31" s="69"/>
      <c r="C31" s="69"/>
      <c r="D31" s="69"/>
      <c r="E31" s="724" t="str">
        <f>IF(AND(E30&gt;0,E29=0),"Missing Input",IF(AND(E29&gt;0,E30=0),"Missing Output",IF(SUM(E29:E30)&gt;0,(E30/(E29*0.9))*100,"")))</f>
        <v/>
      </c>
      <c r="F31" s="724" t="str">
        <f t="shared" ref="F31:AB31" si="10">IF(AND(F30&gt;0,F29=0),"Missing Input",IF(AND(F29&gt;0,F30=0),"Missing Output",IF(SUM(F29:F30)&gt;0,(F30/(F29*0.9))*100,"")))</f>
        <v/>
      </c>
      <c r="G31" s="724" t="str">
        <f t="shared" si="10"/>
        <v/>
      </c>
      <c r="H31" s="724" t="str">
        <f t="shared" si="10"/>
        <v/>
      </c>
      <c r="I31" s="724" t="str">
        <f t="shared" si="10"/>
        <v/>
      </c>
      <c r="J31" s="724" t="str">
        <f t="shared" si="10"/>
        <v/>
      </c>
      <c r="K31" s="724" t="str">
        <f t="shared" si="10"/>
        <v/>
      </c>
      <c r="L31" s="724" t="str">
        <f t="shared" si="10"/>
        <v/>
      </c>
      <c r="M31" s="724" t="str">
        <f t="shared" si="10"/>
        <v/>
      </c>
      <c r="N31" s="724" t="str">
        <f t="shared" si="10"/>
        <v/>
      </c>
      <c r="O31" s="724" t="str">
        <f t="shared" si="10"/>
        <v/>
      </c>
      <c r="P31" s="724" t="str">
        <f t="shared" si="10"/>
        <v/>
      </c>
      <c r="Q31" s="724" t="str">
        <f t="shared" si="10"/>
        <v/>
      </c>
      <c r="R31" s="724" t="str">
        <f t="shared" si="10"/>
        <v/>
      </c>
      <c r="S31" s="724" t="str">
        <f t="shared" si="10"/>
        <v/>
      </c>
      <c r="T31" s="724" t="str">
        <f t="shared" si="10"/>
        <v/>
      </c>
      <c r="U31" s="724" t="str">
        <f t="shared" si="10"/>
        <v/>
      </c>
      <c r="V31" s="724" t="str">
        <f t="shared" si="10"/>
        <v/>
      </c>
      <c r="W31" s="724" t="str">
        <f>IF(AND(W30&gt;0,W29=0),"Missing Input",IF(AND(W29&gt;0,W30=0),"Missing Output",IF(SUM(W29:W30)&gt;0,(W30/(W29*0.9))*100,"")))</f>
        <v/>
      </c>
      <c r="X31" s="724" t="str">
        <f>IF(AND(X30&gt;0,X29=0),"Missing Input",IF(AND(X29&gt;0,X30=0),"Missing Output",IF(SUM(X29:X30)&gt;0,(X30/(X29*0.9))*100,"")))</f>
        <v/>
      </c>
      <c r="Y31" s="724" t="str">
        <f>IF(AND(Y30&gt;0,Y29=0),"Missing Input",IF(AND(Y29&gt;0,Y30=0),"Missing Output",IF(SUM(Y29:Y30)&gt;0,(Y30/(Y29*0.9))*100,"")))</f>
        <v/>
      </c>
      <c r="Z31" s="724" t="str">
        <f>IF(AND(Z30&gt;0,Z29=0),"Missing Input",IF(AND(Z29&gt;0,Z30=0),"Missing Output",IF(SUM(Z29:Z30)&gt;0,(Z30/(Z29*0.9))*100,"")))</f>
        <v/>
      </c>
      <c r="AA31" s="724" t="str">
        <f>IF(AND(AA30&gt;0,AA29=0),"Missing Input",IF(AND(AA29&gt;0,AA30=0),"Missing Output",IF(SUM(AA29:AA30)&gt;0,(AA30/(AA29*0.9))*100,"")))</f>
        <v/>
      </c>
      <c r="AB31" s="724" t="str">
        <f t="shared" si="10"/>
        <v/>
      </c>
      <c r="AC31" s="1070" t="s">
        <v>2222</v>
      </c>
      <c r="AE31" s="656" t="s">
        <v>965</v>
      </c>
      <c r="AF31" s="141" t="str">
        <f t="shared" ref="AF31:BC31" si="11">IF(AND(AF30&gt;0,AF29=0),"Missing Input",IF(AND(AF29&gt;0,AF30=0),"Missing Output",IF(SUM(AF29:AF30)&gt;0,(AF30/(AF29*0.9))*100,"")))</f>
        <v/>
      </c>
      <c r="AG31" s="141" t="str">
        <f t="shared" si="11"/>
        <v/>
      </c>
      <c r="AH31" s="141" t="str">
        <f t="shared" si="11"/>
        <v/>
      </c>
      <c r="AI31" s="141" t="str">
        <f t="shared" si="11"/>
        <v/>
      </c>
      <c r="AJ31" s="141" t="str">
        <f t="shared" si="11"/>
        <v/>
      </c>
      <c r="AK31" s="141" t="str">
        <f t="shared" si="11"/>
        <v/>
      </c>
      <c r="AL31" s="141" t="str">
        <f t="shared" si="11"/>
        <v/>
      </c>
      <c r="AM31" s="141" t="str">
        <f t="shared" si="11"/>
        <v/>
      </c>
      <c r="AN31" s="141" t="str">
        <f t="shared" si="11"/>
        <v/>
      </c>
      <c r="AO31" s="141" t="str">
        <f t="shared" si="11"/>
        <v/>
      </c>
      <c r="AP31" s="141" t="str">
        <f t="shared" si="11"/>
        <v/>
      </c>
      <c r="AQ31" s="141" t="str">
        <f t="shared" si="11"/>
        <v/>
      </c>
      <c r="AR31" s="141" t="str">
        <f t="shared" si="11"/>
        <v/>
      </c>
      <c r="AS31" s="141" t="str">
        <f t="shared" si="11"/>
        <v/>
      </c>
      <c r="AT31" s="141" t="str">
        <f t="shared" si="11"/>
        <v/>
      </c>
      <c r="AU31" s="141" t="str">
        <f t="shared" si="11"/>
        <v/>
      </c>
      <c r="AV31" s="141" t="str">
        <f t="shared" si="11"/>
        <v/>
      </c>
      <c r="AW31" s="141" t="str">
        <f t="shared" si="11"/>
        <v/>
      </c>
      <c r="AX31" s="141" t="str">
        <f t="shared" si="11"/>
        <v/>
      </c>
      <c r="AY31" s="141" t="str">
        <f>IF(AND(AY30&gt;0,AY29=0),"Missing Input",IF(AND(AY29&gt;0,AY30=0),"Missing Output",IF(SUM(AY29:AY30)&gt;0,(AY30/(AY29*0.9))*100,"")))</f>
        <v/>
      </c>
      <c r="AZ31" s="141" t="str">
        <f>IF(AND(AZ30&gt;0,AZ29=0),"Missing Input",IF(AND(AZ29&gt;0,AZ30=0),"Missing Output",IF(SUM(AZ29:AZ30)&gt;0,(AZ30/(AZ29*0.9))*100,"")))</f>
        <v/>
      </c>
      <c r="BA31" s="141" t="str">
        <f>IF(AND(BA30&gt;0,BA29=0),"Missing Input",IF(AND(BA29&gt;0,BA30=0),"Missing Output",IF(SUM(BA29:BA30)&gt;0,(BA30/(BA29*0.9))*100,"")))</f>
        <v/>
      </c>
      <c r="BB31" s="141" t="str">
        <f>IF(AND(BB30&gt;0,BB29=0),"Missing Input",IF(AND(BB29&gt;0,BB30=0),"Missing Output",IF(SUM(BB29:BB30)&gt;0,(BB30/(BB29*0.9))*100,"")))</f>
        <v/>
      </c>
      <c r="BC31" s="141" t="str">
        <f t="shared" si="11"/>
        <v/>
      </c>
      <c r="BK31" s="235"/>
    </row>
    <row r="32" spans="1:63" s="140" customFormat="1" ht="24" customHeight="1">
      <c r="A32" s="69"/>
      <c r="B32" s="69"/>
      <c r="C32" s="69"/>
      <c r="D32" s="69"/>
      <c r="E32" s="147"/>
      <c r="F32" s="147"/>
      <c r="G32" s="147"/>
      <c r="H32" s="147"/>
      <c r="I32" s="147"/>
      <c r="J32" s="148"/>
      <c r="K32" s="148"/>
      <c r="L32" s="148"/>
      <c r="M32" s="148"/>
      <c r="N32" s="148"/>
      <c r="O32" s="148"/>
      <c r="P32" s="148"/>
      <c r="Q32" s="148"/>
      <c r="R32" s="148"/>
      <c r="S32" s="148"/>
      <c r="T32" s="148"/>
      <c r="U32" s="148"/>
      <c r="V32" s="148"/>
      <c r="W32" s="148"/>
      <c r="X32" s="148"/>
      <c r="Y32" s="148"/>
      <c r="Z32" s="148"/>
      <c r="AA32" s="148"/>
      <c r="AB32" s="148"/>
      <c r="AC32" s="1071" t="s">
        <v>2223</v>
      </c>
      <c r="AE32" s="656" t="s">
        <v>759</v>
      </c>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K32" s="235"/>
    </row>
    <row r="33" spans="1:63" s="140" customFormat="1" ht="12.75">
      <c r="A33" s="69" t="s">
        <v>538</v>
      </c>
      <c r="B33" s="9" t="s">
        <v>74</v>
      </c>
      <c r="C33" s="69" t="s">
        <v>615</v>
      </c>
      <c r="D33" s="69" t="s">
        <v>83</v>
      </c>
      <c r="E33" s="718">
        <f>SUM(E8,E12,E21,E25)</f>
        <v>0</v>
      </c>
      <c r="F33" s="718">
        <f t="shared" ref="F33:O33" si="12">SUM(F8,F12,F21,F25)</f>
        <v>0</v>
      </c>
      <c r="G33" s="718">
        <f t="shared" si="12"/>
        <v>0</v>
      </c>
      <c r="H33" s="718">
        <f t="shared" si="12"/>
        <v>0</v>
      </c>
      <c r="I33" s="718">
        <f t="shared" si="12"/>
        <v>0</v>
      </c>
      <c r="J33" s="718">
        <f t="shared" si="12"/>
        <v>0</v>
      </c>
      <c r="K33" s="718">
        <f t="shared" si="12"/>
        <v>0</v>
      </c>
      <c r="L33" s="718">
        <f t="shared" si="12"/>
        <v>0</v>
      </c>
      <c r="M33" s="718">
        <f t="shared" si="12"/>
        <v>0</v>
      </c>
      <c r="N33" s="718">
        <f t="shared" si="12"/>
        <v>0</v>
      </c>
      <c r="O33" s="722">
        <f t="shared" si="12"/>
        <v>0</v>
      </c>
      <c r="P33" s="718">
        <f t="shared" ref="P33:AB33" si="13">SUM(P8,P12,P21,P25)</f>
        <v>0</v>
      </c>
      <c r="Q33" s="718">
        <f t="shared" si="13"/>
        <v>0</v>
      </c>
      <c r="R33" s="718">
        <f t="shared" si="13"/>
        <v>0</v>
      </c>
      <c r="S33" s="718">
        <f t="shared" si="13"/>
        <v>0</v>
      </c>
      <c r="T33" s="718">
        <f t="shared" si="13"/>
        <v>0</v>
      </c>
      <c r="U33" s="718">
        <f t="shared" ref="U33:Z33" si="14">SUM(U8,U12,U21,U25)</f>
        <v>0</v>
      </c>
      <c r="V33" s="718">
        <f t="shared" si="14"/>
        <v>0</v>
      </c>
      <c r="W33" s="718">
        <f t="shared" si="14"/>
        <v>0</v>
      </c>
      <c r="X33" s="718">
        <f t="shared" si="14"/>
        <v>0</v>
      </c>
      <c r="Y33" s="722">
        <f t="shared" si="14"/>
        <v>0</v>
      </c>
      <c r="Z33" s="718">
        <f t="shared" si="14"/>
        <v>0</v>
      </c>
      <c r="AA33" s="718">
        <f>SUM(AA8,AA12,AA21,AA25)</f>
        <v>0</v>
      </c>
      <c r="AB33" s="722">
        <f t="shared" si="13"/>
        <v>0</v>
      </c>
      <c r="AC33" s="1072" t="s">
        <v>2224</v>
      </c>
      <c r="AE33" s="656" t="s">
        <v>652</v>
      </c>
      <c r="AF33" s="145">
        <f t="shared" ref="AF33:BC33" si="15">SUM(AF8,AF12,AF21,AF25)</f>
        <v>0</v>
      </c>
      <c r="AG33" s="145">
        <f t="shared" si="15"/>
        <v>0</v>
      </c>
      <c r="AH33" s="145">
        <f t="shared" si="15"/>
        <v>0</v>
      </c>
      <c r="AI33" s="145">
        <f t="shared" si="15"/>
        <v>0</v>
      </c>
      <c r="AJ33" s="145">
        <f t="shared" si="15"/>
        <v>0</v>
      </c>
      <c r="AK33" s="145">
        <f t="shared" si="15"/>
        <v>0</v>
      </c>
      <c r="AL33" s="145">
        <f t="shared" si="15"/>
        <v>0</v>
      </c>
      <c r="AM33" s="145">
        <f t="shared" si="15"/>
        <v>0</v>
      </c>
      <c r="AN33" s="145">
        <f t="shared" si="15"/>
        <v>0</v>
      </c>
      <c r="AO33" s="145">
        <f t="shared" si="15"/>
        <v>0</v>
      </c>
      <c r="AP33" s="145">
        <f t="shared" si="15"/>
        <v>0</v>
      </c>
      <c r="AQ33" s="145">
        <f t="shared" si="15"/>
        <v>0</v>
      </c>
      <c r="AR33" s="145">
        <f t="shared" si="15"/>
        <v>0</v>
      </c>
      <c r="AS33" s="145">
        <f t="shared" si="15"/>
        <v>0</v>
      </c>
      <c r="AT33" s="145">
        <f t="shared" si="15"/>
        <v>0</v>
      </c>
      <c r="AU33" s="145">
        <f t="shared" si="15"/>
        <v>0</v>
      </c>
      <c r="AV33" s="145">
        <f t="shared" si="15"/>
        <v>0</v>
      </c>
      <c r="AW33" s="145">
        <f t="shared" si="15"/>
        <v>0</v>
      </c>
      <c r="AX33" s="145">
        <f t="shared" si="15"/>
        <v>0</v>
      </c>
      <c r="AY33" s="145">
        <f>SUM(AY8,AY12,AY21,AY25)</f>
        <v>0</v>
      </c>
      <c r="AZ33" s="145">
        <f>SUM(AZ8,AZ12,AZ21,AZ25)</f>
        <v>0</v>
      </c>
      <c r="BA33" s="145">
        <f>SUM(BA8,BA12,BA21,BA25)</f>
        <v>0</v>
      </c>
      <c r="BB33" s="145">
        <f>SUM(BB8,BB12,BB21,BB25)</f>
        <v>0</v>
      </c>
      <c r="BC33" s="145">
        <f t="shared" si="15"/>
        <v>0</v>
      </c>
      <c r="BK33" s="235"/>
    </row>
    <row r="34" spans="1:63" s="140" customFormat="1" ht="13.5" thickBot="1">
      <c r="A34" s="69" t="s">
        <v>538</v>
      </c>
      <c r="B34" s="69" t="s">
        <v>75</v>
      </c>
      <c r="C34" s="69" t="s">
        <v>615</v>
      </c>
      <c r="D34" s="69" t="s">
        <v>83</v>
      </c>
      <c r="E34" s="720">
        <f>SUM(E13,E17,E26,E30)</f>
        <v>0</v>
      </c>
      <c r="F34" s="720">
        <f t="shared" ref="F34:O34" si="16">SUM(F13,F17,F26,F30)</f>
        <v>0</v>
      </c>
      <c r="G34" s="720">
        <f t="shared" si="16"/>
        <v>0</v>
      </c>
      <c r="H34" s="720">
        <f t="shared" si="16"/>
        <v>0</v>
      </c>
      <c r="I34" s="720">
        <f t="shared" si="16"/>
        <v>0</v>
      </c>
      <c r="J34" s="720">
        <f t="shared" si="16"/>
        <v>0</v>
      </c>
      <c r="K34" s="720">
        <f t="shared" si="16"/>
        <v>0</v>
      </c>
      <c r="L34" s="720">
        <f t="shared" si="16"/>
        <v>0</v>
      </c>
      <c r="M34" s="720">
        <f t="shared" si="16"/>
        <v>0</v>
      </c>
      <c r="N34" s="720">
        <f t="shared" si="16"/>
        <v>0</v>
      </c>
      <c r="O34" s="723">
        <f t="shared" si="16"/>
        <v>0</v>
      </c>
      <c r="P34" s="720">
        <f t="shared" ref="P34:AB34" si="17">SUM(P13,P17,P26,P30)</f>
        <v>0</v>
      </c>
      <c r="Q34" s="720">
        <f t="shared" si="17"/>
        <v>0</v>
      </c>
      <c r="R34" s="720">
        <f t="shared" si="17"/>
        <v>0</v>
      </c>
      <c r="S34" s="720">
        <f t="shared" si="17"/>
        <v>0</v>
      </c>
      <c r="T34" s="720">
        <f t="shared" si="17"/>
        <v>0</v>
      </c>
      <c r="U34" s="720">
        <f t="shared" ref="U34:Z34" si="18">SUM(U13,U17,U26,U30)</f>
        <v>0</v>
      </c>
      <c r="V34" s="720">
        <f t="shared" si="18"/>
        <v>0</v>
      </c>
      <c r="W34" s="720">
        <f t="shared" si="18"/>
        <v>0</v>
      </c>
      <c r="X34" s="720">
        <f t="shared" si="18"/>
        <v>0</v>
      </c>
      <c r="Y34" s="723">
        <f t="shared" si="18"/>
        <v>0</v>
      </c>
      <c r="Z34" s="720">
        <f t="shared" si="18"/>
        <v>0</v>
      </c>
      <c r="AA34" s="720">
        <f>SUM(AA13,AA17,AA26,AA30)</f>
        <v>0</v>
      </c>
      <c r="AB34" s="723">
        <f t="shared" si="17"/>
        <v>0</v>
      </c>
      <c r="AC34" s="1073" t="s">
        <v>2225</v>
      </c>
      <c r="AE34" s="657" t="s">
        <v>653</v>
      </c>
      <c r="AF34" s="146">
        <f t="shared" ref="AF34:BC34" si="19">SUM(AF13,AF17,AF26,AF30)</f>
        <v>0</v>
      </c>
      <c r="AG34" s="146">
        <f t="shared" si="19"/>
        <v>0</v>
      </c>
      <c r="AH34" s="146">
        <f t="shared" si="19"/>
        <v>0</v>
      </c>
      <c r="AI34" s="146">
        <f t="shared" si="19"/>
        <v>0</v>
      </c>
      <c r="AJ34" s="146">
        <f t="shared" si="19"/>
        <v>0</v>
      </c>
      <c r="AK34" s="146">
        <f t="shared" si="19"/>
        <v>0</v>
      </c>
      <c r="AL34" s="146">
        <f t="shared" si="19"/>
        <v>0</v>
      </c>
      <c r="AM34" s="146">
        <f t="shared" si="19"/>
        <v>0</v>
      </c>
      <c r="AN34" s="146">
        <f t="shared" si="19"/>
        <v>0</v>
      </c>
      <c r="AO34" s="146">
        <f t="shared" si="19"/>
        <v>0</v>
      </c>
      <c r="AP34" s="146">
        <f t="shared" si="19"/>
        <v>0</v>
      </c>
      <c r="AQ34" s="146">
        <f t="shared" si="19"/>
        <v>0</v>
      </c>
      <c r="AR34" s="146">
        <f t="shared" si="19"/>
        <v>0</v>
      </c>
      <c r="AS34" s="146">
        <f t="shared" si="19"/>
        <v>0</v>
      </c>
      <c r="AT34" s="146">
        <f t="shared" si="19"/>
        <v>0</v>
      </c>
      <c r="AU34" s="146">
        <f t="shared" si="19"/>
        <v>0</v>
      </c>
      <c r="AV34" s="146">
        <f t="shared" si="19"/>
        <v>0</v>
      </c>
      <c r="AW34" s="146">
        <f t="shared" si="19"/>
        <v>0</v>
      </c>
      <c r="AX34" s="146">
        <f t="shared" si="19"/>
        <v>0</v>
      </c>
      <c r="AY34" s="146">
        <f>SUM(AY13,AY17,AY26,AY30)</f>
        <v>0</v>
      </c>
      <c r="AZ34" s="146">
        <f>SUM(AZ13,AZ17,AZ26,AZ30)</f>
        <v>0</v>
      </c>
      <c r="BA34" s="146">
        <f>SUM(BA13,BA17,BA26,BA30)</f>
        <v>0</v>
      </c>
      <c r="BB34" s="146">
        <f>SUM(BB13,BB17,BB26,BB30)</f>
        <v>0</v>
      </c>
      <c r="BC34" s="146">
        <f t="shared" si="19"/>
        <v>0</v>
      </c>
      <c r="BK34" s="236"/>
    </row>
  </sheetData>
  <phoneticPr fontId="11" type="noConversion"/>
  <conditionalFormatting sqref="E6:Z34">
    <cfRule type="expression" dxfId="200" priority="2" stopIfTrue="1">
      <formula>E6&lt;&gt;AF6</formula>
    </cfRule>
  </conditionalFormatting>
  <conditionalFormatting sqref="AB6:AB34">
    <cfRule type="expression" dxfId="199" priority="86" stopIfTrue="1">
      <formula>AB6&lt;&gt;BC6</formula>
    </cfRule>
  </conditionalFormatting>
  <conditionalFormatting sqref="AA6:AA34">
    <cfRule type="expression" dxfId="198" priority="1" stopIfTrue="1">
      <formula>AA6&lt;&gt;BB6</formula>
    </cfRule>
  </conditionalFormatting>
  <dataValidations count="1">
    <dataValidation type="whole" operator="greaterThanOrEqual" allowBlank="1" showInputMessage="1" showErrorMessage="1" error="Positive whole numbers only / Nombres entiers positifs uniquement" sqref="AF16:BC17 AF20:BC21 AF24:BC26 AF29:BC30 AF7:BC8 AF11:BC13 E16:AB17 E20:AB21 E24:AB26 E29:AB30 E7:AB8 E11:AB13">
      <formula1>0</formula1>
    </dataValidation>
  </dataValidations>
  <pageMargins left="0.23622047244094491" right="0.23622047244094491" top="0.51181102362204722" bottom="0.31496062992125984" header="0.51181102362204722" footer="0.51181102362204722"/>
  <pageSetup paperSize="9" scale="61"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sheetPr codeName="Sheet01" enableFormatConditionsCalculation="0">
    <tabColor indexed="42"/>
    <pageSetUpPr autoPageBreaks="0"/>
  </sheetPr>
  <dimension ref="A1:BU113"/>
  <sheetViews>
    <sheetView showGridLines="0" zoomScaleNormal="100" workbookViewId="0">
      <pane xSplit="4" ySplit="5" topLeftCell="E6" activePane="bottomRight" state="frozen"/>
      <selection activeCell="P11" sqref="P11"/>
      <selection pane="topRight" activeCell="P11" sqref="P11"/>
      <selection pane="bottomLeft" activeCell="P11" sqref="P11"/>
      <selection pane="bottomRight" activeCell="C1" sqref="C1"/>
    </sheetView>
  </sheetViews>
  <sheetFormatPr defaultRowHeight="12.75"/>
  <cols>
    <col min="1" max="2" width="9.42578125" style="11" hidden="1" customWidth="1"/>
    <col min="3" max="3" width="32.28515625" style="11" customWidth="1"/>
    <col min="4" max="4" width="4" style="11" customWidth="1"/>
    <col min="5" max="10" width="13.7109375" style="11" customWidth="1"/>
    <col min="11" max="11" width="49.5703125" style="11" bestFit="1" customWidth="1"/>
    <col min="12" max="12" width="15.28515625" style="11" customWidth="1"/>
    <col min="13" max="13" width="19.85546875" style="11" bestFit="1" customWidth="1"/>
    <col min="14" max="15" width="9.140625" style="11"/>
    <col min="16" max="17" width="11.5703125" style="11" bestFit="1" customWidth="1"/>
    <col min="18" max="19" width="10.85546875" style="11" bestFit="1" customWidth="1"/>
    <col min="20" max="21" width="9.140625" style="11"/>
    <col min="22" max="22" width="11.5703125" style="11" bestFit="1" customWidth="1"/>
    <col min="23" max="26" width="9.140625" style="11"/>
    <col min="27" max="27" width="33.140625" style="11" hidden="1" customWidth="1"/>
    <col min="28" max="28" width="2.42578125" style="11" hidden="1" customWidth="1"/>
    <col min="29" max="29" width="14.140625" style="11" hidden="1" customWidth="1"/>
    <col min="30" max="31" width="9.140625" style="11" hidden="1" customWidth="1"/>
    <col min="32" max="32" width="13.42578125" style="11" hidden="1" customWidth="1"/>
    <col min="33" max="34" width="9.140625" style="11" hidden="1" customWidth="1"/>
    <col min="35" max="35" width="14.28515625" style="11" hidden="1" customWidth="1"/>
    <col min="36" max="36" width="14" style="11" hidden="1" customWidth="1"/>
    <col min="37" max="70" width="9.140625" style="11" hidden="1" customWidth="1"/>
    <col min="71" max="256" width="9.140625" style="11"/>
    <col min="257" max="258" width="0" style="11" hidden="1" customWidth="1"/>
    <col min="259" max="259" width="32.28515625" style="11" customWidth="1"/>
    <col min="260" max="260" width="4" style="11" customWidth="1"/>
    <col min="261" max="266" width="13.7109375" style="11" customWidth="1"/>
    <col min="267" max="267" width="49.5703125" style="11" bestFit="1" customWidth="1"/>
    <col min="268" max="268" width="15.28515625" style="11" customWidth="1"/>
    <col min="269" max="269" width="19.85546875" style="11" bestFit="1" customWidth="1"/>
    <col min="270" max="271" width="9.140625" style="11"/>
    <col min="272" max="273" width="11.5703125" style="11" bestFit="1" customWidth="1"/>
    <col min="274" max="275" width="10.85546875" style="11" bestFit="1" customWidth="1"/>
    <col min="276" max="277" width="9.140625" style="11"/>
    <col min="278" max="278" width="11.5703125" style="11" bestFit="1" customWidth="1"/>
    <col min="279" max="282" width="9.140625" style="11"/>
    <col min="283" max="326" width="0" style="11" hidden="1" customWidth="1"/>
    <col min="327" max="512" width="9.140625" style="11"/>
    <col min="513" max="514" width="0" style="11" hidden="1" customWidth="1"/>
    <col min="515" max="515" width="32.28515625" style="11" customWidth="1"/>
    <col min="516" max="516" width="4" style="11" customWidth="1"/>
    <col min="517" max="522" width="13.7109375" style="11" customWidth="1"/>
    <col min="523" max="523" width="49.5703125" style="11" bestFit="1" customWidth="1"/>
    <col min="524" max="524" width="15.28515625" style="11" customWidth="1"/>
    <col min="525" max="525" width="19.85546875" style="11" bestFit="1" customWidth="1"/>
    <col min="526" max="527" width="9.140625" style="11"/>
    <col min="528" max="529" width="11.5703125" style="11" bestFit="1" customWidth="1"/>
    <col min="530" max="531" width="10.85546875" style="11" bestFit="1" customWidth="1"/>
    <col min="532" max="533" width="9.140625" style="11"/>
    <col min="534" max="534" width="11.5703125" style="11" bestFit="1" customWidth="1"/>
    <col min="535" max="538" width="9.140625" style="11"/>
    <col min="539" max="582" width="0" style="11" hidden="1" customWidth="1"/>
    <col min="583" max="768" width="9.140625" style="11"/>
    <col min="769" max="770" width="0" style="11" hidden="1" customWidth="1"/>
    <col min="771" max="771" width="32.28515625" style="11" customWidth="1"/>
    <col min="772" max="772" width="4" style="11" customWidth="1"/>
    <col min="773" max="778" width="13.7109375" style="11" customWidth="1"/>
    <col min="779" max="779" width="49.5703125" style="11" bestFit="1" customWidth="1"/>
    <col min="780" max="780" width="15.28515625" style="11" customWidth="1"/>
    <col min="781" max="781" width="19.85546875" style="11" bestFit="1" customWidth="1"/>
    <col min="782" max="783" width="9.140625" style="11"/>
    <col min="784" max="785" width="11.5703125" style="11" bestFit="1" customWidth="1"/>
    <col min="786" max="787" width="10.85546875" style="11" bestFit="1" customWidth="1"/>
    <col min="788" max="789" width="9.140625" style="11"/>
    <col min="790" max="790" width="11.5703125" style="11" bestFit="1" customWidth="1"/>
    <col min="791" max="794" width="9.140625" style="11"/>
    <col min="795" max="838" width="0" style="11" hidden="1" customWidth="1"/>
    <col min="839" max="1024" width="9.140625" style="11"/>
    <col min="1025" max="1026" width="0" style="11" hidden="1" customWidth="1"/>
    <col min="1027" max="1027" width="32.28515625" style="11" customWidth="1"/>
    <col min="1028" max="1028" width="4" style="11" customWidth="1"/>
    <col min="1029" max="1034" width="13.7109375" style="11" customWidth="1"/>
    <col min="1035" max="1035" width="49.5703125" style="11" bestFit="1" customWidth="1"/>
    <col min="1036" max="1036" width="15.28515625" style="11" customWidth="1"/>
    <col min="1037" max="1037" width="19.85546875" style="11" bestFit="1" customWidth="1"/>
    <col min="1038" max="1039" width="9.140625" style="11"/>
    <col min="1040" max="1041" width="11.5703125" style="11" bestFit="1" customWidth="1"/>
    <col min="1042" max="1043" width="10.85546875" style="11" bestFit="1" customWidth="1"/>
    <col min="1044" max="1045" width="9.140625" style="11"/>
    <col min="1046" max="1046" width="11.5703125" style="11" bestFit="1" customWidth="1"/>
    <col min="1047" max="1050" width="9.140625" style="11"/>
    <col min="1051" max="1094" width="0" style="11" hidden="1" customWidth="1"/>
    <col min="1095" max="1280" width="9.140625" style="11"/>
    <col min="1281" max="1282" width="0" style="11" hidden="1" customWidth="1"/>
    <col min="1283" max="1283" width="32.28515625" style="11" customWidth="1"/>
    <col min="1284" max="1284" width="4" style="11" customWidth="1"/>
    <col min="1285" max="1290" width="13.7109375" style="11" customWidth="1"/>
    <col min="1291" max="1291" width="49.5703125" style="11" bestFit="1" customWidth="1"/>
    <col min="1292" max="1292" width="15.28515625" style="11" customWidth="1"/>
    <col min="1293" max="1293" width="19.85546875" style="11" bestFit="1" customWidth="1"/>
    <col min="1294" max="1295" width="9.140625" style="11"/>
    <col min="1296" max="1297" width="11.5703125" style="11" bestFit="1" customWidth="1"/>
    <col min="1298" max="1299" width="10.85546875" style="11" bestFit="1" customWidth="1"/>
    <col min="1300" max="1301" width="9.140625" style="11"/>
    <col min="1302" max="1302" width="11.5703125" style="11" bestFit="1" customWidth="1"/>
    <col min="1303" max="1306" width="9.140625" style="11"/>
    <col min="1307" max="1350" width="0" style="11" hidden="1" customWidth="1"/>
    <col min="1351" max="1536" width="9.140625" style="11"/>
    <col min="1537" max="1538" width="0" style="11" hidden="1" customWidth="1"/>
    <col min="1539" max="1539" width="32.28515625" style="11" customWidth="1"/>
    <col min="1540" max="1540" width="4" style="11" customWidth="1"/>
    <col min="1541" max="1546" width="13.7109375" style="11" customWidth="1"/>
    <col min="1547" max="1547" width="49.5703125" style="11" bestFit="1" customWidth="1"/>
    <col min="1548" max="1548" width="15.28515625" style="11" customWidth="1"/>
    <col min="1549" max="1549" width="19.85546875" style="11" bestFit="1" customWidth="1"/>
    <col min="1550" max="1551" width="9.140625" style="11"/>
    <col min="1552" max="1553" width="11.5703125" style="11" bestFit="1" customWidth="1"/>
    <col min="1554" max="1555" width="10.85546875" style="11" bestFit="1" customWidth="1"/>
    <col min="1556" max="1557" width="9.140625" style="11"/>
    <col min="1558" max="1558" width="11.5703125" style="11" bestFit="1" customWidth="1"/>
    <col min="1559" max="1562" width="9.140625" style="11"/>
    <col min="1563" max="1606" width="0" style="11" hidden="1" customWidth="1"/>
    <col min="1607" max="1792" width="9.140625" style="11"/>
    <col min="1793" max="1794" width="0" style="11" hidden="1" customWidth="1"/>
    <col min="1795" max="1795" width="32.28515625" style="11" customWidth="1"/>
    <col min="1796" max="1796" width="4" style="11" customWidth="1"/>
    <col min="1797" max="1802" width="13.7109375" style="11" customWidth="1"/>
    <col min="1803" max="1803" width="49.5703125" style="11" bestFit="1" customWidth="1"/>
    <col min="1804" max="1804" width="15.28515625" style="11" customWidth="1"/>
    <col min="1805" max="1805" width="19.85546875" style="11" bestFit="1" customWidth="1"/>
    <col min="1806" max="1807" width="9.140625" style="11"/>
    <col min="1808" max="1809" width="11.5703125" style="11" bestFit="1" customWidth="1"/>
    <col min="1810" max="1811" width="10.85546875" style="11" bestFit="1" customWidth="1"/>
    <col min="1812" max="1813" width="9.140625" style="11"/>
    <col min="1814" max="1814" width="11.5703125" style="11" bestFit="1" customWidth="1"/>
    <col min="1815" max="1818" width="9.140625" style="11"/>
    <col min="1819" max="1862" width="0" style="11" hidden="1" customWidth="1"/>
    <col min="1863" max="2048" width="9.140625" style="11"/>
    <col min="2049" max="2050" width="0" style="11" hidden="1" customWidth="1"/>
    <col min="2051" max="2051" width="32.28515625" style="11" customWidth="1"/>
    <col min="2052" max="2052" width="4" style="11" customWidth="1"/>
    <col min="2053" max="2058" width="13.7109375" style="11" customWidth="1"/>
    <col min="2059" max="2059" width="49.5703125" style="11" bestFit="1" customWidth="1"/>
    <col min="2060" max="2060" width="15.28515625" style="11" customWidth="1"/>
    <col min="2061" max="2061" width="19.85546875" style="11" bestFit="1" customWidth="1"/>
    <col min="2062" max="2063" width="9.140625" style="11"/>
    <col min="2064" max="2065" width="11.5703125" style="11" bestFit="1" customWidth="1"/>
    <col min="2066" max="2067" width="10.85546875" style="11" bestFit="1" customWidth="1"/>
    <col min="2068" max="2069" width="9.140625" style="11"/>
    <col min="2070" max="2070" width="11.5703125" style="11" bestFit="1" customWidth="1"/>
    <col min="2071" max="2074" width="9.140625" style="11"/>
    <col min="2075" max="2118" width="0" style="11" hidden="1" customWidth="1"/>
    <col min="2119" max="2304" width="9.140625" style="11"/>
    <col min="2305" max="2306" width="0" style="11" hidden="1" customWidth="1"/>
    <col min="2307" max="2307" width="32.28515625" style="11" customWidth="1"/>
    <col min="2308" max="2308" width="4" style="11" customWidth="1"/>
    <col min="2309" max="2314" width="13.7109375" style="11" customWidth="1"/>
    <col min="2315" max="2315" width="49.5703125" style="11" bestFit="1" customWidth="1"/>
    <col min="2316" max="2316" width="15.28515625" style="11" customWidth="1"/>
    <col min="2317" max="2317" width="19.85546875" style="11" bestFit="1" customWidth="1"/>
    <col min="2318" max="2319" width="9.140625" style="11"/>
    <col min="2320" max="2321" width="11.5703125" style="11" bestFit="1" customWidth="1"/>
    <col min="2322" max="2323" width="10.85546875" style="11" bestFit="1" customWidth="1"/>
    <col min="2324" max="2325" width="9.140625" style="11"/>
    <col min="2326" max="2326" width="11.5703125" style="11" bestFit="1" customWidth="1"/>
    <col min="2327" max="2330" width="9.140625" style="11"/>
    <col min="2331" max="2374" width="0" style="11" hidden="1" customWidth="1"/>
    <col min="2375" max="2560" width="9.140625" style="11"/>
    <col min="2561" max="2562" width="0" style="11" hidden="1" customWidth="1"/>
    <col min="2563" max="2563" width="32.28515625" style="11" customWidth="1"/>
    <col min="2564" max="2564" width="4" style="11" customWidth="1"/>
    <col min="2565" max="2570" width="13.7109375" style="11" customWidth="1"/>
    <col min="2571" max="2571" width="49.5703125" style="11" bestFit="1" customWidth="1"/>
    <col min="2572" max="2572" width="15.28515625" style="11" customWidth="1"/>
    <col min="2573" max="2573" width="19.85546875" style="11" bestFit="1" customWidth="1"/>
    <col min="2574" max="2575" width="9.140625" style="11"/>
    <col min="2576" max="2577" width="11.5703125" style="11" bestFit="1" customWidth="1"/>
    <col min="2578" max="2579" width="10.85546875" style="11" bestFit="1" customWidth="1"/>
    <col min="2580" max="2581" width="9.140625" style="11"/>
    <col min="2582" max="2582" width="11.5703125" style="11" bestFit="1" customWidth="1"/>
    <col min="2583" max="2586" width="9.140625" style="11"/>
    <col min="2587" max="2630" width="0" style="11" hidden="1" customWidth="1"/>
    <col min="2631" max="2816" width="9.140625" style="11"/>
    <col min="2817" max="2818" width="0" style="11" hidden="1" customWidth="1"/>
    <col min="2819" max="2819" width="32.28515625" style="11" customWidth="1"/>
    <col min="2820" max="2820" width="4" style="11" customWidth="1"/>
    <col min="2821" max="2826" width="13.7109375" style="11" customWidth="1"/>
    <col min="2827" max="2827" width="49.5703125" style="11" bestFit="1" customWidth="1"/>
    <col min="2828" max="2828" width="15.28515625" style="11" customWidth="1"/>
    <col min="2829" max="2829" width="19.85546875" style="11" bestFit="1" customWidth="1"/>
    <col min="2830" max="2831" width="9.140625" style="11"/>
    <col min="2832" max="2833" width="11.5703125" style="11" bestFit="1" customWidth="1"/>
    <col min="2834" max="2835" width="10.85546875" style="11" bestFit="1" customWidth="1"/>
    <col min="2836" max="2837" width="9.140625" style="11"/>
    <col min="2838" max="2838" width="11.5703125" style="11" bestFit="1" customWidth="1"/>
    <col min="2839" max="2842" width="9.140625" style="11"/>
    <col min="2843" max="2886" width="0" style="11" hidden="1" customWidth="1"/>
    <col min="2887" max="3072" width="9.140625" style="11"/>
    <col min="3073" max="3074" width="0" style="11" hidden="1" customWidth="1"/>
    <col min="3075" max="3075" width="32.28515625" style="11" customWidth="1"/>
    <col min="3076" max="3076" width="4" style="11" customWidth="1"/>
    <col min="3077" max="3082" width="13.7109375" style="11" customWidth="1"/>
    <col min="3083" max="3083" width="49.5703125" style="11" bestFit="1" customWidth="1"/>
    <col min="3084" max="3084" width="15.28515625" style="11" customWidth="1"/>
    <col min="3085" max="3085" width="19.85546875" style="11" bestFit="1" customWidth="1"/>
    <col min="3086" max="3087" width="9.140625" style="11"/>
    <col min="3088" max="3089" width="11.5703125" style="11" bestFit="1" customWidth="1"/>
    <col min="3090" max="3091" width="10.85546875" style="11" bestFit="1" customWidth="1"/>
    <col min="3092" max="3093" width="9.140625" style="11"/>
    <col min="3094" max="3094" width="11.5703125" style="11" bestFit="1" customWidth="1"/>
    <col min="3095" max="3098" width="9.140625" style="11"/>
    <col min="3099" max="3142" width="0" style="11" hidden="1" customWidth="1"/>
    <col min="3143" max="3328" width="9.140625" style="11"/>
    <col min="3329" max="3330" width="0" style="11" hidden="1" customWidth="1"/>
    <col min="3331" max="3331" width="32.28515625" style="11" customWidth="1"/>
    <col min="3332" max="3332" width="4" style="11" customWidth="1"/>
    <col min="3333" max="3338" width="13.7109375" style="11" customWidth="1"/>
    <col min="3339" max="3339" width="49.5703125" style="11" bestFit="1" customWidth="1"/>
    <col min="3340" max="3340" width="15.28515625" style="11" customWidth="1"/>
    <col min="3341" max="3341" width="19.85546875" style="11" bestFit="1" customWidth="1"/>
    <col min="3342" max="3343" width="9.140625" style="11"/>
    <col min="3344" max="3345" width="11.5703125" style="11" bestFit="1" customWidth="1"/>
    <col min="3346" max="3347" width="10.85546875" style="11" bestFit="1" customWidth="1"/>
    <col min="3348" max="3349" width="9.140625" style="11"/>
    <col min="3350" max="3350" width="11.5703125" style="11" bestFit="1" customWidth="1"/>
    <col min="3351" max="3354" width="9.140625" style="11"/>
    <col min="3355" max="3398" width="0" style="11" hidden="1" customWidth="1"/>
    <col min="3399" max="3584" width="9.140625" style="11"/>
    <col min="3585" max="3586" width="0" style="11" hidden="1" customWidth="1"/>
    <col min="3587" max="3587" width="32.28515625" style="11" customWidth="1"/>
    <col min="3588" max="3588" width="4" style="11" customWidth="1"/>
    <col min="3589" max="3594" width="13.7109375" style="11" customWidth="1"/>
    <col min="3595" max="3595" width="49.5703125" style="11" bestFit="1" customWidth="1"/>
    <col min="3596" max="3596" width="15.28515625" style="11" customWidth="1"/>
    <col min="3597" max="3597" width="19.85546875" style="11" bestFit="1" customWidth="1"/>
    <col min="3598" max="3599" width="9.140625" style="11"/>
    <col min="3600" max="3601" width="11.5703125" style="11" bestFit="1" customWidth="1"/>
    <col min="3602" max="3603" width="10.85546875" style="11" bestFit="1" customWidth="1"/>
    <col min="3604" max="3605" width="9.140625" style="11"/>
    <col min="3606" max="3606" width="11.5703125" style="11" bestFit="1" customWidth="1"/>
    <col min="3607" max="3610" width="9.140625" style="11"/>
    <col min="3611" max="3654" width="0" style="11" hidden="1" customWidth="1"/>
    <col min="3655" max="3840" width="9.140625" style="11"/>
    <col min="3841" max="3842" width="0" style="11" hidden="1" customWidth="1"/>
    <col min="3843" max="3843" width="32.28515625" style="11" customWidth="1"/>
    <col min="3844" max="3844" width="4" style="11" customWidth="1"/>
    <col min="3845" max="3850" width="13.7109375" style="11" customWidth="1"/>
    <col min="3851" max="3851" width="49.5703125" style="11" bestFit="1" customWidth="1"/>
    <col min="3852" max="3852" width="15.28515625" style="11" customWidth="1"/>
    <col min="3853" max="3853" width="19.85546875" style="11" bestFit="1" customWidth="1"/>
    <col min="3854" max="3855" width="9.140625" style="11"/>
    <col min="3856" max="3857" width="11.5703125" style="11" bestFit="1" customWidth="1"/>
    <col min="3858" max="3859" width="10.85546875" style="11" bestFit="1" customWidth="1"/>
    <col min="3860" max="3861" width="9.140625" style="11"/>
    <col min="3862" max="3862" width="11.5703125" style="11" bestFit="1" customWidth="1"/>
    <col min="3863" max="3866" width="9.140625" style="11"/>
    <col min="3867" max="3910" width="0" style="11" hidden="1" customWidth="1"/>
    <col min="3911" max="4096" width="9.140625" style="11"/>
    <col min="4097" max="4098" width="0" style="11" hidden="1" customWidth="1"/>
    <col min="4099" max="4099" width="32.28515625" style="11" customWidth="1"/>
    <col min="4100" max="4100" width="4" style="11" customWidth="1"/>
    <col min="4101" max="4106" width="13.7109375" style="11" customWidth="1"/>
    <col min="4107" max="4107" width="49.5703125" style="11" bestFit="1" customWidth="1"/>
    <col min="4108" max="4108" width="15.28515625" style="11" customWidth="1"/>
    <col min="4109" max="4109" width="19.85546875" style="11" bestFit="1" customWidth="1"/>
    <col min="4110" max="4111" width="9.140625" style="11"/>
    <col min="4112" max="4113" width="11.5703125" style="11" bestFit="1" customWidth="1"/>
    <col min="4114" max="4115" width="10.85546875" style="11" bestFit="1" customWidth="1"/>
    <col min="4116" max="4117" width="9.140625" style="11"/>
    <col min="4118" max="4118" width="11.5703125" style="11" bestFit="1" customWidth="1"/>
    <col min="4119" max="4122" width="9.140625" style="11"/>
    <col min="4123" max="4166" width="0" style="11" hidden="1" customWidth="1"/>
    <col min="4167" max="4352" width="9.140625" style="11"/>
    <col min="4353" max="4354" width="0" style="11" hidden="1" customWidth="1"/>
    <col min="4355" max="4355" width="32.28515625" style="11" customWidth="1"/>
    <col min="4356" max="4356" width="4" style="11" customWidth="1"/>
    <col min="4357" max="4362" width="13.7109375" style="11" customWidth="1"/>
    <col min="4363" max="4363" width="49.5703125" style="11" bestFit="1" customWidth="1"/>
    <col min="4364" max="4364" width="15.28515625" style="11" customWidth="1"/>
    <col min="4365" max="4365" width="19.85546875" style="11" bestFit="1" customWidth="1"/>
    <col min="4366" max="4367" width="9.140625" style="11"/>
    <col min="4368" max="4369" width="11.5703125" style="11" bestFit="1" customWidth="1"/>
    <col min="4370" max="4371" width="10.85546875" style="11" bestFit="1" customWidth="1"/>
    <col min="4372" max="4373" width="9.140625" style="11"/>
    <col min="4374" max="4374" width="11.5703125" style="11" bestFit="1" customWidth="1"/>
    <col min="4375" max="4378" width="9.140625" style="11"/>
    <col min="4379" max="4422" width="0" style="11" hidden="1" customWidth="1"/>
    <col min="4423" max="4608" width="9.140625" style="11"/>
    <col min="4609" max="4610" width="0" style="11" hidden="1" customWidth="1"/>
    <col min="4611" max="4611" width="32.28515625" style="11" customWidth="1"/>
    <col min="4612" max="4612" width="4" style="11" customWidth="1"/>
    <col min="4613" max="4618" width="13.7109375" style="11" customWidth="1"/>
    <col min="4619" max="4619" width="49.5703125" style="11" bestFit="1" customWidth="1"/>
    <col min="4620" max="4620" width="15.28515625" style="11" customWidth="1"/>
    <col min="4621" max="4621" width="19.85546875" style="11" bestFit="1" customWidth="1"/>
    <col min="4622" max="4623" width="9.140625" style="11"/>
    <col min="4624" max="4625" width="11.5703125" style="11" bestFit="1" customWidth="1"/>
    <col min="4626" max="4627" width="10.85546875" style="11" bestFit="1" customWidth="1"/>
    <col min="4628" max="4629" width="9.140625" style="11"/>
    <col min="4630" max="4630" width="11.5703125" style="11" bestFit="1" customWidth="1"/>
    <col min="4631" max="4634" width="9.140625" style="11"/>
    <col min="4635" max="4678" width="0" style="11" hidden="1" customWidth="1"/>
    <col min="4679" max="4864" width="9.140625" style="11"/>
    <col min="4865" max="4866" width="0" style="11" hidden="1" customWidth="1"/>
    <col min="4867" max="4867" width="32.28515625" style="11" customWidth="1"/>
    <col min="4868" max="4868" width="4" style="11" customWidth="1"/>
    <col min="4869" max="4874" width="13.7109375" style="11" customWidth="1"/>
    <col min="4875" max="4875" width="49.5703125" style="11" bestFit="1" customWidth="1"/>
    <col min="4876" max="4876" width="15.28515625" style="11" customWidth="1"/>
    <col min="4877" max="4877" width="19.85546875" style="11" bestFit="1" customWidth="1"/>
    <col min="4878" max="4879" width="9.140625" style="11"/>
    <col min="4880" max="4881" width="11.5703125" style="11" bestFit="1" customWidth="1"/>
    <col min="4882" max="4883" width="10.85546875" style="11" bestFit="1" customWidth="1"/>
    <col min="4884" max="4885" width="9.140625" style="11"/>
    <col min="4886" max="4886" width="11.5703125" style="11" bestFit="1" customWidth="1"/>
    <col min="4887" max="4890" width="9.140625" style="11"/>
    <col min="4891" max="4934" width="0" style="11" hidden="1" customWidth="1"/>
    <col min="4935" max="5120" width="9.140625" style="11"/>
    <col min="5121" max="5122" width="0" style="11" hidden="1" customWidth="1"/>
    <col min="5123" max="5123" width="32.28515625" style="11" customWidth="1"/>
    <col min="5124" max="5124" width="4" style="11" customWidth="1"/>
    <col min="5125" max="5130" width="13.7109375" style="11" customWidth="1"/>
    <col min="5131" max="5131" width="49.5703125" style="11" bestFit="1" customWidth="1"/>
    <col min="5132" max="5132" width="15.28515625" style="11" customWidth="1"/>
    <col min="5133" max="5133" width="19.85546875" style="11" bestFit="1" customWidth="1"/>
    <col min="5134" max="5135" width="9.140625" style="11"/>
    <col min="5136" max="5137" width="11.5703125" style="11" bestFit="1" customWidth="1"/>
    <col min="5138" max="5139" width="10.85546875" style="11" bestFit="1" customWidth="1"/>
    <col min="5140" max="5141" width="9.140625" style="11"/>
    <col min="5142" max="5142" width="11.5703125" style="11" bestFit="1" customWidth="1"/>
    <col min="5143" max="5146" width="9.140625" style="11"/>
    <col min="5147" max="5190" width="0" style="11" hidden="1" customWidth="1"/>
    <col min="5191" max="5376" width="9.140625" style="11"/>
    <col min="5377" max="5378" width="0" style="11" hidden="1" customWidth="1"/>
    <col min="5379" max="5379" width="32.28515625" style="11" customWidth="1"/>
    <col min="5380" max="5380" width="4" style="11" customWidth="1"/>
    <col min="5381" max="5386" width="13.7109375" style="11" customWidth="1"/>
    <col min="5387" max="5387" width="49.5703125" style="11" bestFit="1" customWidth="1"/>
    <col min="5388" max="5388" width="15.28515625" style="11" customWidth="1"/>
    <col min="5389" max="5389" width="19.85546875" style="11" bestFit="1" customWidth="1"/>
    <col min="5390" max="5391" width="9.140625" style="11"/>
    <col min="5392" max="5393" width="11.5703125" style="11" bestFit="1" customWidth="1"/>
    <col min="5394" max="5395" width="10.85546875" style="11" bestFit="1" customWidth="1"/>
    <col min="5396" max="5397" width="9.140625" style="11"/>
    <col min="5398" max="5398" width="11.5703125" style="11" bestFit="1" customWidth="1"/>
    <col min="5399" max="5402" width="9.140625" style="11"/>
    <col min="5403" max="5446" width="0" style="11" hidden="1" customWidth="1"/>
    <col min="5447" max="5632" width="9.140625" style="11"/>
    <col min="5633" max="5634" width="0" style="11" hidden="1" customWidth="1"/>
    <col min="5635" max="5635" width="32.28515625" style="11" customWidth="1"/>
    <col min="5636" max="5636" width="4" style="11" customWidth="1"/>
    <col min="5637" max="5642" width="13.7109375" style="11" customWidth="1"/>
    <col min="5643" max="5643" width="49.5703125" style="11" bestFit="1" customWidth="1"/>
    <col min="5644" max="5644" width="15.28515625" style="11" customWidth="1"/>
    <col min="5645" max="5645" width="19.85546875" style="11" bestFit="1" customWidth="1"/>
    <col min="5646" max="5647" width="9.140625" style="11"/>
    <col min="5648" max="5649" width="11.5703125" style="11" bestFit="1" customWidth="1"/>
    <col min="5650" max="5651" width="10.85546875" style="11" bestFit="1" customWidth="1"/>
    <col min="5652" max="5653" width="9.140625" style="11"/>
    <col min="5654" max="5654" width="11.5703125" style="11" bestFit="1" customWidth="1"/>
    <col min="5655" max="5658" width="9.140625" style="11"/>
    <col min="5659" max="5702" width="0" style="11" hidden="1" customWidth="1"/>
    <col min="5703" max="5888" width="9.140625" style="11"/>
    <col min="5889" max="5890" width="0" style="11" hidden="1" customWidth="1"/>
    <col min="5891" max="5891" width="32.28515625" style="11" customWidth="1"/>
    <col min="5892" max="5892" width="4" style="11" customWidth="1"/>
    <col min="5893" max="5898" width="13.7109375" style="11" customWidth="1"/>
    <col min="5899" max="5899" width="49.5703125" style="11" bestFit="1" customWidth="1"/>
    <col min="5900" max="5900" width="15.28515625" style="11" customWidth="1"/>
    <col min="5901" max="5901" width="19.85546875" style="11" bestFit="1" customWidth="1"/>
    <col min="5902" max="5903" width="9.140625" style="11"/>
    <col min="5904" max="5905" width="11.5703125" style="11" bestFit="1" customWidth="1"/>
    <col min="5906" max="5907" width="10.85546875" style="11" bestFit="1" customWidth="1"/>
    <col min="5908" max="5909" width="9.140625" style="11"/>
    <col min="5910" max="5910" width="11.5703125" style="11" bestFit="1" customWidth="1"/>
    <col min="5911" max="5914" width="9.140625" style="11"/>
    <col min="5915" max="5958" width="0" style="11" hidden="1" customWidth="1"/>
    <col min="5959" max="6144" width="9.140625" style="11"/>
    <col min="6145" max="6146" width="0" style="11" hidden="1" customWidth="1"/>
    <col min="6147" max="6147" width="32.28515625" style="11" customWidth="1"/>
    <col min="6148" max="6148" width="4" style="11" customWidth="1"/>
    <col min="6149" max="6154" width="13.7109375" style="11" customWidth="1"/>
    <col min="6155" max="6155" width="49.5703125" style="11" bestFit="1" customWidth="1"/>
    <col min="6156" max="6156" width="15.28515625" style="11" customWidth="1"/>
    <col min="6157" max="6157" width="19.85546875" style="11" bestFit="1" customWidth="1"/>
    <col min="6158" max="6159" width="9.140625" style="11"/>
    <col min="6160" max="6161" width="11.5703125" style="11" bestFit="1" customWidth="1"/>
    <col min="6162" max="6163" width="10.85546875" style="11" bestFit="1" customWidth="1"/>
    <col min="6164" max="6165" width="9.140625" style="11"/>
    <col min="6166" max="6166" width="11.5703125" style="11" bestFit="1" customWidth="1"/>
    <col min="6167" max="6170" width="9.140625" style="11"/>
    <col min="6171" max="6214" width="0" style="11" hidden="1" customWidth="1"/>
    <col min="6215" max="6400" width="9.140625" style="11"/>
    <col min="6401" max="6402" width="0" style="11" hidden="1" customWidth="1"/>
    <col min="6403" max="6403" width="32.28515625" style="11" customWidth="1"/>
    <col min="6404" max="6404" width="4" style="11" customWidth="1"/>
    <col min="6405" max="6410" width="13.7109375" style="11" customWidth="1"/>
    <col min="6411" max="6411" width="49.5703125" style="11" bestFit="1" customWidth="1"/>
    <col min="6412" max="6412" width="15.28515625" style="11" customWidth="1"/>
    <col min="6413" max="6413" width="19.85546875" style="11" bestFit="1" customWidth="1"/>
    <col min="6414" max="6415" width="9.140625" style="11"/>
    <col min="6416" max="6417" width="11.5703125" style="11" bestFit="1" customWidth="1"/>
    <col min="6418" max="6419" width="10.85546875" style="11" bestFit="1" customWidth="1"/>
    <col min="6420" max="6421" width="9.140625" style="11"/>
    <col min="6422" max="6422" width="11.5703125" style="11" bestFit="1" customWidth="1"/>
    <col min="6423" max="6426" width="9.140625" style="11"/>
    <col min="6427" max="6470" width="0" style="11" hidden="1" customWidth="1"/>
    <col min="6471" max="6656" width="9.140625" style="11"/>
    <col min="6657" max="6658" width="0" style="11" hidden="1" customWidth="1"/>
    <col min="6659" max="6659" width="32.28515625" style="11" customWidth="1"/>
    <col min="6660" max="6660" width="4" style="11" customWidth="1"/>
    <col min="6661" max="6666" width="13.7109375" style="11" customWidth="1"/>
    <col min="6667" max="6667" width="49.5703125" style="11" bestFit="1" customWidth="1"/>
    <col min="6668" max="6668" width="15.28515625" style="11" customWidth="1"/>
    <col min="6669" max="6669" width="19.85546875" style="11" bestFit="1" customWidth="1"/>
    <col min="6670" max="6671" width="9.140625" style="11"/>
    <col min="6672" max="6673" width="11.5703125" style="11" bestFit="1" customWidth="1"/>
    <col min="6674" max="6675" width="10.85546875" style="11" bestFit="1" customWidth="1"/>
    <col min="6676" max="6677" width="9.140625" style="11"/>
    <col min="6678" max="6678" width="11.5703125" style="11" bestFit="1" customWidth="1"/>
    <col min="6679" max="6682" width="9.140625" style="11"/>
    <col min="6683" max="6726" width="0" style="11" hidden="1" customWidth="1"/>
    <col min="6727" max="6912" width="9.140625" style="11"/>
    <col min="6913" max="6914" width="0" style="11" hidden="1" customWidth="1"/>
    <col min="6915" max="6915" width="32.28515625" style="11" customWidth="1"/>
    <col min="6916" max="6916" width="4" style="11" customWidth="1"/>
    <col min="6917" max="6922" width="13.7109375" style="11" customWidth="1"/>
    <col min="6923" max="6923" width="49.5703125" style="11" bestFit="1" customWidth="1"/>
    <col min="6924" max="6924" width="15.28515625" style="11" customWidth="1"/>
    <col min="6925" max="6925" width="19.85546875" style="11" bestFit="1" customWidth="1"/>
    <col min="6926" max="6927" width="9.140625" style="11"/>
    <col min="6928" max="6929" width="11.5703125" style="11" bestFit="1" customWidth="1"/>
    <col min="6930" max="6931" width="10.85546875" style="11" bestFit="1" customWidth="1"/>
    <col min="6932" max="6933" width="9.140625" style="11"/>
    <col min="6934" max="6934" width="11.5703125" style="11" bestFit="1" customWidth="1"/>
    <col min="6935" max="6938" width="9.140625" style="11"/>
    <col min="6939" max="6982" width="0" style="11" hidden="1" customWidth="1"/>
    <col min="6983" max="7168" width="9.140625" style="11"/>
    <col min="7169" max="7170" width="0" style="11" hidden="1" customWidth="1"/>
    <col min="7171" max="7171" width="32.28515625" style="11" customWidth="1"/>
    <col min="7172" max="7172" width="4" style="11" customWidth="1"/>
    <col min="7173" max="7178" width="13.7109375" style="11" customWidth="1"/>
    <col min="7179" max="7179" width="49.5703125" style="11" bestFit="1" customWidth="1"/>
    <col min="7180" max="7180" width="15.28515625" style="11" customWidth="1"/>
    <col min="7181" max="7181" width="19.85546875" style="11" bestFit="1" customWidth="1"/>
    <col min="7182" max="7183" width="9.140625" style="11"/>
    <col min="7184" max="7185" width="11.5703125" style="11" bestFit="1" customWidth="1"/>
    <col min="7186" max="7187" width="10.85546875" style="11" bestFit="1" customWidth="1"/>
    <col min="7188" max="7189" width="9.140625" style="11"/>
    <col min="7190" max="7190" width="11.5703125" style="11" bestFit="1" customWidth="1"/>
    <col min="7191" max="7194" width="9.140625" style="11"/>
    <col min="7195" max="7238" width="0" style="11" hidden="1" customWidth="1"/>
    <col min="7239" max="7424" width="9.140625" style="11"/>
    <col min="7425" max="7426" width="0" style="11" hidden="1" customWidth="1"/>
    <col min="7427" max="7427" width="32.28515625" style="11" customWidth="1"/>
    <col min="7428" max="7428" width="4" style="11" customWidth="1"/>
    <col min="7429" max="7434" width="13.7109375" style="11" customWidth="1"/>
    <col min="7435" max="7435" width="49.5703125" style="11" bestFit="1" customWidth="1"/>
    <col min="7436" max="7436" width="15.28515625" style="11" customWidth="1"/>
    <col min="7437" max="7437" width="19.85546875" style="11" bestFit="1" customWidth="1"/>
    <col min="7438" max="7439" width="9.140625" style="11"/>
    <col min="7440" max="7441" width="11.5703125" style="11" bestFit="1" customWidth="1"/>
    <col min="7442" max="7443" width="10.85546875" style="11" bestFit="1" customWidth="1"/>
    <col min="7444" max="7445" width="9.140625" style="11"/>
    <col min="7446" max="7446" width="11.5703125" style="11" bestFit="1" customWidth="1"/>
    <col min="7447" max="7450" width="9.140625" style="11"/>
    <col min="7451" max="7494" width="0" style="11" hidden="1" customWidth="1"/>
    <col min="7495" max="7680" width="9.140625" style="11"/>
    <col min="7681" max="7682" width="0" style="11" hidden="1" customWidth="1"/>
    <col min="7683" max="7683" width="32.28515625" style="11" customWidth="1"/>
    <col min="7684" max="7684" width="4" style="11" customWidth="1"/>
    <col min="7685" max="7690" width="13.7109375" style="11" customWidth="1"/>
    <col min="7691" max="7691" width="49.5703125" style="11" bestFit="1" customWidth="1"/>
    <col min="7692" max="7692" width="15.28515625" style="11" customWidth="1"/>
    <col min="7693" max="7693" width="19.85546875" style="11" bestFit="1" customWidth="1"/>
    <col min="7694" max="7695" width="9.140625" style="11"/>
    <col min="7696" max="7697" width="11.5703125" style="11" bestFit="1" customWidth="1"/>
    <col min="7698" max="7699" width="10.85546875" style="11" bestFit="1" customWidth="1"/>
    <col min="7700" max="7701" width="9.140625" style="11"/>
    <col min="7702" max="7702" width="11.5703125" style="11" bestFit="1" customWidth="1"/>
    <col min="7703" max="7706" width="9.140625" style="11"/>
    <col min="7707" max="7750" width="0" style="11" hidden="1" customWidth="1"/>
    <col min="7751" max="7936" width="9.140625" style="11"/>
    <col min="7937" max="7938" width="0" style="11" hidden="1" customWidth="1"/>
    <col min="7939" max="7939" width="32.28515625" style="11" customWidth="1"/>
    <col min="7940" max="7940" width="4" style="11" customWidth="1"/>
    <col min="7941" max="7946" width="13.7109375" style="11" customWidth="1"/>
    <col min="7947" max="7947" width="49.5703125" style="11" bestFit="1" customWidth="1"/>
    <col min="7948" max="7948" width="15.28515625" style="11" customWidth="1"/>
    <col min="7949" max="7949" width="19.85546875" style="11" bestFit="1" customWidth="1"/>
    <col min="7950" max="7951" width="9.140625" style="11"/>
    <col min="7952" max="7953" width="11.5703125" style="11" bestFit="1" customWidth="1"/>
    <col min="7954" max="7955" width="10.85546875" style="11" bestFit="1" customWidth="1"/>
    <col min="7956" max="7957" width="9.140625" style="11"/>
    <col min="7958" max="7958" width="11.5703125" style="11" bestFit="1" customWidth="1"/>
    <col min="7959" max="7962" width="9.140625" style="11"/>
    <col min="7963" max="8006" width="0" style="11" hidden="1" customWidth="1"/>
    <col min="8007" max="8192" width="9.140625" style="11"/>
    <col min="8193" max="8194" width="0" style="11" hidden="1" customWidth="1"/>
    <col min="8195" max="8195" width="32.28515625" style="11" customWidth="1"/>
    <col min="8196" max="8196" width="4" style="11" customWidth="1"/>
    <col min="8197" max="8202" width="13.7109375" style="11" customWidth="1"/>
    <col min="8203" max="8203" width="49.5703125" style="11" bestFit="1" customWidth="1"/>
    <col min="8204" max="8204" width="15.28515625" style="11" customWidth="1"/>
    <col min="8205" max="8205" width="19.85546875" style="11" bestFit="1" customWidth="1"/>
    <col min="8206" max="8207" width="9.140625" style="11"/>
    <col min="8208" max="8209" width="11.5703125" style="11" bestFit="1" customWidth="1"/>
    <col min="8210" max="8211" width="10.85546875" style="11" bestFit="1" customWidth="1"/>
    <col min="8212" max="8213" width="9.140625" style="11"/>
    <col min="8214" max="8214" width="11.5703125" style="11" bestFit="1" customWidth="1"/>
    <col min="8215" max="8218" width="9.140625" style="11"/>
    <col min="8219" max="8262" width="0" style="11" hidden="1" customWidth="1"/>
    <col min="8263" max="8448" width="9.140625" style="11"/>
    <col min="8449" max="8450" width="0" style="11" hidden="1" customWidth="1"/>
    <col min="8451" max="8451" width="32.28515625" style="11" customWidth="1"/>
    <col min="8452" max="8452" width="4" style="11" customWidth="1"/>
    <col min="8453" max="8458" width="13.7109375" style="11" customWidth="1"/>
    <col min="8459" max="8459" width="49.5703125" style="11" bestFit="1" customWidth="1"/>
    <col min="8460" max="8460" width="15.28515625" style="11" customWidth="1"/>
    <col min="8461" max="8461" width="19.85546875" style="11" bestFit="1" customWidth="1"/>
    <col min="8462" max="8463" width="9.140625" style="11"/>
    <col min="8464" max="8465" width="11.5703125" style="11" bestFit="1" customWidth="1"/>
    <col min="8466" max="8467" width="10.85546875" style="11" bestFit="1" customWidth="1"/>
    <col min="8468" max="8469" width="9.140625" style="11"/>
    <col min="8470" max="8470" width="11.5703125" style="11" bestFit="1" customWidth="1"/>
    <col min="8471" max="8474" width="9.140625" style="11"/>
    <col min="8475" max="8518" width="0" style="11" hidden="1" customWidth="1"/>
    <col min="8519" max="8704" width="9.140625" style="11"/>
    <col min="8705" max="8706" width="0" style="11" hidden="1" customWidth="1"/>
    <col min="8707" max="8707" width="32.28515625" style="11" customWidth="1"/>
    <col min="8708" max="8708" width="4" style="11" customWidth="1"/>
    <col min="8709" max="8714" width="13.7109375" style="11" customWidth="1"/>
    <col min="8715" max="8715" width="49.5703125" style="11" bestFit="1" customWidth="1"/>
    <col min="8716" max="8716" width="15.28515625" style="11" customWidth="1"/>
    <col min="8717" max="8717" width="19.85546875" style="11" bestFit="1" customWidth="1"/>
    <col min="8718" max="8719" width="9.140625" style="11"/>
    <col min="8720" max="8721" width="11.5703125" style="11" bestFit="1" customWidth="1"/>
    <col min="8722" max="8723" width="10.85546875" style="11" bestFit="1" customWidth="1"/>
    <col min="8724" max="8725" width="9.140625" style="11"/>
    <col min="8726" max="8726" width="11.5703125" style="11" bestFit="1" customWidth="1"/>
    <col min="8727" max="8730" width="9.140625" style="11"/>
    <col min="8731" max="8774" width="0" style="11" hidden="1" customWidth="1"/>
    <col min="8775" max="8960" width="9.140625" style="11"/>
    <col min="8961" max="8962" width="0" style="11" hidden="1" customWidth="1"/>
    <col min="8963" max="8963" width="32.28515625" style="11" customWidth="1"/>
    <col min="8964" max="8964" width="4" style="11" customWidth="1"/>
    <col min="8965" max="8970" width="13.7109375" style="11" customWidth="1"/>
    <col min="8971" max="8971" width="49.5703125" style="11" bestFit="1" customWidth="1"/>
    <col min="8972" max="8972" width="15.28515625" style="11" customWidth="1"/>
    <col min="8973" max="8973" width="19.85546875" style="11" bestFit="1" customWidth="1"/>
    <col min="8974" max="8975" width="9.140625" style="11"/>
    <col min="8976" max="8977" width="11.5703125" style="11" bestFit="1" customWidth="1"/>
    <col min="8978" max="8979" width="10.85546875" style="11" bestFit="1" customWidth="1"/>
    <col min="8980" max="8981" width="9.140625" style="11"/>
    <col min="8982" max="8982" width="11.5703125" style="11" bestFit="1" customWidth="1"/>
    <col min="8983" max="8986" width="9.140625" style="11"/>
    <col min="8987" max="9030" width="0" style="11" hidden="1" customWidth="1"/>
    <col min="9031" max="9216" width="9.140625" style="11"/>
    <col min="9217" max="9218" width="0" style="11" hidden="1" customWidth="1"/>
    <col min="9219" max="9219" width="32.28515625" style="11" customWidth="1"/>
    <col min="9220" max="9220" width="4" style="11" customWidth="1"/>
    <col min="9221" max="9226" width="13.7109375" style="11" customWidth="1"/>
    <col min="9227" max="9227" width="49.5703125" style="11" bestFit="1" customWidth="1"/>
    <col min="9228" max="9228" width="15.28515625" style="11" customWidth="1"/>
    <col min="9229" max="9229" width="19.85546875" style="11" bestFit="1" customWidth="1"/>
    <col min="9230" max="9231" width="9.140625" style="11"/>
    <col min="9232" max="9233" width="11.5703125" style="11" bestFit="1" customWidth="1"/>
    <col min="9234" max="9235" width="10.85546875" style="11" bestFit="1" customWidth="1"/>
    <col min="9236" max="9237" width="9.140625" style="11"/>
    <col min="9238" max="9238" width="11.5703125" style="11" bestFit="1" customWidth="1"/>
    <col min="9239" max="9242" width="9.140625" style="11"/>
    <col min="9243" max="9286" width="0" style="11" hidden="1" customWidth="1"/>
    <col min="9287" max="9472" width="9.140625" style="11"/>
    <col min="9473" max="9474" width="0" style="11" hidden="1" customWidth="1"/>
    <col min="9475" max="9475" width="32.28515625" style="11" customWidth="1"/>
    <col min="9476" max="9476" width="4" style="11" customWidth="1"/>
    <col min="9477" max="9482" width="13.7109375" style="11" customWidth="1"/>
    <col min="9483" max="9483" width="49.5703125" style="11" bestFit="1" customWidth="1"/>
    <col min="9484" max="9484" width="15.28515625" style="11" customWidth="1"/>
    <col min="9485" max="9485" width="19.85546875" style="11" bestFit="1" customWidth="1"/>
    <col min="9486" max="9487" width="9.140625" style="11"/>
    <col min="9488" max="9489" width="11.5703125" style="11" bestFit="1" customWidth="1"/>
    <col min="9490" max="9491" width="10.85546875" style="11" bestFit="1" customWidth="1"/>
    <col min="9492" max="9493" width="9.140625" style="11"/>
    <col min="9494" max="9494" width="11.5703125" style="11" bestFit="1" customWidth="1"/>
    <col min="9495" max="9498" width="9.140625" style="11"/>
    <col min="9499" max="9542" width="0" style="11" hidden="1" customWidth="1"/>
    <col min="9543" max="9728" width="9.140625" style="11"/>
    <col min="9729" max="9730" width="0" style="11" hidden="1" customWidth="1"/>
    <col min="9731" max="9731" width="32.28515625" style="11" customWidth="1"/>
    <col min="9732" max="9732" width="4" style="11" customWidth="1"/>
    <col min="9733" max="9738" width="13.7109375" style="11" customWidth="1"/>
    <col min="9739" max="9739" width="49.5703125" style="11" bestFit="1" customWidth="1"/>
    <col min="9740" max="9740" width="15.28515625" style="11" customWidth="1"/>
    <col min="9741" max="9741" width="19.85546875" style="11" bestFit="1" customWidth="1"/>
    <col min="9742" max="9743" width="9.140625" style="11"/>
    <col min="9744" max="9745" width="11.5703125" style="11" bestFit="1" customWidth="1"/>
    <col min="9746" max="9747" width="10.85546875" style="11" bestFit="1" customWidth="1"/>
    <col min="9748" max="9749" width="9.140625" style="11"/>
    <col min="9750" max="9750" width="11.5703125" style="11" bestFit="1" customWidth="1"/>
    <col min="9751" max="9754" width="9.140625" style="11"/>
    <col min="9755" max="9798" width="0" style="11" hidden="1" customWidth="1"/>
    <col min="9799" max="9984" width="9.140625" style="11"/>
    <col min="9985" max="9986" width="0" style="11" hidden="1" customWidth="1"/>
    <col min="9987" max="9987" width="32.28515625" style="11" customWidth="1"/>
    <col min="9988" max="9988" width="4" style="11" customWidth="1"/>
    <col min="9989" max="9994" width="13.7109375" style="11" customWidth="1"/>
    <col min="9995" max="9995" width="49.5703125" style="11" bestFit="1" customWidth="1"/>
    <col min="9996" max="9996" width="15.28515625" style="11" customWidth="1"/>
    <col min="9997" max="9997" width="19.85546875" style="11" bestFit="1" customWidth="1"/>
    <col min="9998" max="9999" width="9.140625" style="11"/>
    <col min="10000" max="10001" width="11.5703125" style="11" bestFit="1" customWidth="1"/>
    <col min="10002" max="10003" width="10.85546875" style="11" bestFit="1" customWidth="1"/>
    <col min="10004" max="10005" width="9.140625" style="11"/>
    <col min="10006" max="10006" width="11.5703125" style="11" bestFit="1" customWidth="1"/>
    <col min="10007" max="10010" width="9.140625" style="11"/>
    <col min="10011" max="10054" width="0" style="11" hidden="1" customWidth="1"/>
    <col min="10055" max="10240" width="9.140625" style="11"/>
    <col min="10241" max="10242" width="0" style="11" hidden="1" customWidth="1"/>
    <col min="10243" max="10243" width="32.28515625" style="11" customWidth="1"/>
    <col min="10244" max="10244" width="4" style="11" customWidth="1"/>
    <col min="10245" max="10250" width="13.7109375" style="11" customWidth="1"/>
    <col min="10251" max="10251" width="49.5703125" style="11" bestFit="1" customWidth="1"/>
    <col min="10252" max="10252" width="15.28515625" style="11" customWidth="1"/>
    <col min="10253" max="10253" width="19.85546875" style="11" bestFit="1" customWidth="1"/>
    <col min="10254" max="10255" width="9.140625" style="11"/>
    <col min="10256" max="10257" width="11.5703125" style="11" bestFit="1" customWidth="1"/>
    <col min="10258" max="10259" width="10.85546875" style="11" bestFit="1" customWidth="1"/>
    <col min="10260" max="10261" width="9.140625" style="11"/>
    <col min="10262" max="10262" width="11.5703125" style="11" bestFit="1" customWidth="1"/>
    <col min="10263" max="10266" width="9.140625" style="11"/>
    <col min="10267" max="10310" width="0" style="11" hidden="1" customWidth="1"/>
    <col min="10311" max="10496" width="9.140625" style="11"/>
    <col min="10497" max="10498" width="0" style="11" hidden="1" customWidth="1"/>
    <col min="10499" max="10499" width="32.28515625" style="11" customWidth="1"/>
    <col min="10500" max="10500" width="4" style="11" customWidth="1"/>
    <col min="10501" max="10506" width="13.7109375" style="11" customWidth="1"/>
    <col min="10507" max="10507" width="49.5703125" style="11" bestFit="1" customWidth="1"/>
    <col min="10508" max="10508" width="15.28515625" style="11" customWidth="1"/>
    <col min="10509" max="10509" width="19.85546875" style="11" bestFit="1" customWidth="1"/>
    <col min="10510" max="10511" width="9.140625" style="11"/>
    <col min="10512" max="10513" width="11.5703125" style="11" bestFit="1" customWidth="1"/>
    <col min="10514" max="10515" width="10.85546875" style="11" bestFit="1" customWidth="1"/>
    <col min="10516" max="10517" width="9.140625" style="11"/>
    <col min="10518" max="10518" width="11.5703125" style="11" bestFit="1" customWidth="1"/>
    <col min="10519" max="10522" width="9.140625" style="11"/>
    <col min="10523" max="10566" width="0" style="11" hidden="1" customWidth="1"/>
    <col min="10567" max="10752" width="9.140625" style="11"/>
    <col min="10753" max="10754" width="0" style="11" hidden="1" customWidth="1"/>
    <col min="10755" max="10755" width="32.28515625" style="11" customWidth="1"/>
    <col min="10756" max="10756" width="4" style="11" customWidth="1"/>
    <col min="10757" max="10762" width="13.7109375" style="11" customWidth="1"/>
    <col min="10763" max="10763" width="49.5703125" style="11" bestFit="1" customWidth="1"/>
    <col min="10764" max="10764" width="15.28515625" style="11" customWidth="1"/>
    <col min="10765" max="10765" width="19.85546875" style="11" bestFit="1" customWidth="1"/>
    <col min="10766" max="10767" width="9.140625" style="11"/>
    <col min="10768" max="10769" width="11.5703125" style="11" bestFit="1" customWidth="1"/>
    <col min="10770" max="10771" width="10.85546875" style="11" bestFit="1" customWidth="1"/>
    <col min="10772" max="10773" width="9.140625" style="11"/>
    <col min="10774" max="10774" width="11.5703125" style="11" bestFit="1" customWidth="1"/>
    <col min="10775" max="10778" width="9.140625" style="11"/>
    <col min="10779" max="10822" width="0" style="11" hidden="1" customWidth="1"/>
    <col min="10823" max="11008" width="9.140625" style="11"/>
    <col min="11009" max="11010" width="0" style="11" hidden="1" customWidth="1"/>
    <col min="11011" max="11011" width="32.28515625" style="11" customWidth="1"/>
    <col min="11012" max="11012" width="4" style="11" customWidth="1"/>
    <col min="11013" max="11018" width="13.7109375" style="11" customWidth="1"/>
    <col min="11019" max="11019" width="49.5703125" style="11" bestFit="1" customWidth="1"/>
    <col min="11020" max="11020" width="15.28515625" style="11" customWidth="1"/>
    <col min="11021" max="11021" width="19.85546875" style="11" bestFit="1" customWidth="1"/>
    <col min="11022" max="11023" width="9.140625" style="11"/>
    <col min="11024" max="11025" width="11.5703125" style="11" bestFit="1" customWidth="1"/>
    <col min="11026" max="11027" width="10.85546875" style="11" bestFit="1" customWidth="1"/>
    <col min="11028" max="11029" width="9.140625" style="11"/>
    <col min="11030" max="11030" width="11.5703125" style="11" bestFit="1" customWidth="1"/>
    <col min="11031" max="11034" width="9.140625" style="11"/>
    <col min="11035" max="11078" width="0" style="11" hidden="1" customWidth="1"/>
    <col min="11079" max="11264" width="9.140625" style="11"/>
    <col min="11265" max="11266" width="0" style="11" hidden="1" customWidth="1"/>
    <col min="11267" max="11267" width="32.28515625" style="11" customWidth="1"/>
    <col min="11268" max="11268" width="4" style="11" customWidth="1"/>
    <col min="11269" max="11274" width="13.7109375" style="11" customWidth="1"/>
    <col min="11275" max="11275" width="49.5703125" style="11" bestFit="1" customWidth="1"/>
    <col min="11276" max="11276" width="15.28515625" style="11" customWidth="1"/>
    <col min="11277" max="11277" width="19.85546875" style="11" bestFit="1" customWidth="1"/>
    <col min="11278" max="11279" width="9.140625" style="11"/>
    <col min="11280" max="11281" width="11.5703125" style="11" bestFit="1" customWidth="1"/>
    <col min="11282" max="11283" width="10.85546875" style="11" bestFit="1" customWidth="1"/>
    <col min="11284" max="11285" width="9.140625" style="11"/>
    <col min="11286" max="11286" width="11.5703125" style="11" bestFit="1" customWidth="1"/>
    <col min="11287" max="11290" width="9.140625" style="11"/>
    <col min="11291" max="11334" width="0" style="11" hidden="1" customWidth="1"/>
    <col min="11335" max="11520" width="9.140625" style="11"/>
    <col min="11521" max="11522" width="0" style="11" hidden="1" customWidth="1"/>
    <col min="11523" max="11523" width="32.28515625" style="11" customWidth="1"/>
    <col min="11524" max="11524" width="4" style="11" customWidth="1"/>
    <col min="11525" max="11530" width="13.7109375" style="11" customWidth="1"/>
    <col min="11531" max="11531" width="49.5703125" style="11" bestFit="1" customWidth="1"/>
    <col min="11532" max="11532" width="15.28515625" style="11" customWidth="1"/>
    <col min="11533" max="11533" width="19.85546875" style="11" bestFit="1" customWidth="1"/>
    <col min="11534" max="11535" width="9.140625" style="11"/>
    <col min="11536" max="11537" width="11.5703125" style="11" bestFit="1" customWidth="1"/>
    <col min="11538" max="11539" width="10.85546875" style="11" bestFit="1" customWidth="1"/>
    <col min="11540" max="11541" width="9.140625" style="11"/>
    <col min="11542" max="11542" width="11.5703125" style="11" bestFit="1" customWidth="1"/>
    <col min="11543" max="11546" width="9.140625" style="11"/>
    <col min="11547" max="11590" width="0" style="11" hidden="1" customWidth="1"/>
    <col min="11591" max="11776" width="9.140625" style="11"/>
    <col min="11777" max="11778" width="0" style="11" hidden="1" customWidth="1"/>
    <col min="11779" max="11779" width="32.28515625" style="11" customWidth="1"/>
    <col min="11780" max="11780" width="4" style="11" customWidth="1"/>
    <col min="11781" max="11786" width="13.7109375" style="11" customWidth="1"/>
    <col min="11787" max="11787" width="49.5703125" style="11" bestFit="1" customWidth="1"/>
    <col min="11788" max="11788" width="15.28515625" style="11" customWidth="1"/>
    <col min="11789" max="11789" width="19.85546875" style="11" bestFit="1" customWidth="1"/>
    <col min="11790" max="11791" width="9.140625" style="11"/>
    <col min="11792" max="11793" width="11.5703125" style="11" bestFit="1" customWidth="1"/>
    <col min="11794" max="11795" width="10.85546875" style="11" bestFit="1" customWidth="1"/>
    <col min="11796" max="11797" width="9.140625" style="11"/>
    <col min="11798" max="11798" width="11.5703125" style="11" bestFit="1" customWidth="1"/>
    <col min="11799" max="11802" width="9.140625" style="11"/>
    <col min="11803" max="11846" width="0" style="11" hidden="1" customWidth="1"/>
    <col min="11847" max="12032" width="9.140625" style="11"/>
    <col min="12033" max="12034" width="0" style="11" hidden="1" customWidth="1"/>
    <col min="12035" max="12035" width="32.28515625" style="11" customWidth="1"/>
    <col min="12036" max="12036" width="4" style="11" customWidth="1"/>
    <col min="12037" max="12042" width="13.7109375" style="11" customWidth="1"/>
    <col min="12043" max="12043" width="49.5703125" style="11" bestFit="1" customWidth="1"/>
    <col min="12044" max="12044" width="15.28515625" style="11" customWidth="1"/>
    <col min="12045" max="12045" width="19.85546875" style="11" bestFit="1" customWidth="1"/>
    <col min="12046" max="12047" width="9.140625" style="11"/>
    <col min="12048" max="12049" width="11.5703125" style="11" bestFit="1" customWidth="1"/>
    <col min="12050" max="12051" width="10.85546875" style="11" bestFit="1" customWidth="1"/>
    <col min="12052" max="12053" width="9.140625" style="11"/>
    <col min="12054" max="12054" width="11.5703125" style="11" bestFit="1" customWidth="1"/>
    <col min="12055" max="12058" width="9.140625" style="11"/>
    <col min="12059" max="12102" width="0" style="11" hidden="1" customWidth="1"/>
    <col min="12103" max="12288" width="9.140625" style="11"/>
    <col min="12289" max="12290" width="0" style="11" hidden="1" customWidth="1"/>
    <col min="12291" max="12291" width="32.28515625" style="11" customWidth="1"/>
    <col min="12292" max="12292" width="4" style="11" customWidth="1"/>
    <col min="12293" max="12298" width="13.7109375" style="11" customWidth="1"/>
    <col min="12299" max="12299" width="49.5703125" style="11" bestFit="1" customWidth="1"/>
    <col min="12300" max="12300" width="15.28515625" style="11" customWidth="1"/>
    <col min="12301" max="12301" width="19.85546875" style="11" bestFit="1" customWidth="1"/>
    <col min="12302" max="12303" width="9.140625" style="11"/>
    <col min="12304" max="12305" width="11.5703125" style="11" bestFit="1" customWidth="1"/>
    <col min="12306" max="12307" width="10.85546875" style="11" bestFit="1" customWidth="1"/>
    <col min="12308" max="12309" width="9.140625" style="11"/>
    <col min="12310" max="12310" width="11.5703125" style="11" bestFit="1" customWidth="1"/>
    <col min="12311" max="12314" width="9.140625" style="11"/>
    <col min="12315" max="12358" width="0" style="11" hidden="1" customWidth="1"/>
    <col min="12359" max="12544" width="9.140625" style="11"/>
    <col min="12545" max="12546" width="0" style="11" hidden="1" customWidth="1"/>
    <col min="12547" max="12547" width="32.28515625" style="11" customWidth="1"/>
    <col min="12548" max="12548" width="4" style="11" customWidth="1"/>
    <col min="12549" max="12554" width="13.7109375" style="11" customWidth="1"/>
    <col min="12555" max="12555" width="49.5703125" style="11" bestFit="1" customWidth="1"/>
    <col min="12556" max="12556" width="15.28515625" style="11" customWidth="1"/>
    <col min="12557" max="12557" width="19.85546875" style="11" bestFit="1" customWidth="1"/>
    <col min="12558" max="12559" width="9.140625" style="11"/>
    <col min="12560" max="12561" width="11.5703125" style="11" bestFit="1" customWidth="1"/>
    <col min="12562" max="12563" width="10.85546875" style="11" bestFit="1" customWidth="1"/>
    <col min="12564" max="12565" width="9.140625" style="11"/>
    <col min="12566" max="12566" width="11.5703125" style="11" bestFit="1" customWidth="1"/>
    <col min="12567" max="12570" width="9.140625" style="11"/>
    <col min="12571" max="12614" width="0" style="11" hidden="1" customWidth="1"/>
    <col min="12615" max="12800" width="9.140625" style="11"/>
    <col min="12801" max="12802" width="0" style="11" hidden="1" customWidth="1"/>
    <col min="12803" max="12803" width="32.28515625" style="11" customWidth="1"/>
    <col min="12804" max="12804" width="4" style="11" customWidth="1"/>
    <col min="12805" max="12810" width="13.7109375" style="11" customWidth="1"/>
    <col min="12811" max="12811" width="49.5703125" style="11" bestFit="1" customWidth="1"/>
    <col min="12812" max="12812" width="15.28515625" style="11" customWidth="1"/>
    <col min="12813" max="12813" width="19.85546875" style="11" bestFit="1" customWidth="1"/>
    <col min="12814" max="12815" width="9.140625" style="11"/>
    <col min="12816" max="12817" width="11.5703125" style="11" bestFit="1" customWidth="1"/>
    <col min="12818" max="12819" width="10.85546875" style="11" bestFit="1" customWidth="1"/>
    <col min="12820" max="12821" width="9.140625" style="11"/>
    <col min="12822" max="12822" width="11.5703125" style="11" bestFit="1" customWidth="1"/>
    <col min="12823" max="12826" width="9.140625" style="11"/>
    <col min="12827" max="12870" width="0" style="11" hidden="1" customWidth="1"/>
    <col min="12871" max="13056" width="9.140625" style="11"/>
    <col min="13057" max="13058" width="0" style="11" hidden="1" customWidth="1"/>
    <col min="13059" max="13059" width="32.28515625" style="11" customWidth="1"/>
    <col min="13060" max="13060" width="4" style="11" customWidth="1"/>
    <col min="13061" max="13066" width="13.7109375" style="11" customWidth="1"/>
    <col min="13067" max="13067" width="49.5703125" style="11" bestFit="1" customWidth="1"/>
    <col min="13068" max="13068" width="15.28515625" style="11" customWidth="1"/>
    <col min="13069" max="13069" width="19.85546875" style="11" bestFit="1" customWidth="1"/>
    <col min="13070" max="13071" width="9.140625" style="11"/>
    <col min="13072" max="13073" width="11.5703125" style="11" bestFit="1" customWidth="1"/>
    <col min="13074" max="13075" width="10.85546875" style="11" bestFit="1" customWidth="1"/>
    <col min="13076" max="13077" width="9.140625" style="11"/>
    <col min="13078" max="13078" width="11.5703125" style="11" bestFit="1" customWidth="1"/>
    <col min="13079" max="13082" width="9.140625" style="11"/>
    <col min="13083" max="13126" width="0" style="11" hidden="1" customWidth="1"/>
    <col min="13127" max="13312" width="9.140625" style="11"/>
    <col min="13313" max="13314" width="0" style="11" hidden="1" customWidth="1"/>
    <col min="13315" max="13315" width="32.28515625" style="11" customWidth="1"/>
    <col min="13316" max="13316" width="4" style="11" customWidth="1"/>
    <col min="13317" max="13322" width="13.7109375" style="11" customWidth="1"/>
    <col min="13323" max="13323" width="49.5703125" style="11" bestFit="1" customWidth="1"/>
    <col min="13324" max="13324" width="15.28515625" style="11" customWidth="1"/>
    <col min="13325" max="13325" width="19.85546875" style="11" bestFit="1" customWidth="1"/>
    <col min="13326" max="13327" width="9.140625" style="11"/>
    <col min="13328" max="13329" width="11.5703125" style="11" bestFit="1" customWidth="1"/>
    <col min="13330" max="13331" width="10.85546875" style="11" bestFit="1" customWidth="1"/>
    <col min="13332" max="13333" width="9.140625" style="11"/>
    <col min="13334" max="13334" width="11.5703125" style="11" bestFit="1" customWidth="1"/>
    <col min="13335" max="13338" width="9.140625" style="11"/>
    <col min="13339" max="13382" width="0" style="11" hidden="1" customWidth="1"/>
    <col min="13383" max="13568" width="9.140625" style="11"/>
    <col min="13569" max="13570" width="0" style="11" hidden="1" customWidth="1"/>
    <col min="13571" max="13571" width="32.28515625" style="11" customWidth="1"/>
    <col min="13572" max="13572" width="4" style="11" customWidth="1"/>
    <col min="13573" max="13578" width="13.7109375" style="11" customWidth="1"/>
    <col min="13579" max="13579" width="49.5703125" style="11" bestFit="1" customWidth="1"/>
    <col min="13580" max="13580" width="15.28515625" style="11" customWidth="1"/>
    <col min="13581" max="13581" width="19.85546875" style="11" bestFit="1" customWidth="1"/>
    <col min="13582" max="13583" width="9.140625" style="11"/>
    <col min="13584" max="13585" width="11.5703125" style="11" bestFit="1" customWidth="1"/>
    <col min="13586" max="13587" width="10.85546875" style="11" bestFit="1" customWidth="1"/>
    <col min="13588" max="13589" width="9.140625" style="11"/>
    <col min="13590" max="13590" width="11.5703125" style="11" bestFit="1" customWidth="1"/>
    <col min="13591" max="13594" width="9.140625" style="11"/>
    <col min="13595" max="13638" width="0" style="11" hidden="1" customWidth="1"/>
    <col min="13639" max="13824" width="9.140625" style="11"/>
    <col min="13825" max="13826" width="0" style="11" hidden="1" customWidth="1"/>
    <col min="13827" max="13827" width="32.28515625" style="11" customWidth="1"/>
    <col min="13828" max="13828" width="4" style="11" customWidth="1"/>
    <col min="13829" max="13834" width="13.7109375" style="11" customWidth="1"/>
    <col min="13835" max="13835" width="49.5703125" style="11" bestFit="1" customWidth="1"/>
    <col min="13836" max="13836" width="15.28515625" style="11" customWidth="1"/>
    <col min="13837" max="13837" width="19.85546875" style="11" bestFit="1" customWidth="1"/>
    <col min="13838" max="13839" width="9.140625" style="11"/>
    <col min="13840" max="13841" width="11.5703125" style="11" bestFit="1" customWidth="1"/>
    <col min="13842" max="13843" width="10.85546875" style="11" bestFit="1" customWidth="1"/>
    <col min="13844" max="13845" width="9.140625" style="11"/>
    <col min="13846" max="13846" width="11.5703125" style="11" bestFit="1" customWidth="1"/>
    <col min="13847" max="13850" width="9.140625" style="11"/>
    <col min="13851" max="13894" width="0" style="11" hidden="1" customWidth="1"/>
    <col min="13895" max="14080" width="9.140625" style="11"/>
    <col min="14081" max="14082" width="0" style="11" hidden="1" customWidth="1"/>
    <col min="14083" max="14083" width="32.28515625" style="11" customWidth="1"/>
    <col min="14084" max="14084" width="4" style="11" customWidth="1"/>
    <col min="14085" max="14090" width="13.7109375" style="11" customWidth="1"/>
    <col min="14091" max="14091" width="49.5703125" style="11" bestFit="1" customWidth="1"/>
    <col min="14092" max="14092" width="15.28515625" style="11" customWidth="1"/>
    <col min="14093" max="14093" width="19.85546875" style="11" bestFit="1" customWidth="1"/>
    <col min="14094" max="14095" width="9.140625" style="11"/>
    <col min="14096" max="14097" width="11.5703125" style="11" bestFit="1" customWidth="1"/>
    <col min="14098" max="14099" width="10.85546875" style="11" bestFit="1" customWidth="1"/>
    <col min="14100" max="14101" width="9.140625" style="11"/>
    <col min="14102" max="14102" width="11.5703125" style="11" bestFit="1" customWidth="1"/>
    <col min="14103" max="14106" width="9.140625" style="11"/>
    <col min="14107" max="14150" width="0" style="11" hidden="1" customWidth="1"/>
    <col min="14151" max="14336" width="9.140625" style="11"/>
    <col min="14337" max="14338" width="0" style="11" hidden="1" customWidth="1"/>
    <col min="14339" max="14339" width="32.28515625" style="11" customWidth="1"/>
    <col min="14340" max="14340" width="4" style="11" customWidth="1"/>
    <col min="14341" max="14346" width="13.7109375" style="11" customWidth="1"/>
    <col min="14347" max="14347" width="49.5703125" style="11" bestFit="1" customWidth="1"/>
    <col min="14348" max="14348" width="15.28515625" style="11" customWidth="1"/>
    <col min="14349" max="14349" width="19.85546875" style="11" bestFit="1" customWidth="1"/>
    <col min="14350" max="14351" width="9.140625" style="11"/>
    <col min="14352" max="14353" width="11.5703125" style="11" bestFit="1" customWidth="1"/>
    <col min="14354" max="14355" width="10.85546875" style="11" bestFit="1" customWidth="1"/>
    <col min="14356" max="14357" width="9.140625" style="11"/>
    <col min="14358" max="14358" width="11.5703125" style="11" bestFit="1" customWidth="1"/>
    <col min="14359" max="14362" width="9.140625" style="11"/>
    <col min="14363" max="14406" width="0" style="11" hidden="1" customWidth="1"/>
    <col min="14407" max="14592" width="9.140625" style="11"/>
    <col min="14593" max="14594" width="0" style="11" hidden="1" customWidth="1"/>
    <col min="14595" max="14595" width="32.28515625" style="11" customWidth="1"/>
    <col min="14596" max="14596" width="4" style="11" customWidth="1"/>
    <col min="14597" max="14602" width="13.7109375" style="11" customWidth="1"/>
    <col min="14603" max="14603" width="49.5703125" style="11" bestFit="1" customWidth="1"/>
    <col min="14604" max="14604" width="15.28515625" style="11" customWidth="1"/>
    <col min="14605" max="14605" width="19.85546875" style="11" bestFit="1" customWidth="1"/>
    <col min="14606" max="14607" width="9.140625" style="11"/>
    <col min="14608" max="14609" width="11.5703125" style="11" bestFit="1" customWidth="1"/>
    <col min="14610" max="14611" width="10.85546875" style="11" bestFit="1" customWidth="1"/>
    <col min="14612" max="14613" width="9.140625" style="11"/>
    <col min="14614" max="14614" width="11.5703125" style="11" bestFit="1" customWidth="1"/>
    <col min="14615" max="14618" width="9.140625" style="11"/>
    <col min="14619" max="14662" width="0" style="11" hidden="1" customWidth="1"/>
    <col min="14663" max="14848" width="9.140625" style="11"/>
    <col min="14849" max="14850" width="0" style="11" hidden="1" customWidth="1"/>
    <col min="14851" max="14851" width="32.28515625" style="11" customWidth="1"/>
    <col min="14852" max="14852" width="4" style="11" customWidth="1"/>
    <col min="14853" max="14858" width="13.7109375" style="11" customWidth="1"/>
    <col min="14859" max="14859" width="49.5703125" style="11" bestFit="1" customWidth="1"/>
    <col min="14860" max="14860" width="15.28515625" style="11" customWidth="1"/>
    <col min="14861" max="14861" width="19.85546875" style="11" bestFit="1" customWidth="1"/>
    <col min="14862" max="14863" width="9.140625" style="11"/>
    <col min="14864" max="14865" width="11.5703125" style="11" bestFit="1" customWidth="1"/>
    <col min="14866" max="14867" width="10.85546875" style="11" bestFit="1" customWidth="1"/>
    <col min="14868" max="14869" width="9.140625" style="11"/>
    <col min="14870" max="14870" width="11.5703125" style="11" bestFit="1" customWidth="1"/>
    <col min="14871" max="14874" width="9.140625" style="11"/>
    <col min="14875" max="14918" width="0" style="11" hidden="1" customWidth="1"/>
    <col min="14919" max="15104" width="9.140625" style="11"/>
    <col min="15105" max="15106" width="0" style="11" hidden="1" customWidth="1"/>
    <col min="15107" max="15107" width="32.28515625" style="11" customWidth="1"/>
    <col min="15108" max="15108" width="4" style="11" customWidth="1"/>
    <col min="15109" max="15114" width="13.7109375" style="11" customWidth="1"/>
    <col min="15115" max="15115" width="49.5703125" style="11" bestFit="1" customWidth="1"/>
    <col min="15116" max="15116" width="15.28515625" style="11" customWidth="1"/>
    <col min="15117" max="15117" width="19.85546875" style="11" bestFit="1" customWidth="1"/>
    <col min="15118" max="15119" width="9.140625" style="11"/>
    <col min="15120" max="15121" width="11.5703125" style="11" bestFit="1" customWidth="1"/>
    <col min="15122" max="15123" width="10.85546875" style="11" bestFit="1" customWidth="1"/>
    <col min="15124" max="15125" width="9.140625" style="11"/>
    <col min="15126" max="15126" width="11.5703125" style="11" bestFit="1" customWidth="1"/>
    <col min="15127" max="15130" width="9.140625" style="11"/>
    <col min="15131" max="15174" width="0" style="11" hidden="1" customWidth="1"/>
    <col min="15175" max="15360" width="9.140625" style="11"/>
    <col min="15361" max="15362" width="0" style="11" hidden="1" customWidth="1"/>
    <col min="15363" max="15363" width="32.28515625" style="11" customWidth="1"/>
    <col min="15364" max="15364" width="4" style="11" customWidth="1"/>
    <col min="15365" max="15370" width="13.7109375" style="11" customWidth="1"/>
    <col min="15371" max="15371" width="49.5703125" style="11" bestFit="1" customWidth="1"/>
    <col min="15372" max="15372" width="15.28515625" style="11" customWidth="1"/>
    <col min="15373" max="15373" width="19.85546875" style="11" bestFit="1" customWidth="1"/>
    <col min="15374" max="15375" width="9.140625" style="11"/>
    <col min="15376" max="15377" width="11.5703125" style="11" bestFit="1" customWidth="1"/>
    <col min="15378" max="15379" width="10.85546875" style="11" bestFit="1" customWidth="1"/>
    <col min="15380" max="15381" width="9.140625" style="11"/>
    <col min="15382" max="15382" width="11.5703125" style="11" bestFit="1" customWidth="1"/>
    <col min="15383" max="15386" width="9.140625" style="11"/>
    <col min="15387" max="15430" width="0" style="11" hidden="1" customWidth="1"/>
    <col min="15431" max="15616" width="9.140625" style="11"/>
    <col min="15617" max="15618" width="0" style="11" hidden="1" customWidth="1"/>
    <col min="15619" max="15619" width="32.28515625" style="11" customWidth="1"/>
    <col min="15620" max="15620" width="4" style="11" customWidth="1"/>
    <col min="15621" max="15626" width="13.7109375" style="11" customWidth="1"/>
    <col min="15627" max="15627" width="49.5703125" style="11" bestFit="1" customWidth="1"/>
    <col min="15628" max="15628" width="15.28515625" style="11" customWidth="1"/>
    <col min="15629" max="15629" width="19.85546875" style="11" bestFit="1" customWidth="1"/>
    <col min="15630" max="15631" width="9.140625" style="11"/>
    <col min="15632" max="15633" width="11.5703125" style="11" bestFit="1" customWidth="1"/>
    <col min="15634" max="15635" width="10.85546875" style="11" bestFit="1" customWidth="1"/>
    <col min="15636" max="15637" width="9.140625" style="11"/>
    <col min="15638" max="15638" width="11.5703125" style="11" bestFit="1" customWidth="1"/>
    <col min="15639" max="15642" width="9.140625" style="11"/>
    <col min="15643" max="15686" width="0" style="11" hidden="1" customWidth="1"/>
    <col min="15687" max="15872" width="9.140625" style="11"/>
    <col min="15873" max="15874" width="0" style="11" hidden="1" customWidth="1"/>
    <col min="15875" max="15875" width="32.28515625" style="11" customWidth="1"/>
    <col min="15876" max="15876" width="4" style="11" customWidth="1"/>
    <col min="15877" max="15882" width="13.7109375" style="11" customWidth="1"/>
    <col min="15883" max="15883" width="49.5703125" style="11" bestFit="1" customWidth="1"/>
    <col min="15884" max="15884" width="15.28515625" style="11" customWidth="1"/>
    <col min="15885" max="15885" width="19.85546875" style="11" bestFit="1" customWidth="1"/>
    <col min="15886" max="15887" width="9.140625" style="11"/>
    <col min="15888" max="15889" width="11.5703125" style="11" bestFit="1" customWidth="1"/>
    <col min="15890" max="15891" width="10.85546875" style="11" bestFit="1" customWidth="1"/>
    <col min="15892" max="15893" width="9.140625" style="11"/>
    <col min="15894" max="15894" width="11.5703125" style="11" bestFit="1" customWidth="1"/>
    <col min="15895" max="15898" width="9.140625" style="11"/>
    <col min="15899" max="15942" width="0" style="11" hidden="1" customWidth="1"/>
    <col min="15943" max="16128" width="9.140625" style="11"/>
    <col min="16129" max="16130" width="0" style="11" hidden="1" customWidth="1"/>
    <col min="16131" max="16131" width="32.28515625" style="11" customWidth="1"/>
    <col min="16132" max="16132" width="4" style="11" customWidth="1"/>
    <col min="16133" max="16138" width="13.7109375" style="11" customWidth="1"/>
    <col min="16139" max="16139" width="49.5703125" style="11" bestFit="1" customWidth="1"/>
    <col min="16140" max="16140" width="15.28515625" style="11" customWidth="1"/>
    <col min="16141" max="16141" width="19.85546875" style="11" bestFit="1" customWidth="1"/>
    <col min="16142" max="16143" width="9.140625" style="11"/>
    <col min="16144" max="16145" width="11.5703125" style="11" bestFit="1" customWidth="1"/>
    <col min="16146" max="16147" width="10.85546875" style="11" bestFit="1" customWidth="1"/>
    <col min="16148" max="16149" width="9.140625" style="11"/>
    <col min="16150" max="16150" width="11.5703125" style="11" bestFit="1" customWidth="1"/>
    <col min="16151" max="16154" width="9.140625" style="11"/>
    <col min="16155" max="16198" width="0" style="11" hidden="1" customWidth="1"/>
    <col min="16199" max="16384" width="9.140625" style="11"/>
  </cols>
  <sheetData>
    <row r="1" spans="1:54" ht="33" customHeight="1" thickBot="1">
      <c r="B1" s="172"/>
      <c r="C1" s="1264" t="s">
        <v>2129</v>
      </c>
      <c r="D1" s="12"/>
      <c r="E1" s="13"/>
      <c r="F1" s="405" t="s">
        <v>2380</v>
      </c>
      <c r="G1" s="13"/>
      <c r="H1" s="13"/>
      <c r="I1" s="13"/>
      <c r="J1" s="13"/>
      <c r="K1" s="13"/>
      <c r="L1" s="13"/>
      <c r="AA1" s="1137" t="s">
        <v>353</v>
      </c>
      <c r="AZ1" s="11" t="s">
        <v>353</v>
      </c>
      <c r="BA1" s="11" t="s">
        <v>438</v>
      </c>
      <c r="BB1" s="11" t="s">
        <v>1625</v>
      </c>
    </row>
    <row r="2" spans="1:54" s="660" customFormat="1" ht="13.5" hidden="1" thickBot="1">
      <c r="A2" s="505" t="s">
        <v>740</v>
      </c>
      <c r="C2" s="599"/>
      <c r="D2" s="14"/>
      <c r="E2" s="609" t="s">
        <v>555</v>
      </c>
      <c r="F2" s="609" t="s">
        <v>556</v>
      </c>
      <c r="G2" s="609" t="s">
        <v>558</v>
      </c>
      <c r="H2" s="609" t="s">
        <v>245</v>
      </c>
      <c r="I2" s="609" t="s">
        <v>246</v>
      </c>
      <c r="J2" s="609" t="s">
        <v>247</v>
      </c>
      <c r="K2" s="609" t="s">
        <v>557</v>
      </c>
      <c r="L2" s="609" t="s">
        <v>248</v>
      </c>
      <c r="AZ2" s="11"/>
      <c r="BA2" s="11"/>
      <c r="BB2" s="11"/>
    </row>
    <row r="3" spans="1:54" ht="20.100000000000001" customHeight="1" thickTop="1">
      <c r="A3" s="506" t="s">
        <v>1389</v>
      </c>
      <c r="B3" s="18" t="s">
        <v>538</v>
      </c>
      <c r="C3" s="293">
        <f>ChosenYear</f>
        <v>2013</v>
      </c>
      <c r="D3" s="4"/>
      <c r="E3" s="1138"/>
      <c r="F3" s="1138" t="s">
        <v>2381</v>
      </c>
      <c r="G3" s="1139"/>
      <c r="H3" s="1140"/>
      <c r="I3" s="1138" t="s">
        <v>2382</v>
      </c>
      <c r="J3" s="1141"/>
      <c r="K3" s="979" t="s">
        <v>2383</v>
      </c>
      <c r="L3" s="1142"/>
      <c r="AC3" s="183" t="s">
        <v>1285</v>
      </c>
      <c r="AD3" s="183"/>
      <c r="AE3" s="183"/>
      <c r="AF3" s="183" t="s">
        <v>1221</v>
      </c>
      <c r="AG3" s="183"/>
      <c r="AH3" s="183"/>
      <c r="AI3" s="183" t="s">
        <v>615</v>
      </c>
      <c r="AJ3" s="184"/>
    </row>
    <row r="4" spans="1:54" ht="18">
      <c r="A4" s="418" t="s">
        <v>739</v>
      </c>
      <c r="B4" s="420" t="s">
        <v>1305</v>
      </c>
      <c r="C4" s="315"/>
      <c r="D4" s="316"/>
      <c r="E4" s="1143" t="s">
        <v>2145</v>
      </c>
      <c r="F4" s="1144" t="s">
        <v>2384</v>
      </c>
      <c r="G4" s="1144" t="s">
        <v>2385</v>
      </c>
      <c r="H4" s="1144" t="s">
        <v>2145</v>
      </c>
      <c r="I4" s="1144" t="s">
        <v>2384</v>
      </c>
      <c r="J4" s="1144" t="s">
        <v>2385</v>
      </c>
      <c r="K4" s="1145" t="s">
        <v>2381</v>
      </c>
      <c r="L4" s="1146" t="s">
        <v>2386</v>
      </c>
      <c r="M4" s="16"/>
      <c r="AC4" s="185" t="s">
        <v>1053</v>
      </c>
      <c r="AD4" s="186" t="s">
        <v>755</v>
      </c>
      <c r="AE4" s="186" t="s">
        <v>1222</v>
      </c>
      <c r="AF4" s="185" t="s">
        <v>1053</v>
      </c>
      <c r="AG4" s="186" t="s">
        <v>755</v>
      </c>
      <c r="AH4" s="186" t="s">
        <v>1222</v>
      </c>
      <c r="AI4" s="186" t="s">
        <v>1286</v>
      </c>
      <c r="AJ4" s="40" t="s">
        <v>217</v>
      </c>
    </row>
    <row r="5" spans="1:54" ht="19.5" customHeight="1">
      <c r="A5" s="419" t="s">
        <v>538</v>
      </c>
      <c r="C5" s="433" t="str">
        <f>INDEX(LangT1C,,Lang)</f>
        <v>ELECTRICITY UNIT:  GWh (10^6 kWh)</v>
      </c>
      <c r="D5" s="5"/>
      <c r="E5" s="1147" t="s">
        <v>2387</v>
      </c>
      <c r="F5" s="1147" t="s">
        <v>2388</v>
      </c>
      <c r="G5" s="1147" t="s">
        <v>2389</v>
      </c>
      <c r="H5" s="1147" t="s">
        <v>2390</v>
      </c>
      <c r="I5" s="1147" t="s">
        <v>2391</v>
      </c>
      <c r="J5" s="1147" t="s">
        <v>2392</v>
      </c>
      <c r="K5" s="1147" t="s">
        <v>2393</v>
      </c>
      <c r="L5" s="1148" t="s">
        <v>2394</v>
      </c>
      <c r="M5" s="16"/>
      <c r="AA5" s="181" t="s">
        <v>1257</v>
      </c>
      <c r="AZ5" s="11" t="s">
        <v>1173</v>
      </c>
      <c r="BA5" s="660" t="s">
        <v>1646</v>
      </c>
      <c r="BB5" s="11" t="s">
        <v>1626</v>
      </c>
    </row>
    <row r="6" spans="1:54" ht="19.5" customHeight="1" thickBot="1">
      <c r="A6" s="418"/>
      <c r="C6" s="433"/>
      <c r="D6" s="5"/>
      <c r="E6" s="6"/>
      <c r="F6" s="6"/>
      <c r="G6" s="6"/>
      <c r="H6" s="6"/>
      <c r="I6" s="6"/>
      <c r="J6" s="6"/>
      <c r="K6" s="7"/>
      <c r="L6" s="8"/>
      <c r="M6" s="16"/>
      <c r="AA6" s="1149"/>
      <c r="BA6" s="660"/>
    </row>
    <row r="7" spans="1:54" ht="19.5" customHeight="1" thickBot="1">
      <c r="A7" s="18" t="s">
        <v>74</v>
      </c>
      <c r="B7" s="18" t="s">
        <v>583</v>
      </c>
      <c r="C7" s="1150" t="s">
        <v>2395</v>
      </c>
      <c r="D7" s="435">
        <v>1</v>
      </c>
      <c r="E7" s="549">
        <f>SUM(E8:E9,E11:E17)</f>
        <v>0</v>
      </c>
      <c r="F7" s="549">
        <f>SUM(F8,F11,F15,F17)</f>
        <v>0</v>
      </c>
      <c r="G7" s="510"/>
      <c r="H7" s="549">
        <f>ROUND(SUM(H8:H9,H11:H17),0)</f>
        <v>0</v>
      </c>
      <c r="I7" s="549">
        <f>SUM(I8,I11,I15:I17)</f>
        <v>0</v>
      </c>
      <c r="J7" s="510"/>
      <c r="K7" s="549">
        <f>SUM(K8,K9,K11:K17)</f>
        <v>0</v>
      </c>
      <c r="L7" s="550">
        <f>SUM(L8:L9,L11:L17)</f>
        <v>0</v>
      </c>
      <c r="AA7" s="177" t="s">
        <v>441</v>
      </c>
      <c r="AC7" s="516">
        <f>SUM(AC8:AC9,AC11:AC17)</f>
        <v>0</v>
      </c>
      <c r="AD7" s="517">
        <f>SUM(AD8,AD11,AD15,AD17)</f>
        <v>0</v>
      </c>
      <c r="AE7" s="187"/>
      <c r="AF7" s="518">
        <f>SUM(AF8:AF9,AF11:AF17)</f>
        <v>0</v>
      </c>
      <c r="AG7" s="518">
        <f>SUM(AG8,AG11,AG15:AG17)</f>
        <v>0</v>
      </c>
      <c r="AH7" s="187"/>
      <c r="AI7" s="1151">
        <f>SUM(AI8,AI9,AI11:AI17)</f>
        <v>0</v>
      </c>
      <c r="AJ7" s="1151">
        <f>SUM(AJ8:AJ9,AJ11:AJ17)</f>
        <v>0</v>
      </c>
      <c r="AZ7" s="11" t="s">
        <v>441</v>
      </c>
      <c r="BA7" s="11" t="s">
        <v>759</v>
      </c>
      <c r="BB7" s="11" t="s">
        <v>1619</v>
      </c>
    </row>
    <row r="8" spans="1:54" ht="19.5" customHeight="1">
      <c r="A8" s="18" t="s">
        <v>74</v>
      </c>
      <c r="B8" s="18" t="s">
        <v>563</v>
      </c>
      <c r="C8" s="1152" t="s">
        <v>2396</v>
      </c>
      <c r="D8" s="435">
        <v>2</v>
      </c>
      <c r="E8" s="893">
        <v>0</v>
      </c>
      <c r="F8" s="893">
        <v>0</v>
      </c>
      <c r="G8" s="894"/>
      <c r="H8" s="893">
        <v>0</v>
      </c>
      <c r="I8" s="893">
        <v>0</v>
      </c>
      <c r="J8" s="894"/>
      <c r="K8" s="549">
        <f>SUM(E8,F8)</f>
        <v>0</v>
      </c>
      <c r="L8" s="550">
        <f>SUM(H8,I8)</f>
        <v>0</v>
      </c>
      <c r="AA8" s="178" t="s">
        <v>760</v>
      </c>
      <c r="AC8" s="188">
        <v>0</v>
      </c>
      <c r="AD8" s="188">
        <v>0</v>
      </c>
      <c r="AE8" s="188"/>
      <c r="AF8" s="188">
        <v>0</v>
      </c>
      <c r="AG8" s="188">
        <v>0</v>
      </c>
      <c r="AH8" s="188"/>
      <c r="AI8" s="1153">
        <f>SUM(AC8,AD8)</f>
        <v>0</v>
      </c>
      <c r="AJ8" s="1153">
        <f>SUM(AF8,AG8)</f>
        <v>0</v>
      </c>
      <c r="AZ8" s="11" t="s">
        <v>760</v>
      </c>
      <c r="BA8" s="11" t="s">
        <v>351</v>
      </c>
      <c r="BB8" s="11" t="s">
        <v>1627</v>
      </c>
    </row>
    <row r="9" spans="1:54" ht="19.5" customHeight="1">
      <c r="A9" s="18" t="s">
        <v>74</v>
      </c>
      <c r="B9" s="18" t="s">
        <v>564</v>
      </c>
      <c r="C9" s="1152" t="s">
        <v>2397</v>
      </c>
      <c r="D9" s="435">
        <v>3</v>
      </c>
      <c r="E9" s="895">
        <v>0</v>
      </c>
      <c r="F9" s="894"/>
      <c r="G9" s="894"/>
      <c r="H9" s="895">
        <v>0</v>
      </c>
      <c r="I9" s="894"/>
      <c r="J9" s="894"/>
      <c r="K9" s="549">
        <f>E9</f>
        <v>0</v>
      </c>
      <c r="L9" s="550">
        <f>H9</f>
        <v>0</v>
      </c>
      <c r="AA9" s="178" t="s">
        <v>761</v>
      </c>
      <c r="AC9" s="188">
        <v>0</v>
      </c>
      <c r="AD9" s="188"/>
      <c r="AE9" s="188"/>
      <c r="AF9" s="188">
        <v>0</v>
      </c>
      <c r="AG9" s="188"/>
      <c r="AH9" s="188"/>
      <c r="AI9" s="1153">
        <f>AC9</f>
        <v>0</v>
      </c>
      <c r="AJ9" s="1153">
        <f>AF9</f>
        <v>0</v>
      </c>
      <c r="AZ9" s="11" t="s">
        <v>761</v>
      </c>
      <c r="BA9" s="11" t="s">
        <v>352</v>
      </c>
      <c r="BB9" s="11" t="s">
        <v>1628</v>
      </c>
    </row>
    <row r="10" spans="1:54" ht="19.5" customHeight="1">
      <c r="A10" s="18" t="s">
        <v>74</v>
      </c>
      <c r="B10" s="18" t="s">
        <v>565</v>
      </c>
      <c r="C10" s="1154" t="s">
        <v>2398</v>
      </c>
      <c r="D10" s="435">
        <v>4</v>
      </c>
      <c r="E10" s="893">
        <v>0</v>
      </c>
      <c r="F10" s="894"/>
      <c r="G10" s="894"/>
      <c r="H10" s="893">
        <v>0</v>
      </c>
      <c r="I10" s="894"/>
      <c r="J10" s="894"/>
      <c r="K10" s="549">
        <f>E10</f>
        <v>0</v>
      </c>
      <c r="L10" s="550">
        <f>H10</f>
        <v>0</v>
      </c>
      <c r="AA10" s="429" t="s">
        <v>109</v>
      </c>
      <c r="AC10" s="188">
        <v>0</v>
      </c>
      <c r="AD10" s="188"/>
      <c r="AE10" s="188"/>
      <c r="AF10" s="188">
        <v>0</v>
      </c>
      <c r="AG10" s="188"/>
      <c r="AH10" s="188"/>
      <c r="AI10" s="1153">
        <f>AC10</f>
        <v>0</v>
      </c>
      <c r="AJ10" s="1153">
        <f>AF10</f>
        <v>0</v>
      </c>
      <c r="AZ10" s="11" t="s">
        <v>109</v>
      </c>
      <c r="BA10" s="11" t="s">
        <v>356</v>
      </c>
      <c r="BB10" s="11" t="s">
        <v>1629</v>
      </c>
    </row>
    <row r="11" spans="1:54" ht="19.5" customHeight="1">
      <c r="A11" s="18" t="s">
        <v>74</v>
      </c>
      <c r="B11" s="18" t="s">
        <v>566</v>
      </c>
      <c r="C11" s="1152" t="s">
        <v>2399</v>
      </c>
      <c r="D11" s="435">
        <v>5</v>
      </c>
      <c r="E11" s="893">
        <v>0</v>
      </c>
      <c r="F11" s="893">
        <v>0</v>
      </c>
      <c r="G11" s="894"/>
      <c r="H11" s="895">
        <v>0</v>
      </c>
      <c r="I11" s="893">
        <v>0</v>
      </c>
      <c r="J11" s="894"/>
      <c r="K11" s="549">
        <f>SUM(E11,F11)</f>
        <v>0</v>
      </c>
      <c r="L11" s="550">
        <f>SUM(H11,I11)</f>
        <v>0</v>
      </c>
      <c r="AA11" s="178" t="s">
        <v>762</v>
      </c>
      <c r="AC11" s="188">
        <v>0</v>
      </c>
      <c r="AD11" s="188">
        <v>0</v>
      </c>
      <c r="AE11" s="188"/>
      <c r="AF11" s="188">
        <v>0</v>
      </c>
      <c r="AG11" s="188">
        <v>0</v>
      </c>
      <c r="AH11" s="188"/>
      <c r="AI11" s="1153">
        <f>SUM(AC11,AD11)</f>
        <v>0</v>
      </c>
      <c r="AJ11" s="1153">
        <f>SUM(AF11,AG11)</f>
        <v>0</v>
      </c>
      <c r="AZ11" s="11" t="s">
        <v>762</v>
      </c>
      <c r="BA11" s="11" t="s">
        <v>357</v>
      </c>
      <c r="BB11" s="11" t="s">
        <v>1630</v>
      </c>
    </row>
    <row r="12" spans="1:54" ht="19.5" customHeight="1">
      <c r="A12" s="18" t="s">
        <v>74</v>
      </c>
      <c r="B12" s="18" t="s">
        <v>567</v>
      </c>
      <c r="C12" s="1152" t="s">
        <v>2400</v>
      </c>
      <c r="D12" s="435">
        <v>6</v>
      </c>
      <c r="E12" s="893">
        <v>0</v>
      </c>
      <c r="F12" s="894"/>
      <c r="G12" s="894"/>
      <c r="H12" s="893">
        <v>0</v>
      </c>
      <c r="I12" s="894"/>
      <c r="J12" s="894"/>
      <c r="K12" s="549">
        <f>E12</f>
        <v>0</v>
      </c>
      <c r="L12" s="550">
        <f>H12</f>
        <v>0</v>
      </c>
      <c r="AA12" s="178" t="s">
        <v>763</v>
      </c>
      <c r="AC12" s="188">
        <v>0</v>
      </c>
      <c r="AD12" s="188"/>
      <c r="AE12" s="188"/>
      <c r="AF12" s="188">
        <v>0</v>
      </c>
      <c r="AG12" s="188"/>
      <c r="AH12" s="188"/>
      <c r="AI12" s="1153">
        <f>AC12</f>
        <v>0</v>
      </c>
      <c r="AJ12" s="1153">
        <f>AF12</f>
        <v>0</v>
      </c>
      <c r="AZ12" s="11" t="s">
        <v>763</v>
      </c>
      <c r="BA12" s="11" t="s">
        <v>358</v>
      </c>
      <c r="BB12" s="11" t="s">
        <v>1631</v>
      </c>
    </row>
    <row r="13" spans="1:54" ht="19.5" customHeight="1">
      <c r="A13" s="18" t="s">
        <v>74</v>
      </c>
      <c r="B13" s="18" t="s">
        <v>568</v>
      </c>
      <c r="C13" s="1152" t="s">
        <v>2401</v>
      </c>
      <c r="D13" s="435">
        <v>7</v>
      </c>
      <c r="E13" s="895">
        <v>0</v>
      </c>
      <c r="F13" s="894"/>
      <c r="G13" s="894"/>
      <c r="H13" s="895">
        <v>0</v>
      </c>
      <c r="I13" s="894"/>
      <c r="J13" s="894"/>
      <c r="K13" s="549">
        <f>E13</f>
        <v>0</v>
      </c>
      <c r="L13" s="550">
        <f>H13</f>
        <v>0</v>
      </c>
      <c r="AA13" s="178" t="s">
        <v>110</v>
      </c>
      <c r="AC13" s="188">
        <v>0</v>
      </c>
      <c r="AD13" s="188"/>
      <c r="AE13" s="188"/>
      <c r="AF13" s="188">
        <v>0</v>
      </c>
      <c r="AG13" s="188"/>
      <c r="AH13" s="188"/>
      <c r="AI13" s="1153">
        <f>AC13</f>
        <v>0</v>
      </c>
      <c r="AJ13" s="1153">
        <f>AF13</f>
        <v>0</v>
      </c>
      <c r="AZ13" s="11" t="s">
        <v>110</v>
      </c>
      <c r="BA13" s="11" t="s">
        <v>862</v>
      </c>
      <c r="BB13" s="11" t="s">
        <v>1632</v>
      </c>
    </row>
    <row r="14" spans="1:54" ht="19.5" customHeight="1">
      <c r="A14" s="18" t="s">
        <v>74</v>
      </c>
      <c r="B14" s="18" t="s">
        <v>569</v>
      </c>
      <c r="C14" s="1155" t="s">
        <v>2402</v>
      </c>
      <c r="D14" s="435">
        <v>8</v>
      </c>
      <c r="E14" s="893">
        <v>0</v>
      </c>
      <c r="F14" s="894"/>
      <c r="G14" s="894"/>
      <c r="H14" s="893">
        <v>0</v>
      </c>
      <c r="I14" s="894"/>
      <c r="J14" s="894"/>
      <c r="K14" s="549">
        <f>E14</f>
        <v>0</v>
      </c>
      <c r="L14" s="550">
        <f>H14</f>
        <v>0</v>
      </c>
      <c r="AA14" s="179" t="s">
        <v>764</v>
      </c>
      <c r="AC14" s="188">
        <v>0</v>
      </c>
      <c r="AD14" s="188"/>
      <c r="AE14" s="188"/>
      <c r="AF14" s="188">
        <v>0</v>
      </c>
      <c r="AG14" s="188"/>
      <c r="AH14" s="188"/>
      <c r="AI14" s="1153">
        <f>AC14</f>
        <v>0</v>
      </c>
      <c r="AJ14" s="1153">
        <f>AF14</f>
        <v>0</v>
      </c>
      <c r="AZ14" s="11" t="s">
        <v>764</v>
      </c>
      <c r="BA14" s="11" t="s">
        <v>359</v>
      </c>
      <c r="BB14" s="11" t="s">
        <v>1633</v>
      </c>
    </row>
    <row r="15" spans="1:54" ht="19.5" customHeight="1">
      <c r="A15" s="18" t="s">
        <v>74</v>
      </c>
      <c r="B15" s="18" t="s">
        <v>570</v>
      </c>
      <c r="C15" s="1152" t="s">
        <v>2403</v>
      </c>
      <c r="D15" s="435">
        <v>9</v>
      </c>
      <c r="E15" s="895">
        <v>0</v>
      </c>
      <c r="F15" s="895">
        <v>0</v>
      </c>
      <c r="G15" s="894"/>
      <c r="H15" s="895">
        <v>0</v>
      </c>
      <c r="I15" s="895">
        <v>0</v>
      </c>
      <c r="J15" s="894"/>
      <c r="K15" s="549">
        <f>SUM(E15,F15)</f>
        <v>0</v>
      </c>
      <c r="L15" s="550">
        <f>SUM(H15,I15)</f>
        <v>0</v>
      </c>
      <c r="AA15" s="178" t="s">
        <v>111</v>
      </c>
      <c r="AC15" s="188">
        <v>0</v>
      </c>
      <c r="AD15" s="188">
        <v>0</v>
      </c>
      <c r="AE15" s="188"/>
      <c r="AF15" s="188">
        <v>0</v>
      </c>
      <c r="AG15" s="188">
        <v>0</v>
      </c>
      <c r="AH15" s="188"/>
      <c r="AI15" s="1153">
        <f>SUM(AC15,AD15)</f>
        <v>0</v>
      </c>
      <c r="AJ15" s="1153">
        <f>SUM(AF15,AG15)</f>
        <v>0</v>
      </c>
      <c r="AZ15" s="11" t="s">
        <v>111</v>
      </c>
      <c r="BA15" s="11" t="s">
        <v>360</v>
      </c>
      <c r="BB15" s="11" t="s">
        <v>1634</v>
      </c>
    </row>
    <row r="16" spans="1:54" ht="19.5" customHeight="1">
      <c r="A16" s="18" t="s">
        <v>74</v>
      </c>
      <c r="B16" s="18" t="s">
        <v>554</v>
      </c>
      <c r="C16" s="1152" t="s">
        <v>2404</v>
      </c>
      <c r="D16" s="435">
        <v>10</v>
      </c>
      <c r="E16" s="895">
        <v>0</v>
      </c>
      <c r="F16" s="895">
        <v>0</v>
      </c>
      <c r="G16" s="894"/>
      <c r="H16" s="893">
        <v>0</v>
      </c>
      <c r="I16" s="896">
        <v>0</v>
      </c>
      <c r="J16" s="894"/>
      <c r="K16" s="549">
        <f>SUM(E16,F16)</f>
        <v>0</v>
      </c>
      <c r="L16" s="550">
        <f>SUM(H16:I16)</f>
        <v>0</v>
      </c>
      <c r="AA16" s="178" t="s">
        <v>112</v>
      </c>
      <c r="AC16" s="188">
        <v>0</v>
      </c>
      <c r="AD16" s="188">
        <v>0</v>
      </c>
      <c r="AE16" s="188"/>
      <c r="AF16" s="188">
        <v>0</v>
      </c>
      <c r="AG16" s="188">
        <v>0</v>
      </c>
      <c r="AH16" s="188"/>
      <c r="AI16" s="1153">
        <f>SUM(AC16,AD16)</f>
        <v>0</v>
      </c>
      <c r="AJ16" s="1153">
        <f>SUM(AF16,AG16)</f>
        <v>0</v>
      </c>
      <c r="AZ16" s="11" t="s">
        <v>112</v>
      </c>
      <c r="BA16" s="11" t="s">
        <v>863</v>
      </c>
      <c r="BB16" s="11" t="s">
        <v>1635</v>
      </c>
    </row>
    <row r="17" spans="1:73" ht="19.5" customHeight="1" thickBot="1">
      <c r="A17" s="18" t="s">
        <v>74</v>
      </c>
      <c r="B17" s="18" t="s">
        <v>244</v>
      </c>
      <c r="C17" s="1156" t="s">
        <v>2405</v>
      </c>
      <c r="D17" s="436">
        <v>11</v>
      </c>
      <c r="E17" s="897">
        <v>0</v>
      </c>
      <c r="F17" s="897">
        <v>0</v>
      </c>
      <c r="G17" s="898"/>
      <c r="H17" s="896">
        <v>0</v>
      </c>
      <c r="I17" s="897">
        <v>0</v>
      </c>
      <c r="J17" s="898"/>
      <c r="K17" s="1157">
        <f>SUM(E17,F17)</f>
        <v>0</v>
      </c>
      <c r="L17" s="552">
        <f>SUM(H17,I17)</f>
        <v>0</v>
      </c>
      <c r="AA17" s="180" t="s">
        <v>113</v>
      </c>
      <c r="AC17" s="189">
        <v>0</v>
      </c>
      <c r="AD17" s="189">
        <v>0</v>
      </c>
      <c r="AE17" s="189"/>
      <c r="AF17" s="189">
        <v>0</v>
      </c>
      <c r="AG17" s="189">
        <v>0</v>
      </c>
      <c r="AH17" s="189"/>
      <c r="AI17" s="1158">
        <f>SUM(AC17,AD17)</f>
        <v>0</v>
      </c>
      <c r="AJ17" s="1158">
        <f>SUM(AF17,AG17)</f>
        <v>0</v>
      </c>
      <c r="AZ17" s="11" t="s">
        <v>113</v>
      </c>
      <c r="BA17" s="11" t="s">
        <v>25</v>
      </c>
      <c r="BB17" s="11" t="s">
        <v>1636</v>
      </c>
    </row>
    <row r="18" spans="1:73" ht="19.5" customHeight="1" thickTop="1" thickBot="1">
      <c r="A18"/>
      <c r="B18"/>
      <c r="C18" s="1159" t="s">
        <v>2406</v>
      </c>
      <c r="D18" s="20"/>
      <c r="E18" s="818"/>
      <c r="F18" s="438"/>
      <c r="G18" s="438"/>
      <c r="H18" s="513"/>
      <c r="I18" s="438"/>
      <c r="J18" s="438"/>
      <c r="K18" s="438"/>
      <c r="L18" s="438"/>
      <c r="AA18" s="19" t="s">
        <v>1054</v>
      </c>
      <c r="AZ18" s="11" t="s">
        <v>1054</v>
      </c>
      <c r="BA18" s="11" t="s">
        <v>1109</v>
      </c>
      <c r="BB18" s="11" t="s">
        <v>1637</v>
      </c>
    </row>
    <row r="19" spans="1:73" ht="19.5" customHeight="1" thickTop="1">
      <c r="A19" s="18" t="s">
        <v>75</v>
      </c>
      <c r="B19" s="18" t="s">
        <v>1222</v>
      </c>
      <c r="C19" s="1160" t="s">
        <v>2385</v>
      </c>
      <c r="D19" s="434">
        <v>12</v>
      </c>
      <c r="E19" s="514"/>
      <c r="F19" s="1161">
        <f>SUM(F20:F27)</f>
        <v>0</v>
      </c>
      <c r="G19" s="1161">
        <f>SUM(G20:G27)</f>
        <v>0</v>
      </c>
      <c r="H19" s="510"/>
      <c r="I19" s="1161">
        <f>SUM(I20:I27)</f>
        <v>0</v>
      </c>
      <c r="J19" s="1161">
        <f>SUM(J20:J27)</f>
        <v>0</v>
      </c>
      <c r="K19" s="1161">
        <f>SUM(K20:K27)</f>
        <v>0</v>
      </c>
      <c r="L19" s="1162">
        <f>SUM(L20:L27)</f>
        <v>0</v>
      </c>
      <c r="AA19" s="177" t="s">
        <v>442</v>
      </c>
      <c r="AC19" s="187"/>
      <c r="AD19" s="518">
        <f>SUM(AD20:AD27)</f>
        <v>0</v>
      </c>
      <c r="AE19" s="518">
        <f>SUM(AE20:AE27)</f>
        <v>0</v>
      </c>
      <c r="AF19" s="187"/>
      <c r="AG19" s="518">
        <f>SUM(AG20:AG27)</f>
        <v>0</v>
      </c>
      <c r="AH19" s="518">
        <f>SUM(AH20:AH27)</f>
        <v>0</v>
      </c>
      <c r="AI19" s="518">
        <f>SUM(AI20:AI27)</f>
        <v>0</v>
      </c>
      <c r="AJ19" s="518">
        <f>SUM(AJ20:AJ27)</f>
        <v>0</v>
      </c>
      <c r="AZ19" s="11" t="s">
        <v>442</v>
      </c>
      <c r="BA19" s="11" t="s">
        <v>759</v>
      </c>
      <c r="BB19" s="11" t="s">
        <v>1619</v>
      </c>
    </row>
    <row r="20" spans="1:73" ht="19.5" customHeight="1">
      <c r="A20" s="18" t="s">
        <v>75</v>
      </c>
      <c r="B20" s="18" t="s">
        <v>563</v>
      </c>
      <c r="C20" s="1152" t="s">
        <v>2396</v>
      </c>
      <c r="D20" s="435">
        <v>13</v>
      </c>
      <c r="E20" s="894"/>
      <c r="F20" s="893">
        <v>0</v>
      </c>
      <c r="G20" s="893">
        <v>0</v>
      </c>
      <c r="H20" s="894"/>
      <c r="I20" s="893">
        <v>0</v>
      </c>
      <c r="J20" s="893">
        <v>0</v>
      </c>
      <c r="K20" s="549">
        <f t="shared" ref="K20:K27" si="0">SUM(F20,G20)</f>
        <v>0</v>
      </c>
      <c r="L20" s="550">
        <f t="shared" ref="L20:L25" si="1">I20+J20</f>
        <v>0</v>
      </c>
      <c r="AA20" s="178" t="s">
        <v>760</v>
      </c>
      <c r="AC20" s="188"/>
      <c r="AD20" s="188">
        <v>0</v>
      </c>
      <c r="AE20" s="188">
        <v>0</v>
      </c>
      <c r="AF20" s="188"/>
      <c r="AG20" s="188">
        <v>0</v>
      </c>
      <c r="AH20" s="188">
        <v>0</v>
      </c>
      <c r="AI20" s="519">
        <f t="shared" ref="AI20:AI25" si="2">SUM(AD20,AE20)</f>
        <v>0</v>
      </c>
      <c r="AJ20" s="519">
        <f t="shared" ref="AJ20:AJ25" si="3">AG20+AH20</f>
        <v>0</v>
      </c>
      <c r="AZ20" s="11" t="s">
        <v>760</v>
      </c>
      <c r="BA20" s="11" t="s">
        <v>351</v>
      </c>
      <c r="BB20" s="11" t="s">
        <v>1638</v>
      </c>
    </row>
    <row r="21" spans="1:73" ht="19.5" customHeight="1">
      <c r="A21" s="18" t="s">
        <v>75</v>
      </c>
      <c r="B21" s="18" t="s">
        <v>566</v>
      </c>
      <c r="C21" s="1152" t="s">
        <v>2399</v>
      </c>
      <c r="D21" s="435">
        <v>14</v>
      </c>
      <c r="E21" s="894"/>
      <c r="F21" s="893">
        <v>0</v>
      </c>
      <c r="G21" s="893">
        <v>0</v>
      </c>
      <c r="H21" s="894"/>
      <c r="I21" s="893">
        <v>0</v>
      </c>
      <c r="J21" s="893">
        <v>0</v>
      </c>
      <c r="K21" s="549">
        <f t="shared" si="0"/>
        <v>0</v>
      </c>
      <c r="L21" s="550">
        <f t="shared" si="1"/>
        <v>0</v>
      </c>
      <c r="AA21" s="178" t="s">
        <v>762</v>
      </c>
      <c r="AC21" s="188"/>
      <c r="AD21" s="188">
        <v>0</v>
      </c>
      <c r="AE21" s="188">
        <v>0</v>
      </c>
      <c r="AF21" s="188"/>
      <c r="AG21" s="188">
        <v>0</v>
      </c>
      <c r="AH21" s="188">
        <v>0</v>
      </c>
      <c r="AI21" s="519">
        <f t="shared" si="2"/>
        <v>0</v>
      </c>
      <c r="AJ21" s="519">
        <f t="shared" si="3"/>
        <v>0</v>
      </c>
      <c r="AZ21" s="11" t="s">
        <v>762</v>
      </c>
      <c r="BA21" s="11" t="s">
        <v>357</v>
      </c>
      <c r="BB21" s="11" t="s">
        <v>1630</v>
      </c>
    </row>
    <row r="22" spans="1:73" ht="19.5" customHeight="1">
      <c r="A22" s="18" t="s">
        <v>75</v>
      </c>
      <c r="B22" s="18" t="s">
        <v>567</v>
      </c>
      <c r="C22" s="1152" t="s">
        <v>2400</v>
      </c>
      <c r="D22" s="435">
        <v>15</v>
      </c>
      <c r="E22" s="894"/>
      <c r="F22" s="893">
        <v>0</v>
      </c>
      <c r="G22" s="893">
        <v>0</v>
      </c>
      <c r="H22" s="894"/>
      <c r="I22" s="893">
        <v>0</v>
      </c>
      <c r="J22" s="893">
        <v>0</v>
      </c>
      <c r="K22" s="549">
        <f t="shared" si="0"/>
        <v>0</v>
      </c>
      <c r="L22" s="550">
        <f t="shared" si="1"/>
        <v>0</v>
      </c>
      <c r="AA22" s="178" t="s">
        <v>763</v>
      </c>
      <c r="AC22" s="188"/>
      <c r="AD22" s="188">
        <v>0</v>
      </c>
      <c r="AE22" s="188">
        <v>0</v>
      </c>
      <c r="AF22" s="188"/>
      <c r="AG22" s="188">
        <v>0</v>
      </c>
      <c r="AH22" s="188">
        <v>0</v>
      </c>
      <c r="AI22" s="519">
        <f t="shared" si="2"/>
        <v>0</v>
      </c>
      <c r="AJ22" s="519">
        <f t="shared" si="3"/>
        <v>0</v>
      </c>
      <c r="AZ22" s="11" t="s">
        <v>763</v>
      </c>
      <c r="BA22" s="11" t="s">
        <v>358</v>
      </c>
      <c r="BB22" s="11" t="s">
        <v>1639</v>
      </c>
    </row>
    <row r="23" spans="1:73" ht="19.5" customHeight="1">
      <c r="A23" s="18" t="s">
        <v>75</v>
      </c>
      <c r="B23" s="18" t="s">
        <v>570</v>
      </c>
      <c r="C23" s="1152" t="s">
        <v>2403</v>
      </c>
      <c r="D23" s="435">
        <v>16</v>
      </c>
      <c r="E23" s="894"/>
      <c r="F23" s="893">
        <v>0</v>
      </c>
      <c r="G23" s="893">
        <v>0</v>
      </c>
      <c r="H23" s="894"/>
      <c r="I23" s="893">
        <v>0</v>
      </c>
      <c r="J23" s="893">
        <v>0</v>
      </c>
      <c r="K23" s="549">
        <f t="shared" si="0"/>
        <v>0</v>
      </c>
      <c r="L23" s="550">
        <f t="shared" si="1"/>
        <v>0</v>
      </c>
      <c r="AA23" s="178" t="s">
        <v>111</v>
      </c>
      <c r="AC23" s="188"/>
      <c r="AD23" s="188">
        <v>0</v>
      </c>
      <c r="AE23" s="188">
        <v>0</v>
      </c>
      <c r="AF23" s="188"/>
      <c r="AG23" s="188">
        <v>0</v>
      </c>
      <c r="AH23" s="188">
        <v>0</v>
      </c>
      <c r="AI23" s="519">
        <f t="shared" si="2"/>
        <v>0</v>
      </c>
      <c r="AJ23" s="519">
        <f t="shared" si="3"/>
        <v>0</v>
      </c>
      <c r="AZ23" s="11" t="s">
        <v>111</v>
      </c>
      <c r="BA23" s="11" t="s">
        <v>360</v>
      </c>
      <c r="BB23" s="11" t="s">
        <v>1634</v>
      </c>
    </row>
    <row r="24" spans="1:73" ht="19.5" customHeight="1">
      <c r="A24" s="18" t="s">
        <v>75</v>
      </c>
      <c r="B24" s="18" t="s">
        <v>242</v>
      </c>
      <c r="C24" s="1152" t="s">
        <v>2407</v>
      </c>
      <c r="D24" s="435">
        <v>17</v>
      </c>
      <c r="E24" s="894"/>
      <c r="F24" s="893">
        <v>0</v>
      </c>
      <c r="G24" s="893">
        <v>0</v>
      </c>
      <c r="H24" s="894"/>
      <c r="I24" s="893">
        <v>0</v>
      </c>
      <c r="J24" s="893">
        <v>0</v>
      </c>
      <c r="K24" s="549">
        <f t="shared" si="0"/>
        <v>0</v>
      </c>
      <c r="L24" s="550">
        <f t="shared" si="1"/>
        <v>0</v>
      </c>
      <c r="AA24" s="178" t="s">
        <v>114</v>
      </c>
      <c r="AC24" s="188"/>
      <c r="AD24" s="188">
        <v>0</v>
      </c>
      <c r="AE24" s="188">
        <v>0</v>
      </c>
      <c r="AF24" s="188"/>
      <c r="AG24" s="188">
        <v>0</v>
      </c>
      <c r="AH24" s="188">
        <v>0</v>
      </c>
      <c r="AI24" s="519">
        <f t="shared" si="2"/>
        <v>0</v>
      </c>
      <c r="AJ24" s="519">
        <f t="shared" si="3"/>
        <v>0</v>
      </c>
      <c r="AZ24" s="11" t="s">
        <v>114</v>
      </c>
      <c r="BA24" s="11" t="s">
        <v>361</v>
      </c>
      <c r="BB24" s="11" t="s">
        <v>1640</v>
      </c>
    </row>
    <row r="25" spans="1:73" ht="19.5" customHeight="1">
      <c r="A25" s="18" t="s">
        <v>75</v>
      </c>
      <c r="B25" s="18" t="s">
        <v>243</v>
      </c>
      <c r="C25" s="1152" t="s">
        <v>2150</v>
      </c>
      <c r="D25" s="435">
        <v>18</v>
      </c>
      <c r="E25" s="894"/>
      <c r="F25" s="893">
        <v>0</v>
      </c>
      <c r="G25" s="893">
        <v>0</v>
      </c>
      <c r="H25" s="894"/>
      <c r="I25" s="893">
        <v>0</v>
      </c>
      <c r="J25" s="893">
        <v>0</v>
      </c>
      <c r="K25" s="549">
        <f t="shared" si="0"/>
        <v>0</v>
      </c>
      <c r="L25" s="550">
        <f t="shared" si="1"/>
        <v>0</v>
      </c>
      <c r="AA25" s="178" t="s">
        <v>115</v>
      </c>
      <c r="AC25" s="188"/>
      <c r="AD25" s="188">
        <v>0</v>
      </c>
      <c r="AE25" s="188">
        <v>0</v>
      </c>
      <c r="AF25" s="188"/>
      <c r="AG25" s="188">
        <v>0</v>
      </c>
      <c r="AH25" s="188">
        <v>0</v>
      </c>
      <c r="AI25" s="519">
        <f t="shared" si="2"/>
        <v>0</v>
      </c>
      <c r="AJ25" s="519">
        <f t="shared" si="3"/>
        <v>0</v>
      </c>
      <c r="AZ25" s="11" t="s">
        <v>115</v>
      </c>
      <c r="BA25" s="11" t="s">
        <v>362</v>
      </c>
      <c r="BB25" s="11" t="s">
        <v>1641</v>
      </c>
    </row>
    <row r="26" spans="1:73" ht="19.5" customHeight="1">
      <c r="A26" s="18" t="s">
        <v>75</v>
      </c>
      <c r="B26" s="18" t="s">
        <v>554</v>
      </c>
      <c r="C26" s="1163" t="s">
        <v>2404</v>
      </c>
      <c r="D26" s="435">
        <v>19</v>
      </c>
      <c r="E26" s="894"/>
      <c r="F26" s="894"/>
      <c r="G26" s="894"/>
      <c r="H26" s="894"/>
      <c r="I26" s="893">
        <v>0</v>
      </c>
      <c r="J26" s="893">
        <v>0</v>
      </c>
      <c r="K26" s="511"/>
      <c r="L26" s="550">
        <f>SUM(I26:J26)</f>
        <v>0</v>
      </c>
      <c r="AA26" s="178" t="s">
        <v>112</v>
      </c>
      <c r="AC26" s="188"/>
      <c r="AD26" s="188"/>
      <c r="AE26" s="188"/>
      <c r="AF26" s="188"/>
      <c r="AG26" s="188">
        <v>0</v>
      </c>
      <c r="AH26" s="188">
        <v>0</v>
      </c>
      <c r="AI26" s="188"/>
      <c r="AJ26" s="519">
        <f>SUM(AG26:AH26)</f>
        <v>0</v>
      </c>
      <c r="AZ26" s="11" t="s">
        <v>112</v>
      </c>
      <c r="BA26" s="11" t="s">
        <v>863</v>
      </c>
      <c r="BB26" s="11" t="s">
        <v>1635</v>
      </c>
    </row>
    <row r="27" spans="1:73" ht="19.5" customHeight="1" thickBot="1">
      <c r="A27" s="18" t="s">
        <v>75</v>
      </c>
      <c r="B27" s="18" t="s">
        <v>244</v>
      </c>
      <c r="C27" s="1156" t="s">
        <v>2140</v>
      </c>
      <c r="D27" s="436">
        <v>20</v>
      </c>
      <c r="E27" s="898"/>
      <c r="F27" s="899">
        <v>0</v>
      </c>
      <c r="G27" s="899">
        <v>0</v>
      </c>
      <c r="H27" s="894"/>
      <c r="I27" s="899">
        <v>0</v>
      </c>
      <c r="J27" s="899">
        <v>0</v>
      </c>
      <c r="K27" s="1157">
        <f t="shared" si="0"/>
        <v>0</v>
      </c>
      <c r="L27" s="552">
        <f>I27+J27</f>
        <v>0</v>
      </c>
      <c r="AA27" s="180" t="s">
        <v>113</v>
      </c>
      <c r="AC27" s="189"/>
      <c r="AD27" s="189">
        <v>0</v>
      </c>
      <c r="AE27" s="189">
        <v>0</v>
      </c>
      <c r="AF27" s="189"/>
      <c r="AG27" s="189">
        <v>0</v>
      </c>
      <c r="AH27" s="189">
        <v>0</v>
      </c>
      <c r="AI27" s="520">
        <f>SUM(AD27,AE27)</f>
        <v>0</v>
      </c>
      <c r="AJ27" s="520">
        <f>AG27+AH27</f>
        <v>0</v>
      </c>
      <c r="AZ27" s="11" t="s">
        <v>113</v>
      </c>
      <c r="BA27" s="11" t="s">
        <v>24</v>
      </c>
      <c r="BB27" s="11" t="s">
        <v>1642</v>
      </c>
    </row>
    <row r="28" spans="1:73" ht="8.1" customHeight="1" thickTop="1" thickBot="1">
      <c r="C28" s="431"/>
      <c r="D28" s="22"/>
      <c r="E28" s="22"/>
      <c r="F28" s="23"/>
      <c r="G28" s="23"/>
      <c r="H28" s="23"/>
      <c r="I28" s="23"/>
      <c r="J28" s="23"/>
      <c r="K28" s="23"/>
      <c r="L28" s="23"/>
      <c r="M28" s="16"/>
      <c r="AA28" s="12"/>
    </row>
    <row r="29" spans="1:73" ht="20.100000000000001" customHeight="1" thickTop="1" thickBot="1">
      <c r="C29" s="432" t="str">
        <f>INDEX(LangT1C,,Lang)</f>
        <v>Source(s) of shown data:</v>
      </c>
      <c r="D29" s="509"/>
      <c r="E29" s="1090"/>
      <c r="F29" s="1091"/>
      <c r="G29" s="1091"/>
      <c r="H29" s="1091"/>
      <c r="I29" s="1091"/>
      <c r="J29" s="1091"/>
      <c r="K29" s="1091"/>
      <c r="L29" s="1092"/>
      <c r="M29" s="16" t="s">
        <v>768</v>
      </c>
      <c r="AA29" s="182" t="s">
        <v>767</v>
      </c>
      <c r="AC29" s="169"/>
      <c r="AD29" s="169"/>
      <c r="AE29" s="169"/>
      <c r="AF29" s="169"/>
      <c r="AG29" s="169"/>
      <c r="AH29" s="169"/>
      <c r="AI29" s="169"/>
      <c r="AJ29" s="169"/>
      <c r="AZ29" s="11" t="s">
        <v>767</v>
      </c>
      <c r="BA29" s="11" t="s">
        <v>363</v>
      </c>
      <c r="BB29" s="11" t="s">
        <v>1643</v>
      </c>
    </row>
    <row r="30" spans="1:73" ht="15" customHeight="1" thickTop="1">
      <c r="C30" s="295" t="str">
        <f>INDEX(LangT1C,,Lang)</f>
        <v>Columns D, E, F, H: Report all electricity production, all heat from chemical processes (as a primary energy from) but only that part of secondary heat production sold to third parties.</v>
      </c>
      <c r="D30" s="24"/>
      <c r="E30" s="24"/>
      <c r="F30" s="24"/>
      <c r="G30" s="24"/>
      <c r="H30" s="24"/>
      <c r="I30" s="24"/>
      <c r="J30" s="24"/>
      <c r="K30" s="24"/>
      <c r="L30" s="24"/>
      <c r="M30" s="25"/>
      <c r="N30" s="26"/>
      <c r="O30" s="26"/>
      <c r="P30" s="26"/>
      <c r="Q30" s="26"/>
      <c r="R30" s="26"/>
      <c r="S30" s="26"/>
      <c r="T30" s="26"/>
      <c r="U30" s="26"/>
      <c r="V30" s="26"/>
      <c r="W30" s="26"/>
      <c r="X30" s="26"/>
      <c r="Y30" s="26"/>
      <c r="Z30" s="26"/>
      <c r="AA30" s="427" t="s">
        <v>1388</v>
      </c>
      <c r="AK30" s="26"/>
      <c r="AL30" s="26"/>
      <c r="AM30" s="26"/>
      <c r="AN30" s="26"/>
      <c r="AO30" s="26"/>
      <c r="AP30" s="26"/>
      <c r="AQ30" s="26"/>
      <c r="AR30" s="26"/>
      <c r="AS30" s="26"/>
      <c r="AT30" s="26"/>
      <c r="AU30" s="26"/>
      <c r="AV30" s="26"/>
      <c r="AW30" s="26"/>
      <c r="AX30" s="26"/>
      <c r="AY30" s="26"/>
      <c r="AZ30" s="11" t="s">
        <v>1388</v>
      </c>
      <c r="BA30" s="11" t="s">
        <v>21</v>
      </c>
      <c r="BB30" s="11" t="s">
        <v>1644</v>
      </c>
      <c r="BC30" s="26"/>
      <c r="BD30" s="26"/>
      <c r="BE30" s="26"/>
      <c r="BF30" s="26"/>
      <c r="BG30" s="26"/>
      <c r="BH30" s="26"/>
      <c r="BI30" s="26"/>
      <c r="BJ30" s="26"/>
      <c r="BK30" s="26"/>
      <c r="BL30" s="26"/>
      <c r="BM30" s="26"/>
      <c r="BN30" s="26"/>
      <c r="BO30" s="26"/>
      <c r="BP30" s="26"/>
      <c r="BQ30" s="26"/>
      <c r="BR30" s="26"/>
      <c r="BS30" s="26"/>
      <c r="BT30" s="26"/>
      <c r="BU30" s="26"/>
    </row>
    <row r="31" spans="1:73" ht="9" customHeight="1">
      <c r="C31" s="297" t="e">
        <f>INDEX(LangT1C,,Lang)</f>
        <v>#VALUE!</v>
      </c>
      <c r="D31" s="24"/>
      <c r="E31" s="24"/>
      <c r="F31" s="24"/>
      <c r="G31" s="24"/>
      <c r="H31" s="24"/>
      <c r="I31" s="24"/>
      <c r="J31" s="24"/>
      <c r="K31" s="24"/>
      <c r="L31" s="24"/>
      <c r="M31" s="25"/>
      <c r="N31" s="26"/>
      <c r="O31" s="26"/>
      <c r="P31" s="26"/>
      <c r="Q31" s="26"/>
      <c r="R31" s="26"/>
      <c r="S31" s="26"/>
      <c r="T31" s="26"/>
      <c r="U31" s="26"/>
      <c r="V31" s="26"/>
      <c r="W31" s="26"/>
      <c r="X31" s="26"/>
      <c r="Y31" s="26"/>
      <c r="Z31" s="26"/>
      <c r="AA31" s="427" t="s">
        <v>22</v>
      </c>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11" t="s">
        <v>22</v>
      </c>
      <c r="BA31" s="11" t="s">
        <v>23</v>
      </c>
      <c r="BB31" s="11" t="s">
        <v>1645</v>
      </c>
      <c r="BC31" s="26"/>
      <c r="BD31" s="26"/>
      <c r="BE31" s="26"/>
      <c r="BF31" s="26"/>
      <c r="BG31" s="26"/>
      <c r="BH31" s="26"/>
      <c r="BI31" s="26"/>
      <c r="BJ31" s="26"/>
      <c r="BK31" s="26"/>
      <c r="BL31" s="26"/>
      <c r="BM31" s="26"/>
      <c r="BN31" s="26"/>
      <c r="BO31" s="26"/>
      <c r="BP31" s="26"/>
      <c r="BQ31" s="26"/>
      <c r="BR31" s="26"/>
      <c r="BS31" s="26"/>
      <c r="BT31" s="26"/>
      <c r="BU31" s="26"/>
    </row>
    <row r="101" spans="5:12">
      <c r="E101" s="11" t="s">
        <v>1285</v>
      </c>
      <c r="H101" s="11" t="s">
        <v>1221</v>
      </c>
      <c r="K101" s="11" t="s">
        <v>615</v>
      </c>
    </row>
    <row r="102" spans="5:12">
      <c r="E102" s="11" t="s">
        <v>1142</v>
      </c>
      <c r="H102" s="11" t="s">
        <v>96</v>
      </c>
      <c r="K102" s="11" t="s">
        <v>615</v>
      </c>
    </row>
    <row r="103" spans="5:12">
      <c r="E103" s="11" t="s">
        <v>1617</v>
      </c>
      <c r="H103" s="11" t="s">
        <v>1618</v>
      </c>
      <c r="K103" s="11" t="s">
        <v>1619</v>
      </c>
    </row>
    <row r="111" spans="5:12">
      <c r="E111" s="11" t="s">
        <v>1053</v>
      </c>
      <c r="F111" s="11" t="s">
        <v>755</v>
      </c>
      <c r="G111" s="11" t="s">
        <v>1222</v>
      </c>
      <c r="H111" s="11" t="s">
        <v>1053</v>
      </c>
      <c r="I111" s="11" t="s">
        <v>755</v>
      </c>
      <c r="J111" s="11" t="s">
        <v>1222</v>
      </c>
      <c r="K111" s="11" t="s">
        <v>1286</v>
      </c>
      <c r="L111" s="11" t="s">
        <v>217</v>
      </c>
    </row>
    <row r="112" spans="5:12">
      <c r="E112" s="11" t="s">
        <v>349</v>
      </c>
      <c r="F112" s="11" t="s">
        <v>769</v>
      </c>
      <c r="G112" s="11" t="s">
        <v>770</v>
      </c>
      <c r="H112" s="11" t="s">
        <v>349</v>
      </c>
      <c r="I112" s="11" t="s">
        <v>769</v>
      </c>
      <c r="J112" s="11" t="s">
        <v>770</v>
      </c>
      <c r="K112" s="11" t="s">
        <v>1027</v>
      </c>
      <c r="L112" s="11" t="s">
        <v>350</v>
      </c>
    </row>
    <row r="113" spans="5:12">
      <c r="E113" s="11" t="s">
        <v>1620</v>
      </c>
      <c r="F113" s="11" t="s">
        <v>1621</v>
      </c>
      <c r="G113" s="11" t="s">
        <v>1622</v>
      </c>
      <c r="H113" s="11" t="s">
        <v>1620</v>
      </c>
      <c r="I113" s="11" t="s">
        <v>1621</v>
      </c>
      <c r="J113" s="11" t="s">
        <v>1622</v>
      </c>
      <c r="K113" s="11" t="s">
        <v>1623</v>
      </c>
      <c r="L113" s="11" t="s">
        <v>1624</v>
      </c>
    </row>
  </sheetData>
  <dataConsolidate/>
  <mergeCells count="1">
    <mergeCell ref="E29:L29"/>
  </mergeCells>
  <phoneticPr fontId="11" type="noConversion"/>
  <conditionalFormatting sqref="E6:L16 E18:L26">
    <cfRule type="cellIs" dxfId="296" priority="36" stopIfTrue="1" operator="notEqual">
      <formula>AC6</formula>
    </cfRule>
  </conditionalFormatting>
  <conditionalFormatting sqref="F8">
    <cfRule type="cellIs" dxfId="295" priority="35" stopIfTrue="1" operator="notEqual">
      <formula>AD8</formula>
    </cfRule>
  </conditionalFormatting>
  <conditionalFormatting sqref="F9">
    <cfRule type="cellIs" dxfId="294" priority="34" stopIfTrue="1" operator="notEqual">
      <formula>AD9</formula>
    </cfRule>
  </conditionalFormatting>
  <conditionalFormatting sqref="G6:G16">
    <cfRule type="cellIs" dxfId="293" priority="33" stopIfTrue="1" operator="notEqual">
      <formula>AE6</formula>
    </cfRule>
  </conditionalFormatting>
  <conditionalFormatting sqref="F11:F13">
    <cfRule type="cellIs" dxfId="292" priority="32" stopIfTrue="1" operator="notEqual">
      <formula>AD11</formula>
    </cfRule>
  </conditionalFormatting>
  <conditionalFormatting sqref="I8:I9">
    <cfRule type="cellIs" dxfId="291" priority="31" stopIfTrue="1" operator="notEqual">
      <formula>AG8</formula>
    </cfRule>
  </conditionalFormatting>
  <conditionalFormatting sqref="I11:I13">
    <cfRule type="cellIs" dxfId="290" priority="30" stopIfTrue="1" operator="notEqual">
      <formula>AG11</formula>
    </cfRule>
  </conditionalFormatting>
  <conditionalFormatting sqref="J6:J16">
    <cfRule type="cellIs" dxfId="289" priority="29" stopIfTrue="1" operator="notEqual">
      <formula>AH6</formula>
    </cfRule>
  </conditionalFormatting>
  <conditionalFormatting sqref="E18:E26">
    <cfRule type="cellIs" dxfId="288" priority="28" stopIfTrue="1" operator="notEqual">
      <formula>AC18</formula>
    </cfRule>
  </conditionalFormatting>
  <conditionalFormatting sqref="F25:G25">
    <cfRule type="cellIs" dxfId="287" priority="27" stopIfTrue="1" operator="notEqual">
      <formula>AD25</formula>
    </cfRule>
  </conditionalFormatting>
  <conditionalFormatting sqref="H18:H26">
    <cfRule type="cellIs" dxfId="286" priority="26" stopIfTrue="1" operator="notEqual">
      <formula>AF18</formula>
    </cfRule>
  </conditionalFormatting>
  <conditionalFormatting sqref="E18">
    <cfRule type="cellIs" dxfId="285" priority="25" stopIfTrue="1" operator="notEqual">
      <formula>AC18</formula>
    </cfRule>
  </conditionalFormatting>
  <conditionalFormatting sqref="E7:L17 E19:L27">
    <cfRule type="cellIs" dxfId="101" priority="24" stopIfTrue="1" operator="notEqual">
      <formula>AC7</formula>
    </cfRule>
  </conditionalFormatting>
  <conditionalFormatting sqref="F9">
    <cfRule type="cellIs" dxfId="99" priority="23" stopIfTrue="1" operator="notEqual">
      <formula>AD9</formula>
    </cfRule>
  </conditionalFormatting>
  <conditionalFormatting sqref="F10">
    <cfRule type="cellIs" dxfId="97" priority="22" stopIfTrue="1" operator="notEqual">
      <formula>AD10</formula>
    </cfRule>
  </conditionalFormatting>
  <conditionalFormatting sqref="G7:G17">
    <cfRule type="cellIs" dxfId="95" priority="21" stopIfTrue="1" operator="notEqual">
      <formula>AE7</formula>
    </cfRule>
  </conditionalFormatting>
  <conditionalFormatting sqref="F12:F14">
    <cfRule type="cellIs" dxfId="93" priority="20" stopIfTrue="1" operator="notEqual">
      <formula>AD12</formula>
    </cfRule>
  </conditionalFormatting>
  <conditionalFormatting sqref="I9:I10">
    <cfRule type="cellIs" dxfId="91" priority="19" stopIfTrue="1" operator="notEqual">
      <formula>AG9</formula>
    </cfRule>
  </conditionalFormatting>
  <conditionalFormatting sqref="I12:I14">
    <cfRule type="cellIs" dxfId="89" priority="18" stopIfTrue="1" operator="notEqual">
      <formula>AG12</formula>
    </cfRule>
  </conditionalFormatting>
  <conditionalFormatting sqref="J7:J17">
    <cfRule type="cellIs" dxfId="87" priority="17" stopIfTrue="1" operator="notEqual">
      <formula>AH7</formula>
    </cfRule>
  </conditionalFormatting>
  <conditionalFormatting sqref="E19:E27">
    <cfRule type="cellIs" dxfId="85" priority="16" stopIfTrue="1" operator="notEqual">
      <formula>AC19</formula>
    </cfRule>
  </conditionalFormatting>
  <conditionalFormatting sqref="F26:G26">
    <cfRule type="cellIs" dxfId="83" priority="15" stopIfTrue="1" operator="notEqual">
      <formula>AD26</formula>
    </cfRule>
  </conditionalFormatting>
  <conditionalFormatting sqref="H19:H27">
    <cfRule type="cellIs" dxfId="81" priority="14" stopIfTrue="1" operator="notEqual">
      <formula>AF19</formula>
    </cfRule>
  </conditionalFormatting>
  <conditionalFormatting sqref="E19">
    <cfRule type="cellIs" dxfId="79" priority="13" stopIfTrue="1" operator="notEqual">
      <formula>AC19</formula>
    </cfRule>
  </conditionalFormatting>
  <conditionalFormatting sqref="E7:L17 E19:L27">
    <cfRule type="cellIs" dxfId="77" priority="12" stopIfTrue="1" operator="notEqual">
      <formula>AC7</formula>
    </cfRule>
  </conditionalFormatting>
  <conditionalFormatting sqref="F9">
    <cfRule type="cellIs" dxfId="75" priority="11" stopIfTrue="1" operator="notEqual">
      <formula>AD9</formula>
    </cfRule>
  </conditionalFormatting>
  <conditionalFormatting sqref="F10">
    <cfRule type="cellIs" dxfId="73" priority="10" stopIfTrue="1" operator="notEqual">
      <formula>AD10</formula>
    </cfRule>
  </conditionalFormatting>
  <conditionalFormatting sqref="G7:G17">
    <cfRule type="cellIs" dxfId="71" priority="9" stopIfTrue="1" operator="notEqual">
      <formula>AE7</formula>
    </cfRule>
  </conditionalFormatting>
  <conditionalFormatting sqref="F12:F14">
    <cfRule type="cellIs" dxfId="69" priority="8" stopIfTrue="1" operator="notEqual">
      <formula>AD12</formula>
    </cfRule>
  </conditionalFormatting>
  <conditionalFormatting sqref="I9:I10">
    <cfRule type="cellIs" dxfId="67" priority="7" stopIfTrue="1" operator="notEqual">
      <formula>AG9</formula>
    </cfRule>
  </conditionalFormatting>
  <conditionalFormatting sqref="I12:I14">
    <cfRule type="cellIs" dxfId="65" priority="6" stopIfTrue="1" operator="notEqual">
      <formula>AG12</formula>
    </cfRule>
  </conditionalFormatting>
  <conditionalFormatting sqref="J7:J17">
    <cfRule type="cellIs" dxfId="63" priority="5" stopIfTrue="1" operator="notEqual">
      <formula>AH7</formula>
    </cfRule>
  </conditionalFormatting>
  <conditionalFormatting sqref="E19:E27">
    <cfRule type="cellIs" dxfId="61" priority="4" stopIfTrue="1" operator="notEqual">
      <formula>AC19</formula>
    </cfRule>
  </conditionalFormatting>
  <conditionalFormatting sqref="F26:G26">
    <cfRule type="cellIs" dxfId="59" priority="3" stopIfTrue="1" operator="notEqual">
      <formula>AD26</formula>
    </cfRule>
  </conditionalFormatting>
  <conditionalFormatting sqref="H19:H27">
    <cfRule type="cellIs" dxfId="57" priority="2" stopIfTrue="1" operator="notEqual">
      <formula>AF19</formula>
    </cfRule>
  </conditionalFormatting>
  <conditionalFormatting sqref="E19">
    <cfRule type="cellIs" dxfId="55" priority="1" stopIfTrue="1" operator="notEqual">
      <formula>AC19</formula>
    </cfRule>
  </conditionalFormatting>
  <dataValidations count="1">
    <dataValidation type="whole" operator="greaterThanOrEqual" allowBlank="1" showInputMessage="1" showErrorMessage="1" error="Positive whole numbers only / Nombres entiers positifs uniquement" sqref="AD29:AE29 JZ29:KA29 TV29:TW29 ADR29:ADS29 ANN29:ANO29 AXJ29:AXK29 BHF29:BHG29 BRB29:BRC29 CAX29:CAY29 CKT29:CKU29 CUP29:CUQ29 DEL29:DEM29 DOH29:DOI29 DYD29:DYE29 EHZ29:EIA29 ERV29:ERW29 FBR29:FBS29 FLN29:FLO29 FVJ29:FVK29 GFF29:GFG29 GPB29:GPC29 GYX29:GYY29 HIT29:HIU29 HSP29:HSQ29 ICL29:ICM29 IMH29:IMI29 IWD29:IWE29 JFZ29:JGA29 JPV29:JPW29 JZR29:JZS29 KJN29:KJO29 KTJ29:KTK29 LDF29:LDG29 LNB29:LNC29 LWX29:LWY29 MGT29:MGU29 MQP29:MQQ29 NAL29:NAM29 NKH29:NKI29 NUD29:NUE29 ODZ29:OEA29 ONV29:ONW29 OXR29:OXS29 PHN29:PHO29 PRJ29:PRK29 QBF29:QBG29 QLB29:QLC29 QUX29:QUY29 RET29:REU29 ROP29:ROQ29 RYL29:RYM29 SIH29:SII29 SSD29:SSE29 TBZ29:TCA29 TLV29:TLW29 TVR29:TVS29 UFN29:UFO29 UPJ29:UPK29 UZF29:UZG29 VJB29:VJC29 VSX29:VSY29 WCT29:WCU29 WMP29:WMQ29 WWL29:WWM29 AD65565:AE65565 JZ65565:KA65565 TV65565:TW65565 ADR65565:ADS65565 ANN65565:ANO65565 AXJ65565:AXK65565 BHF65565:BHG65565 BRB65565:BRC65565 CAX65565:CAY65565 CKT65565:CKU65565 CUP65565:CUQ65565 DEL65565:DEM65565 DOH65565:DOI65565 DYD65565:DYE65565 EHZ65565:EIA65565 ERV65565:ERW65565 FBR65565:FBS65565 FLN65565:FLO65565 FVJ65565:FVK65565 GFF65565:GFG65565 GPB65565:GPC65565 GYX65565:GYY65565 HIT65565:HIU65565 HSP65565:HSQ65565 ICL65565:ICM65565 IMH65565:IMI65565 IWD65565:IWE65565 JFZ65565:JGA65565 JPV65565:JPW65565 JZR65565:JZS65565 KJN65565:KJO65565 KTJ65565:KTK65565 LDF65565:LDG65565 LNB65565:LNC65565 LWX65565:LWY65565 MGT65565:MGU65565 MQP65565:MQQ65565 NAL65565:NAM65565 NKH65565:NKI65565 NUD65565:NUE65565 ODZ65565:OEA65565 ONV65565:ONW65565 OXR65565:OXS65565 PHN65565:PHO65565 PRJ65565:PRK65565 QBF65565:QBG65565 QLB65565:QLC65565 QUX65565:QUY65565 RET65565:REU65565 ROP65565:ROQ65565 RYL65565:RYM65565 SIH65565:SII65565 SSD65565:SSE65565 TBZ65565:TCA65565 TLV65565:TLW65565 TVR65565:TVS65565 UFN65565:UFO65565 UPJ65565:UPK65565 UZF65565:UZG65565 VJB65565:VJC65565 VSX65565:VSY65565 WCT65565:WCU65565 WMP65565:WMQ65565 WWL65565:WWM65565 AD131101:AE131101 JZ131101:KA131101 TV131101:TW131101 ADR131101:ADS131101 ANN131101:ANO131101 AXJ131101:AXK131101 BHF131101:BHG131101 BRB131101:BRC131101 CAX131101:CAY131101 CKT131101:CKU131101 CUP131101:CUQ131101 DEL131101:DEM131101 DOH131101:DOI131101 DYD131101:DYE131101 EHZ131101:EIA131101 ERV131101:ERW131101 FBR131101:FBS131101 FLN131101:FLO131101 FVJ131101:FVK131101 GFF131101:GFG131101 GPB131101:GPC131101 GYX131101:GYY131101 HIT131101:HIU131101 HSP131101:HSQ131101 ICL131101:ICM131101 IMH131101:IMI131101 IWD131101:IWE131101 JFZ131101:JGA131101 JPV131101:JPW131101 JZR131101:JZS131101 KJN131101:KJO131101 KTJ131101:KTK131101 LDF131101:LDG131101 LNB131101:LNC131101 LWX131101:LWY131101 MGT131101:MGU131101 MQP131101:MQQ131101 NAL131101:NAM131101 NKH131101:NKI131101 NUD131101:NUE131101 ODZ131101:OEA131101 ONV131101:ONW131101 OXR131101:OXS131101 PHN131101:PHO131101 PRJ131101:PRK131101 QBF131101:QBG131101 QLB131101:QLC131101 QUX131101:QUY131101 RET131101:REU131101 ROP131101:ROQ131101 RYL131101:RYM131101 SIH131101:SII131101 SSD131101:SSE131101 TBZ131101:TCA131101 TLV131101:TLW131101 TVR131101:TVS131101 UFN131101:UFO131101 UPJ131101:UPK131101 UZF131101:UZG131101 VJB131101:VJC131101 VSX131101:VSY131101 WCT131101:WCU131101 WMP131101:WMQ131101 WWL131101:WWM131101 AD196637:AE196637 JZ196637:KA196637 TV196637:TW196637 ADR196637:ADS196637 ANN196637:ANO196637 AXJ196637:AXK196637 BHF196637:BHG196637 BRB196637:BRC196637 CAX196637:CAY196637 CKT196637:CKU196637 CUP196637:CUQ196637 DEL196637:DEM196637 DOH196637:DOI196637 DYD196637:DYE196637 EHZ196637:EIA196637 ERV196637:ERW196637 FBR196637:FBS196637 FLN196637:FLO196637 FVJ196637:FVK196637 GFF196637:GFG196637 GPB196637:GPC196637 GYX196637:GYY196637 HIT196637:HIU196637 HSP196637:HSQ196637 ICL196637:ICM196637 IMH196637:IMI196637 IWD196637:IWE196637 JFZ196637:JGA196637 JPV196637:JPW196637 JZR196637:JZS196637 KJN196637:KJO196637 KTJ196637:KTK196637 LDF196637:LDG196637 LNB196637:LNC196637 LWX196637:LWY196637 MGT196637:MGU196637 MQP196637:MQQ196637 NAL196637:NAM196637 NKH196637:NKI196637 NUD196637:NUE196637 ODZ196637:OEA196637 ONV196637:ONW196637 OXR196637:OXS196637 PHN196637:PHO196637 PRJ196637:PRK196637 QBF196637:QBG196637 QLB196637:QLC196637 QUX196637:QUY196637 RET196637:REU196637 ROP196637:ROQ196637 RYL196637:RYM196637 SIH196637:SII196637 SSD196637:SSE196637 TBZ196637:TCA196637 TLV196637:TLW196637 TVR196637:TVS196637 UFN196637:UFO196637 UPJ196637:UPK196637 UZF196637:UZG196637 VJB196637:VJC196637 VSX196637:VSY196637 WCT196637:WCU196637 WMP196637:WMQ196637 WWL196637:WWM196637 AD262173:AE262173 JZ262173:KA262173 TV262173:TW262173 ADR262173:ADS262173 ANN262173:ANO262173 AXJ262173:AXK262173 BHF262173:BHG262173 BRB262173:BRC262173 CAX262173:CAY262173 CKT262173:CKU262173 CUP262173:CUQ262173 DEL262173:DEM262173 DOH262173:DOI262173 DYD262173:DYE262173 EHZ262173:EIA262173 ERV262173:ERW262173 FBR262173:FBS262173 FLN262173:FLO262173 FVJ262173:FVK262173 GFF262173:GFG262173 GPB262173:GPC262173 GYX262173:GYY262173 HIT262173:HIU262173 HSP262173:HSQ262173 ICL262173:ICM262173 IMH262173:IMI262173 IWD262173:IWE262173 JFZ262173:JGA262173 JPV262173:JPW262173 JZR262173:JZS262173 KJN262173:KJO262173 KTJ262173:KTK262173 LDF262173:LDG262173 LNB262173:LNC262173 LWX262173:LWY262173 MGT262173:MGU262173 MQP262173:MQQ262173 NAL262173:NAM262173 NKH262173:NKI262173 NUD262173:NUE262173 ODZ262173:OEA262173 ONV262173:ONW262173 OXR262173:OXS262173 PHN262173:PHO262173 PRJ262173:PRK262173 QBF262173:QBG262173 QLB262173:QLC262173 QUX262173:QUY262173 RET262173:REU262173 ROP262173:ROQ262173 RYL262173:RYM262173 SIH262173:SII262173 SSD262173:SSE262173 TBZ262173:TCA262173 TLV262173:TLW262173 TVR262173:TVS262173 UFN262173:UFO262173 UPJ262173:UPK262173 UZF262173:UZG262173 VJB262173:VJC262173 VSX262173:VSY262173 WCT262173:WCU262173 WMP262173:WMQ262173 WWL262173:WWM262173 AD327709:AE327709 JZ327709:KA327709 TV327709:TW327709 ADR327709:ADS327709 ANN327709:ANO327709 AXJ327709:AXK327709 BHF327709:BHG327709 BRB327709:BRC327709 CAX327709:CAY327709 CKT327709:CKU327709 CUP327709:CUQ327709 DEL327709:DEM327709 DOH327709:DOI327709 DYD327709:DYE327709 EHZ327709:EIA327709 ERV327709:ERW327709 FBR327709:FBS327709 FLN327709:FLO327709 FVJ327709:FVK327709 GFF327709:GFG327709 GPB327709:GPC327709 GYX327709:GYY327709 HIT327709:HIU327709 HSP327709:HSQ327709 ICL327709:ICM327709 IMH327709:IMI327709 IWD327709:IWE327709 JFZ327709:JGA327709 JPV327709:JPW327709 JZR327709:JZS327709 KJN327709:KJO327709 KTJ327709:KTK327709 LDF327709:LDG327709 LNB327709:LNC327709 LWX327709:LWY327709 MGT327709:MGU327709 MQP327709:MQQ327709 NAL327709:NAM327709 NKH327709:NKI327709 NUD327709:NUE327709 ODZ327709:OEA327709 ONV327709:ONW327709 OXR327709:OXS327709 PHN327709:PHO327709 PRJ327709:PRK327709 QBF327709:QBG327709 QLB327709:QLC327709 QUX327709:QUY327709 RET327709:REU327709 ROP327709:ROQ327709 RYL327709:RYM327709 SIH327709:SII327709 SSD327709:SSE327709 TBZ327709:TCA327709 TLV327709:TLW327709 TVR327709:TVS327709 UFN327709:UFO327709 UPJ327709:UPK327709 UZF327709:UZG327709 VJB327709:VJC327709 VSX327709:VSY327709 WCT327709:WCU327709 WMP327709:WMQ327709 WWL327709:WWM327709 AD393245:AE393245 JZ393245:KA393245 TV393245:TW393245 ADR393245:ADS393245 ANN393245:ANO393245 AXJ393245:AXK393245 BHF393245:BHG393245 BRB393245:BRC393245 CAX393245:CAY393245 CKT393245:CKU393245 CUP393245:CUQ393245 DEL393245:DEM393245 DOH393245:DOI393245 DYD393245:DYE393245 EHZ393245:EIA393245 ERV393245:ERW393245 FBR393245:FBS393245 FLN393245:FLO393245 FVJ393245:FVK393245 GFF393245:GFG393245 GPB393245:GPC393245 GYX393245:GYY393245 HIT393245:HIU393245 HSP393245:HSQ393245 ICL393245:ICM393245 IMH393245:IMI393245 IWD393245:IWE393245 JFZ393245:JGA393245 JPV393245:JPW393245 JZR393245:JZS393245 KJN393245:KJO393245 KTJ393245:KTK393245 LDF393245:LDG393245 LNB393245:LNC393245 LWX393245:LWY393245 MGT393245:MGU393245 MQP393245:MQQ393245 NAL393245:NAM393245 NKH393245:NKI393245 NUD393245:NUE393245 ODZ393245:OEA393245 ONV393245:ONW393245 OXR393245:OXS393245 PHN393245:PHO393245 PRJ393245:PRK393245 QBF393245:QBG393245 QLB393245:QLC393245 QUX393245:QUY393245 RET393245:REU393245 ROP393245:ROQ393245 RYL393245:RYM393245 SIH393245:SII393245 SSD393245:SSE393245 TBZ393245:TCA393245 TLV393245:TLW393245 TVR393245:TVS393245 UFN393245:UFO393245 UPJ393245:UPK393245 UZF393245:UZG393245 VJB393245:VJC393245 VSX393245:VSY393245 WCT393245:WCU393245 WMP393245:WMQ393245 WWL393245:WWM393245 AD458781:AE458781 JZ458781:KA458781 TV458781:TW458781 ADR458781:ADS458781 ANN458781:ANO458781 AXJ458781:AXK458781 BHF458781:BHG458781 BRB458781:BRC458781 CAX458781:CAY458781 CKT458781:CKU458781 CUP458781:CUQ458781 DEL458781:DEM458781 DOH458781:DOI458781 DYD458781:DYE458781 EHZ458781:EIA458781 ERV458781:ERW458781 FBR458781:FBS458781 FLN458781:FLO458781 FVJ458781:FVK458781 GFF458781:GFG458781 GPB458781:GPC458781 GYX458781:GYY458781 HIT458781:HIU458781 HSP458781:HSQ458781 ICL458781:ICM458781 IMH458781:IMI458781 IWD458781:IWE458781 JFZ458781:JGA458781 JPV458781:JPW458781 JZR458781:JZS458781 KJN458781:KJO458781 KTJ458781:KTK458781 LDF458781:LDG458781 LNB458781:LNC458781 LWX458781:LWY458781 MGT458781:MGU458781 MQP458781:MQQ458781 NAL458781:NAM458781 NKH458781:NKI458781 NUD458781:NUE458781 ODZ458781:OEA458781 ONV458781:ONW458781 OXR458781:OXS458781 PHN458781:PHO458781 PRJ458781:PRK458781 QBF458781:QBG458781 QLB458781:QLC458781 QUX458781:QUY458781 RET458781:REU458781 ROP458781:ROQ458781 RYL458781:RYM458781 SIH458781:SII458781 SSD458781:SSE458781 TBZ458781:TCA458781 TLV458781:TLW458781 TVR458781:TVS458781 UFN458781:UFO458781 UPJ458781:UPK458781 UZF458781:UZG458781 VJB458781:VJC458781 VSX458781:VSY458781 WCT458781:WCU458781 WMP458781:WMQ458781 WWL458781:WWM458781 AD524317:AE524317 JZ524317:KA524317 TV524317:TW524317 ADR524317:ADS524317 ANN524317:ANO524317 AXJ524317:AXK524317 BHF524317:BHG524317 BRB524317:BRC524317 CAX524317:CAY524317 CKT524317:CKU524317 CUP524317:CUQ524317 DEL524317:DEM524317 DOH524317:DOI524317 DYD524317:DYE524317 EHZ524317:EIA524317 ERV524317:ERW524317 FBR524317:FBS524317 FLN524317:FLO524317 FVJ524317:FVK524317 GFF524317:GFG524317 GPB524317:GPC524317 GYX524317:GYY524317 HIT524317:HIU524317 HSP524317:HSQ524317 ICL524317:ICM524317 IMH524317:IMI524317 IWD524317:IWE524317 JFZ524317:JGA524317 JPV524317:JPW524317 JZR524317:JZS524317 KJN524317:KJO524317 KTJ524317:KTK524317 LDF524317:LDG524317 LNB524317:LNC524317 LWX524317:LWY524317 MGT524317:MGU524317 MQP524317:MQQ524317 NAL524317:NAM524317 NKH524317:NKI524317 NUD524317:NUE524317 ODZ524317:OEA524317 ONV524317:ONW524317 OXR524317:OXS524317 PHN524317:PHO524317 PRJ524317:PRK524317 QBF524317:QBG524317 QLB524317:QLC524317 QUX524317:QUY524317 RET524317:REU524317 ROP524317:ROQ524317 RYL524317:RYM524317 SIH524317:SII524317 SSD524317:SSE524317 TBZ524317:TCA524317 TLV524317:TLW524317 TVR524317:TVS524317 UFN524317:UFO524317 UPJ524317:UPK524317 UZF524317:UZG524317 VJB524317:VJC524317 VSX524317:VSY524317 WCT524317:WCU524317 WMP524317:WMQ524317 WWL524317:WWM524317 AD589853:AE589853 JZ589853:KA589853 TV589853:TW589853 ADR589853:ADS589853 ANN589853:ANO589853 AXJ589853:AXK589853 BHF589853:BHG589853 BRB589853:BRC589853 CAX589853:CAY589853 CKT589853:CKU589853 CUP589853:CUQ589853 DEL589853:DEM589853 DOH589853:DOI589853 DYD589853:DYE589853 EHZ589853:EIA589853 ERV589853:ERW589853 FBR589853:FBS589853 FLN589853:FLO589853 FVJ589853:FVK589853 GFF589853:GFG589853 GPB589853:GPC589853 GYX589853:GYY589853 HIT589853:HIU589853 HSP589853:HSQ589853 ICL589853:ICM589853 IMH589853:IMI589853 IWD589853:IWE589853 JFZ589853:JGA589853 JPV589853:JPW589853 JZR589853:JZS589853 KJN589853:KJO589853 KTJ589853:KTK589853 LDF589853:LDG589853 LNB589853:LNC589853 LWX589853:LWY589853 MGT589853:MGU589853 MQP589853:MQQ589853 NAL589853:NAM589853 NKH589853:NKI589853 NUD589853:NUE589853 ODZ589853:OEA589853 ONV589853:ONW589853 OXR589853:OXS589853 PHN589853:PHO589853 PRJ589853:PRK589853 QBF589853:QBG589853 QLB589853:QLC589853 QUX589853:QUY589853 RET589853:REU589853 ROP589853:ROQ589853 RYL589853:RYM589853 SIH589853:SII589853 SSD589853:SSE589853 TBZ589853:TCA589853 TLV589853:TLW589853 TVR589853:TVS589853 UFN589853:UFO589853 UPJ589853:UPK589853 UZF589853:UZG589853 VJB589853:VJC589853 VSX589853:VSY589853 WCT589853:WCU589853 WMP589853:WMQ589853 WWL589853:WWM589853 AD655389:AE655389 JZ655389:KA655389 TV655389:TW655389 ADR655389:ADS655389 ANN655389:ANO655389 AXJ655389:AXK655389 BHF655389:BHG655389 BRB655389:BRC655389 CAX655389:CAY655389 CKT655389:CKU655389 CUP655389:CUQ655389 DEL655389:DEM655389 DOH655389:DOI655389 DYD655389:DYE655389 EHZ655389:EIA655389 ERV655389:ERW655389 FBR655389:FBS655389 FLN655389:FLO655389 FVJ655389:FVK655389 GFF655389:GFG655389 GPB655389:GPC655389 GYX655389:GYY655389 HIT655389:HIU655389 HSP655389:HSQ655389 ICL655389:ICM655389 IMH655389:IMI655389 IWD655389:IWE655389 JFZ655389:JGA655389 JPV655389:JPW655389 JZR655389:JZS655389 KJN655389:KJO655389 KTJ655389:KTK655389 LDF655389:LDG655389 LNB655389:LNC655389 LWX655389:LWY655389 MGT655389:MGU655389 MQP655389:MQQ655389 NAL655389:NAM655389 NKH655389:NKI655389 NUD655389:NUE655389 ODZ655389:OEA655389 ONV655389:ONW655389 OXR655389:OXS655389 PHN655389:PHO655389 PRJ655389:PRK655389 QBF655389:QBG655389 QLB655389:QLC655389 QUX655389:QUY655389 RET655389:REU655389 ROP655389:ROQ655389 RYL655389:RYM655389 SIH655389:SII655389 SSD655389:SSE655389 TBZ655389:TCA655389 TLV655389:TLW655389 TVR655389:TVS655389 UFN655389:UFO655389 UPJ655389:UPK655389 UZF655389:UZG655389 VJB655389:VJC655389 VSX655389:VSY655389 WCT655389:WCU655389 WMP655389:WMQ655389 WWL655389:WWM655389 AD720925:AE720925 JZ720925:KA720925 TV720925:TW720925 ADR720925:ADS720925 ANN720925:ANO720925 AXJ720925:AXK720925 BHF720925:BHG720925 BRB720925:BRC720925 CAX720925:CAY720925 CKT720925:CKU720925 CUP720925:CUQ720925 DEL720925:DEM720925 DOH720925:DOI720925 DYD720925:DYE720925 EHZ720925:EIA720925 ERV720925:ERW720925 FBR720925:FBS720925 FLN720925:FLO720925 FVJ720925:FVK720925 GFF720925:GFG720925 GPB720925:GPC720925 GYX720925:GYY720925 HIT720925:HIU720925 HSP720925:HSQ720925 ICL720925:ICM720925 IMH720925:IMI720925 IWD720925:IWE720925 JFZ720925:JGA720925 JPV720925:JPW720925 JZR720925:JZS720925 KJN720925:KJO720925 KTJ720925:KTK720925 LDF720925:LDG720925 LNB720925:LNC720925 LWX720925:LWY720925 MGT720925:MGU720925 MQP720925:MQQ720925 NAL720925:NAM720925 NKH720925:NKI720925 NUD720925:NUE720925 ODZ720925:OEA720925 ONV720925:ONW720925 OXR720925:OXS720925 PHN720925:PHO720925 PRJ720925:PRK720925 QBF720925:QBG720925 QLB720925:QLC720925 QUX720925:QUY720925 RET720925:REU720925 ROP720925:ROQ720925 RYL720925:RYM720925 SIH720925:SII720925 SSD720925:SSE720925 TBZ720925:TCA720925 TLV720925:TLW720925 TVR720925:TVS720925 UFN720925:UFO720925 UPJ720925:UPK720925 UZF720925:UZG720925 VJB720925:VJC720925 VSX720925:VSY720925 WCT720925:WCU720925 WMP720925:WMQ720925 WWL720925:WWM720925 AD786461:AE786461 JZ786461:KA786461 TV786461:TW786461 ADR786461:ADS786461 ANN786461:ANO786461 AXJ786461:AXK786461 BHF786461:BHG786461 BRB786461:BRC786461 CAX786461:CAY786461 CKT786461:CKU786461 CUP786461:CUQ786461 DEL786461:DEM786461 DOH786461:DOI786461 DYD786461:DYE786461 EHZ786461:EIA786461 ERV786461:ERW786461 FBR786461:FBS786461 FLN786461:FLO786461 FVJ786461:FVK786461 GFF786461:GFG786461 GPB786461:GPC786461 GYX786461:GYY786461 HIT786461:HIU786461 HSP786461:HSQ786461 ICL786461:ICM786461 IMH786461:IMI786461 IWD786461:IWE786461 JFZ786461:JGA786461 JPV786461:JPW786461 JZR786461:JZS786461 KJN786461:KJO786461 KTJ786461:KTK786461 LDF786461:LDG786461 LNB786461:LNC786461 LWX786461:LWY786461 MGT786461:MGU786461 MQP786461:MQQ786461 NAL786461:NAM786461 NKH786461:NKI786461 NUD786461:NUE786461 ODZ786461:OEA786461 ONV786461:ONW786461 OXR786461:OXS786461 PHN786461:PHO786461 PRJ786461:PRK786461 QBF786461:QBG786461 QLB786461:QLC786461 QUX786461:QUY786461 RET786461:REU786461 ROP786461:ROQ786461 RYL786461:RYM786461 SIH786461:SII786461 SSD786461:SSE786461 TBZ786461:TCA786461 TLV786461:TLW786461 TVR786461:TVS786461 UFN786461:UFO786461 UPJ786461:UPK786461 UZF786461:UZG786461 VJB786461:VJC786461 VSX786461:VSY786461 WCT786461:WCU786461 WMP786461:WMQ786461 WWL786461:WWM786461 AD851997:AE851997 JZ851997:KA851997 TV851997:TW851997 ADR851997:ADS851997 ANN851997:ANO851997 AXJ851997:AXK851997 BHF851997:BHG851997 BRB851997:BRC851997 CAX851997:CAY851997 CKT851997:CKU851997 CUP851997:CUQ851997 DEL851997:DEM851997 DOH851997:DOI851997 DYD851997:DYE851997 EHZ851997:EIA851997 ERV851997:ERW851997 FBR851997:FBS851997 FLN851997:FLO851997 FVJ851997:FVK851997 GFF851997:GFG851997 GPB851997:GPC851997 GYX851997:GYY851997 HIT851997:HIU851997 HSP851997:HSQ851997 ICL851997:ICM851997 IMH851997:IMI851997 IWD851997:IWE851997 JFZ851997:JGA851997 JPV851997:JPW851997 JZR851997:JZS851997 KJN851997:KJO851997 KTJ851997:KTK851997 LDF851997:LDG851997 LNB851997:LNC851997 LWX851997:LWY851997 MGT851997:MGU851997 MQP851997:MQQ851997 NAL851997:NAM851997 NKH851997:NKI851997 NUD851997:NUE851997 ODZ851997:OEA851997 ONV851997:ONW851997 OXR851997:OXS851997 PHN851997:PHO851997 PRJ851997:PRK851997 QBF851997:QBG851997 QLB851997:QLC851997 QUX851997:QUY851997 RET851997:REU851997 ROP851997:ROQ851997 RYL851997:RYM851997 SIH851997:SII851997 SSD851997:SSE851997 TBZ851997:TCA851997 TLV851997:TLW851997 TVR851997:TVS851997 UFN851997:UFO851997 UPJ851997:UPK851997 UZF851997:UZG851997 VJB851997:VJC851997 VSX851997:VSY851997 WCT851997:WCU851997 WMP851997:WMQ851997 WWL851997:WWM851997 AD917533:AE917533 JZ917533:KA917533 TV917533:TW917533 ADR917533:ADS917533 ANN917533:ANO917533 AXJ917533:AXK917533 BHF917533:BHG917533 BRB917533:BRC917533 CAX917533:CAY917533 CKT917533:CKU917533 CUP917533:CUQ917533 DEL917533:DEM917533 DOH917533:DOI917533 DYD917533:DYE917533 EHZ917533:EIA917533 ERV917533:ERW917533 FBR917533:FBS917533 FLN917533:FLO917533 FVJ917533:FVK917533 GFF917533:GFG917533 GPB917533:GPC917533 GYX917533:GYY917533 HIT917533:HIU917533 HSP917533:HSQ917533 ICL917533:ICM917533 IMH917533:IMI917533 IWD917533:IWE917533 JFZ917533:JGA917533 JPV917533:JPW917533 JZR917533:JZS917533 KJN917533:KJO917533 KTJ917533:KTK917533 LDF917533:LDG917533 LNB917533:LNC917533 LWX917533:LWY917533 MGT917533:MGU917533 MQP917533:MQQ917533 NAL917533:NAM917533 NKH917533:NKI917533 NUD917533:NUE917533 ODZ917533:OEA917533 ONV917533:ONW917533 OXR917533:OXS917533 PHN917533:PHO917533 PRJ917533:PRK917533 QBF917533:QBG917533 QLB917533:QLC917533 QUX917533:QUY917533 RET917533:REU917533 ROP917533:ROQ917533 RYL917533:RYM917533 SIH917533:SII917533 SSD917533:SSE917533 TBZ917533:TCA917533 TLV917533:TLW917533 TVR917533:TVS917533 UFN917533:UFO917533 UPJ917533:UPK917533 UZF917533:UZG917533 VJB917533:VJC917533 VSX917533:VSY917533 WCT917533:WCU917533 WMP917533:WMQ917533 WWL917533:WWM917533 AD983069:AE983069 JZ983069:KA983069 TV983069:TW983069 ADR983069:ADS983069 ANN983069:ANO983069 AXJ983069:AXK983069 BHF983069:BHG983069 BRB983069:BRC983069 CAX983069:CAY983069 CKT983069:CKU983069 CUP983069:CUQ983069 DEL983069:DEM983069 DOH983069:DOI983069 DYD983069:DYE983069 EHZ983069:EIA983069 ERV983069:ERW983069 FBR983069:FBS983069 FLN983069:FLO983069 FVJ983069:FVK983069 GFF983069:GFG983069 GPB983069:GPC983069 GYX983069:GYY983069 HIT983069:HIU983069 HSP983069:HSQ983069 ICL983069:ICM983069 IMH983069:IMI983069 IWD983069:IWE983069 JFZ983069:JGA983069 JPV983069:JPW983069 JZR983069:JZS983069 KJN983069:KJO983069 KTJ983069:KTK983069 LDF983069:LDG983069 LNB983069:LNC983069 LWX983069:LWY983069 MGT983069:MGU983069 MQP983069:MQQ983069 NAL983069:NAM983069 NKH983069:NKI983069 NUD983069:NUE983069 ODZ983069:OEA983069 ONV983069:ONW983069 OXR983069:OXS983069 PHN983069:PHO983069 PRJ983069:PRK983069 QBF983069:QBG983069 QLB983069:QLC983069 QUX983069:QUY983069 RET983069:REU983069 ROP983069:ROQ983069 RYL983069:RYM983069 SIH983069:SII983069 SSD983069:SSE983069 TBZ983069:TCA983069 TLV983069:TLW983069 TVR983069:TVS983069 UFN983069:UFO983069 UPJ983069:UPK983069 UZF983069:UZG983069 VJB983069:VJC983069 VSX983069:VSY983069 WCT983069:WCU983069 WMP983069:WMQ983069 WWL983069:WWM983069 E19:L27 JA19:JH27 SW19:TD27 ACS19:ACZ27 AMO19:AMV27 AWK19:AWR27 BGG19:BGN27 BQC19:BQJ27 BZY19:CAF27 CJU19:CKB27 CTQ19:CTX27 DDM19:DDT27 DNI19:DNP27 DXE19:DXL27 EHA19:EHH27 EQW19:ERD27 FAS19:FAZ27 FKO19:FKV27 FUK19:FUR27 GEG19:GEN27 GOC19:GOJ27 GXY19:GYF27 HHU19:HIB27 HRQ19:HRX27 IBM19:IBT27 ILI19:ILP27 IVE19:IVL27 JFA19:JFH27 JOW19:JPD27 JYS19:JYZ27 KIO19:KIV27 KSK19:KSR27 LCG19:LCN27 LMC19:LMJ27 LVY19:LWF27 MFU19:MGB27 MPQ19:MPX27 MZM19:MZT27 NJI19:NJP27 NTE19:NTL27 ODA19:ODH27 OMW19:OND27 OWS19:OWZ27 PGO19:PGV27 PQK19:PQR27 QAG19:QAN27 QKC19:QKJ27 QTY19:QUF27 RDU19:REB27 RNQ19:RNX27 RXM19:RXT27 SHI19:SHP27 SRE19:SRL27 TBA19:TBH27 TKW19:TLD27 TUS19:TUZ27 UEO19:UEV27 UOK19:UOR27 UYG19:UYN27 VIC19:VIJ27 VRY19:VSF27 WBU19:WCB27 WLQ19:WLX27 WVM19:WVT27 E65555:L65563 JA65555:JH65563 SW65555:TD65563 ACS65555:ACZ65563 AMO65555:AMV65563 AWK65555:AWR65563 BGG65555:BGN65563 BQC65555:BQJ65563 BZY65555:CAF65563 CJU65555:CKB65563 CTQ65555:CTX65563 DDM65555:DDT65563 DNI65555:DNP65563 DXE65555:DXL65563 EHA65555:EHH65563 EQW65555:ERD65563 FAS65555:FAZ65563 FKO65555:FKV65563 FUK65555:FUR65563 GEG65555:GEN65563 GOC65555:GOJ65563 GXY65555:GYF65563 HHU65555:HIB65563 HRQ65555:HRX65563 IBM65555:IBT65563 ILI65555:ILP65563 IVE65555:IVL65563 JFA65555:JFH65563 JOW65555:JPD65563 JYS65555:JYZ65563 KIO65555:KIV65563 KSK65555:KSR65563 LCG65555:LCN65563 LMC65555:LMJ65563 LVY65555:LWF65563 MFU65555:MGB65563 MPQ65555:MPX65563 MZM65555:MZT65563 NJI65555:NJP65563 NTE65555:NTL65563 ODA65555:ODH65563 OMW65555:OND65563 OWS65555:OWZ65563 PGO65555:PGV65563 PQK65555:PQR65563 QAG65555:QAN65563 QKC65555:QKJ65563 QTY65555:QUF65563 RDU65555:REB65563 RNQ65555:RNX65563 RXM65555:RXT65563 SHI65555:SHP65563 SRE65555:SRL65563 TBA65555:TBH65563 TKW65555:TLD65563 TUS65555:TUZ65563 UEO65555:UEV65563 UOK65555:UOR65563 UYG65555:UYN65563 VIC65555:VIJ65563 VRY65555:VSF65563 WBU65555:WCB65563 WLQ65555:WLX65563 WVM65555:WVT65563 E131091:L131099 JA131091:JH131099 SW131091:TD131099 ACS131091:ACZ131099 AMO131091:AMV131099 AWK131091:AWR131099 BGG131091:BGN131099 BQC131091:BQJ131099 BZY131091:CAF131099 CJU131091:CKB131099 CTQ131091:CTX131099 DDM131091:DDT131099 DNI131091:DNP131099 DXE131091:DXL131099 EHA131091:EHH131099 EQW131091:ERD131099 FAS131091:FAZ131099 FKO131091:FKV131099 FUK131091:FUR131099 GEG131091:GEN131099 GOC131091:GOJ131099 GXY131091:GYF131099 HHU131091:HIB131099 HRQ131091:HRX131099 IBM131091:IBT131099 ILI131091:ILP131099 IVE131091:IVL131099 JFA131091:JFH131099 JOW131091:JPD131099 JYS131091:JYZ131099 KIO131091:KIV131099 KSK131091:KSR131099 LCG131091:LCN131099 LMC131091:LMJ131099 LVY131091:LWF131099 MFU131091:MGB131099 MPQ131091:MPX131099 MZM131091:MZT131099 NJI131091:NJP131099 NTE131091:NTL131099 ODA131091:ODH131099 OMW131091:OND131099 OWS131091:OWZ131099 PGO131091:PGV131099 PQK131091:PQR131099 QAG131091:QAN131099 QKC131091:QKJ131099 QTY131091:QUF131099 RDU131091:REB131099 RNQ131091:RNX131099 RXM131091:RXT131099 SHI131091:SHP131099 SRE131091:SRL131099 TBA131091:TBH131099 TKW131091:TLD131099 TUS131091:TUZ131099 UEO131091:UEV131099 UOK131091:UOR131099 UYG131091:UYN131099 VIC131091:VIJ131099 VRY131091:VSF131099 WBU131091:WCB131099 WLQ131091:WLX131099 WVM131091:WVT131099 E196627:L196635 JA196627:JH196635 SW196627:TD196635 ACS196627:ACZ196635 AMO196627:AMV196635 AWK196627:AWR196635 BGG196627:BGN196635 BQC196627:BQJ196635 BZY196627:CAF196635 CJU196627:CKB196635 CTQ196627:CTX196635 DDM196627:DDT196635 DNI196627:DNP196635 DXE196627:DXL196635 EHA196627:EHH196635 EQW196627:ERD196635 FAS196627:FAZ196635 FKO196627:FKV196635 FUK196627:FUR196635 GEG196627:GEN196635 GOC196627:GOJ196635 GXY196627:GYF196635 HHU196627:HIB196635 HRQ196627:HRX196635 IBM196627:IBT196635 ILI196627:ILP196635 IVE196627:IVL196635 JFA196627:JFH196635 JOW196627:JPD196635 JYS196627:JYZ196635 KIO196627:KIV196635 KSK196627:KSR196635 LCG196627:LCN196635 LMC196627:LMJ196635 LVY196627:LWF196635 MFU196627:MGB196635 MPQ196627:MPX196635 MZM196627:MZT196635 NJI196627:NJP196635 NTE196627:NTL196635 ODA196627:ODH196635 OMW196627:OND196635 OWS196627:OWZ196635 PGO196627:PGV196635 PQK196627:PQR196635 QAG196627:QAN196635 QKC196627:QKJ196635 QTY196627:QUF196635 RDU196627:REB196635 RNQ196627:RNX196635 RXM196627:RXT196635 SHI196627:SHP196635 SRE196627:SRL196635 TBA196627:TBH196635 TKW196627:TLD196635 TUS196627:TUZ196635 UEO196627:UEV196635 UOK196627:UOR196635 UYG196627:UYN196635 VIC196627:VIJ196635 VRY196627:VSF196635 WBU196627:WCB196635 WLQ196627:WLX196635 WVM196627:WVT196635 E262163:L262171 JA262163:JH262171 SW262163:TD262171 ACS262163:ACZ262171 AMO262163:AMV262171 AWK262163:AWR262171 BGG262163:BGN262171 BQC262163:BQJ262171 BZY262163:CAF262171 CJU262163:CKB262171 CTQ262163:CTX262171 DDM262163:DDT262171 DNI262163:DNP262171 DXE262163:DXL262171 EHA262163:EHH262171 EQW262163:ERD262171 FAS262163:FAZ262171 FKO262163:FKV262171 FUK262163:FUR262171 GEG262163:GEN262171 GOC262163:GOJ262171 GXY262163:GYF262171 HHU262163:HIB262171 HRQ262163:HRX262171 IBM262163:IBT262171 ILI262163:ILP262171 IVE262163:IVL262171 JFA262163:JFH262171 JOW262163:JPD262171 JYS262163:JYZ262171 KIO262163:KIV262171 KSK262163:KSR262171 LCG262163:LCN262171 LMC262163:LMJ262171 LVY262163:LWF262171 MFU262163:MGB262171 MPQ262163:MPX262171 MZM262163:MZT262171 NJI262163:NJP262171 NTE262163:NTL262171 ODA262163:ODH262171 OMW262163:OND262171 OWS262163:OWZ262171 PGO262163:PGV262171 PQK262163:PQR262171 QAG262163:QAN262171 QKC262163:QKJ262171 QTY262163:QUF262171 RDU262163:REB262171 RNQ262163:RNX262171 RXM262163:RXT262171 SHI262163:SHP262171 SRE262163:SRL262171 TBA262163:TBH262171 TKW262163:TLD262171 TUS262163:TUZ262171 UEO262163:UEV262171 UOK262163:UOR262171 UYG262163:UYN262171 VIC262163:VIJ262171 VRY262163:VSF262171 WBU262163:WCB262171 WLQ262163:WLX262171 WVM262163:WVT262171 E327699:L327707 JA327699:JH327707 SW327699:TD327707 ACS327699:ACZ327707 AMO327699:AMV327707 AWK327699:AWR327707 BGG327699:BGN327707 BQC327699:BQJ327707 BZY327699:CAF327707 CJU327699:CKB327707 CTQ327699:CTX327707 DDM327699:DDT327707 DNI327699:DNP327707 DXE327699:DXL327707 EHA327699:EHH327707 EQW327699:ERD327707 FAS327699:FAZ327707 FKO327699:FKV327707 FUK327699:FUR327707 GEG327699:GEN327707 GOC327699:GOJ327707 GXY327699:GYF327707 HHU327699:HIB327707 HRQ327699:HRX327707 IBM327699:IBT327707 ILI327699:ILP327707 IVE327699:IVL327707 JFA327699:JFH327707 JOW327699:JPD327707 JYS327699:JYZ327707 KIO327699:KIV327707 KSK327699:KSR327707 LCG327699:LCN327707 LMC327699:LMJ327707 LVY327699:LWF327707 MFU327699:MGB327707 MPQ327699:MPX327707 MZM327699:MZT327707 NJI327699:NJP327707 NTE327699:NTL327707 ODA327699:ODH327707 OMW327699:OND327707 OWS327699:OWZ327707 PGO327699:PGV327707 PQK327699:PQR327707 QAG327699:QAN327707 QKC327699:QKJ327707 QTY327699:QUF327707 RDU327699:REB327707 RNQ327699:RNX327707 RXM327699:RXT327707 SHI327699:SHP327707 SRE327699:SRL327707 TBA327699:TBH327707 TKW327699:TLD327707 TUS327699:TUZ327707 UEO327699:UEV327707 UOK327699:UOR327707 UYG327699:UYN327707 VIC327699:VIJ327707 VRY327699:VSF327707 WBU327699:WCB327707 WLQ327699:WLX327707 WVM327699:WVT327707 E393235:L393243 JA393235:JH393243 SW393235:TD393243 ACS393235:ACZ393243 AMO393235:AMV393243 AWK393235:AWR393243 BGG393235:BGN393243 BQC393235:BQJ393243 BZY393235:CAF393243 CJU393235:CKB393243 CTQ393235:CTX393243 DDM393235:DDT393243 DNI393235:DNP393243 DXE393235:DXL393243 EHA393235:EHH393243 EQW393235:ERD393243 FAS393235:FAZ393243 FKO393235:FKV393243 FUK393235:FUR393243 GEG393235:GEN393243 GOC393235:GOJ393243 GXY393235:GYF393243 HHU393235:HIB393243 HRQ393235:HRX393243 IBM393235:IBT393243 ILI393235:ILP393243 IVE393235:IVL393243 JFA393235:JFH393243 JOW393235:JPD393243 JYS393235:JYZ393243 KIO393235:KIV393243 KSK393235:KSR393243 LCG393235:LCN393243 LMC393235:LMJ393243 LVY393235:LWF393243 MFU393235:MGB393243 MPQ393235:MPX393243 MZM393235:MZT393243 NJI393235:NJP393243 NTE393235:NTL393243 ODA393235:ODH393243 OMW393235:OND393243 OWS393235:OWZ393243 PGO393235:PGV393243 PQK393235:PQR393243 QAG393235:QAN393243 QKC393235:QKJ393243 QTY393235:QUF393243 RDU393235:REB393243 RNQ393235:RNX393243 RXM393235:RXT393243 SHI393235:SHP393243 SRE393235:SRL393243 TBA393235:TBH393243 TKW393235:TLD393243 TUS393235:TUZ393243 UEO393235:UEV393243 UOK393235:UOR393243 UYG393235:UYN393243 VIC393235:VIJ393243 VRY393235:VSF393243 WBU393235:WCB393243 WLQ393235:WLX393243 WVM393235:WVT393243 E458771:L458779 JA458771:JH458779 SW458771:TD458779 ACS458771:ACZ458779 AMO458771:AMV458779 AWK458771:AWR458779 BGG458771:BGN458779 BQC458771:BQJ458779 BZY458771:CAF458779 CJU458771:CKB458779 CTQ458771:CTX458779 DDM458771:DDT458779 DNI458771:DNP458779 DXE458771:DXL458779 EHA458771:EHH458779 EQW458771:ERD458779 FAS458771:FAZ458779 FKO458771:FKV458779 FUK458771:FUR458779 GEG458771:GEN458779 GOC458771:GOJ458779 GXY458771:GYF458779 HHU458771:HIB458779 HRQ458771:HRX458779 IBM458771:IBT458779 ILI458771:ILP458779 IVE458771:IVL458779 JFA458771:JFH458779 JOW458771:JPD458779 JYS458771:JYZ458779 KIO458771:KIV458779 KSK458771:KSR458779 LCG458771:LCN458779 LMC458771:LMJ458779 LVY458771:LWF458779 MFU458771:MGB458779 MPQ458771:MPX458779 MZM458771:MZT458779 NJI458771:NJP458779 NTE458771:NTL458779 ODA458771:ODH458779 OMW458771:OND458779 OWS458771:OWZ458779 PGO458771:PGV458779 PQK458771:PQR458779 QAG458771:QAN458779 QKC458771:QKJ458779 QTY458771:QUF458779 RDU458771:REB458779 RNQ458771:RNX458779 RXM458771:RXT458779 SHI458771:SHP458779 SRE458771:SRL458779 TBA458771:TBH458779 TKW458771:TLD458779 TUS458771:TUZ458779 UEO458771:UEV458779 UOK458771:UOR458779 UYG458771:UYN458779 VIC458771:VIJ458779 VRY458771:VSF458779 WBU458771:WCB458779 WLQ458771:WLX458779 WVM458771:WVT458779 E524307:L524315 JA524307:JH524315 SW524307:TD524315 ACS524307:ACZ524315 AMO524307:AMV524315 AWK524307:AWR524315 BGG524307:BGN524315 BQC524307:BQJ524315 BZY524307:CAF524315 CJU524307:CKB524315 CTQ524307:CTX524315 DDM524307:DDT524315 DNI524307:DNP524315 DXE524307:DXL524315 EHA524307:EHH524315 EQW524307:ERD524315 FAS524307:FAZ524315 FKO524307:FKV524315 FUK524307:FUR524315 GEG524307:GEN524315 GOC524307:GOJ524315 GXY524307:GYF524315 HHU524307:HIB524315 HRQ524307:HRX524315 IBM524307:IBT524315 ILI524307:ILP524315 IVE524307:IVL524315 JFA524307:JFH524315 JOW524307:JPD524315 JYS524307:JYZ524315 KIO524307:KIV524315 KSK524307:KSR524315 LCG524307:LCN524315 LMC524307:LMJ524315 LVY524307:LWF524315 MFU524307:MGB524315 MPQ524307:MPX524315 MZM524307:MZT524315 NJI524307:NJP524315 NTE524307:NTL524315 ODA524307:ODH524315 OMW524307:OND524315 OWS524307:OWZ524315 PGO524307:PGV524315 PQK524307:PQR524315 QAG524307:QAN524315 QKC524307:QKJ524315 QTY524307:QUF524315 RDU524307:REB524315 RNQ524307:RNX524315 RXM524307:RXT524315 SHI524307:SHP524315 SRE524307:SRL524315 TBA524307:TBH524315 TKW524307:TLD524315 TUS524307:TUZ524315 UEO524307:UEV524315 UOK524307:UOR524315 UYG524307:UYN524315 VIC524307:VIJ524315 VRY524307:VSF524315 WBU524307:WCB524315 WLQ524307:WLX524315 WVM524307:WVT524315 E589843:L589851 JA589843:JH589851 SW589843:TD589851 ACS589843:ACZ589851 AMO589843:AMV589851 AWK589843:AWR589851 BGG589843:BGN589851 BQC589843:BQJ589851 BZY589843:CAF589851 CJU589843:CKB589851 CTQ589843:CTX589851 DDM589843:DDT589851 DNI589843:DNP589851 DXE589843:DXL589851 EHA589843:EHH589851 EQW589843:ERD589851 FAS589843:FAZ589851 FKO589843:FKV589851 FUK589843:FUR589851 GEG589843:GEN589851 GOC589843:GOJ589851 GXY589843:GYF589851 HHU589843:HIB589851 HRQ589843:HRX589851 IBM589843:IBT589851 ILI589843:ILP589851 IVE589843:IVL589851 JFA589843:JFH589851 JOW589843:JPD589851 JYS589843:JYZ589851 KIO589843:KIV589851 KSK589843:KSR589851 LCG589843:LCN589851 LMC589843:LMJ589851 LVY589843:LWF589851 MFU589843:MGB589851 MPQ589843:MPX589851 MZM589843:MZT589851 NJI589843:NJP589851 NTE589843:NTL589851 ODA589843:ODH589851 OMW589843:OND589851 OWS589843:OWZ589851 PGO589843:PGV589851 PQK589843:PQR589851 QAG589843:QAN589851 QKC589843:QKJ589851 QTY589843:QUF589851 RDU589843:REB589851 RNQ589843:RNX589851 RXM589843:RXT589851 SHI589843:SHP589851 SRE589843:SRL589851 TBA589843:TBH589851 TKW589843:TLD589851 TUS589843:TUZ589851 UEO589843:UEV589851 UOK589843:UOR589851 UYG589843:UYN589851 VIC589843:VIJ589851 VRY589843:VSF589851 WBU589843:WCB589851 WLQ589843:WLX589851 WVM589843:WVT589851 E655379:L655387 JA655379:JH655387 SW655379:TD655387 ACS655379:ACZ655387 AMO655379:AMV655387 AWK655379:AWR655387 BGG655379:BGN655387 BQC655379:BQJ655387 BZY655379:CAF655387 CJU655379:CKB655387 CTQ655379:CTX655387 DDM655379:DDT655387 DNI655379:DNP655387 DXE655379:DXL655387 EHA655379:EHH655387 EQW655379:ERD655387 FAS655379:FAZ655387 FKO655379:FKV655387 FUK655379:FUR655387 GEG655379:GEN655387 GOC655379:GOJ655387 GXY655379:GYF655387 HHU655379:HIB655387 HRQ655379:HRX655387 IBM655379:IBT655387 ILI655379:ILP655387 IVE655379:IVL655387 JFA655379:JFH655387 JOW655379:JPD655387 JYS655379:JYZ655387 KIO655379:KIV655387 KSK655379:KSR655387 LCG655379:LCN655387 LMC655379:LMJ655387 LVY655379:LWF655387 MFU655379:MGB655387 MPQ655379:MPX655387 MZM655379:MZT655387 NJI655379:NJP655387 NTE655379:NTL655387 ODA655379:ODH655387 OMW655379:OND655387 OWS655379:OWZ655387 PGO655379:PGV655387 PQK655379:PQR655387 QAG655379:QAN655387 QKC655379:QKJ655387 QTY655379:QUF655387 RDU655379:REB655387 RNQ655379:RNX655387 RXM655379:RXT655387 SHI655379:SHP655387 SRE655379:SRL655387 TBA655379:TBH655387 TKW655379:TLD655387 TUS655379:TUZ655387 UEO655379:UEV655387 UOK655379:UOR655387 UYG655379:UYN655387 VIC655379:VIJ655387 VRY655379:VSF655387 WBU655379:WCB655387 WLQ655379:WLX655387 WVM655379:WVT655387 E720915:L720923 JA720915:JH720923 SW720915:TD720923 ACS720915:ACZ720923 AMO720915:AMV720923 AWK720915:AWR720923 BGG720915:BGN720923 BQC720915:BQJ720923 BZY720915:CAF720923 CJU720915:CKB720923 CTQ720915:CTX720923 DDM720915:DDT720923 DNI720915:DNP720923 DXE720915:DXL720923 EHA720915:EHH720923 EQW720915:ERD720923 FAS720915:FAZ720923 FKO720915:FKV720923 FUK720915:FUR720923 GEG720915:GEN720923 GOC720915:GOJ720923 GXY720915:GYF720923 HHU720915:HIB720923 HRQ720915:HRX720923 IBM720915:IBT720923 ILI720915:ILP720923 IVE720915:IVL720923 JFA720915:JFH720923 JOW720915:JPD720923 JYS720915:JYZ720923 KIO720915:KIV720923 KSK720915:KSR720923 LCG720915:LCN720923 LMC720915:LMJ720923 LVY720915:LWF720923 MFU720915:MGB720923 MPQ720915:MPX720923 MZM720915:MZT720923 NJI720915:NJP720923 NTE720915:NTL720923 ODA720915:ODH720923 OMW720915:OND720923 OWS720915:OWZ720923 PGO720915:PGV720923 PQK720915:PQR720923 QAG720915:QAN720923 QKC720915:QKJ720923 QTY720915:QUF720923 RDU720915:REB720923 RNQ720915:RNX720923 RXM720915:RXT720923 SHI720915:SHP720923 SRE720915:SRL720923 TBA720915:TBH720923 TKW720915:TLD720923 TUS720915:TUZ720923 UEO720915:UEV720923 UOK720915:UOR720923 UYG720915:UYN720923 VIC720915:VIJ720923 VRY720915:VSF720923 WBU720915:WCB720923 WLQ720915:WLX720923 WVM720915:WVT720923 E786451:L786459 JA786451:JH786459 SW786451:TD786459 ACS786451:ACZ786459 AMO786451:AMV786459 AWK786451:AWR786459 BGG786451:BGN786459 BQC786451:BQJ786459 BZY786451:CAF786459 CJU786451:CKB786459 CTQ786451:CTX786459 DDM786451:DDT786459 DNI786451:DNP786459 DXE786451:DXL786459 EHA786451:EHH786459 EQW786451:ERD786459 FAS786451:FAZ786459 FKO786451:FKV786459 FUK786451:FUR786459 GEG786451:GEN786459 GOC786451:GOJ786459 GXY786451:GYF786459 HHU786451:HIB786459 HRQ786451:HRX786459 IBM786451:IBT786459 ILI786451:ILP786459 IVE786451:IVL786459 JFA786451:JFH786459 JOW786451:JPD786459 JYS786451:JYZ786459 KIO786451:KIV786459 KSK786451:KSR786459 LCG786451:LCN786459 LMC786451:LMJ786459 LVY786451:LWF786459 MFU786451:MGB786459 MPQ786451:MPX786459 MZM786451:MZT786459 NJI786451:NJP786459 NTE786451:NTL786459 ODA786451:ODH786459 OMW786451:OND786459 OWS786451:OWZ786459 PGO786451:PGV786459 PQK786451:PQR786459 QAG786451:QAN786459 QKC786451:QKJ786459 QTY786451:QUF786459 RDU786451:REB786459 RNQ786451:RNX786459 RXM786451:RXT786459 SHI786451:SHP786459 SRE786451:SRL786459 TBA786451:TBH786459 TKW786451:TLD786459 TUS786451:TUZ786459 UEO786451:UEV786459 UOK786451:UOR786459 UYG786451:UYN786459 VIC786451:VIJ786459 VRY786451:VSF786459 WBU786451:WCB786459 WLQ786451:WLX786459 WVM786451:WVT786459 E851987:L851995 JA851987:JH851995 SW851987:TD851995 ACS851987:ACZ851995 AMO851987:AMV851995 AWK851987:AWR851995 BGG851987:BGN851995 BQC851987:BQJ851995 BZY851987:CAF851995 CJU851987:CKB851995 CTQ851987:CTX851995 DDM851987:DDT851995 DNI851987:DNP851995 DXE851987:DXL851995 EHA851987:EHH851995 EQW851987:ERD851995 FAS851987:FAZ851995 FKO851987:FKV851995 FUK851987:FUR851995 GEG851987:GEN851995 GOC851987:GOJ851995 GXY851987:GYF851995 HHU851987:HIB851995 HRQ851987:HRX851995 IBM851987:IBT851995 ILI851987:ILP851995 IVE851987:IVL851995 JFA851987:JFH851995 JOW851987:JPD851995 JYS851987:JYZ851995 KIO851987:KIV851995 KSK851987:KSR851995 LCG851987:LCN851995 LMC851987:LMJ851995 LVY851987:LWF851995 MFU851987:MGB851995 MPQ851987:MPX851995 MZM851987:MZT851995 NJI851987:NJP851995 NTE851987:NTL851995 ODA851987:ODH851995 OMW851987:OND851995 OWS851987:OWZ851995 PGO851987:PGV851995 PQK851987:PQR851995 QAG851987:QAN851995 QKC851987:QKJ851995 QTY851987:QUF851995 RDU851987:REB851995 RNQ851987:RNX851995 RXM851987:RXT851995 SHI851987:SHP851995 SRE851987:SRL851995 TBA851987:TBH851995 TKW851987:TLD851995 TUS851987:TUZ851995 UEO851987:UEV851995 UOK851987:UOR851995 UYG851987:UYN851995 VIC851987:VIJ851995 VRY851987:VSF851995 WBU851987:WCB851995 WLQ851987:WLX851995 WVM851987:WVT851995 E917523:L917531 JA917523:JH917531 SW917523:TD917531 ACS917523:ACZ917531 AMO917523:AMV917531 AWK917523:AWR917531 BGG917523:BGN917531 BQC917523:BQJ917531 BZY917523:CAF917531 CJU917523:CKB917531 CTQ917523:CTX917531 DDM917523:DDT917531 DNI917523:DNP917531 DXE917523:DXL917531 EHA917523:EHH917531 EQW917523:ERD917531 FAS917523:FAZ917531 FKO917523:FKV917531 FUK917523:FUR917531 GEG917523:GEN917531 GOC917523:GOJ917531 GXY917523:GYF917531 HHU917523:HIB917531 HRQ917523:HRX917531 IBM917523:IBT917531 ILI917523:ILP917531 IVE917523:IVL917531 JFA917523:JFH917531 JOW917523:JPD917531 JYS917523:JYZ917531 KIO917523:KIV917531 KSK917523:KSR917531 LCG917523:LCN917531 LMC917523:LMJ917531 LVY917523:LWF917531 MFU917523:MGB917531 MPQ917523:MPX917531 MZM917523:MZT917531 NJI917523:NJP917531 NTE917523:NTL917531 ODA917523:ODH917531 OMW917523:OND917531 OWS917523:OWZ917531 PGO917523:PGV917531 PQK917523:PQR917531 QAG917523:QAN917531 QKC917523:QKJ917531 QTY917523:QUF917531 RDU917523:REB917531 RNQ917523:RNX917531 RXM917523:RXT917531 SHI917523:SHP917531 SRE917523:SRL917531 TBA917523:TBH917531 TKW917523:TLD917531 TUS917523:TUZ917531 UEO917523:UEV917531 UOK917523:UOR917531 UYG917523:UYN917531 VIC917523:VIJ917531 VRY917523:VSF917531 WBU917523:WCB917531 WLQ917523:WLX917531 WVM917523:WVT917531 E983059:L983067 JA983059:JH983067 SW983059:TD983067 ACS983059:ACZ983067 AMO983059:AMV983067 AWK983059:AWR983067 BGG983059:BGN983067 BQC983059:BQJ983067 BZY983059:CAF983067 CJU983059:CKB983067 CTQ983059:CTX983067 DDM983059:DDT983067 DNI983059:DNP983067 DXE983059:DXL983067 EHA983059:EHH983067 EQW983059:ERD983067 FAS983059:FAZ983067 FKO983059:FKV983067 FUK983059:FUR983067 GEG983059:GEN983067 GOC983059:GOJ983067 GXY983059:GYF983067 HHU983059:HIB983067 HRQ983059:HRX983067 IBM983059:IBT983067 ILI983059:ILP983067 IVE983059:IVL983067 JFA983059:JFH983067 JOW983059:JPD983067 JYS983059:JYZ983067 KIO983059:KIV983067 KSK983059:KSR983067 LCG983059:LCN983067 LMC983059:LMJ983067 LVY983059:LWF983067 MFU983059:MGB983067 MPQ983059:MPX983067 MZM983059:MZT983067 NJI983059:NJP983067 NTE983059:NTL983067 ODA983059:ODH983067 OMW983059:OND983067 OWS983059:OWZ983067 PGO983059:PGV983067 PQK983059:PQR983067 QAG983059:QAN983067 QKC983059:QKJ983067 QTY983059:QUF983067 RDU983059:REB983067 RNQ983059:RNX983067 RXM983059:RXT983067 SHI983059:SHP983067 SRE983059:SRL983067 TBA983059:TBH983067 TKW983059:TLD983067 TUS983059:TUZ983067 UEO983059:UEV983067 UOK983059:UOR983067 UYG983059:UYN983067 VIC983059:VIJ983067 VRY983059:VSF983067 WBU983059:WCB983067 WLQ983059:WLX983067 WVM983059:WVT983067 AG28:AH29 KC28:KD29 TY28:TZ29 ADU28:ADV29 ANQ28:ANR29 AXM28:AXN29 BHI28:BHJ29 BRE28:BRF29 CBA28:CBB29 CKW28:CKX29 CUS28:CUT29 DEO28:DEP29 DOK28:DOL29 DYG28:DYH29 EIC28:EID29 ERY28:ERZ29 FBU28:FBV29 FLQ28:FLR29 FVM28:FVN29 GFI28:GFJ29 GPE28:GPF29 GZA28:GZB29 HIW28:HIX29 HSS28:HST29 ICO28:ICP29 IMK28:IML29 IWG28:IWH29 JGC28:JGD29 JPY28:JPZ29 JZU28:JZV29 KJQ28:KJR29 KTM28:KTN29 LDI28:LDJ29 LNE28:LNF29 LXA28:LXB29 MGW28:MGX29 MQS28:MQT29 NAO28:NAP29 NKK28:NKL29 NUG28:NUH29 OEC28:OED29 ONY28:ONZ29 OXU28:OXV29 PHQ28:PHR29 PRM28:PRN29 QBI28:QBJ29 QLE28:QLF29 QVA28:QVB29 REW28:REX29 ROS28:ROT29 RYO28:RYP29 SIK28:SIL29 SSG28:SSH29 TCC28:TCD29 TLY28:TLZ29 TVU28:TVV29 UFQ28:UFR29 UPM28:UPN29 UZI28:UZJ29 VJE28:VJF29 VTA28:VTB29 WCW28:WCX29 WMS28:WMT29 WWO28:WWP29 AG65564:AH65565 KC65564:KD65565 TY65564:TZ65565 ADU65564:ADV65565 ANQ65564:ANR65565 AXM65564:AXN65565 BHI65564:BHJ65565 BRE65564:BRF65565 CBA65564:CBB65565 CKW65564:CKX65565 CUS65564:CUT65565 DEO65564:DEP65565 DOK65564:DOL65565 DYG65564:DYH65565 EIC65564:EID65565 ERY65564:ERZ65565 FBU65564:FBV65565 FLQ65564:FLR65565 FVM65564:FVN65565 GFI65564:GFJ65565 GPE65564:GPF65565 GZA65564:GZB65565 HIW65564:HIX65565 HSS65564:HST65565 ICO65564:ICP65565 IMK65564:IML65565 IWG65564:IWH65565 JGC65564:JGD65565 JPY65564:JPZ65565 JZU65564:JZV65565 KJQ65564:KJR65565 KTM65564:KTN65565 LDI65564:LDJ65565 LNE65564:LNF65565 LXA65564:LXB65565 MGW65564:MGX65565 MQS65564:MQT65565 NAO65564:NAP65565 NKK65564:NKL65565 NUG65564:NUH65565 OEC65564:OED65565 ONY65564:ONZ65565 OXU65564:OXV65565 PHQ65564:PHR65565 PRM65564:PRN65565 QBI65564:QBJ65565 QLE65564:QLF65565 QVA65564:QVB65565 REW65564:REX65565 ROS65564:ROT65565 RYO65564:RYP65565 SIK65564:SIL65565 SSG65564:SSH65565 TCC65564:TCD65565 TLY65564:TLZ65565 TVU65564:TVV65565 UFQ65564:UFR65565 UPM65564:UPN65565 UZI65564:UZJ65565 VJE65564:VJF65565 VTA65564:VTB65565 WCW65564:WCX65565 WMS65564:WMT65565 WWO65564:WWP65565 AG131100:AH131101 KC131100:KD131101 TY131100:TZ131101 ADU131100:ADV131101 ANQ131100:ANR131101 AXM131100:AXN131101 BHI131100:BHJ131101 BRE131100:BRF131101 CBA131100:CBB131101 CKW131100:CKX131101 CUS131100:CUT131101 DEO131100:DEP131101 DOK131100:DOL131101 DYG131100:DYH131101 EIC131100:EID131101 ERY131100:ERZ131101 FBU131100:FBV131101 FLQ131100:FLR131101 FVM131100:FVN131101 GFI131100:GFJ131101 GPE131100:GPF131101 GZA131100:GZB131101 HIW131100:HIX131101 HSS131100:HST131101 ICO131100:ICP131101 IMK131100:IML131101 IWG131100:IWH131101 JGC131100:JGD131101 JPY131100:JPZ131101 JZU131100:JZV131101 KJQ131100:KJR131101 KTM131100:KTN131101 LDI131100:LDJ131101 LNE131100:LNF131101 LXA131100:LXB131101 MGW131100:MGX131101 MQS131100:MQT131101 NAO131100:NAP131101 NKK131100:NKL131101 NUG131100:NUH131101 OEC131100:OED131101 ONY131100:ONZ131101 OXU131100:OXV131101 PHQ131100:PHR131101 PRM131100:PRN131101 QBI131100:QBJ131101 QLE131100:QLF131101 QVA131100:QVB131101 REW131100:REX131101 ROS131100:ROT131101 RYO131100:RYP131101 SIK131100:SIL131101 SSG131100:SSH131101 TCC131100:TCD131101 TLY131100:TLZ131101 TVU131100:TVV131101 UFQ131100:UFR131101 UPM131100:UPN131101 UZI131100:UZJ131101 VJE131100:VJF131101 VTA131100:VTB131101 WCW131100:WCX131101 WMS131100:WMT131101 WWO131100:WWP131101 AG196636:AH196637 KC196636:KD196637 TY196636:TZ196637 ADU196636:ADV196637 ANQ196636:ANR196637 AXM196636:AXN196637 BHI196636:BHJ196637 BRE196636:BRF196637 CBA196636:CBB196637 CKW196636:CKX196637 CUS196636:CUT196637 DEO196636:DEP196637 DOK196636:DOL196637 DYG196636:DYH196637 EIC196636:EID196637 ERY196636:ERZ196637 FBU196636:FBV196637 FLQ196636:FLR196637 FVM196636:FVN196637 GFI196636:GFJ196637 GPE196636:GPF196637 GZA196636:GZB196637 HIW196636:HIX196637 HSS196636:HST196637 ICO196636:ICP196637 IMK196636:IML196637 IWG196636:IWH196637 JGC196636:JGD196637 JPY196636:JPZ196637 JZU196636:JZV196637 KJQ196636:KJR196637 KTM196636:KTN196637 LDI196636:LDJ196637 LNE196636:LNF196637 LXA196636:LXB196637 MGW196636:MGX196637 MQS196636:MQT196637 NAO196636:NAP196637 NKK196636:NKL196637 NUG196636:NUH196637 OEC196636:OED196637 ONY196636:ONZ196637 OXU196636:OXV196637 PHQ196636:PHR196637 PRM196636:PRN196637 QBI196636:QBJ196637 QLE196636:QLF196637 QVA196636:QVB196637 REW196636:REX196637 ROS196636:ROT196637 RYO196636:RYP196637 SIK196636:SIL196637 SSG196636:SSH196637 TCC196636:TCD196637 TLY196636:TLZ196637 TVU196636:TVV196637 UFQ196636:UFR196637 UPM196636:UPN196637 UZI196636:UZJ196637 VJE196636:VJF196637 VTA196636:VTB196637 WCW196636:WCX196637 WMS196636:WMT196637 WWO196636:WWP196637 AG262172:AH262173 KC262172:KD262173 TY262172:TZ262173 ADU262172:ADV262173 ANQ262172:ANR262173 AXM262172:AXN262173 BHI262172:BHJ262173 BRE262172:BRF262173 CBA262172:CBB262173 CKW262172:CKX262173 CUS262172:CUT262173 DEO262172:DEP262173 DOK262172:DOL262173 DYG262172:DYH262173 EIC262172:EID262173 ERY262172:ERZ262173 FBU262172:FBV262173 FLQ262172:FLR262173 FVM262172:FVN262173 GFI262172:GFJ262173 GPE262172:GPF262173 GZA262172:GZB262173 HIW262172:HIX262173 HSS262172:HST262173 ICO262172:ICP262173 IMK262172:IML262173 IWG262172:IWH262173 JGC262172:JGD262173 JPY262172:JPZ262173 JZU262172:JZV262173 KJQ262172:KJR262173 KTM262172:KTN262173 LDI262172:LDJ262173 LNE262172:LNF262173 LXA262172:LXB262173 MGW262172:MGX262173 MQS262172:MQT262173 NAO262172:NAP262173 NKK262172:NKL262173 NUG262172:NUH262173 OEC262172:OED262173 ONY262172:ONZ262173 OXU262172:OXV262173 PHQ262172:PHR262173 PRM262172:PRN262173 QBI262172:QBJ262173 QLE262172:QLF262173 QVA262172:QVB262173 REW262172:REX262173 ROS262172:ROT262173 RYO262172:RYP262173 SIK262172:SIL262173 SSG262172:SSH262173 TCC262172:TCD262173 TLY262172:TLZ262173 TVU262172:TVV262173 UFQ262172:UFR262173 UPM262172:UPN262173 UZI262172:UZJ262173 VJE262172:VJF262173 VTA262172:VTB262173 WCW262172:WCX262173 WMS262172:WMT262173 WWO262172:WWP262173 AG327708:AH327709 KC327708:KD327709 TY327708:TZ327709 ADU327708:ADV327709 ANQ327708:ANR327709 AXM327708:AXN327709 BHI327708:BHJ327709 BRE327708:BRF327709 CBA327708:CBB327709 CKW327708:CKX327709 CUS327708:CUT327709 DEO327708:DEP327709 DOK327708:DOL327709 DYG327708:DYH327709 EIC327708:EID327709 ERY327708:ERZ327709 FBU327708:FBV327709 FLQ327708:FLR327709 FVM327708:FVN327709 GFI327708:GFJ327709 GPE327708:GPF327709 GZA327708:GZB327709 HIW327708:HIX327709 HSS327708:HST327709 ICO327708:ICP327709 IMK327708:IML327709 IWG327708:IWH327709 JGC327708:JGD327709 JPY327708:JPZ327709 JZU327708:JZV327709 KJQ327708:KJR327709 KTM327708:KTN327709 LDI327708:LDJ327709 LNE327708:LNF327709 LXA327708:LXB327709 MGW327708:MGX327709 MQS327708:MQT327709 NAO327708:NAP327709 NKK327708:NKL327709 NUG327708:NUH327709 OEC327708:OED327709 ONY327708:ONZ327709 OXU327708:OXV327709 PHQ327708:PHR327709 PRM327708:PRN327709 QBI327708:QBJ327709 QLE327708:QLF327709 QVA327708:QVB327709 REW327708:REX327709 ROS327708:ROT327709 RYO327708:RYP327709 SIK327708:SIL327709 SSG327708:SSH327709 TCC327708:TCD327709 TLY327708:TLZ327709 TVU327708:TVV327709 UFQ327708:UFR327709 UPM327708:UPN327709 UZI327708:UZJ327709 VJE327708:VJF327709 VTA327708:VTB327709 WCW327708:WCX327709 WMS327708:WMT327709 WWO327708:WWP327709 AG393244:AH393245 KC393244:KD393245 TY393244:TZ393245 ADU393244:ADV393245 ANQ393244:ANR393245 AXM393244:AXN393245 BHI393244:BHJ393245 BRE393244:BRF393245 CBA393244:CBB393245 CKW393244:CKX393245 CUS393244:CUT393245 DEO393244:DEP393245 DOK393244:DOL393245 DYG393244:DYH393245 EIC393244:EID393245 ERY393244:ERZ393245 FBU393244:FBV393245 FLQ393244:FLR393245 FVM393244:FVN393245 GFI393244:GFJ393245 GPE393244:GPF393245 GZA393244:GZB393245 HIW393244:HIX393245 HSS393244:HST393245 ICO393244:ICP393245 IMK393244:IML393245 IWG393244:IWH393245 JGC393244:JGD393245 JPY393244:JPZ393245 JZU393244:JZV393245 KJQ393244:KJR393245 KTM393244:KTN393245 LDI393244:LDJ393245 LNE393244:LNF393245 LXA393244:LXB393245 MGW393244:MGX393245 MQS393244:MQT393245 NAO393244:NAP393245 NKK393244:NKL393245 NUG393244:NUH393245 OEC393244:OED393245 ONY393244:ONZ393245 OXU393244:OXV393245 PHQ393244:PHR393245 PRM393244:PRN393245 QBI393244:QBJ393245 QLE393244:QLF393245 QVA393244:QVB393245 REW393244:REX393245 ROS393244:ROT393245 RYO393244:RYP393245 SIK393244:SIL393245 SSG393244:SSH393245 TCC393244:TCD393245 TLY393244:TLZ393245 TVU393244:TVV393245 UFQ393244:UFR393245 UPM393244:UPN393245 UZI393244:UZJ393245 VJE393244:VJF393245 VTA393244:VTB393245 WCW393244:WCX393245 WMS393244:WMT393245 WWO393244:WWP393245 AG458780:AH458781 KC458780:KD458781 TY458780:TZ458781 ADU458780:ADV458781 ANQ458780:ANR458781 AXM458780:AXN458781 BHI458780:BHJ458781 BRE458780:BRF458781 CBA458780:CBB458781 CKW458780:CKX458781 CUS458780:CUT458781 DEO458780:DEP458781 DOK458780:DOL458781 DYG458780:DYH458781 EIC458780:EID458781 ERY458780:ERZ458781 FBU458780:FBV458781 FLQ458780:FLR458781 FVM458780:FVN458781 GFI458780:GFJ458781 GPE458780:GPF458781 GZA458780:GZB458781 HIW458780:HIX458781 HSS458780:HST458781 ICO458780:ICP458781 IMK458780:IML458781 IWG458780:IWH458781 JGC458780:JGD458781 JPY458780:JPZ458781 JZU458780:JZV458781 KJQ458780:KJR458781 KTM458780:KTN458781 LDI458780:LDJ458781 LNE458780:LNF458781 LXA458780:LXB458781 MGW458780:MGX458781 MQS458780:MQT458781 NAO458780:NAP458781 NKK458780:NKL458781 NUG458780:NUH458781 OEC458780:OED458781 ONY458780:ONZ458781 OXU458780:OXV458781 PHQ458780:PHR458781 PRM458780:PRN458781 QBI458780:QBJ458781 QLE458780:QLF458781 QVA458780:QVB458781 REW458780:REX458781 ROS458780:ROT458781 RYO458780:RYP458781 SIK458780:SIL458781 SSG458780:SSH458781 TCC458780:TCD458781 TLY458780:TLZ458781 TVU458780:TVV458781 UFQ458780:UFR458781 UPM458780:UPN458781 UZI458780:UZJ458781 VJE458780:VJF458781 VTA458780:VTB458781 WCW458780:WCX458781 WMS458780:WMT458781 WWO458780:WWP458781 AG524316:AH524317 KC524316:KD524317 TY524316:TZ524317 ADU524316:ADV524317 ANQ524316:ANR524317 AXM524316:AXN524317 BHI524316:BHJ524317 BRE524316:BRF524317 CBA524316:CBB524317 CKW524316:CKX524317 CUS524316:CUT524317 DEO524316:DEP524317 DOK524316:DOL524317 DYG524316:DYH524317 EIC524316:EID524317 ERY524316:ERZ524317 FBU524316:FBV524317 FLQ524316:FLR524317 FVM524316:FVN524317 GFI524316:GFJ524317 GPE524316:GPF524317 GZA524316:GZB524317 HIW524316:HIX524317 HSS524316:HST524317 ICO524316:ICP524317 IMK524316:IML524317 IWG524316:IWH524317 JGC524316:JGD524317 JPY524316:JPZ524317 JZU524316:JZV524317 KJQ524316:KJR524317 KTM524316:KTN524317 LDI524316:LDJ524317 LNE524316:LNF524317 LXA524316:LXB524317 MGW524316:MGX524317 MQS524316:MQT524317 NAO524316:NAP524317 NKK524316:NKL524317 NUG524316:NUH524317 OEC524316:OED524317 ONY524316:ONZ524317 OXU524316:OXV524317 PHQ524316:PHR524317 PRM524316:PRN524317 QBI524316:QBJ524317 QLE524316:QLF524317 QVA524316:QVB524317 REW524316:REX524317 ROS524316:ROT524317 RYO524316:RYP524317 SIK524316:SIL524317 SSG524316:SSH524317 TCC524316:TCD524317 TLY524316:TLZ524317 TVU524316:TVV524317 UFQ524316:UFR524317 UPM524316:UPN524317 UZI524316:UZJ524317 VJE524316:VJF524317 VTA524316:VTB524317 WCW524316:WCX524317 WMS524316:WMT524317 WWO524316:WWP524317 AG589852:AH589853 KC589852:KD589853 TY589852:TZ589853 ADU589852:ADV589853 ANQ589852:ANR589853 AXM589852:AXN589853 BHI589852:BHJ589853 BRE589852:BRF589853 CBA589852:CBB589853 CKW589852:CKX589853 CUS589852:CUT589853 DEO589852:DEP589853 DOK589852:DOL589853 DYG589852:DYH589853 EIC589852:EID589853 ERY589852:ERZ589853 FBU589852:FBV589853 FLQ589852:FLR589853 FVM589852:FVN589853 GFI589852:GFJ589853 GPE589852:GPF589853 GZA589852:GZB589853 HIW589852:HIX589853 HSS589852:HST589853 ICO589852:ICP589853 IMK589852:IML589853 IWG589852:IWH589853 JGC589852:JGD589853 JPY589852:JPZ589853 JZU589852:JZV589853 KJQ589852:KJR589853 KTM589852:KTN589853 LDI589852:LDJ589853 LNE589852:LNF589853 LXA589852:LXB589853 MGW589852:MGX589853 MQS589852:MQT589853 NAO589852:NAP589853 NKK589852:NKL589853 NUG589852:NUH589853 OEC589852:OED589853 ONY589852:ONZ589853 OXU589852:OXV589853 PHQ589852:PHR589853 PRM589852:PRN589853 QBI589852:QBJ589853 QLE589852:QLF589853 QVA589852:QVB589853 REW589852:REX589853 ROS589852:ROT589853 RYO589852:RYP589853 SIK589852:SIL589853 SSG589852:SSH589853 TCC589852:TCD589853 TLY589852:TLZ589853 TVU589852:TVV589853 UFQ589852:UFR589853 UPM589852:UPN589853 UZI589852:UZJ589853 VJE589852:VJF589853 VTA589852:VTB589853 WCW589852:WCX589853 WMS589852:WMT589853 WWO589852:WWP589853 AG655388:AH655389 KC655388:KD655389 TY655388:TZ655389 ADU655388:ADV655389 ANQ655388:ANR655389 AXM655388:AXN655389 BHI655388:BHJ655389 BRE655388:BRF655389 CBA655388:CBB655389 CKW655388:CKX655389 CUS655388:CUT655389 DEO655388:DEP655389 DOK655388:DOL655389 DYG655388:DYH655389 EIC655388:EID655389 ERY655388:ERZ655389 FBU655388:FBV655389 FLQ655388:FLR655389 FVM655388:FVN655389 GFI655388:GFJ655389 GPE655388:GPF655389 GZA655388:GZB655389 HIW655388:HIX655389 HSS655388:HST655389 ICO655388:ICP655389 IMK655388:IML655389 IWG655388:IWH655389 JGC655388:JGD655389 JPY655388:JPZ655389 JZU655388:JZV655389 KJQ655388:KJR655389 KTM655388:KTN655389 LDI655388:LDJ655389 LNE655388:LNF655389 LXA655388:LXB655389 MGW655388:MGX655389 MQS655388:MQT655389 NAO655388:NAP655389 NKK655388:NKL655389 NUG655388:NUH655389 OEC655388:OED655389 ONY655388:ONZ655389 OXU655388:OXV655389 PHQ655388:PHR655389 PRM655388:PRN655389 QBI655388:QBJ655389 QLE655388:QLF655389 QVA655388:QVB655389 REW655388:REX655389 ROS655388:ROT655389 RYO655388:RYP655389 SIK655388:SIL655389 SSG655388:SSH655389 TCC655388:TCD655389 TLY655388:TLZ655389 TVU655388:TVV655389 UFQ655388:UFR655389 UPM655388:UPN655389 UZI655388:UZJ655389 VJE655388:VJF655389 VTA655388:VTB655389 WCW655388:WCX655389 WMS655388:WMT655389 WWO655388:WWP655389 AG720924:AH720925 KC720924:KD720925 TY720924:TZ720925 ADU720924:ADV720925 ANQ720924:ANR720925 AXM720924:AXN720925 BHI720924:BHJ720925 BRE720924:BRF720925 CBA720924:CBB720925 CKW720924:CKX720925 CUS720924:CUT720925 DEO720924:DEP720925 DOK720924:DOL720925 DYG720924:DYH720925 EIC720924:EID720925 ERY720924:ERZ720925 FBU720924:FBV720925 FLQ720924:FLR720925 FVM720924:FVN720925 GFI720924:GFJ720925 GPE720924:GPF720925 GZA720924:GZB720925 HIW720924:HIX720925 HSS720924:HST720925 ICO720924:ICP720925 IMK720924:IML720925 IWG720924:IWH720925 JGC720924:JGD720925 JPY720924:JPZ720925 JZU720924:JZV720925 KJQ720924:KJR720925 KTM720924:KTN720925 LDI720924:LDJ720925 LNE720924:LNF720925 LXA720924:LXB720925 MGW720924:MGX720925 MQS720924:MQT720925 NAO720924:NAP720925 NKK720924:NKL720925 NUG720924:NUH720925 OEC720924:OED720925 ONY720924:ONZ720925 OXU720924:OXV720925 PHQ720924:PHR720925 PRM720924:PRN720925 QBI720924:QBJ720925 QLE720924:QLF720925 QVA720924:QVB720925 REW720924:REX720925 ROS720924:ROT720925 RYO720924:RYP720925 SIK720924:SIL720925 SSG720924:SSH720925 TCC720924:TCD720925 TLY720924:TLZ720925 TVU720924:TVV720925 UFQ720924:UFR720925 UPM720924:UPN720925 UZI720924:UZJ720925 VJE720924:VJF720925 VTA720924:VTB720925 WCW720924:WCX720925 WMS720924:WMT720925 WWO720924:WWP720925 AG786460:AH786461 KC786460:KD786461 TY786460:TZ786461 ADU786460:ADV786461 ANQ786460:ANR786461 AXM786460:AXN786461 BHI786460:BHJ786461 BRE786460:BRF786461 CBA786460:CBB786461 CKW786460:CKX786461 CUS786460:CUT786461 DEO786460:DEP786461 DOK786460:DOL786461 DYG786460:DYH786461 EIC786460:EID786461 ERY786460:ERZ786461 FBU786460:FBV786461 FLQ786460:FLR786461 FVM786460:FVN786461 GFI786460:GFJ786461 GPE786460:GPF786461 GZA786460:GZB786461 HIW786460:HIX786461 HSS786460:HST786461 ICO786460:ICP786461 IMK786460:IML786461 IWG786460:IWH786461 JGC786460:JGD786461 JPY786460:JPZ786461 JZU786460:JZV786461 KJQ786460:KJR786461 KTM786460:KTN786461 LDI786460:LDJ786461 LNE786460:LNF786461 LXA786460:LXB786461 MGW786460:MGX786461 MQS786460:MQT786461 NAO786460:NAP786461 NKK786460:NKL786461 NUG786460:NUH786461 OEC786460:OED786461 ONY786460:ONZ786461 OXU786460:OXV786461 PHQ786460:PHR786461 PRM786460:PRN786461 QBI786460:QBJ786461 QLE786460:QLF786461 QVA786460:QVB786461 REW786460:REX786461 ROS786460:ROT786461 RYO786460:RYP786461 SIK786460:SIL786461 SSG786460:SSH786461 TCC786460:TCD786461 TLY786460:TLZ786461 TVU786460:TVV786461 UFQ786460:UFR786461 UPM786460:UPN786461 UZI786460:UZJ786461 VJE786460:VJF786461 VTA786460:VTB786461 WCW786460:WCX786461 WMS786460:WMT786461 WWO786460:WWP786461 AG851996:AH851997 KC851996:KD851997 TY851996:TZ851997 ADU851996:ADV851997 ANQ851996:ANR851997 AXM851996:AXN851997 BHI851996:BHJ851997 BRE851996:BRF851997 CBA851996:CBB851997 CKW851996:CKX851997 CUS851996:CUT851997 DEO851996:DEP851997 DOK851996:DOL851997 DYG851996:DYH851997 EIC851996:EID851997 ERY851996:ERZ851997 FBU851996:FBV851997 FLQ851996:FLR851997 FVM851996:FVN851997 GFI851996:GFJ851997 GPE851996:GPF851997 GZA851996:GZB851997 HIW851996:HIX851997 HSS851996:HST851997 ICO851996:ICP851997 IMK851996:IML851997 IWG851996:IWH851997 JGC851996:JGD851997 JPY851996:JPZ851997 JZU851996:JZV851997 KJQ851996:KJR851997 KTM851996:KTN851997 LDI851996:LDJ851997 LNE851996:LNF851997 LXA851996:LXB851997 MGW851996:MGX851997 MQS851996:MQT851997 NAO851996:NAP851997 NKK851996:NKL851997 NUG851996:NUH851997 OEC851996:OED851997 ONY851996:ONZ851997 OXU851996:OXV851997 PHQ851996:PHR851997 PRM851996:PRN851997 QBI851996:QBJ851997 QLE851996:QLF851997 QVA851996:QVB851997 REW851996:REX851997 ROS851996:ROT851997 RYO851996:RYP851997 SIK851996:SIL851997 SSG851996:SSH851997 TCC851996:TCD851997 TLY851996:TLZ851997 TVU851996:TVV851997 UFQ851996:UFR851997 UPM851996:UPN851997 UZI851996:UZJ851997 VJE851996:VJF851997 VTA851996:VTB851997 WCW851996:WCX851997 WMS851996:WMT851997 WWO851996:WWP851997 AG917532:AH917533 KC917532:KD917533 TY917532:TZ917533 ADU917532:ADV917533 ANQ917532:ANR917533 AXM917532:AXN917533 BHI917532:BHJ917533 BRE917532:BRF917533 CBA917532:CBB917533 CKW917532:CKX917533 CUS917532:CUT917533 DEO917532:DEP917533 DOK917532:DOL917533 DYG917532:DYH917533 EIC917532:EID917533 ERY917532:ERZ917533 FBU917532:FBV917533 FLQ917532:FLR917533 FVM917532:FVN917533 GFI917532:GFJ917533 GPE917532:GPF917533 GZA917532:GZB917533 HIW917532:HIX917533 HSS917532:HST917533 ICO917532:ICP917533 IMK917532:IML917533 IWG917532:IWH917533 JGC917532:JGD917533 JPY917532:JPZ917533 JZU917532:JZV917533 KJQ917532:KJR917533 KTM917532:KTN917533 LDI917532:LDJ917533 LNE917532:LNF917533 LXA917532:LXB917533 MGW917532:MGX917533 MQS917532:MQT917533 NAO917532:NAP917533 NKK917532:NKL917533 NUG917532:NUH917533 OEC917532:OED917533 ONY917532:ONZ917533 OXU917532:OXV917533 PHQ917532:PHR917533 PRM917532:PRN917533 QBI917532:QBJ917533 QLE917532:QLF917533 QVA917532:QVB917533 REW917532:REX917533 ROS917532:ROT917533 RYO917532:RYP917533 SIK917532:SIL917533 SSG917532:SSH917533 TCC917532:TCD917533 TLY917532:TLZ917533 TVU917532:TVV917533 UFQ917532:UFR917533 UPM917532:UPN917533 UZI917532:UZJ917533 VJE917532:VJF917533 VTA917532:VTB917533 WCW917532:WCX917533 WMS917532:WMT917533 WWO917532:WWP917533 AG983068:AH983069 KC983068:KD983069 TY983068:TZ983069 ADU983068:ADV983069 ANQ983068:ANR983069 AXM983068:AXN983069 BHI983068:BHJ983069 BRE983068:BRF983069 CBA983068:CBB983069 CKW983068:CKX983069 CUS983068:CUT983069 DEO983068:DEP983069 DOK983068:DOL983069 DYG983068:DYH983069 EIC983068:EID983069 ERY983068:ERZ983069 FBU983068:FBV983069 FLQ983068:FLR983069 FVM983068:FVN983069 GFI983068:GFJ983069 GPE983068:GPF983069 GZA983068:GZB983069 HIW983068:HIX983069 HSS983068:HST983069 ICO983068:ICP983069 IMK983068:IML983069 IWG983068:IWH983069 JGC983068:JGD983069 JPY983068:JPZ983069 JZU983068:JZV983069 KJQ983068:KJR983069 KTM983068:KTN983069 LDI983068:LDJ983069 LNE983068:LNF983069 LXA983068:LXB983069 MGW983068:MGX983069 MQS983068:MQT983069 NAO983068:NAP983069 NKK983068:NKL983069 NUG983068:NUH983069 OEC983068:OED983069 ONY983068:ONZ983069 OXU983068:OXV983069 PHQ983068:PHR983069 PRM983068:PRN983069 QBI983068:QBJ983069 QLE983068:QLF983069 QVA983068:QVB983069 REW983068:REX983069 ROS983068:ROT983069 RYO983068:RYP983069 SIK983068:SIL983069 SSG983068:SSH983069 TCC983068:TCD983069 TLY983068:TLZ983069 TVU983068:TVV983069 UFQ983068:UFR983069 UPM983068:UPN983069 UZI983068:UZJ983069 VJE983068:VJF983069 VTA983068:VTB983069 WCW983068:WCX983069 WMS983068:WMT983069 WWO983068:WWP983069 E7:L17 JA7:JH17 SW7:TD17 ACS7:ACZ17 AMO7:AMV17 AWK7:AWR17 BGG7:BGN17 BQC7:BQJ17 BZY7:CAF17 CJU7:CKB17 CTQ7:CTX17 DDM7:DDT17 DNI7:DNP17 DXE7:DXL17 EHA7:EHH17 EQW7:ERD17 FAS7:FAZ17 FKO7:FKV17 FUK7:FUR17 GEG7:GEN17 GOC7:GOJ17 GXY7:GYF17 HHU7:HIB17 HRQ7:HRX17 IBM7:IBT17 ILI7:ILP17 IVE7:IVL17 JFA7:JFH17 JOW7:JPD17 JYS7:JYZ17 KIO7:KIV17 KSK7:KSR17 LCG7:LCN17 LMC7:LMJ17 LVY7:LWF17 MFU7:MGB17 MPQ7:MPX17 MZM7:MZT17 NJI7:NJP17 NTE7:NTL17 ODA7:ODH17 OMW7:OND17 OWS7:OWZ17 PGO7:PGV17 PQK7:PQR17 QAG7:QAN17 QKC7:QKJ17 QTY7:QUF17 RDU7:REB17 RNQ7:RNX17 RXM7:RXT17 SHI7:SHP17 SRE7:SRL17 TBA7:TBH17 TKW7:TLD17 TUS7:TUZ17 UEO7:UEV17 UOK7:UOR17 UYG7:UYN17 VIC7:VIJ17 VRY7:VSF17 WBU7:WCB17 WLQ7:WLX17 WVM7:WVT17 E65543:L65553 JA65543:JH65553 SW65543:TD65553 ACS65543:ACZ65553 AMO65543:AMV65553 AWK65543:AWR65553 BGG65543:BGN65553 BQC65543:BQJ65553 BZY65543:CAF65553 CJU65543:CKB65553 CTQ65543:CTX65553 DDM65543:DDT65553 DNI65543:DNP65553 DXE65543:DXL65553 EHA65543:EHH65553 EQW65543:ERD65553 FAS65543:FAZ65553 FKO65543:FKV65553 FUK65543:FUR65553 GEG65543:GEN65553 GOC65543:GOJ65553 GXY65543:GYF65553 HHU65543:HIB65553 HRQ65543:HRX65553 IBM65543:IBT65553 ILI65543:ILP65553 IVE65543:IVL65553 JFA65543:JFH65553 JOW65543:JPD65553 JYS65543:JYZ65553 KIO65543:KIV65553 KSK65543:KSR65553 LCG65543:LCN65553 LMC65543:LMJ65553 LVY65543:LWF65553 MFU65543:MGB65553 MPQ65543:MPX65553 MZM65543:MZT65553 NJI65543:NJP65553 NTE65543:NTL65553 ODA65543:ODH65553 OMW65543:OND65553 OWS65543:OWZ65553 PGO65543:PGV65553 PQK65543:PQR65553 QAG65543:QAN65553 QKC65543:QKJ65553 QTY65543:QUF65553 RDU65543:REB65553 RNQ65543:RNX65553 RXM65543:RXT65553 SHI65543:SHP65553 SRE65543:SRL65553 TBA65543:TBH65553 TKW65543:TLD65553 TUS65543:TUZ65553 UEO65543:UEV65553 UOK65543:UOR65553 UYG65543:UYN65553 VIC65543:VIJ65553 VRY65543:VSF65553 WBU65543:WCB65553 WLQ65543:WLX65553 WVM65543:WVT65553 E131079:L131089 JA131079:JH131089 SW131079:TD131089 ACS131079:ACZ131089 AMO131079:AMV131089 AWK131079:AWR131089 BGG131079:BGN131089 BQC131079:BQJ131089 BZY131079:CAF131089 CJU131079:CKB131089 CTQ131079:CTX131089 DDM131079:DDT131089 DNI131079:DNP131089 DXE131079:DXL131089 EHA131079:EHH131089 EQW131079:ERD131089 FAS131079:FAZ131089 FKO131079:FKV131089 FUK131079:FUR131089 GEG131079:GEN131089 GOC131079:GOJ131089 GXY131079:GYF131089 HHU131079:HIB131089 HRQ131079:HRX131089 IBM131079:IBT131089 ILI131079:ILP131089 IVE131079:IVL131089 JFA131079:JFH131089 JOW131079:JPD131089 JYS131079:JYZ131089 KIO131079:KIV131089 KSK131079:KSR131089 LCG131079:LCN131089 LMC131079:LMJ131089 LVY131079:LWF131089 MFU131079:MGB131089 MPQ131079:MPX131089 MZM131079:MZT131089 NJI131079:NJP131089 NTE131079:NTL131089 ODA131079:ODH131089 OMW131079:OND131089 OWS131079:OWZ131089 PGO131079:PGV131089 PQK131079:PQR131089 QAG131079:QAN131089 QKC131079:QKJ131089 QTY131079:QUF131089 RDU131079:REB131089 RNQ131079:RNX131089 RXM131079:RXT131089 SHI131079:SHP131089 SRE131079:SRL131089 TBA131079:TBH131089 TKW131079:TLD131089 TUS131079:TUZ131089 UEO131079:UEV131089 UOK131079:UOR131089 UYG131079:UYN131089 VIC131079:VIJ131089 VRY131079:VSF131089 WBU131079:WCB131089 WLQ131079:WLX131089 WVM131079:WVT131089 E196615:L196625 JA196615:JH196625 SW196615:TD196625 ACS196615:ACZ196625 AMO196615:AMV196625 AWK196615:AWR196625 BGG196615:BGN196625 BQC196615:BQJ196625 BZY196615:CAF196625 CJU196615:CKB196625 CTQ196615:CTX196625 DDM196615:DDT196625 DNI196615:DNP196625 DXE196615:DXL196625 EHA196615:EHH196625 EQW196615:ERD196625 FAS196615:FAZ196625 FKO196615:FKV196625 FUK196615:FUR196625 GEG196615:GEN196625 GOC196615:GOJ196625 GXY196615:GYF196625 HHU196615:HIB196625 HRQ196615:HRX196625 IBM196615:IBT196625 ILI196615:ILP196625 IVE196615:IVL196625 JFA196615:JFH196625 JOW196615:JPD196625 JYS196615:JYZ196625 KIO196615:KIV196625 KSK196615:KSR196625 LCG196615:LCN196625 LMC196615:LMJ196625 LVY196615:LWF196625 MFU196615:MGB196625 MPQ196615:MPX196625 MZM196615:MZT196625 NJI196615:NJP196625 NTE196615:NTL196625 ODA196615:ODH196625 OMW196615:OND196625 OWS196615:OWZ196625 PGO196615:PGV196625 PQK196615:PQR196625 QAG196615:QAN196625 QKC196615:QKJ196625 QTY196615:QUF196625 RDU196615:REB196625 RNQ196615:RNX196625 RXM196615:RXT196625 SHI196615:SHP196625 SRE196615:SRL196625 TBA196615:TBH196625 TKW196615:TLD196625 TUS196615:TUZ196625 UEO196615:UEV196625 UOK196615:UOR196625 UYG196615:UYN196625 VIC196615:VIJ196625 VRY196615:VSF196625 WBU196615:WCB196625 WLQ196615:WLX196625 WVM196615:WVT196625 E262151:L262161 JA262151:JH262161 SW262151:TD262161 ACS262151:ACZ262161 AMO262151:AMV262161 AWK262151:AWR262161 BGG262151:BGN262161 BQC262151:BQJ262161 BZY262151:CAF262161 CJU262151:CKB262161 CTQ262151:CTX262161 DDM262151:DDT262161 DNI262151:DNP262161 DXE262151:DXL262161 EHA262151:EHH262161 EQW262151:ERD262161 FAS262151:FAZ262161 FKO262151:FKV262161 FUK262151:FUR262161 GEG262151:GEN262161 GOC262151:GOJ262161 GXY262151:GYF262161 HHU262151:HIB262161 HRQ262151:HRX262161 IBM262151:IBT262161 ILI262151:ILP262161 IVE262151:IVL262161 JFA262151:JFH262161 JOW262151:JPD262161 JYS262151:JYZ262161 KIO262151:KIV262161 KSK262151:KSR262161 LCG262151:LCN262161 LMC262151:LMJ262161 LVY262151:LWF262161 MFU262151:MGB262161 MPQ262151:MPX262161 MZM262151:MZT262161 NJI262151:NJP262161 NTE262151:NTL262161 ODA262151:ODH262161 OMW262151:OND262161 OWS262151:OWZ262161 PGO262151:PGV262161 PQK262151:PQR262161 QAG262151:QAN262161 QKC262151:QKJ262161 QTY262151:QUF262161 RDU262151:REB262161 RNQ262151:RNX262161 RXM262151:RXT262161 SHI262151:SHP262161 SRE262151:SRL262161 TBA262151:TBH262161 TKW262151:TLD262161 TUS262151:TUZ262161 UEO262151:UEV262161 UOK262151:UOR262161 UYG262151:UYN262161 VIC262151:VIJ262161 VRY262151:VSF262161 WBU262151:WCB262161 WLQ262151:WLX262161 WVM262151:WVT262161 E327687:L327697 JA327687:JH327697 SW327687:TD327697 ACS327687:ACZ327697 AMO327687:AMV327697 AWK327687:AWR327697 BGG327687:BGN327697 BQC327687:BQJ327697 BZY327687:CAF327697 CJU327687:CKB327697 CTQ327687:CTX327697 DDM327687:DDT327697 DNI327687:DNP327697 DXE327687:DXL327697 EHA327687:EHH327697 EQW327687:ERD327697 FAS327687:FAZ327697 FKO327687:FKV327697 FUK327687:FUR327697 GEG327687:GEN327697 GOC327687:GOJ327697 GXY327687:GYF327697 HHU327687:HIB327697 HRQ327687:HRX327697 IBM327687:IBT327697 ILI327687:ILP327697 IVE327687:IVL327697 JFA327687:JFH327697 JOW327687:JPD327697 JYS327687:JYZ327697 KIO327687:KIV327697 KSK327687:KSR327697 LCG327687:LCN327697 LMC327687:LMJ327697 LVY327687:LWF327697 MFU327687:MGB327697 MPQ327687:MPX327697 MZM327687:MZT327697 NJI327687:NJP327697 NTE327687:NTL327697 ODA327687:ODH327697 OMW327687:OND327697 OWS327687:OWZ327697 PGO327687:PGV327697 PQK327687:PQR327697 QAG327687:QAN327697 QKC327687:QKJ327697 QTY327687:QUF327697 RDU327687:REB327697 RNQ327687:RNX327697 RXM327687:RXT327697 SHI327687:SHP327697 SRE327687:SRL327697 TBA327687:TBH327697 TKW327687:TLD327697 TUS327687:TUZ327697 UEO327687:UEV327697 UOK327687:UOR327697 UYG327687:UYN327697 VIC327687:VIJ327697 VRY327687:VSF327697 WBU327687:WCB327697 WLQ327687:WLX327697 WVM327687:WVT327697 E393223:L393233 JA393223:JH393233 SW393223:TD393233 ACS393223:ACZ393233 AMO393223:AMV393233 AWK393223:AWR393233 BGG393223:BGN393233 BQC393223:BQJ393233 BZY393223:CAF393233 CJU393223:CKB393233 CTQ393223:CTX393233 DDM393223:DDT393233 DNI393223:DNP393233 DXE393223:DXL393233 EHA393223:EHH393233 EQW393223:ERD393233 FAS393223:FAZ393233 FKO393223:FKV393233 FUK393223:FUR393233 GEG393223:GEN393233 GOC393223:GOJ393233 GXY393223:GYF393233 HHU393223:HIB393233 HRQ393223:HRX393233 IBM393223:IBT393233 ILI393223:ILP393233 IVE393223:IVL393233 JFA393223:JFH393233 JOW393223:JPD393233 JYS393223:JYZ393233 KIO393223:KIV393233 KSK393223:KSR393233 LCG393223:LCN393233 LMC393223:LMJ393233 LVY393223:LWF393233 MFU393223:MGB393233 MPQ393223:MPX393233 MZM393223:MZT393233 NJI393223:NJP393233 NTE393223:NTL393233 ODA393223:ODH393233 OMW393223:OND393233 OWS393223:OWZ393233 PGO393223:PGV393233 PQK393223:PQR393233 QAG393223:QAN393233 QKC393223:QKJ393233 QTY393223:QUF393233 RDU393223:REB393233 RNQ393223:RNX393233 RXM393223:RXT393233 SHI393223:SHP393233 SRE393223:SRL393233 TBA393223:TBH393233 TKW393223:TLD393233 TUS393223:TUZ393233 UEO393223:UEV393233 UOK393223:UOR393233 UYG393223:UYN393233 VIC393223:VIJ393233 VRY393223:VSF393233 WBU393223:WCB393233 WLQ393223:WLX393233 WVM393223:WVT393233 E458759:L458769 JA458759:JH458769 SW458759:TD458769 ACS458759:ACZ458769 AMO458759:AMV458769 AWK458759:AWR458769 BGG458759:BGN458769 BQC458759:BQJ458769 BZY458759:CAF458769 CJU458759:CKB458769 CTQ458759:CTX458769 DDM458759:DDT458769 DNI458759:DNP458769 DXE458759:DXL458769 EHA458759:EHH458769 EQW458759:ERD458769 FAS458759:FAZ458769 FKO458759:FKV458769 FUK458759:FUR458769 GEG458759:GEN458769 GOC458759:GOJ458769 GXY458759:GYF458769 HHU458759:HIB458769 HRQ458759:HRX458769 IBM458759:IBT458769 ILI458759:ILP458769 IVE458759:IVL458769 JFA458759:JFH458769 JOW458759:JPD458769 JYS458759:JYZ458769 KIO458759:KIV458769 KSK458759:KSR458769 LCG458759:LCN458769 LMC458759:LMJ458769 LVY458759:LWF458769 MFU458759:MGB458769 MPQ458759:MPX458769 MZM458759:MZT458769 NJI458759:NJP458769 NTE458759:NTL458769 ODA458759:ODH458769 OMW458759:OND458769 OWS458759:OWZ458769 PGO458759:PGV458769 PQK458759:PQR458769 QAG458759:QAN458769 QKC458759:QKJ458769 QTY458759:QUF458769 RDU458759:REB458769 RNQ458759:RNX458769 RXM458759:RXT458769 SHI458759:SHP458769 SRE458759:SRL458769 TBA458759:TBH458769 TKW458759:TLD458769 TUS458759:TUZ458769 UEO458759:UEV458769 UOK458759:UOR458769 UYG458759:UYN458769 VIC458759:VIJ458769 VRY458759:VSF458769 WBU458759:WCB458769 WLQ458759:WLX458769 WVM458759:WVT458769 E524295:L524305 JA524295:JH524305 SW524295:TD524305 ACS524295:ACZ524305 AMO524295:AMV524305 AWK524295:AWR524305 BGG524295:BGN524305 BQC524295:BQJ524305 BZY524295:CAF524305 CJU524295:CKB524305 CTQ524295:CTX524305 DDM524295:DDT524305 DNI524295:DNP524305 DXE524295:DXL524305 EHA524295:EHH524305 EQW524295:ERD524305 FAS524295:FAZ524305 FKO524295:FKV524305 FUK524295:FUR524305 GEG524295:GEN524305 GOC524295:GOJ524305 GXY524295:GYF524305 HHU524295:HIB524305 HRQ524295:HRX524305 IBM524295:IBT524305 ILI524295:ILP524305 IVE524295:IVL524305 JFA524295:JFH524305 JOW524295:JPD524305 JYS524295:JYZ524305 KIO524295:KIV524305 KSK524295:KSR524305 LCG524295:LCN524305 LMC524295:LMJ524305 LVY524295:LWF524305 MFU524295:MGB524305 MPQ524295:MPX524305 MZM524295:MZT524305 NJI524295:NJP524305 NTE524295:NTL524305 ODA524295:ODH524305 OMW524295:OND524305 OWS524295:OWZ524305 PGO524295:PGV524305 PQK524295:PQR524305 QAG524295:QAN524305 QKC524295:QKJ524305 QTY524295:QUF524305 RDU524295:REB524305 RNQ524295:RNX524305 RXM524295:RXT524305 SHI524295:SHP524305 SRE524295:SRL524305 TBA524295:TBH524305 TKW524295:TLD524305 TUS524295:TUZ524305 UEO524295:UEV524305 UOK524295:UOR524305 UYG524295:UYN524305 VIC524295:VIJ524305 VRY524295:VSF524305 WBU524295:WCB524305 WLQ524295:WLX524305 WVM524295:WVT524305 E589831:L589841 JA589831:JH589841 SW589831:TD589841 ACS589831:ACZ589841 AMO589831:AMV589841 AWK589831:AWR589841 BGG589831:BGN589841 BQC589831:BQJ589841 BZY589831:CAF589841 CJU589831:CKB589841 CTQ589831:CTX589841 DDM589831:DDT589841 DNI589831:DNP589841 DXE589831:DXL589841 EHA589831:EHH589841 EQW589831:ERD589841 FAS589831:FAZ589841 FKO589831:FKV589841 FUK589831:FUR589841 GEG589831:GEN589841 GOC589831:GOJ589841 GXY589831:GYF589841 HHU589831:HIB589841 HRQ589831:HRX589841 IBM589831:IBT589841 ILI589831:ILP589841 IVE589831:IVL589841 JFA589831:JFH589841 JOW589831:JPD589841 JYS589831:JYZ589841 KIO589831:KIV589841 KSK589831:KSR589841 LCG589831:LCN589841 LMC589831:LMJ589841 LVY589831:LWF589841 MFU589831:MGB589841 MPQ589831:MPX589841 MZM589831:MZT589841 NJI589831:NJP589841 NTE589831:NTL589841 ODA589831:ODH589841 OMW589831:OND589841 OWS589831:OWZ589841 PGO589831:PGV589841 PQK589831:PQR589841 QAG589831:QAN589841 QKC589831:QKJ589841 QTY589831:QUF589841 RDU589831:REB589841 RNQ589831:RNX589841 RXM589831:RXT589841 SHI589831:SHP589841 SRE589831:SRL589841 TBA589831:TBH589841 TKW589831:TLD589841 TUS589831:TUZ589841 UEO589831:UEV589841 UOK589831:UOR589841 UYG589831:UYN589841 VIC589831:VIJ589841 VRY589831:VSF589841 WBU589831:WCB589841 WLQ589831:WLX589841 WVM589831:WVT589841 E655367:L655377 JA655367:JH655377 SW655367:TD655377 ACS655367:ACZ655377 AMO655367:AMV655377 AWK655367:AWR655377 BGG655367:BGN655377 BQC655367:BQJ655377 BZY655367:CAF655377 CJU655367:CKB655377 CTQ655367:CTX655377 DDM655367:DDT655377 DNI655367:DNP655377 DXE655367:DXL655377 EHA655367:EHH655377 EQW655367:ERD655377 FAS655367:FAZ655377 FKO655367:FKV655377 FUK655367:FUR655377 GEG655367:GEN655377 GOC655367:GOJ655377 GXY655367:GYF655377 HHU655367:HIB655377 HRQ655367:HRX655377 IBM655367:IBT655377 ILI655367:ILP655377 IVE655367:IVL655377 JFA655367:JFH655377 JOW655367:JPD655377 JYS655367:JYZ655377 KIO655367:KIV655377 KSK655367:KSR655377 LCG655367:LCN655377 LMC655367:LMJ655377 LVY655367:LWF655377 MFU655367:MGB655377 MPQ655367:MPX655377 MZM655367:MZT655377 NJI655367:NJP655377 NTE655367:NTL655377 ODA655367:ODH655377 OMW655367:OND655377 OWS655367:OWZ655377 PGO655367:PGV655377 PQK655367:PQR655377 QAG655367:QAN655377 QKC655367:QKJ655377 QTY655367:QUF655377 RDU655367:REB655377 RNQ655367:RNX655377 RXM655367:RXT655377 SHI655367:SHP655377 SRE655367:SRL655377 TBA655367:TBH655377 TKW655367:TLD655377 TUS655367:TUZ655377 UEO655367:UEV655377 UOK655367:UOR655377 UYG655367:UYN655377 VIC655367:VIJ655377 VRY655367:VSF655377 WBU655367:WCB655377 WLQ655367:WLX655377 WVM655367:WVT655377 E720903:L720913 JA720903:JH720913 SW720903:TD720913 ACS720903:ACZ720913 AMO720903:AMV720913 AWK720903:AWR720913 BGG720903:BGN720913 BQC720903:BQJ720913 BZY720903:CAF720913 CJU720903:CKB720913 CTQ720903:CTX720913 DDM720903:DDT720913 DNI720903:DNP720913 DXE720903:DXL720913 EHA720903:EHH720913 EQW720903:ERD720913 FAS720903:FAZ720913 FKO720903:FKV720913 FUK720903:FUR720913 GEG720903:GEN720913 GOC720903:GOJ720913 GXY720903:GYF720913 HHU720903:HIB720913 HRQ720903:HRX720913 IBM720903:IBT720913 ILI720903:ILP720913 IVE720903:IVL720913 JFA720903:JFH720913 JOW720903:JPD720913 JYS720903:JYZ720913 KIO720903:KIV720913 KSK720903:KSR720913 LCG720903:LCN720913 LMC720903:LMJ720913 LVY720903:LWF720913 MFU720903:MGB720913 MPQ720903:MPX720913 MZM720903:MZT720913 NJI720903:NJP720913 NTE720903:NTL720913 ODA720903:ODH720913 OMW720903:OND720913 OWS720903:OWZ720913 PGO720903:PGV720913 PQK720903:PQR720913 QAG720903:QAN720913 QKC720903:QKJ720913 QTY720903:QUF720913 RDU720903:REB720913 RNQ720903:RNX720913 RXM720903:RXT720913 SHI720903:SHP720913 SRE720903:SRL720913 TBA720903:TBH720913 TKW720903:TLD720913 TUS720903:TUZ720913 UEO720903:UEV720913 UOK720903:UOR720913 UYG720903:UYN720913 VIC720903:VIJ720913 VRY720903:VSF720913 WBU720903:WCB720913 WLQ720903:WLX720913 WVM720903:WVT720913 E786439:L786449 JA786439:JH786449 SW786439:TD786449 ACS786439:ACZ786449 AMO786439:AMV786449 AWK786439:AWR786449 BGG786439:BGN786449 BQC786439:BQJ786449 BZY786439:CAF786449 CJU786439:CKB786449 CTQ786439:CTX786449 DDM786439:DDT786449 DNI786439:DNP786449 DXE786439:DXL786449 EHA786439:EHH786449 EQW786439:ERD786449 FAS786439:FAZ786449 FKO786439:FKV786449 FUK786439:FUR786449 GEG786439:GEN786449 GOC786439:GOJ786449 GXY786439:GYF786449 HHU786439:HIB786449 HRQ786439:HRX786449 IBM786439:IBT786449 ILI786439:ILP786449 IVE786439:IVL786449 JFA786439:JFH786449 JOW786439:JPD786449 JYS786439:JYZ786449 KIO786439:KIV786449 KSK786439:KSR786449 LCG786439:LCN786449 LMC786439:LMJ786449 LVY786439:LWF786449 MFU786439:MGB786449 MPQ786439:MPX786449 MZM786439:MZT786449 NJI786439:NJP786449 NTE786439:NTL786449 ODA786439:ODH786449 OMW786439:OND786449 OWS786439:OWZ786449 PGO786439:PGV786449 PQK786439:PQR786449 QAG786439:QAN786449 QKC786439:QKJ786449 QTY786439:QUF786449 RDU786439:REB786449 RNQ786439:RNX786449 RXM786439:RXT786449 SHI786439:SHP786449 SRE786439:SRL786449 TBA786439:TBH786449 TKW786439:TLD786449 TUS786439:TUZ786449 UEO786439:UEV786449 UOK786439:UOR786449 UYG786439:UYN786449 VIC786439:VIJ786449 VRY786439:VSF786449 WBU786439:WCB786449 WLQ786439:WLX786449 WVM786439:WVT786449 E851975:L851985 JA851975:JH851985 SW851975:TD851985 ACS851975:ACZ851985 AMO851975:AMV851985 AWK851975:AWR851985 BGG851975:BGN851985 BQC851975:BQJ851985 BZY851975:CAF851985 CJU851975:CKB851985 CTQ851975:CTX851985 DDM851975:DDT851985 DNI851975:DNP851985 DXE851975:DXL851985 EHA851975:EHH851985 EQW851975:ERD851985 FAS851975:FAZ851985 FKO851975:FKV851985 FUK851975:FUR851985 GEG851975:GEN851985 GOC851975:GOJ851985 GXY851975:GYF851985 HHU851975:HIB851985 HRQ851975:HRX851985 IBM851975:IBT851985 ILI851975:ILP851985 IVE851975:IVL851985 JFA851975:JFH851985 JOW851975:JPD851985 JYS851975:JYZ851985 KIO851975:KIV851985 KSK851975:KSR851985 LCG851975:LCN851985 LMC851975:LMJ851985 LVY851975:LWF851985 MFU851975:MGB851985 MPQ851975:MPX851985 MZM851975:MZT851985 NJI851975:NJP851985 NTE851975:NTL851985 ODA851975:ODH851985 OMW851975:OND851985 OWS851975:OWZ851985 PGO851975:PGV851985 PQK851975:PQR851985 QAG851975:QAN851985 QKC851975:QKJ851985 QTY851975:QUF851985 RDU851975:REB851985 RNQ851975:RNX851985 RXM851975:RXT851985 SHI851975:SHP851985 SRE851975:SRL851985 TBA851975:TBH851985 TKW851975:TLD851985 TUS851975:TUZ851985 UEO851975:UEV851985 UOK851975:UOR851985 UYG851975:UYN851985 VIC851975:VIJ851985 VRY851975:VSF851985 WBU851975:WCB851985 WLQ851975:WLX851985 WVM851975:WVT851985 E917511:L917521 JA917511:JH917521 SW917511:TD917521 ACS917511:ACZ917521 AMO917511:AMV917521 AWK917511:AWR917521 BGG917511:BGN917521 BQC917511:BQJ917521 BZY917511:CAF917521 CJU917511:CKB917521 CTQ917511:CTX917521 DDM917511:DDT917521 DNI917511:DNP917521 DXE917511:DXL917521 EHA917511:EHH917521 EQW917511:ERD917521 FAS917511:FAZ917521 FKO917511:FKV917521 FUK917511:FUR917521 GEG917511:GEN917521 GOC917511:GOJ917521 GXY917511:GYF917521 HHU917511:HIB917521 HRQ917511:HRX917521 IBM917511:IBT917521 ILI917511:ILP917521 IVE917511:IVL917521 JFA917511:JFH917521 JOW917511:JPD917521 JYS917511:JYZ917521 KIO917511:KIV917521 KSK917511:KSR917521 LCG917511:LCN917521 LMC917511:LMJ917521 LVY917511:LWF917521 MFU917511:MGB917521 MPQ917511:MPX917521 MZM917511:MZT917521 NJI917511:NJP917521 NTE917511:NTL917521 ODA917511:ODH917521 OMW917511:OND917521 OWS917511:OWZ917521 PGO917511:PGV917521 PQK917511:PQR917521 QAG917511:QAN917521 QKC917511:QKJ917521 QTY917511:QUF917521 RDU917511:REB917521 RNQ917511:RNX917521 RXM917511:RXT917521 SHI917511:SHP917521 SRE917511:SRL917521 TBA917511:TBH917521 TKW917511:TLD917521 TUS917511:TUZ917521 UEO917511:UEV917521 UOK917511:UOR917521 UYG917511:UYN917521 VIC917511:VIJ917521 VRY917511:VSF917521 WBU917511:WCB917521 WLQ917511:WLX917521 WVM917511:WVT917521 E983047:L983057 JA983047:JH983057 SW983047:TD983057 ACS983047:ACZ983057 AMO983047:AMV983057 AWK983047:AWR983057 BGG983047:BGN983057 BQC983047:BQJ983057 BZY983047:CAF983057 CJU983047:CKB983057 CTQ983047:CTX983057 DDM983047:DDT983057 DNI983047:DNP983057 DXE983047:DXL983057 EHA983047:EHH983057 EQW983047:ERD983057 FAS983047:FAZ983057 FKO983047:FKV983057 FUK983047:FUR983057 GEG983047:GEN983057 GOC983047:GOJ983057 GXY983047:GYF983057 HHU983047:HIB983057 HRQ983047:HRX983057 IBM983047:IBT983057 ILI983047:ILP983057 IVE983047:IVL983057 JFA983047:JFH983057 JOW983047:JPD983057 JYS983047:JYZ983057 KIO983047:KIV983057 KSK983047:KSR983057 LCG983047:LCN983057 LMC983047:LMJ983057 LVY983047:LWF983057 MFU983047:MGB983057 MPQ983047:MPX983057 MZM983047:MZT983057 NJI983047:NJP983057 NTE983047:NTL983057 ODA983047:ODH983057 OMW983047:OND983057 OWS983047:OWZ983057 PGO983047:PGV983057 PQK983047:PQR983057 QAG983047:QAN983057 QKC983047:QKJ983057 QTY983047:QUF983057 RDU983047:REB983057 RNQ983047:RNX983057 RXM983047:RXT983057 SHI983047:SHP983057 SRE983047:SRL983057 TBA983047:TBH983057 TKW983047:TLD983057 TUS983047:TUZ983057 UEO983047:UEV983057 UOK983047:UOR983057 UYG983047:UYN983057 VIC983047:VIJ983057 VRY983047:VSF983057 WBU983047:WCB983057 WLQ983047:WLX983057 WVM983047:WVT983057">
      <formula1>0</formula1>
    </dataValidation>
  </dataValidations>
  <pageMargins left="0.4" right="0" top="0.5" bottom="0.5" header="0.5" footer="0.5"/>
  <pageSetup paperSize="9" scale="86" orientation="landscape" r:id="rId1"/>
  <headerFooter alignWithMargins="0"/>
  <legacyDrawing r:id="rId2"/>
</worksheet>
</file>

<file path=xl/worksheets/sheet40.xml><?xml version="1.0" encoding="utf-8"?>
<worksheet xmlns="http://schemas.openxmlformats.org/spreadsheetml/2006/main" xmlns:r="http://schemas.openxmlformats.org/officeDocument/2006/relationships">
  <sheetPr codeName="Sheet_TS26" enableFormatConditionsCalculation="0">
    <tabColor indexed="43"/>
    <pageSetUpPr fitToPage="1"/>
  </sheetPr>
  <dimension ref="A1:BP34"/>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15" sqref="AC15"/>
    </sheetView>
  </sheetViews>
  <sheetFormatPr defaultRowHeight="12"/>
  <cols>
    <col min="1" max="4" width="10.140625" style="777" hidden="1" customWidth="1"/>
    <col min="5" max="28" width="8.7109375" style="95" customWidth="1"/>
    <col min="29" max="29" width="30.7109375" style="777" customWidth="1"/>
    <col min="30" max="30" width="9.140625" style="95" hidden="1" customWidth="1"/>
    <col min="31" max="31" width="33.42578125" style="777" hidden="1" customWidth="1"/>
    <col min="32" max="68" width="9.140625" style="95" hidden="1" customWidth="1"/>
    <col min="69" max="79" width="9.140625" style="95" customWidth="1"/>
    <col min="80" max="16384" width="9.140625" style="95"/>
  </cols>
  <sheetData>
    <row r="1" spans="1:55" ht="48.95" customHeight="1">
      <c r="F1" s="402"/>
      <c r="G1" s="220"/>
      <c r="H1" s="220"/>
      <c r="I1" s="1075" t="s">
        <v>2239</v>
      </c>
      <c r="J1" s="220"/>
      <c r="K1" s="220"/>
      <c r="L1" s="220"/>
      <c r="N1" s="402"/>
      <c r="O1" s="221"/>
      <c r="P1" s="221"/>
      <c r="Q1" s="221"/>
      <c r="R1" s="221"/>
      <c r="S1" s="221"/>
      <c r="T1" s="221"/>
      <c r="U1" s="1075" t="s">
        <v>2239</v>
      </c>
      <c r="V1" s="221"/>
      <c r="W1" s="221"/>
      <c r="X1" s="221"/>
      <c r="Y1" s="221"/>
      <c r="Z1" s="221"/>
      <c r="AA1" s="221"/>
      <c r="AB1" s="221"/>
      <c r="AC1" s="1040">
        <f ca="1">NOW()</f>
        <v>41912.572466666665</v>
      </c>
      <c r="AE1" s="787" t="s">
        <v>655</v>
      </c>
    </row>
    <row r="2" spans="1:55"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c r="AE2" s="770"/>
    </row>
    <row r="3" spans="1:55"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E3" s="772"/>
    </row>
    <row r="4" spans="1:55" s="99" customFormat="1">
      <c r="A4" s="759" t="s">
        <v>1304</v>
      </c>
      <c r="B4" s="759" t="s">
        <v>1302</v>
      </c>
      <c r="C4" s="759" t="s">
        <v>1303</v>
      </c>
      <c r="D4" s="760" t="s">
        <v>1305</v>
      </c>
      <c r="E4" s="98"/>
      <c r="F4" s="98"/>
      <c r="G4" s="98"/>
      <c r="H4" s="98"/>
      <c r="I4" s="98"/>
      <c r="J4" s="98"/>
      <c r="K4" s="98"/>
      <c r="L4" s="98"/>
      <c r="AC4" s="771"/>
      <c r="AE4" s="772"/>
    </row>
    <row r="5" spans="1:55" s="99"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137" customFormat="1" ht="24" customHeight="1" thickBot="1">
      <c r="A6" s="789"/>
      <c r="B6" s="789"/>
      <c r="C6" s="789"/>
      <c r="D6" s="789"/>
      <c r="E6" s="626"/>
      <c r="F6" s="626"/>
      <c r="G6" s="626"/>
      <c r="H6" s="626"/>
      <c r="I6" s="626"/>
      <c r="J6" s="626"/>
      <c r="K6" s="626"/>
      <c r="L6" s="626"/>
      <c r="M6" s="626"/>
      <c r="N6" s="626"/>
      <c r="O6" s="126"/>
      <c r="P6" s="627"/>
      <c r="Q6" s="627"/>
      <c r="R6" s="627"/>
      <c r="S6" s="627"/>
      <c r="T6" s="627"/>
      <c r="U6" s="627"/>
      <c r="V6" s="627"/>
      <c r="W6" s="627"/>
      <c r="X6" s="627"/>
      <c r="Y6" s="126"/>
      <c r="Z6" s="627"/>
      <c r="AA6" s="627"/>
      <c r="AB6" s="126"/>
      <c r="AC6" s="1069" t="s">
        <v>2142</v>
      </c>
      <c r="AE6" s="763" t="s">
        <v>186</v>
      </c>
      <c r="AF6" s="249"/>
      <c r="AG6" s="627"/>
      <c r="AH6" s="627"/>
      <c r="AI6" s="627"/>
      <c r="AJ6" s="627"/>
      <c r="AK6" s="627"/>
      <c r="AL6" s="627"/>
      <c r="AM6" s="627"/>
      <c r="AN6" s="627"/>
      <c r="AO6" s="627"/>
      <c r="AP6" s="627"/>
      <c r="AQ6" s="627"/>
      <c r="AR6" s="627"/>
      <c r="AS6" s="627"/>
      <c r="AT6" s="627"/>
      <c r="AU6" s="627"/>
      <c r="AV6" s="627"/>
      <c r="AW6" s="627"/>
      <c r="AX6" s="627"/>
      <c r="AY6" s="627"/>
      <c r="AZ6" s="627"/>
      <c r="BA6" s="627"/>
      <c r="BB6" s="627"/>
      <c r="BC6" s="627"/>
    </row>
    <row r="7" spans="1:55" s="140" customFormat="1" ht="12.75" customHeight="1">
      <c r="A7" s="775" t="s">
        <v>538</v>
      </c>
      <c r="B7" s="793" t="s">
        <v>1308</v>
      </c>
      <c r="C7" s="775" t="s">
        <v>555</v>
      </c>
      <c r="D7" s="775" t="s">
        <v>84</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2220</v>
      </c>
      <c r="AE7" s="762" t="s">
        <v>649</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row>
    <row r="8" spans="1:55" s="140" customFormat="1" ht="12.75" customHeight="1">
      <c r="A8" s="775" t="s">
        <v>538</v>
      </c>
      <c r="B8" s="793" t="s">
        <v>74</v>
      </c>
      <c r="C8" s="775" t="s">
        <v>555</v>
      </c>
      <c r="D8" s="775" t="s">
        <v>84</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2221</v>
      </c>
      <c r="AE8" s="762" t="s">
        <v>963</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row>
    <row r="9" spans="1:55" s="140" customFormat="1" ht="12.75" customHeight="1">
      <c r="A9" s="775"/>
      <c r="B9" s="775"/>
      <c r="C9" s="775"/>
      <c r="D9" s="775"/>
      <c r="E9" s="724" t="str">
        <f>IF(AND(E8&gt;0,E7=0),"Missing Input",IF(AND(E7&gt;0,E8=0),"Missing Output",IF(SUM(E7:E8)&gt;0,(E8*3.6)/E7*100,"")))</f>
        <v/>
      </c>
      <c r="F9" s="724" t="str">
        <f t="shared" ref="F9:AB9" si="0">IF(AND(F8&gt;0,F7=0),"Missing Input",IF(AND(F7&gt;0,F8=0),"Missing Output",IF(SUM(F7:F8)&gt;0,(F8*3.6)/F7*100,"")))</f>
        <v/>
      </c>
      <c r="G9" s="724" t="str">
        <f t="shared" si="0"/>
        <v/>
      </c>
      <c r="H9" s="724" t="str">
        <f t="shared" si="0"/>
        <v/>
      </c>
      <c r="I9" s="724" t="str">
        <f t="shared" si="0"/>
        <v/>
      </c>
      <c r="J9" s="724" t="str">
        <f t="shared" si="0"/>
        <v/>
      </c>
      <c r="K9" s="724" t="str">
        <f t="shared" si="0"/>
        <v/>
      </c>
      <c r="L9" s="724" t="str">
        <f t="shared" si="0"/>
        <v/>
      </c>
      <c r="M9" s="724" t="str">
        <f t="shared" si="0"/>
        <v/>
      </c>
      <c r="N9" s="724" t="str">
        <f t="shared" si="0"/>
        <v/>
      </c>
      <c r="O9" s="724" t="str">
        <f t="shared" si="0"/>
        <v/>
      </c>
      <c r="P9" s="724" t="str">
        <f t="shared" si="0"/>
        <v/>
      </c>
      <c r="Q9" s="724" t="str">
        <f t="shared" si="0"/>
        <v/>
      </c>
      <c r="R9" s="724" t="str">
        <f t="shared" si="0"/>
        <v/>
      </c>
      <c r="S9" s="724" t="str">
        <f t="shared" si="0"/>
        <v/>
      </c>
      <c r="T9" s="724" t="str">
        <f t="shared" si="0"/>
        <v/>
      </c>
      <c r="U9" s="724" t="str">
        <f t="shared" si="0"/>
        <v/>
      </c>
      <c r="V9" s="724" t="str">
        <f t="shared" si="0"/>
        <v/>
      </c>
      <c r="W9" s="724" t="str">
        <f>IF(AND(W8&gt;0,W7=0),"Missing Input",IF(AND(W7&gt;0,W8=0),"Missing Output",IF(SUM(W7:W8)&gt;0,(W8*3.6)/W7*100,"")))</f>
        <v/>
      </c>
      <c r="X9" s="724" t="str">
        <f>IF(AND(X8&gt;0,X7=0),"Missing Input",IF(AND(X7&gt;0,X8=0),"Missing Output",IF(SUM(X7:X8)&gt;0,(X8*3.6)/X7*100,"")))</f>
        <v/>
      </c>
      <c r="Y9" s="724" t="str">
        <f>IF(AND(Y8&gt;0,Y7=0),"Missing Input",IF(AND(Y7&gt;0,Y8=0),"Missing Output",IF(SUM(Y7:Y8)&gt;0,(Y8*3.6)/Y7*100,"")))</f>
        <v/>
      </c>
      <c r="Z9" s="724" t="str">
        <f>IF(AND(Z8&gt;0,Z7=0),"Missing Input",IF(AND(Z7&gt;0,Z8=0),"Missing Output",IF(SUM(Z7:Z8)&gt;0,(Z8*3.6)/Z7*100,"")))</f>
        <v/>
      </c>
      <c r="AA9" s="724" t="str">
        <f>IF(AND(AA8&gt;0,AA7=0),"Missing Input",IF(AND(AA7&gt;0,AA8=0),"Missing Output",IF(SUM(AA7:AA8)&gt;0,(AA8*3.6)/AA7*100,"")))</f>
        <v/>
      </c>
      <c r="AB9" s="724" t="str">
        <f t="shared" si="0"/>
        <v/>
      </c>
      <c r="AC9" s="1070" t="s">
        <v>2222</v>
      </c>
      <c r="AE9" s="762" t="s">
        <v>965</v>
      </c>
      <c r="AF9" s="141" t="str">
        <f t="shared" ref="AF9:BC9" si="1">IF(AND(AF8&gt;0,AF7=0),"Missing Input",IF(AND(AF7&gt;0,AF8=0),"Missing Output",IF(SUM(AF7:AF8)&gt;0,(AF8*3.6)/AF7*100,"")))</f>
        <v/>
      </c>
      <c r="AG9" s="141" t="str">
        <f t="shared" si="1"/>
        <v/>
      </c>
      <c r="AH9" s="141" t="str">
        <f t="shared" si="1"/>
        <v/>
      </c>
      <c r="AI9" s="141" t="str">
        <f t="shared" si="1"/>
        <v/>
      </c>
      <c r="AJ9" s="141" t="str">
        <f t="shared" si="1"/>
        <v/>
      </c>
      <c r="AK9" s="141" t="str">
        <f t="shared" si="1"/>
        <v/>
      </c>
      <c r="AL9" s="141" t="str">
        <f t="shared" si="1"/>
        <v/>
      </c>
      <c r="AM9" s="141" t="str">
        <f t="shared" si="1"/>
        <v/>
      </c>
      <c r="AN9" s="141" t="str">
        <f t="shared" si="1"/>
        <v/>
      </c>
      <c r="AO9" s="141" t="str">
        <f t="shared" si="1"/>
        <v/>
      </c>
      <c r="AP9" s="141" t="str">
        <f t="shared" si="1"/>
        <v/>
      </c>
      <c r="AQ9" s="141" t="str">
        <f t="shared" si="1"/>
        <v/>
      </c>
      <c r="AR9" s="141" t="str">
        <f t="shared" si="1"/>
        <v/>
      </c>
      <c r="AS9" s="141" t="str">
        <f t="shared" si="1"/>
        <v/>
      </c>
      <c r="AT9" s="141" t="str">
        <f t="shared" si="1"/>
        <v/>
      </c>
      <c r="AU9" s="141" t="str">
        <f t="shared" si="1"/>
        <v/>
      </c>
      <c r="AV9" s="141" t="str">
        <f t="shared" si="1"/>
        <v/>
      </c>
      <c r="AW9" s="141" t="str">
        <f t="shared" si="1"/>
        <v/>
      </c>
      <c r="AX9" s="141" t="str">
        <f t="shared" si="1"/>
        <v/>
      </c>
      <c r="AY9" s="141" t="str">
        <f>IF(AND(AY8&gt;0,AY7=0),"Missing Input",IF(AND(AY7&gt;0,AY8=0),"Missing Output",IF(SUM(AY7:AY8)&gt;0,(AY8*3.6)/AY7*100,"")))</f>
        <v/>
      </c>
      <c r="AZ9" s="141" t="str">
        <f>IF(AND(AZ8&gt;0,AZ7=0),"Missing Input",IF(AND(AZ7&gt;0,AZ8=0),"Missing Output",IF(SUM(AZ7:AZ8)&gt;0,(AZ8*3.6)/AZ7*100,"")))</f>
        <v/>
      </c>
      <c r="BA9" s="141" t="str">
        <f>IF(AND(BA8&gt;0,BA7=0),"Missing Input",IF(AND(BA7&gt;0,BA8=0),"Missing Output",IF(SUM(BA7:BA8)&gt;0,(BA8*3.6)/BA7*100,"")))</f>
        <v/>
      </c>
      <c r="BB9" s="141" t="str">
        <f>IF(AND(BB8&gt;0,BB7=0),"Missing Input",IF(AND(BB7&gt;0,BB8=0),"Missing Output",IF(SUM(BB7:BB8)&gt;0,(BB8*3.6)/BB7*100,"")))</f>
        <v/>
      </c>
      <c r="BC9" s="141" t="str">
        <f t="shared" si="1"/>
        <v/>
      </c>
    </row>
    <row r="10" spans="1:55" s="140" customFormat="1" ht="24" customHeight="1">
      <c r="A10" s="775"/>
      <c r="B10" s="775"/>
      <c r="C10" s="794"/>
      <c r="D10" s="775"/>
      <c r="E10" s="631"/>
      <c r="F10" s="631"/>
      <c r="G10" s="631"/>
      <c r="H10" s="631"/>
      <c r="I10" s="631"/>
      <c r="J10" s="632"/>
      <c r="K10" s="632"/>
      <c r="L10" s="632"/>
      <c r="M10" s="632"/>
      <c r="N10" s="632"/>
      <c r="O10" s="149"/>
      <c r="P10" s="633"/>
      <c r="Q10" s="633"/>
      <c r="R10" s="633"/>
      <c r="S10" s="633"/>
      <c r="T10" s="633"/>
      <c r="U10" s="633"/>
      <c r="V10" s="633"/>
      <c r="W10" s="633"/>
      <c r="X10" s="633"/>
      <c r="Y10" s="149"/>
      <c r="Z10" s="633"/>
      <c r="AA10" s="633"/>
      <c r="AB10" s="149"/>
      <c r="AC10" s="1067" t="s">
        <v>2141</v>
      </c>
      <c r="AE10" s="762" t="s">
        <v>189</v>
      </c>
      <c r="AF10" s="633"/>
      <c r="AG10" s="633"/>
      <c r="AH10" s="633"/>
      <c r="AI10" s="633"/>
      <c r="AJ10" s="633"/>
      <c r="AK10" s="633"/>
      <c r="AL10" s="633"/>
      <c r="AM10" s="633"/>
      <c r="AN10" s="633"/>
      <c r="AO10" s="633"/>
      <c r="AP10" s="633"/>
      <c r="AQ10" s="633"/>
      <c r="AR10" s="633"/>
      <c r="AS10" s="633"/>
      <c r="AT10" s="633"/>
      <c r="AU10" s="633"/>
      <c r="AV10" s="633"/>
      <c r="AW10" s="633"/>
      <c r="AX10" s="633"/>
      <c r="AY10" s="633"/>
      <c r="AZ10" s="633"/>
      <c r="BA10" s="633"/>
      <c r="BB10" s="633"/>
      <c r="BC10" s="633"/>
    </row>
    <row r="11" spans="1:55" s="140" customFormat="1" ht="12.75" customHeight="1">
      <c r="A11" s="775" t="s">
        <v>538</v>
      </c>
      <c r="B11" s="793" t="s">
        <v>1308</v>
      </c>
      <c r="C11" s="775" t="s">
        <v>556</v>
      </c>
      <c r="D11" s="775" t="s">
        <v>84</v>
      </c>
      <c r="E11" s="138">
        <v>0</v>
      </c>
      <c r="F11" s="138">
        <v>0</v>
      </c>
      <c r="G11" s="138">
        <v>0</v>
      </c>
      <c r="H11" s="138">
        <v>0</v>
      </c>
      <c r="I11" s="138">
        <v>0</v>
      </c>
      <c r="J11" s="138">
        <v>0</v>
      </c>
      <c r="K11" s="138">
        <v>0</v>
      </c>
      <c r="L11" s="138">
        <v>0</v>
      </c>
      <c r="M11" s="138">
        <v>0</v>
      </c>
      <c r="N11" s="138">
        <v>0</v>
      </c>
      <c r="O11" s="138">
        <v>0</v>
      </c>
      <c r="P11" s="138">
        <v>0</v>
      </c>
      <c r="Q11" s="138">
        <v>0</v>
      </c>
      <c r="R11" s="138">
        <v>0</v>
      </c>
      <c r="S11" s="138">
        <v>0</v>
      </c>
      <c r="T11" s="138">
        <v>0</v>
      </c>
      <c r="U11" s="138">
        <v>0</v>
      </c>
      <c r="V11" s="138">
        <v>0</v>
      </c>
      <c r="W11" s="138">
        <v>0</v>
      </c>
      <c r="X11" s="138">
        <v>0</v>
      </c>
      <c r="Y11" s="138">
        <v>0</v>
      </c>
      <c r="Z11" s="138">
        <v>0</v>
      </c>
      <c r="AA11" s="138">
        <v>0</v>
      </c>
      <c r="AB11" s="138">
        <v>0</v>
      </c>
      <c r="AC11" s="1054" t="s">
        <v>2220</v>
      </c>
      <c r="AE11" s="762" t="s">
        <v>649</v>
      </c>
      <c r="AF11" s="138">
        <v>0</v>
      </c>
      <c r="AG11" s="138">
        <v>0</v>
      </c>
      <c r="AH11" s="138">
        <v>0</v>
      </c>
      <c r="AI11" s="138">
        <v>0</v>
      </c>
      <c r="AJ11" s="138">
        <v>0</v>
      </c>
      <c r="AK11" s="138">
        <v>0</v>
      </c>
      <c r="AL11" s="138">
        <v>0</v>
      </c>
      <c r="AM11" s="138">
        <v>0</v>
      </c>
      <c r="AN11" s="138">
        <v>0</v>
      </c>
      <c r="AO11" s="138">
        <v>0</v>
      </c>
      <c r="AP11" s="138">
        <v>0</v>
      </c>
      <c r="AQ11" s="138">
        <v>0</v>
      </c>
      <c r="AR11" s="138">
        <v>0</v>
      </c>
      <c r="AS11" s="138">
        <v>0</v>
      </c>
      <c r="AT11" s="138">
        <v>0</v>
      </c>
      <c r="AU11" s="138">
        <v>0</v>
      </c>
      <c r="AV11" s="138">
        <v>0</v>
      </c>
      <c r="AW11" s="138">
        <v>0</v>
      </c>
      <c r="AX11" s="138">
        <v>0</v>
      </c>
      <c r="AY11" s="138">
        <v>0</v>
      </c>
      <c r="AZ11" s="138">
        <v>0</v>
      </c>
      <c r="BA11" s="138">
        <v>0</v>
      </c>
      <c r="BB11" s="138">
        <v>0</v>
      </c>
      <c r="BC11" s="138">
        <v>0</v>
      </c>
    </row>
    <row r="12" spans="1:55" s="140" customFormat="1" ht="12.75" customHeight="1">
      <c r="A12" s="775" t="s">
        <v>538</v>
      </c>
      <c r="B12" s="793" t="s">
        <v>74</v>
      </c>
      <c r="C12" s="775" t="s">
        <v>556</v>
      </c>
      <c r="D12" s="775" t="s">
        <v>84</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2221</v>
      </c>
      <c r="AE12" s="762" t="s">
        <v>650</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row>
    <row r="13" spans="1:55" s="140" customFormat="1" ht="12.75" customHeight="1">
      <c r="A13" s="775" t="s">
        <v>538</v>
      </c>
      <c r="B13" s="793" t="s">
        <v>75</v>
      </c>
      <c r="C13" s="775" t="s">
        <v>556</v>
      </c>
      <c r="D13" s="775" t="s">
        <v>84</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2225</v>
      </c>
      <c r="AE13" s="762" t="s">
        <v>651</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row>
    <row r="14" spans="1:55" s="140" customFormat="1" ht="12.75" customHeight="1">
      <c r="A14" s="775"/>
      <c r="B14" s="775"/>
      <c r="C14" s="775"/>
      <c r="D14" s="775"/>
      <c r="E14" s="724" t="str">
        <f>IF(AND(SUM(E12:E13)&gt;0,E11=0),"Missing Input",IF(AND(E12=0,E11&gt;0),"Missing Output",IF(SUM(E11:E13)&gt;0,(E12*3.6+E13)/E11*100,"")))</f>
        <v/>
      </c>
      <c r="F14" s="724" t="str">
        <f t="shared" ref="F14:AB14" si="2">IF(AND(SUM(F12:F13)&gt;0,F11=0),"Missing Input",IF(AND(F12=0,F11&gt;0),"Missing Output",IF(SUM(F11:F13)&gt;0,(F12*3.6+F13)/F11*100,"")))</f>
        <v/>
      </c>
      <c r="G14" s="724" t="str">
        <f t="shared" si="2"/>
        <v/>
      </c>
      <c r="H14" s="724" t="str">
        <f t="shared" si="2"/>
        <v/>
      </c>
      <c r="I14" s="724" t="str">
        <f t="shared" si="2"/>
        <v/>
      </c>
      <c r="J14" s="724" t="str">
        <f t="shared" si="2"/>
        <v/>
      </c>
      <c r="K14" s="724" t="str">
        <f t="shared" si="2"/>
        <v/>
      </c>
      <c r="L14" s="724" t="str">
        <f t="shared" si="2"/>
        <v/>
      </c>
      <c r="M14" s="724" t="str">
        <f t="shared" si="2"/>
        <v/>
      </c>
      <c r="N14" s="724" t="str">
        <f t="shared" si="2"/>
        <v/>
      </c>
      <c r="O14" s="724" t="str">
        <f t="shared" si="2"/>
        <v/>
      </c>
      <c r="P14" s="724" t="str">
        <f t="shared" si="2"/>
        <v/>
      </c>
      <c r="Q14" s="724" t="str">
        <f t="shared" si="2"/>
        <v/>
      </c>
      <c r="R14" s="724" t="str">
        <f t="shared" si="2"/>
        <v/>
      </c>
      <c r="S14" s="724" t="str">
        <f t="shared" si="2"/>
        <v/>
      </c>
      <c r="T14" s="724" t="str">
        <f t="shared" si="2"/>
        <v/>
      </c>
      <c r="U14" s="724" t="str">
        <f t="shared" si="2"/>
        <v/>
      </c>
      <c r="V14" s="724" t="str">
        <f t="shared" si="2"/>
        <v/>
      </c>
      <c r="W14" s="724" t="str">
        <f>IF(AND(SUM(W12:W13)&gt;0,W11=0),"Missing Input",IF(AND(W12=0,W11&gt;0),"Missing Output",IF(SUM(W11:W13)&gt;0,(W12*3.6+W13)/W11*100,"")))</f>
        <v/>
      </c>
      <c r="X14" s="724" t="str">
        <f>IF(AND(SUM(X12:X13)&gt;0,X11=0),"Missing Input",IF(AND(X12=0,X11&gt;0),"Missing Output",IF(SUM(X11:X13)&gt;0,(X12*3.6+X13)/X11*100,"")))</f>
        <v/>
      </c>
      <c r="Y14" s="724" t="str">
        <f>IF(AND(SUM(Y12:Y13)&gt;0,Y11=0),"Missing Input",IF(AND(Y12=0,Y11&gt;0),"Missing Output",IF(SUM(Y11:Y13)&gt;0,(Y12*3.6+Y13)/Y11*100,"")))</f>
        <v/>
      </c>
      <c r="Z14" s="724" t="str">
        <f>IF(AND(SUM(Z12:Z13)&gt;0,Z11=0),"Missing Input",IF(AND(Z12=0,Z11&gt;0),"Missing Output",IF(SUM(Z11:Z13)&gt;0,(Z12*3.6+Z13)/Z11*100,"")))</f>
        <v/>
      </c>
      <c r="AA14" s="724" t="str">
        <f>IF(AND(SUM(AA12:AA13)&gt;0,AA11=0),"Missing Input",IF(AND(AA12=0,AA11&gt;0),"Missing Output",IF(SUM(AA11:AA13)&gt;0,(AA12*3.6+AA13)/AA11*100,"")))</f>
        <v/>
      </c>
      <c r="AB14" s="724" t="str">
        <f t="shared" si="2"/>
        <v/>
      </c>
      <c r="AC14" s="1070" t="s">
        <v>2222</v>
      </c>
      <c r="AE14" s="762" t="s">
        <v>965</v>
      </c>
      <c r="AF14" s="141" t="str">
        <f t="shared" ref="AF14:BC14" si="3">IF(AND(SUM(AF12:AF13)&gt;0,AF11=0),"Missing Input",IF(AND(AF12=0,AF11&gt;0),"Missing Output",IF(SUM(AF11:AF13)&gt;0,(AF12*3.6+AF13)/AF11*100,"")))</f>
        <v/>
      </c>
      <c r="AG14" s="141" t="str">
        <f t="shared" si="3"/>
        <v/>
      </c>
      <c r="AH14" s="141" t="str">
        <f t="shared" si="3"/>
        <v/>
      </c>
      <c r="AI14" s="141" t="str">
        <f t="shared" si="3"/>
        <v/>
      </c>
      <c r="AJ14" s="141" t="str">
        <f t="shared" si="3"/>
        <v/>
      </c>
      <c r="AK14" s="141" t="str">
        <f t="shared" si="3"/>
        <v/>
      </c>
      <c r="AL14" s="141" t="str">
        <f t="shared" si="3"/>
        <v/>
      </c>
      <c r="AM14" s="141" t="str">
        <f t="shared" si="3"/>
        <v/>
      </c>
      <c r="AN14" s="141" t="str">
        <f t="shared" si="3"/>
        <v/>
      </c>
      <c r="AO14" s="141" t="str">
        <f t="shared" si="3"/>
        <v/>
      </c>
      <c r="AP14" s="141" t="str">
        <f t="shared" si="3"/>
        <v/>
      </c>
      <c r="AQ14" s="141" t="str">
        <f t="shared" si="3"/>
        <v/>
      </c>
      <c r="AR14" s="141" t="str">
        <f t="shared" si="3"/>
        <v/>
      </c>
      <c r="AS14" s="141" t="str">
        <f t="shared" si="3"/>
        <v/>
      </c>
      <c r="AT14" s="141" t="str">
        <f t="shared" si="3"/>
        <v/>
      </c>
      <c r="AU14" s="141" t="str">
        <f t="shared" si="3"/>
        <v/>
      </c>
      <c r="AV14" s="141" t="str">
        <f t="shared" si="3"/>
        <v/>
      </c>
      <c r="AW14" s="141" t="str">
        <f t="shared" si="3"/>
        <v/>
      </c>
      <c r="AX14" s="141" t="str">
        <f t="shared" si="3"/>
        <v/>
      </c>
      <c r="AY14" s="141" t="str">
        <f>IF(AND(SUM(AY12:AY13)&gt;0,AY11=0),"Missing Input",IF(AND(AY12=0,AY11&gt;0),"Missing Output",IF(SUM(AY11:AY13)&gt;0,(AY12*3.6+AY13)/AY11*100,"")))</f>
        <v/>
      </c>
      <c r="AZ14" s="141" t="str">
        <f>IF(AND(SUM(AZ12:AZ13)&gt;0,AZ11=0),"Missing Input",IF(AND(AZ12=0,AZ11&gt;0),"Missing Output",IF(SUM(AZ11:AZ13)&gt;0,(AZ12*3.6+AZ13)/AZ11*100,"")))</f>
        <v/>
      </c>
      <c r="BA14" s="141" t="str">
        <f>IF(AND(SUM(BA12:BA13)&gt;0,BA11=0),"Missing Input",IF(AND(BA12=0,BA11&gt;0),"Missing Output",IF(SUM(BA11:BA13)&gt;0,(BA12*3.6+BA13)/BA11*100,"")))</f>
        <v/>
      </c>
      <c r="BB14" s="141" t="str">
        <f>IF(AND(SUM(BB12:BB13)&gt;0,BB11=0),"Missing Input",IF(AND(BB12=0,BB11&gt;0),"Missing Output",IF(SUM(BB11:BB13)&gt;0,(BB12*3.6+BB13)/BB11*100,"")))</f>
        <v/>
      </c>
      <c r="BC14" s="141" t="str">
        <f t="shared" si="3"/>
        <v/>
      </c>
    </row>
    <row r="15" spans="1:55" s="140" customFormat="1" ht="24" customHeight="1">
      <c r="A15" s="775"/>
      <c r="B15" s="775"/>
      <c r="C15" s="794"/>
      <c r="D15" s="775"/>
      <c r="E15" s="631"/>
      <c r="F15" s="631"/>
      <c r="G15" s="631"/>
      <c r="H15" s="631"/>
      <c r="I15" s="631"/>
      <c r="J15" s="632"/>
      <c r="K15" s="632"/>
      <c r="L15" s="632"/>
      <c r="M15" s="632"/>
      <c r="N15" s="632"/>
      <c r="O15" s="149"/>
      <c r="P15" s="633"/>
      <c r="Q15" s="633"/>
      <c r="R15" s="633"/>
      <c r="S15" s="633"/>
      <c r="T15" s="633"/>
      <c r="U15" s="633"/>
      <c r="V15" s="633"/>
      <c r="W15" s="633"/>
      <c r="X15" s="633"/>
      <c r="Y15" s="149"/>
      <c r="Z15" s="633"/>
      <c r="AA15" s="633"/>
      <c r="AB15" s="149"/>
      <c r="AC15" s="1066" t="s">
        <v>2269</v>
      </c>
      <c r="AE15" s="762" t="s">
        <v>198</v>
      </c>
      <c r="AF15" s="633"/>
      <c r="AG15" s="633"/>
      <c r="AH15" s="633"/>
      <c r="AI15" s="633"/>
      <c r="AJ15" s="633"/>
      <c r="AK15" s="633"/>
      <c r="AL15" s="633"/>
      <c r="AM15" s="633"/>
      <c r="AN15" s="633"/>
      <c r="AO15" s="633"/>
      <c r="AP15" s="633"/>
      <c r="AQ15" s="633"/>
      <c r="AR15" s="633"/>
      <c r="AS15" s="633"/>
      <c r="AT15" s="633"/>
      <c r="AU15" s="633"/>
      <c r="AV15" s="633"/>
      <c r="AW15" s="633"/>
      <c r="AX15" s="633"/>
      <c r="AY15" s="633"/>
      <c r="AZ15" s="633"/>
      <c r="BA15" s="633"/>
      <c r="BB15" s="633"/>
      <c r="BC15" s="633"/>
    </row>
    <row r="16" spans="1:55" s="140" customFormat="1" ht="12.75" customHeight="1">
      <c r="A16" s="775" t="s">
        <v>538</v>
      </c>
      <c r="B16" s="793" t="s">
        <v>1308</v>
      </c>
      <c r="C16" s="775" t="s">
        <v>558</v>
      </c>
      <c r="D16" s="775" t="s">
        <v>84</v>
      </c>
      <c r="E16" s="138">
        <v>0</v>
      </c>
      <c r="F16" s="138">
        <v>0</v>
      </c>
      <c r="G16" s="138">
        <v>0</v>
      </c>
      <c r="H16" s="138">
        <v>0</v>
      </c>
      <c r="I16" s="138">
        <v>0</v>
      </c>
      <c r="J16" s="138">
        <v>0</v>
      </c>
      <c r="K16" s="138">
        <v>0</v>
      </c>
      <c r="L16" s="138">
        <v>0</v>
      </c>
      <c r="M16" s="138">
        <v>0</v>
      </c>
      <c r="N16" s="138">
        <v>0</v>
      </c>
      <c r="O16" s="138">
        <v>0</v>
      </c>
      <c r="P16" s="138">
        <v>0</v>
      </c>
      <c r="Q16" s="138">
        <v>0</v>
      </c>
      <c r="R16" s="138">
        <v>0</v>
      </c>
      <c r="S16" s="138">
        <v>0</v>
      </c>
      <c r="T16" s="138">
        <v>0</v>
      </c>
      <c r="U16" s="138">
        <v>0</v>
      </c>
      <c r="V16" s="138">
        <v>0</v>
      </c>
      <c r="W16" s="138">
        <v>0</v>
      </c>
      <c r="X16" s="138">
        <v>0</v>
      </c>
      <c r="Y16" s="138">
        <v>0</v>
      </c>
      <c r="Z16" s="138">
        <v>0</v>
      </c>
      <c r="AA16" s="138">
        <v>0</v>
      </c>
      <c r="AB16" s="138">
        <v>0</v>
      </c>
      <c r="AC16" s="1054" t="s">
        <v>2220</v>
      </c>
      <c r="AE16" s="762" t="s">
        <v>649</v>
      </c>
      <c r="AF16" s="138">
        <v>0</v>
      </c>
      <c r="AG16" s="138">
        <v>0</v>
      </c>
      <c r="AH16" s="138">
        <v>0</v>
      </c>
      <c r="AI16" s="138">
        <v>0</v>
      </c>
      <c r="AJ16" s="138">
        <v>0</v>
      </c>
      <c r="AK16" s="138">
        <v>0</v>
      </c>
      <c r="AL16" s="138">
        <v>0</v>
      </c>
      <c r="AM16" s="138">
        <v>0</v>
      </c>
      <c r="AN16" s="138">
        <v>0</v>
      </c>
      <c r="AO16" s="138">
        <v>0</v>
      </c>
      <c r="AP16" s="138">
        <v>0</v>
      </c>
      <c r="AQ16" s="138">
        <v>0</v>
      </c>
      <c r="AR16" s="138">
        <v>0</v>
      </c>
      <c r="AS16" s="138">
        <v>0</v>
      </c>
      <c r="AT16" s="138">
        <v>0</v>
      </c>
      <c r="AU16" s="138">
        <v>0</v>
      </c>
      <c r="AV16" s="138">
        <v>0</v>
      </c>
      <c r="AW16" s="138">
        <v>0</v>
      </c>
      <c r="AX16" s="138">
        <v>0</v>
      </c>
      <c r="AY16" s="138">
        <v>0</v>
      </c>
      <c r="AZ16" s="138">
        <v>0</v>
      </c>
      <c r="BA16" s="138">
        <v>0</v>
      </c>
      <c r="BB16" s="138">
        <v>0</v>
      </c>
      <c r="BC16" s="138">
        <v>0</v>
      </c>
    </row>
    <row r="17" spans="1:55" s="140" customFormat="1" ht="12.75" customHeight="1">
      <c r="A17" s="775" t="s">
        <v>538</v>
      </c>
      <c r="B17" s="793" t="s">
        <v>75</v>
      </c>
      <c r="C17" s="775" t="s">
        <v>558</v>
      </c>
      <c r="D17" s="775" t="s">
        <v>84</v>
      </c>
      <c r="E17" s="138">
        <v>0</v>
      </c>
      <c r="F17" s="138">
        <v>0</v>
      </c>
      <c r="G17" s="138">
        <v>0</v>
      </c>
      <c r="H17" s="138">
        <v>0</v>
      </c>
      <c r="I17" s="138">
        <v>0</v>
      </c>
      <c r="J17" s="138">
        <v>0</v>
      </c>
      <c r="K17" s="138">
        <v>0</v>
      </c>
      <c r="L17" s="138">
        <v>0</v>
      </c>
      <c r="M17" s="138">
        <v>0</v>
      </c>
      <c r="N17" s="138">
        <v>0</v>
      </c>
      <c r="O17" s="138">
        <v>0</v>
      </c>
      <c r="P17" s="138">
        <v>0</v>
      </c>
      <c r="Q17" s="138">
        <v>0</v>
      </c>
      <c r="R17" s="138">
        <v>0</v>
      </c>
      <c r="S17" s="138">
        <v>0</v>
      </c>
      <c r="T17" s="138">
        <v>0</v>
      </c>
      <c r="U17" s="138">
        <v>0</v>
      </c>
      <c r="V17" s="138">
        <v>0</v>
      </c>
      <c r="W17" s="138">
        <v>0</v>
      </c>
      <c r="X17" s="138">
        <v>0</v>
      </c>
      <c r="Y17" s="138">
        <v>0</v>
      </c>
      <c r="Z17" s="138">
        <v>0</v>
      </c>
      <c r="AA17" s="138">
        <v>0</v>
      </c>
      <c r="AB17" s="138">
        <v>0</v>
      </c>
      <c r="AC17" s="1054" t="s">
        <v>2225</v>
      </c>
      <c r="AE17" s="762" t="s">
        <v>651</v>
      </c>
      <c r="AF17" s="138">
        <v>0</v>
      </c>
      <c r="AG17" s="138">
        <v>0</v>
      </c>
      <c r="AH17" s="138">
        <v>0</v>
      </c>
      <c r="AI17" s="138">
        <v>0</v>
      </c>
      <c r="AJ17" s="138">
        <v>0</v>
      </c>
      <c r="AK17" s="138">
        <v>0</v>
      </c>
      <c r="AL17" s="138">
        <v>0</v>
      </c>
      <c r="AM17" s="138">
        <v>0</v>
      </c>
      <c r="AN17" s="138">
        <v>0</v>
      </c>
      <c r="AO17" s="138">
        <v>0</v>
      </c>
      <c r="AP17" s="138">
        <v>0</v>
      </c>
      <c r="AQ17" s="138">
        <v>0</v>
      </c>
      <c r="AR17" s="138">
        <v>0</v>
      </c>
      <c r="AS17" s="138">
        <v>0</v>
      </c>
      <c r="AT17" s="138">
        <v>0</v>
      </c>
      <c r="AU17" s="138">
        <v>0</v>
      </c>
      <c r="AV17" s="138">
        <v>0</v>
      </c>
      <c r="AW17" s="138">
        <v>0</v>
      </c>
      <c r="AX17" s="138">
        <v>0</v>
      </c>
      <c r="AY17" s="138">
        <v>0</v>
      </c>
      <c r="AZ17" s="138">
        <v>0</v>
      </c>
      <c r="BA17" s="138">
        <v>0</v>
      </c>
      <c r="BB17" s="138">
        <v>0</v>
      </c>
      <c r="BC17" s="138">
        <v>0</v>
      </c>
    </row>
    <row r="18" spans="1:55" s="140" customFormat="1" ht="12.75" customHeight="1">
      <c r="A18" s="775"/>
      <c r="B18" s="775"/>
      <c r="C18" s="775"/>
      <c r="D18" s="775"/>
      <c r="E18" s="724" t="str">
        <f>IF(AND(E17&gt;0,E16=0),"Missing Input",IF(AND(E16&gt;0,E17=0),"Missing Output",IF(SUM(E16:E17)&gt;0,(E17/E16)*100,"")))</f>
        <v/>
      </c>
      <c r="F18" s="724" t="str">
        <f t="shared" ref="F18:AB18" si="4">IF(AND(F17&gt;0,F16=0),"Missing Input",IF(AND(F16&gt;0,F17=0),"Missing Output",IF(SUM(F16:F17)&gt;0,(F17/F16)*100,"")))</f>
        <v/>
      </c>
      <c r="G18" s="724" t="str">
        <f t="shared" si="4"/>
        <v/>
      </c>
      <c r="H18" s="724" t="str">
        <f t="shared" si="4"/>
        <v/>
      </c>
      <c r="I18" s="724" t="str">
        <f t="shared" si="4"/>
        <v/>
      </c>
      <c r="J18" s="724" t="str">
        <f t="shared" si="4"/>
        <v/>
      </c>
      <c r="K18" s="724" t="str">
        <f t="shared" si="4"/>
        <v/>
      </c>
      <c r="L18" s="724" t="str">
        <f t="shared" si="4"/>
        <v/>
      </c>
      <c r="M18" s="724" t="str">
        <f t="shared" si="4"/>
        <v/>
      </c>
      <c r="N18" s="724" t="str">
        <f t="shared" si="4"/>
        <v/>
      </c>
      <c r="O18" s="724" t="str">
        <f t="shared" si="4"/>
        <v/>
      </c>
      <c r="P18" s="724" t="str">
        <f t="shared" si="4"/>
        <v/>
      </c>
      <c r="Q18" s="724" t="str">
        <f t="shared" si="4"/>
        <v/>
      </c>
      <c r="R18" s="724" t="str">
        <f t="shared" si="4"/>
        <v/>
      </c>
      <c r="S18" s="724" t="str">
        <f t="shared" si="4"/>
        <v/>
      </c>
      <c r="T18" s="724" t="str">
        <f t="shared" si="4"/>
        <v/>
      </c>
      <c r="U18" s="724" t="str">
        <f t="shared" si="4"/>
        <v/>
      </c>
      <c r="V18" s="724" t="str">
        <f t="shared" si="4"/>
        <v/>
      </c>
      <c r="W18" s="724" t="str">
        <f>IF(AND(W17&gt;0,W16=0),"Missing Input",IF(AND(W16&gt;0,W17=0),"Missing Output",IF(SUM(W16:W17)&gt;0,(W17/W16)*100,"")))</f>
        <v/>
      </c>
      <c r="X18" s="724" t="str">
        <f>IF(AND(X17&gt;0,X16=0),"Missing Input",IF(AND(X16&gt;0,X17=0),"Missing Output",IF(SUM(X16:X17)&gt;0,(X17/X16)*100,"")))</f>
        <v/>
      </c>
      <c r="Y18" s="724" t="str">
        <f>IF(AND(Y17&gt;0,Y16=0),"Missing Input",IF(AND(Y16&gt;0,Y17=0),"Missing Output",IF(SUM(Y16:Y17)&gt;0,(Y17/Y16)*100,"")))</f>
        <v/>
      </c>
      <c r="Z18" s="724" t="str">
        <f>IF(AND(Z17&gt;0,Z16=0),"Missing Input",IF(AND(Z16&gt;0,Z17=0),"Missing Output",IF(SUM(Z16:Z17)&gt;0,(Z17/Z16)*100,"")))</f>
        <v/>
      </c>
      <c r="AA18" s="724" t="str">
        <f>IF(AND(AA17&gt;0,AA16=0),"Missing Input",IF(AND(AA16&gt;0,AA17=0),"Missing Output",IF(SUM(AA16:AA17)&gt;0,(AA17/AA16)*100,"")))</f>
        <v/>
      </c>
      <c r="AB18" s="724" t="str">
        <f t="shared" si="4"/>
        <v/>
      </c>
      <c r="AC18" s="1070" t="s">
        <v>2222</v>
      </c>
      <c r="AE18" s="762" t="s">
        <v>965</v>
      </c>
      <c r="AF18" s="141" t="str">
        <f t="shared" ref="AF18:BC18" si="5">IF(AND(AF17&gt;0,AF16=0),"Missing Input",IF(AND(AF16&gt;0,AF17=0),"Missing Output",IF(SUM(AF16:AF17)&gt;0,(AF17/AF16)*100,"")))</f>
        <v/>
      </c>
      <c r="AG18" s="141" t="str">
        <f t="shared" si="5"/>
        <v/>
      </c>
      <c r="AH18" s="141" t="str">
        <f t="shared" si="5"/>
        <v/>
      </c>
      <c r="AI18" s="141" t="str">
        <f t="shared" si="5"/>
        <v/>
      </c>
      <c r="AJ18" s="141" t="str">
        <f t="shared" si="5"/>
        <v/>
      </c>
      <c r="AK18" s="141" t="str">
        <f t="shared" si="5"/>
        <v/>
      </c>
      <c r="AL18" s="141" t="str">
        <f t="shared" si="5"/>
        <v/>
      </c>
      <c r="AM18" s="141" t="str">
        <f t="shared" si="5"/>
        <v/>
      </c>
      <c r="AN18" s="141" t="str">
        <f t="shared" si="5"/>
        <v/>
      </c>
      <c r="AO18" s="141" t="str">
        <f t="shared" si="5"/>
        <v/>
      </c>
      <c r="AP18" s="141" t="str">
        <f t="shared" si="5"/>
        <v/>
      </c>
      <c r="AQ18" s="141" t="str">
        <f t="shared" si="5"/>
        <v/>
      </c>
      <c r="AR18" s="141" t="str">
        <f t="shared" si="5"/>
        <v/>
      </c>
      <c r="AS18" s="141" t="str">
        <f t="shared" si="5"/>
        <v/>
      </c>
      <c r="AT18" s="141" t="str">
        <f t="shared" si="5"/>
        <v/>
      </c>
      <c r="AU18" s="141" t="str">
        <f t="shared" si="5"/>
        <v/>
      </c>
      <c r="AV18" s="141" t="str">
        <f t="shared" si="5"/>
        <v/>
      </c>
      <c r="AW18" s="141" t="str">
        <f t="shared" si="5"/>
        <v/>
      </c>
      <c r="AX18" s="141" t="str">
        <f t="shared" si="5"/>
        <v/>
      </c>
      <c r="AY18" s="141" t="str">
        <f>IF(AND(AY17&gt;0,AY16=0),"Missing Input",IF(AND(AY16&gt;0,AY17=0),"Missing Output",IF(SUM(AY16:AY17)&gt;0,(AY17/AY16)*100,"")))</f>
        <v/>
      </c>
      <c r="AZ18" s="141" t="str">
        <f>IF(AND(AZ17&gt;0,AZ16=0),"Missing Input",IF(AND(AZ16&gt;0,AZ17=0),"Missing Output",IF(SUM(AZ16:AZ17)&gt;0,(AZ17/AZ16)*100,"")))</f>
        <v/>
      </c>
      <c r="BA18" s="141" t="str">
        <f>IF(AND(BA17&gt;0,BA16=0),"Missing Input",IF(AND(BA16&gt;0,BA17=0),"Missing Output",IF(SUM(BA16:BA17)&gt;0,(BA17/BA16)*100,"")))</f>
        <v/>
      </c>
      <c r="BB18" s="141" t="str">
        <f>IF(AND(BB17&gt;0,BB16=0),"Missing Input",IF(AND(BB16&gt;0,BB17=0),"Missing Output",IF(SUM(BB16:BB17)&gt;0,(BB17/BB16)*100,"")))</f>
        <v/>
      </c>
      <c r="BC18" s="141" t="str">
        <f t="shared" si="5"/>
        <v/>
      </c>
    </row>
    <row r="19" spans="1:55" s="137" customFormat="1" ht="24" customHeight="1">
      <c r="A19" s="775"/>
      <c r="B19" s="775"/>
      <c r="C19" s="789"/>
      <c r="D19" s="775"/>
      <c r="E19" s="634"/>
      <c r="F19" s="634"/>
      <c r="G19" s="634"/>
      <c r="H19" s="634"/>
      <c r="I19" s="634"/>
      <c r="J19" s="634"/>
      <c r="K19" s="634"/>
      <c r="L19" s="634"/>
      <c r="M19" s="634"/>
      <c r="N19" s="634"/>
      <c r="O19" s="1030"/>
      <c r="P19" s="635"/>
      <c r="Q19" s="635"/>
      <c r="R19" s="635"/>
      <c r="S19" s="635"/>
      <c r="T19" s="635"/>
      <c r="U19" s="635"/>
      <c r="V19" s="635"/>
      <c r="W19" s="635"/>
      <c r="X19" s="635"/>
      <c r="Y19" s="1030"/>
      <c r="Z19" s="635"/>
      <c r="AA19" s="635"/>
      <c r="AB19" s="1030"/>
      <c r="AC19" s="1061" t="s">
        <v>2144</v>
      </c>
      <c r="AE19" s="762" t="s">
        <v>191</v>
      </c>
      <c r="AF19" s="635"/>
      <c r="AG19" s="635"/>
      <c r="AH19" s="635"/>
      <c r="AI19" s="635"/>
      <c r="AJ19" s="635"/>
      <c r="AK19" s="635"/>
      <c r="AL19" s="635"/>
      <c r="AM19" s="635"/>
      <c r="AN19" s="635"/>
      <c r="AO19" s="635"/>
      <c r="AP19" s="635"/>
      <c r="AQ19" s="635"/>
      <c r="AR19" s="635"/>
      <c r="AS19" s="635"/>
      <c r="AT19" s="635"/>
      <c r="AU19" s="635"/>
      <c r="AV19" s="635"/>
      <c r="AW19" s="635"/>
      <c r="AX19" s="635"/>
      <c r="AY19" s="635"/>
      <c r="AZ19" s="635"/>
      <c r="BA19" s="635"/>
      <c r="BB19" s="635"/>
      <c r="BC19" s="635"/>
    </row>
    <row r="20" spans="1:55" s="140" customFormat="1" ht="12.75" customHeight="1">
      <c r="A20" s="775" t="s">
        <v>538</v>
      </c>
      <c r="B20" s="793" t="s">
        <v>1308</v>
      </c>
      <c r="C20" s="775" t="s">
        <v>245</v>
      </c>
      <c r="D20" s="775" t="s">
        <v>84</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2220</v>
      </c>
      <c r="AE20" s="762" t="s">
        <v>649</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row>
    <row r="21" spans="1:55" s="140" customFormat="1" ht="12.75" customHeight="1">
      <c r="A21" s="775" t="s">
        <v>538</v>
      </c>
      <c r="B21" s="793" t="s">
        <v>74</v>
      </c>
      <c r="C21" s="775" t="s">
        <v>245</v>
      </c>
      <c r="D21" s="775" t="s">
        <v>84</v>
      </c>
      <c r="E21" s="138">
        <v>0</v>
      </c>
      <c r="F21" s="138">
        <v>0</v>
      </c>
      <c r="G21" s="138">
        <v>0</v>
      </c>
      <c r="H21" s="138">
        <v>0</v>
      </c>
      <c r="I21" s="138">
        <v>0</v>
      </c>
      <c r="J21" s="138">
        <v>0</v>
      </c>
      <c r="K21" s="138">
        <v>0</v>
      </c>
      <c r="L21" s="138">
        <v>0</v>
      </c>
      <c r="M21" s="138">
        <v>0</v>
      </c>
      <c r="N21" s="138">
        <v>0</v>
      </c>
      <c r="O21" s="138">
        <v>0</v>
      </c>
      <c r="P21" s="138">
        <v>0</v>
      </c>
      <c r="Q21" s="138">
        <v>0</v>
      </c>
      <c r="R21" s="138">
        <v>0</v>
      </c>
      <c r="S21" s="138">
        <v>0</v>
      </c>
      <c r="T21" s="138">
        <v>0</v>
      </c>
      <c r="U21" s="138">
        <v>0</v>
      </c>
      <c r="V21" s="138">
        <v>0</v>
      </c>
      <c r="W21" s="138">
        <v>0</v>
      </c>
      <c r="X21" s="138">
        <v>0</v>
      </c>
      <c r="Y21" s="138">
        <v>0</v>
      </c>
      <c r="Z21" s="138">
        <v>0</v>
      </c>
      <c r="AA21" s="138">
        <v>0</v>
      </c>
      <c r="AB21" s="138">
        <v>0</v>
      </c>
      <c r="AC21" s="1054" t="s">
        <v>2221</v>
      </c>
      <c r="AE21" s="762" t="s">
        <v>650</v>
      </c>
      <c r="AF21" s="138">
        <v>0</v>
      </c>
      <c r="AG21" s="138">
        <v>0</v>
      </c>
      <c r="AH21" s="138">
        <v>0</v>
      </c>
      <c r="AI21" s="138">
        <v>0</v>
      </c>
      <c r="AJ21" s="138">
        <v>0</v>
      </c>
      <c r="AK21" s="138">
        <v>0</v>
      </c>
      <c r="AL21" s="138">
        <v>0</v>
      </c>
      <c r="AM21" s="138">
        <v>0</v>
      </c>
      <c r="AN21" s="138">
        <v>0</v>
      </c>
      <c r="AO21" s="138">
        <v>0</v>
      </c>
      <c r="AP21" s="138">
        <v>0</v>
      </c>
      <c r="AQ21" s="138">
        <v>0</v>
      </c>
      <c r="AR21" s="138">
        <v>0</v>
      </c>
      <c r="AS21" s="138">
        <v>0</v>
      </c>
      <c r="AT21" s="138">
        <v>0</v>
      </c>
      <c r="AU21" s="138">
        <v>0</v>
      </c>
      <c r="AV21" s="138">
        <v>0</v>
      </c>
      <c r="AW21" s="138">
        <v>0</v>
      </c>
      <c r="AX21" s="138">
        <v>0</v>
      </c>
      <c r="AY21" s="138">
        <v>0</v>
      </c>
      <c r="AZ21" s="138">
        <v>0</v>
      </c>
      <c r="BA21" s="138">
        <v>0</v>
      </c>
      <c r="BB21" s="138">
        <v>0</v>
      </c>
      <c r="BC21" s="138">
        <v>0</v>
      </c>
    </row>
    <row r="22" spans="1:55" s="140" customFormat="1" ht="12.75" customHeight="1">
      <c r="A22" s="775"/>
      <c r="B22" s="775"/>
      <c r="C22" s="775"/>
      <c r="D22" s="775"/>
      <c r="E22" s="724" t="str">
        <f>IF(AND(E21&gt;0,E20=0),"Missing Input",IF(AND(E20&gt;0,E21=0),"Missing Output",IF(SUM(E20:E21)&gt;0,(E21*3.6)/E20*100,"")))</f>
        <v/>
      </c>
      <c r="F22" s="724" t="str">
        <f t="shared" ref="F22:AB22" si="6">IF(AND(F21&gt;0,F20=0),"Missing Input",IF(AND(F20&gt;0,F21=0),"Missing Output",IF(SUM(F20:F21)&gt;0,(F21*3.6)/F20*100,"")))</f>
        <v/>
      </c>
      <c r="G22" s="724" t="str">
        <f t="shared" si="6"/>
        <v/>
      </c>
      <c r="H22" s="724" t="str">
        <f t="shared" si="6"/>
        <v/>
      </c>
      <c r="I22" s="724" t="str">
        <f t="shared" si="6"/>
        <v/>
      </c>
      <c r="J22" s="724" t="str">
        <f t="shared" si="6"/>
        <v/>
      </c>
      <c r="K22" s="724" t="str">
        <f t="shared" si="6"/>
        <v/>
      </c>
      <c r="L22" s="724" t="str">
        <f t="shared" si="6"/>
        <v/>
      </c>
      <c r="M22" s="724" t="str">
        <f t="shared" si="6"/>
        <v/>
      </c>
      <c r="N22" s="724" t="str">
        <f t="shared" si="6"/>
        <v/>
      </c>
      <c r="O22" s="724" t="str">
        <f t="shared" si="6"/>
        <v/>
      </c>
      <c r="P22" s="724" t="str">
        <f t="shared" si="6"/>
        <v/>
      </c>
      <c r="Q22" s="724" t="str">
        <f t="shared" si="6"/>
        <v/>
      </c>
      <c r="R22" s="724" t="str">
        <f t="shared" si="6"/>
        <v/>
      </c>
      <c r="S22" s="724" t="str">
        <f t="shared" si="6"/>
        <v/>
      </c>
      <c r="T22" s="724" t="str">
        <f t="shared" si="6"/>
        <v/>
      </c>
      <c r="U22" s="724" t="str">
        <f t="shared" si="6"/>
        <v/>
      </c>
      <c r="V22" s="724" t="str">
        <f t="shared" si="6"/>
        <v/>
      </c>
      <c r="W22" s="724" t="str">
        <f>IF(AND(W21&gt;0,W20=0),"Missing Input",IF(AND(W20&gt;0,W21=0),"Missing Output",IF(SUM(W20:W21)&gt;0,(W21*3.6)/W20*100,"")))</f>
        <v/>
      </c>
      <c r="X22" s="724" t="str">
        <f>IF(AND(X21&gt;0,X20=0),"Missing Input",IF(AND(X20&gt;0,X21=0),"Missing Output",IF(SUM(X20:X21)&gt;0,(X21*3.6)/X20*100,"")))</f>
        <v/>
      </c>
      <c r="Y22" s="724" t="str">
        <f>IF(AND(Y21&gt;0,Y20=0),"Missing Input",IF(AND(Y20&gt;0,Y21=0),"Missing Output",IF(SUM(Y20:Y21)&gt;0,(Y21*3.6)/Y20*100,"")))</f>
        <v/>
      </c>
      <c r="Z22" s="724" t="str">
        <f>IF(AND(Z21&gt;0,Z20=0),"Missing Input",IF(AND(Z20&gt;0,Z21=0),"Missing Output",IF(SUM(Z20:Z21)&gt;0,(Z21*3.6)/Z20*100,"")))</f>
        <v/>
      </c>
      <c r="AA22" s="724" t="str">
        <f>IF(AND(AA21&gt;0,AA20=0),"Missing Input",IF(AND(AA20&gt;0,AA21=0),"Missing Output",IF(SUM(AA20:AA21)&gt;0,(AA21*3.6)/AA20*100,"")))</f>
        <v/>
      </c>
      <c r="AB22" s="724" t="str">
        <f t="shared" si="6"/>
        <v/>
      </c>
      <c r="AC22" s="1070" t="s">
        <v>2222</v>
      </c>
      <c r="AE22" s="762" t="s">
        <v>965</v>
      </c>
      <c r="AF22" s="141" t="str">
        <f t="shared" ref="AF22:BC22" si="7">IF(AND(AF21&gt;0,AF20=0),"Missing Input",IF(AND(AF20&gt;0,AF21=0),"Missing Output",IF(SUM(AF20:AF21)&gt;0,(AF21*3.6)/AF20*100,"")))</f>
        <v/>
      </c>
      <c r="AG22" s="141" t="str">
        <f t="shared" si="7"/>
        <v/>
      </c>
      <c r="AH22" s="141" t="str">
        <f t="shared" si="7"/>
        <v/>
      </c>
      <c r="AI22" s="141" t="str">
        <f t="shared" si="7"/>
        <v/>
      </c>
      <c r="AJ22" s="141" t="str">
        <f t="shared" si="7"/>
        <v/>
      </c>
      <c r="AK22" s="141" t="str">
        <f t="shared" si="7"/>
        <v/>
      </c>
      <c r="AL22" s="141" t="str">
        <f t="shared" si="7"/>
        <v/>
      </c>
      <c r="AM22" s="141" t="str">
        <f t="shared" si="7"/>
        <v/>
      </c>
      <c r="AN22" s="141" t="str">
        <f t="shared" si="7"/>
        <v/>
      </c>
      <c r="AO22" s="141" t="str">
        <f t="shared" si="7"/>
        <v/>
      </c>
      <c r="AP22" s="141" t="str">
        <f t="shared" si="7"/>
        <v/>
      </c>
      <c r="AQ22" s="141" t="str">
        <f t="shared" si="7"/>
        <v/>
      </c>
      <c r="AR22" s="141" t="str">
        <f t="shared" si="7"/>
        <v/>
      </c>
      <c r="AS22" s="141" t="str">
        <f t="shared" si="7"/>
        <v/>
      </c>
      <c r="AT22" s="141" t="str">
        <f t="shared" si="7"/>
        <v/>
      </c>
      <c r="AU22" s="141" t="str">
        <f t="shared" si="7"/>
        <v/>
      </c>
      <c r="AV22" s="141" t="str">
        <f t="shared" si="7"/>
        <v/>
      </c>
      <c r="AW22" s="141" t="str">
        <f t="shared" si="7"/>
        <v/>
      </c>
      <c r="AX22" s="141" t="str">
        <f t="shared" si="7"/>
        <v/>
      </c>
      <c r="AY22" s="141" t="str">
        <f>IF(AND(AY21&gt;0,AY20=0),"Missing Input",IF(AND(AY20&gt;0,AY21=0),"Missing Output",IF(SUM(AY20:AY21)&gt;0,(AY21*3.6)/AY20*100,"")))</f>
        <v/>
      </c>
      <c r="AZ22" s="141" t="str">
        <f>IF(AND(AZ21&gt;0,AZ20=0),"Missing Input",IF(AND(AZ20&gt;0,AZ21=0),"Missing Output",IF(SUM(AZ20:AZ21)&gt;0,(AZ21*3.6)/AZ20*100,"")))</f>
        <v/>
      </c>
      <c r="BA22" s="141" t="str">
        <f>IF(AND(BA21&gt;0,BA20=0),"Missing Input",IF(AND(BA20&gt;0,BA21=0),"Missing Output",IF(SUM(BA20:BA21)&gt;0,(BA21*3.6)/BA20*100,"")))</f>
        <v/>
      </c>
      <c r="BB22" s="141" t="str">
        <f>IF(AND(BB21&gt;0,BB20=0),"Missing Input",IF(AND(BB20&gt;0,BB21=0),"Missing Output",IF(SUM(BB20:BB21)&gt;0,(BB21*3.6)/BB20*100,"")))</f>
        <v/>
      </c>
      <c r="BC22" s="141" t="str">
        <f t="shared" si="7"/>
        <v/>
      </c>
    </row>
    <row r="23" spans="1:55" s="140" customFormat="1" ht="24" customHeight="1">
      <c r="A23" s="775"/>
      <c r="B23" s="775"/>
      <c r="C23" s="775"/>
      <c r="D23" s="775"/>
      <c r="E23" s="631"/>
      <c r="F23" s="631"/>
      <c r="G23" s="631"/>
      <c r="H23" s="631"/>
      <c r="I23" s="631"/>
      <c r="J23" s="632"/>
      <c r="K23" s="632"/>
      <c r="L23" s="632"/>
      <c r="M23" s="632"/>
      <c r="N23" s="632"/>
      <c r="O23" s="149"/>
      <c r="P23" s="633"/>
      <c r="Q23" s="633"/>
      <c r="R23" s="633"/>
      <c r="S23" s="633"/>
      <c r="T23" s="633"/>
      <c r="U23" s="633"/>
      <c r="V23" s="633"/>
      <c r="W23" s="633"/>
      <c r="X23" s="633"/>
      <c r="Y23" s="149"/>
      <c r="Z23" s="633"/>
      <c r="AA23" s="633"/>
      <c r="AB23" s="149"/>
      <c r="AC23" s="1063" t="s">
        <v>2143</v>
      </c>
      <c r="AE23" s="762" t="s">
        <v>192</v>
      </c>
      <c r="AF23" s="633"/>
      <c r="AG23" s="633"/>
      <c r="AH23" s="633"/>
      <c r="AI23" s="633"/>
      <c r="AJ23" s="633"/>
      <c r="AK23" s="633"/>
      <c r="AL23" s="633"/>
      <c r="AM23" s="633"/>
      <c r="AN23" s="633"/>
      <c r="AO23" s="633"/>
      <c r="AP23" s="633"/>
      <c r="AQ23" s="633"/>
      <c r="AR23" s="633"/>
      <c r="AS23" s="633"/>
      <c r="AT23" s="633"/>
      <c r="AU23" s="633"/>
      <c r="AV23" s="633"/>
      <c r="AW23" s="633"/>
      <c r="AX23" s="633"/>
      <c r="AY23" s="633"/>
      <c r="AZ23" s="633"/>
      <c r="BA23" s="633"/>
      <c r="BB23" s="633"/>
      <c r="BC23" s="633"/>
    </row>
    <row r="24" spans="1:55" s="140" customFormat="1" ht="12.75" customHeight="1">
      <c r="A24" s="775" t="s">
        <v>538</v>
      </c>
      <c r="B24" s="793" t="s">
        <v>1308</v>
      </c>
      <c r="C24" s="775" t="s">
        <v>246</v>
      </c>
      <c r="D24" s="775" t="s">
        <v>84</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762" t="s">
        <v>649</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row>
    <row r="25" spans="1:55" s="140" customFormat="1" ht="12.75" customHeight="1">
      <c r="A25" s="775" t="s">
        <v>538</v>
      </c>
      <c r="B25" s="793" t="s">
        <v>74</v>
      </c>
      <c r="C25" s="775" t="s">
        <v>246</v>
      </c>
      <c r="D25" s="775" t="s">
        <v>84</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762" t="s">
        <v>650</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row>
    <row r="26" spans="1:55" s="140" customFormat="1" ht="12.75" customHeight="1">
      <c r="A26" s="775" t="s">
        <v>538</v>
      </c>
      <c r="B26" s="793" t="s">
        <v>75</v>
      </c>
      <c r="C26" s="775" t="s">
        <v>246</v>
      </c>
      <c r="D26" s="775" t="s">
        <v>84</v>
      </c>
      <c r="E26" s="138">
        <v>0</v>
      </c>
      <c r="F26" s="138">
        <v>0</v>
      </c>
      <c r="G26" s="138">
        <v>0</v>
      </c>
      <c r="H26" s="138">
        <v>0</v>
      </c>
      <c r="I26" s="138">
        <v>0</v>
      </c>
      <c r="J26" s="138">
        <v>0</v>
      </c>
      <c r="K26" s="138">
        <v>0</v>
      </c>
      <c r="L26" s="138">
        <v>0</v>
      </c>
      <c r="M26" s="138">
        <v>0</v>
      </c>
      <c r="N26" s="138">
        <v>0</v>
      </c>
      <c r="O26" s="138">
        <v>0</v>
      </c>
      <c r="P26" s="138">
        <v>0</v>
      </c>
      <c r="Q26" s="138">
        <v>0</v>
      </c>
      <c r="R26" s="138">
        <v>0</v>
      </c>
      <c r="S26" s="138">
        <v>0</v>
      </c>
      <c r="T26" s="138">
        <v>0</v>
      </c>
      <c r="U26" s="138">
        <v>0</v>
      </c>
      <c r="V26" s="138">
        <v>0</v>
      </c>
      <c r="W26" s="138">
        <v>0</v>
      </c>
      <c r="X26" s="138">
        <v>0</v>
      </c>
      <c r="Y26" s="138">
        <v>0</v>
      </c>
      <c r="Z26" s="138">
        <v>0</v>
      </c>
      <c r="AA26" s="138">
        <v>0</v>
      </c>
      <c r="AB26" s="138">
        <v>0</v>
      </c>
      <c r="AC26" s="1054" t="s">
        <v>2225</v>
      </c>
      <c r="AE26" s="762" t="s">
        <v>651</v>
      </c>
      <c r="AF26" s="138">
        <v>0</v>
      </c>
      <c r="AG26" s="138">
        <v>0</v>
      </c>
      <c r="AH26" s="138">
        <v>0</v>
      </c>
      <c r="AI26" s="138">
        <v>0</v>
      </c>
      <c r="AJ26" s="138">
        <v>0</v>
      </c>
      <c r="AK26" s="138">
        <v>0</v>
      </c>
      <c r="AL26" s="138">
        <v>0</v>
      </c>
      <c r="AM26" s="138">
        <v>0</v>
      </c>
      <c r="AN26" s="138">
        <v>0</v>
      </c>
      <c r="AO26" s="138">
        <v>0</v>
      </c>
      <c r="AP26" s="138">
        <v>0</v>
      </c>
      <c r="AQ26" s="138">
        <v>0</v>
      </c>
      <c r="AR26" s="138">
        <v>0</v>
      </c>
      <c r="AS26" s="138">
        <v>0</v>
      </c>
      <c r="AT26" s="138">
        <v>0</v>
      </c>
      <c r="AU26" s="138">
        <v>0</v>
      </c>
      <c r="AV26" s="138">
        <v>0</v>
      </c>
      <c r="AW26" s="138">
        <v>0</v>
      </c>
      <c r="AX26" s="138">
        <v>0</v>
      </c>
      <c r="AY26" s="138">
        <v>0</v>
      </c>
      <c r="AZ26" s="138">
        <v>0</v>
      </c>
      <c r="BA26" s="138">
        <v>0</v>
      </c>
      <c r="BB26" s="138">
        <v>0</v>
      </c>
      <c r="BC26" s="138">
        <v>0</v>
      </c>
    </row>
    <row r="27" spans="1:55" s="140" customFormat="1" ht="12.75" customHeight="1">
      <c r="A27" s="775"/>
      <c r="B27" s="775"/>
      <c r="C27" s="775"/>
      <c r="D27" s="775"/>
      <c r="E27" s="724" t="str">
        <f>IF(AND(SUM(E25:E26)&gt;0,E24=0),"Missing Input",IF(AND(E25=0,E24&gt;0),"Missing Output",IF(SUM(E24:E26)&gt;0,(E25*3.6+E26)/E24*100,"")))</f>
        <v/>
      </c>
      <c r="F27" s="724" t="str">
        <f t="shared" ref="F27:AB27" si="8">IF(AND(SUM(F25:F26)&gt;0,F24=0),"Missing Input",IF(AND(F25=0,F24&gt;0),"Missing Output",IF(SUM(F24:F26)&gt;0,(F25*3.6+F26)/F24*100,"")))</f>
        <v/>
      </c>
      <c r="G27" s="724" t="str">
        <f t="shared" si="8"/>
        <v/>
      </c>
      <c r="H27" s="724" t="str">
        <f t="shared" si="8"/>
        <v/>
      </c>
      <c r="I27" s="724" t="str">
        <f t="shared" si="8"/>
        <v/>
      </c>
      <c r="J27" s="724" t="str">
        <f t="shared" si="8"/>
        <v/>
      </c>
      <c r="K27" s="724" t="str">
        <f t="shared" si="8"/>
        <v/>
      </c>
      <c r="L27" s="724" t="str">
        <f t="shared" si="8"/>
        <v/>
      </c>
      <c r="M27" s="724" t="str">
        <f t="shared" si="8"/>
        <v/>
      </c>
      <c r="N27" s="724" t="str">
        <f t="shared" si="8"/>
        <v/>
      </c>
      <c r="O27" s="724" t="str">
        <f t="shared" si="8"/>
        <v/>
      </c>
      <c r="P27" s="724" t="str">
        <f t="shared" si="8"/>
        <v/>
      </c>
      <c r="Q27" s="724" t="str">
        <f t="shared" si="8"/>
        <v/>
      </c>
      <c r="R27" s="724" t="str">
        <f t="shared" si="8"/>
        <v/>
      </c>
      <c r="S27" s="724" t="str">
        <f t="shared" si="8"/>
        <v/>
      </c>
      <c r="T27" s="724" t="str">
        <f t="shared" si="8"/>
        <v/>
      </c>
      <c r="U27" s="724" t="str">
        <f t="shared" si="8"/>
        <v/>
      </c>
      <c r="V27" s="724" t="str">
        <f t="shared" si="8"/>
        <v/>
      </c>
      <c r="W27" s="724" t="str">
        <f>IF(AND(SUM(W25:W26)&gt;0,W24=0),"Missing Input",IF(AND(W25=0,W24&gt;0),"Missing Output",IF(SUM(W24:W26)&gt;0,(W25*3.6+W26)/W24*100,"")))</f>
        <v/>
      </c>
      <c r="X27" s="724" t="str">
        <f>IF(AND(SUM(X25:X26)&gt;0,X24=0),"Missing Input",IF(AND(X25=0,X24&gt;0),"Missing Output",IF(SUM(X24:X26)&gt;0,(X25*3.6+X26)/X24*100,"")))</f>
        <v/>
      </c>
      <c r="Y27" s="724" t="str">
        <f>IF(AND(SUM(Y25:Y26)&gt;0,Y24=0),"Missing Input",IF(AND(Y25=0,Y24&gt;0),"Missing Output",IF(SUM(Y24:Y26)&gt;0,(Y25*3.6+Y26)/Y24*100,"")))</f>
        <v/>
      </c>
      <c r="Z27" s="724" t="str">
        <f>IF(AND(SUM(Z25:Z26)&gt;0,Z24=0),"Missing Input",IF(AND(Z25=0,Z24&gt;0),"Missing Output",IF(SUM(Z24:Z26)&gt;0,(Z25*3.6+Z26)/Z24*100,"")))</f>
        <v/>
      </c>
      <c r="AA27" s="724" t="str">
        <f>IF(AND(SUM(AA25:AA26)&gt;0,AA24=0),"Missing Input",IF(AND(AA25=0,AA24&gt;0),"Missing Output",IF(SUM(AA24:AA26)&gt;0,(AA25*3.6+AA26)/AA24*100,"")))</f>
        <v/>
      </c>
      <c r="AB27" s="724" t="str">
        <f t="shared" si="8"/>
        <v/>
      </c>
      <c r="AC27" s="1070" t="s">
        <v>2222</v>
      </c>
      <c r="AE27" s="762" t="s">
        <v>965</v>
      </c>
      <c r="AF27" s="141" t="str">
        <f t="shared" ref="AF27:BC27" si="9">IF(AND(SUM(AF25:AF26)&gt;0,AF24=0),"Missing Input",IF(AND(AF25=0,AF24&gt;0),"Missing Output",IF(SUM(AF24:AF26)&gt;0,(AF25*3.6+AF26)/AF24*100,"")))</f>
        <v/>
      </c>
      <c r="AG27" s="141" t="str">
        <f t="shared" si="9"/>
        <v/>
      </c>
      <c r="AH27" s="141" t="str">
        <f t="shared" si="9"/>
        <v/>
      </c>
      <c r="AI27" s="141" t="str">
        <f t="shared" si="9"/>
        <v/>
      </c>
      <c r="AJ27" s="141" t="str">
        <f t="shared" si="9"/>
        <v/>
      </c>
      <c r="AK27" s="141" t="str">
        <f t="shared" si="9"/>
        <v/>
      </c>
      <c r="AL27" s="141" t="str">
        <f t="shared" si="9"/>
        <v/>
      </c>
      <c r="AM27" s="141" t="str">
        <f t="shared" si="9"/>
        <v/>
      </c>
      <c r="AN27" s="141" t="str">
        <f t="shared" si="9"/>
        <v/>
      </c>
      <c r="AO27" s="141" t="str">
        <f t="shared" si="9"/>
        <v/>
      </c>
      <c r="AP27" s="141" t="str">
        <f t="shared" si="9"/>
        <v/>
      </c>
      <c r="AQ27" s="141" t="str">
        <f t="shared" si="9"/>
        <v/>
      </c>
      <c r="AR27" s="141" t="str">
        <f t="shared" si="9"/>
        <v/>
      </c>
      <c r="AS27" s="141" t="str">
        <f t="shared" si="9"/>
        <v/>
      </c>
      <c r="AT27" s="141" t="str">
        <f t="shared" si="9"/>
        <v/>
      </c>
      <c r="AU27" s="141" t="str">
        <f t="shared" si="9"/>
        <v/>
      </c>
      <c r="AV27" s="141" t="str">
        <f t="shared" si="9"/>
        <v/>
      </c>
      <c r="AW27" s="141" t="str">
        <f t="shared" si="9"/>
        <v/>
      </c>
      <c r="AX27" s="141" t="str">
        <f t="shared" si="9"/>
        <v/>
      </c>
      <c r="AY27" s="141" t="str">
        <f>IF(AND(SUM(AY25:AY26)&gt;0,AY24=0),"Missing Input",IF(AND(AY25=0,AY24&gt;0),"Missing Output",IF(SUM(AY24:AY26)&gt;0,(AY25*3.6+AY26)/AY24*100,"")))</f>
        <v/>
      </c>
      <c r="AZ27" s="141" t="str">
        <f>IF(AND(SUM(AZ25:AZ26)&gt;0,AZ24=0),"Missing Input",IF(AND(AZ25=0,AZ24&gt;0),"Missing Output",IF(SUM(AZ24:AZ26)&gt;0,(AZ25*3.6+AZ26)/AZ24*100,"")))</f>
        <v/>
      </c>
      <c r="BA27" s="141" t="str">
        <f>IF(AND(SUM(BA25:BA26)&gt;0,BA24=0),"Missing Input",IF(AND(BA25=0,BA24&gt;0),"Missing Output",IF(SUM(BA24:BA26)&gt;0,(BA25*3.6+BA26)/BA24*100,"")))</f>
        <v/>
      </c>
      <c r="BB27" s="141" t="str">
        <f>IF(AND(SUM(BB25:BB26)&gt;0,BB24=0),"Missing Input",IF(AND(BB25=0,BB24&gt;0),"Missing Output",IF(SUM(BB24:BB26)&gt;0,(BB25*3.6+BB26)/BB24*100,"")))</f>
        <v/>
      </c>
      <c r="BC27" s="141" t="str">
        <f t="shared" si="9"/>
        <v/>
      </c>
    </row>
    <row r="28" spans="1:55" s="140" customFormat="1" ht="24" customHeight="1">
      <c r="A28" s="775"/>
      <c r="B28" s="775"/>
      <c r="C28" s="775"/>
      <c r="D28" s="775"/>
      <c r="E28" s="631"/>
      <c r="F28" s="631"/>
      <c r="G28" s="631"/>
      <c r="H28" s="631"/>
      <c r="I28" s="631"/>
      <c r="J28" s="632"/>
      <c r="K28" s="632"/>
      <c r="L28" s="632"/>
      <c r="M28" s="632"/>
      <c r="N28" s="632"/>
      <c r="O28" s="148"/>
      <c r="P28" s="632"/>
      <c r="Q28" s="632"/>
      <c r="R28" s="632"/>
      <c r="S28" s="632"/>
      <c r="T28" s="632"/>
      <c r="U28" s="632"/>
      <c r="V28" s="632"/>
      <c r="W28" s="632"/>
      <c r="X28" s="632"/>
      <c r="Y28" s="148"/>
      <c r="Z28" s="632"/>
      <c r="AA28" s="632"/>
      <c r="AB28" s="148"/>
      <c r="AC28" s="1066" t="s">
        <v>2154</v>
      </c>
      <c r="AE28" s="762" t="s">
        <v>199</v>
      </c>
      <c r="AF28" s="632"/>
      <c r="AG28" s="632"/>
      <c r="AH28" s="632"/>
      <c r="AI28" s="632"/>
      <c r="AJ28" s="632"/>
      <c r="AK28" s="632"/>
      <c r="AL28" s="632"/>
      <c r="AM28" s="632"/>
      <c r="AN28" s="632"/>
      <c r="AO28" s="632"/>
      <c r="AP28" s="632"/>
      <c r="AQ28" s="632"/>
      <c r="AR28" s="632"/>
      <c r="AS28" s="632"/>
      <c r="AT28" s="632"/>
      <c r="AU28" s="632"/>
      <c r="AV28" s="632"/>
      <c r="AW28" s="632"/>
      <c r="AX28" s="632"/>
      <c r="AY28" s="632"/>
      <c r="AZ28" s="632"/>
      <c r="BA28" s="632"/>
      <c r="BB28" s="632"/>
      <c r="BC28" s="632"/>
    </row>
    <row r="29" spans="1:55" s="140" customFormat="1" ht="12.75" customHeight="1">
      <c r="A29" s="775" t="s">
        <v>538</v>
      </c>
      <c r="B29" s="793" t="s">
        <v>1308</v>
      </c>
      <c r="C29" s="775" t="s">
        <v>247</v>
      </c>
      <c r="D29" s="775" t="s">
        <v>84</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762" t="s">
        <v>649</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row>
    <row r="30" spans="1:55" s="140" customFormat="1" ht="12.75" customHeight="1">
      <c r="A30" s="775" t="s">
        <v>538</v>
      </c>
      <c r="B30" s="793" t="s">
        <v>75</v>
      </c>
      <c r="C30" s="775" t="s">
        <v>247</v>
      </c>
      <c r="D30" s="775" t="s">
        <v>84</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2225</v>
      </c>
      <c r="AE30" s="762" t="s">
        <v>651</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row>
    <row r="31" spans="1:55" s="140" customFormat="1" ht="12.75" customHeight="1">
      <c r="A31" s="775"/>
      <c r="B31" s="775"/>
      <c r="C31" s="775"/>
      <c r="D31" s="775"/>
      <c r="E31" s="724" t="str">
        <f>IF(AND(E30&gt;0,E29=0),"Missing Input",IF(AND(E29&gt;0,E30=0),"Missing Output",IF(SUM(E29:E30)&gt;0,(E30/E29)*100,"")))</f>
        <v/>
      </c>
      <c r="F31" s="724" t="str">
        <f t="shared" ref="F31:AB31" si="10">IF(AND(F30&gt;0,F29=0),"Missing Input",IF(AND(F29&gt;0,F30=0),"Missing Output",IF(SUM(F29:F30)&gt;0,(F30/F29)*100,"")))</f>
        <v/>
      </c>
      <c r="G31" s="724" t="str">
        <f t="shared" si="10"/>
        <v/>
      </c>
      <c r="H31" s="724" t="str">
        <f t="shared" si="10"/>
        <v/>
      </c>
      <c r="I31" s="724" t="str">
        <f t="shared" si="10"/>
        <v/>
      </c>
      <c r="J31" s="724" t="str">
        <f t="shared" si="10"/>
        <v/>
      </c>
      <c r="K31" s="724" t="str">
        <f t="shared" si="10"/>
        <v/>
      </c>
      <c r="L31" s="724" t="str">
        <f t="shared" si="10"/>
        <v/>
      </c>
      <c r="M31" s="724" t="str">
        <f t="shared" si="10"/>
        <v/>
      </c>
      <c r="N31" s="724" t="str">
        <f t="shared" si="10"/>
        <v/>
      </c>
      <c r="O31" s="724" t="str">
        <f t="shared" si="10"/>
        <v/>
      </c>
      <c r="P31" s="724" t="str">
        <f t="shared" si="10"/>
        <v/>
      </c>
      <c r="Q31" s="724" t="str">
        <f t="shared" si="10"/>
        <v/>
      </c>
      <c r="R31" s="724" t="str">
        <f t="shared" si="10"/>
        <v/>
      </c>
      <c r="S31" s="724" t="str">
        <f t="shared" si="10"/>
        <v/>
      </c>
      <c r="T31" s="724" t="str">
        <f t="shared" si="10"/>
        <v/>
      </c>
      <c r="U31" s="724" t="str">
        <f t="shared" si="10"/>
        <v/>
      </c>
      <c r="V31" s="724" t="str">
        <f t="shared" si="10"/>
        <v/>
      </c>
      <c r="W31" s="724" t="str">
        <f>IF(AND(W30&gt;0,W29=0),"Missing Input",IF(AND(W29&gt;0,W30=0),"Missing Output",IF(SUM(W29:W30)&gt;0,(W30/W29)*100,"")))</f>
        <v/>
      </c>
      <c r="X31" s="724" t="str">
        <f>IF(AND(X30&gt;0,X29=0),"Missing Input",IF(AND(X29&gt;0,X30=0),"Missing Output",IF(SUM(X29:X30)&gt;0,(X30/X29)*100,"")))</f>
        <v/>
      </c>
      <c r="Y31" s="724" t="str">
        <f>IF(AND(Y30&gt;0,Y29=0),"Missing Input",IF(AND(Y29&gt;0,Y30=0),"Missing Output",IF(SUM(Y29:Y30)&gt;0,(Y30/Y29)*100,"")))</f>
        <v/>
      </c>
      <c r="Z31" s="724" t="str">
        <f>IF(AND(Z30&gt;0,Z29=0),"Missing Input",IF(AND(Z29&gt;0,Z30=0),"Missing Output",IF(SUM(Z29:Z30)&gt;0,(Z30/Z29)*100,"")))</f>
        <v/>
      </c>
      <c r="AA31" s="724" t="str">
        <f>IF(AND(AA30&gt;0,AA29=0),"Missing Input",IF(AND(AA29&gt;0,AA30=0),"Missing Output",IF(SUM(AA29:AA30)&gt;0,(AA30/AA29)*100,"")))</f>
        <v/>
      </c>
      <c r="AB31" s="724" t="str">
        <f t="shared" si="10"/>
        <v/>
      </c>
      <c r="AC31" s="1070" t="s">
        <v>2222</v>
      </c>
      <c r="AE31" s="762" t="s">
        <v>965</v>
      </c>
      <c r="AF31" s="141" t="str">
        <f t="shared" ref="AF31:BC31" si="11">IF(AND(AF30&gt;0,AF29=0),"Missing Input",IF(AND(AF29&gt;0,AF30=0),"Missing Output",IF(SUM(AF29:AF30)&gt;0,(AF30/AF29)*100,"")))</f>
        <v/>
      </c>
      <c r="AG31" s="141" t="str">
        <f t="shared" si="11"/>
        <v/>
      </c>
      <c r="AH31" s="141" t="str">
        <f t="shared" si="11"/>
        <v/>
      </c>
      <c r="AI31" s="141" t="str">
        <f t="shared" si="11"/>
        <v/>
      </c>
      <c r="AJ31" s="141" t="str">
        <f t="shared" si="11"/>
        <v/>
      </c>
      <c r="AK31" s="141" t="str">
        <f t="shared" si="11"/>
        <v/>
      </c>
      <c r="AL31" s="141" t="str">
        <f t="shared" si="11"/>
        <v/>
      </c>
      <c r="AM31" s="141" t="str">
        <f t="shared" si="11"/>
        <v/>
      </c>
      <c r="AN31" s="141" t="str">
        <f t="shared" si="11"/>
        <v/>
      </c>
      <c r="AO31" s="141" t="str">
        <f t="shared" si="11"/>
        <v/>
      </c>
      <c r="AP31" s="141" t="str">
        <f t="shared" si="11"/>
        <v/>
      </c>
      <c r="AQ31" s="141" t="str">
        <f t="shared" si="11"/>
        <v/>
      </c>
      <c r="AR31" s="141" t="str">
        <f t="shared" si="11"/>
        <v/>
      </c>
      <c r="AS31" s="141" t="str">
        <f t="shared" si="11"/>
        <v/>
      </c>
      <c r="AT31" s="141" t="str">
        <f t="shared" si="11"/>
        <v/>
      </c>
      <c r="AU31" s="141" t="str">
        <f t="shared" si="11"/>
        <v/>
      </c>
      <c r="AV31" s="141" t="str">
        <f t="shared" si="11"/>
        <v/>
      </c>
      <c r="AW31" s="141" t="str">
        <f t="shared" si="11"/>
        <v/>
      </c>
      <c r="AX31" s="141" t="str">
        <f t="shared" si="11"/>
        <v/>
      </c>
      <c r="AY31" s="141" t="str">
        <f>IF(AND(AY30&gt;0,AY29=0),"Missing Input",IF(AND(AY29&gt;0,AY30=0),"Missing Output",IF(SUM(AY29:AY30)&gt;0,(AY30/AY29)*100,"")))</f>
        <v/>
      </c>
      <c r="AZ31" s="141" t="str">
        <f>IF(AND(AZ30&gt;0,AZ29=0),"Missing Input",IF(AND(AZ29&gt;0,AZ30=0),"Missing Output",IF(SUM(AZ29:AZ30)&gt;0,(AZ30/AZ29)*100,"")))</f>
        <v/>
      </c>
      <c r="BA31" s="141" t="str">
        <f>IF(AND(BA30&gt;0,BA29=0),"Missing Input",IF(AND(BA29&gt;0,BA30=0),"Missing Output",IF(SUM(BA29:BA30)&gt;0,(BA30/BA29)*100,"")))</f>
        <v/>
      </c>
      <c r="BB31" s="141" t="str">
        <f>IF(AND(BB30&gt;0,BB29=0),"Missing Input",IF(AND(BB29&gt;0,BB30=0),"Missing Output",IF(SUM(BB29:BB30)&gt;0,(BB30/BB29)*100,"")))</f>
        <v/>
      </c>
      <c r="BC31" s="141" t="str">
        <f t="shared" si="11"/>
        <v/>
      </c>
    </row>
    <row r="32" spans="1:55" s="140" customFormat="1" ht="24" customHeight="1">
      <c r="A32" s="775"/>
      <c r="B32" s="775"/>
      <c r="C32" s="775"/>
      <c r="D32" s="775"/>
      <c r="E32" s="147"/>
      <c r="F32" s="147"/>
      <c r="G32" s="147"/>
      <c r="H32" s="147"/>
      <c r="I32" s="147"/>
      <c r="J32" s="148"/>
      <c r="K32" s="148"/>
      <c r="L32" s="148"/>
      <c r="M32" s="148"/>
      <c r="N32" s="148"/>
      <c r="O32" s="148"/>
      <c r="P32" s="148"/>
      <c r="Q32" s="148"/>
      <c r="R32" s="148"/>
      <c r="S32" s="148"/>
      <c r="T32" s="148"/>
      <c r="U32" s="148"/>
      <c r="V32" s="148"/>
      <c r="W32" s="148"/>
      <c r="X32" s="148"/>
      <c r="Y32" s="148"/>
      <c r="Z32" s="148"/>
      <c r="AA32" s="148"/>
      <c r="AB32" s="148"/>
      <c r="AC32" s="1071" t="s">
        <v>2223</v>
      </c>
      <c r="AE32" s="762" t="s">
        <v>759</v>
      </c>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row>
    <row r="33" spans="1:55" s="140" customFormat="1">
      <c r="A33" s="775" t="s">
        <v>538</v>
      </c>
      <c r="B33" s="793" t="s">
        <v>74</v>
      </c>
      <c r="C33" s="775" t="s">
        <v>615</v>
      </c>
      <c r="D33" s="775" t="s">
        <v>84</v>
      </c>
      <c r="E33" s="718">
        <f>SUM(E8,E12,E21,E25)</f>
        <v>0</v>
      </c>
      <c r="F33" s="718">
        <f t="shared" ref="F33:AB33" si="12">SUM(F8,F12,F21,F25)</f>
        <v>0</v>
      </c>
      <c r="G33" s="722">
        <f t="shared" si="12"/>
        <v>0</v>
      </c>
      <c r="H33" s="718">
        <f t="shared" si="12"/>
        <v>0</v>
      </c>
      <c r="I33" s="718">
        <f t="shared" si="12"/>
        <v>0</v>
      </c>
      <c r="J33" s="718">
        <f t="shared" si="12"/>
        <v>0</v>
      </c>
      <c r="K33" s="718">
        <f t="shared" si="12"/>
        <v>0</v>
      </c>
      <c r="L33" s="718">
        <f t="shared" si="12"/>
        <v>0</v>
      </c>
      <c r="M33" s="718">
        <f t="shared" si="12"/>
        <v>0</v>
      </c>
      <c r="N33" s="718">
        <f t="shared" si="12"/>
        <v>0</v>
      </c>
      <c r="O33" s="722">
        <f t="shared" si="12"/>
        <v>0</v>
      </c>
      <c r="P33" s="718">
        <f t="shared" si="12"/>
        <v>0</v>
      </c>
      <c r="Q33" s="718">
        <f t="shared" si="12"/>
        <v>0</v>
      </c>
      <c r="R33" s="718">
        <f t="shared" si="12"/>
        <v>0</v>
      </c>
      <c r="S33" s="718">
        <f t="shared" ref="S33:Y33" si="13">SUM(S8,S12,S21,S25)</f>
        <v>0</v>
      </c>
      <c r="T33" s="718">
        <f t="shared" si="13"/>
        <v>0</v>
      </c>
      <c r="U33" s="718">
        <f t="shared" si="13"/>
        <v>0</v>
      </c>
      <c r="V33" s="718">
        <f t="shared" si="13"/>
        <v>0</v>
      </c>
      <c r="W33" s="718">
        <f t="shared" si="13"/>
        <v>0</v>
      </c>
      <c r="X33" s="718">
        <f t="shared" si="13"/>
        <v>0</v>
      </c>
      <c r="Y33" s="722">
        <f t="shared" si="13"/>
        <v>0</v>
      </c>
      <c r="Z33" s="718">
        <f>SUM(Z8,Z12,Z21,Z25)</f>
        <v>0</v>
      </c>
      <c r="AA33" s="718">
        <f>SUM(AA8,AA12,AA21,AA25)</f>
        <v>0</v>
      </c>
      <c r="AB33" s="722">
        <f t="shared" si="12"/>
        <v>0</v>
      </c>
      <c r="AC33" s="1072" t="s">
        <v>2224</v>
      </c>
      <c r="AE33" s="762" t="s">
        <v>652</v>
      </c>
      <c r="AF33" s="145">
        <f t="shared" ref="AF33:BC33" si="14">SUM(AF8,AF12,AF21,AF25)</f>
        <v>0</v>
      </c>
      <c r="AG33" s="145">
        <f t="shared" si="14"/>
        <v>0</v>
      </c>
      <c r="AH33" s="145">
        <f t="shared" si="14"/>
        <v>0</v>
      </c>
      <c r="AI33" s="145">
        <f t="shared" si="14"/>
        <v>0</v>
      </c>
      <c r="AJ33" s="145">
        <f t="shared" si="14"/>
        <v>0</v>
      </c>
      <c r="AK33" s="145">
        <f t="shared" si="14"/>
        <v>0</v>
      </c>
      <c r="AL33" s="145">
        <f t="shared" si="14"/>
        <v>0</v>
      </c>
      <c r="AM33" s="145">
        <f t="shared" si="14"/>
        <v>0</v>
      </c>
      <c r="AN33" s="145">
        <f t="shared" si="14"/>
        <v>0</v>
      </c>
      <c r="AO33" s="145">
        <f t="shared" si="14"/>
        <v>0</v>
      </c>
      <c r="AP33" s="145">
        <f t="shared" si="14"/>
        <v>0</v>
      </c>
      <c r="AQ33" s="145">
        <f t="shared" si="14"/>
        <v>0</v>
      </c>
      <c r="AR33" s="145">
        <f t="shared" si="14"/>
        <v>0</v>
      </c>
      <c r="AS33" s="145">
        <f t="shared" si="14"/>
        <v>0</v>
      </c>
      <c r="AT33" s="145">
        <f t="shared" si="14"/>
        <v>0</v>
      </c>
      <c r="AU33" s="145">
        <f t="shared" si="14"/>
        <v>0</v>
      </c>
      <c r="AV33" s="145">
        <f t="shared" si="14"/>
        <v>0</v>
      </c>
      <c r="AW33" s="145">
        <f t="shared" si="14"/>
        <v>0</v>
      </c>
      <c r="AX33" s="145">
        <f t="shared" si="14"/>
        <v>0</v>
      </c>
      <c r="AY33" s="145">
        <f>SUM(AY8,AY12,AY21,AY25)</f>
        <v>0</v>
      </c>
      <c r="AZ33" s="145">
        <f>SUM(AZ8,AZ12,AZ21,AZ25)</f>
        <v>0</v>
      </c>
      <c r="BA33" s="145">
        <f>SUM(BA8,BA12,BA21,BA25)</f>
        <v>0</v>
      </c>
      <c r="BB33" s="145">
        <f>SUM(BB8,BB12,BB21,BB25)</f>
        <v>0</v>
      </c>
      <c r="BC33" s="145">
        <f t="shared" si="14"/>
        <v>0</v>
      </c>
    </row>
    <row r="34" spans="1:55" s="140" customFormat="1" ht="12.75" thickBot="1">
      <c r="A34" s="775" t="s">
        <v>538</v>
      </c>
      <c r="B34" s="775" t="s">
        <v>75</v>
      </c>
      <c r="C34" s="775" t="s">
        <v>615</v>
      </c>
      <c r="D34" s="775" t="s">
        <v>84</v>
      </c>
      <c r="E34" s="720">
        <f>SUM(E13,E17,E26,E30)</f>
        <v>0</v>
      </c>
      <c r="F34" s="720">
        <f t="shared" ref="F34:AB34" si="15">SUM(F13,F17,F26,F30)</f>
        <v>0</v>
      </c>
      <c r="G34" s="723">
        <f t="shared" si="15"/>
        <v>0</v>
      </c>
      <c r="H34" s="720">
        <f t="shared" si="15"/>
        <v>0</v>
      </c>
      <c r="I34" s="720">
        <f t="shared" si="15"/>
        <v>0</v>
      </c>
      <c r="J34" s="720">
        <f t="shared" si="15"/>
        <v>0</v>
      </c>
      <c r="K34" s="720">
        <f t="shared" si="15"/>
        <v>0</v>
      </c>
      <c r="L34" s="720">
        <f t="shared" si="15"/>
        <v>0</v>
      </c>
      <c r="M34" s="720">
        <f t="shared" si="15"/>
        <v>0</v>
      </c>
      <c r="N34" s="720">
        <f t="shared" si="15"/>
        <v>0</v>
      </c>
      <c r="O34" s="723">
        <f t="shared" si="15"/>
        <v>0</v>
      </c>
      <c r="P34" s="720">
        <f t="shared" si="15"/>
        <v>0</v>
      </c>
      <c r="Q34" s="720">
        <f t="shared" si="15"/>
        <v>0</v>
      </c>
      <c r="R34" s="720">
        <f t="shared" si="15"/>
        <v>0</v>
      </c>
      <c r="S34" s="720">
        <f t="shared" ref="S34:Y34" si="16">SUM(S13,S17,S26,S30)</f>
        <v>0</v>
      </c>
      <c r="T34" s="720">
        <f t="shared" si="16"/>
        <v>0</v>
      </c>
      <c r="U34" s="720">
        <f t="shared" si="16"/>
        <v>0</v>
      </c>
      <c r="V34" s="720">
        <f t="shared" si="16"/>
        <v>0</v>
      </c>
      <c r="W34" s="720">
        <f t="shared" si="16"/>
        <v>0</v>
      </c>
      <c r="X34" s="720">
        <f t="shared" si="16"/>
        <v>0</v>
      </c>
      <c r="Y34" s="723">
        <f t="shared" si="16"/>
        <v>0</v>
      </c>
      <c r="Z34" s="720">
        <f>SUM(Z13,Z17,Z26,Z30)</f>
        <v>0</v>
      </c>
      <c r="AA34" s="720">
        <f>SUM(AA13,AA17,AA26,AA30)</f>
        <v>0</v>
      </c>
      <c r="AB34" s="723">
        <f t="shared" si="15"/>
        <v>0</v>
      </c>
      <c r="AC34" s="1073" t="s">
        <v>2225</v>
      </c>
      <c r="AE34" s="764" t="s">
        <v>653</v>
      </c>
      <c r="AF34" s="146">
        <f t="shared" ref="AF34:BC34" si="17">SUM(AF13,AF17,AF26,AF30)</f>
        <v>0</v>
      </c>
      <c r="AG34" s="146">
        <f t="shared" si="17"/>
        <v>0</v>
      </c>
      <c r="AH34" s="146">
        <f t="shared" si="17"/>
        <v>0</v>
      </c>
      <c r="AI34" s="146">
        <f t="shared" si="17"/>
        <v>0</v>
      </c>
      <c r="AJ34" s="146">
        <f t="shared" si="17"/>
        <v>0</v>
      </c>
      <c r="AK34" s="146">
        <f t="shared" si="17"/>
        <v>0</v>
      </c>
      <c r="AL34" s="146">
        <f t="shared" si="17"/>
        <v>0</v>
      </c>
      <c r="AM34" s="146">
        <f t="shared" si="17"/>
        <v>0</v>
      </c>
      <c r="AN34" s="146">
        <f t="shared" si="17"/>
        <v>0</v>
      </c>
      <c r="AO34" s="146">
        <f t="shared" si="17"/>
        <v>0</v>
      </c>
      <c r="AP34" s="146">
        <f t="shared" si="17"/>
        <v>0</v>
      </c>
      <c r="AQ34" s="146">
        <f t="shared" si="17"/>
        <v>0</v>
      </c>
      <c r="AR34" s="146">
        <f t="shared" si="17"/>
        <v>0</v>
      </c>
      <c r="AS34" s="146">
        <f t="shared" si="17"/>
        <v>0</v>
      </c>
      <c r="AT34" s="146">
        <f t="shared" si="17"/>
        <v>0</v>
      </c>
      <c r="AU34" s="146">
        <f t="shared" si="17"/>
        <v>0</v>
      </c>
      <c r="AV34" s="146">
        <f t="shared" si="17"/>
        <v>0</v>
      </c>
      <c r="AW34" s="146">
        <f t="shared" si="17"/>
        <v>0</v>
      </c>
      <c r="AX34" s="146">
        <f t="shared" si="17"/>
        <v>0</v>
      </c>
      <c r="AY34" s="146">
        <f>SUM(AY13,AY17,AY26,AY30)</f>
        <v>0</v>
      </c>
      <c r="AZ34" s="146">
        <f>SUM(AZ13,AZ17,AZ26,AZ30)</f>
        <v>0</v>
      </c>
      <c r="BA34" s="146">
        <f>SUM(BA13,BA17,BA26,BA30)</f>
        <v>0</v>
      </c>
      <c r="BB34" s="146">
        <f>SUM(BB13,BB17,BB26,BB30)</f>
        <v>0</v>
      </c>
      <c r="BC34" s="146">
        <f t="shared" si="17"/>
        <v>0</v>
      </c>
    </row>
  </sheetData>
  <phoneticPr fontId="11" type="noConversion"/>
  <conditionalFormatting sqref="E6:Z34">
    <cfRule type="expression" dxfId="197" priority="2" stopIfTrue="1">
      <formula>E6&lt;&gt;AF6</formula>
    </cfRule>
  </conditionalFormatting>
  <conditionalFormatting sqref="AB6:AB34">
    <cfRule type="expression" dxfId="196" priority="89" stopIfTrue="1">
      <formula>AB6&lt;&gt;BC6</formula>
    </cfRule>
  </conditionalFormatting>
  <conditionalFormatting sqref="AA6:AA34">
    <cfRule type="expression" dxfId="195" priority="1" stopIfTrue="1">
      <formula>AA6&lt;&gt;BB6</formula>
    </cfRule>
  </conditionalFormatting>
  <dataValidations count="1">
    <dataValidation type="whole" operator="greaterThanOrEqual" allowBlank="1" showInputMessage="1" showErrorMessage="1" error="Positive whole numbers only / Nombres entiers positifs uniquement" sqref="AF16:BC17 AF11:BC13 AF7:BC8 AF29:BC30 AF24:BC26 AF20:BC21 E16:AB17 E11:AB13 E7:AB8 E29:AB30 E24:AB26 E20:AB21">
      <formula1>0</formula1>
    </dataValidation>
  </dataValidations>
  <pageMargins left="0.25" right="0.25" top="0.5" bottom="0.3" header="0.5" footer="0.5"/>
  <pageSetup paperSize="9" scale="59" orientation="landscape" r:id="rId1"/>
  <headerFooter alignWithMargins="0"/>
  <legacyDrawing r:id="rId2"/>
</worksheet>
</file>

<file path=xl/worksheets/sheet41.xml><?xml version="1.0" encoding="utf-8"?>
<worksheet xmlns="http://schemas.openxmlformats.org/spreadsheetml/2006/main" xmlns:r="http://schemas.openxmlformats.org/officeDocument/2006/relationships">
  <sheetPr codeName="Sheet_TS27" enableFormatConditionsCalculation="0">
    <tabColor indexed="43"/>
    <pageSetUpPr fitToPage="1"/>
  </sheetPr>
  <dimension ref="A1:BP34"/>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15" sqref="AC15"/>
    </sheetView>
  </sheetViews>
  <sheetFormatPr defaultRowHeight="12"/>
  <cols>
    <col min="1" max="4" width="10.140625" style="777" hidden="1" customWidth="1"/>
    <col min="5" max="28" width="8.7109375" style="95" customWidth="1"/>
    <col min="29" max="29" width="30.7109375" style="777" customWidth="1"/>
    <col min="30" max="30" width="9.140625" style="95" hidden="1" customWidth="1"/>
    <col min="31" max="31" width="33.42578125" style="777" hidden="1" customWidth="1"/>
    <col min="32" max="68" width="9.140625" style="95" hidden="1" customWidth="1"/>
    <col min="69" max="79" width="9.140625" style="95" customWidth="1"/>
    <col min="80" max="16384" width="9.140625" style="95"/>
  </cols>
  <sheetData>
    <row r="1" spans="1:55" ht="48.95" customHeight="1">
      <c r="F1" s="402"/>
      <c r="G1" s="220"/>
      <c r="H1" s="220"/>
      <c r="I1" s="1075" t="s">
        <v>2240</v>
      </c>
      <c r="J1" s="220"/>
      <c r="K1" s="220"/>
      <c r="L1" s="220"/>
      <c r="N1" s="402"/>
      <c r="O1" s="221"/>
      <c r="P1" s="221"/>
      <c r="Q1" s="221"/>
      <c r="R1" s="221"/>
      <c r="S1" s="221"/>
      <c r="T1" s="221"/>
      <c r="U1" s="1075" t="s">
        <v>2240</v>
      </c>
      <c r="V1" s="221"/>
      <c r="W1" s="221"/>
      <c r="X1" s="221"/>
      <c r="Y1" s="221"/>
      <c r="Z1" s="221"/>
      <c r="AA1" s="221"/>
      <c r="AB1" s="221"/>
      <c r="AC1" s="1040">
        <f ca="1">NOW()</f>
        <v>41912.572466666665</v>
      </c>
      <c r="AE1" s="787" t="s">
        <v>656</v>
      </c>
    </row>
    <row r="2" spans="1:55"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c r="AE2" s="770"/>
    </row>
    <row r="3" spans="1:55"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E3" s="772"/>
    </row>
    <row r="4" spans="1:55" s="99" customFormat="1">
      <c r="A4" s="759" t="s">
        <v>1304</v>
      </c>
      <c r="B4" s="759" t="s">
        <v>1302</v>
      </c>
      <c r="C4" s="759" t="s">
        <v>1303</v>
      </c>
      <c r="D4" s="760" t="s">
        <v>1305</v>
      </c>
      <c r="E4" s="98"/>
      <c r="F4" s="98"/>
      <c r="G4" s="98"/>
      <c r="H4" s="98"/>
      <c r="I4" s="98"/>
      <c r="J4" s="98"/>
      <c r="K4" s="98"/>
      <c r="L4" s="98"/>
      <c r="AC4" s="771"/>
      <c r="AE4" s="772"/>
    </row>
    <row r="5" spans="1:55" s="99"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137" customFormat="1" ht="24" customHeight="1" thickBot="1">
      <c r="A6" s="789"/>
      <c r="B6" s="789"/>
      <c r="C6" s="789"/>
      <c r="D6" s="789"/>
      <c r="E6" s="626"/>
      <c r="F6" s="626"/>
      <c r="G6" s="626"/>
      <c r="H6" s="626"/>
      <c r="I6" s="626"/>
      <c r="J6" s="626"/>
      <c r="K6" s="626"/>
      <c r="L6" s="626"/>
      <c r="M6" s="626"/>
      <c r="N6" s="626"/>
      <c r="O6" s="126"/>
      <c r="P6" s="627"/>
      <c r="Q6" s="627"/>
      <c r="R6" s="627"/>
      <c r="S6" s="627"/>
      <c r="T6" s="627"/>
      <c r="U6" s="627"/>
      <c r="V6" s="627"/>
      <c r="W6" s="627"/>
      <c r="X6" s="627"/>
      <c r="Y6" s="126"/>
      <c r="Z6" s="627"/>
      <c r="AA6" s="627"/>
      <c r="AB6" s="126"/>
      <c r="AC6" s="1069" t="s">
        <v>2142</v>
      </c>
      <c r="AE6" s="763" t="s">
        <v>186</v>
      </c>
      <c r="AF6" s="249"/>
      <c r="AG6" s="627"/>
      <c r="AH6" s="627"/>
      <c r="AI6" s="627"/>
      <c r="AJ6" s="627"/>
      <c r="AK6" s="627"/>
      <c r="AL6" s="627"/>
      <c r="AM6" s="627"/>
      <c r="AN6" s="627"/>
      <c r="AO6" s="627"/>
      <c r="AP6" s="627"/>
      <c r="AQ6" s="627"/>
      <c r="AR6" s="627"/>
      <c r="AS6" s="627"/>
      <c r="AT6" s="627"/>
      <c r="AU6" s="627"/>
      <c r="AV6" s="627"/>
      <c r="AW6" s="627"/>
      <c r="AX6" s="627"/>
      <c r="AY6" s="627"/>
      <c r="AZ6" s="627"/>
      <c r="BA6" s="627"/>
      <c r="BB6" s="627"/>
      <c r="BC6" s="627"/>
    </row>
    <row r="7" spans="1:55" s="140" customFormat="1" ht="12.75" customHeight="1">
      <c r="A7" s="775" t="s">
        <v>538</v>
      </c>
      <c r="B7" s="793" t="s">
        <v>1308</v>
      </c>
      <c r="C7" s="775" t="s">
        <v>555</v>
      </c>
      <c r="D7" s="775" t="s">
        <v>54</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2220</v>
      </c>
      <c r="AE7" s="762" t="s">
        <v>649</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row>
    <row r="8" spans="1:55" s="140" customFormat="1" ht="12.75" customHeight="1">
      <c r="A8" s="775" t="s">
        <v>538</v>
      </c>
      <c r="B8" s="793" t="s">
        <v>74</v>
      </c>
      <c r="C8" s="775" t="s">
        <v>555</v>
      </c>
      <c r="D8" s="775" t="s">
        <v>54</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2221</v>
      </c>
      <c r="AE8" s="762" t="s">
        <v>963</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row>
    <row r="9" spans="1:55" s="140" customFormat="1" ht="12.75" customHeight="1">
      <c r="A9" s="775"/>
      <c r="B9" s="775"/>
      <c r="C9" s="775"/>
      <c r="D9" s="775"/>
      <c r="E9" s="724" t="str">
        <f>IF(AND(E8&gt;0,E7=0),"Missing Input",IF(AND(E7&gt;0,E8=0),"Missing Output",IF(SUM(E7:E8)&gt;0,(E8*3.6)/E7*100,"")))</f>
        <v/>
      </c>
      <c r="F9" s="724" t="str">
        <f t="shared" ref="F9:AB9" si="0">IF(AND(F8&gt;0,F7=0),"Missing Input",IF(AND(F7&gt;0,F8=0),"Missing Output",IF(SUM(F7:F8)&gt;0,(F8*3.6)/F7*100,"")))</f>
        <v/>
      </c>
      <c r="G9" s="724" t="str">
        <f t="shared" si="0"/>
        <v/>
      </c>
      <c r="H9" s="724" t="str">
        <f t="shared" si="0"/>
        <v/>
      </c>
      <c r="I9" s="724" t="str">
        <f t="shared" si="0"/>
        <v/>
      </c>
      <c r="J9" s="724" t="str">
        <f t="shared" si="0"/>
        <v/>
      </c>
      <c r="K9" s="724" t="str">
        <f t="shared" si="0"/>
        <v/>
      </c>
      <c r="L9" s="724" t="str">
        <f t="shared" si="0"/>
        <v/>
      </c>
      <c r="M9" s="724" t="str">
        <f t="shared" si="0"/>
        <v/>
      </c>
      <c r="N9" s="724" t="str">
        <f t="shared" si="0"/>
        <v/>
      </c>
      <c r="O9" s="724" t="str">
        <f t="shared" si="0"/>
        <v/>
      </c>
      <c r="P9" s="724" t="str">
        <f t="shared" si="0"/>
        <v/>
      </c>
      <c r="Q9" s="724" t="str">
        <f t="shared" si="0"/>
        <v/>
      </c>
      <c r="R9" s="724" t="str">
        <f t="shared" si="0"/>
        <v/>
      </c>
      <c r="S9" s="724" t="str">
        <f t="shared" si="0"/>
        <v/>
      </c>
      <c r="T9" s="724" t="str">
        <f t="shared" si="0"/>
        <v/>
      </c>
      <c r="U9" s="724" t="str">
        <f t="shared" si="0"/>
        <v/>
      </c>
      <c r="V9" s="724" t="str">
        <f t="shared" si="0"/>
        <v/>
      </c>
      <c r="W9" s="724" t="str">
        <f>IF(AND(W8&gt;0,W7=0),"Missing Input",IF(AND(W7&gt;0,W8=0),"Missing Output",IF(SUM(W7:W8)&gt;0,(W8*3.6)/W7*100,"")))</f>
        <v/>
      </c>
      <c r="X9" s="724" t="str">
        <f>IF(AND(X8&gt;0,X7=0),"Missing Input",IF(AND(X7&gt;0,X8=0),"Missing Output",IF(SUM(X7:X8)&gt;0,(X8*3.6)/X7*100,"")))</f>
        <v/>
      </c>
      <c r="Y9" s="724" t="str">
        <f>IF(AND(Y8&gt;0,Y7=0),"Missing Input",IF(AND(Y7&gt;0,Y8=0),"Missing Output",IF(SUM(Y7:Y8)&gt;0,(Y8*3.6)/Y7*100,"")))</f>
        <v/>
      </c>
      <c r="Z9" s="724" t="str">
        <f>IF(AND(Z8&gt;0,Z7=0),"Missing Input",IF(AND(Z7&gt;0,Z8=0),"Missing Output",IF(SUM(Z7:Z8)&gt;0,(Z8*3.6)/Z7*100,"")))</f>
        <v/>
      </c>
      <c r="AA9" s="724" t="str">
        <f>IF(AND(AA8&gt;0,AA7=0),"Missing Input",IF(AND(AA7&gt;0,AA8=0),"Missing Output",IF(SUM(AA7:AA8)&gt;0,(AA8*3.6)/AA7*100,"")))</f>
        <v/>
      </c>
      <c r="AB9" s="724" t="str">
        <f t="shared" si="0"/>
        <v/>
      </c>
      <c r="AC9" s="1070" t="s">
        <v>2222</v>
      </c>
      <c r="AE9" s="762" t="s">
        <v>965</v>
      </c>
      <c r="AF9" s="141" t="str">
        <f t="shared" ref="AF9:BC9" si="1">IF(AND(AF8&gt;0,AF7=0),"Missing Input",IF(AND(AF7&gt;0,AF8=0),"Missing Output",IF(SUM(AF7:AF8)&gt;0,(AF8*3.6)/AF7*100,"")))</f>
        <v/>
      </c>
      <c r="AG9" s="141" t="str">
        <f t="shared" si="1"/>
        <v/>
      </c>
      <c r="AH9" s="141" t="str">
        <f t="shared" si="1"/>
        <v/>
      </c>
      <c r="AI9" s="141" t="str">
        <f t="shared" si="1"/>
        <v/>
      </c>
      <c r="AJ9" s="141" t="str">
        <f t="shared" si="1"/>
        <v/>
      </c>
      <c r="AK9" s="141" t="str">
        <f t="shared" si="1"/>
        <v/>
      </c>
      <c r="AL9" s="141" t="str">
        <f t="shared" si="1"/>
        <v/>
      </c>
      <c r="AM9" s="141" t="str">
        <f t="shared" si="1"/>
        <v/>
      </c>
      <c r="AN9" s="141" t="str">
        <f t="shared" si="1"/>
        <v/>
      </c>
      <c r="AO9" s="141" t="str">
        <f t="shared" si="1"/>
        <v/>
      </c>
      <c r="AP9" s="141" t="str">
        <f t="shared" si="1"/>
        <v/>
      </c>
      <c r="AQ9" s="141" t="str">
        <f t="shared" si="1"/>
        <v/>
      </c>
      <c r="AR9" s="141" t="str">
        <f t="shared" si="1"/>
        <v/>
      </c>
      <c r="AS9" s="141" t="str">
        <f t="shared" si="1"/>
        <v/>
      </c>
      <c r="AT9" s="141" t="str">
        <f t="shared" si="1"/>
        <v/>
      </c>
      <c r="AU9" s="141" t="str">
        <f t="shared" si="1"/>
        <v/>
      </c>
      <c r="AV9" s="141" t="str">
        <f t="shared" si="1"/>
        <v/>
      </c>
      <c r="AW9" s="141" t="str">
        <f t="shared" si="1"/>
        <v/>
      </c>
      <c r="AX9" s="141" t="str">
        <f t="shared" si="1"/>
        <v/>
      </c>
      <c r="AY9" s="141" t="str">
        <f>IF(AND(AY8&gt;0,AY7=0),"Missing Input",IF(AND(AY7&gt;0,AY8=0),"Missing Output",IF(SUM(AY7:AY8)&gt;0,(AY8*3.6)/AY7*100,"")))</f>
        <v/>
      </c>
      <c r="AZ9" s="141" t="str">
        <f>IF(AND(AZ8&gt;0,AZ7=0),"Missing Input",IF(AND(AZ7&gt;0,AZ8=0),"Missing Output",IF(SUM(AZ7:AZ8)&gt;0,(AZ8*3.6)/AZ7*100,"")))</f>
        <v/>
      </c>
      <c r="BA9" s="141" t="str">
        <f>IF(AND(BA8&gt;0,BA7=0),"Missing Input",IF(AND(BA7&gt;0,BA8=0),"Missing Output",IF(SUM(BA7:BA8)&gt;0,(BA8*3.6)/BA7*100,"")))</f>
        <v/>
      </c>
      <c r="BB9" s="141" t="str">
        <f>IF(AND(BB8&gt;0,BB7=0),"Missing Input",IF(AND(BB7&gt;0,BB8=0),"Missing Output",IF(SUM(BB7:BB8)&gt;0,(BB8*3.6)/BB7*100,"")))</f>
        <v/>
      </c>
      <c r="BC9" s="141" t="str">
        <f t="shared" si="1"/>
        <v/>
      </c>
    </row>
    <row r="10" spans="1:55" s="140" customFormat="1" ht="24" customHeight="1">
      <c r="A10" s="775"/>
      <c r="B10" s="775"/>
      <c r="C10" s="794"/>
      <c r="D10" s="775"/>
      <c r="E10" s="631"/>
      <c r="F10" s="631"/>
      <c r="G10" s="631"/>
      <c r="H10" s="631"/>
      <c r="I10" s="631"/>
      <c r="J10" s="632"/>
      <c r="K10" s="632"/>
      <c r="L10" s="632"/>
      <c r="M10" s="632"/>
      <c r="N10" s="632"/>
      <c r="O10" s="149"/>
      <c r="P10" s="633"/>
      <c r="Q10" s="633"/>
      <c r="R10" s="633"/>
      <c r="S10" s="633"/>
      <c r="T10" s="633"/>
      <c r="U10" s="633"/>
      <c r="V10" s="633"/>
      <c r="W10" s="633"/>
      <c r="X10" s="633"/>
      <c r="Y10" s="149"/>
      <c r="Z10" s="633"/>
      <c r="AA10" s="633"/>
      <c r="AB10" s="149"/>
      <c r="AC10" s="1067" t="s">
        <v>2141</v>
      </c>
      <c r="AE10" s="762" t="s">
        <v>189</v>
      </c>
      <c r="AF10" s="633"/>
      <c r="AG10" s="633"/>
      <c r="AH10" s="633"/>
      <c r="AI10" s="633"/>
      <c r="AJ10" s="633"/>
      <c r="AK10" s="633"/>
      <c r="AL10" s="633"/>
      <c r="AM10" s="633"/>
      <c r="AN10" s="633"/>
      <c r="AO10" s="633"/>
      <c r="AP10" s="633"/>
      <c r="AQ10" s="633"/>
      <c r="AR10" s="633"/>
      <c r="AS10" s="633"/>
      <c r="AT10" s="633"/>
      <c r="AU10" s="633"/>
      <c r="AV10" s="633"/>
      <c r="AW10" s="633"/>
      <c r="AX10" s="633"/>
      <c r="AY10" s="633"/>
      <c r="AZ10" s="633"/>
      <c r="BA10" s="633"/>
      <c r="BB10" s="633"/>
      <c r="BC10" s="633"/>
    </row>
    <row r="11" spans="1:55" s="140" customFormat="1" ht="12.75" customHeight="1">
      <c r="A11" s="775" t="s">
        <v>538</v>
      </c>
      <c r="B11" s="793" t="s">
        <v>1308</v>
      </c>
      <c r="C11" s="775" t="s">
        <v>556</v>
      </c>
      <c r="D11" s="775" t="s">
        <v>54</v>
      </c>
      <c r="E11" s="138">
        <v>0</v>
      </c>
      <c r="F11" s="138">
        <v>0</v>
      </c>
      <c r="G11" s="138">
        <v>0</v>
      </c>
      <c r="H11" s="138">
        <v>0</v>
      </c>
      <c r="I11" s="138">
        <v>0</v>
      </c>
      <c r="J11" s="138">
        <v>0</v>
      </c>
      <c r="K11" s="138">
        <v>0</v>
      </c>
      <c r="L11" s="138">
        <v>0</v>
      </c>
      <c r="M11" s="138">
        <v>0</v>
      </c>
      <c r="N11" s="138">
        <v>0</v>
      </c>
      <c r="O11" s="138">
        <v>0</v>
      </c>
      <c r="P11" s="138">
        <v>0</v>
      </c>
      <c r="Q11" s="138">
        <v>0</v>
      </c>
      <c r="R11" s="138">
        <v>0</v>
      </c>
      <c r="S11" s="138">
        <v>0</v>
      </c>
      <c r="T11" s="138">
        <v>0</v>
      </c>
      <c r="U11" s="138">
        <v>0</v>
      </c>
      <c r="V11" s="138">
        <v>0</v>
      </c>
      <c r="W11" s="138">
        <v>0</v>
      </c>
      <c r="X11" s="138">
        <v>0</v>
      </c>
      <c r="Y11" s="138">
        <v>0</v>
      </c>
      <c r="Z11" s="138">
        <v>0</v>
      </c>
      <c r="AA11" s="138">
        <v>0</v>
      </c>
      <c r="AB11" s="138">
        <v>0</v>
      </c>
      <c r="AC11" s="1054" t="s">
        <v>2220</v>
      </c>
      <c r="AE11" s="762" t="s">
        <v>649</v>
      </c>
      <c r="AF11" s="138">
        <v>0</v>
      </c>
      <c r="AG11" s="138">
        <v>0</v>
      </c>
      <c r="AH11" s="138">
        <v>0</v>
      </c>
      <c r="AI11" s="138">
        <v>0</v>
      </c>
      <c r="AJ11" s="138">
        <v>0</v>
      </c>
      <c r="AK11" s="138">
        <v>0</v>
      </c>
      <c r="AL11" s="138">
        <v>0</v>
      </c>
      <c r="AM11" s="138">
        <v>0</v>
      </c>
      <c r="AN11" s="138">
        <v>0</v>
      </c>
      <c r="AO11" s="138">
        <v>0</v>
      </c>
      <c r="AP11" s="138">
        <v>0</v>
      </c>
      <c r="AQ11" s="138">
        <v>0</v>
      </c>
      <c r="AR11" s="138">
        <v>0</v>
      </c>
      <c r="AS11" s="138">
        <v>0</v>
      </c>
      <c r="AT11" s="138">
        <v>0</v>
      </c>
      <c r="AU11" s="138">
        <v>0</v>
      </c>
      <c r="AV11" s="138">
        <v>0</v>
      </c>
      <c r="AW11" s="138">
        <v>0</v>
      </c>
      <c r="AX11" s="138">
        <v>0</v>
      </c>
      <c r="AY11" s="138">
        <v>0</v>
      </c>
      <c r="AZ11" s="138">
        <v>0</v>
      </c>
      <c r="BA11" s="138">
        <v>0</v>
      </c>
      <c r="BB11" s="138">
        <v>0</v>
      </c>
      <c r="BC11" s="138">
        <v>0</v>
      </c>
    </row>
    <row r="12" spans="1:55" s="140" customFormat="1" ht="12.75" customHeight="1">
      <c r="A12" s="775" t="s">
        <v>538</v>
      </c>
      <c r="B12" s="793" t="s">
        <v>74</v>
      </c>
      <c r="C12" s="775" t="s">
        <v>556</v>
      </c>
      <c r="D12" s="775" t="s">
        <v>54</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2221</v>
      </c>
      <c r="AE12" s="762" t="s">
        <v>650</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row>
    <row r="13" spans="1:55" s="140" customFormat="1" ht="12.75" customHeight="1">
      <c r="A13" s="775" t="s">
        <v>538</v>
      </c>
      <c r="B13" s="793" t="s">
        <v>75</v>
      </c>
      <c r="C13" s="775" t="s">
        <v>556</v>
      </c>
      <c r="D13" s="775" t="s">
        <v>54</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2225</v>
      </c>
      <c r="AE13" s="762" t="s">
        <v>651</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row>
    <row r="14" spans="1:55" s="140" customFormat="1" ht="12.75" customHeight="1">
      <c r="A14" s="775"/>
      <c r="B14" s="775"/>
      <c r="C14" s="775"/>
      <c r="D14" s="775"/>
      <c r="E14" s="724" t="str">
        <f>IF(AND(SUM(E12:E13)&gt;0,E11=0),"Missing Input",IF(AND(E12=0,E11&gt;0),"Missing Output",IF(SUM(E11:E13)&gt;0,(E12*3.6+E13)/E11*100,"")))</f>
        <v/>
      </c>
      <c r="F14" s="724" t="str">
        <f t="shared" ref="F14:AB14" si="2">IF(AND(SUM(F12:F13)&gt;0,F11=0),"Missing Input",IF(AND(F12=0,F11&gt;0),"Missing Output",IF(SUM(F11:F13)&gt;0,(F12*3.6+F13)/F11*100,"")))</f>
        <v/>
      </c>
      <c r="G14" s="724" t="str">
        <f t="shared" si="2"/>
        <v/>
      </c>
      <c r="H14" s="724" t="str">
        <f t="shared" si="2"/>
        <v/>
      </c>
      <c r="I14" s="724" t="str">
        <f t="shared" si="2"/>
        <v/>
      </c>
      <c r="J14" s="724" t="str">
        <f t="shared" si="2"/>
        <v/>
      </c>
      <c r="K14" s="724" t="str">
        <f t="shared" si="2"/>
        <v/>
      </c>
      <c r="L14" s="724" t="str">
        <f t="shared" si="2"/>
        <v/>
      </c>
      <c r="M14" s="724" t="str">
        <f t="shared" si="2"/>
        <v/>
      </c>
      <c r="N14" s="724" t="str">
        <f t="shared" si="2"/>
        <v/>
      </c>
      <c r="O14" s="724" t="str">
        <f t="shared" si="2"/>
        <v/>
      </c>
      <c r="P14" s="724" t="str">
        <f t="shared" si="2"/>
        <v/>
      </c>
      <c r="Q14" s="724" t="str">
        <f t="shared" si="2"/>
        <v/>
      </c>
      <c r="R14" s="724" t="str">
        <f t="shared" si="2"/>
        <v/>
      </c>
      <c r="S14" s="724" t="str">
        <f t="shared" si="2"/>
        <v/>
      </c>
      <c r="T14" s="724" t="str">
        <f t="shared" si="2"/>
        <v/>
      </c>
      <c r="U14" s="724" t="str">
        <f t="shared" si="2"/>
        <v/>
      </c>
      <c r="V14" s="724" t="str">
        <f t="shared" si="2"/>
        <v/>
      </c>
      <c r="W14" s="724" t="str">
        <f>IF(AND(SUM(W12:W13)&gt;0,W11=0),"Missing Input",IF(AND(W12=0,W11&gt;0),"Missing Output",IF(SUM(W11:W13)&gt;0,(W12*3.6+W13)/W11*100,"")))</f>
        <v/>
      </c>
      <c r="X14" s="724" t="str">
        <f>IF(AND(SUM(X12:X13)&gt;0,X11=0),"Missing Input",IF(AND(X12=0,X11&gt;0),"Missing Output",IF(SUM(X11:X13)&gt;0,(X12*3.6+X13)/X11*100,"")))</f>
        <v/>
      </c>
      <c r="Y14" s="724" t="str">
        <f>IF(AND(SUM(Y12:Y13)&gt;0,Y11=0),"Missing Input",IF(AND(Y12=0,Y11&gt;0),"Missing Output",IF(SUM(Y11:Y13)&gt;0,(Y12*3.6+Y13)/Y11*100,"")))</f>
        <v/>
      </c>
      <c r="Z14" s="724" t="str">
        <f>IF(AND(SUM(Z12:Z13)&gt;0,Z11=0),"Missing Input",IF(AND(Z12=0,Z11&gt;0),"Missing Output",IF(SUM(Z11:Z13)&gt;0,(Z12*3.6+Z13)/Z11*100,"")))</f>
        <v/>
      </c>
      <c r="AA14" s="724" t="str">
        <f>IF(AND(SUM(AA12:AA13)&gt;0,AA11=0),"Missing Input",IF(AND(AA12=0,AA11&gt;0),"Missing Output",IF(SUM(AA11:AA13)&gt;0,(AA12*3.6+AA13)/AA11*100,"")))</f>
        <v/>
      </c>
      <c r="AB14" s="724" t="str">
        <f t="shared" si="2"/>
        <v/>
      </c>
      <c r="AC14" s="1070" t="s">
        <v>2222</v>
      </c>
      <c r="AE14" s="762" t="s">
        <v>965</v>
      </c>
      <c r="AF14" s="141" t="str">
        <f t="shared" ref="AF14:BC14" si="3">IF(AND(SUM(AF12:AF13)&gt;0,AF11=0),"Missing Input",IF(AND(AF12=0,AF11&gt;0),"Missing Output",IF(SUM(AF11:AF13)&gt;0,(AF12*3.6+AF13)/AF11*100,"")))</f>
        <v/>
      </c>
      <c r="AG14" s="141" t="str">
        <f t="shared" si="3"/>
        <v/>
      </c>
      <c r="AH14" s="141" t="str">
        <f t="shared" si="3"/>
        <v/>
      </c>
      <c r="AI14" s="141" t="str">
        <f t="shared" si="3"/>
        <v/>
      </c>
      <c r="AJ14" s="141" t="str">
        <f t="shared" si="3"/>
        <v/>
      </c>
      <c r="AK14" s="141" t="str">
        <f t="shared" si="3"/>
        <v/>
      </c>
      <c r="AL14" s="141" t="str">
        <f t="shared" si="3"/>
        <v/>
      </c>
      <c r="AM14" s="141" t="str">
        <f t="shared" si="3"/>
        <v/>
      </c>
      <c r="AN14" s="141" t="str">
        <f t="shared" si="3"/>
        <v/>
      </c>
      <c r="AO14" s="141" t="str">
        <f t="shared" si="3"/>
        <v/>
      </c>
      <c r="AP14" s="141" t="str">
        <f t="shared" si="3"/>
        <v/>
      </c>
      <c r="AQ14" s="141" t="str">
        <f t="shared" si="3"/>
        <v/>
      </c>
      <c r="AR14" s="141" t="str">
        <f t="shared" si="3"/>
        <v/>
      </c>
      <c r="AS14" s="141" t="str">
        <f t="shared" si="3"/>
        <v/>
      </c>
      <c r="AT14" s="141" t="str">
        <f t="shared" si="3"/>
        <v/>
      </c>
      <c r="AU14" s="141" t="str">
        <f t="shared" si="3"/>
        <v/>
      </c>
      <c r="AV14" s="141" t="str">
        <f t="shared" si="3"/>
        <v/>
      </c>
      <c r="AW14" s="141" t="str">
        <f t="shared" si="3"/>
        <v/>
      </c>
      <c r="AX14" s="141" t="str">
        <f t="shared" si="3"/>
        <v/>
      </c>
      <c r="AY14" s="141" t="str">
        <f>IF(AND(SUM(AY12:AY13)&gt;0,AY11=0),"Missing Input",IF(AND(AY12=0,AY11&gt;0),"Missing Output",IF(SUM(AY11:AY13)&gt;0,(AY12*3.6+AY13)/AY11*100,"")))</f>
        <v/>
      </c>
      <c r="AZ14" s="141" t="str">
        <f>IF(AND(SUM(AZ12:AZ13)&gt;0,AZ11=0),"Missing Input",IF(AND(AZ12=0,AZ11&gt;0),"Missing Output",IF(SUM(AZ11:AZ13)&gt;0,(AZ12*3.6+AZ13)/AZ11*100,"")))</f>
        <v/>
      </c>
      <c r="BA14" s="141" t="str">
        <f>IF(AND(SUM(BA12:BA13)&gt;0,BA11=0),"Missing Input",IF(AND(BA12=0,BA11&gt;0),"Missing Output",IF(SUM(BA11:BA13)&gt;0,(BA12*3.6+BA13)/BA11*100,"")))</f>
        <v/>
      </c>
      <c r="BB14" s="141" t="str">
        <f>IF(AND(SUM(BB12:BB13)&gt;0,BB11=0),"Missing Input",IF(AND(BB12=0,BB11&gt;0),"Missing Output",IF(SUM(BB11:BB13)&gt;0,(BB12*3.6+BB13)/BB11*100,"")))</f>
        <v/>
      </c>
      <c r="BC14" s="141" t="str">
        <f t="shared" si="3"/>
        <v/>
      </c>
    </row>
    <row r="15" spans="1:55" s="140" customFormat="1" ht="24" customHeight="1">
      <c r="A15" s="775"/>
      <c r="B15" s="775"/>
      <c r="C15" s="794"/>
      <c r="D15" s="775"/>
      <c r="E15" s="631"/>
      <c r="F15" s="631"/>
      <c r="G15" s="631"/>
      <c r="H15" s="631"/>
      <c r="I15" s="631"/>
      <c r="J15" s="632"/>
      <c r="K15" s="632"/>
      <c r="L15" s="632"/>
      <c r="M15" s="632"/>
      <c r="N15" s="632"/>
      <c r="O15" s="149"/>
      <c r="P15" s="633"/>
      <c r="Q15" s="633"/>
      <c r="R15" s="633"/>
      <c r="S15" s="633"/>
      <c r="T15" s="633"/>
      <c r="U15" s="633"/>
      <c r="V15" s="633"/>
      <c r="W15" s="633"/>
      <c r="X15" s="633"/>
      <c r="Y15" s="149"/>
      <c r="Z15" s="633"/>
      <c r="AA15" s="633"/>
      <c r="AB15" s="149"/>
      <c r="AC15" s="1066" t="s">
        <v>2269</v>
      </c>
      <c r="AE15" s="762" t="s">
        <v>198</v>
      </c>
      <c r="AF15" s="633"/>
      <c r="AG15" s="633"/>
      <c r="AH15" s="633"/>
      <c r="AI15" s="633"/>
      <c r="AJ15" s="633"/>
      <c r="AK15" s="633"/>
      <c r="AL15" s="633"/>
      <c r="AM15" s="633"/>
      <c r="AN15" s="633"/>
      <c r="AO15" s="633"/>
      <c r="AP15" s="633"/>
      <c r="AQ15" s="633"/>
      <c r="AR15" s="633"/>
      <c r="AS15" s="633"/>
      <c r="AT15" s="633"/>
      <c r="AU15" s="633"/>
      <c r="AV15" s="633"/>
      <c r="AW15" s="633"/>
      <c r="AX15" s="633"/>
      <c r="AY15" s="633"/>
      <c r="AZ15" s="633"/>
      <c r="BA15" s="633"/>
      <c r="BB15" s="633"/>
      <c r="BC15" s="633"/>
    </row>
    <row r="16" spans="1:55" s="140" customFormat="1" ht="12.75" customHeight="1">
      <c r="A16" s="775" t="s">
        <v>538</v>
      </c>
      <c r="B16" s="793" t="s">
        <v>1308</v>
      </c>
      <c r="C16" s="775" t="s">
        <v>558</v>
      </c>
      <c r="D16" s="775" t="s">
        <v>54</v>
      </c>
      <c r="E16" s="138">
        <v>0</v>
      </c>
      <c r="F16" s="138">
        <v>0</v>
      </c>
      <c r="G16" s="138">
        <v>0</v>
      </c>
      <c r="H16" s="138">
        <v>0</v>
      </c>
      <c r="I16" s="138">
        <v>0</v>
      </c>
      <c r="J16" s="138">
        <v>0</v>
      </c>
      <c r="K16" s="138">
        <v>0</v>
      </c>
      <c r="L16" s="138">
        <v>0</v>
      </c>
      <c r="M16" s="138">
        <v>0</v>
      </c>
      <c r="N16" s="138">
        <v>0</v>
      </c>
      <c r="O16" s="138">
        <v>0</v>
      </c>
      <c r="P16" s="138">
        <v>0</v>
      </c>
      <c r="Q16" s="138">
        <v>0</v>
      </c>
      <c r="R16" s="138">
        <v>0</v>
      </c>
      <c r="S16" s="138">
        <v>0</v>
      </c>
      <c r="T16" s="138">
        <v>0</v>
      </c>
      <c r="U16" s="138">
        <v>0</v>
      </c>
      <c r="V16" s="138">
        <v>0</v>
      </c>
      <c r="W16" s="138">
        <v>0</v>
      </c>
      <c r="X16" s="138">
        <v>0</v>
      </c>
      <c r="Y16" s="138">
        <v>0</v>
      </c>
      <c r="Z16" s="138">
        <v>0</v>
      </c>
      <c r="AA16" s="138">
        <v>0</v>
      </c>
      <c r="AB16" s="138">
        <v>0</v>
      </c>
      <c r="AC16" s="1054" t="s">
        <v>2220</v>
      </c>
      <c r="AE16" s="762" t="s">
        <v>649</v>
      </c>
      <c r="AF16" s="138">
        <v>0</v>
      </c>
      <c r="AG16" s="138">
        <v>0</v>
      </c>
      <c r="AH16" s="138">
        <v>0</v>
      </c>
      <c r="AI16" s="138">
        <v>0</v>
      </c>
      <c r="AJ16" s="138">
        <v>0</v>
      </c>
      <c r="AK16" s="138">
        <v>0</v>
      </c>
      <c r="AL16" s="138">
        <v>0</v>
      </c>
      <c r="AM16" s="138">
        <v>0</v>
      </c>
      <c r="AN16" s="138">
        <v>0</v>
      </c>
      <c r="AO16" s="138">
        <v>0</v>
      </c>
      <c r="AP16" s="138">
        <v>0</v>
      </c>
      <c r="AQ16" s="138">
        <v>0</v>
      </c>
      <c r="AR16" s="138">
        <v>0</v>
      </c>
      <c r="AS16" s="138">
        <v>0</v>
      </c>
      <c r="AT16" s="138">
        <v>0</v>
      </c>
      <c r="AU16" s="138">
        <v>0</v>
      </c>
      <c r="AV16" s="138">
        <v>0</v>
      </c>
      <c r="AW16" s="138">
        <v>0</v>
      </c>
      <c r="AX16" s="138">
        <v>0</v>
      </c>
      <c r="AY16" s="138">
        <v>0</v>
      </c>
      <c r="AZ16" s="138">
        <v>0</v>
      </c>
      <c r="BA16" s="138">
        <v>0</v>
      </c>
      <c r="BB16" s="138">
        <v>0</v>
      </c>
      <c r="BC16" s="138">
        <v>0</v>
      </c>
    </row>
    <row r="17" spans="1:55" s="140" customFormat="1" ht="12.75" customHeight="1">
      <c r="A17" s="775" t="s">
        <v>538</v>
      </c>
      <c r="B17" s="793" t="s">
        <v>75</v>
      </c>
      <c r="C17" s="775" t="s">
        <v>558</v>
      </c>
      <c r="D17" s="775" t="s">
        <v>54</v>
      </c>
      <c r="E17" s="138">
        <v>0</v>
      </c>
      <c r="F17" s="138">
        <v>0</v>
      </c>
      <c r="G17" s="138">
        <v>0</v>
      </c>
      <c r="H17" s="138">
        <v>0</v>
      </c>
      <c r="I17" s="138">
        <v>0</v>
      </c>
      <c r="J17" s="138">
        <v>0</v>
      </c>
      <c r="K17" s="138">
        <v>0</v>
      </c>
      <c r="L17" s="138">
        <v>0</v>
      </c>
      <c r="M17" s="138">
        <v>0</v>
      </c>
      <c r="N17" s="138">
        <v>0</v>
      </c>
      <c r="O17" s="138">
        <v>0</v>
      </c>
      <c r="P17" s="138">
        <v>0</v>
      </c>
      <c r="Q17" s="138">
        <v>0</v>
      </c>
      <c r="R17" s="138">
        <v>0</v>
      </c>
      <c r="S17" s="138">
        <v>0</v>
      </c>
      <c r="T17" s="138">
        <v>0</v>
      </c>
      <c r="U17" s="138">
        <v>0</v>
      </c>
      <c r="V17" s="138">
        <v>0</v>
      </c>
      <c r="W17" s="138">
        <v>0</v>
      </c>
      <c r="X17" s="138">
        <v>0</v>
      </c>
      <c r="Y17" s="138">
        <v>0</v>
      </c>
      <c r="Z17" s="138">
        <v>0</v>
      </c>
      <c r="AA17" s="138">
        <v>0</v>
      </c>
      <c r="AB17" s="138">
        <v>0</v>
      </c>
      <c r="AC17" s="1054" t="s">
        <v>2225</v>
      </c>
      <c r="AE17" s="762" t="s">
        <v>651</v>
      </c>
      <c r="AF17" s="138">
        <v>0</v>
      </c>
      <c r="AG17" s="138">
        <v>0</v>
      </c>
      <c r="AH17" s="138">
        <v>0</v>
      </c>
      <c r="AI17" s="138">
        <v>0</v>
      </c>
      <c r="AJ17" s="138">
        <v>0</v>
      </c>
      <c r="AK17" s="138">
        <v>0</v>
      </c>
      <c r="AL17" s="138">
        <v>0</v>
      </c>
      <c r="AM17" s="138">
        <v>0</v>
      </c>
      <c r="AN17" s="138">
        <v>0</v>
      </c>
      <c r="AO17" s="138">
        <v>0</v>
      </c>
      <c r="AP17" s="138">
        <v>0</v>
      </c>
      <c r="AQ17" s="138">
        <v>0</v>
      </c>
      <c r="AR17" s="138">
        <v>0</v>
      </c>
      <c r="AS17" s="138">
        <v>0</v>
      </c>
      <c r="AT17" s="138">
        <v>0</v>
      </c>
      <c r="AU17" s="138">
        <v>0</v>
      </c>
      <c r="AV17" s="138">
        <v>0</v>
      </c>
      <c r="AW17" s="138">
        <v>0</v>
      </c>
      <c r="AX17" s="138">
        <v>0</v>
      </c>
      <c r="AY17" s="138">
        <v>0</v>
      </c>
      <c r="AZ17" s="138">
        <v>0</v>
      </c>
      <c r="BA17" s="138">
        <v>0</v>
      </c>
      <c r="BB17" s="138">
        <v>0</v>
      </c>
      <c r="BC17" s="138">
        <v>0</v>
      </c>
    </row>
    <row r="18" spans="1:55" s="140" customFormat="1" ht="12.75" customHeight="1">
      <c r="A18" s="775"/>
      <c r="B18" s="775"/>
      <c r="C18" s="775"/>
      <c r="D18" s="775"/>
      <c r="E18" s="724" t="str">
        <f>IF(AND(E17&gt;0,E16=0),"Missing Input",IF(AND(E16&gt;0,E17=0),"Missing Output",IF(SUM(E16:E17)&gt;0,(E17/E16)*100,"")))</f>
        <v/>
      </c>
      <c r="F18" s="724" t="str">
        <f t="shared" ref="F18:AB18" si="4">IF(AND(F17&gt;0,F16=0),"Missing Input",IF(AND(F16&gt;0,F17=0),"Missing Output",IF(SUM(F16:F17)&gt;0,(F17/F16)*100,"")))</f>
        <v/>
      </c>
      <c r="G18" s="724" t="str">
        <f t="shared" si="4"/>
        <v/>
      </c>
      <c r="H18" s="724" t="str">
        <f t="shared" si="4"/>
        <v/>
      </c>
      <c r="I18" s="724" t="str">
        <f t="shared" si="4"/>
        <v/>
      </c>
      <c r="J18" s="724" t="str">
        <f t="shared" si="4"/>
        <v/>
      </c>
      <c r="K18" s="724" t="str">
        <f t="shared" si="4"/>
        <v/>
      </c>
      <c r="L18" s="724" t="str">
        <f t="shared" si="4"/>
        <v/>
      </c>
      <c r="M18" s="724" t="str">
        <f t="shared" si="4"/>
        <v/>
      </c>
      <c r="N18" s="724" t="str">
        <f t="shared" si="4"/>
        <v/>
      </c>
      <c r="O18" s="724" t="str">
        <f t="shared" si="4"/>
        <v/>
      </c>
      <c r="P18" s="724" t="str">
        <f t="shared" si="4"/>
        <v/>
      </c>
      <c r="Q18" s="724" t="str">
        <f t="shared" si="4"/>
        <v/>
      </c>
      <c r="R18" s="724" t="str">
        <f t="shared" si="4"/>
        <v/>
      </c>
      <c r="S18" s="724" t="str">
        <f t="shared" si="4"/>
        <v/>
      </c>
      <c r="T18" s="724" t="str">
        <f t="shared" si="4"/>
        <v/>
      </c>
      <c r="U18" s="724" t="str">
        <f t="shared" si="4"/>
        <v/>
      </c>
      <c r="V18" s="724" t="str">
        <f t="shared" si="4"/>
        <v/>
      </c>
      <c r="W18" s="724" t="str">
        <f>IF(AND(W17&gt;0,W16=0),"Missing Input",IF(AND(W16&gt;0,W17=0),"Missing Output",IF(SUM(W16:W17)&gt;0,(W17/W16)*100,"")))</f>
        <v/>
      </c>
      <c r="X18" s="724" t="str">
        <f>IF(AND(X17&gt;0,X16=0),"Missing Input",IF(AND(X16&gt;0,X17=0),"Missing Output",IF(SUM(X16:X17)&gt;0,(X17/X16)*100,"")))</f>
        <v/>
      </c>
      <c r="Y18" s="724" t="str">
        <f>IF(AND(Y17&gt;0,Y16=0),"Missing Input",IF(AND(Y16&gt;0,Y17=0),"Missing Output",IF(SUM(Y16:Y17)&gt;0,(Y17/Y16)*100,"")))</f>
        <v/>
      </c>
      <c r="Z18" s="724" t="str">
        <f>IF(AND(Z17&gt;0,Z16=0),"Missing Input",IF(AND(Z16&gt;0,Z17=0),"Missing Output",IF(SUM(Z16:Z17)&gt;0,(Z17/Z16)*100,"")))</f>
        <v/>
      </c>
      <c r="AA18" s="724" t="str">
        <f>IF(AND(AA17&gt;0,AA16=0),"Missing Input",IF(AND(AA16&gt;0,AA17=0),"Missing Output",IF(SUM(AA16:AA17)&gt;0,(AA17/AA16)*100,"")))</f>
        <v/>
      </c>
      <c r="AB18" s="724" t="str">
        <f t="shared" si="4"/>
        <v/>
      </c>
      <c r="AC18" s="1070" t="s">
        <v>2222</v>
      </c>
      <c r="AE18" s="762" t="s">
        <v>965</v>
      </c>
      <c r="AF18" s="141" t="str">
        <f t="shared" ref="AF18:BC18" si="5">IF(AND(AF17&gt;0,AF16=0),"Missing Input",IF(AND(AF16&gt;0,AF17=0),"Missing Output",IF(SUM(AF16:AF17)&gt;0,(AF17/AF16)*100,"")))</f>
        <v/>
      </c>
      <c r="AG18" s="141" t="str">
        <f t="shared" si="5"/>
        <v/>
      </c>
      <c r="AH18" s="141" t="str">
        <f t="shared" si="5"/>
        <v/>
      </c>
      <c r="AI18" s="141" t="str">
        <f t="shared" si="5"/>
        <v/>
      </c>
      <c r="AJ18" s="141" t="str">
        <f t="shared" si="5"/>
        <v/>
      </c>
      <c r="AK18" s="141" t="str">
        <f t="shared" si="5"/>
        <v/>
      </c>
      <c r="AL18" s="141" t="str">
        <f t="shared" si="5"/>
        <v/>
      </c>
      <c r="AM18" s="141" t="str">
        <f t="shared" si="5"/>
        <v/>
      </c>
      <c r="AN18" s="141" t="str">
        <f t="shared" si="5"/>
        <v/>
      </c>
      <c r="AO18" s="141" t="str">
        <f t="shared" si="5"/>
        <v/>
      </c>
      <c r="AP18" s="141" t="str">
        <f t="shared" si="5"/>
        <v/>
      </c>
      <c r="AQ18" s="141" t="str">
        <f t="shared" si="5"/>
        <v/>
      </c>
      <c r="AR18" s="141" t="str">
        <f t="shared" si="5"/>
        <v/>
      </c>
      <c r="AS18" s="141" t="str">
        <f t="shared" si="5"/>
        <v/>
      </c>
      <c r="AT18" s="141" t="str">
        <f t="shared" si="5"/>
        <v/>
      </c>
      <c r="AU18" s="141" t="str">
        <f t="shared" si="5"/>
        <v/>
      </c>
      <c r="AV18" s="141" t="str">
        <f t="shared" si="5"/>
        <v/>
      </c>
      <c r="AW18" s="141" t="str">
        <f t="shared" si="5"/>
        <v/>
      </c>
      <c r="AX18" s="141" t="str">
        <f t="shared" si="5"/>
        <v/>
      </c>
      <c r="AY18" s="141" t="str">
        <f>IF(AND(AY17&gt;0,AY16=0),"Missing Input",IF(AND(AY16&gt;0,AY17=0),"Missing Output",IF(SUM(AY16:AY17)&gt;0,(AY17/AY16)*100,"")))</f>
        <v/>
      </c>
      <c r="AZ18" s="141" t="str">
        <f>IF(AND(AZ17&gt;0,AZ16=0),"Missing Input",IF(AND(AZ16&gt;0,AZ17=0),"Missing Output",IF(SUM(AZ16:AZ17)&gt;0,(AZ17/AZ16)*100,"")))</f>
        <v/>
      </c>
      <c r="BA18" s="141" t="str">
        <f>IF(AND(BA17&gt;0,BA16=0),"Missing Input",IF(AND(BA16&gt;0,BA17=0),"Missing Output",IF(SUM(BA16:BA17)&gt;0,(BA17/BA16)*100,"")))</f>
        <v/>
      </c>
      <c r="BB18" s="141" t="str">
        <f>IF(AND(BB17&gt;0,BB16=0),"Missing Input",IF(AND(BB16&gt;0,BB17=0),"Missing Output",IF(SUM(BB16:BB17)&gt;0,(BB17/BB16)*100,"")))</f>
        <v/>
      </c>
      <c r="BC18" s="141" t="str">
        <f t="shared" si="5"/>
        <v/>
      </c>
    </row>
    <row r="19" spans="1:55" s="137" customFormat="1" ht="24" customHeight="1">
      <c r="A19" s="775"/>
      <c r="B19" s="775"/>
      <c r="C19" s="789"/>
      <c r="D19" s="775"/>
      <c r="E19" s="634"/>
      <c r="F19" s="634"/>
      <c r="G19" s="634"/>
      <c r="H19" s="634"/>
      <c r="I19" s="634"/>
      <c r="J19" s="634"/>
      <c r="K19" s="634"/>
      <c r="L19" s="634"/>
      <c r="M19" s="634"/>
      <c r="N19" s="634"/>
      <c r="O19" s="1030"/>
      <c r="P19" s="635"/>
      <c r="Q19" s="635"/>
      <c r="R19" s="635"/>
      <c r="S19" s="635"/>
      <c r="T19" s="635"/>
      <c r="U19" s="635"/>
      <c r="V19" s="635"/>
      <c r="W19" s="635"/>
      <c r="X19" s="635"/>
      <c r="Y19" s="1030"/>
      <c r="Z19" s="635"/>
      <c r="AA19" s="635"/>
      <c r="AB19" s="1030"/>
      <c r="AC19" s="1061" t="s">
        <v>2144</v>
      </c>
      <c r="AE19" s="762" t="s">
        <v>191</v>
      </c>
      <c r="AF19" s="635"/>
      <c r="AG19" s="635"/>
      <c r="AH19" s="635"/>
      <c r="AI19" s="635"/>
      <c r="AJ19" s="635"/>
      <c r="AK19" s="635"/>
      <c r="AL19" s="635"/>
      <c r="AM19" s="635"/>
      <c r="AN19" s="635"/>
      <c r="AO19" s="635"/>
      <c r="AP19" s="635"/>
      <c r="AQ19" s="635"/>
      <c r="AR19" s="635"/>
      <c r="AS19" s="635"/>
      <c r="AT19" s="635"/>
      <c r="AU19" s="635"/>
      <c r="AV19" s="635"/>
      <c r="AW19" s="635"/>
      <c r="AX19" s="635"/>
      <c r="AY19" s="635"/>
      <c r="AZ19" s="635"/>
      <c r="BA19" s="635"/>
      <c r="BB19" s="635"/>
      <c r="BC19" s="635"/>
    </row>
    <row r="20" spans="1:55" s="140" customFormat="1" ht="12.75" customHeight="1">
      <c r="A20" s="775" t="s">
        <v>538</v>
      </c>
      <c r="B20" s="793" t="s">
        <v>1308</v>
      </c>
      <c r="C20" s="775" t="s">
        <v>245</v>
      </c>
      <c r="D20" s="775" t="s">
        <v>54</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2220</v>
      </c>
      <c r="AE20" s="762" t="s">
        <v>649</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row>
    <row r="21" spans="1:55" s="140" customFormat="1" ht="12.75" customHeight="1">
      <c r="A21" s="775" t="s">
        <v>538</v>
      </c>
      <c r="B21" s="793" t="s">
        <v>74</v>
      </c>
      <c r="C21" s="775" t="s">
        <v>245</v>
      </c>
      <c r="D21" s="775" t="s">
        <v>54</v>
      </c>
      <c r="E21" s="138">
        <v>0</v>
      </c>
      <c r="F21" s="138">
        <v>0</v>
      </c>
      <c r="G21" s="138">
        <v>0</v>
      </c>
      <c r="H21" s="138">
        <v>0</v>
      </c>
      <c r="I21" s="138">
        <v>0</v>
      </c>
      <c r="J21" s="138">
        <v>0</v>
      </c>
      <c r="K21" s="138">
        <v>0</v>
      </c>
      <c r="L21" s="138">
        <v>0</v>
      </c>
      <c r="M21" s="138">
        <v>0</v>
      </c>
      <c r="N21" s="138">
        <v>0</v>
      </c>
      <c r="O21" s="138">
        <v>0</v>
      </c>
      <c r="P21" s="138">
        <v>0</v>
      </c>
      <c r="Q21" s="138">
        <v>0</v>
      </c>
      <c r="R21" s="138">
        <v>0</v>
      </c>
      <c r="S21" s="138">
        <v>0</v>
      </c>
      <c r="T21" s="138">
        <v>0</v>
      </c>
      <c r="U21" s="138">
        <v>0</v>
      </c>
      <c r="V21" s="138">
        <v>0</v>
      </c>
      <c r="W21" s="138">
        <v>0</v>
      </c>
      <c r="X21" s="138">
        <v>0</v>
      </c>
      <c r="Y21" s="138">
        <v>0</v>
      </c>
      <c r="Z21" s="138">
        <v>0</v>
      </c>
      <c r="AA21" s="138">
        <v>0</v>
      </c>
      <c r="AB21" s="138">
        <v>0</v>
      </c>
      <c r="AC21" s="1054" t="s">
        <v>2221</v>
      </c>
      <c r="AE21" s="762" t="s">
        <v>650</v>
      </c>
      <c r="AF21" s="138">
        <v>0</v>
      </c>
      <c r="AG21" s="138">
        <v>0</v>
      </c>
      <c r="AH21" s="138">
        <v>0</v>
      </c>
      <c r="AI21" s="138">
        <v>0</v>
      </c>
      <c r="AJ21" s="138">
        <v>0</v>
      </c>
      <c r="AK21" s="138">
        <v>0</v>
      </c>
      <c r="AL21" s="138">
        <v>0</v>
      </c>
      <c r="AM21" s="138">
        <v>0</v>
      </c>
      <c r="AN21" s="138">
        <v>0</v>
      </c>
      <c r="AO21" s="138">
        <v>0</v>
      </c>
      <c r="AP21" s="138">
        <v>0</v>
      </c>
      <c r="AQ21" s="138">
        <v>0</v>
      </c>
      <c r="AR21" s="138">
        <v>0</v>
      </c>
      <c r="AS21" s="138">
        <v>0</v>
      </c>
      <c r="AT21" s="138">
        <v>0</v>
      </c>
      <c r="AU21" s="138">
        <v>0</v>
      </c>
      <c r="AV21" s="138">
        <v>0</v>
      </c>
      <c r="AW21" s="138">
        <v>0</v>
      </c>
      <c r="AX21" s="138">
        <v>0</v>
      </c>
      <c r="AY21" s="138">
        <v>0</v>
      </c>
      <c r="AZ21" s="138">
        <v>0</v>
      </c>
      <c r="BA21" s="138">
        <v>0</v>
      </c>
      <c r="BB21" s="138">
        <v>0</v>
      </c>
      <c r="BC21" s="138">
        <v>0</v>
      </c>
    </row>
    <row r="22" spans="1:55" s="140" customFormat="1" ht="12.75" customHeight="1">
      <c r="A22" s="775"/>
      <c r="B22" s="775"/>
      <c r="C22" s="775"/>
      <c r="D22" s="775"/>
      <c r="E22" s="724" t="str">
        <f>IF(AND(E21&gt;0,E20=0),"Missing Input",IF(AND(E20&gt;0,E21=0),"Missing Output",IF(SUM(E20:E21)&gt;0,(E21*3.6)/E20*100,"")))</f>
        <v/>
      </c>
      <c r="F22" s="724" t="str">
        <f t="shared" ref="F22:AB22" si="6">IF(AND(F21&gt;0,F20=0),"Missing Input",IF(AND(F20&gt;0,F21=0),"Missing Output",IF(SUM(F20:F21)&gt;0,(F21*3.6)/F20*100,"")))</f>
        <v/>
      </c>
      <c r="G22" s="724" t="str">
        <f t="shared" si="6"/>
        <v/>
      </c>
      <c r="H22" s="724" t="str">
        <f t="shared" si="6"/>
        <v/>
      </c>
      <c r="I22" s="724" t="str">
        <f t="shared" si="6"/>
        <v/>
      </c>
      <c r="J22" s="724" t="str">
        <f t="shared" si="6"/>
        <v/>
      </c>
      <c r="K22" s="724" t="str">
        <f t="shared" si="6"/>
        <v/>
      </c>
      <c r="L22" s="724" t="str">
        <f t="shared" si="6"/>
        <v/>
      </c>
      <c r="M22" s="724" t="str">
        <f t="shared" si="6"/>
        <v/>
      </c>
      <c r="N22" s="724" t="str">
        <f t="shared" si="6"/>
        <v/>
      </c>
      <c r="O22" s="724" t="str">
        <f t="shared" si="6"/>
        <v/>
      </c>
      <c r="P22" s="724" t="str">
        <f t="shared" si="6"/>
        <v/>
      </c>
      <c r="Q22" s="724" t="str">
        <f t="shared" si="6"/>
        <v/>
      </c>
      <c r="R22" s="724" t="str">
        <f t="shared" si="6"/>
        <v/>
      </c>
      <c r="S22" s="724" t="str">
        <f t="shared" si="6"/>
        <v/>
      </c>
      <c r="T22" s="724" t="str">
        <f t="shared" si="6"/>
        <v/>
      </c>
      <c r="U22" s="724" t="str">
        <f t="shared" si="6"/>
        <v/>
      </c>
      <c r="V22" s="724" t="str">
        <f t="shared" si="6"/>
        <v/>
      </c>
      <c r="W22" s="724" t="str">
        <f>IF(AND(W21&gt;0,W20=0),"Missing Input",IF(AND(W20&gt;0,W21=0),"Missing Output",IF(SUM(W20:W21)&gt;0,(W21*3.6)/W20*100,"")))</f>
        <v/>
      </c>
      <c r="X22" s="724" t="str">
        <f>IF(AND(X21&gt;0,X20=0),"Missing Input",IF(AND(X20&gt;0,X21=0),"Missing Output",IF(SUM(X20:X21)&gt;0,(X21*3.6)/X20*100,"")))</f>
        <v/>
      </c>
      <c r="Y22" s="724" t="str">
        <f>IF(AND(Y21&gt;0,Y20=0),"Missing Input",IF(AND(Y20&gt;0,Y21=0),"Missing Output",IF(SUM(Y20:Y21)&gt;0,(Y21*3.6)/Y20*100,"")))</f>
        <v/>
      </c>
      <c r="Z22" s="724" t="str">
        <f>IF(AND(Z21&gt;0,Z20=0),"Missing Input",IF(AND(Z20&gt;0,Z21=0),"Missing Output",IF(SUM(Z20:Z21)&gt;0,(Z21*3.6)/Z20*100,"")))</f>
        <v/>
      </c>
      <c r="AA22" s="724" t="str">
        <f>IF(AND(AA21&gt;0,AA20=0),"Missing Input",IF(AND(AA20&gt;0,AA21=0),"Missing Output",IF(SUM(AA20:AA21)&gt;0,(AA21*3.6)/AA20*100,"")))</f>
        <v/>
      </c>
      <c r="AB22" s="724" t="str">
        <f t="shared" si="6"/>
        <v/>
      </c>
      <c r="AC22" s="1070" t="s">
        <v>2222</v>
      </c>
      <c r="AE22" s="762" t="s">
        <v>965</v>
      </c>
      <c r="AF22" s="141" t="str">
        <f t="shared" ref="AF22:BC22" si="7">IF(AND(AF21&gt;0,AF20=0),"Missing Input",IF(AND(AF20&gt;0,AF21=0),"Missing Output",IF(SUM(AF20:AF21)&gt;0,(AF21*3.6)/AF20*100,"")))</f>
        <v/>
      </c>
      <c r="AG22" s="141" t="str">
        <f t="shared" si="7"/>
        <v/>
      </c>
      <c r="AH22" s="141" t="str">
        <f t="shared" si="7"/>
        <v/>
      </c>
      <c r="AI22" s="141" t="str">
        <f t="shared" si="7"/>
        <v/>
      </c>
      <c r="AJ22" s="141" t="str">
        <f t="shared" si="7"/>
        <v/>
      </c>
      <c r="AK22" s="141" t="str">
        <f t="shared" si="7"/>
        <v/>
      </c>
      <c r="AL22" s="141" t="str">
        <f t="shared" si="7"/>
        <v/>
      </c>
      <c r="AM22" s="141" t="str">
        <f t="shared" si="7"/>
        <v/>
      </c>
      <c r="AN22" s="141" t="str">
        <f t="shared" si="7"/>
        <v/>
      </c>
      <c r="AO22" s="141" t="str">
        <f t="shared" si="7"/>
        <v/>
      </c>
      <c r="AP22" s="141" t="str">
        <f t="shared" si="7"/>
        <v/>
      </c>
      <c r="AQ22" s="141" t="str">
        <f t="shared" si="7"/>
        <v/>
      </c>
      <c r="AR22" s="141" t="str">
        <f t="shared" si="7"/>
        <v/>
      </c>
      <c r="AS22" s="141" t="str">
        <f t="shared" si="7"/>
        <v/>
      </c>
      <c r="AT22" s="141" t="str">
        <f t="shared" si="7"/>
        <v/>
      </c>
      <c r="AU22" s="141" t="str">
        <f t="shared" si="7"/>
        <v/>
      </c>
      <c r="AV22" s="141" t="str">
        <f t="shared" si="7"/>
        <v/>
      </c>
      <c r="AW22" s="141" t="str">
        <f t="shared" si="7"/>
        <v/>
      </c>
      <c r="AX22" s="141" t="str">
        <f t="shared" si="7"/>
        <v/>
      </c>
      <c r="AY22" s="141" t="str">
        <f>IF(AND(AY21&gt;0,AY20=0),"Missing Input",IF(AND(AY20&gt;0,AY21=0),"Missing Output",IF(SUM(AY20:AY21)&gt;0,(AY21*3.6)/AY20*100,"")))</f>
        <v/>
      </c>
      <c r="AZ22" s="141" t="str">
        <f>IF(AND(AZ21&gt;0,AZ20=0),"Missing Input",IF(AND(AZ20&gt;0,AZ21=0),"Missing Output",IF(SUM(AZ20:AZ21)&gt;0,(AZ21*3.6)/AZ20*100,"")))</f>
        <v/>
      </c>
      <c r="BA22" s="141" t="str">
        <f>IF(AND(BA21&gt;0,BA20=0),"Missing Input",IF(AND(BA20&gt;0,BA21=0),"Missing Output",IF(SUM(BA20:BA21)&gt;0,(BA21*3.6)/BA20*100,"")))</f>
        <v/>
      </c>
      <c r="BB22" s="141" t="str">
        <f>IF(AND(BB21&gt;0,BB20=0),"Missing Input",IF(AND(BB20&gt;0,BB21=0),"Missing Output",IF(SUM(BB20:BB21)&gt;0,(BB21*3.6)/BB20*100,"")))</f>
        <v/>
      </c>
      <c r="BC22" s="141" t="str">
        <f t="shared" si="7"/>
        <v/>
      </c>
    </row>
    <row r="23" spans="1:55" s="140" customFormat="1" ht="24" customHeight="1">
      <c r="A23" s="775"/>
      <c r="B23" s="775"/>
      <c r="C23" s="775"/>
      <c r="D23" s="775"/>
      <c r="E23" s="631"/>
      <c r="F23" s="631"/>
      <c r="G23" s="631"/>
      <c r="H23" s="631"/>
      <c r="I23" s="631"/>
      <c r="J23" s="632"/>
      <c r="K23" s="632"/>
      <c r="L23" s="632"/>
      <c r="M23" s="632"/>
      <c r="N23" s="632"/>
      <c r="O23" s="149"/>
      <c r="P23" s="633"/>
      <c r="Q23" s="633"/>
      <c r="R23" s="633"/>
      <c r="S23" s="633"/>
      <c r="T23" s="633"/>
      <c r="U23" s="633"/>
      <c r="V23" s="633"/>
      <c r="W23" s="633"/>
      <c r="X23" s="633"/>
      <c r="Y23" s="149"/>
      <c r="Z23" s="633"/>
      <c r="AA23" s="633"/>
      <c r="AB23" s="149"/>
      <c r="AC23" s="1063" t="s">
        <v>2143</v>
      </c>
      <c r="AE23" s="762" t="s">
        <v>192</v>
      </c>
      <c r="AF23" s="633"/>
      <c r="AG23" s="633"/>
      <c r="AH23" s="633"/>
      <c r="AI23" s="633"/>
      <c r="AJ23" s="633"/>
      <c r="AK23" s="633"/>
      <c r="AL23" s="633"/>
      <c r="AM23" s="633"/>
      <c r="AN23" s="633"/>
      <c r="AO23" s="633"/>
      <c r="AP23" s="633"/>
      <c r="AQ23" s="633"/>
      <c r="AR23" s="633"/>
      <c r="AS23" s="633"/>
      <c r="AT23" s="633"/>
      <c r="AU23" s="633"/>
      <c r="AV23" s="633"/>
      <c r="AW23" s="633"/>
      <c r="AX23" s="633"/>
      <c r="AY23" s="633"/>
      <c r="AZ23" s="633"/>
      <c r="BA23" s="633"/>
      <c r="BB23" s="633"/>
      <c r="BC23" s="633"/>
    </row>
    <row r="24" spans="1:55" s="140" customFormat="1" ht="12.75" customHeight="1">
      <c r="A24" s="775" t="s">
        <v>538</v>
      </c>
      <c r="B24" s="793" t="s">
        <v>1308</v>
      </c>
      <c r="C24" s="775" t="s">
        <v>246</v>
      </c>
      <c r="D24" s="775" t="s">
        <v>54</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762" t="s">
        <v>649</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row>
    <row r="25" spans="1:55" s="140" customFormat="1" ht="12.75" customHeight="1">
      <c r="A25" s="775" t="s">
        <v>538</v>
      </c>
      <c r="B25" s="793" t="s">
        <v>74</v>
      </c>
      <c r="C25" s="775" t="s">
        <v>246</v>
      </c>
      <c r="D25" s="775" t="s">
        <v>54</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762" t="s">
        <v>650</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row>
    <row r="26" spans="1:55" s="140" customFormat="1" ht="12.75" customHeight="1">
      <c r="A26" s="775" t="s">
        <v>538</v>
      </c>
      <c r="B26" s="793" t="s">
        <v>75</v>
      </c>
      <c r="C26" s="775" t="s">
        <v>246</v>
      </c>
      <c r="D26" s="775" t="s">
        <v>54</v>
      </c>
      <c r="E26" s="138">
        <v>0</v>
      </c>
      <c r="F26" s="138">
        <v>0</v>
      </c>
      <c r="G26" s="138">
        <v>0</v>
      </c>
      <c r="H26" s="138">
        <v>0</v>
      </c>
      <c r="I26" s="138">
        <v>0</v>
      </c>
      <c r="J26" s="138">
        <v>0</v>
      </c>
      <c r="K26" s="138">
        <v>0</v>
      </c>
      <c r="L26" s="138">
        <v>0</v>
      </c>
      <c r="M26" s="138">
        <v>0</v>
      </c>
      <c r="N26" s="138">
        <v>0</v>
      </c>
      <c r="O26" s="138">
        <v>0</v>
      </c>
      <c r="P26" s="138">
        <v>0</v>
      </c>
      <c r="Q26" s="138">
        <v>0</v>
      </c>
      <c r="R26" s="138">
        <v>0</v>
      </c>
      <c r="S26" s="138">
        <v>0</v>
      </c>
      <c r="T26" s="138">
        <v>0</v>
      </c>
      <c r="U26" s="138">
        <v>0</v>
      </c>
      <c r="V26" s="138">
        <v>0</v>
      </c>
      <c r="W26" s="138">
        <v>0</v>
      </c>
      <c r="X26" s="138">
        <v>0</v>
      </c>
      <c r="Y26" s="138">
        <v>0</v>
      </c>
      <c r="Z26" s="138">
        <v>0</v>
      </c>
      <c r="AA26" s="138">
        <v>0</v>
      </c>
      <c r="AB26" s="138">
        <v>0</v>
      </c>
      <c r="AC26" s="1054" t="s">
        <v>2225</v>
      </c>
      <c r="AE26" s="762" t="s">
        <v>651</v>
      </c>
      <c r="AF26" s="138">
        <v>0</v>
      </c>
      <c r="AG26" s="138">
        <v>0</v>
      </c>
      <c r="AH26" s="138">
        <v>0</v>
      </c>
      <c r="AI26" s="138">
        <v>0</v>
      </c>
      <c r="AJ26" s="138">
        <v>0</v>
      </c>
      <c r="AK26" s="138">
        <v>0</v>
      </c>
      <c r="AL26" s="138">
        <v>0</v>
      </c>
      <c r="AM26" s="138">
        <v>0</v>
      </c>
      <c r="AN26" s="138">
        <v>0</v>
      </c>
      <c r="AO26" s="138">
        <v>0</v>
      </c>
      <c r="AP26" s="138">
        <v>0</v>
      </c>
      <c r="AQ26" s="138">
        <v>0</v>
      </c>
      <c r="AR26" s="138">
        <v>0</v>
      </c>
      <c r="AS26" s="138">
        <v>0</v>
      </c>
      <c r="AT26" s="138">
        <v>0</v>
      </c>
      <c r="AU26" s="138">
        <v>0</v>
      </c>
      <c r="AV26" s="138">
        <v>0</v>
      </c>
      <c r="AW26" s="138">
        <v>0</v>
      </c>
      <c r="AX26" s="138">
        <v>0</v>
      </c>
      <c r="AY26" s="138">
        <v>0</v>
      </c>
      <c r="AZ26" s="138">
        <v>0</v>
      </c>
      <c r="BA26" s="138">
        <v>0</v>
      </c>
      <c r="BB26" s="138">
        <v>0</v>
      </c>
      <c r="BC26" s="138">
        <v>0</v>
      </c>
    </row>
    <row r="27" spans="1:55" s="140" customFormat="1" ht="12.75" customHeight="1">
      <c r="A27" s="775"/>
      <c r="B27" s="775"/>
      <c r="C27" s="775"/>
      <c r="D27" s="775"/>
      <c r="E27" s="724" t="str">
        <f>IF(AND(SUM(E25:E26)&gt;0,E24=0),"Missing Input",IF(AND(E25=0,E24&gt;0),"Missing Output",IF(SUM(E24:E26)&gt;0,(E25*3.6+E26)/E24*100,"")))</f>
        <v/>
      </c>
      <c r="F27" s="724" t="str">
        <f t="shared" ref="F27:AB27" si="8">IF(AND(SUM(F25:F26)&gt;0,F24=0),"Missing Input",IF(AND(F25=0,F24&gt;0),"Missing Output",IF(SUM(F24:F26)&gt;0,(F25*3.6+F26)/F24*100,"")))</f>
        <v/>
      </c>
      <c r="G27" s="724" t="str">
        <f t="shared" si="8"/>
        <v/>
      </c>
      <c r="H27" s="724" t="str">
        <f t="shared" si="8"/>
        <v/>
      </c>
      <c r="I27" s="724" t="str">
        <f t="shared" si="8"/>
        <v/>
      </c>
      <c r="J27" s="724" t="str">
        <f t="shared" si="8"/>
        <v/>
      </c>
      <c r="K27" s="724" t="str">
        <f t="shared" si="8"/>
        <v/>
      </c>
      <c r="L27" s="724" t="str">
        <f t="shared" si="8"/>
        <v/>
      </c>
      <c r="M27" s="724" t="str">
        <f t="shared" si="8"/>
        <v/>
      </c>
      <c r="N27" s="724" t="str">
        <f t="shared" si="8"/>
        <v/>
      </c>
      <c r="O27" s="724" t="str">
        <f t="shared" si="8"/>
        <v/>
      </c>
      <c r="P27" s="724" t="str">
        <f t="shared" si="8"/>
        <v/>
      </c>
      <c r="Q27" s="724" t="str">
        <f t="shared" si="8"/>
        <v/>
      </c>
      <c r="R27" s="724" t="str">
        <f t="shared" si="8"/>
        <v/>
      </c>
      <c r="S27" s="724" t="str">
        <f t="shared" si="8"/>
        <v/>
      </c>
      <c r="T27" s="724" t="str">
        <f t="shared" si="8"/>
        <v/>
      </c>
      <c r="U27" s="724" t="str">
        <f t="shared" si="8"/>
        <v/>
      </c>
      <c r="V27" s="724" t="str">
        <f t="shared" si="8"/>
        <v/>
      </c>
      <c r="W27" s="724" t="str">
        <f>IF(AND(SUM(W25:W26)&gt;0,W24=0),"Missing Input",IF(AND(W25=0,W24&gt;0),"Missing Output",IF(SUM(W24:W26)&gt;0,(W25*3.6+W26)/W24*100,"")))</f>
        <v/>
      </c>
      <c r="X27" s="724" t="str">
        <f>IF(AND(SUM(X25:X26)&gt;0,X24=0),"Missing Input",IF(AND(X25=0,X24&gt;0),"Missing Output",IF(SUM(X24:X26)&gt;0,(X25*3.6+X26)/X24*100,"")))</f>
        <v/>
      </c>
      <c r="Y27" s="724" t="str">
        <f>IF(AND(SUM(Y25:Y26)&gt;0,Y24=0),"Missing Input",IF(AND(Y25=0,Y24&gt;0),"Missing Output",IF(SUM(Y24:Y26)&gt;0,(Y25*3.6+Y26)/Y24*100,"")))</f>
        <v/>
      </c>
      <c r="Z27" s="724" t="str">
        <f>IF(AND(SUM(Z25:Z26)&gt;0,Z24=0),"Missing Input",IF(AND(Z25=0,Z24&gt;0),"Missing Output",IF(SUM(Z24:Z26)&gt;0,(Z25*3.6+Z26)/Z24*100,"")))</f>
        <v/>
      </c>
      <c r="AA27" s="724" t="str">
        <f>IF(AND(SUM(AA25:AA26)&gt;0,AA24=0),"Missing Input",IF(AND(AA25=0,AA24&gt;0),"Missing Output",IF(SUM(AA24:AA26)&gt;0,(AA25*3.6+AA26)/AA24*100,"")))</f>
        <v/>
      </c>
      <c r="AB27" s="724" t="str">
        <f t="shared" si="8"/>
        <v/>
      </c>
      <c r="AC27" s="1070" t="s">
        <v>2222</v>
      </c>
      <c r="AE27" s="762" t="s">
        <v>965</v>
      </c>
      <c r="AF27" s="141" t="str">
        <f t="shared" ref="AF27:BC27" si="9">IF(AND(SUM(AF25:AF26)&gt;0,AF24=0),"Missing Input",IF(AND(AF25=0,AF24&gt;0),"Missing Output",IF(SUM(AF24:AF26)&gt;0,(AF25*3.6+AF26)/AF24*100,"")))</f>
        <v/>
      </c>
      <c r="AG27" s="141" t="str">
        <f t="shared" si="9"/>
        <v/>
      </c>
      <c r="AH27" s="141" t="str">
        <f t="shared" si="9"/>
        <v/>
      </c>
      <c r="AI27" s="141" t="str">
        <f t="shared" si="9"/>
        <v/>
      </c>
      <c r="AJ27" s="141" t="str">
        <f t="shared" si="9"/>
        <v/>
      </c>
      <c r="AK27" s="141" t="str">
        <f t="shared" si="9"/>
        <v/>
      </c>
      <c r="AL27" s="141" t="str">
        <f t="shared" si="9"/>
        <v/>
      </c>
      <c r="AM27" s="141" t="str">
        <f t="shared" si="9"/>
        <v/>
      </c>
      <c r="AN27" s="141" t="str">
        <f t="shared" si="9"/>
        <v/>
      </c>
      <c r="AO27" s="141" t="str">
        <f t="shared" si="9"/>
        <v/>
      </c>
      <c r="AP27" s="141" t="str">
        <f t="shared" si="9"/>
        <v/>
      </c>
      <c r="AQ27" s="141" t="str">
        <f t="shared" si="9"/>
        <v/>
      </c>
      <c r="AR27" s="141" t="str">
        <f t="shared" si="9"/>
        <v/>
      </c>
      <c r="AS27" s="141" t="str">
        <f t="shared" si="9"/>
        <v/>
      </c>
      <c r="AT27" s="141" t="str">
        <f t="shared" si="9"/>
        <v/>
      </c>
      <c r="AU27" s="141" t="str">
        <f t="shared" si="9"/>
        <v/>
      </c>
      <c r="AV27" s="141" t="str">
        <f t="shared" si="9"/>
        <v/>
      </c>
      <c r="AW27" s="141" t="str">
        <f t="shared" si="9"/>
        <v/>
      </c>
      <c r="AX27" s="141" t="str">
        <f t="shared" si="9"/>
        <v/>
      </c>
      <c r="AY27" s="141" t="str">
        <f>IF(AND(SUM(AY25:AY26)&gt;0,AY24=0),"Missing Input",IF(AND(AY25=0,AY24&gt;0),"Missing Output",IF(SUM(AY24:AY26)&gt;0,(AY25*3.6+AY26)/AY24*100,"")))</f>
        <v/>
      </c>
      <c r="AZ27" s="141" t="str">
        <f>IF(AND(SUM(AZ25:AZ26)&gt;0,AZ24=0),"Missing Input",IF(AND(AZ25=0,AZ24&gt;0),"Missing Output",IF(SUM(AZ24:AZ26)&gt;0,(AZ25*3.6+AZ26)/AZ24*100,"")))</f>
        <v/>
      </c>
      <c r="BA27" s="141" t="str">
        <f>IF(AND(SUM(BA25:BA26)&gt;0,BA24=0),"Missing Input",IF(AND(BA25=0,BA24&gt;0),"Missing Output",IF(SUM(BA24:BA26)&gt;0,(BA25*3.6+BA26)/BA24*100,"")))</f>
        <v/>
      </c>
      <c r="BB27" s="141" t="str">
        <f>IF(AND(SUM(BB25:BB26)&gt;0,BB24=0),"Missing Input",IF(AND(BB25=0,BB24&gt;0),"Missing Output",IF(SUM(BB24:BB26)&gt;0,(BB25*3.6+BB26)/BB24*100,"")))</f>
        <v/>
      </c>
      <c r="BC27" s="141" t="str">
        <f t="shared" si="9"/>
        <v/>
      </c>
    </row>
    <row r="28" spans="1:55" s="140" customFormat="1" ht="24" customHeight="1">
      <c r="A28" s="775"/>
      <c r="B28" s="775"/>
      <c r="C28" s="775"/>
      <c r="D28" s="775"/>
      <c r="E28" s="631"/>
      <c r="F28" s="631"/>
      <c r="G28" s="631"/>
      <c r="H28" s="631"/>
      <c r="I28" s="631"/>
      <c r="J28" s="632"/>
      <c r="K28" s="632"/>
      <c r="L28" s="632"/>
      <c r="M28" s="632"/>
      <c r="N28" s="632"/>
      <c r="O28" s="148"/>
      <c r="P28" s="632"/>
      <c r="Q28" s="632"/>
      <c r="R28" s="632"/>
      <c r="S28" s="632"/>
      <c r="T28" s="632"/>
      <c r="U28" s="632"/>
      <c r="V28" s="632"/>
      <c r="W28" s="632"/>
      <c r="X28" s="632"/>
      <c r="Y28" s="148"/>
      <c r="Z28" s="632"/>
      <c r="AA28" s="632"/>
      <c r="AB28" s="148"/>
      <c r="AC28" s="1066" t="s">
        <v>2154</v>
      </c>
      <c r="AE28" s="762" t="s">
        <v>199</v>
      </c>
      <c r="AF28" s="632"/>
      <c r="AG28" s="632"/>
      <c r="AH28" s="632"/>
      <c r="AI28" s="632"/>
      <c r="AJ28" s="632"/>
      <c r="AK28" s="632"/>
      <c r="AL28" s="632"/>
      <c r="AM28" s="632"/>
      <c r="AN28" s="632"/>
      <c r="AO28" s="632"/>
      <c r="AP28" s="632"/>
      <c r="AQ28" s="632"/>
      <c r="AR28" s="632"/>
      <c r="AS28" s="632"/>
      <c r="AT28" s="632"/>
      <c r="AU28" s="632"/>
      <c r="AV28" s="632"/>
      <c r="AW28" s="632"/>
      <c r="AX28" s="632"/>
      <c r="AY28" s="632"/>
      <c r="AZ28" s="632"/>
      <c r="BA28" s="632"/>
      <c r="BB28" s="632"/>
      <c r="BC28" s="632"/>
    </row>
    <row r="29" spans="1:55" s="140" customFormat="1" ht="12.75" customHeight="1">
      <c r="A29" s="775" t="s">
        <v>538</v>
      </c>
      <c r="B29" s="793" t="s">
        <v>1308</v>
      </c>
      <c r="C29" s="775" t="s">
        <v>247</v>
      </c>
      <c r="D29" s="775" t="s">
        <v>54</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762" t="s">
        <v>649</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row>
    <row r="30" spans="1:55" s="140" customFormat="1" ht="12.75" customHeight="1">
      <c r="A30" s="775" t="s">
        <v>538</v>
      </c>
      <c r="B30" s="793" t="s">
        <v>75</v>
      </c>
      <c r="C30" s="775" t="s">
        <v>247</v>
      </c>
      <c r="D30" s="775" t="s">
        <v>54</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2225</v>
      </c>
      <c r="AE30" s="762" t="s">
        <v>651</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row>
    <row r="31" spans="1:55" s="140" customFormat="1" ht="12.75" customHeight="1">
      <c r="A31" s="775"/>
      <c r="B31" s="775"/>
      <c r="C31" s="775"/>
      <c r="D31" s="775"/>
      <c r="E31" s="724" t="str">
        <f>IF(AND(E30&gt;0,E29=0),"Missing Input",IF(AND(E29&gt;0,E30=0),"Missing Output",IF(SUM(E29:E30)&gt;0,(E30/E29)*100,"")))</f>
        <v/>
      </c>
      <c r="F31" s="724" t="str">
        <f t="shared" ref="F31:AB31" si="10">IF(AND(F30&gt;0,F29=0),"Missing Input",IF(AND(F29&gt;0,F30=0),"Missing Output",IF(SUM(F29:F30)&gt;0,(F30/F29)*100,"")))</f>
        <v/>
      </c>
      <c r="G31" s="724" t="str">
        <f t="shared" si="10"/>
        <v/>
      </c>
      <c r="H31" s="724" t="str">
        <f t="shared" si="10"/>
        <v/>
      </c>
      <c r="I31" s="724" t="str">
        <f t="shared" si="10"/>
        <v/>
      </c>
      <c r="J31" s="724" t="str">
        <f t="shared" si="10"/>
        <v/>
      </c>
      <c r="K31" s="724" t="str">
        <f t="shared" si="10"/>
        <v/>
      </c>
      <c r="L31" s="724" t="str">
        <f t="shared" si="10"/>
        <v/>
      </c>
      <c r="M31" s="724" t="str">
        <f t="shared" si="10"/>
        <v/>
      </c>
      <c r="N31" s="724" t="str">
        <f t="shared" si="10"/>
        <v/>
      </c>
      <c r="O31" s="724" t="str">
        <f t="shared" si="10"/>
        <v/>
      </c>
      <c r="P31" s="724" t="str">
        <f t="shared" si="10"/>
        <v/>
      </c>
      <c r="Q31" s="724" t="str">
        <f t="shared" si="10"/>
        <v/>
      </c>
      <c r="R31" s="724" t="str">
        <f t="shared" si="10"/>
        <v/>
      </c>
      <c r="S31" s="724" t="str">
        <f t="shared" si="10"/>
        <v/>
      </c>
      <c r="T31" s="724" t="str">
        <f t="shared" si="10"/>
        <v/>
      </c>
      <c r="U31" s="724" t="str">
        <f t="shared" si="10"/>
        <v/>
      </c>
      <c r="V31" s="724" t="str">
        <f t="shared" si="10"/>
        <v/>
      </c>
      <c r="W31" s="724" t="str">
        <f>IF(AND(W30&gt;0,W29=0),"Missing Input",IF(AND(W29&gt;0,W30=0),"Missing Output",IF(SUM(W29:W30)&gt;0,(W30/W29)*100,"")))</f>
        <v/>
      </c>
      <c r="X31" s="724" t="str">
        <f>IF(AND(X30&gt;0,X29=0),"Missing Input",IF(AND(X29&gt;0,X30=0),"Missing Output",IF(SUM(X29:X30)&gt;0,(X30/X29)*100,"")))</f>
        <v/>
      </c>
      <c r="Y31" s="724" t="str">
        <f>IF(AND(Y30&gt;0,Y29=0),"Missing Input",IF(AND(Y29&gt;0,Y30=0),"Missing Output",IF(SUM(Y29:Y30)&gt;0,(Y30/Y29)*100,"")))</f>
        <v/>
      </c>
      <c r="Z31" s="724" t="str">
        <f>IF(AND(Z30&gt;0,Z29=0),"Missing Input",IF(AND(Z29&gt;0,Z30=0),"Missing Output",IF(SUM(Z29:Z30)&gt;0,(Z30/Z29)*100,"")))</f>
        <v/>
      </c>
      <c r="AA31" s="724" t="str">
        <f>IF(AND(AA30&gt;0,AA29=0),"Missing Input",IF(AND(AA29&gt;0,AA30=0),"Missing Output",IF(SUM(AA29:AA30)&gt;0,(AA30/AA29)*100,"")))</f>
        <v/>
      </c>
      <c r="AB31" s="724" t="str">
        <f t="shared" si="10"/>
        <v/>
      </c>
      <c r="AC31" s="1070" t="s">
        <v>2222</v>
      </c>
      <c r="AE31" s="762" t="s">
        <v>965</v>
      </c>
      <c r="AF31" s="141" t="str">
        <f t="shared" ref="AF31:BC31" si="11">IF(AND(AF30&gt;0,AF29=0),"Missing Input",IF(AND(AF29&gt;0,AF30=0),"Missing Output",IF(SUM(AF29:AF30)&gt;0,(AF30/AF29)*100,"")))</f>
        <v/>
      </c>
      <c r="AG31" s="141" t="str">
        <f t="shared" si="11"/>
        <v/>
      </c>
      <c r="AH31" s="141" t="str">
        <f t="shared" si="11"/>
        <v/>
      </c>
      <c r="AI31" s="141" t="str">
        <f t="shared" si="11"/>
        <v/>
      </c>
      <c r="AJ31" s="141" t="str">
        <f t="shared" si="11"/>
        <v/>
      </c>
      <c r="AK31" s="141" t="str">
        <f t="shared" si="11"/>
        <v/>
      </c>
      <c r="AL31" s="141" t="str">
        <f t="shared" si="11"/>
        <v/>
      </c>
      <c r="AM31" s="141" t="str">
        <f t="shared" si="11"/>
        <v/>
      </c>
      <c r="AN31" s="141" t="str">
        <f t="shared" si="11"/>
        <v/>
      </c>
      <c r="AO31" s="141" t="str">
        <f t="shared" si="11"/>
        <v/>
      </c>
      <c r="AP31" s="141" t="str">
        <f t="shared" si="11"/>
        <v/>
      </c>
      <c r="AQ31" s="141" t="str">
        <f t="shared" si="11"/>
        <v/>
      </c>
      <c r="AR31" s="141" t="str">
        <f t="shared" si="11"/>
        <v/>
      </c>
      <c r="AS31" s="141" t="str">
        <f t="shared" si="11"/>
        <v/>
      </c>
      <c r="AT31" s="141" t="str">
        <f t="shared" si="11"/>
        <v/>
      </c>
      <c r="AU31" s="141" t="str">
        <f t="shared" si="11"/>
        <v/>
      </c>
      <c r="AV31" s="141" t="str">
        <f t="shared" si="11"/>
        <v/>
      </c>
      <c r="AW31" s="141" t="str">
        <f t="shared" si="11"/>
        <v/>
      </c>
      <c r="AX31" s="141" t="str">
        <f t="shared" si="11"/>
        <v/>
      </c>
      <c r="AY31" s="141" t="str">
        <f>IF(AND(AY30&gt;0,AY29=0),"Missing Input",IF(AND(AY29&gt;0,AY30=0),"Missing Output",IF(SUM(AY29:AY30)&gt;0,(AY30/AY29)*100,"")))</f>
        <v/>
      </c>
      <c r="AZ31" s="141" t="str">
        <f>IF(AND(AZ30&gt;0,AZ29=0),"Missing Input",IF(AND(AZ29&gt;0,AZ30=0),"Missing Output",IF(SUM(AZ29:AZ30)&gt;0,(AZ30/AZ29)*100,"")))</f>
        <v/>
      </c>
      <c r="BA31" s="141" t="str">
        <f>IF(AND(BA30&gt;0,BA29=0),"Missing Input",IF(AND(BA29&gt;0,BA30=0),"Missing Output",IF(SUM(BA29:BA30)&gt;0,(BA30/BA29)*100,"")))</f>
        <v/>
      </c>
      <c r="BB31" s="141" t="str">
        <f>IF(AND(BB30&gt;0,BB29=0),"Missing Input",IF(AND(BB29&gt;0,BB30=0),"Missing Output",IF(SUM(BB29:BB30)&gt;0,(BB30/BB29)*100,"")))</f>
        <v/>
      </c>
      <c r="BC31" s="141" t="str">
        <f t="shared" si="11"/>
        <v/>
      </c>
    </row>
    <row r="32" spans="1:55" s="140" customFormat="1" ht="24" customHeight="1">
      <c r="A32" s="775"/>
      <c r="B32" s="775"/>
      <c r="C32" s="775"/>
      <c r="D32" s="775"/>
      <c r="E32" s="147"/>
      <c r="F32" s="147"/>
      <c r="G32" s="147"/>
      <c r="H32" s="147"/>
      <c r="I32" s="147"/>
      <c r="J32" s="148"/>
      <c r="K32" s="148"/>
      <c r="L32" s="148"/>
      <c r="M32" s="148"/>
      <c r="N32" s="148"/>
      <c r="O32" s="148"/>
      <c r="P32" s="148"/>
      <c r="Q32" s="148"/>
      <c r="R32" s="148"/>
      <c r="S32" s="148"/>
      <c r="T32" s="148"/>
      <c r="U32" s="148"/>
      <c r="V32" s="148"/>
      <c r="W32" s="148"/>
      <c r="X32" s="148"/>
      <c r="Y32" s="148"/>
      <c r="Z32" s="148"/>
      <c r="AA32" s="148"/>
      <c r="AB32" s="148"/>
      <c r="AC32" s="1071" t="s">
        <v>2223</v>
      </c>
      <c r="AE32" s="762" t="s">
        <v>759</v>
      </c>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row>
    <row r="33" spans="1:55" s="140" customFormat="1">
      <c r="A33" s="775" t="s">
        <v>538</v>
      </c>
      <c r="B33" s="793" t="s">
        <v>74</v>
      </c>
      <c r="C33" s="775" t="s">
        <v>615</v>
      </c>
      <c r="D33" s="775" t="s">
        <v>54</v>
      </c>
      <c r="E33" s="718">
        <f>SUM(E8,E12,E21,E25)</f>
        <v>0</v>
      </c>
      <c r="F33" s="718">
        <f t="shared" ref="F33:AB33" si="12">SUM(F8,F12,F21,F25)</f>
        <v>0</v>
      </c>
      <c r="G33" s="722">
        <f t="shared" si="12"/>
        <v>0</v>
      </c>
      <c r="H33" s="718">
        <f t="shared" si="12"/>
        <v>0</v>
      </c>
      <c r="I33" s="718">
        <f t="shared" si="12"/>
        <v>0</v>
      </c>
      <c r="J33" s="718">
        <f t="shared" si="12"/>
        <v>0</v>
      </c>
      <c r="K33" s="718">
        <f t="shared" si="12"/>
        <v>0</v>
      </c>
      <c r="L33" s="718">
        <f t="shared" si="12"/>
        <v>0</v>
      </c>
      <c r="M33" s="718">
        <f t="shared" si="12"/>
        <v>0</v>
      </c>
      <c r="N33" s="718">
        <f t="shared" si="12"/>
        <v>0</v>
      </c>
      <c r="O33" s="722">
        <f t="shared" si="12"/>
        <v>0</v>
      </c>
      <c r="P33" s="718">
        <f t="shared" si="12"/>
        <v>0</v>
      </c>
      <c r="Q33" s="718">
        <f t="shared" si="12"/>
        <v>0</v>
      </c>
      <c r="R33" s="718">
        <f t="shared" si="12"/>
        <v>0</v>
      </c>
      <c r="S33" s="718">
        <f t="shared" ref="S33:Y33" si="13">SUM(S8,S12,S21,S25)</f>
        <v>0</v>
      </c>
      <c r="T33" s="718">
        <f t="shared" si="13"/>
        <v>0</v>
      </c>
      <c r="U33" s="718">
        <f t="shared" si="13"/>
        <v>0</v>
      </c>
      <c r="V33" s="718">
        <f t="shared" si="13"/>
        <v>0</v>
      </c>
      <c r="W33" s="718">
        <f t="shared" si="13"/>
        <v>0</v>
      </c>
      <c r="X33" s="718">
        <f t="shared" si="13"/>
        <v>0</v>
      </c>
      <c r="Y33" s="722">
        <f t="shared" si="13"/>
        <v>0</v>
      </c>
      <c r="Z33" s="718">
        <f>SUM(Z8,Z12,Z21,Z25)</f>
        <v>0</v>
      </c>
      <c r="AA33" s="718">
        <f>SUM(AA8,AA12,AA21,AA25)</f>
        <v>0</v>
      </c>
      <c r="AB33" s="722">
        <f t="shared" si="12"/>
        <v>0</v>
      </c>
      <c r="AC33" s="1072" t="s">
        <v>2224</v>
      </c>
      <c r="AE33" s="762" t="s">
        <v>652</v>
      </c>
      <c r="AF33" s="145">
        <f t="shared" ref="AF33:BC33" si="14">SUM(AF8,AF12,AF21,AF25)</f>
        <v>0</v>
      </c>
      <c r="AG33" s="145">
        <f t="shared" si="14"/>
        <v>0</v>
      </c>
      <c r="AH33" s="145">
        <f t="shared" si="14"/>
        <v>0</v>
      </c>
      <c r="AI33" s="145">
        <f t="shared" si="14"/>
        <v>0</v>
      </c>
      <c r="AJ33" s="145">
        <f t="shared" si="14"/>
        <v>0</v>
      </c>
      <c r="AK33" s="145">
        <f t="shared" si="14"/>
        <v>0</v>
      </c>
      <c r="AL33" s="145">
        <f t="shared" si="14"/>
        <v>0</v>
      </c>
      <c r="AM33" s="145">
        <f t="shared" si="14"/>
        <v>0</v>
      </c>
      <c r="AN33" s="145">
        <f t="shared" si="14"/>
        <v>0</v>
      </c>
      <c r="AO33" s="145">
        <f t="shared" si="14"/>
        <v>0</v>
      </c>
      <c r="AP33" s="145">
        <f t="shared" si="14"/>
        <v>0</v>
      </c>
      <c r="AQ33" s="145">
        <f t="shared" si="14"/>
        <v>0</v>
      </c>
      <c r="AR33" s="145">
        <f t="shared" si="14"/>
        <v>0</v>
      </c>
      <c r="AS33" s="145">
        <f t="shared" si="14"/>
        <v>0</v>
      </c>
      <c r="AT33" s="145">
        <f t="shared" si="14"/>
        <v>0</v>
      </c>
      <c r="AU33" s="145">
        <f t="shared" si="14"/>
        <v>0</v>
      </c>
      <c r="AV33" s="145">
        <f t="shared" si="14"/>
        <v>0</v>
      </c>
      <c r="AW33" s="145">
        <f t="shared" si="14"/>
        <v>0</v>
      </c>
      <c r="AX33" s="145">
        <f t="shared" si="14"/>
        <v>0</v>
      </c>
      <c r="AY33" s="145">
        <f>SUM(AY8,AY12,AY21,AY25)</f>
        <v>0</v>
      </c>
      <c r="AZ33" s="145">
        <f>SUM(AZ8,AZ12,AZ21,AZ25)</f>
        <v>0</v>
      </c>
      <c r="BA33" s="145">
        <f>SUM(BA8,BA12,BA21,BA25)</f>
        <v>0</v>
      </c>
      <c r="BB33" s="145">
        <f>SUM(BB8,BB12,BB21,BB25)</f>
        <v>0</v>
      </c>
      <c r="BC33" s="145">
        <f t="shared" si="14"/>
        <v>0</v>
      </c>
    </row>
    <row r="34" spans="1:55" s="140" customFormat="1" ht="12.75" thickBot="1">
      <c r="A34" s="775" t="s">
        <v>538</v>
      </c>
      <c r="B34" s="775" t="s">
        <v>75</v>
      </c>
      <c r="C34" s="775" t="s">
        <v>615</v>
      </c>
      <c r="D34" s="775" t="s">
        <v>54</v>
      </c>
      <c r="E34" s="720">
        <f>SUM(E13,E17,E26,E30)</f>
        <v>0</v>
      </c>
      <c r="F34" s="720">
        <f t="shared" ref="F34:AB34" si="15">SUM(F13,F17,F26,F30)</f>
        <v>0</v>
      </c>
      <c r="G34" s="720">
        <f t="shared" si="15"/>
        <v>0</v>
      </c>
      <c r="H34" s="720">
        <f t="shared" si="15"/>
        <v>0</v>
      </c>
      <c r="I34" s="720">
        <f t="shared" si="15"/>
        <v>0</v>
      </c>
      <c r="J34" s="720">
        <f t="shared" si="15"/>
        <v>0</v>
      </c>
      <c r="K34" s="720">
        <f t="shared" si="15"/>
        <v>0</v>
      </c>
      <c r="L34" s="720">
        <f t="shared" si="15"/>
        <v>0</v>
      </c>
      <c r="M34" s="720">
        <f t="shared" si="15"/>
        <v>0</v>
      </c>
      <c r="N34" s="720">
        <f t="shared" si="15"/>
        <v>0</v>
      </c>
      <c r="O34" s="723">
        <f t="shared" si="15"/>
        <v>0</v>
      </c>
      <c r="P34" s="720">
        <f t="shared" si="15"/>
        <v>0</v>
      </c>
      <c r="Q34" s="720">
        <f t="shared" si="15"/>
        <v>0</v>
      </c>
      <c r="R34" s="720">
        <f t="shared" si="15"/>
        <v>0</v>
      </c>
      <c r="S34" s="720">
        <f t="shared" ref="S34:Y34" si="16">SUM(S13,S17,S26,S30)</f>
        <v>0</v>
      </c>
      <c r="T34" s="720">
        <f t="shared" si="16"/>
        <v>0</v>
      </c>
      <c r="U34" s="720">
        <f t="shared" si="16"/>
        <v>0</v>
      </c>
      <c r="V34" s="720">
        <f t="shared" si="16"/>
        <v>0</v>
      </c>
      <c r="W34" s="720">
        <f t="shared" si="16"/>
        <v>0</v>
      </c>
      <c r="X34" s="720">
        <f t="shared" si="16"/>
        <v>0</v>
      </c>
      <c r="Y34" s="723">
        <f t="shared" si="16"/>
        <v>0</v>
      </c>
      <c r="Z34" s="720">
        <f>SUM(Z13,Z17,Z26,Z30)</f>
        <v>0</v>
      </c>
      <c r="AA34" s="720">
        <f>SUM(AA13,AA17,AA26,AA30)</f>
        <v>0</v>
      </c>
      <c r="AB34" s="723">
        <f t="shared" si="15"/>
        <v>0</v>
      </c>
      <c r="AC34" s="1073" t="s">
        <v>2225</v>
      </c>
      <c r="AE34" s="764" t="s">
        <v>653</v>
      </c>
      <c r="AF34" s="146">
        <f t="shared" ref="AF34:BC34" si="17">SUM(AF13,AF17,AF26,AF30)</f>
        <v>0</v>
      </c>
      <c r="AG34" s="146">
        <f t="shared" si="17"/>
        <v>0</v>
      </c>
      <c r="AH34" s="146">
        <f t="shared" si="17"/>
        <v>0</v>
      </c>
      <c r="AI34" s="146">
        <f t="shared" si="17"/>
        <v>0</v>
      </c>
      <c r="AJ34" s="146">
        <f t="shared" si="17"/>
        <v>0</v>
      </c>
      <c r="AK34" s="146">
        <f t="shared" si="17"/>
        <v>0</v>
      </c>
      <c r="AL34" s="146">
        <f t="shared" si="17"/>
        <v>0</v>
      </c>
      <c r="AM34" s="146">
        <f t="shared" si="17"/>
        <v>0</v>
      </c>
      <c r="AN34" s="146">
        <f t="shared" si="17"/>
        <v>0</v>
      </c>
      <c r="AO34" s="146">
        <f t="shared" si="17"/>
        <v>0</v>
      </c>
      <c r="AP34" s="146">
        <f t="shared" si="17"/>
        <v>0</v>
      </c>
      <c r="AQ34" s="146">
        <f t="shared" si="17"/>
        <v>0</v>
      </c>
      <c r="AR34" s="146">
        <f t="shared" si="17"/>
        <v>0</v>
      </c>
      <c r="AS34" s="146">
        <f t="shared" si="17"/>
        <v>0</v>
      </c>
      <c r="AT34" s="146">
        <f t="shared" si="17"/>
        <v>0</v>
      </c>
      <c r="AU34" s="146">
        <f t="shared" si="17"/>
        <v>0</v>
      </c>
      <c r="AV34" s="146">
        <f t="shared" si="17"/>
        <v>0</v>
      </c>
      <c r="AW34" s="146">
        <f t="shared" si="17"/>
        <v>0</v>
      </c>
      <c r="AX34" s="146">
        <f t="shared" si="17"/>
        <v>0</v>
      </c>
      <c r="AY34" s="146">
        <f>SUM(AY13,AY17,AY26,AY30)</f>
        <v>0</v>
      </c>
      <c r="AZ34" s="146">
        <f>SUM(AZ13,AZ17,AZ26,AZ30)</f>
        <v>0</v>
      </c>
      <c r="BA34" s="146">
        <f>SUM(BA13,BA17,BA26,BA30)</f>
        <v>0</v>
      </c>
      <c r="BB34" s="146">
        <f>SUM(BB13,BB17,BB26,BB30)</f>
        <v>0</v>
      </c>
      <c r="BC34" s="146">
        <f t="shared" si="17"/>
        <v>0</v>
      </c>
    </row>
  </sheetData>
  <phoneticPr fontId="11" type="noConversion"/>
  <conditionalFormatting sqref="E6:Z34">
    <cfRule type="expression" dxfId="194" priority="2" stopIfTrue="1">
      <formula>E6&lt;&gt;AF6</formula>
    </cfRule>
  </conditionalFormatting>
  <conditionalFormatting sqref="AB6:AB34">
    <cfRule type="expression" dxfId="193" priority="92" stopIfTrue="1">
      <formula>AB6&lt;&gt;BC6</formula>
    </cfRule>
  </conditionalFormatting>
  <conditionalFormatting sqref="AA6:AA34">
    <cfRule type="expression" dxfId="192" priority="1" stopIfTrue="1">
      <formula>AA6&lt;&gt;BB6</formula>
    </cfRule>
  </conditionalFormatting>
  <dataValidations count="1">
    <dataValidation type="whole" operator="greaterThanOrEqual" allowBlank="1" showInputMessage="1" showErrorMessage="1" error="Positive whole numbers only / Nombres entiers positifs uniquement" sqref="AF16:BC17 AF11:BC13 AF7:BC8 AF29:BC30 AF24:BC26 AF20:BC21 E16:AB17 E11:AB13 E7:AB8 E29:AB30 E24:AB26 E20:AB21">
      <formula1>0</formula1>
    </dataValidation>
  </dataValidations>
  <pageMargins left="0.25" right="0.25" top="0.5" bottom="0.3" header="0.5" footer="0.5"/>
  <pageSetup paperSize="9" scale="59" orientation="landscape" r:id="rId1"/>
  <headerFooter alignWithMargins="0"/>
  <legacyDrawing r:id="rId2"/>
</worksheet>
</file>

<file path=xl/worksheets/sheet42.xml><?xml version="1.0" encoding="utf-8"?>
<worksheet xmlns="http://schemas.openxmlformats.org/spreadsheetml/2006/main" xmlns:r="http://schemas.openxmlformats.org/officeDocument/2006/relationships">
  <sheetPr codeName="Sheet_TS18" enableFormatConditionsCalculation="0">
    <tabColor indexed="43"/>
    <pageSetUpPr fitToPage="1"/>
  </sheetPr>
  <dimension ref="A1:BP40"/>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17" sqref="AC17"/>
    </sheetView>
  </sheetViews>
  <sheetFormatPr defaultRowHeight="12"/>
  <cols>
    <col min="1" max="4" width="10.140625" style="777" hidden="1" customWidth="1"/>
    <col min="5" max="28" width="8.7109375" style="95" customWidth="1"/>
    <col min="29" max="29" width="30.7109375" style="777" customWidth="1"/>
    <col min="30" max="30" width="9.140625" style="95" hidden="1" customWidth="1"/>
    <col min="31" max="31" width="33.42578125" style="777" hidden="1" customWidth="1"/>
    <col min="32" max="68" width="9.140625" style="95" hidden="1" customWidth="1"/>
    <col min="69" max="78" width="9.140625" style="95" customWidth="1"/>
    <col min="79" max="16384" width="9.140625" style="95"/>
  </cols>
  <sheetData>
    <row r="1" spans="1:55" ht="48.95" customHeight="1">
      <c r="F1" s="402"/>
      <c r="G1" s="220"/>
      <c r="H1" s="220"/>
      <c r="I1" s="1075" t="s">
        <v>2241</v>
      </c>
      <c r="J1" s="220"/>
      <c r="K1" s="220"/>
      <c r="L1" s="220"/>
      <c r="N1" s="402"/>
      <c r="O1" s="221"/>
      <c r="P1" s="221"/>
      <c r="Q1" s="221"/>
      <c r="R1" s="221"/>
      <c r="S1" s="221"/>
      <c r="T1" s="221"/>
      <c r="U1" s="1075" t="s">
        <v>2241</v>
      </c>
      <c r="V1" s="221"/>
      <c r="W1" s="221"/>
      <c r="X1" s="221"/>
      <c r="Y1" s="221"/>
      <c r="Z1" s="221"/>
      <c r="AA1" s="221"/>
      <c r="AB1" s="221"/>
      <c r="AC1" s="1040">
        <f ca="1">NOW()</f>
        <v>41912.572466666665</v>
      </c>
      <c r="AE1" s="787" t="s">
        <v>657</v>
      </c>
    </row>
    <row r="2" spans="1:55"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c r="AE2" s="770"/>
    </row>
    <row r="3" spans="1:55"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E3" s="772"/>
    </row>
    <row r="4" spans="1:55" s="99" customFormat="1">
      <c r="A4" s="759" t="s">
        <v>1304</v>
      </c>
      <c r="B4" s="759" t="s">
        <v>1302</v>
      </c>
      <c r="C4" s="759" t="s">
        <v>1303</v>
      </c>
      <c r="D4" s="760" t="s">
        <v>1305</v>
      </c>
      <c r="E4" s="98"/>
      <c r="F4" s="98"/>
      <c r="G4" s="98"/>
      <c r="H4" s="98"/>
      <c r="I4" s="98"/>
      <c r="J4" s="98"/>
      <c r="K4" s="98"/>
      <c r="L4" s="98"/>
      <c r="AC4" s="771"/>
      <c r="AE4" s="772"/>
    </row>
    <row r="5" spans="1:55" s="99"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137" customFormat="1" ht="24" customHeight="1" thickBot="1">
      <c r="A6" s="789"/>
      <c r="B6" s="789"/>
      <c r="C6" s="789"/>
      <c r="D6" s="789"/>
      <c r="E6" s="626"/>
      <c r="F6" s="626"/>
      <c r="G6" s="626"/>
      <c r="H6" s="626"/>
      <c r="I6" s="626"/>
      <c r="J6" s="626"/>
      <c r="K6" s="626"/>
      <c r="L6" s="626"/>
      <c r="M6" s="626"/>
      <c r="N6" s="626"/>
      <c r="O6" s="126"/>
      <c r="P6" s="627"/>
      <c r="Q6" s="627"/>
      <c r="R6" s="627"/>
      <c r="S6" s="627"/>
      <c r="T6" s="627"/>
      <c r="U6" s="627"/>
      <c r="V6" s="627"/>
      <c r="W6" s="627"/>
      <c r="X6" s="627"/>
      <c r="Y6" s="126"/>
      <c r="Z6" s="627"/>
      <c r="AA6" s="627"/>
      <c r="AB6" s="126"/>
      <c r="AC6" s="1069" t="s">
        <v>2142</v>
      </c>
      <c r="AE6" s="763" t="s">
        <v>186</v>
      </c>
      <c r="AF6" s="249"/>
      <c r="AG6" s="627"/>
      <c r="AH6" s="627"/>
      <c r="AI6" s="627"/>
      <c r="AJ6" s="627"/>
      <c r="AK6" s="627"/>
      <c r="AL6" s="627"/>
      <c r="AM6" s="627"/>
      <c r="AN6" s="627"/>
      <c r="AO6" s="627"/>
      <c r="AP6" s="627"/>
      <c r="AQ6" s="627"/>
      <c r="AR6" s="627"/>
      <c r="AS6" s="627"/>
      <c r="AT6" s="627"/>
      <c r="AU6" s="627"/>
      <c r="AV6" s="627"/>
      <c r="AW6" s="627"/>
      <c r="AX6" s="627"/>
      <c r="AY6" s="627"/>
      <c r="AZ6" s="627"/>
      <c r="BA6" s="627"/>
      <c r="BB6" s="627"/>
      <c r="BC6" s="627"/>
    </row>
    <row r="7" spans="1:55" s="140" customFormat="1" ht="12.75" customHeight="1">
      <c r="A7" s="775" t="s">
        <v>538</v>
      </c>
      <c r="B7" s="775" t="s">
        <v>73</v>
      </c>
      <c r="C7" s="775" t="s">
        <v>555</v>
      </c>
      <c r="D7" s="775" t="s">
        <v>1227</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2219</v>
      </c>
      <c r="AE7" s="762" t="s">
        <v>1474</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row>
    <row r="8" spans="1:55" s="140" customFormat="1" ht="12.75" customHeight="1">
      <c r="A8" s="775" t="s">
        <v>538</v>
      </c>
      <c r="B8" s="775" t="s">
        <v>1307</v>
      </c>
      <c r="C8" s="775" t="s">
        <v>555</v>
      </c>
      <c r="D8" s="775" t="s">
        <v>1227</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2220</v>
      </c>
      <c r="AE8" s="762" t="s">
        <v>636</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row>
    <row r="9" spans="1:55" s="140" customFormat="1" ht="12.75" customHeight="1">
      <c r="A9" s="775" t="s">
        <v>538</v>
      </c>
      <c r="B9" s="775" t="s">
        <v>74</v>
      </c>
      <c r="C9" s="775" t="s">
        <v>555</v>
      </c>
      <c r="D9" s="775" t="s">
        <v>1227</v>
      </c>
      <c r="E9" s="138">
        <v>0</v>
      </c>
      <c r="F9" s="138">
        <v>0</v>
      </c>
      <c r="G9" s="138">
        <v>0</v>
      </c>
      <c r="H9" s="138">
        <v>0</v>
      </c>
      <c r="I9" s="138">
        <v>0</v>
      </c>
      <c r="J9" s="138">
        <v>0</v>
      </c>
      <c r="K9" s="138">
        <v>0</v>
      </c>
      <c r="L9" s="138">
        <v>0</v>
      </c>
      <c r="M9" s="138">
        <v>0</v>
      </c>
      <c r="N9" s="138">
        <v>0</v>
      </c>
      <c r="O9" s="138">
        <v>0</v>
      </c>
      <c r="P9" s="138">
        <v>0</v>
      </c>
      <c r="Q9" s="138">
        <v>0</v>
      </c>
      <c r="R9" s="138">
        <v>0</v>
      </c>
      <c r="S9" s="138">
        <v>0</v>
      </c>
      <c r="T9" s="138">
        <v>0</v>
      </c>
      <c r="U9" s="138">
        <v>0</v>
      </c>
      <c r="V9" s="138">
        <v>0</v>
      </c>
      <c r="W9" s="138">
        <v>0</v>
      </c>
      <c r="X9" s="138">
        <v>0</v>
      </c>
      <c r="Y9" s="138">
        <v>0</v>
      </c>
      <c r="Z9" s="138">
        <v>0</v>
      </c>
      <c r="AA9" s="138">
        <v>0</v>
      </c>
      <c r="AB9" s="138">
        <v>0</v>
      </c>
      <c r="AC9" s="1054" t="s">
        <v>2221</v>
      </c>
      <c r="AE9" s="762" t="s">
        <v>637</v>
      </c>
      <c r="AF9" s="138">
        <v>0</v>
      </c>
      <c r="AG9" s="138">
        <v>0</v>
      </c>
      <c r="AH9" s="138">
        <v>0</v>
      </c>
      <c r="AI9" s="138">
        <v>0</v>
      </c>
      <c r="AJ9" s="138">
        <v>0</v>
      </c>
      <c r="AK9" s="138">
        <v>0</v>
      </c>
      <c r="AL9" s="138">
        <v>0</v>
      </c>
      <c r="AM9" s="138">
        <v>0</v>
      </c>
      <c r="AN9" s="138">
        <v>0</v>
      </c>
      <c r="AO9" s="138">
        <v>0</v>
      </c>
      <c r="AP9" s="138">
        <v>0</v>
      </c>
      <c r="AQ9" s="138">
        <v>0</v>
      </c>
      <c r="AR9" s="138">
        <v>0</v>
      </c>
      <c r="AS9" s="138">
        <v>0</v>
      </c>
      <c r="AT9" s="138">
        <v>0</v>
      </c>
      <c r="AU9" s="138">
        <v>0</v>
      </c>
      <c r="AV9" s="138">
        <v>0</v>
      </c>
      <c r="AW9" s="138">
        <v>0</v>
      </c>
      <c r="AX9" s="138">
        <v>0</v>
      </c>
      <c r="AY9" s="138">
        <v>0</v>
      </c>
      <c r="AZ9" s="138">
        <v>0</v>
      </c>
      <c r="BA9" s="138">
        <v>0</v>
      </c>
      <c r="BB9" s="138">
        <v>0</v>
      </c>
      <c r="BC9" s="138">
        <v>0</v>
      </c>
    </row>
    <row r="10" spans="1:55" s="140" customFormat="1" ht="12.75" customHeight="1">
      <c r="A10" s="775"/>
      <c r="B10" s="775"/>
      <c r="C10" s="775"/>
      <c r="D10" s="775"/>
      <c r="E10" s="724" t="str">
        <f>IF(AND(SUM(E7:E9)&gt;0,E8=0),"Missing Input",IF(AND(SUM(E7:E8)&gt;0,E9=0),"Missing Output",IF(AND(SUM(E7:E9)&gt;0,E8&gt;0,E9&gt;0),(E9*3.6)/E8*100,"")))</f>
        <v/>
      </c>
      <c r="F10" s="724" t="str">
        <f t="shared" ref="F10:AB10" si="0">IF(AND(SUM(F7:F9)&gt;0,F8=0),"Missing Input",IF(AND(SUM(F7:F8)&gt;0,F9=0),"Missing Output",IF(AND(SUM(F7:F9)&gt;0,F8&gt;0,F9&gt;0),(F9*3.6)/F8*100,"")))</f>
        <v/>
      </c>
      <c r="G10" s="724" t="str">
        <f t="shared" si="0"/>
        <v/>
      </c>
      <c r="H10" s="724" t="str">
        <f t="shared" si="0"/>
        <v/>
      </c>
      <c r="I10" s="724" t="str">
        <f t="shared" si="0"/>
        <v/>
      </c>
      <c r="J10" s="724" t="str">
        <f t="shared" si="0"/>
        <v/>
      </c>
      <c r="K10" s="724" t="str">
        <f t="shared" si="0"/>
        <v/>
      </c>
      <c r="L10" s="724" t="str">
        <f t="shared" si="0"/>
        <v/>
      </c>
      <c r="M10" s="724" t="str">
        <f t="shared" si="0"/>
        <v/>
      </c>
      <c r="N10" s="724" t="str">
        <f t="shared" si="0"/>
        <v/>
      </c>
      <c r="O10" s="724" t="str">
        <f t="shared" si="0"/>
        <v/>
      </c>
      <c r="P10" s="724" t="str">
        <f t="shared" si="0"/>
        <v/>
      </c>
      <c r="Q10" s="724" t="str">
        <f t="shared" si="0"/>
        <v/>
      </c>
      <c r="R10" s="724" t="str">
        <f t="shared" si="0"/>
        <v/>
      </c>
      <c r="S10" s="724" t="str">
        <f t="shared" si="0"/>
        <v/>
      </c>
      <c r="T10" s="724" t="str">
        <f t="shared" si="0"/>
        <v/>
      </c>
      <c r="U10" s="724" t="str">
        <f t="shared" si="0"/>
        <v/>
      </c>
      <c r="V10" s="724" t="str">
        <f t="shared" si="0"/>
        <v/>
      </c>
      <c r="W10" s="724" t="str">
        <f>IF(AND(SUM(W7:W9)&gt;0,W8=0),"Missing Input",IF(AND(SUM(W7:W8)&gt;0,W9=0),"Missing Output",IF(AND(SUM(W7:W9)&gt;0,W8&gt;0,W9&gt;0),(W9*3.6)/W8*100,"")))</f>
        <v/>
      </c>
      <c r="X10" s="724" t="str">
        <f>IF(AND(SUM(X7:X9)&gt;0,X8=0),"Missing Input",IF(AND(SUM(X7:X8)&gt;0,X9=0),"Missing Output",IF(AND(SUM(X7:X9)&gt;0,X8&gt;0,X9&gt;0),(X9*3.6)/X8*100,"")))</f>
        <v/>
      </c>
      <c r="Y10" s="724" t="str">
        <f>IF(AND(SUM(Y7:Y9)&gt;0,Y8=0),"Missing Input",IF(AND(SUM(Y7:Y8)&gt;0,Y9=0),"Missing Output",IF(AND(SUM(Y7:Y9)&gt;0,Y8&gt;0,Y9&gt;0),(Y9*3.6)/Y8*100,"")))</f>
        <v/>
      </c>
      <c r="Z10" s="724" t="str">
        <f>IF(AND(SUM(Z7:Z9)&gt;0,Z8=0),"Missing Input",IF(AND(SUM(Z7:Z8)&gt;0,Z9=0),"Missing Output",IF(AND(SUM(Z7:Z9)&gt;0,Z8&gt;0,Z9&gt;0),(Z9*3.6)/Z8*100,"")))</f>
        <v/>
      </c>
      <c r="AA10" s="724" t="str">
        <f>IF(AND(SUM(AA7:AA9)&gt;0,AA8=0),"Missing Input",IF(AND(SUM(AA7:AA8)&gt;0,AA9=0),"Missing Output",IF(AND(SUM(AA7:AA9)&gt;0,AA8&gt;0,AA9&gt;0),(AA9*3.6)/AA8*100,"")))</f>
        <v/>
      </c>
      <c r="AB10" s="724" t="str">
        <f t="shared" si="0"/>
        <v/>
      </c>
      <c r="AC10" s="1070" t="s">
        <v>2222</v>
      </c>
      <c r="AE10" s="762" t="s">
        <v>964</v>
      </c>
      <c r="AF10" s="141" t="str">
        <f t="shared" ref="AF10:BC10" si="1">IF(AND(SUM(AF7:AF9)&gt;0,AF8=0),"Missing Input",IF(AND(SUM(AF7:AF8)&gt;0,AF9=0),"Missing Output",IF(AND(SUM(AF7:AF9)&gt;0,AF8&gt;0,AF9&gt;0),(AF9*3.6)/AF8*100,"")))</f>
        <v/>
      </c>
      <c r="AG10" s="141" t="str">
        <f t="shared" si="1"/>
        <v/>
      </c>
      <c r="AH10" s="141" t="str">
        <f t="shared" si="1"/>
        <v/>
      </c>
      <c r="AI10" s="141" t="str">
        <f t="shared" si="1"/>
        <v/>
      </c>
      <c r="AJ10" s="141" t="str">
        <f t="shared" si="1"/>
        <v/>
      </c>
      <c r="AK10" s="141" t="str">
        <f t="shared" si="1"/>
        <v/>
      </c>
      <c r="AL10" s="141" t="str">
        <f t="shared" si="1"/>
        <v/>
      </c>
      <c r="AM10" s="141" t="str">
        <f t="shared" si="1"/>
        <v/>
      </c>
      <c r="AN10" s="141" t="str">
        <f t="shared" si="1"/>
        <v/>
      </c>
      <c r="AO10" s="141" t="str">
        <f t="shared" si="1"/>
        <v/>
      </c>
      <c r="AP10" s="141" t="str">
        <f t="shared" si="1"/>
        <v/>
      </c>
      <c r="AQ10" s="141" t="str">
        <f t="shared" si="1"/>
        <v/>
      </c>
      <c r="AR10" s="141" t="str">
        <f t="shared" si="1"/>
        <v/>
      </c>
      <c r="AS10" s="141" t="str">
        <f t="shared" si="1"/>
        <v/>
      </c>
      <c r="AT10" s="141" t="str">
        <f t="shared" si="1"/>
        <v/>
      </c>
      <c r="AU10" s="141" t="str">
        <f t="shared" si="1"/>
        <v/>
      </c>
      <c r="AV10" s="141" t="str">
        <f t="shared" si="1"/>
        <v/>
      </c>
      <c r="AW10" s="141" t="str">
        <f t="shared" si="1"/>
        <v/>
      </c>
      <c r="AX10" s="141" t="str">
        <f t="shared" si="1"/>
        <v/>
      </c>
      <c r="AY10" s="141" t="str">
        <f>IF(AND(SUM(AY7:AY9)&gt;0,AY8=0),"Missing Input",IF(AND(SUM(AY7:AY8)&gt;0,AY9=0),"Missing Output",IF(AND(SUM(AY7:AY9)&gt;0,AY8&gt;0,AY9&gt;0),(AY9*3.6)/AY8*100,"")))</f>
        <v/>
      </c>
      <c r="AZ10" s="141" t="str">
        <f>IF(AND(SUM(AZ7:AZ9)&gt;0,AZ8=0),"Missing Input",IF(AND(SUM(AZ7:AZ8)&gt;0,AZ9=0),"Missing Output",IF(AND(SUM(AZ7:AZ9)&gt;0,AZ8&gt;0,AZ9&gt;0),(AZ9*3.6)/AZ8*100,"")))</f>
        <v/>
      </c>
      <c r="BA10" s="141" t="str">
        <f>IF(AND(SUM(BA7:BA9)&gt;0,BA8=0),"Missing Input",IF(AND(SUM(BA7:BA8)&gt;0,BA9=0),"Missing Output",IF(AND(SUM(BA7:BA9)&gt;0,BA8&gt;0,BA9&gt;0),(BA9*3.6)/BA8*100,"")))</f>
        <v/>
      </c>
      <c r="BB10" s="141" t="str">
        <f>IF(AND(SUM(BB7:BB9)&gt;0,BB8=0),"Missing Input",IF(AND(SUM(BB7:BB8)&gt;0,BB9=0),"Missing Output",IF(AND(SUM(BB7:BB9)&gt;0,BB8&gt;0,BB9&gt;0),(BB9*3.6)/BB8*100,"")))</f>
        <v/>
      </c>
      <c r="BC10" s="141" t="str">
        <f t="shared" si="1"/>
        <v/>
      </c>
    </row>
    <row r="11" spans="1:55" s="140" customFormat="1" ht="24" customHeight="1">
      <c r="A11" s="775"/>
      <c r="B11" s="775"/>
      <c r="C11" s="775"/>
      <c r="D11" s="775"/>
      <c r="E11" s="628"/>
      <c r="F11" s="628"/>
      <c r="G11" s="628"/>
      <c r="H11" s="628"/>
      <c r="I11" s="628"/>
      <c r="J11" s="629"/>
      <c r="K11" s="629"/>
      <c r="L11" s="629"/>
      <c r="M11" s="629"/>
      <c r="N11" s="629"/>
      <c r="O11" s="144"/>
      <c r="P11" s="630"/>
      <c r="Q11" s="630"/>
      <c r="R11" s="630"/>
      <c r="S11" s="630"/>
      <c r="T11" s="630"/>
      <c r="U11" s="630"/>
      <c r="V11" s="630"/>
      <c r="W11" s="630"/>
      <c r="X11" s="630"/>
      <c r="Y11" s="144"/>
      <c r="Z11" s="630"/>
      <c r="AA11" s="630"/>
      <c r="AB11" s="144"/>
      <c r="AC11" s="1067" t="s">
        <v>2141</v>
      </c>
      <c r="AE11" s="762" t="s">
        <v>189</v>
      </c>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row>
    <row r="12" spans="1:55" s="140" customFormat="1" ht="12.75" customHeight="1">
      <c r="A12" s="775" t="s">
        <v>538</v>
      </c>
      <c r="B12" s="775" t="s">
        <v>73</v>
      </c>
      <c r="C12" s="775" t="s">
        <v>556</v>
      </c>
      <c r="D12" s="775" t="s">
        <v>1227</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2219</v>
      </c>
      <c r="AE12" s="762" t="s">
        <v>1474</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row>
    <row r="13" spans="1:55" s="140" customFormat="1" ht="12.75" customHeight="1">
      <c r="A13" s="775" t="s">
        <v>538</v>
      </c>
      <c r="B13" s="775" t="s">
        <v>1307</v>
      </c>
      <c r="C13" s="775" t="s">
        <v>556</v>
      </c>
      <c r="D13" s="775" t="s">
        <v>1227</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2220</v>
      </c>
      <c r="AE13" s="762" t="s">
        <v>636</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row>
    <row r="14" spans="1:55" s="140" customFormat="1" ht="12.75" customHeight="1">
      <c r="A14" s="775" t="s">
        <v>538</v>
      </c>
      <c r="B14" s="775" t="s">
        <v>74</v>
      </c>
      <c r="C14" s="775" t="s">
        <v>556</v>
      </c>
      <c r="D14" s="775" t="s">
        <v>1227</v>
      </c>
      <c r="E14" s="138">
        <v>0</v>
      </c>
      <c r="F14" s="138">
        <v>0</v>
      </c>
      <c r="G14" s="138">
        <v>0</v>
      </c>
      <c r="H14" s="138">
        <v>0</v>
      </c>
      <c r="I14" s="138">
        <v>0</v>
      </c>
      <c r="J14" s="138">
        <v>0</v>
      </c>
      <c r="K14" s="138">
        <v>0</v>
      </c>
      <c r="L14" s="138">
        <v>0</v>
      </c>
      <c r="M14" s="138">
        <v>0</v>
      </c>
      <c r="N14" s="138">
        <v>0</v>
      </c>
      <c r="O14" s="138">
        <v>0</v>
      </c>
      <c r="P14" s="138">
        <v>0</v>
      </c>
      <c r="Q14" s="138">
        <v>0</v>
      </c>
      <c r="R14" s="138">
        <v>0</v>
      </c>
      <c r="S14" s="138">
        <v>0</v>
      </c>
      <c r="T14" s="138">
        <v>0</v>
      </c>
      <c r="U14" s="138">
        <v>0</v>
      </c>
      <c r="V14" s="138">
        <v>0</v>
      </c>
      <c r="W14" s="138">
        <v>0</v>
      </c>
      <c r="X14" s="138">
        <v>0</v>
      </c>
      <c r="Y14" s="138">
        <v>0</v>
      </c>
      <c r="Z14" s="138">
        <v>0</v>
      </c>
      <c r="AA14" s="138">
        <v>0</v>
      </c>
      <c r="AB14" s="138">
        <v>0</v>
      </c>
      <c r="AC14" s="1054" t="s">
        <v>2221</v>
      </c>
      <c r="AE14" s="762" t="s">
        <v>637</v>
      </c>
      <c r="AF14" s="138">
        <v>0</v>
      </c>
      <c r="AG14" s="138">
        <v>0</v>
      </c>
      <c r="AH14" s="138">
        <v>0</v>
      </c>
      <c r="AI14" s="138">
        <v>0</v>
      </c>
      <c r="AJ14" s="138">
        <v>0</v>
      </c>
      <c r="AK14" s="138">
        <v>0</v>
      </c>
      <c r="AL14" s="138">
        <v>0</v>
      </c>
      <c r="AM14" s="138">
        <v>0</v>
      </c>
      <c r="AN14" s="138">
        <v>0</v>
      </c>
      <c r="AO14" s="138">
        <v>0</v>
      </c>
      <c r="AP14" s="138">
        <v>0</v>
      </c>
      <c r="AQ14" s="138">
        <v>0</v>
      </c>
      <c r="AR14" s="138">
        <v>0</v>
      </c>
      <c r="AS14" s="138">
        <v>0</v>
      </c>
      <c r="AT14" s="138">
        <v>0</v>
      </c>
      <c r="AU14" s="138">
        <v>0</v>
      </c>
      <c r="AV14" s="138">
        <v>0</v>
      </c>
      <c r="AW14" s="138">
        <v>0</v>
      </c>
      <c r="AX14" s="138">
        <v>0</v>
      </c>
      <c r="AY14" s="138">
        <v>0</v>
      </c>
      <c r="AZ14" s="138">
        <v>0</v>
      </c>
      <c r="BA14" s="138">
        <v>0</v>
      </c>
      <c r="BB14" s="138">
        <v>0</v>
      </c>
      <c r="BC14" s="138">
        <v>0</v>
      </c>
    </row>
    <row r="15" spans="1:55" s="140" customFormat="1" ht="12.75" customHeight="1">
      <c r="A15" s="775" t="s">
        <v>538</v>
      </c>
      <c r="B15" s="775" t="s">
        <v>75</v>
      </c>
      <c r="C15" s="775" t="s">
        <v>556</v>
      </c>
      <c r="D15" s="775" t="s">
        <v>1227</v>
      </c>
      <c r="E15" s="138">
        <v>0</v>
      </c>
      <c r="F15" s="138">
        <v>0</v>
      </c>
      <c r="G15" s="138">
        <v>0</v>
      </c>
      <c r="H15" s="138">
        <v>0</v>
      </c>
      <c r="I15" s="138">
        <v>0</v>
      </c>
      <c r="J15" s="138">
        <v>0</v>
      </c>
      <c r="K15" s="138">
        <v>0</v>
      </c>
      <c r="L15" s="138">
        <v>0</v>
      </c>
      <c r="M15" s="138">
        <v>0</v>
      </c>
      <c r="N15" s="138">
        <v>0</v>
      </c>
      <c r="O15" s="138">
        <v>0</v>
      </c>
      <c r="P15" s="138">
        <v>0</v>
      </c>
      <c r="Q15" s="138">
        <v>0</v>
      </c>
      <c r="R15" s="138">
        <v>0</v>
      </c>
      <c r="S15" s="138">
        <v>0</v>
      </c>
      <c r="T15" s="138">
        <v>0</v>
      </c>
      <c r="U15" s="138">
        <v>0</v>
      </c>
      <c r="V15" s="138">
        <v>0</v>
      </c>
      <c r="W15" s="138">
        <v>0</v>
      </c>
      <c r="X15" s="138">
        <v>0</v>
      </c>
      <c r="Y15" s="138">
        <v>0</v>
      </c>
      <c r="Z15" s="138">
        <v>0</v>
      </c>
      <c r="AA15" s="138">
        <v>0</v>
      </c>
      <c r="AB15" s="138">
        <v>0</v>
      </c>
      <c r="AC15" s="1054" t="s">
        <v>2225</v>
      </c>
      <c r="AE15" s="762" t="s">
        <v>638</v>
      </c>
      <c r="AF15" s="138">
        <v>0</v>
      </c>
      <c r="AG15" s="138">
        <v>0</v>
      </c>
      <c r="AH15" s="138">
        <v>0</v>
      </c>
      <c r="AI15" s="138">
        <v>0</v>
      </c>
      <c r="AJ15" s="138">
        <v>0</v>
      </c>
      <c r="AK15" s="138">
        <v>0</v>
      </c>
      <c r="AL15" s="138">
        <v>0</v>
      </c>
      <c r="AM15" s="138">
        <v>0</v>
      </c>
      <c r="AN15" s="138">
        <v>0</v>
      </c>
      <c r="AO15" s="138">
        <v>0</v>
      </c>
      <c r="AP15" s="138">
        <v>0</v>
      </c>
      <c r="AQ15" s="138">
        <v>0</v>
      </c>
      <c r="AR15" s="138">
        <v>0</v>
      </c>
      <c r="AS15" s="138">
        <v>0</v>
      </c>
      <c r="AT15" s="138">
        <v>0</v>
      </c>
      <c r="AU15" s="138">
        <v>0</v>
      </c>
      <c r="AV15" s="138">
        <v>0</v>
      </c>
      <c r="AW15" s="138">
        <v>0</v>
      </c>
      <c r="AX15" s="138">
        <v>0</v>
      </c>
      <c r="AY15" s="138">
        <v>0</v>
      </c>
      <c r="AZ15" s="138">
        <v>0</v>
      </c>
      <c r="BA15" s="138">
        <v>0</v>
      </c>
      <c r="BB15" s="138">
        <v>0</v>
      </c>
      <c r="BC15" s="138">
        <v>0</v>
      </c>
    </row>
    <row r="16" spans="1:55" s="140" customFormat="1" ht="12.75" customHeight="1">
      <c r="A16" s="775"/>
      <c r="B16" s="775"/>
      <c r="C16" s="775"/>
      <c r="D16" s="775"/>
      <c r="E16" s="724" t="str">
        <f>IF(AND(SUM(E12:E15)&gt;0,E13=0),"Missing Input",IF(AND(SUM(E12:E15)&gt;0,E14=0),"Missing Output",IF(AND(SUM(E12:E15)&gt;0,E13&gt;0,E14&gt;0),(E14*3.6+E15)/E13*100,"")))</f>
        <v/>
      </c>
      <c r="F16" s="724" t="str">
        <f t="shared" ref="F16:AB16" si="2">IF(AND(SUM(F12:F15)&gt;0,F13=0),"Missing Input",IF(AND(SUM(F12:F15)&gt;0,F14=0),"Missing Output",IF(AND(SUM(F12:F15)&gt;0,F13&gt;0,F14&gt;0),(F14*3.6+F15)/F13*100,"")))</f>
        <v/>
      </c>
      <c r="G16" s="724" t="str">
        <f t="shared" si="2"/>
        <v/>
      </c>
      <c r="H16" s="724" t="str">
        <f t="shared" si="2"/>
        <v/>
      </c>
      <c r="I16" s="724" t="str">
        <f t="shared" si="2"/>
        <v/>
      </c>
      <c r="J16" s="724" t="str">
        <f t="shared" si="2"/>
        <v/>
      </c>
      <c r="K16" s="724" t="str">
        <f t="shared" si="2"/>
        <v/>
      </c>
      <c r="L16" s="724" t="str">
        <f t="shared" si="2"/>
        <v/>
      </c>
      <c r="M16" s="724" t="str">
        <f t="shared" si="2"/>
        <v/>
      </c>
      <c r="N16" s="724" t="str">
        <f t="shared" si="2"/>
        <v/>
      </c>
      <c r="O16" s="724" t="str">
        <f t="shared" si="2"/>
        <v/>
      </c>
      <c r="P16" s="724" t="str">
        <f t="shared" si="2"/>
        <v/>
      </c>
      <c r="Q16" s="724" t="str">
        <f t="shared" si="2"/>
        <v/>
      </c>
      <c r="R16" s="724" t="str">
        <f t="shared" si="2"/>
        <v/>
      </c>
      <c r="S16" s="724" t="str">
        <f t="shared" si="2"/>
        <v/>
      </c>
      <c r="T16" s="724" t="str">
        <f t="shared" si="2"/>
        <v/>
      </c>
      <c r="U16" s="724" t="str">
        <f t="shared" si="2"/>
        <v/>
      </c>
      <c r="V16" s="724" t="str">
        <f t="shared" si="2"/>
        <v/>
      </c>
      <c r="W16" s="724" t="str">
        <f>IF(AND(SUM(W12:W15)&gt;0,W13=0),"Missing Input",IF(AND(SUM(W12:W15)&gt;0,W14=0),"Missing Output",IF(AND(SUM(W12:W15)&gt;0,W13&gt;0,W14&gt;0),(W14*3.6+W15)/W13*100,"")))</f>
        <v/>
      </c>
      <c r="X16" s="724" t="str">
        <f>IF(AND(SUM(X12:X15)&gt;0,X13=0),"Missing Input",IF(AND(SUM(X12:X15)&gt;0,X14=0),"Missing Output",IF(AND(SUM(X12:X15)&gt;0,X13&gt;0,X14&gt;0),(X14*3.6+X15)/X13*100,"")))</f>
        <v/>
      </c>
      <c r="Y16" s="724" t="str">
        <f>IF(AND(SUM(Y12:Y15)&gt;0,Y13=0),"Missing Input",IF(AND(SUM(Y12:Y15)&gt;0,Y14=0),"Missing Output",IF(AND(SUM(Y12:Y15)&gt;0,Y13&gt;0,Y14&gt;0),(Y14*3.6+Y15)/Y13*100,"")))</f>
        <v/>
      </c>
      <c r="Z16" s="724" t="str">
        <f>IF(AND(SUM(Z12:Z15)&gt;0,Z13=0),"Missing Input",IF(AND(SUM(Z12:Z15)&gt;0,Z14=0),"Missing Output",IF(AND(SUM(Z12:Z15)&gt;0,Z13&gt;0,Z14&gt;0),(Z14*3.6+Z15)/Z13*100,"")))</f>
        <v/>
      </c>
      <c r="AA16" s="724" t="str">
        <f>IF(AND(SUM(AA12:AA15)&gt;0,AA13=0),"Missing Input",IF(AND(SUM(AA12:AA15)&gt;0,AA14=0),"Missing Output",IF(AND(SUM(AA12:AA15)&gt;0,AA13&gt;0,AA14&gt;0),(AA14*3.6+AA15)/AA13*100,"")))</f>
        <v/>
      </c>
      <c r="AB16" s="724" t="str">
        <f t="shared" si="2"/>
        <v/>
      </c>
      <c r="AC16" s="1070" t="s">
        <v>2222</v>
      </c>
      <c r="AE16" s="762" t="s">
        <v>964</v>
      </c>
      <c r="AF16" s="141" t="str">
        <f t="shared" ref="AF16:BC16" si="3">IF(AND(SUM(AF12:AF15)&gt;0,AF13=0),"Missing Input",IF(AND(SUM(AF12:AF15)&gt;0,AF14=0),"Missing Output",IF(AND(SUM(AF12:AF15)&gt;0,AF13&gt;0,AF14&gt;0),(AF14*3.6+AF15)/AF13*100,"")))</f>
        <v/>
      </c>
      <c r="AG16" s="141" t="str">
        <f t="shared" si="3"/>
        <v/>
      </c>
      <c r="AH16" s="141" t="str">
        <f t="shared" si="3"/>
        <v/>
      </c>
      <c r="AI16" s="141" t="str">
        <f t="shared" si="3"/>
        <v/>
      </c>
      <c r="AJ16" s="141" t="str">
        <f t="shared" si="3"/>
        <v/>
      </c>
      <c r="AK16" s="141" t="str">
        <f t="shared" si="3"/>
        <v/>
      </c>
      <c r="AL16" s="141" t="str">
        <f t="shared" si="3"/>
        <v/>
      </c>
      <c r="AM16" s="141" t="str">
        <f t="shared" si="3"/>
        <v/>
      </c>
      <c r="AN16" s="141" t="str">
        <f t="shared" si="3"/>
        <v/>
      </c>
      <c r="AO16" s="141" t="str">
        <f t="shared" si="3"/>
        <v/>
      </c>
      <c r="AP16" s="141" t="str">
        <f t="shared" si="3"/>
        <v/>
      </c>
      <c r="AQ16" s="141" t="str">
        <f t="shared" si="3"/>
        <v/>
      </c>
      <c r="AR16" s="141" t="str">
        <f t="shared" si="3"/>
        <v/>
      </c>
      <c r="AS16" s="141" t="str">
        <f t="shared" si="3"/>
        <v/>
      </c>
      <c r="AT16" s="141" t="str">
        <f t="shared" si="3"/>
        <v/>
      </c>
      <c r="AU16" s="141" t="str">
        <f t="shared" si="3"/>
        <v/>
      </c>
      <c r="AV16" s="141" t="str">
        <f t="shared" si="3"/>
        <v/>
      </c>
      <c r="AW16" s="141" t="str">
        <f t="shared" si="3"/>
        <v/>
      </c>
      <c r="AX16" s="141" t="str">
        <f t="shared" si="3"/>
        <v/>
      </c>
      <c r="AY16" s="141" t="str">
        <f>IF(AND(SUM(AY12:AY15)&gt;0,AY13=0),"Missing Input",IF(AND(SUM(AY12:AY15)&gt;0,AY14=0),"Missing Output",IF(AND(SUM(AY12:AY15)&gt;0,AY13&gt;0,AY14&gt;0),(AY14*3.6+AY15)/AY13*100,"")))</f>
        <v/>
      </c>
      <c r="AZ16" s="141" t="str">
        <f>IF(AND(SUM(AZ12:AZ15)&gt;0,AZ13=0),"Missing Input",IF(AND(SUM(AZ12:AZ15)&gt;0,AZ14=0),"Missing Output",IF(AND(SUM(AZ12:AZ15)&gt;0,AZ13&gt;0,AZ14&gt;0),(AZ14*3.6+AZ15)/AZ13*100,"")))</f>
        <v/>
      </c>
      <c r="BA16" s="141" t="str">
        <f>IF(AND(SUM(BA12:BA15)&gt;0,BA13=0),"Missing Input",IF(AND(SUM(BA12:BA15)&gt;0,BA14=0),"Missing Output",IF(AND(SUM(BA12:BA15)&gt;0,BA13&gt;0,BA14&gt;0),(BA14*3.6+BA15)/BA13*100,"")))</f>
        <v/>
      </c>
      <c r="BB16" s="141" t="str">
        <f>IF(AND(SUM(BB12:BB15)&gt;0,BB13=0),"Missing Input",IF(AND(SUM(BB12:BB15)&gt;0,BB14=0),"Missing Output",IF(AND(SUM(BB12:BB15)&gt;0,BB13&gt;0,BB14&gt;0),(BB14*3.6+BB15)/BB13*100,"")))</f>
        <v/>
      </c>
      <c r="BC16" s="141" t="str">
        <f t="shared" si="3"/>
        <v/>
      </c>
    </row>
    <row r="17" spans="1:55" s="140" customFormat="1" ht="24" customHeight="1">
      <c r="A17" s="775"/>
      <c r="B17" s="775"/>
      <c r="C17" s="775"/>
      <c r="D17" s="775"/>
      <c r="E17" s="628"/>
      <c r="F17" s="628"/>
      <c r="G17" s="628"/>
      <c r="H17" s="628"/>
      <c r="I17" s="628"/>
      <c r="J17" s="629"/>
      <c r="K17" s="629"/>
      <c r="L17" s="629"/>
      <c r="M17" s="629"/>
      <c r="N17" s="629"/>
      <c r="O17" s="143"/>
      <c r="P17" s="629"/>
      <c r="Q17" s="629"/>
      <c r="R17" s="629"/>
      <c r="S17" s="629"/>
      <c r="T17" s="629"/>
      <c r="U17" s="629"/>
      <c r="V17" s="629"/>
      <c r="W17" s="629"/>
      <c r="X17" s="629"/>
      <c r="Y17" s="143"/>
      <c r="Z17" s="629"/>
      <c r="AA17" s="629"/>
      <c r="AB17" s="143"/>
      <c r="AC17" s="1066" t="s">
        <v>2269</v>
      </c>
      <c r="AE17" s="762" t="s">
        <v>198</v>
      </c>
      <c r="AF17" s="629"/>
      <c r="AG17" s="629"/>
      <c r="AH17" s="629"/>
      <c r="AI17" s="629"/>
      <c r="AJ17" s="629"/>
      <c r="AK17" s="629"/>
      <c r="AL17" s="629"/>
      <c r="AM17" s="629"/>
      <c r="AN17" s="629"/>
      <c r="AO17" s="629"/>
      <c r="AP17" s="629"/>
      <c r="AQ17" s="629"/>
      <c r="AR17" s="629"/>
      <c r="AS17" s="629"/>
      <c r="AT17" s="629"/>
      <c r="AU17" s="629"/>
      <c r="AV17" s="629"/>
      <c r="AW17" s="629"/>
      <c r="AX17" s="629"/>
      <c r="AY17" s="629"/>
      <c r="AZ17" s="629"/>
      <c r="BA17" s="629"/>
      <c r="BB17" s="629"/>
      <c r="BC17" s="629"/>
    </row>
    <row r="18" spans="1:55" s="140" customFormat="1" ht="12.75" customHeight="1">
      <c r="A18" s="775" t="s">
        <v>538</v>
      </c>
      <c r="B18" s="775" t="s">
        <v>73</v>
      </c>
      <c r="C18" s="775" t="s">
        <v>558</v>
      </c>
      <c r="D18" s="775" t="s">
        <v>1227</v>
      </c>
      <c r="E18" s="138">
        <v>0</v>
      </c>
      <c r="F18" s="138">
        <v>0</v>
      </c>
      <c r="G18" s="138">
        <v>0</v>
      </c>
      <c r="H18" s="138">
        <v>0</v>
      </c>
      <c r="I18" s="138">
        <v>0</v>
      </c>
      <c r="J18" s="138">
        <v>0</v>
      </c>
      <c r="K18" s="138">
        <v>0</v>
      </c>
      <c r="L18" s="138">
        <v>0</v>
      </c>
      <c r="M18" s="138">
        <v>0</v>
      </c>
      <c r="N18" s="138">
        <v>0</v>
      </c>
      <c r="O18" s="138">
        <v>0</v>
      </c>
      <c r="P18" s="138">
        <v>0</v>
      </c>
      <c r="Q18" s="138">
        <v>0</v>
      </c>
      <c r="R18" s="138">
        <v>0</v>
      </c>
      <c r="S18" s="138">
        <v>0</v>
      </c>
      <c r="T18" s="138">
        <v>0</v>
      </c>
      <c r="U18" s="138">
        <v>0</v>
      </c>
      <c r="V18" s="138">
        <v>0</v>
      </c>
      <c r="W18" s="138">
        <v>0</v>
      </c>
      <c r="X18" s="138">
        <v>0</v>
      </c>
      <c r="Y18" s="138">
        <v>0</v>
      </c>
      <c r="Z18" s="138">
        <v>0</v>
      </c>
      <c r="AA18" s="138">
        <v>0</v>
      </c>
      <c r="AB18" s="138">
        <v>0</v>
      </c>
      <c r="AC18" s="1054" t="s">
        <v>2219</v>
      </c>
      <c r="AE18" s="762" t="s">
        <v>1474</v>
      </c>
      <c r="AF18" s="138">
        <v>0</v>
      </c>
      <c r="AG18" s="138">
        <v>0</v>
      </c>
      <c r="AH18" s="138">
        <v>0</v>
      </c>
      <c r="AI18" s="138">
        <v>0</v>
      </c>
      <c r="AJ18" s="138">
        <v>0</v>
      </c>
      <c r="AK18" s="138">
        <v>0</v>
      </c>
      <c r="AL18" s="138">
        <v>0</v>
      </c>
      <c r="AM18" s="138">
        <v>0</v>
      </c>
      <c r="AN18" s="138">
        <v>0</v>
      </c>
      <c r="AO18" s="138">
        <v>0</v>
      </c>
      <c r="AP18" s="138">
        <v>0</v>
      </c>
      <c r="AQ18" s="138">
        <v>0</v>
      </c>
      <c r="AR18" s="138">
        <v>0</v>
      </c>
      <c r="AS18" s="138">
        <v>0</v>
      </c>
      <c r="AT18" s="138">
        <v>0</v>
      </c>
      <c r="AU18" s="138">
        <v>0</v>
      </c>
      <c r="AV18" s="138">
        <v>0</v>
      </c>
      <c r="AW18" s="138">
        <v>0</v>
      </c>
      <c r="AX18" s="138">
        <v>0</v>
      </c>
      <c r="AY18" s="138">
        <v>0</v>
      </c>
      <c r="AZ18" s="138">
        <v>0</v>
      </c>
      <c r="BA18" s="138">
        <v>0</v>
      </c>
      <c r="BB18" s="138">
        <v>0</v>
      </c>
      <c r="BC18" s="138">
        <v>0</v>
      </c>
    </row>
    <row r="19" spans="1:55" s="140" customFormat="1" ht="12.75" customHeight="1">
      <c r="A19" s="775" t="s">
        <v>538</v>
      </c>
      <c r="B19" s="775" t="s">
        <v>1307</v>
      </c>
      <c r="C19" s="775" t="s">
        <v>558</v>
      </c>
      <c r="D19" s="775" t="s">
        <v>1227</v>
      </c>
      <c r="E19" s="138">
        <v>0</v>
      </c>
      <c r="F19" s="138">
        <v>0</v>
      </c>
      <c r="G19" s="138">
        <v>0</v>
      </c>
      <c r="H19" s="138">
        <v>0</v>
      </c>
      <c r="I19" s="138">
        <v>0</v>
      </c>
      <c r="J19" s="138">
        <v>0</v>
      </c>
      <c r="K19" s="138">
        <v>0</v>
      </c>
      <c r="L19" s="138">
        <v>0</v>
      </c>
      <c r="M19" s="138">
        <v>0</v>
      </c>
      <c r="N19" s="138">
        <v>0</v>
      </c>
      <c r="O19" s="138">
        <v>0</v>
      </c>
      <c r="P19" s="138">
        <v>0</v>
      </c>
      <c r="Q19" s="138">
        <v>0</v>
      </c>
      <c r="R19" s="138">
        <v>0</v>
      </c>
      <c r="S19" s="138">
        <v>0</v>
      </c>
      <c r="T19" s="138">
        <v>0</v>
      </c>
      <c r="U19" s="138">
        <v>0</v>
      </c>
      <c r="V19" s="138">
        <v>0</v>
      </c>
      <c r="W19" s="138">
        <v>0</v>
      </c>
      <c r="X19" s="138">
        <v>0</v>
      </c>
      <c r="Y19" s="138">
        <v>0</v>
      </c>
      <c r="Z19" s="138">
        <v>0</v>
      </c>
      <c r="AA19" s="138">
        <v>0</v>
      </c>
      <c r="AB19" s="138">
        <v>0</v>
      </c>
      <c r="AC19" s="1054" t="s">
        <v>2220</v>
      </c>
      <c r="AE19" s="762" t="s">
        <v>636</v>
      </c>
      <c r="AF19" s="138">
        <v>0</v>
      </c>
      <c r="AG19" s="138">
        <v>0</v>
      </c>
      <c r="AH19" s="138">
        <v>0</v>
      </c>
      <c r="AI19" s="138">
        <v>0</v>
      </c>
      <c r="AJ19" s="138">
        <v>0</v>
      </c>
      <c r="AK19" s="138">
        <v>0</v>
      </c>
      <c r="AL19" s="138">
        <v>0</v>
      </c>
      <c r="AM19" s="138">
        <v>0</v>
      </c>
      <c r="AN19" s="138">
        <v>0</v>
      </c>
      <c r="AO19" s="138">
        <v>0</v>
      </c>
      <c r="AP19" s="138">
        <v>0</v>
      </c>
      <c r="AQ19" s="138">
        <v>0</v>
      </c>
      <c r="AR19" s="138">
        <v>0</v>
      </c>
      <c r="AS19" s="138">
        <v>0</v>
      </c>
      <c r="AT19" s="138">
        <v>0</v>
      </c>
      <c r="AU19" s="138">
        <v>0</v>
      </c>
      <c r="AV19" s="138">
        <v>0</v>
      </c>
      <c r="AW19" s="138">
        <v>0</v>
      </c>
      <c r="AX19" s="138">
        <v>0</v>
      </c>
      <c r="AY19" s="138">
        <v>0</v>
      </c>
      <c r="AZ19" s="138">
        <v>0</v>
      </c>
      <c r="BA19" s="138">
        <v>0</v>
      </c>
      <c r="BB19" s="138">
        <v>0</v>
      </c>
      <c r="BC19" s="138">
        <v>0</v>
      </c>
    </row>
    <row r="20" spans="1:55" s="140" customFormat="1" ht="12.75" customHeight="1">
      <c r="A20" s="775" t="s">
        <v>538</v>
      </c>
      <c r="B20" s="775" t="s">
        <v>75</v>
      </c>
      <c r="C20" s="775" t="s">
        <v>558</v>
      </c>
      <c r="D20" s="775" t="s">
        <v>1227</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2225</v>
      </c>
      <c r="AE20" s="762" t="s">
        <v>638</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row>
    <row r="21" spans="1:55" s="140" customFormat="1" ht="12.75" customHeight="1">
      <c r="A21" s="775"/>
      <c r="B21" s="775"/>
      <c r="C21" s="775"/>
      <c r="D21" s="775"/>
      <c r="E21" s="724" t="str">
        <f>IF(AND(SUM(E18:E20)&gt;0,E19=0),"Missing Input",IF(AND(SUM(E18:E19)&gt;0,E20=0),"Missing Output",IF(AND(SUM(E18:E20)&gt;0,E19&gt;0,E20&gt;0),(E20/E19)*100,"")))</f>
        <v/>
      </c>
      <c r="F21" s="724" t="str">
        <f t="shared" ref="F21:AB21" si="4">IF(AND(SUM(F18:F20)&gt;0,F19=0),"Missing Input",IF(AND(SUM(F18:F19)&gt;0,F20=0),"Missing Output",IF(AND(SUM(F18:F20)&gt;0,F19&gt;0,F20&gt;0),(F20/F19)*100,"")))</f>
        <v/>
      </c>
      <c r="G21" s="724" t="str">
        <f t="shared" si="4"/>
        <v/>
      </c>
      <c r="H21" s="724" t="str">
        <f t="shared" si="4"/>
        <v/>
      </c>
      <c r="I21" s="724" t="str">
        <f t="shared" si="4"/>
        <v/>
      </c>
      <c r="J21" s="724" t="str">
        <f t="shared" si="4"/>
        <v/>
      </c>
      <c r="K21" s="724" t="str">
        <f t="shared" si="4"/>
        <v/>
      </c>
      <c r="L21" s="724" t="str">
        <f t="shared" si="4"/>
        <v/>
      </c>
      <c r="M21" s="724" t="str">
        <f t="shared" si="4"/>
        <v/>
      </c>
      <c r="N21" s="724" t="str">
        <f t="shared" si="4"/>
        <v/>
      </c>
      <c r="O21" s="724" t="str">
        <f t="shared" si="4"/>
        <v/>
      </c>
      <c r="P21" s="724" t="str">
        <f t="shared" si="4"/>
        <v/>
      </c>
      <c r="Q21" s="724" t="str">
        <f t="shared" si="4"/>
        <v/>
      </c>
      <c r="R21" s="724" t="str">
        <f t="shared" si="4"/>
        <v/>
      </c>
      <c r="S21" s="724" t="str">
        <f t="shared" si="4"/>
        <v/>
      </c>
      <c r="T21" s="724" t="str">
        <f t="shared" si="4"/>
        <v/>
      </c>
      <c r="U21" s="724" t="str">
        <f t="shared" si="4"/>
        <v/>
      </c>
      <c r="V21" s="724" t="str">
        <f t="shared" si="4"/>
        <v/>
      </c>
      <c r="W21" s="724" t="str">
        <f>IF(AND(SUM(W18:W20)&gt;0,W19=0),"Missing Input",IF(AND(SUM(W18:W19)&gt;0,W20=0),"Missing Output",IF(AND(SUM(W18:W20)&gt;0,W19&gt;0,W20&gt;0),(W20/W19)*100,"")))</f>
        <v/>
      </c>
      <c r="X21" s="724" t="str">
        <f>IF(AND(SUM(X18:X20)&gt;0,X19=0),"Missing Input",IF(AND(SUM(X18:X19)&gt;0,X20=0),"Missing Output",IF(AND(SUM(X18:X20)&gt;0,X19&gt;0,X20&gt;0),(X20/X19)*100,"")))</f>
        <v/>
      </c>
      <c r="Y21" s="724" t="str">
        <f>IF(AND(SUM(Y18:Y20)&gt;0,Y19=0),"Missing Input",IF(AND(SUM(Y18:Y19)&gt;0,Y20=0),"Missing Output",IF(AND(SUM(Y18:Y20)&gt;0,Y19&gt;0,Y20&gt;0),(Y20/Y19)*100,"")))</f>
        <v/>
      </c>
      <c r="Z21" s="724" t="str">
        <f>IF(AND(SUM(Z18:Z20)&gt;0,Z19=0),"Missing Input",IF(AND(SUM(Z18:Z19)&gt;0,Z20=0),"Missing Output",IF(AND(SUM(Z18:Z20)&gt;0,Z19&gt;0,Z20&gt;0),(Z20/Z19)*100,"")))</f>
        <v/>
      </c>
      <c r="AA21" s="724" t="str">
        <f>IF(AND(SUM(AA18:AA20)&gt;0,AA19=0),"Missing Input",IF(AND(SUM(AA18:AA19)&gt;0,AA20=0),"Missing Output",IF(AND(SUM(AA18:AA20)&gt;0,AA19&gt;0,AA20&gt;0),(AA20/AA19)*100,"")))</f>
        <v/>
      </c>
      <c r="AB21" s="724" t="str">
        <f t="shared" si="4"/>
        <v/>
      </c>
      <c r="AC21" s="1070" t="s">
        <v>2222</v>
      </c>
      <c r="AE21" s="762" t="s">
        <v>964</v>
      </c>
      <c r="AF21" s="141" t="str">
        <f t="shared" ref="AF21:BC21" si="5">IF(AND(SUM(AF18:AF20)&gt;0,AF19=0),"Missing Input",IF(AND(SUM(AF18:AF19)&gt;0,AF20=0),"Missing Output",IF(AND(SUM(AF18:AF20)&gt;0,AF19&gt;0,AF20&gt;0),(AF20/AF19)*100,"")))</f>
        <v/>
      </c>
      <c r="AG21" s="141" t="str">
        <f t="shared" si="5"/>
        <v/>
      </c>
      <c r="AH21" s="141" t="str">
        <f t="shared" si="5"/>
        <v/>
      </c>
      <c r="AI21" s="141" t="str">
        <f t="shared" si="5"/>
        <v/>
      </c>
      <c r="AJ21" s="141" t="str">
        <f t="shared" si="5"/>
        <v/>
      </c>
      <c r="AK21" s="141" t="str">
        <f t="shared" si="5"/>
        <v/>
      </c>
      <c r="AL21" s="141" t="str">
        <f t="shared" si="5"/>
        <v/>
      </c>
      <c r="AM21" s="141" t="str">
        <f t="shared" si="5"/>
        <v/>
      </c>
      <c r="AN21" s="141" t="str">
        <f t="shared" si="5"/>
        <v/>
      </c>
      <c r="AO21" s="141" t="str">
        <f t="shared" si="5"/>
        <v/>
      </c>
      <c r="AP21" s="141" t="str">
        <f t="shared" si="5"/>
        <v/>
      </c>
      <c r="AQ21" s="141" t="str">
        <f t="shared" si="5"/>
        <v/>
      </c>
      <c r="AR21" s="141" t="str">
        <f t="shared" si="5"/>
        <v/>
      </c>
      <c r="AS21" s="141" t="str">
        <f t="shared" si="5"/>
        <v/>
      </c>
      <c r="AT21" s="141" t="str">
        <f t="shared" si="5"/>
        <v/>
      </c>
      <c r="AU21" s="141" t="str">
        <f t="shared" si="5"/>
        <v/>
      </c>
      <c r="AV21" s="141" t="str">
        <f t="shared" si="5"/>
        <v/>
      </c>
      <c r="AW21" s="141" t="str">
        <f t="shared" si="5"/>
        <v/>
      </c>
      <c r="AX21" s="141" t="str">
        <f t="shared" si="5"/>
        <v/>
      </c>
      <c r="AY21" s="141" t="str">
        <f>IF(AND(SUM(AY18:AY20)&gt;0,AY19=0),"Missing Input",IF(AND(SUM(AY18:AY19)&gt;0,AY20=0),"Missing Output",IF(AND(SUM(AY18:AY20)&gt;0,AY19&gt;0,AY20&gt;0),(AY20/AY19)*100,"")))</f>
        <v/>
      </c>
      <c r="AZ21" s="141" t="str">
        <f>IF(AND(SUM(AZ18:AZ20)&gt;0,AZ19=0),"Missing Input",IF(AND(SUM(AZ18:AZ19)&gt;0,AZ20=0),"Missing Output",IF(AND(SUM(AZ18:AZ20)&gt;0,AZ19&gt;0,AZ20&gt;0),(AZ20/AZ19)*100,"")))</f>
        <v/>
      </c>
      <c r="BA21" s="141" t="str">
        <f>IF(AND(SUM(BA18:BA20)&gt;0,BA19=0),"Missing Input",IF(AND(SUM(BA18:BA19)&gt;0,BA20=0),"Missing Output",IF(AND(SUM(BA18:BA20)&gt;0,BA19&gt;0,BA20&gt;0),(BA20/BA19)*100,"")))</f>
        <v/>
      </c>
      <c r="BB21" s="141" t="str">
        <f>IF(AND(SUM(BB18:BB20)&gt;0,BB19=0),"Missing Input",IF(AND(SUM(BB18:BB19)&gt;0,BB20=0),"Missing Output",IF(AND(SUM(BB18:BB20)&gt;0,BB19&gt;0,BB20&gt;0),(BB20/BB19)*100,"")))</f>
        <v/>
      </c>
      <c r="BC21" s="141" t="str">
        <f t="shared" si="5"/>
        <v/>
      </c>
    </row>
    <row r="22" spans="1:55" s="137" customFormat="1" ht="24" customHeight="1">
      <c r="A22" s="775"/>
      <c r="B22" s="775"/>
      <c r="C22" s="775"/>
      <c r="D22" s="775"/>
      <c r="E22" s="628"/>
      <c r="F22" s="628"/>
      <c r="G22" s="628"/>
      <c r="H22" s="628"/>
      <c r="I22" s="628"/>
      <c r="J22" s="629"/>
      <c r="K22" s="629"/>
      <c r="L22" s="629"/>
      <c r="M22" s="629"/>
      <c r="N22" s="629"/>
      <c r="O22" s="143"/>
      <c r="P22" s="629"/>
      <c r="Q22" s="629"/>
      <c r="R22" s="629"/>
      <c r="S22" s="629"/>
      <c r="T22" s="629"/>
      <c r="U22" s="629"/>
      <c r="V22" s="629"/>
      <c r="W22" s="629"/>
      <c r="X22" s="629"/>
      <c r="Y22" s="143"/>
      <c r="Z22" s="629"/>
      <c r="AA22" s="629"/>
      <c r="AB22" s="143"/>
      <c r="AC22" s="1061" t="s">
        <v>2144</v>
      </c>
      <c r="AE22" s="762" t="s">
        <v>191</v>
      </c>
      <c r="AF22" s="629"/>
      <c r="AG22" s="629"/>
      <c r="AH22" s="629"/>
      <c r="AI22" s="629"/>
      <c r="AJ22" s="629"/>
      <c r="AK22" s="629"/>
      <c r="AL22" s="629"/>
      <c r="AM22" s="629"/>
      <c r="AN22" s="629"/>
      <c r="AO22" s="629"/>
      <c r="AP22" s="629"/>
      <c r="AQ22" s="629"/>
      <c r="AR22" s="629"/>
      <c r="AS22" s="629"/>
      <c r="AT22" s="629"/>
      <c r="AU22" s="629"/>
      <c r="AV22" s="629"/>
      <c r="AW22" s="629"/>
      <c r="AX22" s="629"/>
      <c r="AY22" s="629"/>
      <c r="AZ22" s="629"/>
      <c r="BA22" s="629"/>
      <c r="BB22" s="629"/>
      <c r="BC22" s="629"/>
    </row>
    <row r="23" spans="1:55" s="140" customFormat="1" ht="12.75" customHeight="1">
      <c r="A23" s="775" t="s">
        <v>538</v>
      </c>
      <c r="B23" s="775" t="s">
        <v>73</v>
      </c>
      <c r="C23" s="775" t="s">
        <v>245</v>
      </c>
      <c r="D23" s="775" t="s">
        <v>1227</v>
      </c>
      <c r="E23" s="138">
        <v>0</v>
      </c>
      <c r="F23" s="138">
        <v>0</v>
      </c>
      <c r="G23" s="138">
        <v>0</v>
      </c>
      <c r="H23" s="138">
        <v>0</v>
      </c>
      <c r="I23" s="138">
        <v>0</v>
      </c>
      <c r="J23" s="138">
        <v>0</v>
      </c>
      <c r="K23" s="138">
        <v>0</v>
      </c>
      <c r="L23" s="138">
        <v>0</v>
      </c>
      <c r="M23" s="138">
        <v>0</v>
      </c>
      <c r="N23" s="138">
        <v>0</v>
      </c>
      <c r="O23" s="138">
        <v>0</v>
      </c>
      <c r="P23" s="138">
        <v>0</v>
      </c>
      <c r="Q23" s="138">
        <v>0</v>
      </c>
      <c r="R23" s="138">
        <v>0</v>
      </c>
      <c r="S23" s="138">
        <v>0</v>
      </c>
      <c r="T23" s="138">
        <v>0</v>
      </c>
      <c r="U23" s="138">
        <v>0</v>
      </c>
      <c r="V23" s="138">
        <v>0</v>
      </c>
      <c r="W23" s="138">
        <v>0</v>
      </c>
      <c r="X23" s="138">
        <v>0</v>
      </c>
      <c r="Y23" s="138">
        <v>0</v>
      </c>
      <c r="Z23" s="138">
        <v>0</v>
      </c>
      <c r="AA23" s="138">
        <v>0</v>
      </c>
      <c r="AB23" s="138">
        <v>0</v>
      </c>
      <c r="AC23" s="1054" t="s">
        <v>2219</v>
      </c>
      <c r="AE23" s="762" t="s">
        <v>1474</v>
      </c>
      <c r="AF23" s="138">
        <v>0</v>
      </c>
      <c r="AG23" s="138">
        <v>0</v>
      </c>
      <c r="AH23" s="138">
        <v>0</v>
      </c>
      <c r="AI23" s="138">
        <v>0</v>
      </c>
      <c r="AJ23" s="138">
        <v>0</v>
      </c>
      <c r="AK23" s="138">
        <v>0</v>
      </c>
      <c r="AL23" s="138">
        <v>0</v>
      </c>
      <c r="AM23" s="138">
        <v>0</v>
      </c>
      <c r="AN23" s="138">
        <v>0</v>
      </c>
      <c r="AO23" s="138">
        <v>0</v>
      </c>
      <c r="AP23" s="138">
        <v>0</v>
      </c>
      <c r="AQ23" s="138">
        <v>0</v>
      </c>
      <c r="AR23" s="138">
        <v>0</v>
      </c>
      <c r="AS23" s="138">
        <v>0</v>
      </c>
      <c r="AT23" s="138">
        <v>0</v>
      </c>
      <c r="AU23" s="138">
        <v>0</v>
      </c>
      <c r="AV23" s="138">
        <v>0</v>
      </c>
      <c r="AW23" s="138">
        <v>0</v>
      </c>
      <c r="AX23" s="138">
        <v>0</v>
      </c>
      <c r="AY23" s="138">
        <v>0</v>
      </c>
      <c r="AZ23" s="138">
        <v>0</v>
      </c>
      <c r="BA23" s="138">
        <v>0</v>
      </c>
      <c r="BB23" s="138">
        <v>0</v>
      </c>
      <c r="BC23" s="138">
        <v>0</v>
      </c>
    </row>
    <row r="24" spans="1:55" s="140" customFormat="1" ht="12.75" customHeight="1">
      <c r="A24" s="775" t="s">
        <v>538</v>
      </c>
      <c r="B24" s="775" t="s">
        <v>1307</v>
      </c>
      <c r="C24" s="775" t="s">
        <v>245</v>
      </c>
      <c r="D24" s="775" t="s">
        <v>1227</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762" t="s">
        <v>636</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row>
    <row r="25" spans="1:55" s="140" customFormat="1" ht="12.75" customHeight="1">
      <c r="A25" s="775" t="s">
        <v>538</v>
      </c>
      <c r="B25" s="775" t="s">
        <v>74</v>
      </c>
      <c r="C25" s="775" t="s">
        <v>245</v>
      </c>
      <c r="D25" s="775" t="s">
        <v>1227</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762" t="s">
        <v>637</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row>
    <row r="26" spans="1:55" s="140" customFormat="1" ht="12.75" customHeight="1">
      <c r="A26" s="775"/>
      <c r="B26" s="775"/>
      <c r="C26" s="775"/>
      <c r="D26" s="775"/>
      <c r="E26" s="724" t="str">
        <f>IF(AND(SUM(E23:E25)&gt;0,E24=0),"Missing Input",IF(AND(SUM(E23:E24)&gt;0,E25=0),"Missing Output",IF(AND(SUM(E23:E25)&gt;0,E24&gt;0,E25&gt;0),(E25*3.6)/E24*100,"")))</f>
        <v/>
      </c>
      <c r="F26" s="724" t="str">
        <f t="shared" ref="F26:AB26" si="6">IF(AND(SUM(F23:F25)&gt;0,F24=0),"Missing Input",IF(AND(SUM(F23:F24)&gt;0,F25=0),"Missing Output",IF(AND(SUM(F23:F25)&gt;0,F24&gt;0,F25&gt;0),(F25*3.6)/F24*100,"")))</f>
        <v/>
      </c>
      <c r="G26" s="724" t="str">
        <f t="shared" si="6"/>
        <v/>
      </c>
      <c r="H26" s="724" t="str">
        <f t="shared" si="6"/>
        <v/>
      </c>
      <c r="I26" s="724" t="str">
        <f t="shared" si="6"/>
        <v/>
      </c>
      <c r="J26" s="724" t="str">
        <f t="shared" si="6"/>
        <v/>
      </c>
      <c r="K26" s="724" t="str">
        <f t="shared" si="6"/>
        <v/>
      </c>
      <c r="L26" s="724" t="str">
        <f t="shared" si="6"/>
        <v/>
      </c>
      <c r="M26" s="724" t="str">
        <f t="shared" si="6"/>
        <v/>
      </c>
      <c r="N26" s="724" t="str">
        <f t="shared" si="6"/>
        <v/>
      </c>
      <c r="O26" s="724" t="str">
        <f t="shared" si="6"/>
        <v/>
      </c>
      <c r="P26" s="724" t="str">
        <f t="shared" si="6"/>
        <v/>
      </c>
      <c r="Q26" s="724" t="str">
        <f t="shared" si="6"/>
        <v/>
      </c>
      <c r="R26" s="724" t="str">
        <f t="shared" si="6"/>
        <v/>
      </c>
      <c r="S26" s="724" t="str">
        <f t="shared" si="6"/>
        <v/>
      </c>
      <c r="T26" s="724" t="str">
        <f t="shared" si="6"/>
        <v/>
      </c>
      <c r="U26" s="724" t="str">
        <f t="shared" si="6"/>
        <v/>
      </c>
      <c r="V26" s="724" t="str">
        <f t="shared" si="6"/>
        <v/>
      </c>
      <c r="W26" s="724" t="str">
        <f>IF(AND(SUM(W23:W25)&gt;0,W24=0),"Missing Input",IF(AND(SUM(W23:W24)&gt;0,W25=0),"Missing Output",IF(AND(SUM(W23:W25)&gt;0,W24&gt;0,W25&gt;0),(W25*3.6)/W24*100,"")))</f>
        <v/>
      </c>
      <c r="X26" s="724" t="str">
        <f>IF(AND(SUM(X23:X25)&gt;0,X24=0),"Missing Input",IF(AND(SUM(X23:X24)&gt;0,X25=0),"Missing Output",IF(AND(SUM(X23:X25)&gt;0,X24&gt;0,X25&gt;0),(X25*3.6)/X24*100,"")))</f>
        <v/>
      </c>
      <c r="Y26" s="724" t="str">
        <f>IF(AND(SUM(Y23:Y25)&gt;0,Y24=0),"Missing Input",IF(AND(SUM(Y23:Y24)&gt;0,Y25=0),"Missing Output",IF(AND(SUM(Y23:Y25)&gt;0,Y24&gt;0,Y25&gt;0),(Y25*3.6)/Y24*100,"")))</f>
        <v/>
      </c>
      <c r="Z26" s="724" t="str">
        <f>IF(AND(SUM(Z23:Z25)&gt;0,Z24=0),"Missing Input",IF(AND(SUM(Z23:Z24)&gt;0,Z25=0),"Missing Output",IF(AND(SUM(Z23:Z25)&gt;0,Z24&gt;0,Z25&gt;0),(Z25*3.6)/Z24*100,"")))</f>
        <v/>
      </c>
      <c r="AA26" s="724" t="str">
        <f>IF(AND(SUM(AA23:AA25)&gt;0,AA24=0),"Missing Input",IF(AND(SUM(AA23:AA24)&gt;0,AA25=0),"Missing Output",IF(AND(SUM(AA23:AA25)&gt;0,AA24&gt;0,AA25&gt;0),(AA25*3.6)/AA24*100,"")))</f>
        <v/>
      </c>
      <c r="AB26" s="724" t="str">
        <f t="shared" si="6"/>
        <v/>
      </c>
      <c r="AC26" s="1070" t="s">
        <v>2222</v>
      </c>
      <c r="AE26" s="762" t="s">
        <v>964</v>
      </c>
      <c r="AF26" s="141" t="str">
        <f t="shared" ref="AF26:BC26" si="7">IF(AND(SUM(AF23:AF25)&gt;0,AF24=0),"Missing Input",IF(AND(SUM(AF23:AF24)&gt;0,AF25=0),"Missing Output",IF(AND(SUM(AF23:AF25)&gt;0,AF24&gt;0,AF25&gt;0),(AF25*3.6)/AF24*100,"")))</f>
        <v/>
      </c>
      <c r="AG26" s="141" t="str">
        <f t="shared" si="7"/>
        <v/>
      </c>
      <c r="AH26" s="141" t="str">
        <f t="shared" si="7"/>
        <v/>
      </c>
      <c r="AI26" s="141" t="str">
        <f t="shared" si="7"/>
        <v/>
      </c>
      <c r="AJ26" s="141" t="str">
        <f t="shared" si="7"/>
        <v/>
      </c>
      <c r="AK26" s="141" t="str">
        <f t="shared" si="7"/>
        <v/>
      </c>
      <c r="AL26" s="141" t="str">
        <f t="shared" si="7"/>
        <v/>
      </c>
      <c r="AM26" s="141" t="str">
        <f t="shared" si="7"/>
        <v/>
      </c>
      <c r="AN26" s="141" t="str">
        <f t="shared" si="7"/>
        <v/>
      </c>
      <c r="AO26" s="141" t="str">
        <f t="shared" si="7"/>
        <v/>
      </c>
      <c r="AP26" s="141" t="str">
        <f t="shared" si="7"/>
        <v/>
      </c>
      <c r="AQ26" s="141" t="str">
        <f t="shared" si="7"/>
        <v/>
      </c>
      <c r="AR26" s="141" t="str">
        <f t="shared" si="7"/>
        <v/>
      </c>
      <c r="AS26" s="141" t="str">
        <f t="shared" si="7"/>
        <v/>
      </c>
      <c r="AT26" s="141" t="str">
        <f t="shared" si="7"/>
        <v/>
      </c>
      <c r="AU26" s="141" t="str">
        <f t="shared" si="7"/>
        <v/>
      </c>
      <c r="AV26" s="141" t="str">
        <f t="shared" si="7"/>
        <v/>
      </c>
      <c r="AW26" s="141" t="str">
        <f t="shared" si="7"/>
        <v/>
      </c>
      <c r="AX26" s="141" t="str">
        <f t="shared" si="7"/>
        <v/>
      </c>
      <c r="AY26" s="141" t="str">
        <f>IF(AND(SUM(AY23:AY25)&gt;0,AY24=0),"Missing Input",IF(AND(SUM(AY23:AY24)&gt;0,AY25=0),"Missing Output",IF(AND(SUM(AY23:AY25)&gt;0,AY24&gt;0,AY25&gt;0),(AY25*3.6)/AY24*100,"")))</f>
        <v/>
      </c>
      <c r="AZ26" s="141" t="str">
        <f>IF(AND(SUM(AZ23:AZ25)&gt;0,AZ24=0),"Missing Input",IF(AND(SUM(AZ23:AZ24)&gt;0,AZ25=0),"Missing Output",IF(AND(SUM(AZ23:AZ25)&gt;0,AZ24&gt;0,AZ25&gt;0),(AZ25*3.6)/AZ24*100,"")))</f>
        <v/>
      </c>
      <c r="BA26" s="141" t="str">
        <f>IF(AND(SUM(BA23:BA25)&gt;0,BA24=0),"Missing Input",IF(AND(SUM(BA23:BA24)&gt;0,BA25=0),"Missing Output",IF(AND(SUM(BA23:BA25)&gt;0,BA24&gt;0,BA25&gt;0),(BA25*3.6)/BA24*100,"")))</f>
        <v/>
      </c>
      <c r="BB26" s="141" t="str">
        <f>IF(AND(SUM(BB23:BB25)&gt;0,BB24=0),"Missing Input",IF(AND(SUM(BB23:BB24)&gt;0,BB25=0),"Missing Output",IF(AND(SUM(BB23:BB25)&gt;0,BB24&gt;0,BB25&gt;0),(BB25*3.6)/BB24*100,"")))</f>
        <v/>
      </c>
      <c r="BC26" s="141" t="str">
        <f t="shared" si="7"/>
        <v/>
      </c>
    </row>
    <row r="27" spans="1:55" s="140" customFormat="1" ht="24" customHeight="1">
      <c r="A27" s="775"/>
      <c r="B27" s="775"/>
      <c r="C27" s="775"/>
      <c r="D27" s="775"/>
      <c r="E27" s="628"/>
      <c r="F27" s="628"/>
      <c r="G27" s="628"/>
      <c r="H27" s="628"/>
      <c r="I27" s="628"/>
      <c r="J27" s="629"/>
      <c r="K27" s="629"/>
      <c r="L27" s="629"/>
      <c r="M27" s="629"/>
      <c r="N27" s="629"/>
      <c r="O27" s="143"/>
      <c r="P27" s="629"/>
      <c r="Q27" s="629"/>
      <c r="R27" s="629"/>
      <c r="S27" s="629"/>
      <c r="T27" s="629"/>
      <c r="U27" s="629"/>
      <c r="V27" s="629"/>
      <c r="W27" s="629"/>
      <c r="X27" s="629"/>
      <c r="Y27" s="143"/>
      <c r="Z27" s="629"/>
      <c r="AA27" s="629"/>
      <c r="AB27" s="143"/>
      <c r="AC27" s="1063" t="s">
        <v>2143</v>
      </c>
      <c r="AE27" s="762" t="s">
        <v>192</v>
      </c>
      <c r="AF27" s="629"/>
      <c r="AG27" s="629"/>
      <c r="AH27" s="629"/>
      <c r="AI27" s="629"/>
      <c r="AJ27" s="629"/>
      <c r="AK27" s="629"/>
      <c r="AL27" s="629"/>
      <c r="AM27" s="629"/>
      <c r="AN27" s="629"/>
      <c r="AO27" s="629"/>
      <c r="AP27" s="629"/>
      <c r="AQ27" s="629"/>
      <c r="AR27" s="629"/>
      <c r="AS27" s="629"/>
      <c r="AT27" s="629"/>
      <c r="AU27" s="629"/>
      <c r="AV27" s="629"/>
      <c r="AW27" s="629"/>
      <c r="AX27" s="629"/>
      <c r="AY27" s="629"/>
      <c r="AZ27" s="629"/>
      <c r="BA27" s="629"/>
      <c r="BB27" s="629"/>
      <c r="BC27" s="629"/>
    </row>
    <row r="28" spans="1:55" s="140" customFormat="1" ht="12.75" customHeight="1">
      <c r="A28" s="775" t="s">
        <v>538</v>
      </c>
      <c r="B28" s="775" t="s">
        <v>73</v>
      </c>
      <c r="C28" s="775" t="s">
        <v>246</v>
      </c>
      <c r="D28" s="775" t="s">
        <v>1227</v>
      </c>
      <c r="E28" s="138">
        <v>0</v>
      </c>
      <c r="F28" s="138">
        <v>0</v>
      </c>
      <c r="G28" s="138">
        <v>0</v>
      </c>
      <c r="H28" s="138">
        <v>0</v>
      </c>
      <c r="I28" s="138">
        <v>0</v>
      </c>
      <c r="J28" s="138">
        <v>0</v>
      </c>
      <c r="K28" s="138">
        <v>0</v>
      </c>
      <c r="L28" s="138">
        <v>0</v>
      </c>
      <c r="M28" s="138">
        <v>0</v>
      </c>
      <c r="N28" s="138">
        <v>0</v>
      </c>
      <c r="O28" s="138">
        <v>0</v>
      </c>
      <c r="P28" s="138">
        <v>0</v>
      </c>
      <c r="Q28" s="138">
        <v>0</v>
      </c>
      <c r="R28" s="138">
        <v>0</v>
      </c>
      <c r="S28" s="138">
        <v>0</v>
      </c>
      <c r="T28" s="138">
        <v>0</v>
      </c>
      <c r="U28" s="138">
        <v>0</v>
      </c>
      <c r="V28" s="138">
        <v>0</v>
      </c>
      <c r="W28" s="138">
        <v>0</v>
      </c>
      <c r="X28" s="138">
        <v>0</v>
      </c>
      <c r="Y28" s="138">
        <v>0</v>
      </c>
      <c r="Z28" s="138">
        <v>0</v>
      </c>
      <c r="AA28" s="138">
        <v>0</v>
      </c>
      <c r="AB28" s="138">
        <v>0</v>
      </c>
      <c r="AC28" s="1054" t="s">
        <v>2219</v>
      </c>
      <c r="AE28" s="762" t="s">
        <v>1474</v>
      </c>
      <c r="AF28" s="138">
        <v>0</v>
      </c>
      <c r="AG28" s="138">
        <v>0</v>
      </c>
      <c r="AH28" s="138">
        <v>0</v>
      </c>
      <c r="AI28" s="138">
        <v>0</v>
      </c>
      <c r="AJ28" s="138">
        <v>0</v>
      </c>
      <c r="AK28" s="138">
        <v>0</v>
      </c>
      <c r="AL28" s="138">
        <v>0</v>
      </c>
      <c r="AM28" s="138">
        <v>0</v>
      </c>
      <c r="AN28" s="138">
        <v>0</v>
      </c>
      <c r="AO28" s="138">
        <v>0</v>
      </c>
      <c r="AP28" s="138">
        <v>0</v>
      </c>
      <c r="AQ28" s="138">
        <v>0</v>
      </c>
      <c r="AR28" s="138">
        <v>0</v>
      </c>
      <c r="AS28" s="138">
        <v>0</v>
      </c>
      <c r="AT28" s="138">
        <v>0</v>
      </c>
      <c r="AU28" s="138">
        <v>0</v>
      </c>
      <c r="AV28" s="138">
        <v>0</v>
      </c>
      <c r="AW28" s="138">
        <v>0</v>
      </c>
      <c r="AX28" s="138">
        <v>0</v>
      </c>
      <c r="AY28" s="138">
        <v>0</v>
      </c>
      <c r="AZ28" s="138">
        <v>0</v>
      </c>
      <c r="BA28" s="138">
        <v>0</v>
      </c>
      <c r="BB28" s="138">
        <v>0</v>
      </c>
      <c r="BC28" s="138">
        <v>0</v>
      </c>
    </row>
    <row r="29" spans="1:55" s="140" customFormat="1" ht="12.75" customHeight="1">
      <c r="A29" s="775" t="s">
        <v>538</v>
      </c>
      <c r="B29" s="775" t="s">
        <v>1307</v>
      </c>
      <c r="C29" s="775" t="s">
        <v>246</v>
      </c>
      <c r="D29" s="775" t="s">
        <v>1227</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762" t="s">
        <v>636</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row>
    <row r="30" spans="1:55" s="140" customFormat="1" ht="12.75" customHeight="1">
      <c r="A30" s="775" t="s">
        <v>538</v>
      </c>
      <c r="B30" s="775" t="s">
        <v>74</v>
      </c>
      <c r="C30" s="775" t="s">
        <v>246</v>
      </c>
      <c r="D30" s="775" t="s">
        <v>1227</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2221</v>
      </c>
      <c r="AE30" s="762" t="s">
        <v>637</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row>
    <row r="31" spans="1:55" s="140" customFormat="1" ht="12.75" customHeight="1">
      <c r="A31" s="775" t="s">
        <v>538</v>
      </c>
      <c r="B31" s="775" t="s">
        <v>75</v>
      </c>
      <c r="C31" s="775" t="s">
        <v>246</v>
      </c>
      <c r="D31" s="775" t="s">
        <v>1227</v>
      </c>
      <c r="E31" s="138">
        <v>0</v>
      </c>
      <c r="F31" s="138">
        <v>0</v>
      </c>
      <c r="G31" s="138">
        <v>0</v>
      </c>
      <c r="H31" s="138">
        <v>0</v>
      </c>
      <c r="I31" s="138">
        <v>0</v>
      </c>
      <c r="J31" s="138">
        <v>0</v>
      </c>
      <c r="K31" s="138">
        <v>0</v>
      </c>
      <c r="L31" s="138">
        <v>0</v>
      </c>
      <c r="M31" s="138">
        <v>0</v>
      </c>
      <c r="N31" s="138">
        <v>0</v>
      </c>
      <c r="O31" s="138">
        <v>0</v>
      </c>
      <c r="P31" s="138">
        <v>0</v>
      </c>
      <c r="Q31" s="138">
        <v>0</v>
      </c>
      <c r="R31" s="138">
        <v>0</v>
      </c>
      <c r="S31" s="138">
        <v>0</v>
      </c>
      <c r="T31" s="138">
        <v>0</v>
      </c>
      <c r="U31" s="138">
        <v>0</v>
      </c>
      <c r="V31" s="138">
        <v>0</v>
      </c>
      <c r="W31" s="138">
        <v>0</v>
      </c>
      <c r="X31" s="138">
        <v>0</v>
      </c>
      <c r="Y31" s="138">
        <v>0</v>
      </c>
      <c r="Z31" s="138">
        <v>0</v>
      </c>
      <c r="AA31" s="138">
        <v>0</v>
      </c>
      <c r="AB31" s="138">
        <v>0</v>
      </c>
      <c r="AC31" s="1054" t="s">
        <v>2225</v>
      </c>
      <c r="AE31" s="762" t="s">
        <v>638</v>
      </c>
      <c r="AF31" s="138">
        <v>0</v>
      </c>
      <c r="AG31" s="138">
        <v>0</v>
      </c>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0</v>
      </c>
      <c r="AW31" s="138">
        <v>0</v>
      </c>
      <c r="AX31" s="138">
        <v>0</v>
      </c>
      <c r="AY31" s="138">
        <v>0</v>
      </c>
      <c r="AZ31" s="138">
        <v>0</v>
      </c>
      <c r="BA31" s="138">
        <v>0</v>
      </c>
      <c r="BB31" s="138">
        <v>0</v>
      </c>
      <c r="BC31" s="138">
        <v>0</v>
      </c>
    </row>
    <row r="32" spans="1:55" s="140" customFormat="1" ht="12.75" customHeight="1">
      <c r="A32" s="775"/>
      <c r="B32" s="775"/>
      <c r="C32" s="775"/>
      <c r="D32" s="775"/>
      <c r="E32" s="724" t="str">
        <f>IF(AND(SUM(E28:E31)&gt;0,E29=0),"Missing Input",IF(AND(SUM(E28:E31)&gt;0,E30=0),"Missing Output",IF(AND(SUM(E28:E31)&gt;0,E29&gt;0,E30&gt;0),(E30*3.6+E31)/E29*100,"")))</f>
        <v/>
      </c>
      <c r="F32" s="724" t="str">
        <f t="shared" ref="F32:AB32" si="8">IF(AND(SUM(F28:F31)&gt;0,F29=0),"Missing Input",IF(AND(SUM(F28:F31)&gt;0,F30=0),"Missing Output",IF(AND(SUM(F28:F31)&gt;0,F29&gt;0,F30&gt;0),(F30*3.6+F31)/F29*100,"")))</f>
        <v/>
      </c>
      <c r="G32" s="724" t="str">
        <f t="shared" si="8"/>
        <v/>
      </c>
      <c r="H32" s="724" t="str">
        <f t="shared" si="8"/>
        <v/>
      </c>
      <c r="I32" s="724" t="str">
        <f t="shared" si="8"/>
        <v/>
      </c>
      <c r="J32" s="724" t="str">
        <f t="shared" si="8"/>
        <v/>
      </c>
      <c r="K32" s="724" t="str">
        <f t="shared" si="8"/>
        <v/>
      </c>
      <c r="L32" s="724" t="str">
        <f t="shared" si="8"/>
        <v/>
      </c>
      <c r="M32" s="724" t="str">
        <f t="shared" si="8"/>
        <v/>
      </c>
      <c r="N32" s="724" t="str">
        <f t="shared" si="8"/>
        <v/>
      </c>
      <c r="O32" s="724" t="str">
        <f t="shared" si="8"/>
        <v/>
      </c>
      <c r="P32" s="724" t="str">
        <f t="shared" si="8"/>
        <v/>
      </c>
      <c r="Q32" s="724" t="str">
        <f t="shared" si="8"/>
        <v/>
      </c>
      <c r="R32" s="724" t="str">
        <f t="shared" si="8"/>
        <v/>
      </c>
      <c r="S32" s="724" t="str">
        <f t="shared" si="8"/>
        <v/>
      </c>
      <c r="T32" s="724" t="str">
        <f t="shared" si="8"/>
        <v/>
      </c>
      <c r="U32" s="724" t="str">
        <f t="shared" si="8"/>
        <v/>
      </c>
      <c r="V32" s="724" t="str">
        <f t="shared" si="8"/>
        <v/>
      </c>
      <c r="W32" s="724" t="str">
        <f>IF(AND(SUM(W28:W31)&gt;0,W29=0),"Missing Input",IF(AND(SUM(W28:W31)&gt;0,W30=0),"Missing Output",IF(AND(SUM(W28:W31)&gt;0,W29&gt;0,W30&gt;0),(W30*3.6+W31)/W29*100,"")))</f>
        <v/>
      </c>
      <c r="X32" s="724" t="str">
        <f>IF(AND(SUM(X28:X31)&gt;0,X29=0),"Missing Input",IF(AND(SUM(X28:X31)&gt;0,X30=0),"Missing Output",IF(AND(SUM(X28:X31)&gt;0,X29&gt;0,X30&gt;0),(X30*3.6+X31)/X29*100,"")))</f>
        <v/>
      </c>
      <c r="Y32" s="724" t="str">
        <f>IF(AND(SUM(Y28:Y31)&gt;0,Y29=0),"Missing Input",IF(AND(SUM(Y28:Y31)&gt;0,Y30=0),"Missing Output",IF(AND(SUM(Y28:Y31)&gt;0,Y29&gt;0,Y30&gt;0),(Y30*3.6+Y31)/Y29*100,"")))</f>
        <v/>
      </c>
      <c r="Z32" s="724" t="str">
        <f>IF(AND(SUM(Z28:Z31)&gt;0,Z29=0),"Missing Input",IF(AND(SUM(Z28:Z31)&gt;0,Z30=0),"Missing Output",IF(AND(SUM(Z28:Z31)&gt;0,Z29&gt;0,Z30&gt;0),(Z30*3.6+Z31)/Z29*100,"")))</f>
        <v/>
      </c>
      <c r="AA32" s="724" t="str">
        <f>IF(AND(SUM(AA28:AA31)&gt;0,AA29=0),"Missing Input",IF(AND(SUM(AA28:AA31)&gt;0,AA30=0),"Missing Output",IF(AND(SUM(AA28:AA31)&gt;0,AA29&gt;0,AA30&gt;0),(AA30*3.6+AA31)/AA29*100,"")))</f>
        <v/>
      </c>
      <c r="AB32" s="724" t="str">
        <f t="shared" si="8"/>
        <v/>
      </c>
      <c r="AC32" s="1070" t="s">
        <v>2222</v>
      </c>
      <c r="AE32" s="762" t="s">
        <v>964</v>
      </c>
      <c r="AF32" s="141" t="str">
        <f t="shared" ref="AF32:BC32" si="9">IF(AND(SUM(AF28:AF31)&gt;0,AF29=0),"Missing Input",IF(AND(SUM(AF28:AF31)&gt;0,AF30=0),"Missing Output",IF(AND(SUM(AF28:AF31)&gt;0,AF29&gt;0,AF30&gt;0),(AF30*3.6+AF31)/AF29*100,"")))</f>
        <v/>
      </c>
      <c r="AG32" s="141" t="str">
        <f t="shared" si="9"/>
        <v/>
      </c>
      <c r="AH32" s="141" t="str">
        <f t="shared" si="9"/>
        <v/>
      </c>
      <c r="AI32" s="141" t="str">
        <f t="shared" si="9"/>
        <v/>
      </c>
      <c r="AJ32" s="141" t="str">
        <f t="shared" si="9"/>
        <v/>
      </c>
      <c r="AK32" s="141" t="str">
        <f t="shared" si="9"/>
        <v/>
      </c>
      <c r="AL32" s="141" t="str">
        <f t="shared" si="9"/>
        <v/>
      </c>
      <c r="AM32" s="141" t="str">
        <f t="shared" si="9"/>
        <v/>
      </c>
      <c r="AN32" s="141" t="str">
        <f t="shared" si="9"/>
        <v/>
      </c>
      <c r="AO32" s="141" t="str">
        <f t="shared" si="9"/>
        <v/>
      </c>
      <c r="AP32" s="141" t="str">
        <f t="shared" si="9"/>
        <v/>
      </c>
      <c r="AQ32" s="141" t="str">
        <f t="shared" si="9"/>
        <v/>
      </c>
      <c r="AR32" s="141" t="str">
        <f t="shared" si="9"/>
        <v/>
      </c>
      <c r="AS32" s="141" t="str">
        <f t="shared" si="9"/>
        <v/>
      </c>
      <c r="AT32" s="141" t="str">
        <f t="shared" si="9"/>
        <v/>
      </c>
      <c r="AU32" s="141" t="str">
        <f t="shared" si="9"/>
        <v/>
      </c>
      <c r="AV32" s="141" t="str">
        <f t="shared" si="9"/>
        <v/>
      </c>
      <c r="AW32" s="141" t="str">
        <f t="shared" si="9"/>
        <v/>
      </c>
      <c r="AX32" s="141" t="str">
        <f t="shared" si="9"/>
        <v/>
      </c>
      <c r="AY32" s="141" t="str">
        <f>IF(AND(SUM(AY28:AY31)&gt;0,AY29=0),"Missing Input",IF(AND(SUM(AY28:AY31)&gt;0,AY30=0),"Missing Output",IF(AND(SUM(AY28:AY31)&gt;0,AY29&gt;0,AY30&gt;0),(AY30*3.6+AY31)/AY29*100,"")))</f>
        <v/>
      </c>
      <c r="AZ32" s="141" t="str">
        <f>IF(AND(SUM(AZ28:AZ31)&gt;0,AZ29=0),"Missing Input",IF(AND(SUM(AZ28:AZ31)&gt;0,AZ30=0),"Missing Output",IF(AND(SUM(AZ28:AZ31)&gt;0,AZ29&gt;0,AZ30&gt;0),(AZ30*3.6+AZ31)/AZ29*100,"")))</f>
        <v/>
      </c>
      <c r="BA32" s="141" t="str">
        <f>IF(AND(SUM(BA28:BA31)&gt;0,BA29=0),"Missing Input",IF(AND(SUM(BA28:BA31)&gt;0,BA30=0),"Missing Output",IF(AND(SUM(BA28:BA31)&gt;0,BA29&gt;0,BA30&gt;0),(BA30*3.6+BA31)/BA29*100,"")))</f>
        <v/>
      </c>
      <c r="BB32" s="141" t="str">
        <f>IF(AND(SUM(BB28:BB31)&gt;0,BB29=0),"Missing Input",IF(AND(SUM(BB28:BB31)&gt;0,BB30=0),"Missing Output",IF(AND(SUM(BB28:BB31)&gt;0,BB29&gt;0,BB30&gt;0),(BB30*3.6+BB31)/BB29*100,"")))</f>
        <v/>
      </c>
      <c r="BC32" s="141" t="str">
        <f t="shared" si="9"/>
        <v/>
      </c>
    </row>
    <row r="33" spans="1:55" s="140" customFormat="1" ht="24" customHeight="1">
      <c r="A33" s="775"/>
      <c r="B33" s="775"/>
      <c r="C33" s="775"/>
      <c r="D33" s="775"/>
      <c r="E33" s="628"/>
      <c r="F33" s="628"/>
      <c r="G33" s="628"/>
      <c r="H33" s="628"/>
      <c r="I33" s="628"/>
      <c r="J33" s="629"/>
      <c r="K33" s="629"/>
      <c r="L33" s="629"/>
      <c r="M33" s="629"/>
      <c r="N33" s="629"/>
      <c r="O33" s="143"/>
      <c r="P33" s="629"/>
      <c r="Q33" s="629"/>
      <c r="R33" s="629"/>
      <c r="S33" s="629"/>
      <c r="T33" s="629"/>
      <c r="U33" s="629"/>
      <c r="V33" s="629"/>
      <c r="W33" s="629"/>
      <c r="X33" s="629"/>
      <c r="Y33" s="143"/>
      <c r="Z33" s="629"/>
      <c r="AA33" s="629"/>
      <c r="AB33" s="143"/>
      <c r="AC33" s="1066" t="s">
        <v>2154</v>
      </c>
      <c r="AE33" s="762" t="s">
        <v>199</v>
      </c>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629"/>
      <c r="BB33" s="629"/>
      <c r="BC33" s="629"/>
    </row>
    <row r="34" spans="1:55" s="140" customFormat="1" ht="12.75" customHeight="1">
      <c r="A34" s="775" t="s">
        <v>538</v>
      </c>
      <c r="B34" s="775" t="s">
        <v>73</v>
      </c>
      <c r="C34" s="775" t="s">
        <v>247</v>
      </c>
      <c r="D34" s="775" t="s">
        <v>1227</v>
      </c>
      <c r="E34" s="138">
        <v>0</v>
      </c>
      <c r="F34" s="138">
        <v>0</v>
      </c>
      <c r="G34" s="138">
        <v>0</v>
      </c>
      <c r="H34" s="138">
        <v>0</v>
      </c>
      <c r="I34" s="138">
        <v>0</v>
      </c>
      <c r="J34" s="138">
        <v>0</v>
      </c>
      <c r="K34" s="138">
        <v>0</v>
      </c>
      <c r="L34" s="138">
        <v>0</v>
      </c>
      <c r="M34" s="138">
        <v>0</v>
      </c>
      <c r="N34" s="138">
        <v>0</v>
      </c>
      <c r="O34" s="138">
        <v>0</v>
      </c>
      <c r="P34" s="138">
        <v>0</v>
      </c>
      <c r="Q34" s="138">
        <v>0</v>
      </c>
      <c r="R34" s="138">
        <v>0</v>
      </c>
      <c r="S34" s="138">
        <v>0</v>
      </c>
      <c r="T34" s="138">
        <v>0</v>
      </c>
      <c r="U34" s="138">
        <v>0</v>
      </c>
      <c r="V34" s="138">
        <v>0</v>
      </c>
      <c r="W34" s="138">
        <v>0</v>
      </c>
      <c r="X34" s="138">
        <v>0</v>
      </c>
      <c r="Y34" s="138">
        <v>0</v>
      </c>
      <c r="Z34" s="138">
        <v>0</v>
      </c>
      <c r="AA34" s="138">
        <v>0</v>
      </c>
      <c r="AB34" s="138">
        <v>0</v>
      </c>
      <c r="AC34" s="1054" t="s">
        <v>2219</v>
      </c>
      <c r="AE34" s="762" t="s">
        <v>1474</v>
      </c>
      <c r="AF34" s="138">
        <v>0</v>
      </c>
      <c r="AG34" s="138">
        <v>0</v>
      </c>
      <c r="AH34" s="138">
        <v>0</v>
      </c>
      <c r="AI34" s="138">
        <v>0</v>
      </c>
      <c r="AJ34" s="138">
        <v>0</v>
      </c>
      <c r="AK34" s="138">
        <v>0</v>
      </c>
      <c r="AL34" s="138">
        <v>0</v>
      </c>
      <c r="AM34" s="138">
        <v>0</v>
      </c>
      <c r="AN34" s="138">
        <v>0</v>
      </c>
      <c r="AO34" s="138">
        <v>0</v>
      </c>
      <c r="AP34" s="138">
        <v>0</v>
      </c>
      <c r="AQ34" s="138">
        <v>0</v>
      </c>
      <c r="AR34" s="138">
        <v>0</v>
      </c>
      <c r="AS34" s="138">
        <v>0</v>
      </c>
      <c r="AT34" s="138">
        <v>0</v>
      </c>
      <c r="AU34" s="138">
        <v>0</v>
      </c>
      <c r="AV34" s="138">
        <v>0</v>
      </c>
      <c r="AW34" s="138">
        <v>0</v>
      </c>
      <c r="AX34" s="138">
        <v>0</v>
      </c>
      <c r="AY34" s="138">
        <v>0</v>
      </c>
      <c r="AZ34" s="138">
        <v>0</v>
      </c>
      <c r="BA34" s="138">
        <v>0</v>
      </c>
      <c r="BB34" s="138">
        <v>0</v>
      </c>
      <c r="BC34" s="138">
        <v>0</v>
      </c>
    </row>
    <row r="35" spans="1:55" s="140" customFormat="1" ht="12.75" customHeight="1">
      <c r="A35" s="775" t="s">
        <v>538</v>
      </c>
      <c r="B35" s="775" t="s">
        <v>1307</v>
      </c>
      <c r="C35" s="775" t="s">
        <v>247</v>
      </c>
      <c r="D35" s="775" t="s">
        <v>1227</v>
      </c>
      <c r="E35" s="138">
        <v>0</v>
      </c>
      <c r="F35" s="138">
        <v>0</v>
      </c>
      <c r="G35" s="138">
        <v>0</v>
      </c>
      <c r="H35" s="138">
        <v>0</v>
      </c>
      <c r="I35" s="138">
        <v>0</v>
      </c>
      <c r="J35" s="138">
        <v>0</v>
      </c>
      <c r="K35" s="138">
        <v>0</v>
      </c>
      <c r="L35" s="138">
        <v>0</v>
      </c>
      <c r="M35" s="138">
        <v>0</v>
      </c>
      <c r="N35" s="138">
        <v>0</v>
      </c>
      <c r="O35" s="138">
        <v>0</v>
      </c>
      <c r="P35" s="138">
        <v>0</v>
      </c>
      <c r="Q35" s="138">
        <v>0</v>
      </c>
      <c r="R35" s="138">
        <v>0</v>
      </c>
      <c r="S35" s="138">
        <v>0</v>
      </c>
      <c r="T35" s="138">
        <v>0</v>
      </c>
      <c r="U35" s="138">
        <v>0</v>
      </c>
      <c r="V35" s="138">
        <v>0</v>
      </c>
      <c r="W35" s="138">
        <v>0</v>
      </c>
      <c r="X35" s="138">
        <v>0</v>
      </c>
      <c r="Y35" s="138">
        <v>0</v>
      </c>
      <c r="Z35" s="138">
        <v>0</v>
      </c>
      <c r="AA35" s="138">
        <v>0</v>
      </c>
      <c r="AB35" s="138">
        <v>0</v>
      </c>
      <c r="AC35" s="1054" t="s">
        <v>2220</v>
      </c>
      <c r="AE35" s="762" t="s">
        <v>636</v>
      </c>
      <c r="AF35" s="138">
        <v>0</v>
      </c>
      <c r="AG35" s="138">
        <v>0</v>
      </c>
      <c r="AH35" s="138">
        <v>0</v>
      </c>
      <c r="AI35" s="138">
        <v>0</v>
      </c>
      <c r="AJ35" s="138">
        <v>0</v>
      </c>
      <c r="AK35" s="138">
        <v>0</v>
      </c>
      <c r="AL35" s="138">
        <v>0</v>
      </c>
      <c r="AM35" s="138">
        <v>0</v>
      </c>
      <c r="AN35" s="138">
        <v>0</v>
      </c>
      <c r="AO35" s="138">
        <v>0</v>
      </c>
      <c r="AP35" s="138">
        <v>0</v>
      </c>
      <c r="AQ35" s="138">
        <v>0</v>
      </c>
      <c r="AR35" s="138">
        <v>0</v>
      </c>
      <c r="AS35" s="138">
        <v>0</v>
      </c>
      <c r="AT35" s="138">
        <v>0</v>
      </c>
      <c r="AU35" s="138">
        <v>0</v>
      </c>
      <c r="AV35" s="138">
        <v>0</v>
      </c>
      <c r="AW35" s="138">
        <v>0</v>
      </c>
      <c r="AX35" s="138">
        <v>0</v>
      </c>
      <c r="AY35" s="138">
        <v>0</v>
      </c>
      <c r="AZ35" s="138">
        <v>0</v>
      </c>
      <c r="BA35" s="138">
        <v>0</v>
      </c>
      <c r="BB35" s="138">
        <v>0</v>
      </c>
      <c r="BC35" s="138">
        <v>0</v>
      </c>
    </row>
    <row r="36" spans="1:55" s="140" customFormat="1" ht="12.75" customHeight="1">
      <c r="A36" s="775" t="s">
        <v>538</v>
      </c>
      <c r="B36" s="775" t="s">
        <v>75</v>
      </c>
      <c r="C36" s="775" t="s">
        <v>247</v>
      </c>
      <c r="D36" s="775" t="s">
        <v>1227</v>
      </c>
      <c r="E36" s="138">
        <v>0</v>
      </c>
      <c r="F36" s="138">
        <v>0</v>
      </c>
      <c r="G36" s="138">
        <v>0</v>
      </c>
      <c r="H36" s="138">
        <v>0</v>
      </c>
      <c r="I36" s="138">
        <v>0</v>
      </c>
      <c r="J36" s="138">
        <v>0</v>
      </c>
      <c r="K36" s="138">
        <v>0</v>
      </c>
      <c r="L36" s="138">
        <v>0</v>
      </c>
      <c r="M36" s="138">
        <v>0</v>
      </c>
      <c r="N36" s="138">
        <v>0</v>
      </c>
      <c r="O36" s="138">
        <v>0</v>
      </c>
      <c r="P36" s="138">
        <v>0</v>
      </c>
      <c r="Q36" s="138">
        <v>0</v>
      </c>
      <c r="R36" s="138">
        <v>0</v>
      </c>
      <c r="S36" s="138">
        <v>0</v>
      </c>
      <c r="T36" s="138">
        <v>0</v>
      </c>
      <c r="U36" s="138">
        <v>0</v>
      </c>
      <c r="V36" s="138">
        <v>0</v>
      </c>
      <c r="W36" s="138">
        <v>0</v>
      </c>
      <c r="X36" s="138">
        <v>0</v>
      </c>
      <c r="Y36" s="138">
        <v>0</v>
      </c>
      <c r="Z36" s="138">
        <v>0</v>
      </c>
      <c r="AA36" s="138">
        <v>0</v>
      </c>
      <c r="AB36" s="138">
        <v>0</v>
      </c>
      <c r="AC36" s="1054" t="s">
        <v>2225</v>
      </c>
      <c r="AE36" s="762" t="s">
        <v>638</v>
      </c>
      <c r="AF36" s="138">
        <v>0</v>
      </c>
      <c r="AG36" s="138">
        <v>0</v>
      </c>
      <c r="AH36" s="138">
        <v>0</v>
      </c>
      <c r="AI36" s="138">
        <v>0</v>
      </c>
      <c r="AJ36" s="138">
        <v>0</v>
      </c>
      <c r="AK36" s="138">
        <v>0</v>
      </c>
      <c r="AL36" s="138">
        <v>0</v>
      </c>
      <c r="AM36" s="138">
        <v>0</v>
      </c>
      <c r="AN36" s="138">
        <v>0</v>
      </c>
      <c r="AO36" s="138">
        <v>0</v>
      </c>
      <c r="AP36" s="138">
        <v>0</v>
      </c>
      <c r="AQ36" s="138">
        <v>0</v>
      </c>
      <c r="AR36" s="138">
        <v>0</v>
      </c>
      <c r="AS36" s="138">
        <v>0</v>
      </c>
      <c r="AT36" s="138">
        <v>0</v>
      </c>
      <c r="AU36" s="138">
        <v>0</v>
      </c>
      <c r="AV36" s="138">
        <v>0</v>
      </c>
      <c r="AW36" s="138">
        <v>0</v>
      </c>
      <c r="AX36" s="138">
        <v>0</v>
      </c>
      <c r="AY36" s="138">
        <v>0</v>
      </c>
      <c r="AZ36" s="138">
        <v>0</v>
      </c>
      <c r="BA36" s="138">
        <v>0</v>
      </c>
      <c r="BB36" s="138">
        <v>0</v>
      </c>
      <c r="BC36" s="138">
        <v>0</v>
      </c>
    </row>
    <row r="37" spans="1:55" s="140" customFormat="1" ht="12.75" customHeight="1">
      <c r="A37" s="775"/>
      <c r="B37" s="775"/>
      <c r="C37" s="775"/>
      <c r="D37" s="775"/>
      <c r="E37" s="724" t="str">
        <f>IF(AND(SUM(E34:E36)&gt;0,E35=0),"Missing Input",IF(AND(SUM(E34:E35)&gt;0,E36=0),"Missing Output",IF(AND(SUM(E34:E36)&gt;0,E35&gt;0,E36&gt;0),(E36/E35)*100,"")))</f>
        <v/>
      </c>
      <c r="F37" s="724" t="str">
        <f t="shared" ref="F37:AB37" si="10">IF(AND(SUM(F34:F36)&gt;0,F35=0),"Missing Input",IF(AND(SUM(F34:F35)&gt;0,F36=0),"Missing Output",IF(AND(SUM(F34:F36)&gt;0,F35&gt;0,F36&gt;0),(F36/F35)*100,"")))</f>
        <v/>
      </c>
      <c r="G37" s="724" t="str">
        <f t="shared" si="10"/>
        <v/>
      </c>
      <c r="H37" s="724" t="str">
        <f t="shared" si="10"/>
        <v/>
      </c>
      <c r="I37" s="724" t="str">
        <f t="shared" si="10"/>
        <v/>
      </c>
      <c r="J37" s="724" t="str">
        <f t="shared" si="10"/>
        <v/>
      </c>
      <c r="K37" s="724" t="str">
        <f t="shared" si="10"/>
        <v/>
      </c>
      <c r="L37" s="724" t="str">
        <f t="shared" si="10"/>
        <v/>
      </c>
      <c r="M37" s="724" t="str">
        <f t="shared" si="10"/>
        <v/>
      </c>
      <c r="N37" s="724" t="str">
        <f t="shared" si="10"/>
        <v/>
      </c>
      <c r="O37" s="724" t="str">
        <f t="shared" si="10"/>
        <v/>
      </c>
      <c r="P37" s="724" t="str">
        <f t="shared" si="10"/>
        <v/>
      </c>
      <c r="Q37" s="724" t="str">
        <f t="shared" si="10"/>
        <v/>
      </c>
      <c r="R37" s="724" t="str">
        <f t="shared" si="10"/>
        <v/>
      </c>
      <c r="S37" s="724" t="str">
        <f t="shared" si="10"/>
        <v/>
      </c>
      <c r="T37" s="724" t="str">
        <f t="shared" si="10"/>
        <v/>
      </c>
      <c r="U37" s="724" t="str">
        <f t="shared" si="10"/>
        <v/>
      </c>
      <c r="V37" s="724" t="str">
        <f t="shared" si="10"/>
        <v/>
      </c>
      <c r="W37" s="724" t="str">
        <f>IF(AND(SUM(W34:W36)&gt;0,W35=0),"Missing Input",IF(AND(SUM(W34:W35)&gt;0,W36=0),"Missing Output",IF(AND(SUM(W34:W36)&gt;0,W35&gt;0,W36&gt;0),(W36/W35)*100,"")))</f>
        <v/>
      </c>
      <c r="X37" s="724" t="str">
        <f>IF(AND(SUM(X34:X36)&gt;0,X35=0),"Missing Input",IF(AND(SUM(X34:X35)&gt;0,X36=0),"Missing Output",IF(AND(SUM(X34:X36)&gt;0,X35&gt;0,X36&gt;0),(X36/X35)*100,"")))</f>
        <v/>
      </c>
      <c r="Y37" s="724" t="str">
        <f>IF(AND(SUM(Y34:Y36)&gt;0,Y35=0),"Missing Input",IF(AND(SUM(Y34:Y35)&gt;0,Y36=0),"Missing Output",IF(AND(SUM(Y34:Y36)&gt;0,Y35&gt;0,Y36&gt;0),(Y36/Y35)*100,"")))</f>
        <v/>
      </c>
      <c r="Z37" s="724" t="str">
        <f>IF(AND(SUM(Z34:Z36)&gt;0,Z35=0),"Missing Input",IF(AND(SUM(Z34:Z35)&gt;0,Z36=0),"Missing Output",IF(AND(SUM(Z34:Z36)&gt;0,Z35&gt;0,Z36&gt;0),(Z36/Z35)*100,"")))</f>
        <v/>
      </c>
      <c r="AA37" s="724" t="str">
        <f>IF(AND(SUM(AA34:AA36)&gt;0,AA35=0),"Missing Input",IF(AND(SUM(AA34:AA35)&gt;0,AA36=0),"Missing Output",IF(AND(SUM(AA34:AA36)&gt;0,AA35&gt;0,AA36&gt;0),(AA36/AA35)*100,"")))</f>
        <v/>
      </c>
      <c r="AB37" s="724" t="str">
        <f t="shared" si="10"/>
        <v/>
      </c>
      <c r="AC37" s="1070" t="s">
        <v>2222</v>
      </c>
      <c r="AE37" s="762" t="s">
        <v>964</v>
      </c>
      <c r="AF37" s="141" t="str">
        <f t="shared" ref="AF37:BC37" si="11">IF(AND(SUM(AF34:AF36)&gt;0,AF35=0),"Missing Input",IF(AND(SUM(AF34:AF35)&gt;0,AF36=0),"Missing Output",IF(AND(SUM(AF34:AF36)&gt;0,AF35&gt;0,AF36&gt;0),(AF36/AF35)*100,"")))</f>
        <v/>
      </c>
      <c r="AG37" s="141" t="str">
        <f t="shared" si="11"/>
        <v/>
      </c>
      <c r="AH37" s="141" t="str">
        <f t="shared" si="11"/>
        <v/>
      </c>
      <c r="AI37" s="141" t="str">
        <f t="shared" si="11"/>
        <v/>
      </c>
      <c r="AJ37" s="141" t="str">
        <f t="shared" si="11"/>
        <v/>
      </c>
      <c r="AK37" s="141" t="str">
        <f t="shared" si="11"/>
        <v/>
      </c>
      <c r="AL37" s="141" t="str">
        <f t="shared" si="11"/>
        <v/>
      </c>
      <c r="AM37" s="141" t="str">
        <f t="shared" si="11"/>
        <v/>
      </c>
      <c r="AN37" s="141" t="str">
        <f t="shared" si="11"/>
        <v/>
      </c>
      <c r="AO37" s="141" t="str">
        <f t="shared" si="11"/>
        <v/>
      </c>
      <c r="AP37" s="141" t="str">
        <f t="shared" si="11"/>
        <v/>
      </c>
      <c r="AQ37" s="141" t="str">
        <f t="shared" si="11"/>
        <v/>
      </c>
      <c r="AR37" s="141" t="str">
        <f t="shared" si="11"/>
        <v/>
      </c>
      <c r="AS37" s="141" t="str">
        <f t="shared" si="11"/>
        <v/>
      </c>
      <c r="AT37" s="141" t="str">
        <f t="shared" si="11"/>
        <v/>
      </c>
      <c r="AU37" s="141" t="str">
        <f t="shared" si="11"/>
        <v/>
      </c>
      <c r="AV37" s="141" t="str">
        <f t="shared" si="11"/>
        <v/>
      </c>
      <c r="AW37" s="141" t="str">
        <f t="shared" si="11"/>
        <v/>
      </c>
      <c r="AX37" s="141" t="str">
        <f t="shared" si="11"/>
        <v/>
      </c>
      <c r="AY37" s="141" t="str">
        <f>IF(AND(SUM(AY34:AY36)&gt;0,AY35=0),"Missing Input",IF(AND(SUM(AY34:AY35)&gt;0,AY36=0),"Missing Output",IF(AND(SUM(AY34:AY36)&gt;0,AY35&gt;0,AY36&gt;0),(AY36/AY35)*100,"")))</f>
        <v/>
      </c>
      <c r="AZ37" s="141" t="str">
        <f>IF(AND(SUM(AZ34:AZ36)&gt;0,AZ35=0),"Missing Input",IF(AND(SUM(AZ34:AZ35)&gt;0,AZ36=0),"Missing Output",IF(AND(SUM(AZ34:AZ36)&gt;0,AZ35&gt;0,AZ36&gt;0),(AZ36/AZ35)*100,"")))</f>
        <v/>
      </c>
      <c r="BA37" s="141" t="str">
        <f>IF(AND(SUM(BA34:BA36)&gt;0,BA35=0),"Missing Input",IF(AND(SUM(BA34:BA35)&gt;0,BA36=0),"Missing Output",IF(AND(SUM(BA34:BA36)&gt;0,BA35&gt;0,BA36&gt;0),(BA36/BA35)*100,"")))</f>
        <v/>
      </c>
      <c r="BB37" s="141" t="str">
        <f>IF(AND(SUM(BB34:BB36)&gt;0,BB35=0),"Missing Input",IF(AND(SUM(BB34:BB35)&gt;0,BB36=0),"Missing Output",IF(AND(SUM(BB34:BB36)&gt;0,BB35&gt;0,BB36&gt;0),(BB36/BB35)*100,"")))</f>
        <v/>
      </c>
      <c r="BC37" s="141" t="str">
        <f t="shared" si="11"/>
        <v/>
      </c>
    </row>
    <row r="38" spans="1:55" s="140" customFormat="1" ht="24" customHeight="1">
      <c r="A38" s="775"/>
      <c r="B38" s="775"/>
      <c r="C38" s="775"/>
      <c r="D38" s="775"/>
      <c r="E38" s="142"/>
      <c r="F38" s="142"/>
      <c r="G38" s="142"/>
      <c r="H38" s="142"/>
      <c r="I38" s="142"/>
      <c r="J38" s="143"/>
      <c r="K38" s="143"/>
      <c r="L38" s="143"/>
      <c r="M38" s="143"/>
      <c r="N38" s="143"/>
      <c r="O38" s="143"/>
      <c r="P38" s="143"/>
      <c r="Q38" s="143"/>
      <c r="R38" s="143"/>
      <c r="S38" s="143"/>
      <c r="T38" s="143"/>
      <c r="U38" s="143"/>
      <c r="V38" s="143"/>
      <c r="W38" s="143"/>
      <c r="X38" s="143"/>
      <c r="Y38" s="143"/>
      <c r="Z38" s="143"/>
      <c r="AA38" s="143"/>
      <c r="AB38" s="143"/>
      <c r="AC38" s="1071" t="s">
        <v>2223</v>
      </c>
      <c r="AE38" s="762" t="s">
        <v>759</v>
      </c>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row>
    <row r="39" spans="1:55" s="140" customFormat="1">
      <c r="A39" s="775" t="s">
        <v>538</v>
      </c>
      <c r="B39" s="793" t="s">
        <v>74</v>
      </c>
      <c r="C39" s="775" t="s">
        <v>615</v>
      </c>
      <c r="D39" s="775" t="s">
        <v>1227</v>
      </c>
      <c r="E39" s="718">
        <f>SUM(E9,E14,E25,E30)</f>
        <v>0</v>
      </c>
      <c r="F39" s="718">
        <f t="shared" ref="F39:O39" si="12">SUM(F9,F14,F25,F30)</f>
        <v>0</v>
      </c>
      <c r="G39" s="718">
        <f t="shared" si="12"/>
        <v>0</v>
      </c>
      <c r="H39" s="718">
        <f t="shared" si="12"/>
        <v>0</v>
      </c>
      <c r="I39" s="718">
        <f t="shared" si="12"/>
        <v>0</v>
      </c>
      <c r="J39" s="718">
        <f t="shared" si="12"/>
        <v>0</v>
      </c>
      <c r="K39" s="718">
        <f t="shared" si="12"/>
        <v>0</v>
      </c>
      <c r="L39" s="718">
        <f t="shared" si="12"/>
        <v>0</v>
      </c>
      <c r="M39" s="718">
        <f t="shared" si="12"/>
        <v>0</v>
      </c>
      <c r="N39" s="718">
        <f t="shared" si="12"/>
        <v>0</v>
      </c>
      <c r="O39" s="722">
        <f t="shared" si="12"/>
        <v>0</v>
      </c>
      <c r="P39" s="718">
        <f t="shared" ref="P39:AB39" si="13">SUM(P9,P14,P25,P30)</f>
        <v>0</v>
      </c>
      <c r="Q39" s="718">
        <f t="shared" si="13"/>
        <v>0</v>
      </c>
      <c r="R39" s="718">
        <f t="shared" si="13"/>
        <v>0</v>
      </c>
      <c r="S39" s="718">
        <f t="shared" si="13"/>
        <v>0</v>
      </c>
      <c r="T39" s="718">
        <f t="shared" si="13"/>
        <v>0</v>
      </c>
      <c r="U39" s="718">
        <f t="shared" ref="U39:Z39" si="14">SUM(U9,U14,U25,U30)</f>
        <v>0</v>
      </c>
      <c r="V39" s="718">
        <f t="shared" si="14"/>
        <v>0</v>
      </c>
      <c r="W39" s="718">
        <f t="shared" si="14"/>
        <v>0</v>
      </c>
      <c r="X39" s="718">
        <f t="shared" si="14"/>
        <v>0</v>
      </c>
      <c r="Y39" s="722">
        <f t="shared" si="14"/>
        <v>0</v>
      </c>
      <c r="Z39" s="718">
        <f t="shared" si="14"/>
        <v>0</v>
      </c>
      <c r="AA39" s="718">
        <f>SUM(AA9,AA14,AA25,AA30)</f>
        <v>0</v>
      </c>
      <c r="AB39" s="722">
        <f t="shared" si="13"/>
        <v>0</v>
      </c>
      <c r="AC39" s="1072" t="s">
        <v>2224</v>
      </c>
      <c r="AE39" s="762" t="s">
        <v>637</v>
      </c>
      <c r="AF39" s="145">
        <f t="shared" ref="AF39:BC39" si="15">SUM(AF9,AF14,AF25,AF30)</f>
        <v>0</v>
      </c>
      <c r="AG39" s="145">
        <f t="shared" si="15"/>
        <v>0</v>
      </c>
      <c r="AH39" s="145">
        <f t="shared" si="15"/>
        <v>0</v>
      </c>
      <c r="AI39" s="145">
        <f t="shared" si="15"/>
        <v>0</v>
      </c>
      <c r="AJ39" s="145">
        <f t="shared" si="15"/>
        <v>0</v>
      </c>
      <c r="AK39" s="145">
        <f t="shared" si="15"/>
        <v>0</v>
      </c>
      <c r="AL39" s="145">
        <f t="shared" si="15"/>
        <v>0</v>
      </c>
      <c r="AM39" s="145">
        <f t="shared" si="15"/>
        <v>0</v>
      </c>
      <c r="AN39" s="145">
        <f t="shared" si="15"/>
        <v>0</v>
      </c>
      <c r="AO39" s="145">
        <f t="shared" si="15"/>
        <v>0</v>
      </c>
      <c r="AP39" s="145">
        <f t="shared" si="15"/>
        <v>0</v>
      </c>
      <c r="AQ39" s="145">
        <f t="shared" si="15"/>
        <v>0</v>
      </c>
      <c r="AR39" s="145">
        <f t="shared" si="15"/>
        <v>0</v>
      </c>
      <c r="AS39" s="145">
        <f t="shared" si="15"/>
        <v>0</v>
      </c>
      <c r="AT39" s="145">
        <f t="shared" si="15"/>
        <v>0</v>
      </c>
      <c r="AU39" s="145">
        <f t="shared" si="15"/>
        <v>0</v>
      </c>
      <c r="AV39" s="145">
        <f t="shared" si="15"/>
        <v>0</v>
      </c>
      <c r="AW39" s="145">
        <f t="shared" si="15"/>
        <v>0</v>
      </c>
      <c r="AX39" s="145">
        <f t="shared" si="15"/>
        <v>0</v>
      </c>
      <c r="AY39" s="145">
        <f>SUM(AY9,AY14,AY25,AY30)</f>
        <v>0</v>
      </c>
      <c r="AZ39" s="145">
        <f>SUM(AZ9,AZ14,AZ25,AZ30)</f>
        <v>0</v>
      </c>
      <c r="BA39" s="145">
        <f>SUM(BA9,BA14,BA25,BA30)</f>
        <v>0</v>
      </c>
      <c r="BB39" s="145">
        <f>SUM(BB9,BB14,BB25,BB30)</f>
        <v>0</v>
      </c>
      <c r="BC39" s="145">
        <f t="shared" si="15"/>
        <v>0</v>
      </c>
    </row>
    <row r="40" spans="1:55" s="140" customFormat="1" ht="12.75" thickBot="1">
      <c r="A40" s="775" t="s">
        <v>538</v>
      </c>
      <c r="B40" s="775" t="s">
        <v>75</v>
      </c>
      <c r="C40" s="775" t="s">
        <v>615</v>
      </c>
      <c r="D40" s="775" t="s">
        <v>1227</v>
      </c>
      <c r="E40" s="720">
        <f>SUM(E15,E20,E31,E36)</f>
        <v>0</v>
      </c>
      <c r="F40" s="720">
        <f t="shared" ref="F40:O40" si="16">SUM(F15,F20,F31,F36)</f>
        <v>0</v>
      </c>
      <c r="G40" s="720">
        <f t="shared" si="16"/>
        <v>0</v>
      </c>
      <c r="H40" s="720">
        <f t="shared" si="16"/>
        <v>0</v>
      </c>
      <c r="I40" s="720">
        <f t="shared" si="16"/>
        <v>0</v>
      </c>
      <c r="J40" s="720">
        <f t="shared" si="16"/>
        <v>0</v>
      </c>
      <c r="K40" s="720">
        <f t="shared" si="16"/>
        <v>0</v>
      </c>
      <c r="L40" s="720">
        <f t="shared" si="16"/>
        <v>0</v>
      </c>
      <c r="M40" s="720">
        <f t="shared" si="16"/>
        <v>0</v>
      </c>
      <c r="N40" s="720">
        <f t="shared" si="16"/>
        <v>0</v>
      </c>
      <c r="O40" s="723">
        <f t="shared" si="16"/>
        <v>0</v>
      </c>
      <c r="P40" s="720">
        <f t="shared" ref="P40:AB40" si="17">SUM(P15,P20,P31,P36)</f>
        <v>0</v>
      </c>
      <c r="Q40" s="720">
        <f t="shared" si="17"/>
        <v>0</v>
      </c>
      <c r="R40" s="720">
        <f t="shared" si="17"/>
        <v>0</v>
      </c>
      <c r="S40" s="720">
        <f t="shared" si="17"/>
        <v>0</v>
      </c>
      <c r="T40" s="720">
        <f t="shared" si="17"/>
        <v>0</v>
      </c>
      <c r="U40" s="720">
        <f t="shared" ref="U40:Z40" si="18">SUM(U15,U20,U31,U36)</f>
        <v>0</v>
      </c>
      <c r="V40" s="720">
        <f t="shared" si="18"/>
        <v>0</v>
      </c>
      <c r="W40" s="720">
        <f t="shared" si="18"/>
        <v>0</v>
      </c>
      <c r="X40" s="720">
        <f t="shared" si="18"/>
        <v>0</v>
      </c>
      <c r="Y40" s="723">
        <f t="shared" si="18"/>
        <v>0</v>
      </c>
      <c r="Z40" s="720">
        <f t="shared" si="18"/>
        <v>0</v>
      </c>
      <c r="AA40" s="720">
        <f>SUM(AA15,AA20,AA31,AA36)</f>
        <v>0</v>
      </c>
      <c r="AB40" s="723">
        <f t="shared" si="17"/>
        <v>0</v>
      </c>
      <c r="AC40" s="1073" t="s">
        <v>2225</v>
      </c>
      <c r="AE40" s="764" t="s">
        <v>638</v>
      </c>
      <c r="AF40" s="146">
        <f t="shared" ref="AF40:BC40" si="19">SUM(AF15,AF20,AF31,AF36)</f>
        <v>0</v>
      </c>
      <c r="AG40" s="146">
        <f t="shared" si="19"/>
        <v>0</v>
      </c>
      <c r="AH40" s="146">
        <f t="shared" si="19"/>
        <v>0</v>
      </c>
      <c r="AI40" s="146">
        <f t="shared" si="19"/>
        <v>0</v>
      </c>
      <c r="AJ40" s="146">
        <f t="shared" si="19"/>
        <v>0</v>
      </c>
      <c r="AK40" s="146">
        <f t="shared" si="19"/>
        <v>0</v>
      </c>
      <c r="AL40" s="146">
        <f t="shared" si="19"/>
        <v>0</v>
      </c>
      <c r="AM40" s="146">
        <f t="shared" si="19"/>
        <v>0</v>
      </c>
      <c r="AN40" s="146">
        <f t="shared" si="19"/>
        <v>0</v>
      </c>
      <c r="AO40" s="146">
        <f t="shared" si="19"/>
        <v>0</v>
      </c>
      <c r="AP40" s="146">
        <f t="shared" si="19"/>
        <v>0</v>
      </c>
      <c r="AQ40" s="146">
        <f t="shared" si="19"/>
        <v>0</v>
      </c>
      <c r="AR40" s="146">
        <f t="shared" si="19"/>
        <v>0</v>
      </c>
      <c r="AS40" s="146">
        <f t="shared" si="19"/>
        <v>0</v>
      </c>
      <c r="AT40" s="146">
        <f t="shared" si="19"/>
        <v>0</v>
      </c>
      <c r="AU40" s="146">
        <f t="shared" si="19"/>
        <v>0</v>
      </c>
      <c r="AV40" s="146">
        <f t="shared" si="19"/>
        <v>0</v>
      </c>
      <c r="AW40" s="146">
        <f t="shared" si="19"/>
        <v>0</v>
      </c>
      <c r="AX40" s="146">
        <f t="shared" si="19"/>
        <v>0</v>
      </c>
      <c r="AY40" s="146">
        <f>SUM(AY15,AY20,AY31,AY36)</f>
        <v>0</v>
      </c>
      <c r="AZ40" s="146">
        <f>SUM(AZ15,AZ20,AZ31,AZ36)</f>
        <v>0</v>
      </c>
      <c r="BA40" s="146">
        <f>SUM(BA15,BA20,BA31,BA36)</f>
        <v>0</v>
      </c>
      <c r="BB40" s="146">
        <f>SUM(BB15,BB20,BB31,BB36)</f>
        <v>0</v>
      </c>
      <c r="BC40" s="146">
        <f t="shared" si="19"/>
        <v>0</v>
      </c>
    </row>
  </sheetData>
  <phoneticPr fontId="11" type="noConversion"/>
  <conditionalFormatting sqref="E6:Z40">
    <cfRule type="expression" dxfId="191" priority="2" stopIfTrue="1">
      <formula>E6&lt;&gt;AF6</formula>
    </cfRule>
  </conditionalFormatting>
  <conditionalFormatting sqref="AB6:AB40">
    <cfRule type="expression" dxfId="190" priority="95" stopIfTrue="1">
      <formula>AB6&lt;&gt;BC6</formula>
    </cfRule>
  </conditionalFormatting>
  <conditionalFormatting sqref="AA6:AA40">
    <cfRule type="expression" dxfId="189" priority="1" stopIfTrue="1">
      <formula>AA6&lt;&gt;BB6</formula>
    </cfRule>
  </conditionalFormatting>
  <dataValidations count="1">
    <dataValidation type="whole" operator="greaterThanOrEqual" allowBlank="1" showInputMessage="1" showErrorMessage="1" error="Positive whole numbers only / Nombres entiers positifs uniquement" sqref="AF28:BC31 E12:AB15 E7:AB9 E34:AB36 E28:AB31 E18:AB20 E23:AB25 AF34:BC36 AF7:BC9 AF12:BC15 AF18:BC20 AF23:BC25">
      <formula1>0</formula1>
    </dataValidation>
  </dataValidations>
  <pageMargins left="0.25" right="0.25" top="0.5" bottom="0.3" header="0.5" footer="0.5"/>
  <pageSetup paperSize="9" scale="59" orientation="landscape" r:id="rId1"/>
  <headerFooter alignWithMargins="0"/>
  <legacyDrawing r:id="rId2"/>
</worksheet>
</file>

<file path=xl/worksheets/sheet43.xml><?xml version="1.0" encoding="utf-8"?>
<worksheet xmlns="http://schemas.openxmlformats.org/spreadsheetml/2006/main" xmlns:r="http://schemas.openxmlformats.org/officeDocument/2006/relationships">
  <sheetPr codeName="Sheet_TS56" enableFormatConditionsCalculation="0">
    <tabColor indexed="43"/>
    <pageSetUpPr fitToPage="1"/>
  </sheetPr>
  <dimension ref="A1:BP40"/>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17" sqref="AC17"/>
    </sheetView>
  </sheetViews>
  <sheetFormatPr defaultRowHeight="12"/>
  <cols>
    <col min="1" max="4" width="10.140625" style="777" hidden="1" customWidth="1"/>
    <col min="5" max="28" width="8.7109375" style="95" customWidth="1"/>
    <col min="29" max="29" width="30.7109375" style="777" customWidth="1"/>
    <col min="30" max="30" width="9.140625" style="95" hidden="1" customWidth="1"/>
    <col min="31" max="31" width="33.42578125" style="777" hidden="1" customWidth="1"/>
    <col min="32" max="68" width="9.140625" style="95" hidden="1" customWidth="1"/>
    <col min="69" max="79" width="9.140625" style="95" customWidth="1"/>
    <col min="80" max="16384" width="9.140625" style="95"/>
  </cols>
  <sheetData>
    <row r="1" spans="1:55" ht="48.95" customHeight="1">
      <c r="F1" s="402"/>
      <c r="G1" s="220"/>
      <c r="H1" s="220"/>
      <c r="I1" s="1075" t="s">
        <v>2242</v>
      </c>
      <c r="J1" s="220"/>
      <c r="K1" s="220"/>
      <c r="L1" s="220"/>
      <c r="N1" s="402"/>
      <c r="O1" s="221"/>
      <c r="P1" s="221"/>
      <c r="Q1" s="221"/>
      <c r="R1" s="221"/>
      <c r="S1" s="221"/>
      <c r="T1" s="221"/>
      <c r="U1" s="1075" t="s">
        <v>2242</v>
      </c>
      <c r="V1" s="221"/>
      <c r="W1" s="221"/>
      <c r="X1" s="221"/>
      <c r="Y1" s="221"/>
      <c r="Z1" s="221"/>
      <c r="AA1" s="221"/>
      <c r="AB1" s="221"/>
      <c r="AC1" s="1040">
        <f ca="1">NOW()</f>
        <v>41912.572466666665</v>
      </c>
      <c r="AE1" s="787" t="s">
        <v>658</v>
      </c>
    </row>
    <row r="2" spans="1:55"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c r="AE2" s="770"/>
    </row>
    <row r="3" spans="1:55"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E3" s="772"/>
    </row>
    <row r="4" spans="1:55" s="99" customFormat="1">
      <c r="A4" s="759" t="s">
        <v>1304</v>
      </c>
      <c r="B4" s="759" t="s">
        <v>1302</v>
      </c>
      <c r="C4" s="759" t="s">
        <v>1303</v>
      </c>
      <c r="D4" s="760" t="s">
        <v>1305</v>
      </c>
      <c r="E4" s="98"/>
      <c r="F4" s="98"/>
      <c r="G4" s="98"/>
      <c r="H4" s="98"/>
      <c r="I4" s="98"/>
      <c r="J4" s="98"/>
      <c r="K4" s="98"/>
      <c r="L4" s="98"/>
      <c r="AC4" s="771"/>
      <c r="AE4" s="772"/>
    </row>
    <row r="5" spans="1:55" s="99"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137" customFormat="1" ht="24" customHeight="1" thickBot="1">
      <c r="A6" s="789"/>
      <c r="B6" s="789"/>
      <c r="C6" s="789"/>
      <c r="D6" s="789"/>
      <c r="E6" s="626"/>
      <c r="F6" s="626"/>
      <c r="G6" s="626"/>
      <c r="H6" s="626"/>
      <c r="I6" s="626"/>
      <c r="J6" s="626"/>
      <c r="K6" s="626"/>
      <c r="L6" s="626"/>
      <c r="M6" s="626"/>
      <c r="N6" s="626"/>
      <c r="O6" s="126"/>
      <c r="P6" s="627"/>
      <c r="Q6" s="627"/>
      <c r="R6" s="627"/>
      <c r="S6" s="627"/>
      <c r="T6" s="627"/>
      <c r="U6" s="627"/>
      <c r="V6" s="627"/>
      <c r="W6" s="627"/>
      <c r="X6" s="627"/>
      <c r="Y6" s="126"/>
      <c r="Z6" s="627"/>
      <c r="AA6" s="627"/>
      <c r="AB6" s="126"/>
      <c r="AC6" s="1069" t="s">
        <v>2142</v>
      </c>
      <c r="AE6" s="763" t="s">
        <v>186</v>
      </c>
      <c r="AF6" s="249"/>
      <c r="AG6" s="627"/>
      <c r="AH6" s="627"/>
      <c r="AI6" s="627"/>
      <c r="AJ6" s="627"/>
      <c r="AK6" s="627"/>
      <c r="AL6" s="627"/>
      <c r="AM6" s="627"/>
      <c r="AN6" s="627"/>
      <c r="AO6" s="627"/>
      <c r="AP6" s="627"/>
      <c r="AQ6" s="627"/>
      <c r="AR6" s="627"/>
      <c r="AS6" s="627"/>
      <c r="AT6" s="627"/>
      <c r="AU6" s="627"/>
      <c r="AV6" s="627"/>
      <c r="AW6" s="627"/>
      <c r="AX6" s="627"/>
      <c r="AY6" s="627"/>
      <c r="AZ6" s="627"/>
      <c r="BA6" s="627"/>
      <c r="BB6" s="627"/>
      <c r="BC6" s="627"/>
    </row>
    <row r="7" spans="1:55" s="140" customFormat="1" ht="12.75" customHeight="1">
      <c r="A7" s="775" t="s">
        <v>538</v>
      </c>
      <c r="B7" s="775" t="s">
        <v>73</v>
      </c>
      <c r="C7" s="775" t="s">
        <v>555</v>
      </c>
      <c r="D7" s="775" t="s">
        <v>51</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2219</v>
      </c>
      <c r="AE7" s="762" t="s">
        <v>1474</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row>
    <row r="8" spans="1:55" s="140" customFormat="1" ht="12.75" customHeight="1">
      <c r="A8" s="775" t="s">
        <v>538</v>
      </c>
      <c r="B8" s="775" t="s">
        <v>1307</v>
      </c>
      <c r="C8" s="775" t="s">
        <v>555</v>
      </c>
      <c r="D8" s="775" t="s">
        <v>51</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2220</v>
      </c>
      <c r="AE8" s="762" t="s">
        <v>636</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row>
    <row r="9" spans="1:55" s="140" customFormat="1" ht="12.75" customHeight="1">
      <c r="A9" s="775" t="s">
        <v>538</v>
      </c>
      <c r="B9" s="775" t="s">
        <v>74</v>
      </c>
      <c r="C9" s="775" t="s">
        <v>555</v>
      </c>
      <c r="D9" s="775" t="s">
        <v>51</v>
      </c>
      <c r="E9" s="138">
        <v>0</v>
      </c>
      <c r="F9" s="138">
        <v>0</v>
      </c>
      <c r="G9" s="138">
        <v>0</v>
      </c>
      <c r="H9" s="138">
        <v>0</v>
      </c>
      <c r="I9" s="138">
        <v>0</v>
      </c>
      <c r="J9" s="138">
        <v>0</v>
      </c>
      <c r="K9" s="138">
        <v>0</v>
      </c>
      <c r="L9" s="138">
        <v>0</v>
      </c>
      <c r="M9" s="138">
        <v>0</v>
      </c>
      <c r="N9" s="138">
        <v>0</v>
      </c>
      <c r="O9" s="138">
        <v>0</v>
      </c>
      <c r="P9" s="138">
        <v>0</v>
      </c>
      <c r="Q9" s="138">
        <v>0</v>
      </c>
      <c r="R9" s="138">
        <v>0</v>
      </c>
      <c r="S9" s="138">
        <v>0</v>
      </c>
      <c r="T9" s="138">
        <v>0</v>
      </c>
      <c r="U9" s="138">
        <v>0</v>
      </c>
      <c r="V9" s="138">
        <v>0</v>
      </c>
      <c r="W9" s="138">
        <v>0</v>
      </c>
      <c r="X9" s="138">
        <v>0</v>
      </c>
      <c r="Y9" s="138">
        <v>0</v>
      </c>
      <c r="Z9" s="138">
        <v>0</v>
      </c>
      <c r="AA9" s="138">
        <v>0</v>
      </c>
      <c r="AB9" s="138">
        <v>0</v>
      </c>
      <c r="AC9" s="1054" t="s">
        <v>2221</v>
      </c>
      <c r="AE9" s="762" t="s">
        <v>637</v>
      </c>
      <c r="AF9" s="138">
        <v>0</v>
      </c>
      <c r="AG9" s="138">
        <v>0</v>
      </c>
      <c r="AH9" s="138">
        <v>0</v>
      </c>
      <c r="AI9" s="138">
        <v>0</v>
      </c>
      <c r="AJ9" s="138">
        <v>0</v>
      </c>
      <c r="AK9" s="138">
        <v>0</v>
      </c>
      <c r="AL9" s="138">
        <v>0</v>
      </c>
      <c r="AM9" s="138">
        <v>0</v>
      </c>
      <c r="AN9" s="138">
        <v>0</v>
      </c>
      <c r="AO9" s="138">
        <v>0</v>
      </c>
      <c r="AP9" s="138">
        <v>0</v>
      </c>
      <c r="AQ9" s="138">
        <v>0</v>
      </c>
      <c r="AR9" s="138">
        <v>0</v>
      </c>
      <c r="AS9" s="138">
        <v>0</v>
      </c>
      <c r="AT9" s="138">
        <v>0</v>
      </c>
      <c r="AU9" s="138">
        <v>0</v>
      </c>
      <c r="AV9" s="138">
        <v>0</v>
      </c>
      <c r="AW9" s="138">
        <v>0</v>
      </c>
      <c r="AX9" s="138">
        <v>0</v>
      </c>
      <c r="AY9" s="138">
        <v>0</v>
      </c>
      <c r="AZ9" s="138">
        <v>0</v>
      </c>
      <c r="BA9" s="138">
        <v>0</v>
      </c>
      <c r="BB9" s="138">
        <v>0</v>
      </c>
      <c r="BC9" s="138">
        <v>0</v>
      </c>
    </row>
    <row r="10" spans="1:55" s="140" customFormat="1" ht="12.75" customHeight="1">
      <c r="A10" s="775"/>
      <c r="B10" s="775"/>
      <c r="C10" s="775"/>
      <c r="D10" s="775"/>
      <c r="E10" s="724" t="str">
        <f>IF(AND(SUM(E7:E9)&gt;0,E8=0),"Missing Input",IF(AND(SUM(E7:E8)&gt;0,E9=0),"Missing Output",IF(AND(SUM(E7:E9)&gt;0,E8&gt;0,E9&gt;0),(E9*3.6)/E8*100,"")))</f>
        <v/>
      </c>
      <c r="F10" s="724" t="str">
        <f t="shared" ref="F10:AB10" si="0">IF(AND(SUM(F7:F9)&gt;0,F8=0),"Missing Input",IF(AND(SUM(F7:F8)&gt;0,F9=0),"Missing Output",IF(AND(SUM(F7:F9)&gt;0,F8&gt;0,F9&gt;0),(F9*3.6)/F8*100,"")))</f>
        <v/>
      </c>
      <c r="G10" s="724" t="str">
        <f t="shared" si="0"/>
        <v/>
      </c>
      <c r="H10" s="724" t="str">
        <f t="shared" si="0"/>
        <v/>
      </c>
      <c r="I10" s="724" t="str">
        <f t="shared" si="0"/>
        <v/>
      </c>
      <c r="J10" s="724" t="str">
        <f t="shared" si="0"/>
        <v/>
      </c>
      <c r="K10" s="724" t="str">
        <f t="shared" si="0"/>
        <v/>
      </c>
      <c r="L10" s="724" t="str">
        <f t="shared" si="0"/>
        <v/>
      </c>
      <c r="M10" s="724" t="str">
        <f t="shared" si="0"/>
        <v/>
      </c>
      <c r="N10" s="724" t="str">
        <f t="shared" si="0"/>
        <v/>
      </c>
      <c r="O10" s="724" t="str">
        <f t="shared" si="0"/>
        <v/>
      </c>
      <c r="P10" s="724" t="str">
        <f t="shared" si="0"/>
        <v/>
      </c>
      <c r="Q10" s="724" t="str">
        <f t="shared" si="0"/>
        <v/>
      </c>
      <c r="R10" s="724" t="str">
        <f t="shared" si="0"/>
        <v/>
      </c>
      <c r="S10" s="724" t="str">
        <f t="shared" si="0"/>
        <v/>
      </c>
      <c r="T10" s="724" t="str">
        <f t="shared" si="0"/>
        <v/>
      </c>
      <c r="U10" s="724" t="str">
        <f t="shared" si="0"/>
        <v/>
      </c>
      <c r="V10" s="724" t="str">
        <f t="shared" si="0"/>
        <v/>
      </c>
      <c r="W10" s="724" t="str">
        <f t="shared" si="0"/>
        <v/>
      </c>
      <c r="X10" s="724" t="str">
        <f>IF(AND(SUM(X7:X9)&gt;0,X8=0),"Missing Input",IF(AND(SUM(X7:X8)&gt;0,X9=0),"Missing Output",IF(AND(SUM(X7:X9)&gt;0,X8&gt;0,X9&gt;0),(X9*3.6)/X8*100,"")))</f>
        <v/>
      </c>
      <c r="Y10" s="724" t="str">
        <f>IF(AND(SUM(Y7:Y9)&gt;0,Y8=0),"Missing Input",IF(AND(SUM(Y7:Y8)&gt;0,Y9=0),"Missing Output",IF(AND(SUM(Y7:Y9)&gt;0,Y8&gt;0,Y9&gt;0),(Y9*3.6)/Y8*100,"")))</f>
        <v/>
      </c>
      <c r="Z10" s="724" t="str">
        <f>IF(AND(SUM(Z7:Z9)&gt;0,Z8=0),"Missing Input",IF(AND(SUM(Z7:Z8)&gt;0,Z9=0),"Missing Output",IF(AND(SUM(Z7:Z9)&gt;0,Z8&gt;0,Z9&gt;0),(Z9*3.6)/Z8*100,"")))</f>
        <v/>
      </c>
      <c r="AA10" s="724" t="str">
        <f>IF(AND(SUM(AA7:AA9)&gt;0,AA8=0),"Missing Input",IF(AND(SUM(AA7:AA8)&gt;0,AA9=0),"Missing Output",IF(AND(SUM(AA7:AA9)&gt;0,AA8&gt;0,AA9&gt;0),(AA9*3.6)/AA8*100,"")))</f>
        <v/>
      </c>
      <c r="AB10" s="724" t="str">
        <f t="shared" si="0"/>
        <v/>
      </c>
      <c r="AC10" s="1070" t="s">
        <v>2222</v>
      </c>
      <c r="AE10" s="762" t="s">
        <v>964</v>
      </c>
      <c r="AF10" s="141" t="str">
        <f t="shared" ref="AF10:BC10" si="1">IF(AND(SUM(AF7:AF9)&gt;0,AF8=0),"Missing Input",IF(AND(SUM(AF7:AF8)&gt;0,AF9=0),"Missing Output",IF(AND(SUM(AF7:AF9)&gt;0,AF8&gt;0,AF9&gt;0),(AF9*3.6)/AF8*100,"")))</f>
        <v/>
      </c>
      <c r="AG10" s="141" t="str">
        <f t="shared" si="1"/>
        <v/>
      </c>
      <c r="AH10" s="141" t="str">
        <f t="shared" si="1"/>
        <v/>
      </c>
      <c r="AI10" s="141" t="str">
        <f t="shared" si="1"/>
        <v/>
      </c>
      <c r="AJ10" s="141" t="str">
        <f t="shared" si="1"/>
        <v/>
      </c>
      <c r="AK10" s="141" t="str">
        <f t="shared" si="1"/>
        <v/>
      </c>
      <c r="AL10" s="141" t="str">
        <f t="shared" si="1"/>
        <v/>
      </c>
      <c r="AM10" s="141" t="str">
        <f t="shared" si="1"/>
        <v/>
      </c>
      <c r="AN10" s="141" t="str">
        <f t="shared" si="1"/>
        <v/>
      </c>
      <c r="AO10" s="141" t="str">
        <f t="shared" si="1"/>
        <v/>
      </c>
      <c r="AP10" s="141" t="str">
        <f t="shared" si="1"/>
        <v/>
      </c>
      <c r="AQ10" s="141" t="str">
        <f t="shared" si="1"/>
        <v/>
      </c>
      <c r="AR10" s="141" t="str">
        <f t="shared" si="1"/>
        <v/>
      </c>
      <c r="AS10" s="141" t="str">
        <f t="shared" si="1"/>
        <v/>
      </c>
      <c r="AT10" s="141" t="str">
        <f t="shared" si="1"/>
        <v/>
      </c>
      <c r="AU10" s="141" t="str">
        <f t="shared" si="1"/>
        <v/>
      </c>
      <c r="AV10" s="141" t="str">
        <f t="shared" si="1"/>
        <v/>
      </c>
      <c r="AW10" s="141" t="str">
        <f t="shared" si="1"/>
        <v/>
      </c>
      <c r="AX10" s="141" t="str">
        <f t="shared" si="1"/>
        <v/>
      </c>
      <c r="AY10" s="141" t="str">
        <f>IF(AND(SUM(AY7:AY9)&gt;0,AY8=0),"Missing Input",IF(AND(SUM(AY7:AY8)&gt;0,AY9=0),"Missing Output",IF(AND(SUM(AY7:AY9)&gt;0,AY8&gt;0,AY9&gt;0),(AY9*3.6)/AY8*100,"")))</f>
        <v/>
      </c>
      <c r="AZ10" s="141" t="str">
        <f>IF(AND(SUM(AZ7:AZ9)&gt;0,AZ8=0),"Missing Input",IF(AND(SUM(AZ7:AZ8)&gt;0,AZ9=0),"Missing Output",IF(AND(SUM(AZ7:AZ9)&gt;0,AZ8&gt;0,AZ9&gt;0),(AZ9*3.6)/AZ8*100,"")))</f>
        <v/>
      </c>
      <c r="BA10" s="141" t="str">
        <f>IF(AND(SUM(BA7:BA9)&gt;0,BA8=0),"Missing Input",IF(AND(SUM(BA7:BA8)&gt;0,BA9=0),"Missing Output",IF(AND(SUM(BA7:BA9)&gt;0,BA8&gt;0,BA9&gt;0),(BA9*3.6)/BA8*100,"")))</f>
        <v/>
      </c>
      <c r="BB10" s="141" t="str">
        <f>IF(AND(SUM(BB7:BB9)&gt;0,BB8=0),"Missing Input",IF(AND(SUM(BB7:BB8)&gt;0,BB9=0),"Missing Output",IF(AND(SUM(BB7:BB9)&gt;0,BB8&gt;0,BB9&gt;0),(BB9*3.6)/BB8*100,"")))</f>
        <v/>
      </c>
      <c r="BC10" s="141" t="str">
        <f t="shared" si="1"/>
        <v/>
      </c>
    </row>
    <row r="11" spans="1:55" s="140" customFormat="1" ht="24" customHeight="1">
      <c r="A11" s="775"/>
      <c r="B11" s="775"/>
      <c r="C11" s="775"/>
      <c r="D11" s="775"/>
      <c r="E11" s="628"/>
      <c r="F11" s="628"/>
      <c r="G11" s="628"/>
      <c r="H11" s="628"/>
      <c r="I11" s="628"/>
      <c r="J11" s="629"/>
      <c r="K11" s="629"/>
      <c r="L11" s="629"/>
      <c r="M11" s="629"/>
      <c r="N11" s="629"/>
      <c r="O11" s="144"/>
      <c r="P11" s="630"/>
      <c r="Q11" s="630"/>
      <c r="R11" s="630"/>
      <c r="S11" s="630"/>
      <c r="T11" s="630"/>
      <c r="U11" s="630"/>
      <c r="V11" s="630"/>
      <c r="W11" s="630"/>
      <c r="X11" s="630"/>
      <c r="Y11" s="144"/>
      <c r="Z11" s="630"/>
      <c r="AA11" s="630"/>
      <c r="AB11" s="144"/>
      <c r="AC11" s="1067" t="s">
        <v>2141</v>
      </c>
      <c r="AE11" s="762" t="s">
        <v>189</v>
      </c>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row>
    <row r="12" spans="1:55" s="140" customFormat="1" ht="12.75" customHeight="1">
      <c r="A12" s="775" t="s">
        <v>538</v>
      </c>
      <c r="B12" s="775" t="s">
        <v>73</v>
      </c>
      <c r="C12" s="775" t="s">
        <v>556</v>
      </c>
      <c r="D12" s="775" t="s">
        <v>51</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2219</v>
      </c>
      <c r="AE12" s="762" t="s">
        <v>1474</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row>
    <row r="13" spans="1:55" s="140" customFormat="1" ht="12.75" customHeight="1">
      <c r="A13" s="775" t="s">
        <v>538</v>
      </c>
      <c r="B13" s="775" t="s">
        <v>1307</v>
      </c>
      <c r="C13" s="775" t="s">
        <v>556</v>
      </c>
      <c r="D13" s="775" t="s">
        <v>51</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2220</v>
      </c>
      <c r="AE13" s="762" t="s">
        <v>636</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row>
    <row r="14" spans="1:55" s="140" customFormat="1" ht="12.75" customHeight="1">
      <c r="A14" s="775" t="s">
        <v>538</v>
      </c>
      <c r="B14" s="775" t="s">
        <v>74</v>
      </c>
      <c r="C14" s="775" t="s">
        <v>556</v>
      </c>
      <c r="D14" s="775" t="s">
        <v>51</v>
      </c>
      <c r="E14" s="138">
        <v>0</v>
      </c>
      <c r="F14" s="138">
        <v>0</v>
      </c>
      <c r="G14" s="138">
        <v>0</v>
      </c>
      <c r="H14" s="138">
        <v>0</v>
      </c>
      <c r="I14" s="138">
        <v>0</v>
      </c>
      <c r="J14" s="138">
        <v>0</v>
      </c>
      <c r="K14" s="138">
        <v>0</v>
      </c>
      <c r="L14" s="138">
        <v>0</v>
      </c>
      <c r="M14" s="138">
        <v>0</v>
      </c>
      <c r="N14" s="138">
        <v>0</v>
      </c>
      <c r="O14" s="138">
        <v>0</v>
      </c>
      <c r="P14" s="138">
        <v>0</v>
      </c>
      <c r="Q14" s="138">
        <v>0</v>
      </c>
      <c r="R14" s="138">
        <v>0</v>
      </c>
      <c r="S14" s="138">
        <v>0</v>
      </c>
      <c r="T14" s="138">
        <v>0</v>
      </c>
      <c r="U14" s="138">
        <v>0</v>
      </c>
      <c r="V14" s="138">
        <v>0</v>
      </c>
      <c r="W14" s="138">
        <v>0</v>
      </c>
      <c r="X14" s="138">
        <v>0</v>
      </c>
      <c r="Y14" s="138">
        <v>0</v>
      </c>
      <c r="Z14" s="138">
        <v>0</v>
      </c>
      <c r="AA14" s="138">
        <v>0</v>
      </c>
      <c r="AB14" s="138">
        <v>0</v>
      </c>
      <c r="AC14" s="1054" t="s">
        <v>2221</v>
      </c>
      <c r="AE14" s="762" t="s">
        <v>637</v>
      </c>
      <c r="AF14" s="138">
        <v>0</v>
      </c>
      <c r="AG14" s="138">
        <v>0</v>
      </c>
      <c r="AH14" s="138">
        <v>0</v>
      </c>
      <c r="AI14" s="138">
        <v>0</v>
      </c>
      <c r="AJ14" s="138">
        <v>0</v>
      </c>
      <c r="AK14" s="138">
        <v>0</v>
      </c>
      <c r="AL14" s="138">
        <v>0</v>
      </c>
      <c r="AM14" s="138">
        <v>0</v>
      </c>
      <c r="AN14" s="138">
        <v>0</v>
      </c>
      <c r="AO14" s="138">
        <v>0</v>
      </c>
      <c r="AP14" s="138">
        <v>0</v>
      </c>
      <c r="AQ14" s="138">
        <v>0</v>
      </c>
      <c r="AR14" s="138">
        <v>0</v>
      </c>
      <c r="AS14" s="138">
        <v>0</v>
      </c>
      <c r="AT14" s="138">
        <v>0</v>
      </c>
      <c r="AU14" s="138">
        <v>0</v>
      </c>
      <c r="AV14" s="138">
        <v>0</v>
      </c>
      <c r="AW14" s="138">
        <v>0</v>
      </c>
      <c r="AX14" s="138">
        <v>0</v>
      </c>
      <c r="AY14" s="138">
        <v>0</v>
      </c>
      <c r="AZ14" s="138">
        <v>0</v>
      </c>
      <c r="BA14" s="138">
        <v>0</v>
      </c>
      <c r="BB14" s="138">
        <v>0</v>
      </c>
      <c r="BC14" s="138">
        <v>0</v>
      </c>
    </row>
    <row r="15" spans="1:55" s="140" customFormat="1" ht="12.75" customHeight="1">
      <c r="A15" s="775" t="s">
        <v>538</v>
      </c>
      <c r="B15" s="775" t="s">
        <v>75</v>
      </c>
      <c r="C15" s="775" t="s">
        <v>556</v>
      </c>
      <c r="D15" s="775" t="s">
        <v>51</v>
      </c>
      <c r="E15" s="138">
        <v>0</v>
      </c>
      <c r="F15" s="138">
        <v>0</v>
      </c>
      <c r="G15" s="138">
        <v>0</v>
      </c>
      <c r="H15" s="138">
        <v>0</v>
      </c>
      <c r="I15" s="138">
        <v>0</v>
      </c>
      <c r="J15" s="138">
        <v>0</v>
      </c>
      <c r="K15" s="138">
        <v>0</v>
      </c>
      <c r="L15" s="138">
        <v>0</v>
      </c>
      <c r="M15" s="138">
        <v>0</v>
      </c>
      <c r="N15" s="138">
        <v>0</v>
      </c>
      <c r="O15" s="138">
        <v>0</v>
      </c>
      <c r="P15" s="138">
        <v>0</v>
      </c>
      <c r="Q15" s="138">
        <v>0</v>
      </c>
      <c r="R15" s="138">
        <v>0</v>
      </c>
      <c r="S15" s="138">
        <v>0</v>
      </c>
      <c r="T15" s="138">
        <v>0</v>
      </c>
      <c r="U15" s="138">
        <v>0</v>
      </c>
      <c r="V15" s="138">
        <v>0</v>
      </c>
      <c r="W15" s="138">
        <v>0</v>
      </c>
      <c r="X15" s="138">
        <v>0</v>
      </c>
      <c r="Y15" s="138">
        <v>0</v>
      </c>
      <c r="Z15" s="138">
        <v>0</v>
      </c>
      <c r="AA15" s="138">
        <v>0</v>
      </c>
      <c r="AB15" s="138">
        <v>0</v>
      </c>
      <c r="AC15" s="1054" t="s">
        <v>2225</v>
      </c>
      <c r="AE15" s="762" t="s">
        <v>638</v>
      </c>
      <c r="AF15" s="138">
        <v>0</v>
      </c>
      <c r="AG15" s="138">
        <v>0</v>
      </c>
      <c r="AH15" s="138">
        <v>0</v>
      </c>
      <c r="AI15" s="138">
        <v>0</v>
      </c>
      <c r="AJ15" s="138">
        <v>0</v>
      </c>
      <c r="AK15" s="138">
        <v>0</v>
      </c>
      <c r="AL15" s="138">
        <v>0</v>
      </c>
      <c r="AM15" s="138">
        <v>0</v>
      </c>
      <c r="AN15" s="138">
        <v>0</v>
      </c>
      <c r="AO15" s="138">
        <v>0</v>
      </c>
      <c r="AP15" s="138">
        <v>0</v>
      </c>
      <c r="AQ15" s="138">
        <v>0</v>
      </c>
      <c r="AR15" s="138">
        <v>0</v>
      </c>
      <c r="AS15" s="138">
        <v>0</v>
      </c>
      <c r="AT15" s="138">
        <v>0</v>
      </c>
      <c r="AU15" s="138">
        <v>0</v>
      </c>
      <c r="AV15" s="138">
        <v>0</v>
      </c>
      <c r="AW15" s="138">
        <v>0</v>
      </c>
      <c r="AX15" s="138">
        <v>0</v>
      </c>
      <c r="AY15" s="138">
        <v>0</v>
      </c>
      <c r="AZ15" s="138">
        <v>0</v>
      </c>
      <c r="BA15" s="138">
        <v>0</v>
      </c>
      <c r="BB15" s="138">
        <v>0</v>
      </c>
      <c r="BC15" s="138">
        <v>0</v>
      </c>
    </row>
    <row r="16" spans="1:55" s="140" customFormat="1" ht="12.75" customHeight="1">
      <c r="A16" s="775"/>
      <c r="B16" s="775"/>
      <c r="C16" s="775"/>
      <c r="D16" s="775"/>
      <c r="E16" s="724" t="str">
        <f>IF(AND(SUM(E12:E15)&gt;0,E13=0),"Missing Input",IF(AND(SUM(E12:E15)&gt;0,E14=0),"Missing Output",IF(AND(SUM(E12:E15)&gt;0,E13&gt;0,E14&gt;0),(E14*3.6+E15)/E13*100,"")))</f>
        <v/>
      </c>
      <c r="F16" s="724" t="str">
        <f t="shared" ref="F16:AB16" si="2">IF(AND(SUM(F12:F15)&gt;0,F13=0),"Missing Input",IF(AND(SUM(F12:F15)&gt;0,F14=0),"Missing Output",IF(AND(SUM(F12:F15)&gt;0,F13&gt;0,F14&gt;0),(F14*3.6+F15)/F13*100,"")))</f>
        <v/>
      </c>
      <c r="G16" s="724" t="str">
        <f t="shared" si="2"/>
        <v/>
      </c>
      <c r="H16" s="724" t="str">
        <f t="shared" si="2"/>
        <v/>
      </c>
      <c r="I16" s="724" t="str">
        <f t="shared" si="2"/>
        <v/>
      </c>
      <c r="J16" s="724" t="str">
        <f t="shared" si="2"/>
        <v/>
      </c>
      <c r="K16" s="724" t="str">
        <f t="shared" si="2"/>
        <v/>
      </c>
      <c r="L16" s="724" t="str">
        <f t="shared" si="2"/>
        <v/>
      </c>
      <c r="M16" s="724" t="str">
        <f t="shared" si="2"/>
        <v/>
      </c>
      <c r="N16" s="724" t="str">
        <f t="shared" si="2"/>
        <v/>
      </c>
      <c r="O16" s="724" t="str">
        <f t="shared" si="2"/>
        <v/>
      </c>
      <c r="P16" s="724" t="str">
        <f t="shared" si="2"/>
        <v/>
      </c>
      <c r="Q16" s="724" t="str">
        <f t="shared" si="2"/>
        <v/>
      </c>
      <c r="R16" s="724" t="str">
        <f t="shared" si="2"/>
        <v/>
      </c>
      <c r="S16" s="724" t="str">
        <f t="shared" si="2"/>
        <v/>
      </c>
      <c r="T16" s="724" t="str">
        <f t="shared" si="2"/>
        <v/>
      </c>
      <c r="U16" s="724" t="str">
        <f t="shared" si="2"/>
        <v/>
      </c>
      <c r="V16" s="724" t="str">
        <f t="shared" si="2"/>
        <v/>
      </c>
      <c r="W16" s="724" t="str">
        <f t="shared" si="2"/>
        <v/>
      </c>
      <c r="X16" s="724" t="str">
        <f>IF(AND(SUM(X12:X15)&gt;0,X13=0),"Missing Input",IF(AND(SUM(X12:X15)&gt;0,X14=0),"Missing Output",IF(AND(SUM(X12:X15)&gt;0,X13&gt;0,X14&gt;0),(X14*3.6+X15)/X13*100,"")))</f>
        <v/>
      </c>
      <c r="Y16" s="724" t="str">
        <f>IF(AND(SUM(Y12:Y15)&gt;0,Y13=0),"Missing Input",IF(AND(SUM(Y12:Y15)&gt;0,Y14=0),"Missing Output",IF(AND(SUM(Y12:Y15)&gt;0,Y13&gt;0,Y14&gt;0),(Y14*3.6+Y15)/Y13*100,"")))</f>
        <v/>
      </c>
      <c r="Z16" s="724" t="str">
        <f>IF(AND(SUM(Z12:Z15)&gt;0,Z13=0),"Missing Input",IF(AND(SUM(Z12:Z15)&gt;0,Z14=0),"Missing Output",IF(AND(SUM(Z12:Z15)&gt;0,Z13&gt;0,Z14&gt;0),(Z14*3.6+Z15)/Z13*100,"")))</f>
        <v/>
      </c>
      <c r="AA16" s="724" t="str">
        <f>IF(AND(SUM(AA12:AA15)&gt;0,AA13=0),"Missing Input",IF(AND(SUM(AA12:AA15)&gt;0,AA14=0),"Missing Output",IF(AND(SUM(AA12:AA15)&gt;0,AA13&gt;0,AA14&gt;0),(AA14*3.6+AA15)/AA13*100,"")))</f>
        <v/>
      </c>
      <c r="AB16" s="724" t="str">
        <f t="shared" si="2"/>
        <v/>
      </c>
      <c r="AC16" s="1070" t="s">
        <v>2222</v>
      </c>
      <c r="AE16" s="762" t="s">
        <v>964</v>
      </c>
      <c r="AF16" s="141" t="str">
        <f t="shared" ref="AF16:BC16" si="3">IF(AND(SUM(AF12:AF15)&gt;0,AF13=0),"Missing Input",IF(AND(SUM(AF12:AF15)&gt;0,AF14=0),"Missing Output",IF(AND(SUM(AF12:AF15)&gt;0,AF13&gt;0,AF14&gt;0),(AF14*3.6+AF15)/AF13*100,"")))</f>
        <v/>
      </c>
      <c r="AG16" s="141" t="str">
        <f t="shared" si="3"/>
        <v/>
      </c>
      <c r="AH16" s="141" t="str">
        <f t="shared" si="3"/>
        <v/>
      </c>
      <c r="AI16" s="141" t="str">
        <f t="shared" si="3"/>
        <v/>
      </c>
      <c r="AJ16" s="141" t="str">
        <f t="shared" si="3"/>
        <v/>
      </c>
      <c r="AK16" s="141" t="str">
        <f t="shared" si="3"/>
        <v/>
      </c>
      <c r="AL16" s="141" t="str">
        <f t="shared" si="3"/>
        <v/>
      </c>
      <c r="AM16" s="141" t="str">
        <f t="shared" si="3"/>
        <v/>
      </c>
      <c r="AN16" s="141" t="str">
        <f t="shared" si="3"/>
        <v/>
      </c>
      <c r="AO16" s="141" t="str">
        <f t="shared" si="3"/>
        <v/>
      </c>
      <c r="AP16" s="141" t="str">
        <f t="shared" si="3"/>
        <v/>
      </c>
      <c r="AQ16" s="141" t="str">
        <f t="shared" si="3"/>
        <v/>
      </c>
      <c r="AR16" s="141" t="str">
        <f t="shared" si="3"/>
        <v/>
      </c>
      <c r="AS16" s="141" t="str">
        <f t="shared" si="3"/>
        <v/>
      </c>
      <c r="AT16" s="141" t="str">
        <f t="shared" si="3"/>
        <v/>
      </c>
      <c r="AU16" s="141" t="str">
        <f t="shared" si="3"/>
        <v/>
      </c>
      <c r="AV16" s="141" t="str">
        <f t="shared" si="3"/>
        <v/>
      </c>
      <c r="AW16" s="141" t="str">
        <f t="shared" si="3"/>
        <v/>
      </c>
      <c r="AX16" s="141" t="str">
        <f t="shared" si="3"/>
        <v/>
      </c>
      <c r="AY16" s="141" t="str">
        <f>IF(AND(SUM(AY12:AY15)&gt;0,AY13=0),"Missing Input",IF(AND(SUM(AY12:AY15)&gt;0,AY14=0),"Missing Output",IF(AND(SUM(AY12:AY15)&gt;0,AY13&gt;0,AY14&gt;0),(AY14*3.6+AY15)/AY13*100,"")))</f>
        <v/>
      </c>
      <c r="AZ16" s="141" t="str">
        <f>IF(AND(SUM(AZ12:AZ15)&gt;0,AZ13=0),"Missing Input",IF(AND(SUM(AZ12:AZ15)&gt;0,AZ14=0),"Missing Output",IF(AND(SUM(AZ12:AZ15)&gt;0,AZ13&gt;0,AZ14&gt;0),(AZ14*3.6+AZ15)/AZ13*100,"")))</f>
        <v/>
      </c>
      <c r="BA16" s="141" t="str">
        <f>IF(AND(SUM(BA12:BA15)&gt;0,BA13=0),"Missing Input",IF(AND(SUM(BA12:BA15)&gt;0,BA14=0),"Missing Output",IF(AND(SUM(BA12:BA15)&gt;0,BA13&gt;0,BA14&gt;0),(BA14*3.6+BA15)/BA13*100,"")))</f>
        <v/>
      </c>
      <c r="BB16" s="141" t="str">
        <f>IF(AND(SUM(BB12:BB15)&gt;0,BB13=0),"Missing Input",IF(AND(SUM(BB12:BB15)&gt;0,BB14=0),"Missing Output",IF(AND(SUM(BB12:BB15)&gt;0,BB13&gt;0,BB14&gt;0),(BB14*3.6+BB15)/BB13*100,"")))</f>
        <v/>
      </c>
      <c r="BC16" s="141" t="str">
        <f t="shared" si="3"/>
        <v/>
      </c>
    </row>
    <row r="17" spans="1:55" s="140" customFormat="1" ht="24" customHeight="1">
      <c r="A17" s="775"/>
      <c r="B17" s="775"/>
      <c r="C17" s="775"/>
      <c r="D17" s="775"/>
      <c r="E17" s="628"/>
      <c r="F17" s="628"/>
      <c r="G17" s="628"/>
      <c r="H17" s="628"/>
      <c r="I17" s="628"/>
      <c r="J17" s="629"/>
      <c r="K17" s="629"/>
      <c r="L17" s="629"/>
      <c r="M17" s="629"/>
      <c r="N17" s="629"/>
      <c r="O17" s="143"/>
      <c r="P17" s="629"/>
      <c r="Q17" s="629"/>
      <c r="R17" s="629"/>
      <c r="S17" s="629"/>
      <c r="T17" s="629"/>
      <c r="U17" s="629"/>
      <c r="V17" s="629"/>
      <c r="W17" s="629"/>
      <c r="X17" s="629"/>
      <c r="Y17" s="143"/>
      <c r="Z17" s="629"/>
      <c r="AA17" s="629"/>
      <c r="AB17" s="143"/>
      <c r="AC17" s="1066" t="s">
        <v>2269</v>
      </c>
      <c r="AE17" s="762" t="s">
        <v>198</v>
      </c>
      <c r="AF17" s="629"/>
      <c r="AG17" s="629"/>
      <c r="AH17" s="629"/>
      <c r="AI17" s="629"/>
      <c r="AJ17" s="629"/>
      <c r="AK17" s="629"/>
      <c r="AL17" s="629"/>
      <c r="AM17" s="629"/>
      <c r="AN17" s="629"/>
      <c r="AO17" s="629"/>
      <c r="AP17" s="629"/>
      <c r="AQ17" s="629"/>
      <c r="AR17" s="629"/>
      <c r="AS17" s="629"/>
      <c r="AT17" s="629"/>
      <c r="AU17" s="629"/>
      <c r="AV17" s="629"/>
      <c r="AW17" s="629"/>
      <c r="AX17" s="629"/>
      <c r="AY17" s="629"/>
      <c r="AZ17" s="629"/>
      <c r="BA17" s="629"/>
      <c r="BB17" s="629"/>
      <c r="BC17" s="629"/>
    </row>
    <row r="18" spans="1:55" s="140" customFormat="1" ht="12.75" customHeight="1">
      <c r="A18" s="775" t="s">
        <v>538</v>
      </c>
      <c r="B18" s="775" t="s">
        <v>73</v>
      </c>
      <c r="C18" s="775" t="s">
        <v>558</v>
      </c>
      <c r="D18" s="775" t="s">
        <v>51</v>
      </c>
      <c r="E18" s="138">
        <v>0</v>
      </c>
      <c r="F18" s="138">
        <v>0</v>
      </c>
      <c r="G18" s="138">
        <v>0</v>
      </c>
      <c r="H18" s="138">
        <v>0</v>
      </c>
      <c r="I18" s="138">
        <v>0</v>
      </c>
      <c r="J18" s="138">
        <v>0</v>
      </c>
      <c r="K18" s="138">
        <v>0</v>
      </c>
      <c r="L18" s="138">
        <v>0</v>
      </c>
      <c r="M18" s="138">
        <v>0</v>
      </c>
      <c r="N18" s="138">
        <v>0</v>
      </c>
      <c r="O18" s="138">
        <v>0</v>
      </c>
      <c r="P18" s="138">
        <v>0</v>
      </c>
      <c r="Q18" s="138">
        <v>0</v>
      </c>
      <c r="R18" s="138">
        <v>0</v>
      </c>
      <c r="S18" s="138">
        <v>0</v>
      </c>
      <c r="T18" s="138">
        <v>0</v>
      </c>
      <c r="U18" s="138">
        <v>0</v>
      </c>
      <c r="V18" s="138">
        <v>0</v>
      </c>
      <c r="W18" s="138">
        <v>0</v>
      </c>
      <c r="X18" s="138">
        <v>0</v>
      </c>
      <c r="Y18" s="138">
        <v>0</v>
      </c>
      <c r="Z18" s="138">
        <v>0</v>
      </c>
      <c r="AA18" s="138">
        <v>0</v>
      </c>
      <c r="AB18" s="138">
        <v>0</v>
      </c>
      <c r="AC18" s="1054" t="s">
        <v>2219</v>
      </c>
      <c r="AE18" s="762" t="s">
        <v>1474</v>
      </c>
      <c r="AF18" s="138">
        <v>0</v>
      </c>
      <c r="AG18" s="138">
        <v>0</v>
      </c>
      <c r="AH18" s="138">
        <v>0</v>
      </c>
      <c r="AI18" s="138">
        <v>0</v>
      </c>
      <c r="AJ18" s="138">
        <v>0</v>
      </c>
      <c r="AK18" s="138">
        <v>0</v>
      </c>
      <c r="AL18" s="138">
        <v>0</v>
      </c>
      <c r="AM18" s="138">
        <v>0</v>
      </c>
      <c r="AN18" s="138">
        <v>0</v>
      </c>
      <c r="AO18" s="138">
        <v>0</v>
      </c>
      <c r="AP18" s="138">
        <v>0</v>
      </c>
      <c r="AQ18" s="138">
        <v>0</v>
      </c>
      <c r="AR18" s="138">
        <v>0</v>
      </c>
      <c r="AS18" s="138">
        <v>0</v>
      </c>
      <c r="AT18" s="138">
        <v>0</v>
      </c>
      <c r="AU18" s="138">
        <v>0</v>
      </c>
      <c r="AV18" s="138">
        <v>0</v>
      </c>
      <c r="AW18" s="138">
        <v>0</v>
      </c>
      <c r="AX18" s="138">
        <v>0</v>
      </c>
      <c r="AY18" s="138">
        <v>0</v>
      </c>
      <c r="AZ18" s="138">
        <v>0</v>
      </c>
      <c r="BA18" s="138">
        <v>0</v>
      </c>
      <c r="BB18" s="138">
        <v>0</v>
      </c>
      <c r="BC18" s="138">
        <v>0</v>
      </c>
    </row>
    <row r="19" spans="1:55" s="140" customFormat="1" ht="12.75" customHeight="1">
      <c r="A19" s="775" t="s">
        <v>538</v>
      </c>
      <c r="B19" s="775" t="s">
        <v>1307</v>
      </c>
      <c r="C19" s="775" t="s">
        <v>558</v>
      </c>
      <c r="D19" s="775" t="s">
        <v>51</v>
      </c>
      <c r="E19" s="138">
        <v>0</v>
      </c>
      <c r="F19" s="138">
        <v>0</v>
      </c>
      <c r="G19" s="138">
        <v>0</v>
      </c>
      <c r="H19" s="138">
        <v>0</v>
      </c>
      <c r="I19" s="138">
        <v>0</v>
      </c>
      <c r="J19" s="138">
        <v>0</v>
      </c>
      <c r="K19" s="138">
        <v>0</v>
      </c>
      <c r="L19" s="138">
        <v>0</v>
      </c>
      <c r="M19" s="138">
        <v>0</v>
      </c>
      <c r="N19" s="138">
        <v>0</v>
      </c>
      <c r="O19" s="138">
        <v>0</v>
      </c>
      <c r="P19" s="138">
        <v>0</v>
      </c>
      <c r="Q19" s="138">
        <v>0</v>
      </c>
      <c r="R19" s="138">
        <v>0</v>
      </c>
      <c r="S19" s="138">
        <v>0</v>
      </c>
      <c r="T19" s="138">
        <v>0</v>
      </c>
      <c r="U19" s="138">
        <v>0</v>
      </c>
      <c r="V19" s="138">
        <v>0</v>
      </c>
      <c r="W19" s="138">
        <v>0</v>
      </c>
      <c r="X19" s="138">
        <v>0</v>
      </c>
      <c r="Y19" s="138">
        <v>0</v>
      </c>
      <c r="Z19" s="138">
        <v>0</v>
      </c>
      <c r="AA19" s="138">
        <v>0</v>
      </c>
      <c r="AB19" s="138">
        <v>0</v>
      </c>
      <c r="AC19" s="1054" t="s">
        <v>2220</v>
      </c>
      <c r="AE19" s="762" t="s">
        <v>636</v>
      </c>
      <c r="AF19" s="138">
        <v>0</v>
      </c>
      <c r="AG19" s="138">
        <v>0</v>
      </c>
      <c r="AH19" s="138">
        <v>0</v>
      </c>
      <c r="AI19" s="138">
        <v>0</v>
      </c>
      <c r="AJ19" s="138">
        <v>0</v>
      </c>
      <c r="AK19" s="138">
        <v>0</v>
      </c>
      <c r="AL19" s="138">
        <v>0</v>
      </c>
      <c r="AM19" s="138">
        <v>0</v>
      </c>
      <c r="AN19" s="138">
        <v>0</v>
      </c>
      <c r="AO19" s="138">
        <v>0</v>
      </c>
      <c r="AP19" s="138">
        <v>0</v>
      </c>
      <c r="AQ19" s="138">
        <v>0</v>
      </c>
      <c r="AR19" s="138">
        <v>0</v>
      </c>
      <c r="AS19" s="138">
        <v>0</v>
      </c>
      <c r="AT19" s="138">
        <v>0</v>
      </c>
      <c r="AU19" s="138">
        <v>0</v>
      </c>
      <c r="AV19" s="138">
        <v>0</v>
      </c>
      <c r="AW19" s="138">
        <v>0</v>
      </c>
      <c r="AX19" s="138">
        <v>0</v>
      </c>
      <c r="AY19" s="138">
        <v>0</v>
      </c>
      <c r="AZ19" s="138">
        <v>0</v>
      </c>
      <c r="BA19" s="138">
        <v>0</v>
      </c>
      <c r="BB19" s="138">
        <v>0</v>
      </c>
      <c r="BC19" s="138">
        <v>0</v>
      </c>
    </row>
    <row r="20" spans="1:55" s="140" customFormat="1" ht="12.75" customHeight="1">
      <c r="A20" s="775" t="s">
        <v>538</v>
      </c>
      <c r="B20" s="775" t="s">
        <v>75</v>
      </c>
      <c r="C20" s="775" t="s">
        <v>558</v>
      </c>
      <c r="D20" s="775" t="s">
        <v>51</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2225</v>
      </c>
      <c r="AE20" s="762" t="s">
        <v>638</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row>
    <row r="21" spans="1:55" s="140" customFormat="1" ht="12.75" customHeight="1">
      <c r="A21" s="775"/>
      <c r="B21" s="775"/>
      <c r="C21" s="775"/>
      <c r="D21" s="775"/>
      <c r="E21" s="724" t="str">
        <f>IF(AND(SUM(E18:E20)&gt;0,E19=0),"Missing Input",IF(AND(SUM(E18:E19)&gt;0,E20=0),"Missing Output",IF(AND(SUM(E18:E20)&gt;0,E19&gt;0,E20&gt;0),(E20/E19)*100,"")))</f>
        <v/>
      </c>
      <c r="F21" s="724" t="str">
        <f t="shared" ref="F21:AB21" si="4">IF(AND(SUM(F18:F20)&gt;0,F19=0),"Missing Input",IF(AND(SUM(F18:F19)&gt;0,F20=0),"Missing Output",IF(AND(SUM(F18:F20)&gt;0,F19&gt;0,F20&gt;0),(F20/F19)*100,"")))</f>
        <v/>
      </c>
      <c r="G21" s="724" t="str">
        <f t="shared" si="4"/>
        <v/>
      </c>
      <c r="H21" s="724" t="str">
        <f t="shared" si="4"/>
        <v/>
      </c>
      <c r="I21" s="724" t="str">
        <f t="shared" si="4"/>
        <v/>
      </c>
      <c r="J21" s="724" t="str">
        <f t="shared" si="4"/>
        <v/>
      </c>
      <c r="K21" s="724" t="str">
        <f t="shared" si="4"/>
        <v/>
      </c>
      <c r="L21" s="724" t="str">
        <f t="shared" si="4"/>
        <v/>
      </c>
      <c r="M21" s="724" t="str">
        <f t="shared" si="4"/>
        <v/>
      </c>
      <c r="N21" s="724" t="str">
        <f t="shared" si="4"/>
        <v/>
      </c>
      <c r="O21" s="724" t="str">
        <f t="shared" si="4"/>
        <v/>
      </c>
      <c r="P21" s="724" t="str">
        <f t="shared" si="4"/>
        <v/>
      </c>
      <c r="Q21" s="724" t="str">
        <f t="shared" si="4"/>
        <v/>
      </c>
      <c r="R21" s="724" t="str">
        <f t="shared" si="4"/>
        <v/>
      </c>
      <c r="S21" s="724" t="str">
        <f t="shared" si="4"/>
        <v/>
      </c>
      <c r="T21" s="724" t="str">
        <f t="shared" si="4"/>
        <v/>
      </c>
      <c r="U21" s="724" t="str">
        <f t="shared" si="4"/>
        <v/>
      </c>
      <c r="V21" s="724" t="str">
        <f t="shared" si="4"/>
        <v/>
      </c>
      <c r="W21" s="724" t="str">
        <f t="shared" si="4"/>
        <v/>
      </c>
      <c r="X21" s="724" t="str">
        <f>IF(AND(SUM(X18:X20)&gt;0,X19=0),"Missing Input",IF(AND(SUM(X18:X19)&gt;0,X20=0),"Missing Output",IF(AND(SUM(X18:X20)&gt;0,X19&gt;0,X20&gt;0),(X20/X19)*100,"")))</f>
        <v/>
      </c>
      <c r="Y21" s="724" t="str">
        <f>IF(AND(SUM(Y18:Y20)&gt;0,Y19=0),"Missing Input",IF(AND(SUM(Y18:Y19)&gt;0,Y20=0),"Missing Output",IF(AND(SUM(Y18:Y20)&gt;0,Y19&gt;0,Y20&gt;0),(Y20/Y19)*100,"")))</f>
        <v/>
      </c>
      <c r="Z21" s="724" t="str">
        <f>IF(AND(SUM(Z18:Z20)&gt;0,Z19=0),"Missing Input",IF(AND(SUM(Z18:Z19)&gt;0,Z20=0),"Missing Output",IF(AND(SUM(Z18:Z20)&gt;0,Z19&gt;0,Z20&gt;0),(Z20/Z19)*100,"")))</f>
        <v/>
      </c>
      <c r="AA21" s="724" t="str">
        <f>IF(AND(SUM(AA18:AA20)&gt;0,AA19=0),"Missing Input",IF(AND(SUM(AA18:AA19)&gt;0,AA20=0),"Missing Output",IF(AND(SUM(AA18:AA20)&gt;0,AA19&gt;0,AA20&gt;0),(AA20/AA19)*100,"")))</f>
        <v/>
      </c>
      <c r="AB21" s="724" t="str">
        <f t="shared" si="4"/>
        <v/>
      </c>
      <c r="AC21" s="1070" t="s">
        <v>2222</v>
      </c>
      <c r="AE21" s="762" t="s">
        <v>964</v>
      </c>
      <c r="AF21" s="141" t="str">
        <f t="shared" ref="AF21:BC21" si="5">IF(AND(SUM(AF18:AF20)&gt;0,AF19=0),"Missing Input",IF(AND(SUM(AF18:AF19)&gt;0,AF20=0),"Missing Output",IF(AND(SUM(AF18:AF20)&gt;0,AF19&gt;0,AF20&gt;0),(AF20/AF19)*100,"")))</f>
        <v/>
      </c>
      <c r="AG21" s="141" t="str">
        <f t="shared" si="5"/>
        <v/>
      </c>
      <c r="AH21" s="141" t="str">
        <f t="shared" si="5"/>
        <v/>
      </c>
      <c r="AI21" s="141" t="str">
        <f t="shared" si="5"/>
        <v/>
      </c>
      <c r="AJ21" s="141" t="str">
        <f t="shared" si="5"/>
        <v/>
      </c>
      <c r="AK21" s="141" t="str">
        <f t="shared" si="5"/>
        <v/>
      </c>
      <c r="AL21" s="141" t="str">
        <f t="shared" si="5"/>
        <v/>
      </c>
      <c r="AM21" s="141" t="str">
        <f t="shared" si="5"/>
        <v/>
      </c>
      <c r="AN21" s="141" t="str">
        <f t="shared" si="5"/>
        <v/>
      </c>
      <c r="AO21" s="141" t="str">
        <f t="shared" si="5"/>
        <v/>
      </c>
      <c r="AP21" s="141" t="str">
        <f t="shared" si="5"/>
        <v/>
      </c>
      <c r="AQ21" s="141" t="str">
        <f t="shared" si="5"/>
        <v/>
      </c>
      <c r="AR21" s="141" t="str">
        <f t="shared" si="5"/>
        <v/>
      </c>
      <c r="AS21" s="141" t="str">
        <f t="shared" si="5"/>
        <v/>
      </c>
      <c r="AT21" s="141" t="str">
        <f t="shared" si="5"/>
        <v/>
      </c>
      <c r="AU21" s="141" t="str">
        <f t="shared" si="5"/>
        <v/>
      </c>
      <c r="AV21" s="141" t="str">
        <f t="shared" si="5"/>
        <v/>
      </c>
      <c r="AW21" s="141" t="str">
        <f t="shared" si="5"/>
        <v/>
      </c>
      <c r="AX21" s="141" t="str">
        <f t="shared" si="5"/>
        <v/>
      </c>
      <c r="AY21" s="141" t="str">
        <f>IF(AND(SUM(AY18:AY20)&gt;0,AY19=0),"Missing Input",IF(AND(SUM(AY18:AY19)&gt;0,AY20=0),"Missing Output",IF(AND(SUM(AY18:AY20)&gt;0,AY19&gt;0,AY20&gt;0),(AY20/AY19)*100,"")))</f>
        <v/>
      </c>
      <c r="AZ21" s="141" t="str">
        <f>IF(AND(SUM(AZ18:AZ20)&gt;0,AZ19=0),"Missing Input",IF(AND(SUM(AZ18:AZ19)&gt;0,AZ20=0),"Missing Output",IF(AND(SUM(AZ18:AZ20)&gt;0,AZ19&gt;0,AZ20&gt;0),(AZ20/AZ19)*100,"")))</f>
        <v/>
      </c>
      <c r="BA21" s="141" t="str">
        <f>IF(AND(SUM(BA18:BA20)&gt;0,BA19=0),"Missing Input",IF(AND(SUM(BA18:BA19)&gt;0,BA20=0),"Missing Output",IF(AND(SUM(BA18:BA20)&gt;0,BA19&gt;0,BA20&gt;0),(BA20/BA19)*100,"")))</f>
        <v/>
      </c>
      <c r="BB21" s="141" t="str">
        <f>IF(AND(SUM(BB18:BB20)&gt;0,BB19=0),"Missing Input",IF(AND(SUM(BB18:BB19)&gt;0,BB20=0),"Missing Output",IF(AND(SUM(BB18:BB20)&gt;0,BB19&gt;0,BB20&gt;0),(BB20/BB19)*100,"")))</f>
        <v/>
      </c>
      <c r="BC21" s="141" t="str">
        <f t="shared" si="5"/>
        <v/>
      </c>
    </row>
    <row r="22" spans="1:55" s="137" customFormat="1" ht="24" customHeight="1">
      <c r="A22" s="775"/>
      <c r="B22" s="775"/>
      <c r="C22" s="775"/>
      <c r="D22" s="775"/>
      <c r="E22" s="628"/>
      <c r="F22" s="628"/>
      <c r="G22" s="628"/>
      <c r="H22" s="628"/>
      <c r="I22" s="628"/>
      <c r="J22" s="629"/>
      <c r="K22" s="629"/>
      <c r="L22" s="629"/>
      <c r="M22" s="629"/>
      <c r="N22" s="629"/>
      <c r="O22" s="143"/>
      <c r="P22" s="629"/>
      <c r="Q22" s="629"/>
      <c r="R22" s="629"/>
      <c r="S22" s="629"/>
      <c r="T22" s="629"/>
      <c r="U22" s="629"/>
      <c r="V22" s="629"/>
      <c r="W22" s="629"/>
      <c r="X22" s="629"/>
      <c r="Y22" s="143"/>
      <c r="Z22" s="629"/>
      <c r="AA22" s="629"/>
      <c r="AB22" s="143"/>
      <c r="AC22" s="1061" t="s">
        <v>2144</v>
      </c>
      <c r="AE22" s="762" t="s">
        <v>191</v>
      </c>
      <c r="AF22" s="629"/>
      <c r="AG22" s="629"/>
      <c r="AH22" s="629"/>
      <c r="AI22" s="629"/>
      <c r="AJ22" s="629"/>
      <c r="AK22" s="629"/>
      <c r="AL22" s="629"/>
      <c r="AM22" s="629"/>
      <c r="AN22" s="629"/>
      <c r="AO22" s="629"/>
      <c r="AP22" s="629"/>
      <c r="AQ22" s="629"/>
      <c r="AR22" s="629"/>
      <c r="AS22" s="629"/>
      <c r="AT22" s="629"/>
      <c r="AU22" s="629"/>
      <c r="AV22" s="629"/>
      <c r="AW22" s="629"/>
      <c r="AX22" s="629"/>
      <c r="AY22" s="629"/>
      <c r="AZ22" s="629"/>
      <c r="BA22" s="629"/>
      <c r="BB22" s="629"/>
      <c r="BC22" s="629"/>
    </row>
    <row r="23" spans="1:55" s="140" customFormat="1" ht="12.75" customHeight="1">
      <c r="A23" s="775" t="s">
        <v>538</v>
      </c>
      <c r="B23" s="775" t="s">
        <v>73</v>
      </c>
      <c r="C23" s="775" t="s">
        <v>245</v>
      </c>
      <c r="D23" s="775" t="s">
        <v>51</v>
      </c>
      <c r="E23" s="138">
        <v>0</v>
      </c>
      <c r="F23" s="138">
        <v>0</v>
      </c>
      <c r="G23" s="138">
        <v>0</v>
      </c>
      <c r="H23" s="138">
        <v>0</v>
      </c>
      <c r="I23" s="138">
        <v>0</v>
      </c>
      <c r="J23" s="138">
        <v>0</v>
      </c>
      <c r="K23" s="138">
        <v>0</v>
      </c>
      <c r="L23" s="138">
        <v>0</v>
      </c>
      <c r="M23" s="138">
        <v>0</v>
      </c>
      <c r="N23" s="138">
        <v>0</v>
      </c>
      <c r="O23" s="138">
        <v>0</v>
      </c>
      <c r="P23" s="138">
        <v>0</v>
      </c>
      <c r="Q23" s="138">
        <v>0</v>
      </c>
      <c r="R23" s="138">
        <v>0</v>
      </c>
      <c r="S23" s="138">
        <v>0</v>
      </c>
      <c r="T23" s="138">
        <v>0</v>
      </c>
      <c r="U23" s="138">
        <v>0</v>
      </c>
      <c r="V23" s="138">
        <v>0</v>
      </c>
      <c r="W23" s="138">
        <v>0</v>
      </c>
      <c r="X23" s="138">
        <v>0</v>
      </c>
      <c r="Y23" s="138">
        <v>0</v>
      </c>
      <c r="Z23" s="138">
        <v>0</v>
      </c>
      <c r="AA23" s="138">
        <v>0</v>
      </c>
      <c r="AB23" s="138">
        <v>0</v>
      </c>
      <c r="AC23" s="1054" t="s">
        <v>2219</v>
      </c>
      <c r="AE23" s="762" t="s">
        <v>1474</v>
      </c>
      <c r="AF23" s="138">
        <v>0</v>
      </c>
      <c r="AG23" s="138">
        <v>0</v>
      </c>
      <c r="AH23" s="138">
        <v>0</v>
      </c>
      <c r="AI23" s="138">
        <v>0</v>
      </c>
      <c r="AJ23" s="138">
        <v>0</v>
      </c>
      <c r="AK23" s="138">
        <v>0</v>
      </c>
      <c r="AL23" s="138">
        <v>0</v>
      </c>
      <c r="AM23" s="138">
        <v>0</v>
      </c>
      <c r="AN23" s="138">
        <v>0</v>
      </c>
      <c r="AO23" s="138">
        <v>0</v>
      </c>
      <c r="AP23" s="138">
        <v>0</v>
      </c>
      <c r="AQ23" s="138">
        <v>0</v>
      </c>
      <c r="AR23" s="138">
        <v>0</v>
      </c>
      <c r="AS23" s="138">
        <v>0</v>
      </c>
      <c r="AT23" s="138">
        <v>0</v>
      </c>
      <c r="AU23" s="138">
        <v>0</v>
      </c>
      <c r="AV23" s="138">
        <v>0</v>
      </c>
      <c r="AW23" s="138">
        <v>0</v>
      </c>
      <c r="AX23" s="138">
        <v>0</v>
      </c>
      <c r="AY23" s="138">
        <v>0</v>
      </c>
      <c r="AZ23" s="138">
        <v>0</v>
      </c>
      <c r="BA23" s="138">
        <v>0</v>
      </c>
      <c r="BB23" s="138">
        <v>0</v>
      </c>
      <c r="BC23" s="138">
        <v>0</v>
      </c>
    </row>
    <row r="24" spans="1:55" s="140" customFormat="1" ht="12.75" customHeight="1">
      <c r="A24" s="775" t="s">
        <v>538</v>
      </c>
      <c r="B24" s="775" t="s">
        <v>1307</v>
      </c>
      <c r="C24" s="775" t="s">
        <v>245</v>
      </c>
      <c r="D24" s="775" t="s">
        <v>51</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762" t="s">
        <v>636</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row>
    <row r="25" spans="1:55" s="140" customFormat="1" ht="12.75" customHeight="1">
      <c r="A25" s="775" t="s">
        <v>538</v>
      </c>
      <c r="B25" s="775" t="s">
        <v>74</v>
      </c>
      <c r="C25" s="775" t="s">
        <v>245</v>
      </c>
      <c r="D25" s="775" t="s">
        <v>51</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762" t="s">
        <v>637</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row>
    <row r="26" spans="1:55" s="140" customFormat="1" ht="12.75" customHeight="1">
      <c r="A26" s="775"/>
      <c r="B26" s="775"/>
      <c r="C26" s="775"/>
      <c r="D26" s="775"/>
      <c r="E26" s="141" t="str">
        <f>IF(AND(SUM(E23:E25)&gt;0,E24=0),"Missing Input",IF(AND(SUM(E23:E24)&gt;0,E25=0),"Missing Output",IF(AND(SUM(E23:E25)&gt;0,E24&gt;0,E25&gt;0),(E25*3.6)/E24*100,"")))</f>
        <v/>
      </c>
      <c r="F26" s="141" t="str">
        <f t="shared" ref="F26:AB26" si="6">IF(AND(SUM(F23:F25)&gt;0,F24=0),"Missing Input",IF(AND(SUM(F23:F24)&gt;0,F25=0),"Missing Output",IF(AND(SUM(F23:F25)&gt;0,F24&gt;0,F25&gt;0),(F25*3.6)/F24*100,"")))</f>
        <v/>
      </c>
      <c r="G26" s="141" t="str">
        <f t="shared" si="6"/>
        <v/>
      </c>
      <c r="H26" s="141" t="str">
        <f t="shared" si="6"/>
        <v/>
      </c>
      <c r="I26" s="141" t="str">
        <f t="shared" si="6"/>
        <v/>
      </c>
      <c r="J26" s="141" t="str">
        <f t="shared" si="6"/>
        <v/>
      </c>
      <c r="K26" s="141" t="str">
        <f t="shared" si="6"/>
        <v/>
      </c>
      <c r="L26" s="141" t="str">
        <f t="shared" si="6"/>
        <v/>
      </c>
      <c r="M26" s="141" t="str">
        <f t="shared" si="6"/>
        <v/>
      </c>
      <c r="N26" s="141" t="str">
        <f t="shared" si="6"/>
        <v/>
      </c>
      <c r="O26" s="141" t="str">
        <f t="shared" si="6"/>
        <v/>
      </c>
      <c r="P26" s="141" t="str">
        <f t="shared" si="6"/>
        <v/>
      </c>
      <c r="Q26" s="141" t="str">
        <f t="shared" si="6"/>
        <v/>
      </c>
      <c r="R26" s="141" t="str">
        <f t="shared" si="6"/>
        <v/>
      </c>
      <c r="S26" s="141" t="str">
        <f t="shared" si="6"/>
        <v/>
      </c>
      <c r="T26" s="141" t="str">
        <f t="shared" si="6"/>
        <v/>
      </c>
      <c r="U26" s="141" t="str">
        <f t="shared" si="6"/>
        <v/>
      </c>
      <c r="V26" s="141" t="str">
        <f t="shared" si="6"/>
        <v/>
      </c>
      <c r="W26" s="141" t="str">
        <f t="shared" si="6"/>
        <v/>
      </c>
      <c r="X26" s="141" t="str">
        <f>IF(AND(SUM(X23:X25)&gt;0,X24=0),"Missing Input",IF(AND(SUM(X23:X24)&gt;0,X25=0),"Missing Output",IF(AND(SUM(X23:X25)&gt;0,X24&gt;0,X25&gt;0),(X25*3.6)/X24*100,"")))</f>
        <v/>
      </c>
      <c r="Y26" s="141" t="str">
        <f>IF(AND(SUM(Y23:Y25)&gt;0,Y24=0),"Missing Input",IF(AND(SUM(Y23:Y24)&gt;0,Y25=0),"Missing Output",IF(AND(SUM(Y23:Y25)&gt;0,Y24&gt;0,Y25&gt;0),(Y25*3.6)/Y24*100,"")))</f>
        <v/>
      </c>
      <c r="Z26" s="141" t="str">
        <f>IF(AND(SUM(Z23:Z25)&gt;0,Z24=0),"Missing Input",IF(AND(SUM(Z23:Z24)&gt;0,Z25=0),"Missing Output",IF(AND(SUM(Z23:Z25)&gt;0,Z24&gt;0,Z25&gt;0),(Z25*3.6)/Z24*100,"")))</f>
        <v/>
      </c>
      <c r="AA26" s="141" t="str">
        <f>IF(AND(SUM(AA23:AA25)&gt;0,AA24=0),"Missing Input",IF(AND(SUM(AA23:AA24)&gt;0,AA25=0),"Missing Output",IF(AND(SUM(AA23:AA25)&gt;0,AA24&gt;0,AA25&gt;0),(AA25*3.6)/AA24*100,"")))</f>
        <v/>
      </c>
      <c r="AB26" s="141" t="str">
        <f t="shared" si="6"/>
        <v/>
      </c>
      <c r="AC26" s="1070" t="s">
        <v>2222</v>
      </c>
      <c r="AE26" s="762" t="s">
        <v>964</v>
      </c>
      <c r="AF26" s="141" t="str">
        <f t="shared" ref="AF26:BC26" si="7">IF(AND(SUM(AF23:AF25)&gt;0,AF24=0),"Missing Input",IF(AND(SUM(AF23:AF24)&gt;0,AF25=0),"Missing Output",IF(AND(SUM(AF23:AF25)&gt;0,AF24&gt;0,AF25&gt;0),(AF25*3.6)/AF24*100,"")))</f>
        <v/>
      </c>
      <c r="AG26" s="141" t="str">
        <f t="shared" si="7"/>
        <v/>
      </c>
      <c r="AH26" s="141" t="str">
        <f t="shared" si="7"/>
        <v/>
      </c>
      <c r="AI26" s="141" t="str">
        <f t="shared" si="7"/>
        <v/>
      </c>
      <c r="AJ26" s="141" t="str">
        <f t="shared" si="7"/>
        <v/>
      </c>
      <c r="AK26" s="141" t="str">
        <f t="shared" si="7"/>
        <v/>
      </c>
      <c r="AL26" s="141" t="str">
        <f t="shared" si="7"/>
        <v/>
      </c>
      <c r="AM26" s="141" t="str">
        <f t="shared" si="7"/>
        <v/>
      </c>
      <c r="AN26" s="141" t="str">
        <f t="shared" si="7"/>
        <v/>
      </c>
      <c r="AO26" s="141" t="str">
        <f t="shared" si="7"/>
        <v/>
      </c>
      <c r="AP26" s="141" t="str">
        <f t="shared" si="7"/>
        <v/>
      </c>
      <c r="AQ26" s="141" t="str">
        <f t="shared" si="7"/>
        <v/>
      </c>
      <c r="AR26" s="141" t="str">
        <f t="shared" si="7"/>
        <v/>
      </c>
      <c r="AS26" s="141" t="str">
        <f t="shared" si="7"/>
        <v/>
      </c>
      <c r="AT26" s="141" t="str">
        <f t="shared" si="7"/>
        <v/>
      </c>
      <c r="AU26" s="141" t="str">
        <f t="shared" si="7"/>
        <v/>
      </c>
      <c r="AV26" s="141" t="str">
        <f t="shared" si="7"/>
        <v/>
      </c>
      <c r="AW26" s="141" t="str">
        <f t="shared" si="7"/>
        <v/>
      </c>
      <c r="AX26" s="141" t="str">
        <f t="shared" si="7"/>
        <v/>
      </c>
      <c r="AY26" s="141" t="str">
        <f>IF(AND(SUM(AY23:AY25)&gt;0,AY24=0),"Missing Input",IF(AND(SUM(AY23:AY24)&gt;0,AY25=0),"Missing Output",IF(AND(SUM(AY23:AY25)&gt;0,AY24&gt;0,AY25&gt;0),(AY25*3.6)/AY24*100,"")))</f>
        <v/>
      </c>
      <c r="AZ26" s="141" t="str">
        <f>IF(AND(SUM(AZ23:AZ25)&gt;0,AZ24=0),"Missing Input",IF(AND(SUM(AZ23:AZ24)&gt;0,AZ25=0),"Missing Output",IF(AND(SUM(AZ23:AZ25)&gt;0,AZ24&gt;0,AZ25&gt;0),(AZ25*3.6)/AZ24*100,"")))</f>
        <v/>
      </c>
      <c r="BA26" s="141" t="str">
        <f>IF(AND(SUM(BA23:BA25)&gt;0,BA24=0),"Missing Input",IF(AND(SUM(BA23:BA24)&gt;0,BA25=0),"Missing Output",IF(AND(SUM(BA23:BA25)&gt;0,BA24&gt;0,BA25&gt;0),(BA25*3.6)/BA24*100,"")))</f>
        <v/>
      </c>
      <c r="BB26" s="141" t="str">
        <f>IF(AND(SUM(BB23:BB25)&gt;0,BB24=0),"Missing Input",IF(AND(SUM(BB23:BB24)&gt;0,BB25=0),"Missing Output",IF(AND(SUM(BB23:BB25)&gt;0,BB24&gt;0,BB25&gt;0),(BB25*3.6)/BB24*100,"")))</f>
        <v/>
      </c>
      <c r="BC26" s="141" t="str">
        <f t="shared" si="7"/>
        <v/>
      </c>
    </row>
    <row r="27" spans="1:55" s="140" customFormat="1" ht="24" customHeight="1">
      <c r="A27" s="775"/>
      <c r="B27" s="775"/>
      <c r="C27" s="775"/>
      <c r="D27" s="775"/>
      <c r="E27" s="628"/>
      <c r="F27" s="628"/>
      <c r="G27" s="628"/>
      <c r="H27" s="628"/>
      <c r="I27" s="628"/>
      <c r="J27" s="629"/>
      <c r="K27" s="629"/>
      <c r="L27" s="629"/>
      <c r="M27" s="629"/>
      <c r="N27" s="629"/>
      <c r="O27" s="143"/>
      <c r="P27" s="629"/>
      <c r="Q27" s="629"/>
      <c r="R27" s="629"/>
      <c r="S27" s="629"/>
      <c r="T27" s="629"/>
      <c r="U27" s="629"/>
      <c r="V27" s="629"/>
      <c r="W27" s="629"/>
      <c r="X27" s="629"/>
      <c r="Y27" s="143"/>
      <c r="Z27" s="629"/>
      <c r="AA27" s="629"/>
      <c r="AB27" s="143"/>
      <c r="AC27" s="1063" t="s">
        <v>2143</v>
      </c>
      <c r="AE27" s="762" t="s">
        <v>192</v>
      </c>
      <c r="AF27" s="629"/>
      <c r="AG27" s="629"/>
      <c r="AH27" s="629"/>
      <c r="AI27" s="629"/>
      <c r="AJ27" s="629"/>
      <c r="AK27" s="629"/>
      <c r="AL27" s="629"/>
      <c r="AM27" s="629"/>
      <c r="AN27" s="629"/>
      <c r="AO27" s="629"/>
      <c r="AP27" s="629"/>
      <c r="AQ27" s="629"/>
      <c r="AR27" s="629"/>
      <c r="AS27" s="629"/>
      <c r="AT27" s="629"/>
      <c r="AU27" s="629"/>
      <c r="AV27" s="629"/>
      <c r="AW27" s="629"/>
      <c r="AX27" s="629"/>
      <c r="AY27" s="629"/>
      <c r="AZ27" s="629"/>
      <c r="BA27" s="629"/>
      <c r="BB27" s="629"/>
      <c r="BC27" s="629"/>
    </row>
    <row r="28" spans="1:55" s="140" customFormat="1" ht="12.75" customHeight="1">
      <c r="A28" s="775" t="s">
        <v>538</v>
      </c>
      <c r="B28" s="775" t="s">
        <v>73</v>
      </c>
      <c r="C28" s="775" t="s">
        <v>246</v>
      </c>
      <c r="D28" s="775" t="s">
        <v>51</v>
      </c>
      <c r="E28" s="138">
        <v>0</v>
      </c>
      <c r="F28" s="138">
        <v>0</v>
      </c>
      <c r="G28" s="138">
        <v>0</v>
      </c>
      <c r="H28" s="138">
        <v>0</v>
      </c>
      <c r="I28" s="138">
        <v>0</v>
      </c>
      <c r="J28" s="138">
        <v>0</v>
      </c>
      <c r="K28" s="138">
        <v>0</v>
      </c>
      <c r="L28" s="138">
        <v>0</v>
      </c>
      <c r="M28" s="138">
        <v>0</v>
      </c>
      <c r="N28" s="138">
        <v>0</v>
      </c>
      <c r="O28" s="138">
        <v>0</v>
      </c>
      <c r="P28" s="138">
        <v>0</v>
      </c>
      <c r="Q28" s="138">
        <v>0</v>
      </c>
      <c r="R28" s="138">
        <v>0</v>
      </c>
      <c r="S28" s="138">
        <v>0</v>
      </c>
      <c r="T28" s="138">
        <v>0</v>
      </c>
      <c r="U28" s="138">
        <v>0</v>
      </c>
      <c r="V28" s="138">
        <v>0</v>
      </c>
      <c r="W28" s="138">
        <v>0</v>
      </c>
      <c r="X28" s="138">
        <v>0</v>
      </c>
      <c r="Y28" s="138">
        <v>0</v>
      </c>
      <c r="Z28" s="138">
        <v>0</v>
      </c>
      <c r="AA28" s="138">
        <v>0</v>
      </c>
      <c r="AB28" s="138">
        <v>0</v>
      </c>
      <c r="AC28" s="1054" t="s">
        <v>2219</v>
      </c>
      <c r="AE28" s="762" t="s">
        <v>1474</v>
      </c>
      <c r="AF28" s="138">
        <v>0</v>
      </c>
      <c r="AG28" s="138">
        <v>0</v>
      </c>
      <c r="AH28" s="138">
        <v>0</v>
      </c>
      <c r="AI28" s="138">
        <v>0</v>
      </c>
      <c r="AJ28" s="138">
        <v>0</v>
      </c>
      <c r="AK28" s="138">
        <v>0</v>
      </c>
      <c r="AL28" s="138">
        <v>0</v>
      </c>
      <c r="AM28" s="138">
        <v>0</v>
      </c>
      <c r="AN28" s="138">
        <v>0</v>
      </c>
      <c r="AO28" s="138">
        <v>0</v>
      </c>
      <c r="AP28" s="138">
        <v>0</v>
      </c>
      <c r="AQ28" s="138">
        <v>0</v>
      </c>
      <c r="AR28" s="138">
        <v>0</v>
      </c>
      <c r="AS28" s="138">
        <v>0</v>
      </c>
      <c r="AT28" s="138">
        <v>0</v>
      </c>
      <c r="AU28" s="138">
        <v>0</v>
      </c>
      <c r="AV28" s="138">
        <v>0</v>
      </c>
      <c r="AW28" s="138">
        <v>0</v>
      </c>
      <c r="AX28" s="138">
        <v>0</v>
      </c>
      <c r="AY28" s="138">
        <v>0</v>
      </c>
      <c r="AZ28" s="138">
        <v>0</v>
      </c>
      <c r="BA28" s="138">
        <v>0</v>
      </c>
      <c r="BB28" s="138">
        <v>0</v>
      </c>
      <c r="BC28" s="138">
        <v>0</v>
      </c>
    </row>
    <row r="29" spans="1:55" s="140" customFormat="1" ht="12.75" customHeight="1">
      <c r="A29" s="775" t="s">
        <v>538</v>
      </c>
      <c r="B29" s="775" t="s">
        <v>1307</v>
      </c>
      <c r="C29" s="775" t="s">
        <v>246</v>
      </c>
      <c r="D29" s="775" t="s">
        <v>51</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762" t="s">
        <v>636</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row>
    <row r="30" spans="1:55" s="140" customFormat="1" ht="12.75" customHeight="1">
      <c r="A30" s="775" t="s">
        <v>538</v>
      </c>
      <c r="B30" s="775" t="s">
        <v>74</v>
      </c>
      <c r="C30" s="775" t="s">
        <v>246</v>
      </c>
      <c r="D30" s="775" t="s">
        <v>51</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2221</v>
      </c>
      <c r="AE30" s="762" t="s">
        <v>637</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row>
    <row r="31" spans="1:55" s="140" customFormat="1" ht="12.75" customHeight="1">
      <c r="A31" s="775" t="s">
        <v>538</v>
      </c>
      <c r="B31" s="775" t="s">
        <v>75</v>
      </c>
      <c r="C31" s="775" t="s">
        <v>246</v>
      </c>
      <c r="D31" s="775" t="s">
        <v>51</v>
      </c>
      <c r="E31" s="138">
        <v>0</v>
      </c>
      <c r="F31" s="138">
        <v>0</v>
      </c>
      <c r="G31" s="138">
        <v>0</v>
      </c>
      <c r="H31" s="138">
        <v>0</v>
      </c>
      <c r="I31" s="138">
        <v>0</v>
      </c>
      <c r="J31" s="138">
        <v>0</v>
      </c>
      <c r="K31" s="138">
        <v>0</v>
      </c>
      <c r="L31" s="138">
        <v>0</v>
      </c>
      <c r="M31" s="138">
        <v>0</v>
      </c>
      <c r="N31" s="138">
        <v>0</v>
      </c>
      <c r="O31" s="138">
        <v>0</v>
      </c>
      <c r="P31" s="138">
        <v>0</v>
      </c>
      <c r="Q31" s="138">
        <v>0</v>
      </c>
      <c r="R31" s="138">
        <v>0</v>
      </c>
      <c r="S31" s="138">
        <v>0</v>
      </c>
      <c r="T31" s="138">
        <v>0</v>
      </c>
      <c r="U31" s="138">
        <v>0</v>
      </c>
      <c r="V31" s="138">
        <v>0</v>
      </c>
      <c r="W31" s="138">
        <v>0</v>
      </c>
      <c r="X31" s="138">
        <v>0</v>
      </c>
      <c r="Y31" s="138">
        <v>0</v>
      </c>
      <c r="Z31" s="138">
        <v>0</v>
      </c>
      <c r="AA31" s="138">
        <v>0</v>
      </c>
      <c r="AB31" s="138">
        <v>0</v>
      </c>
      <c r="AC31" s="1054" t="s">
        <v>2225</v>
      </c>
      <c r="AE31" s="762" t="s">
        <v>638</v>
      </c>
      <c r="AF31" s="138">
        <v>0</v>
      </c>
      <c r="AG31" s="138">
        <v>0</v>
      </c>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0</v>
      </c>
      <c r="AW31" s="138">
        <v>0</v>
      </c>
      <c r="AX31" s="138">
        <v>0</v>
      </c>
      <c r="AY31" s="138">
        <v>0</v>
      </c>
      <c r="AZ31" s="138">
        <v>0</v>
      </c>
      <c r="BA31" s="138">
        <v>0</v>
      </c>
      <c r="BB31" s="138">
        <v>0</v>
      </c>
      <c r="BC31" s="138">
        <v>0</v>
      </c>
    </row>
    <row r="32" spans="1:55" s="140" customFormat="1" ht="12.75" customHeight="1">
      <c r="A32" s="775"/>
      <c r="B32" s="775"/>
      <c r="C32" s="775"/>
      <c r="D32" s="775"/>
      <c r="E32" s="141" t="str">
        <f>IF(AND(SUM(E28:E31)&gt;0,E29=0),"Missing Input",IF(AND(SUM(E28:E31)&gt;0,E30=0),"Missing Output",IF(AND(SUM(E28:E31)&gt;0,E29&gt;0,E30&gt;0),(E30*3.6+E31)/E29*100,"")))</f>
        <v/>
      </c>
      <c r="F32" s="141" t="str">
        <f t="shared" ref="F32:AB32" si="8">IF(AND(SUM(F28:F31)&gt;0,F29=0),"Missing Input",IF(AND(SUM(F28:F31)&gt;0,F30=0),"Missing Output",IF(AND(SUM(F28:F31)&gt;0,F29&gt;0,F30&gt;0),(F30*3.6+F31)/F29*100,"")))</f>
        <v/>
      </c>
      <c r="G32" s="141" t="str">
        <f t="shared" si="8"/>
        <v/>
      </c>
      <c r="H32" s="141" t="str">
        <f t="shared" si="8"/>
        <v/>
      </c>
      <c r="I32" s="141" t="str">
        <f t="shared" si="8"/>
        <v/>
      </c>
      <c r="J32" s="141" t="str">
        <f t="shared" si="8"/>
        <v/>
      </c>
      <c r="K32" s="141" t="str">
        <f t="shared" si="8"/>
        <v/>
      </c>
      <c r="L32" s="141" t="str">
        <f t="shared" si="8"/>
        <v/>
      </c>
      <c r="M32" s="141" t="str">
        <f t="shared" si="8"/>
        <v/>
      </c>
      <c r="N32" s="141" t="str">
        <f t="shared" si="8"/>
        <v/>
      </c>
      <c r="O32" s="141" t="str">
        <f t="shared" si="8"/>
        <v/>
      </c>
      <c r="P32" s="141" t="str">
        <f t="shared" si="8"/>
        <v/>
      </c>
      <c r="Q32" s="141" t="str">
        <f t="shared" si="8"/>
        <v/>
      </c>
      <c r="R32" s="141" t="str">
        <f t="shared" si="8"/>
        <v/>
      </c>
      <c r="S32" s="141" t="str">
        <f t="shared" si="8"/>
        <v/>
      </c>
      <c r="T32" s="141" t="str">
        <f t="shared" si="8"/>
        <v/>
      </c>
      <c r="U32" s="141" t="str">
        <f t="shared" si="8"/>
        <v/>
      </c>
      <c r="V32" s="141" t="str">
        <f t="shared" si="8"/>
        <v/>
      </c>
      <c r="W32" s="141" t="str">
        <f t="shared" si="8"/>
        <v/>
      </c>
      <c r="X32" s="141" t="str">
        <f>IF(AND(SUM(X28:X31)&gt;0,X29=0),"Missing Input",IF(AND(SUM(X28:X31)&gt;0,X30=0),"Missing Output",IF(AND(SUM(X28:X31)&gt;0,X29&gt;0,X30&gt;0),(X30*3.6+X31)/X29*100,"")))</f>
        <v/>
      </c>
      <c r="Y32" s="141" t="str">
        <f>IF(AND(SUM(Y28:Y31)&gt;0,Y29=0),"Missing Input",IF(AND(SUM(Y28:Y31)&gt;0,Y30=0),"Missing Output",IF(AND(SUM(Y28:Y31)&gt;0,Y29&gt;0,Y30&gt;0),(Y30*3.6+Y31)/Y29*100,"")))</f>
        <v/>
      </c>
      <c r="Z32" s="141" t="str">
        <f>IF(AND(SUM(Z28:Z31)&gt;0,Z29=0),"Missing Input",IF(AND(SUM(Z28:Z31)&gt;0,Z30=0),"Missing Output",IF(AND(SUM(Z28:Z31)&gt;0,Z29&gt;0,Z30&gt;0),(Z30*3.6+Z31)/Z29*100,"")))</f>
        <v/>
      </c>
      <c r="AA32" s="141" t="str">
        <f>IF(AND(SUM(AA28:AA31)&gt;0,AA29=0),"Missing Input",IF(AND(SUM(AA28:AA31)&gt;0,AA30=0),"Missing Output",IF(AND(SUM(AA28:AA31)&gt;0,AA29&gt;0,AA30&gt;0),(AA30*3.6+AA31)/AA29*100,"")))</f>
        <v/>
      </c>
      <c r="AB32" s="141" t="str">
        <f t="shared" si="8"/>
        <v/>
      </c>
      <c r="AC32" s="1070" t="s">
        <v>2222</v>
      </c>
      <c r="AE32" s="762" t="s">
        <v>964</v>
      </c>
      <c r="AF32" s="141" t="str">
        <f t="shared" ref="AF32:BC32" si="9">IF(AND(SUM(AF28:AF31)&gt;0,AF29=0),"Missing Input",IF(AND(SUM(AF28:AF31)&gt;0,AF30=0),"Missing Output",IF(AND(SUM(AF28:AF31)&gt;0,AF29&gt;0,AF30&gt;0),(AF30*3.6+AF31)/AF29*100,"")))</f>
        <v/>
      </c>
      <c r="AG32" s="141" t="str">
        <f t="shared" si="9"/>
        <v/>
      </c>
      <c r="AH32" s="141" t="str">
        <f t="shared" si="9"/>
        <v/>
      </c>
      <c r="AI32" s="141" t="str">
        <f t="shared" si="9"/>
        <v/>
      </c>
      <c r="AJ32" s="141" t="str">
        <f t="shared" si="9"/>
        <v/>
      </c>
      <c r="AK32" s="141" t="str">
        <f t="shared" si="9"/>
        <v/>
      </c>
      <c r="AL32" s="141" t="str">
        <f t="shared" si="9"/>
        <v/>
      </c>
      <c r="AM32" s="141" t="str">
        <f t="shared" si="9"/>
        <v/>
      </c>
      <c r="AN32" s="141" t="str">
        <f t="shared" si="9"/>
        <v/>
      </c>
      <c r="AO32" s="141" t="str">
        <f t="shared" si="9"/>
        <v/>
      </c>
      <c r="AP32" s="141" t="str">
        <f t="shared" si="9"/>
        <v/>
      </c>
      <c r="AQ32" s="141" t="str">
        <f t="shared" si="9"/>
        <v/>
      </c>
      <c r="AR32" s="141" t="str">
        <f t="shared" si="9"/>
        <v/>
      </c>
      <c r="AS32" s="141" t="str">
        <f t="shared" si="9"/>
        <v/>
      </c>
      <c r="AT32" s="141" t="str">
        <f t="shared" si="9"/>
        <v/>
      </c>
      <c r="AU32" s="141" t="str">
        <f t="shared" si="9"/>
        <v/>
      </c>
      <c r="AV32" s="141" t="str">
        <f t="shared" si="9"/>
        <v/>
      </c>
      <c r="AW32" s="141" t="str">
        <f t="shared" si="9"/>
        <v/>
      </c>
      <c r="AX32" s="141" t="str">
        <f t="shared" si="9"/>
        <v/>
      </c>
      <c r="AY32" s="141" t="str">
        <f>IF(AND(SUM(AY28:AY31)&gt;0,AY29=0),"Missing Input",IF(AND(SUM(AY28:AY31)&gt;0,AY30=0),"Missing Output",IF(AND(SUM(AY28:AY31)&gt;0,AY29&gt;0,AY30&gt;0),(AY30*3.6+AY31)/AY29*100,"")))</f>
        <v/>
      </c>
      <c r="AZ32" s="141" t="str">
        <f>IF(AND(SUM(AZ28:AZ31)&gt;0,AZ29=0),"Missing Input",IF(AND(SUM(AZ28:AZ31)&gt;0,AZ30=0),"Missing Output",IF(AND(SUM(AZ28:AZ31)&gt;0,AZ29&gt;0,AZ30&gt;0),(AZ30*3.6+AZ31)/AZ29*100,"")))</f>
        <v/>
      </c>
      <c r="BA32" s="141" t="str">
        <f>IF(AND(SUM(BA28:BA31)&gt;0,BA29=0),"Missing Input",IF(AND(SUM(BA28:BA31)&gt;0,BA30=0),"Missing Output",IF(AND(SUM(BA28:BA31)&gt;0,BA29&gt;0,BA30&gt;0),(BA30*3.6+BA31)/BA29*100,"")))</f>
        <v/>
      </c>
      <c r="BB32" s="141" t="str">
        <f>IF(AND(SUM(BB28:BB31)&gt;0,BB29=0),"Missing Input",IF(AND(SUM(BB28:BB31)&gt;0,BB30=0),"Missing Output",IF(AND(SUM(BB28:BB31)&gt;0,BB29&gt;0,BB30&gt;0),(BB30*3.6+BB31)/BB29*100,"")))</f>
        <v/>
      </c>
      <c r="BC32" s="141" t="str">
        <f t="shared" si="9"/>
        <v/>
      </c>
    </row>
    <row r="33" spans="1:55" s="140" customFormat="1" ht="24" customHeight="1">
      <c r="A33" s="775"/>
      <c r="B33" s="775"/>
      <c r="C33" s="775"/>
      <c r="D33" s="775"/>
      <c r="E33" s="628"/>
      <c r="F33" s="628"/>
      <c r="G33" s="628"/>
      <c r="H33" s="628"/>
      <c r="I33" s="628"/>
      <c r="J33" s="629"/>
      <c r="K33" s="629"/>
      <c r="L33" s="629"/>
      <c r="M33" s="629"/>
      <c r="N33" s="629"/>
      <c r="O33" s="143"/>
      <c r="P33" s="629"/>
      <c r="Q33" s="629"/>
      <c r="R33" s="629"/>
      <c r="S33" s="629"/>
      <c r="T33" s="629"/>
      <c r="U33" s="629"/>
      <c r="V33" s="629"/>
      <c r="W33" s="629"/>
      <c r="X33" s="629"/>
      <c r="Y33" s="143"/>
      <c r="Z33" s="629"/>
      <c r="AA33" s="629"/>
      <c r="AB33" s="143"/>
      <c r="AC33" s="1066" t="s">
        <v>2154</v>
      </c>
      <c r="AE33" s="762" t="s">
        <v>199</v>
      </c>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629"/>
      <c r="BB33" s="629"/>
      <c r="BC33" s="629"/>
    </row>
    <row r="34" spans="1:55" s="140" customFormat="1" ht="12.75" customHeight="1">
      <c r="A34" s="775" t="s">
        <v>538</v>
      </c>
      <c r="B34" s="775" t="s">
        <v>73</v>
      </c>
      <c r="C34" s="775" t="s">
        <v>247</v>
      </c>
      <c r="D34" s="775" t="s">
        <v>51</v>
      </c>
      <c r="E34" s="138">
        <v>0</v>
      </c>
      <c r="F34" s="138">
        <v>0</v>
      </c>
      <c r="G34" s="138">
        <v>0</v>
      </c>
      <c r="H34" s="138">
        <v>0</v>
      </c>
      <c r="I34" s="138">
        <v>0</v>
      </c>
      <c r="J34" s="138">
        <v>0</v>
      </c>
      <c r="K34" s="138">
        <v>0</v>
      </c>
      <c r="L34" s="138">
        <v>0</v>
      </c>
      <c r="M34" s="138">
        <v>0</v>
      </c>
      <c r="N34" s="138">
        <v>0</v>
      </c>
      <c r="O34" s="138">
        <v>0</v>
      </c>
      <c r="P34" s="138">
        <v>0</v>
      </c>
      <c r="Q34" s="138">
        <v>0</v>
      </c>
      <c r="R34" s="138">
        <v>0</v>
      </c>
      <c r="S34" s="138">
        <v>0</v>
      </c>
      <c r="T34" s="138">
        <v>0</v>
      </c>
      <c r="U34" s="138">
        <v>0</v>
      </c>
      <c r="V34" s="138">
        <v>0</v>
      </c>
      <c r="W34" s="138">
        <v>0</v>
      </c>
      <c r="X34" s="138">
        <v>0</v>
      </c>
      <c r="Y34" s="138">
        <v>0</v>
      </c>
      <c r="Z34" s="138">
        <v>0</v>
      </c>
      <c r="AA34" s="138">
        <v>0</v>
      </c>
      <c r="AB34" s="138">
        <v>0</v>
      </c>
      <c r="AC34" s="1054" t="s">
        <v>2219</v>
      </c>
      <c r="AE34" s="762" t="s">
        <v>1474</v>
      </c>
      <c r="AF34" s="138">
        <v>0</v>
      </c>
      <c r="AG34" s="138">
        <v>0</v>
      </c>
      <c r="AH34" s="138">
        <v>0</v>
      </c>
      <c r="AI34" s="138">
        <v>0</v>
      </c>
      <c r="AJ34" s="138">
        <v>0</v>
      </c>
      <c r="AK34" s="138">
        <v>0</v>
      </c>
      <c r="AL34" s="138">
        <v>0</v>
      </c>
      <c r="AM34" s="138">
        <v>0</v>
      </c>
      <c r="AN34" s="138">
        <v>0</v>
      </c>
      <c r="AO34" s="138">
        <v>0</v>
      </c>
      <c r="AP34" s="138">
        <v>0</v>
      </c>
      <c r="AQ34" s="138">
        <v>0</v>
      </c>
      <c r="AR34" s="138">
        <v>0</v>
      </c>
      <c r="AS34" s="138">
        <v>0</v>
      </c>
      <c r="AT34" s="138">
        <v>0</v>
      </c>
      <c r="AU34" s="138">
        <v>0</v>
      </c>
      <c r="AV34" s="138">
        <v>0</v>
      </c>
      <c r="AW34" s="138">
        <v>0</v>
      </c>
      <c r="AX34" s="138">
        <v>0</v>
      </c>
      <c r="AY34" s="138">
        <v>0</v>
      </c>
      <c r="AZ34" s="138">
        <v>0</v>
      </c>
      <c r="BA34" s="138">
        <v>0</v>
      </c>
      <c r="BB34" s="138">
        <v>0</v>
      </c>
      <c r="BC34" s="138">
        <v>0</v>
      </c>
    </row>
    <row r="35" spans="1:55" s="140" customFormat="1" ht="12.75" customHeight="1">
      <c r="A35" s="775" t="s">
        <v>538</v>
      </c>
      <c r="B35" s="775" t="s">
        <v>1307</v>
      </c>
      <c r="C35" s="775" t="s">
        <v>247</v>
      </c>
      <c r="D35" s="775" t="s">
        <v>51</v>
      </c>
      <c r="E35" s="138">
        <v>0</v>
      </c>
      <c r="F35" s="138">
        <v>0</v>
      </c>
      <c r="G35" s="138">
        <v>0</v>
      </c>
      <c r="H35" s="138">
        <v>0</v>
      </c>
      <c r="I35" s="138">
        <v>0</v>
      </c>
      <c r="J35" s="138">
        <v>0</v>
      </c>
      <c r="K35" s="138">
        <v>0</v>
      </c>
      <c r="L35" s="138">
        <v>0</v>
      </c>
      <c r="M35" s="138">
        <v>0</v>
      </c>
      <c r="N35" s="138">
        <v>0</v>
      </c>
      <c r="O35" s="138">
        <v>0</v>
      </c>
      <c r="P35" s="138">
        <v>0</v>
      </c>
      <c r="Q35" s="138">
        <v>0</v>
      </c>
      <c r="R35" s="138">
        <v>0</v>
      </c>
      <c r="S35" s="138">
        <v>0</v>
      </c>
      <c r="T35" s="138">
        <v>0</v>
      </c>
      <c r="U35" s="138">
        <v>0</v>
      </c>
      <c r="V35" s="138">
        <v>0</v>
      </c>
      <c r="W35" s="138">
        <v>0</v>
      </c>
      <c r="X35" s="138">
        <v>0</v>
      </c>
      <c r="Y35" s="138">
        <v>0</v>
      </c>
      <c r="Z35" s="138">
        <v>0</v>
      </c>
      <c r="AA35" s="138">
        <v>0</v>
      </c>
      <c r="AB35" s="138">
        <v>0</v>
      </c>
      <c r="AC35" s="1054" t="s">
        <v>2220</v>
      </c>
      <c r="AE35" s="762" t="s">
        <v>636</v>
      </c>
      <c r="AF35" s="138">
        <v>0</v>
      </c>
      <c r="AG35" s="138">
        <v>0</v>
      </c>
      <c r="AH35" s="138">
        <v>0</v>
      </c>
      <c r="AI35" s="138">
        <v>0</v>
      </c>
      <c r="AJ35" s="138">
        <v>0</v>
      </c>
      <c r="AK35" s="138">
        <v>0</v>
      </c>
      <c r="AL35" s="138">
        <v>0</v>
      </c>
      <c r="AM35" s="138">
        <v>0</v>
      </c>
      <c r="AN35" s="138">
        <v>0</v>
      </c>
      <c r="AO35" s="138">
        <v>0</v>
      </c>
      <c r="AP35" s="138">
        <v>0</v>
      </c>
      <c r="AQ35" s="138">
        <v>0</v>
      </c>
      <c r="AR35" s="138">
        <v>0</v>
      </c>
      <c r="AS35" s="138">
        <v>0</v>
      </c>
      <c r="AT35" s="138">
        <v>0</v>
      </c>
      <c r="AU35" s="138">
        <v>0</v>
      </c>
      <c r="AV35" s="138">
        <v>0</v>
      </c>
      <c r="AW35" s="138">
        <v>0</v>
      </c>
      <c r="AX35" s="138">
        <v>0</v>
      </c>
      <c r="AY35" s="138">
        <v>0</v>
      </c>
      <c r="AZ35" s="138">
        <v>0</v>
      </c>
      <c r="BA35" s="138">
        <v>0</v>
      </c>
      <c r="BB35" s="138">
        <v>0</v>
      </c>
      <c r="BC35" s="138">
        <v>0</v>
      </c>
    </row>
    <row r="36" spans="1:55" s="140" customFormat="1" ht="12.75" customHeight="1">
      <c r="A36" s="775" t="s">
        <v>538</v>
      </c>
      <c r="B36" s="775" t="s">
        <v>75</v>
      </c>
      <c r="C36" s="775" t="s">
        <v>247</v>
      </c>
      <c r="D36" s="775" t="s">
        <v>51</v>
      </c>
      <c r="E36" s="138">
        <v>0</v>
      </c>
      <c r="F36" s="138">
        <v>0</v>
      </c>
      <c r="G36" s="138">
        <v>0</v>
      </c>
      <c r="H36" s="138">
        <v>0</v>
      </c>
      <c r="I36" s="138">
        <v>0</v>
      </c>
      <c r="J36" s="138">
        <v>0</v>
      </c>
      <c r="K36" s="138">
        <v>0</v>
      </c>
      <c r="L36" s="138">
        <v>0</v>
      </c>
      <c r="M36" s="138">
        <v>0</v>
      </c>
      <c r="N36" s="138">
        <v>0</v>
      </c>
      <c r="O36" s="138">
        <v>0</v>
      </c>
      <c r="P36" s="138">
        <v>0</v>
      </c>
      <c r="Q36" s="138">
        <v>0</v>
      </c>
      <c r="R36" s="138">
        <v>0</v>
      </c>
      <c r="S36" s="138">
        <v>0</v>
      </c>
      <c r="T36" s="138">
        <v>0</v>
      </c>
      <c r="U36" s="138">
        <v>0</v>
      </c>
      <c r="V36" s="138">
        <v>0</v>
      </c>
      <c r="W36" s="138">
        <v>0</v>
      </c>
      <c r="X36" s="138">
        <v>0</v>
      </c>
      <c r="Y36" s="138">
        <v>0</v>
      </c>
      <c r="Z36" s="138">
        <v>0</v>
      </c>
      <c r="AA36" s="138">
        <v>0</v>
      </c>
      <c r="AB36" s="138">
        <v>0</v>
      </c>
      <c r="AC36" s="1054" t="s">
        <v>2225</v>
      </c>
      <c r="AE36" s="762" t="s">
        <v>638</v>
      </c>
      <c r="AF36" s="138">
        <v>0</v>
      </c>
      <c r="AG36" s="138">
        <v>0</v>
      </c>
      <c r="AH36" s="138">
        <v>0</v>
      </c>
      <c r="AI36" s="138">
        <v>0</v>
      </c>
      <c r="AJ36" s="138">
        <v>0</v>
      </c>
      <c r="AK36" s="138">
        <v>0</v>
      </c>
      <c r="AL36" s="138">
        <v>0</v>
      </c>
      <c r="AM36" s="138">
        <v>0</v>
      </c>
      <c r="AN36" s="138">
        <v>0</v>
      </c>
      <c r="AO36" s="138">
        <v>0</v>
      </c>
      <c r="AP36" s="138">
        <v>0</v>
      </c>
      <c r="AQ36" s="138">
        <v>0</v>
      </c>
      <c r="AR36" s="138">
        <v>0</v>
      </c>
      <c r="AS36" s="138">
        <v>0</v>
      </c>
      <c r="AT36" s="138">
        <v>0</v>
      </c>
      <c r="AU36" s="138">
        <v>0</v>
      </c>
      <c r="AV36" s="138">
        <v>0</v>
      </c>
      <c r="AW36" s="138">
        <v>0</v>
      </c>
      <c r="AX36" s="138">
        <v>0</v>
      </c>
      <c r="AY36" s="138">
        <v>0</v>
      </c>
      <c r="AZ36" s="138">
        <v>0</v>
      </c>
      <c r="BA36" s="138">
        <v>0</v>
      </c>
      <c r="BB36" s="138">
        <v>0</v>
      </c>
      <c r="BC36" s="138">
        <v>0</v>
      </c>
    </row>
    <row r="37" spans="1:55" s="140" customFormat="1" ht="12.75" customHeight="1">
      <c r="A37" s="775"/>
      <c r="B37" s="775"/>
      <c r="C37" s="775"/>
      <c r="D37" s="775"/>
      <c r="E37" s="141" t="str">
        <f>IF(AND(SUM(E34:E36)&gt;0,E35=0),"Missing Input",IF(AND(SUM(E34:E35)&gt;0,E36=0),"Missing Output",IF(AND(SUM(E34:E36)&gt;0,E35&gt;0,E36&gt;0),(E36/E35)*100,"")))</f>
        <v/>
      </c>
      <c r="F37" s="141" t="str">
        <f t="shared" ref="F37:AB37" si="10">IF(AND(SUM(F34:F36)&gt;0,F35=0),"Missing Input",IF(AND(SUM(F34:F35)&gt;0,F36=0),"Missing Output",IF(AND(SUM(F34:F36)&gt;0,F35&gt;0,F36&gt;0),(F36/F35)*100,"")))</f>
        <v/>
      </c>
      <c r="G37" s="141" t="str">
        <f t="shared" si="10"/>
        <v/>
      </c>
      <c r="H37" s="141" t="str">
        <f t="shared" si="10"/>
        <v/>
      </c>
      <c r="I37" s="141" t="str">
        <f t="shared" si="10"/>
        <v/>
      </c>
      <c r="J37" s="141" t="str">
        <f t="shared" si="10"/>
        <v/>
      </c>
      <c r="K37" s="141" t="str">
        <f t="shared" si="10"/>
        <v/>
      </c>
      <c r="L37" s="141" t="str">
        <f t="shared" si="10"/>
        <v/>
      </c>
      <c r="M37" s="141" t="str">
        <f t="shared" si="10"/>
        <v/>
      </c>
      <c r="N37" s="141" t="str">
        <f t="shared" si="10"/>
        <v/>
      </c>
      <c r="O37" s="141" t="str">
        <f t="shared" si="10"/>
        <v/>
      </c>
      <c r="P37" s="141" t="str">
        <f t="shared" si="10"/>
        <v/>
      </c>
      <c r="Q37" s="141" t="str">
        <f t="shared" si="10"/>
        <v/>
      </c>
      <c r="R37" s="141" t="str">
        <f t="shared" si="10"/>
        <v/>
      </c>
      <c r="S37" s="141" t="str">
        <f t="shared" si="10"/>
        <v/>
      </c>
      <c r="T37" s="141" t="str">
        <f t="shared" si="10"/>
        <v/>
      </c>
      <c r="U37" s="141" t="str">
        <f t="shared" si="10"/>
        <v/>
      </c>
      <c r="V37" s="141" t="str">
        <f t="shared" si="10"/>
        <v/>
      </c>
      <c r="W37" s="141" t="str">
        <f t="shared" si="10"/>
        <v/>
      </c>
      <c r="X37" s="141" t="str">
        <f>IF(AND(SUM(X34:X36)&gt;0,X35=0),"Missing Input",IF(AND(SUM(X34:X35)&gt;0,X36=0),"Missing Output",IF(AND(SUM(X34:X36)&gt;0,X35&gt;0,X36&gt;0),(X36/X35)*100,"")))</f>
        <v/>
      </c>
      <c r="Y37" s="141" t="str">
        <f>IF(AND(SUM(Y34:Y36)&gt;0,Y35=0),"Missing Input",IF(AND(SUM(Y34:Y35)&gt;0,Y36=0),"Missing Output",IF(AND(SUM(Y34:Y36)&gt;0,Y35&gt;0,Y36&gt;0),(Y36/Y35)*100,"")))</f>
        <v/>
      </c>
      <c r="Z37" s="141" t="str">
        <f>IF(AND(SUM(Z34:Z36)&gt;0,Z35=0),"Missing Input",IF(AND(SUM(Z34:Z35)&gt;0,Z36=0),"Missing Output",IF(AND(SUM(Z34:Z36)&gt;0,Z35&gt;0,Z36&gt;0),(Z36/Z35)*100,"")))</f>
        <v/>
      </c>
      <c r="AA37" s="141" t="str">
        <f>IF(AND(SUM(AA34:AA36)&gt;0,AA35=0),"Missing Input",IF(AND(SUM(AA34:AA35)&gt;0,AA36=0),"Missing Output",IF(AND(SUM(AA34:AA36)&gt;0,AA35&gt;0,AA36&gt;0),(AA36/AA35)*100,"")))</f>
        <v/>
      </c>
      <c r="AB37" s="141" t="str">
        <f t="shared" si="10"/>
        <v/>
      </c>
      <c r="AC37" s="1070" t="s">
        <v>2222</v>
      </c>
      <c r="AE37" s="762" t="s">
        <v>964</v>
      </c>
      <c r="AF37" s="141" t="str">
        <f t="shared" ref="AF37:BC37" si="11">IF(AND(SUM(AF34:AF36)&gt;0,AF35=0),"Missing Input",IF(AND(SUM(AF34:AF35)&gt;0,AF36=0),"Missing Output",IF(AND(SUM(AF34:AF36)&gt;0,AF35&gt;0,AF36&gt;0),(AF36/AF35)*100,"")))</f>
        <v/>
      </c>
      <c r="AG37" s="141" t="str">
        <f t="shared" si="11"/>
        <v/>
      </c>
      <c r="AH37" s="141" t="str">
        <f t="shared" si="11"/>
        <v/>
      </c>
      <c r="AI37" s="141" t="str">
        <f t="shared" si="11"/>
        <v/>
      </c>
      <c r="AJ37" s="141" t="str">
        <f t="shared" si="11"/>
        <v/>
      </c>
      <c r="AK37" s="141" t="str">
        <f t="shared" si="11"/>
        <v/>
      </c>
      <c r="AL37" s="141" t="str">
        <f t="shared" si="11"/>
        <v/>
      </c>
      <c r="AM37" s="141" t="str">
        <f t="shared" si="11"/>
        <v/>
      </c>
      <c r="AN37" s="141" t="str">
        <f t="shared" si="11"/>
        <v/>
      </c>
      <c r="AO37" s="141" t="str">
        <f t="shared" si="11"/>
        <v/>
      </c>
      <c r="AP37" s="141" t="str">
        <f t="shared" si="11"/>
        <v/>
      </c>
      <c r="AQ37" s="141" t="str">
        <f t="shared" si="11"/>
        <v/>
      </c>
      <c r="AR37" s="141" t="str">
        <f t="shared" si="11"/>
        <v/>
      </c>
      <c r="AS37" s="141" t="str">
        <f t="shared" si="11"/>
        <v/>
      </c>
      <c r="AT37" s="141" t="str">
        <f t="shared" si="11"/>
        <v/>
      </c>
      <c r="AU37" s="141" t="str">
        <f t="shared" si="11"/>
        <v/>
      </c>
      <c r="AV37" s="141" t="str">
        <f t="shared" si="11"/>
        <v/>
      </c>
      <c r="AW37" s="141" t="str">
        <f t="shared" si="11"/>
        <v/>
      </c>
      <c r="AX37" s="141" t="str">
        <f t="shared" si="11"/>
        <v/>
      </c>
      <c r="AY37" s="141" t="str">
        <f>IF(AND(SUM(AY34:AY36)&gt;0,AY35=0),"Missing Input",IF(AND(SUM(AY34:AY35)&gt;0,AY36=0),"Missing Output",IF(AND(SUM(AY34:AY36)&gt;0,AY35&gt;0,AY36&gt;0),(AY36/AY35)*100,"")))</f>
        <v/>
      </c>
      <c r="AZ37" s="141" t="str">
        <f>IF(AND(SUM(AZ34:AZ36)&gt;0,AZ35=0),"Missing Input",IF(AND(SUM(AZ34:AZ35)&gt;0,AZ36=0),"Missing Output",IF(AND(SUM(AZ34:AZ36)&gt;0,AZ35&gt;0,AZ36&gt;0),(AZ36/AZ35)*100,"")))</f>
        <v/>
      </c>
      <c r="BA37" s="141" t="str">
        <f>IF(AND(SUM(BA34:BA36)&gt;0,BA35=0),"Missing Input",IF(AND(SUM(BA34:BA35)&gt;0,BA36=0),"Missing Output",IF(AND(SUM(BA34:BA36)&gt;0,BA35&gt;0,BA36&gt;0),(BA36/BA35)*100,"")))</f>
        <v/>
      </c>
      <c r="BB37" s="141" t="str">
        <f>IF(AND(SUM(BB34:BB36)&gt;0,BB35=0),"Missing Input",IF(AND(SUM(BB34:BB35)&gt;0,BB36=0),"Missing Output",IF(AND(SUM(BB34:BB36)&gt;0,BB35&gt;0,BB36&gt;0),(BB36/BB35)*100,"")))</f>
        <v/>
      </c>
      <c r="BC37" s="141" t="str">
        <f t="shared" si="11"/>
        <v/>
      </c>
    </row>
    <row r="38" spans="1:55" s="140" customFormat="1" ht="24" customHeight="1">
      <c r="A38" s="775"/>
      <c r="B38" s="775"/>
      <c r="C38" s="775"/>
      <c r="D38" s="775"/>
      <c r="E38" s="142"/>
      <c r="F38" s="142"/>
      <c r="G38" s="142"/>
      <c r="H38" s="142"/>
      <c r="I38" s="142"/>
      <c r="J38" s="143"/>
      <c r="K38" s="143"/>
      <c r="L38" s="143"/>
      <c r="M38" s="143"/>
      <c r="N38" s="143"/>
      <c r="O38" s="143"/>
      <c r="P38" s="143"/>
      <c r="Q38" s="143"/>
      <c r="R38" s="143"/>
      <c r="S38" s="143"/>
      <c r="T38" s="143"/>
      <c r="U38" s="143"/>
      <c r="V38" s="143"/>
      <c r="W38" s="143"/>
      <c r="X38" s="143"/>
      <c r="Y38" s="143"/>
      <c r="Z38" s="143"/>
      <c r="AA38" s="143"/>
      <c r="AB38" s="143"/>
      <c r="AC38" s="1071" t="s">
        <v>2223</v>
      </c>
      <c r="AE38" s="762" t="s">
        <v>759</v>
      </c>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row>
    <row r="39" spans="1:55" s="140" customFormat="1">
      <c r="A39" s="775" t="s">
        <v>538</v>
      </c>
      <c r="B39" s="793" t="s">
        <v>74</v>
      </c>
      <c r="C39" s="775" t="s">
        <v>615</v>
      </c>
      <c r="D39" s="775" t="s">
        <v>51</v>
      </c>
      <c r="E39" s="718">
        <f>SUM(E9,E14,E25,E30)</f>
        <v>0</v>
      </c>
      <c r="F39" s="718">
        <f t="shared" ref="F39:AB39" si="12">SUM(F9,F14,F25,F30)</f>
        <v>0</v>
      </c>
      <c r="G39" s="718">
        <f t="shared" si="12"/>
        <v>0</v>
      </c>
      <c r="H39" s="718">
        <f t="shared" si="12"/>
        <v>0</v>
      </c>
      <c r="I39" s="718">
        <f t="shared" si="12"/>
        <v>0</v>
      </c>
      <c r="J39" s="718">
        <f t="shared" si="12"/>
        <v>0</v>
      </c>
      <c r="K39" s="718">
        <f t="shared" si="12"/>
        <v>0</v>
      </c>
      <c r="L39" s="718">
        <f t="shared" si="12"/>
        <v>0</v>
      </c>
      <c r="M39" s="718">
        <f t="shared" si="12"/>
        <v>0</v>
      </c>
      <c r="N39" s="718">
        <f t="shared" si="12"/>
        <v>0</v>
      </c>
      <c r="O39" s="722">
        <f t="shared" si="12"/>
        <v>0</v>
      </c>
      <c r="P39" s="718">
        <f t="shared" si="12"/>
        <v>0</v>
      </c>
      <c r="Q39" s="718">
        <f t="shared" si="12"/>
        <v>0</v>
      </c>
      <c r="R39" s="718">
        <f t="shared" si="12"/>
        <v>0</v>
      </c>
      <c r="S39" s="718">
        <f t="shared" si="12"/>
        <v>0</v>
      </c>
      <c r="T39" s="718">
        <f t="shared" si="12"/>
        <v>0</v>
      </c>
      <c r="U39" s="718">
        <f t="shared" si="12"/>
        <v>0</v>
      </c>
      <c r="V39" s="718">
        <f t="shared" si="12"/>
        <v>0</v>
      </c>
      <c r="W39" s="718">
        <f t="shared" si="12"/>
        <v>0</v>
      </c>
      <c r="X39" s="718">
        <f>SUM(X9,X14,X25,X30)</f>
        <v>0</v>
      </c>
      <c r="Y39" s="722">
        <f>SUM(Y9,Y14,Y25,Y30)</f>
        <v>0</v>
      </c>
      <c r="Z39" s="718">
        <f>SUM(Z9,Z14,Z25,Z30)</f>
        <v>0</v>
      </c>
      <c r="AA39" s="718">
        <f>SUM(AA9,AA14,AA25,AA30)</f>
        <v>0</v>
      </c>
      <c r="AB39" s="722">
        <f t="shared" si="12"/>
        <v>0</v>
      </c>
      <c r="AC39" s="1072" t="s">
        <v>2224</v>
      </c>
      <c r="AE39" s="762" t="s">
        <v>637</v>
      </c>
      <c r="AF39" s="145">
        <f t="shared" ref="AF39:BC39" si="13">SUM(AF9,AF14,AF25,AF30)</f>
        <v>0</v>
      </c>
      <c r="AG39" s="145">
        <f t="shared" si="13"/>
        <v>0</v>
      </c>
      <c r="AH39" s="145">
        <f t="shared" si="13"/>
        <v>0</v>
      </c>
      <c r="AI39" s="145">
        <f t="shared" si="13"/>
        <v>0</v>
      </c>
      <c r="AJ39" s="145">
        <f t="shared" si="13"/>
        <v>0</v>
      </c>
      <c r="AK39" s="145">
        <f t="shared" si="13"/>
        <v>0</v>
      </c>
      <c r="AL39" s="145">
        <f t="shared" si="13"/>
        <v>0</v>
      </c>
      <c r="AM39" s="145">
        <f t="shared" si="13"/>
        <v>0</v>
      </c>
      <c r="AN39" s="145">
        <f t="shared" si="13"/>
        <v>0</v>
      </c>
      <c r="AO39" s="145">
        <f t="shared" si="13"/>
        <v>0</v>
      </c>
      <c r="AP39" s="145">
        <f t="shared" si="13"/>
        <v>0</v>
      </c>
      <c r="AQ39" s="145">
        <f t="shared" si="13"/>
        <v>0</v>
      </c>
      <c r="AR39" s="145">
        <f t="shared" si="13"/>
        <v>0</v>
      </c>
      <c r="AS39" s="145">
        <f t="shared" si="13"/>
        <v>0</v>
      </c>
      <c r="AT39" s="145">
        <f t="shared" si="13"/>
        <v>0</v>
      </c>
      <c r="AU39" s="145">
        <f t="shared" si="13"/>
        <v>0</v>
      </c>
      <c r="AV39" s="145">
        <f t="shared" si="13"/>
        <v>0</v>
      </c>
      <c r="AW39" s="145">
        <f t="shared" si="13"/>
        <v>0</v>
      </c>
      <c r="AX39" s="145">
        <f t="shared" si="13"/>
        <v>0</v>
      </c>
      <c r="AY39" s="145">
        <f>SUM(AY9,AY14,AY25,AY30)</f>
        <v>0</v>
      </c>
      <c r="AZ39" s="145">
        <f>SUM(AZ9,AZ14,AZ25,AZ30)</f>
        <v>0</v>
      </c>
      <c r="BA39" s="145">
        <f>SUM(BA9,BA14,BA25,BA30)</f>
        <v>0</v>
      </c>
      <c r="BB39" s="145">
        <f>SUM(BB9,BB14,BB25,BB30)</f>
        <v>0</v>
      </c>
      <c r="BC39" s="145">
        <f t="shared" si="13"/>
        <v>0</v>
      </c>
    </row>
    <row r="40" spans="1:55" s="140" customFormat="1" ht="12.75" thickBot="1">
      <c r="A40" s="775" t="s">
        <v>538</v>
      </c>
      <c r="B40" s="775" t="s">
        <v>75</v>
      </c>
      <c r="C40" s="775" t="s">
        <v>615</v>
      </c>
      <c r="D40" s="775" t="s">
        <v>51</v>
      </c>
      <c r="E40" s="720">
        <f>SUM(E15,E20,E31,E36)</f>
        <v>0</v>
      </c>
      <c r="F40" s="720">
        <f t="shared" ref="F40:AB40" si="14">SUM(F15,F20,F31,F36)</f>
        <v>0</v>
      </c>
      <c r="G40" s="720">
        <f t="shared" si="14"/>
        <v>0</v>
      </c>
      <c r="H40" s="720">
        <f t="shared" si="14"/>
        <v>0</v>
      </c>
      <c r="I40" s="720">
        <f t="shared" si="14"/>
        <v>0</v>
      </c>
      <c r="J40" s="720">
        <f t="shared" si="14"/>
        <v>0</v>
      </c>
      <c r="K40" s="720">
        <f t="shared" si="14"/>
        <v>0</v>
      </c>
      <c r="L40" s="720">
        <f t="shared" si="14"/>
        <v>0</v>
      </c>
      <c r="M40" s="720">
        <f t="shared" si="14"/>
        <v>0</v>
      </c>
      <c r="N40" s="720">
        <f t="shared" si="14"/>
        <v>0</v>
      </c>
      <c r="O40" s="723">
        <f t="shared" si="14"/>
        <v>0</v>
      </c>
      <c r="P40" s="720">
        <f t="shared" si="14"/>
        <v>0</v>
      </c>
      <c r="Q40" s="720">
        <f t="shared" si="14"/>
        <v>0</v>
      </c>
      <c r="R40" s="720">
        <f t="shared" si="14"/>
        <v>0</v>
      </c>
      <c r="S40" s="720">
        <f t="shared" si="14"/>
        <v>0</v>
      </c>
      <c r="T40" s="720">
        <f t="shared" si="14"/>
        <v>0</v>
      </c>
      <c r="U40" s="720">
        <f t="shared" si="14"/>
        <v>0</v>
      </c>
      <c r="V40" s="720">
        <f t="shared" si="14"/>
        <v>0</v>
      </c>
      <c r="W40" s="720">
        <f t="shared" si="14"/>
        <v>0</v>
      </c>
      <c r="X40" s="720">
        <f>SUM(X15,X20,X31,X36)</f>
        <v>0</v>
      </c>
      <c r="Y40" s="723">
        <f>SUM(Y15,Y20,Y31,Y36)</f>
        <v>0</v>
      </c>
      <c r="Z40" s="720">
        <f>SUM(Z15,Z20,Z31,Z36)</f>
        <v>0</v>
      </c>
      <c r="AA40" s="720">
        <f>SUM(AA15,AA20,AA31,AA36)</f>
        <v>0</v>
      </c>
      <c r="AB40" s="723">
        <f t="shared" si="14"/>
        <v>0</v>
      </c>
      <c r="AC40" s="1073" t="s">
        <v>2225</v>
      </c>
      <c r="AE40" s="764" t="s">
        <v>638</v>
      </c>
      <c r="AF40" s="146">
        <f t="shared" ref="AF40:BC40" si="15">SUM(AF15,AF20,AF31,AF36)</f>
        <v>0</v>
      </c>
      <c r="AG40" s="146">
        <f t="shared" si="15"/>
        <v>0</v>
      </c>
      <c r="AH40" s="146">
        <f t="shared" si="15"/>
        <v>0</v>
      </c>
      <c r="AI40" s="146">
        <f t="shared" si="15"/>
        <v>0</v>
      </c>
      <c r="AJ40" s="146">
        <f t="shared" si="15"/>
        <v>0</v>
      </c>
      <c r="AK40" s="146">
        <f t="shared" si="15"/>
        <v>0</v>
      </c>
      <c r="AL40" s="146">
        <f t="shared" si="15"/>
        <v>0</v>
      </c>
      <c r="AM40" s="146">
        <f t="shared" si="15"/>
        <v>0</v>
      </c>
      <c r="AN40" s="146">
        <f t="shared" si="15"/>
        <v>0</v>
      </c>
      <c r="AO40" s="146">
        <f t="shared" si="15"/>
        <v>0</v>
      </c>
      <c r="AP40" s="146">
        <f t="shared" si="15"/>
        <v>0</v>
      </c>
      <c r="AQ40" s="146">
        <f t="shared" si="15"/>
        <v>0</v>
      </c>
      <c r="AR40" s="146">
        <f t="shared" si="15"/>
        <v>0</v>
      </c>
      <c r="AS40" s="146">
        <f t="shared" si="15"/>
        <v>0</v>
      </c>
      <c r="AT40" s="146">
        <f t="shared" si="15"/>
        <v>0</v>
      </c>
      <c r="AU40" s="146">
        <f t="shared" si="15"/>
        <v>0</v>
      </c>
      <c r="AV40" s="146">
        <f t="shared" si="15"/>
        <v>0</v>
      </c>
      <c r="AW40" s="146">
        <f t="shared" si="15"/>
        <v>0</v>
      </c>
      <c r="AX40" s="146">
        <f t="shared" si="15"/>
        <v>0</v>
      </c>
      <c r="AY40" s="146">
        <f>SUM(AY15,AY20,AY31,AY36)</f>
        <v>0</v>
      </c>
      <c r="AZ40" s="146">
        <f>SUM(AZ15,AZ20,AZ31,AZ36)</f>
        <v>0</v>
      </c>
      <c r="BA40" s="146">
        <f>SUM(BA15,BA20,BA31,BA36)</f>
        <v>0</v>
      </c>
      <c r="BB40" s="146">
        <f>SUM(BB15,BB20,BB31,BB36)</f>
        <v>0</v>
      </c>
      <c r="BC40" s="146">
        <f t="shared" si="15"/>
        <v>0</v>
      </c>
    </row>
  </sheetData>
  <phoneticPr fontId="3" type="noConversion"/>
  <conditionalFormatting sqref="E6:Z40">
    <cfRule type="expression" dxfId="188" priority="2" stopIfTrue="1">
      <formula>E6&lt;&gt;AF6</formula>
    </cfRule>
  </conditionalFormatting>
  <conditionalFormatting sqref="AB6:AB40">
    <cfRule type="expression" dxfId="187" priority="98" stopIfTrue="1">
      <formula>AB6&lt;&gt;BC6</formula>
    </cfRule>
  </conditionalFormatting>
  <conditionalFormatting sqref="AA6:AA40">
    <cfRule type="expression" dxfId="186" priority="1" stopIfTrue="1">
      <formula>AA6&lt;&gt;BB6</formula>
    </cfRule>
  </conditionalFormatting>
  <dataValidations count="1">
    <dataValidation type="whole" operator="greaterThanOrEqual" allowBlank="1" showInputMessage="1" showErrorMessage="1" error="Positive whole numbers only / Nombres entiers positifs uniquement" sqref="AF18:BC20 AF34:BC36 AF28:BC31 AF23:BC25 AF7:BC9 AF12:BC15 E18:AB20 E34:AB36 E28:AB31 E23:AB25 E7:AB9 E12:AB15">
      <formula1>0</formula1>
    </dataValidation>
  </dataValidations>
  <pageMargins left="0.25" right="0.25" top="0.5" bottom="0.3" header="0.5" footer="0.5"/>
  <pageSetup paperSize="9" scale="59" orientation="landscape" r:id="rId1"/>
  <headerFooter alignWithMargins="0"/>
  <legacyDrawing r:id="rId2"/>
</worksheet>
</file>

<file path=xl/worksheets/sheet44.xml><?xml version="1.0" encoding="utf-8"?>
<worksheet xmlns="http://schemas.openxmlformats.org/spreadsheetml/2006/main" xmlns:r="http://schemas.openxmlformats.org/officeDocument/2006/relationships">
  <sheetPr codeName="Sheet_TS55" enableFormatConditionsCalculation="0">
    <tabColor indexed="43"/>
    <pageSetUpPr fitToPage="1"/>
  </sheetPr>
  <dimension ref="A1:BP40"/>
  <sheetViews>
    <sheetView showGridLines="0" zoomScaleNormal="100" workbookViewId="0">
      <pane xSplit="4" ySplit="5" topLeftCell="O6" activePane="bottomRight" state="frozen"/>
      <selection activeCell="P11" sqref="P11"/>
      <selection pane="topRight" activeCell="P11" sqref="P11"/>
      <selection pane="bottomLeft" activeCell="P11" sqref="P11"/>
      <selection pane="bottomRight" activeCell="AC17" sqref="AC17"/>
    </sheetView>
  </sheetViews>
  <sheetFormatPr defaultRowHeight="12"/>
  <cols>
    <col min="1" max="4" width="10.140625" style="777" hidden="1" customWidth="1"/>
    <col min="5" max="28" width="8.7109375" style="95" customWidth="1"/>
    <col min="29" max="29" width="30.7109375" style="777" customWidth="1"/>
    <col min="30" max="30" width="9.140625" style="95" hidden="1" customWidth="1"/>
    <col min="31" max="31" width="33.42578125" style="777" hidden="1" customWidth="1"/>
    <col min="32" max="68" width="9.140625" style="95" hidden="1" customWidth="1"/>
    <col min="69" max="79" width="9.140625" style="95" customWidth="1"/>
    <col min="80" max="16384" width="9.140625" style="95"/>
  </cols>
  <sheetData>
    <row r="1" spans="1:55" ht="48.95" customHeight="1">
      <c r="F1" s="402"/>
      <c r="G1" s="220"/>
      <c r="H1" s="220"/>
      <c r="I1" s="1075" t="s">
        <v>2243</v>
      </c>
      <c r="J1" s="220"/>
      <c r="K1" s="220"/>
      <c r="L1" s="220"/>
      <c r="N1" s="402"/>
      <c r="O1" s="221"/>
      <c r="P1" s="221"/>
      <c r="Q1" s="221"/>
      <c r="R1" s="221"/>
      <c r="S1" s="221"/>
      <c r="T1" s="221"/>
      <c r="U1" s="1075" t="s">
        <v>2243</v>
      </c>
      <c r="V1" s="221"/>
      <c r="W1" s="221"/>
      <c r="X1" s="221"/>
      <c r="Y1" s="221"/>
      <c r="Z1" s="221"/>
      <c r="AA1" s="221"/>
      <c r="AB1" s="221"/>
      <c r="AC1" s="1040">
        <f ca="1">NOW()</f>
        <v>41912.572466666665</v>
      </c>
      <c r="AE1" s="787" t="s">
        <v>1442</v>
      </c>
    </row>
    <row r="2" spans="1:55"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c r="AE2" s="770"/>
    </row>
    <row r="3" spans="1:55"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E3" s="772"/>
    </row>
    <row r="4" spans="1:55" s="99" customFormat="1">
      <c r="A4" s="759" t="s">
        <v>1304</v>
      </c>
      <c r="B4" s="759" t="s">
        <v>1302</v>
      </c>
      <c r="C4" s="759" t="s">
        <v>1303</v>
      </c>
      <c r="D4" s="760" t="s">
        <v>1305</v>
      </c>
      <c r="E4" s="98"/>
      <c r="F4" s="98"/>
      <c r="G4" s="98"/>
      <c r="H4" s="98"/>
      <c r="I4" s="98"/>
      <c r="J4" s="98"/>
      <c r="K4" s="98"/>
      <c r="L4" s="98"/>
      <c r="AC4" s="771"/>
      <c r="AE4" s="772"/>
    </row>
    <row r="5" spans="1:55" s="99"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137" customFormat="1" ht="24" customHeight="1" thickBot="1">
      <c r="A6" s="789"/>
      <c r="B6" s="789"/>
      <c r="C6" s="789"/>
      <c r="D6" s="789"/>
      <c r="E6" s="626"/>
      <c r="F6" s="626"/>
      <c r="G6" s="626"/>
      <c r="H6" s="626"/>
      <c r="I6" s="626"/>
      <c r="J6" s="626"/>
      <c r="K6" s="626"/>
      <c r="L6" s="626"/>
      <c r="M6" s="626"/>
      <c r="N6" s="626"/>
      <c r="P6" s="626"/>
      <c r="Q6" s="626"/>
      <c r="R6" s="626"/>
      <c r="S6" s="626"/>
      <c r="T6" s="626"/>
      <c r="U6" s="626"/>
      <c r="V6" s="626"/>
      <c r="W6" s="626"/>
      <c r="X6" s="626"/>
      <c r="Z6" s="626"/>
      <c r="AA6" s="626"/>
      <c r="AC6" s="1069" t="s">
        <v>2142</v>
      </c>
      <c r="AE6" s="763" t="s">
        <v>186</v>
      </c>
      <c r="AF6" s="249"/>
      <c r="AG6" s="626"/>
      <c r="AH6" s="626"/>
      <c r="AI6" s="626"/>
      <c r="AJ6" s="626"/>
      <c r="AK6" s="626"/>
      <c r="AL6" s="626"/>
      <c r="AM6" s="626"/>
      <c r="AN6" s="626"/>
      <c r="AO6" s="626"/>
      <c r="AP6" s="626"/>
      <c r="AQ6" s="626"/>
      <c r="AR6" s="626"/>
      <c r="AS6" s="626"/>
      <c r="AT6" s="626"/>
      <c r="AU6" s="626"/>
      <c r="AV6" s="626"/>
      <c r="AW6" s="626"/>
      <c r="AX6" s="626"/>
      <c r="AY6" s="626"/>
      <c r="AZ6" s="626"/>
      <c r="BA6" s="626"/>
      <c r="BB6" s="626"/>
      <c r="BC6" s="626"/>
    </row>
    <row r="7" spans="1:55" s="140" customFormat="1" ht="12.75" customHeight="1">
      <c r="A7" s="775" t="s">
        <v>538</v>
      </c>
      <c r="B7" s="775" t="s">
        <v>73</v>
      </c>
      <c r="C7" s="775" t="s">
        <v>555</v>
      </c>
      <c r="D7" s="775" t="s">
        <v>50</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2219</v>
      </c>
      <c r="AE7" s="762" t="s">
        <v>1474</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row>
    <row r="8" spans="1:55" s="140" customFormat="1" ht="12.75" customHeight="1">
      <c r="A8" s="775" t="s">
        <v>538</v>
      </c>
      <c r="B8" s="775" t="s">
        <v>1307</v>
      </c>
      <c r="C8" s="775" t="s">
        <v>555</v>
      </c>
      <c r="D8" s="775" t="s">
        <v>50</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2220</v>
      </c>
      <c r="AE8" s="762" t="s">
        <v>636</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row>
    <row r="9" spans="1:55" s="140" customFormat="1" ht="12.75" customHeight="1">
      <c r="A9" s="775" t="s">
        <v>538</v>
      </c>
      <c r="B9" s="775" t="s">
        <v>74</v>
      </c>
      <c r="C9" s="775" t="s">
        <v>555</v>
      </c>
      <c r="D9" s="775" t="s">
        <v>50</v>
      </c>
      <c r="E9" s="138">
        <v>0</v>
      </c>
      <c r="F9" s="138">
        <v>0</v>
      </c>
      <c r="G9" s="138">
        <v>0</v>
      </c>
      <c r="H9" s="138">
        <v>0</v>
      </c>
      <c r="I9" s="138">
        <v>0</v>
      </c>
      <c r="J9" s="138">
        <v>0</v>
      </c>
      <c r="K9" s="138">
        <v>0</v>
      </c>
      <c r="L9" s="138">
        <v>0</v>
      </c>
      <c r="M9" s="138">
        <v>0</v>
      </c>
      <c r="N9" s="138">
        <v>0</v>
      </c>
      <c r="O9" s="138">
        <v>0</v>
      </c>
      <c r="P9" s="138">
        <v>0</v>
      </c>
      <c r="Q9" s="138">
        <v>0</v>
      </c>
      <c r="R9" s="138">
        <v>0</v>
      </c>
      <c r="S9" s="138">
        <v>0</v>
      </c>
      <c r="T9" s="138">
        <v>0</v>
      </c>
      <c r="U9" s="138">
        <v>0</v>
      </c>
      <c r="V9" s="138">
        <v>0</v>
      </c>
      <c r="W9" s="138">
        <v>0</v>
      </c>
      <c r="X9" s="138">
        <v>0</v>
      </c>
      <c r="Y9" s="138">
        <v>0</v>
      </c>
      <c r="Z9" s="138">
        <v>0</v>
      </c>
      <c r="AA9" s="138">
        <v>0</v>
      </c>
      <c r="AB9" s="138">
        <v>0</v>
      </c>
      <c r="AC9" s="1054" t="s">
        <v>2221</v>
      </c>
      <c r="AE9" s="762" t="s">
        <v>637</v>
      </c>
      <c r="AF9" s="138">
        <v>0</v>
      </c>
      <c r="AG9" s="138">
        <v>0</v>
      </c>
      <c r="AH9" s="138">
        <v>0</v>
      </c>
      <c r="AI9" s="138">
        <v>0</v>
      </c>
      <c r="AJ9" s="138">
        <v>0</v>
      </c>
      <c r="AK9" s="138">
        <v>0</v>
      </c>
      <c r="AL9" s="138">
        <v>0</v>
      </c>
      <c r="AM9" s="138">
        <v>0</v>
      </c>
      <c r="AN9" s="138">
        <v>0</v>
      </c>
      <c r="AO9" s="138">
        <v>0</v>
      </c>
      <c r="AP9" s="138">
        <v>0</v>
      </c>
      <c r="AQ9" s="138">
        <v>0</v>
      </c>
      <c r="AR9" s="138">
        <v>0</v>
      </c>
      <c r="AS9" s="138">
        <v>0</v>
      </c>
      <c r="AT9" s="138">
        <v>0</v>
      </c>
      <c r="AU9" s="138">
        <v>0</v>
      </c>
      <c r="AV9" s="138">
        <v>0</v>
      </c>
      <c r="AW9" s="138">
        <v>0</v>
      </c>
      <c r="AX9" s="138">
        <v>0</v>
      </c>
      <c r="AY9" s="138">
        <v>0</v>
      </c>
      <c r="AZ9" s="138">
        <v>0</v>
      </c>
      <c r="BA9" s="138">
        <v>0</v>
      </c>
      <c r="BB9" s="138">
        <v>0</v>
      </c>
      <c r="BC9" s="138">
        <v>0</v>
      </c>
    </row>
    <row r="10" spans="1:55" s="140" customFormat="1" ht="12.75" customHeight="1">
      <c r="A10" s="775"/>
      <c r="B10" s="775"/>
      <c r="C10" s="775"/>
      <c r="D10" s="775"/>
      <c r="E10" s="141" t="str">
        <f>IF(AND(SUM(E7:E9)&gt;0,E8=0),"Missing Input",IF(AND(SUM(E7:E8)&gt;0,E9=0),"Missing Output",IF(AND(SUM(E7:E9)&gt;0,E8&gt;0,E9&gt;0),(E9*3.6)/E8*100,"")))</f>
        <v/>
      </c>
      <c r="F10" s="141" t="str">
        <f t="shared" ref="F10:AB10" si="0">IF(AND(SUM(F7:F9)&gt;0,F8=0),"Missing Input",IF(AND(SUM(F7:F8)&gt;0,F9=0),"Missing Output",IF(AND(SUM(F7:F9)&gt;0,F8&gt;0,F9&gt;0),(F9*3.6)/F8*100,"")))</f>
        <v/>
      </c>
      <c r="G10" s="141" t="str">
        <f t="shared" si="0"/>
        <v/>
      </c>
      <c r="H10" s="141" t="str">
        <f t="shared" si="0"/>
        <v/>
      </c>
      <c r="I10" s="141" t="str">
        <f t="shared" si="0"/>
        <v/>
      </c>
      <c r="J10" s="141" t="str">
        <f t="shared" si="0"/>
        <v/>
      </c>
      <c r="K10" s="141" t="str">
        <f t="shared" si="0"/>
        <v/>
      </c>
      <c r="L10" s="141" t="str">
        <f t="shared" si="0"/>
        <v/>
      </c>
      <c r="M10" s="141" t="str">
        <f t="shared" si="0"/>
        <v/>
      </c>
      <c r="N10" s="141" t="str">
        <f t="shared" si="0"/>
        <v/>
      </c>
      <c r="O10" s="141" t="str">
        <f t="shared" si="0"/>
        <v/>
      </c>
      <c r="P10" s="141" t="str">
        <f t="shared" si="0"/>
        <v/>
      </c>
      <c r="Q10" s="141" t="str">
        <f t="shared" si="0"/>
        <v/>
      </c>
      <c r="R10" s="141" t="str">
        <f t="shared" si="0"/>
        <v/>
      </c>
      <c r="S10" s="141" t="str">
        <f t="shared" si="0"/>
        <v/>
      </c>
      <c r="T10" s="141" t="str">
        <f t="shared" si="0"/>
        <v/>
      </c>
      <c r="U10" s="141" t="str">
        <f t="shared" si="0"/>
        <v/>
      </c>
      <c r="V10" s="141" t="str">
        <f t="shared" si="0"/>
        <v/>
      </c>
      <c r="W10" s="141" t="str">
        <f t="shared" si="0"/>
        <v/>
      </c>
      <c r="X10" s="141" t="str">
        <f>IF(AND(SUM(X7:X9)&gt;0,X8=0),"Missing Input",IF(AND(SUM(X7:X8)&gt;0,X9=0),"Missing Output",IF(AND(SUM(X7:X9)&gt;0,X8&gt;0,X9&gt;0),(X9*3.6)/X8*100,"")))</f>
        <v/>
      </c>
      <c r="Y10" s="141" t="str">
        <f>IF(AND(SUM(Y7:Y9)&gt;0,Y8=0),"Missing Input",IF(AND(SUM(Y7:Y8)&gt;0,Y9=0),"Missing Output",IF(AND(SUM(Y7:Y9)&gt;0,Y8&gt;0,Y9&gt;0),(Y9*3.6)/Y8*100,"")))</f>
        <v/>
      </c>
      <c r="Z10" s="141" t="str">
        <f>IF(AND(SUM(Z7:Z9)&gt;0,Z8=0),"Missing Input",IF(AND(SUM(Z7:Z8)&gt;0,Z9=0),"Missing Output",IF(AND(SUM(Z7:Z9)&gt;0,Z8&gt;0,Z9&gt;0),(Z9*3.6)/Z8*100,"")))</f>
        <v/>
      </c>
      <c r="AA10" s="141" t="str">
        <f>IF(AND(SUM(AA7:AA9)&gt;0,AA8=0),"Missing Input",IF(AND(SUM(AA7:AA8)&gt;0,AA9=0),"Missing Output",IF(AND(SUM(AA7:AA9)&gt;0,AA8&gt;0,AA9&gt;0),(AA9*3.6)/AA8*100,"")))</f>
        <v/>
      </c>
      <c r="AB10" s="141" t="str">
        <f t="shared" si="0"/>
        <v/>
      </c>
      <c r="AC10" s="1070" t="s">
        <v>2222</v>
      </c>
      <c r="AE10" s="762" t="s">
        <v>964</v>
      </c>
      <c r="AF10" s="141" t="str">
        <f t="shared" ref="AF10:BC10" si="1">IF(AND(SUM(AF7:AF9)&gt;0,AF8=0),"Missing Input",IF(AND(SUM(AF7:AF8)&gt;0,AF9=0),"Missing Output",IF(AND(SUM(AF7:AF9)&gt;0,AF8&gt;0,AF9&gt;0),(AF9*3.6)/AF8*100,"")))</f>
        <v/>
      </c>
      <c r="AG10" s="141" t="str">
        <f t="shared" si="1"/>
        <v/>
      </c>
      <c r="AH10" s="141" t="str">
        <f t="shared" si="1"/>
        <v/>
      </c>
      <c r="AI10" s="141" t="str">
        <f t="shared" si="1"/>
        <v/>
      </c>
      <c r="AJ10" s="141" t="str">
        <f t="shared" si="1"/>
        <v/>
      </c>
      <c r="AK10" s="141" t="str">
        <f t="shared" si="1"/>
        <v/>
      </c>
      <c r="AL10" s="141" t="str">
        <f t="shared" si="1"/>
        <v/>
      </c>
      <c r="AM10" s="141" t="str">
        <f t="shared" si="1"/>
        <v/>
      </c>
      <c r="AN10" s="141" t="str">
        <f t="shared" si="1"/>
        <v/>
      </c>
      <c r="AO10" s="141" t="str">
        <f t="shared" si="1"/>
        <v/>
      </c>
      <c r="AP10" s="141" t="str">
        <f t="shared" si="1"/>
        <v/>
      </c>
      <c r="AQ10" s="141" t="str">
        <f t="shared" si="1"/>
        <v/>
      </c>
      <c r="AR10" s="141" t="str">
        <f t="shared" si="1"/>
        <v/>
      </c>
      <c r="AS10" s="141" t="str">
        <f t="shared" si="1"/>
        <v/>
      </c>
      <c r="AT10" s="141" t="str">
        <f t="shared" si="1"/>
        <v/>
      </c>
      <c r="AU10" s="141" t="str">
        <f t="shared" si="1"/>
        <v/>
      </c>
      <c r="AV10" s="141" t="str">
        <f t="shared" si="1"/>
        <v/>
      </c>
      <c r="AW10" s="141" t="str">
        <f t="shared" si="1"/>
        <v/>
      </c>
      <c r="AX10" s="141" t="str">
        <f t="shared" si="1"/>
        <v/>
      </c>
      <c r="AY10" s="141" t="str">
        <f>IF(AND(SUM(AY7:AY9)&gt;0,AY8=0),"Missing Input",IF(AND(SUM(AY7:AY8)&gt;0,AY9=0),"Missing Output",IF(AND(SUM(AY7:AY9)&gt;0,AY8&gt;0,AY9&gt;0),(AY9*3.6)/AY8*100,"")))</f>
        <v/>
      </c>
      <c r="AZ10" s="141" t="str">
        <f>IF(AND(SUM(AZ7:AZ9)&gt;0,AZ8=0),"Missing Input",IF(AND(SUM(AZ7:AZ8)&gt;0,AZ9=0),"Missing Output",IF(AND(SUM(AZ7:AZ9)&gt;0,AZ8&gt;0,AZ9&gt;0),(AZ9*3.6)/AZ8*100,"")))</f>
        <v/>
      </c>
      <c r="BA10" s="141" t="str">
        <f>IF(AND(SUM(BA7:BA9)&gt;0,BA8=0),"Missing Input",IF(AND(SUM(BA7:BA8)&gt;0,BA9=0),"Missing Output",IF(AND(SUM(BA7:BA9)&gt;0,BA8&gt;0,BA9&gt;0),(BA9*3.6)/BA8*100,"")))</f>
        <v/>
      </c>
      <c r="BB10" s="141" t="str">
        <f>IF(AND(SUM(BB7:BB9)&gt;0,BB8=0),"Missing Input",IF(AND(SUM(BB7:BB8)&gt;0,BB9=0),"Missing Output",IF(AND(SUM(BB7:BB9)&gt;0,BB8&gt;0,BB9&gt;0),(BB9*3.6)/BB8*100,"")))</f>
        <v/>
      </c>
      <c r="BC10" s="141" t="str">
        <f t="shared" si="1"/>
        <v/>
      </c>
    </row>
    <row r="11" spans="1:55" s="140" customFormat="1" ht="24" customHeight="1">
      <c r="A11" s="775"/>
      <c r="B11" s="775"/>
      <c r="C11" s="775"/>
      <c r="D11" s="775"/>
      <c r="E11" s="628"/>
      <c r="F11" s="628"/>
      <c r="G11" s="628"/>
      <c r="H11" s="628"/>
      <c r="I11" s="628"/>
      <c r="J11" s="629"/>
      <c r="K11" s="629"/>
      <c r="L11" s="629"/>
      <c r="M11" s="629"/>
      <c r="N11" s="629"/>
      <c r="O11" s="144"/>
      <c r="P11" s="630"/>
      <c r="Q11" s="630"/>
      <c r="R11" s="630"/>
      <c r="S11" s="630"/>
      <c r="T11" s="630"/>
      <c r="U11" s="630"/>
      <c r="V11" s="630"/>
      <c r="W11" s="630"/>
      <c r="X11" s="630"/>
      <c r="Y11" s="144"/>
      <c r="Z11" s="630"/>
      <c r="AA11" s="630"/>
      <c r="AB11" s="144"/>
      <c r="AC11" s="1067" t="s">
        <v>2141</v>
      </c>
      <c r="AE11" s="762" t="s">
        <v>189</v>
      </c>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row>
    <row r="12" spans="1:55" s="140" customFormat="1" ht="12.75" customHeight="1">
      <c r="A12" s="775" t="s">
        <v>538</v>
      </c>
      <c r="B12" s="775" t="s">
        <v>73</v>
      </c>
      <c r="C12" s="775" t="s">
        <v>556</v>
      </c>
      <c r="D12" s="775" t="s">
        <v>50</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2219</v>
      </c>
      <c r="AE12" s="762" t="s">
        <v>1474</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row>
    <row r="13" spans="1:55" s="140" customFormat="1" ht="12.75" customHeight="1">
      <c r="A13" s="775" t="s">
        <v>538</v>
      </c>
      <c r="B13" s="775" t="s">
        <v>1307</v>
      </c>
      <c r="C13" s="775" t="s">
        <v>556</v>
      </c>
      <c r="D13" s="775" t="s">
        <v>50</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2220</v>
      </c>
      <c r="AE13" s="762" t="s">
        <v>636</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row>
    <row r="14" spans="1:55" s="140" customFormat="1" ht="12.75" customHeight="1">
      <c r="A14" s="775" t="s">
        <v>538</v>
      </c>
      <c r="B14" s="775" t="s">
        <v>74</v>
      </c>
      <c r="C14" s="775" t="s">
        <v>556</v>
      </c>
      <c r="D14" s="775" t="s">
        <v>50</v>
      </c>
      <c r="E14" s="138">
        <v>0</v>
      </c>
      <c r="F14" s="138">
        <v>0</v>
      </c>
      <c r="G14" s="138">
        <v>0</v>
      </c>
      <c r="H14" s="138">
        <v>0</v>
      </c>
      <c r="I14" s="138">
        <v>0</v>
      </c>
      <c r="J14" s="138">
        <v>0</v>
      </c>
      <c r="K14" s="138">
        <v>0</v>
      </c>
      <c r="L14" s="138">
        <v>0</v>
      </c>
      <c r="M14" s="138">
        <v>0</v>
      </c>
      <c r="N14" s="138">
        <v>0</v>
      </c>
      <c r="O14" s="138">
        <v>0</v>
      </c>
      <c r="P14" s="138">
        <v>0</v>
      </c>
      <c r="Q14" s="138">
        <v>0</v>
      </c>
      <c r="R14" s="138">
        <v>0</v>
      </c>
      <c r="S14" s="138">
        <v>0</v>
      </c>
      <c r="T14" s="138">
        <v>0</v>
      </c>
      <c r="U14" s="138">
        <v>0</v>
      </c>
      <c r="V14" s="138">
        <v>0</v>
      </c>
      <c r="W14" s="138">
        <v>0</v>
      </c>
      <c r="X14" s="138">
        <v>0</v>
      </c>
      <c r="Y14" s="138">
        <v>0</v>
      </c>
      <c r="Z14" s="138">
        <v>0</v>
      </c>
      <c r="AA14" s="138">
        <v>0</v>
      </c>
      <c r="AB14" s="138">
        <v>0</v>
      </c>
      <c r="AC14" s="1054" t="s">
        <v>2221</v>
      </c>
      <c r="AE14" s="762" t="s">
        <v>637</v>
      </c>
      <c r="AF14" s="138">
        <v>0</v>
      </c>
      <c r="AG14" s="138">
        <v>0</v>
      </c>
      <c r="AH14" s="138">
        <v>0</v>
      </c>
      <c r="AI14" s="138">
        <v>0</v>
      </c>
      <c r="AJ14" s="138">
        <v>0</v>
      </c>
      <c r="AK14" s="138">
        <v>0</v>
      </c>
      <c r="AL14" s="138">
        <v>0</v>
      </c>
      <c r="AM14" s="138">
        <v>0</v>
      </c>
      <c r="AN14" s="138">
        <v>0</v>
      </c>
      <c r="AO14" s="138">
        <v>0</v>
      </c>
      <c r="AP14" s="138">
        <v>0</v>
      </c>
      <c r="AQ14" s="138">
        <v>0</v>
      </c>
      <c r="AR14" s="138">
        <v>0</v>
      </c>
      <c r="AS14" s="138">
        <v>0</v>
      </c>
      <c r="AT14" s="138">
        <v>0</v>
      </c>
      <c r="AU14" s="138">
        <v>0</v>
      </c>
      <c r="AV14" s="138">
        <v>0</v>
      </c>
      <c r="AW14" s="138">
        <v>0</v>
      </c>
      <c r="AX14" s="138">
        <v>0</v>
      </c>
      <c r="AY14" s="138">
        <v>0</v>
      </c>
      <c r="AZ14" s="138">
        <v>0</v>
      </c>
      <c r="BA14" s="138">
        <v>0</v>
      </c>
      <c r="BB14" s="138">
        <v>0</v>
      </c>
      <c r="BC14" s="138">
        <v>0</v>
      </c>
    </row>
    <row r="15" spans="1:55" s="140" customFormat="1" ht="12.75" customHeight="1">
      <c r="A15" s="775" t="s">
        <v>538</v>
      </c>
      <c r="B15" s="775" t="s">
        <v>75</v>
      </c>
      <c r="C15" s="775" t="s">
        <v>556</v>
      </c>
      <c r="D15" s="775" t="s">
        <v>50</v>
      </c>
      <c r="E15" s="138">
        <v>0</v>
      </c>
      <c r="F15" s="138">
        <v>0</v>
      </c>
      <c r="G15" s="138">
        <v>0</v>
      </c>
      <c r="H15" s="138">
        <v>0</v>
      </c>
      <c r="I15" s="138">
        <v>0</v>
      </c>
      <c r="J15" s="138">
        <v>0</v>
      </c>
      <c r="K15" s="138">
        <v>0</v>
      </c>
      <c r="L15" s="138">
        <v>0</v>
      </c>
      <c r="M15" s="138">
        <v>0</v>
      </c>
      <c r="N15" s="138">
        <v>0</v>
      </c>
      <c r="O15" s="138">
        <v>0</v>
      </c>
      <c r="P15" s="138">
        <v>0</v>
      </c>
      <c r="Q15" s="138">
        <v>0</v>
      </c>
      <c r="R15" s="138">
        <v>0</v>
      </c>
      <c r="S15" s="138">
        <v>0</v>
      </c>
      <c r="T15" s="138">
        <v>0</v>
      </c>
      <c r="U15" s="138">
        <v>0</v>
      </c>
      <c r="V15" s="138">
        <v>0</v>
      </c>
      <c r="W15" s="138">
        <v>0</v>
      </c>
      <c r="X15" s="138">
        <v>0</v>
      </c>
      <c r="Y15" s="138">
        <v>0</v>
      </c>
      <c r="Z15" s="138">
        <v>0</v>
      </c>
      <c r="AA15" s="138">
        <v>0</v>
      </c>
      <c r="AB15" s="138">
        <v>0</v>
      </c>
      <c r="AC15" s="1054" t="s">
        <v>2225</v>
      </c>
      <c r="AE15" s="762" t="s">
        <v>638</v>
      </c>
      <c r="AF15" s="138">
        <v>0</v>
      </c>
      <c r="AG15" s="138">
        <v>0</v>
      </c>
      <c r="AH15" s="138">
        <v>0</v>
      </c>
      <c r="AI15" s="138">
        <v>0</v>
      </c>
      <c r="AJ15" s="138">
        <v>0</v>
      </c>
      <c r="AK15" s="138">
        <v>0</v>
      </c>
      <c r="AL15" s="138">
        <v>0</v>
      </c>
      <c r="AM15" s="138">
        <v>0</v>
      </c>
      <c r="AN15" s="138">
        <v>0</v>
      </c>
      <c r="AO15" s="138">
        <v>0</v>
      </c>
      <c r="AP15" s="138">
        <v>0</v>
      </c>
      <c r="AQ15" s="138">
        <v>0</v>
      </c>
      <c r="AR15" s="138">
        <v>0</v>
      </c>
      <c r="AS15" s="138">
        <v>0</v>
      </c>
      <c r="AT15" s="138">
        <v>0</v>
      </c>
      <c r="AU15" s="138">
        <v>0</v>
      </c>
      <c r="AV15" s="138">
        <v>0</v>
      </c>
      <c r="AW15" s="138">
        <v>0</v>
      </c>
      <c r="AX15" s="138">
        <v>0</v>
      </c>
      <c r="AY15" s="138">
        <v>0</v>
      </c>
      <c r="AZ15" s="138">
        <v>0</v>
      </c>
      <c r="BA15" s="138">
        <v>0</v>
      </c>
      <c r="BB15" s="138">
        <v>0</v>
      </c>
      <c r="BC15" s="138">
        <v>0</v>
      </c>
    </row>
    <row r="16" spans="1:55" s="140" customFormat="1" ht="12.75" customHeight="1">
      <c r="A16" s="775"/>
      <c r="B16" s="775"/>
      <c r="C16" s="775"/>
      <c r="D16" s="775"/>
      <c r="E16" s="141" t="str">
        <f>IF(AND(SUM(E12:E15)&gt;0,E13=0),"Missing Input",IF(AND(SUM(E12:E15)&gt;0,E14=0),"Missing Output",IF(AND(SUM(E12:E15)&gt;0,E13&gt;0,E14&gt;0),(E14*3.6+E15)/E13*100,"")))</f>
        <v/>
      </c>
      <c r="F16" s="141" t="str">
        <f t="shared" ref="F16:AB16" si="2">IF(AND(SUM(F12:F15)&gt;0,F13=0),"Missing Input",IF(AND(SUM(F12:F15)&gt;0,F14=0),"Missing Output",IF(AND(SUM(F12:F15)&gt;0,F13&gt;0,F14&gt;0),(F14*3.6+F15)/F13*100,"")))</f>
        <v/>
      </c>
      <c r="G16" s="141" t="str">
        <f t="shared" si="2"/>
        <v/>
      </c>
      <c r="H16" s="141" t="str">
        <f t="shared" si="2"/>
        <v/>
      </c>
      <c r="I16" s="141" t="str">
        <f t="shared" si="2"/>
        <v/>
      </c>
      <c r="J16" s="141" t="str">
        <f t="shared" si="2"/>
        <v/>
      </c>
      <c r="K16" s="141" t="str">
        <f t="shared" si="2"/>
        <v/>
      </c>
      <c r="L16" s="141" t="str">
        <f t="shared" si="2"/>
        <v/>
      </c>
      <c r="M16" s="141" t="str">
        <f t="shared" si="2"/>
        <v/>
      </c>
      <c r="N16" s="141" t="str">
        <f t="shared" si="2"/>
        <v/>
      </c>
      <c r="O16" s="141" t="str">
        <f t="shared" si="2"/>
        <v/>
      </c>
      <c r="P16" s="141" t="str">
        <f t="shared" si="2"/>
        <v/>
      </c>
      <c r="Q16" s="141" t="str">
        <f t="shared" si="2"/>
        <v/>
      </c>
      <c r="R16" s="141" t="str">
        <f t="shared" si="2"/>
        <v/>
      </c>
      <c r="S16" s="141" t="str">
        <f t="shared" si="2"/>
        <v/>
      </c>
      <c r="T16" s="141" t="str">
        <f t="shared" si="2"/>
        <v/>
      </c>
      <c r="U16" s="141" t="str">
        <f t="shared" si="2"/>
        <v/>
      </c>
      <c r="V16" s="141" t="str">
        <f t="shared" si="2"/>
        <v/>
      </c>
      <c r="W16" s="141" t="str">
        <f t="shared" si="2"/>
        <v/>
      </c>
      <c r="X16" s="141" t="str">
        <f>IF(AND(SUM(X12:X15)&gt;0,X13=0),"Missing Input",IF(AND(SUM(X12:X15)&gt;0,X14=0),"Missing Output",IF(AND(SUM(X12:X15)&gt;0,X13&gt;0,X14&gt;0),(X14*3.6+X15)/X13*100,"")))</f>
        <v/>
      </c>
      <c r="Y16" s="141" t="str">
        <f>IF(AND(SUM(Y12:Y15)&gt;0,Y13=0),"Missing Input",IF(AND(SUM(Y12:Y15)&gt;0,Y14=0),"Missing Output",IF(AND(SUM(Y12:Y15)&gt;0,Y13&gt;0,Y14&gt;0),(Y14*3.6+Y15)/Y13*100,"")))</f>
        <v/>
      </c>
      <c r="Z16" s="141" t="str">
        <f>IF(AND(SUM(Z12:Z15)&gt;0,Z13=0),"Missing Input",IF(AND(SUM(Z12:Z15)&gt;0,Z14=0),"Missing Output",IF(AND(SUM(Z12:Z15)&gt;0,Z13&gt;0,Z14&gt;0),(Z14*3.6+Z15)/Z13*100,"")))</f>
        <v/>
      </c>
      <c r="AA16" s="141" t="str">
        <f>IF(AND(SUM(AA12:AA15)&gt;0,AA13=0),"Missing Input",IF(AND(SUM(AA12:AA15)&gt;0,AA14=0),"Missing Output",IF(AND(SUM(AA12:AA15)&gt;0,AA13&gt;0,AA14&gt;0),(AA14*3.6+AA15)/AA13*100,"")))</f>
        <v/>
      </c>
      <c r="AB16" s="141" t="str">
        <f t="shared" si="2"/>
        <v/>
      </c>
      <c r="AC16" s="1070" t="s">
        <v>2222</v>
      </c>
      <c r="AE16" s="762" t="s">
        <v>964</v>
      </c>
      <c r="AF16" s="141" t="str">
        <f t="shared" ref="AF16:BC16" si="3">IF(AND(SUM(AF12:AF15)&gt;0,AF13=0),"Missing Input",IF(AND(SUM(AF12:AF15)&gt;0,AF14=0),"Missing Output",IF(AND(SUM(AF12:AF15)&gt;0,AF13&gt;0,AF14&gt;0),(AF14*3.6+AF15)/AF13*100,"")))</f>
        <v/>
      </c>
      <c r="AG16" s="141" t="str">
        <f t="shared" si="3"/>
        <v/>
      </c>
      <c r="AH16" s="141" t="str">
        <f t="shared" si="3"/>
        <v/>
      </c>
      <c r="AI16" s="141" t="str">
        <f t="shared" si="3"/>
        <v/>
      </c>
      <c r="AJ16" s="141" t="str">
        <f t="shared" si="3"/>
        <v/>
      </c>
      <c r="AK16" s="141" t="str">
        <f t="shared" si="3"/>
        <v/>
      </c>
      <c r="AL16" s="141" t="str">
        <f t="shared" si="3"/>
        <v/>
      </c>
      <c r="AM16" s="141" t="str">
        <f t="shared" si="3"/>
        <v/>
      </c>
      <c r="AN16" s="141" t="str">
        <f t="shared" si="3"/>
        <v/>
      </c>
      <c r="AO16" s="141" t="str">
        <f t="shared" si="3"/>
        <v/>
      </c>
      <c r="AP16" s="141" t="str">
        <f t="shared" si="3"/>
        <v/>
      </c>
      <c r="AQ16" s="141" t="str">
        <f t="shared" si="3"/>
        <v/>
      </c>
      <c r="AR16" s="141" t="str">
        <f t="shared" si="3"/>
        <v/>
      </c>
      <c r="AS16" s="141" t="str">
        <f t="shared" si="3"/>
        <v/>
      </c>
      <c r="AT16" s="141" t="str">
        <f t="shared" si="3"/>
        <v/>
      </c>
      <c r="AU16" s="141" t="str">
        <f t="shared" si="3"/>
        <v/>
      </c>
      <c r="AV16" s="141" t="str">
        <f t="shared" si="3"/>
        <v/>
      </c>
      <c r="AW16" s="141" t="str">
        <f t="shared" si="3"/>
        <v/>
      </c>
      <c r="AX16" s="141" t="str">
        <f t="shared" si="3"/>
        <v/>
      </c>
      <c r="AY16" s="141" t="str">
        <f>IF(AND(SUM(AY12:AY15)&gt;0,AY13=0),"Missing Input",IF(AND(SUM(AY12:AY15)&gt;0,AY14=0),"Missing Output",IF(AND(SUM(AY12:AY15)&gt;0,AY13&gt;0,AY14&gt;0),(AY14*3.6+AY15)/AY13*100,"")))</f>
        <v/>
      </c>
      <c r="AZ16" s="141" t="str">
        <f>IF(AND(SUM(AZ12:AZ15)&gt;0,AZ13=0),"Missing Input",IF(AND(SUM(AZ12:AZ15)&gt;0,AZ14=0),"Missing Output",IF(AND(SUM(AZ12:AZ15)&gt;0,AZ13&gt;0,AZ14&gt;0),(AZ14*3.6+AZ15)/AZ13*100,"")))</f>
        <v/>
      </c>
      <c r="BA16" s="141" t="str">
        <f>IF(AND(SUM(BA12:BA15)&gt;0,BA13=0),"Missing Input",IF(AND(SUM(BA12:BA15)&gt;0,BA14=0),"Missing Output",IF(AND(SUM(BA12:BA15)&gt;0,BA13&gt;0,BA14&gt;0),(BA14*3.6+BA15)/BA13*100,"")))</f>
        <v/>
      </c>
      <c r="BB16" s="141" t="str">
        <f>IF(AND(SUM(BB12:BB15)&gt;0,BB13=0),"Missing Input",IF(AND(SUM(BB12:BB15)&gt;0,BB14=0),"Missing Output",IF(AND(SUM(BB12:BB15)&gt;0,BB13&gt;0,BB14&gt;0),(BB14*3.6+BB15)/BB13*100,"")))</f>
        <v/>
      </c>
      <c r="BC16" s="141" t="str">
        <f t="shared" si="3"/>
        <v/>
      </c>
    </row>
    <row r="17" spans="1:55" s="140" customFormat="1" ht="24" customHeight="1">
      <c r="A17" s="775"/>
      <c r="B17" s="775"/>
      <c r="C17" s="775"/>
      <c r="D17" s="775"/>
      <c r="E17" s="628"/>
      <c r="F17" s="628"/>
      <c r="G17" s="628"/>
      <c r="H17" s="628"/>
      <c r="I17" s="628"/>
      <c r="J17" s="629"/>
      <c r="K17" s="629"/>
      <c r="L17" s="629"/>
      <c r="M17" s="629"/>
      <c r="N17" s="629"/>
      <c r="O17" s="144"/>
      <c r="P17" s="630"/>
      <c r="Q17" s="630"/>
      <c r="R17" s="630"/>
      <c r="S17" s="630"/>
      <c r="T17" s="630"/>
      <c r="U17" s="630"/>
      <c r="V17" s="630"/>
      <c r="W17" s="630"/>
      <c r="X17" s="630"/>
      <c r="Y17" s="144"/>
      <c r="Z17" s="630"/>
      <c r="AA17" s="630"/>
      <c r="AB17" s="144"/>
      <c r="AC17" s="1066" t="s">
        <v>2269</v>
      </c>
      <c r="AE17" s="762" t="s">
        <v>198</v>
      </c>
      <c r="AF17" s="630"/>
      <c r="AG17" s="630"/>
      <c r="AH17" s="630"/>
      <c r="AI17" s="630"/>
      <c r="AJ17" s="630"/>
      <c r="AK17" s="630"/>
      <c r="AL17" s="630"/>
      <c r="AM17" s="630"/>
      <c r="AN17" s="630"/>
      <c r="AO17" s="630"/>
      <c r="AP17" s="630"/>
      <c r="AQ17" s="630"/>
      <c r="AR17" s="630"/>
      <c r="AS17" s="630"/>
      <c r="AT17" s="630"/>
      <c r="AU17" s="630"/>
      <c r="AV17" s="630"/>
      <c r="AW17" s="630"/>
      <c r="AX17" s="630"/>
      <c r="AY17" s="630"/>
      <c r="AZ17" s="630"/>
      <c r="BA17" s="630"/>
      <c r="BB17" s="630"/>
      <c r="BC17" s="630"/>
    </row>
    <row r="18" spans="1:55" s="140" customFormat="1" ht="12.75" customHeight="1">
      <c r="A18" s="775" t="s">
        <v>538</v>
      </c>
      <c r="B18" s="775" t="s">
        <v>73</v>
      </c>
      <c r="C18" s="775" t="s">
        <v>558</v>
      </c>
      <c r="D18" s="775" t="s">
        <v>50</v>
      </c>
      <c r="E18" s="138">
        <v>0</v>
      </c>
      <c r="F18" s="138">
        <v>0</v>
      </c>
      <c r="G18" s="138">
        <v>0</v>
      </c>
      <c r="H18" s="138">
        <v>0</v>
      </c>
      <c r="I18" s="138">
        <v>0</v>
      </c>
      <c r="J18" s="138">
        <v>0</v>
      </c>
      <c r="K18" s="138">
        <v>0</v>
      </c>
      <c r="L18" s="138">
        <v>0</v>
      </c>
      <c r="M18" s="138">
        <v>0</v>
      </c>
      <c r="N18" s="138">
        <v>0</v>
      </c>
      <c r="O18" s="138">
        <v>0</v>
      </c>
      <c r="P18" s="138">
        <v>0</v>
      </c>
      <c r="Q18" s="138">
        <v>0</v>
      </c>
      <c r="R18" s="138">
        <v>0</v>
      </c>
      <c r="S18" s="138">
        <v>0</v>
      </c>
      <c r="T18" s="138">
        <v>0</v>
      </c>
      <c r="U18" s="138">
        <v>0</v>
      </c>
      <c r="V18" s="138">
        <v>0</v>
      </c>
      <c r="W18" s="138">
        <v>0</v>
      </c>
      <c r="X18" s="138">
        <v>0</v>
      </c>
      <c r="Y18" s="138">
        <v>0</v>
      </c>
      <c r="Z18" s="138">
        <v>0</v>
      </c>
      <c r="AA18" s="138">
        <v>0</v>
      </c>
      <c r="AB18" s="138">
        <v>0</v>
      </c>
      <c r="AC18" s="1054" t="s">
        <v>2219</v>
      </c>
      <c r="AE18" s="762" t="s">
        <v>1474</v>
      </c>
      <c r="AF18" s="138">
        <v>0</v>
      </c>
      <c r="AG18" s="138">
        <v>0</v>
      </c>
      <c r="AH18" s="138">
        <v>0</v>
      </c>
      <c r="AI18" s="138">
        <v>0</v>
      </c>
      <c r="AJ18" s="138">
        <v>0</v>
      </c>
      <c r="AK18" s="138">
        <v>0</v>
      </c>
      <c r="AL18" s="138">
        <v>0</v>
      </c>
      <c r="AM18" s="138">
        <v>0</v>
      </c>
      <c r="AN18" s="138">
        <v>0</v>
      </c>
      <c r="AO18" s="138">
        <v>0</v>
      </c>
      <c r="AP18" s="138">
        <v>0</v>
      </c>
      <c r="AQ18" s="138">
        <v>0</v>
      </c>
      <c r="AR18" s="138">
        <v>0</v>
      </c>
      <c r="AS18" s="138">
        <v>0</v>
      </c>
      <c r="AT18" s="138">
        <v>0</v>
      </c>
      <c r="AU18" s="138">
        <v>0</v>
      </c>
      <c r="AV18" s="138">
        <v>0</v>
      </c>
      <c r="AW18" s="138">
        <v>0</v>
      </c>
      <c r="AX18" s="138">
        <v>0</v>
      </c>
      <c r="AY18" s="138">
        <v>0</v>
      </c>
      <c r="AZ18" s="138">
        <v>0</v>
      </c>
      <c r="BA18" s="138">
        <v>0</v>
      </c>
      <c r="BB18" s="138">
        <v>0</v>
      </c>
      <c r="BC18" s="138">
        <v>0</v>
      </c>
    </row>
    <row r="19" spans="1:55" s="140" customFormat="1" ht="12.75" customHeight="1">
      <c r="A19" s="775" t="s">
        <v>538</v>
      </c>
      <c r="B19" s="775" t="s">
        <v>1307</v>
      </c>
      <c r="C19" s="775" t="s">
        <v>558</v>
      </c>
      <c r="D19" s="775" t="s">
        <v>50</v>
      </c>
      <c r="E19" s="138">
        <v>0</v>
      </c>
      <c r="F19" s="138">
        <v>0</v>
      </c>
      <c r="G19" s="138">
        <v>0</v>
      </c>
      <c r="H19" s="138">
        <v>0</v>
      </c>
      <c r="I19" s="138">
        <v>0</v>
      </c>
      <c r="J19" s="138">
        <v>0</v>
      </c>
      <c r="K19" s="138">
        <v>0</v>
      </c>
      <c r="L19" s="138">
        <v>0</v>
      </c>
      <c r="M19" s="138">
        <v>0</v>
      </c>
      <c r="N19" s="138">
        <v>0</v>
      </c>
      <c r="O19" s="138">
        <v>0</v>
      </c>
      <c r="P19" s="138">
        <v>0</v>
      </c>
      <c r="Q19" s="138">
        <v>0</v>
      </c>
      <c r="R19" s="138">
        <v>0</v>
      </c>
      <c r="S19" s="138">
        <v>0</v>
      </c>
      <c r="T19" s="138">
        <v>0</v>
      </c>
      <c r="U19" s="138">
        <v>0</v>
      </c>
      <c r="V19" s="138">
        <v>0</v>
      </c>
      <c r="W19" s="138">
        <v>0</v>
      </c>
      <c r="X19" s="138">
        <v>0</v>
      </c>
      <c r="Y19" s="138">
        <v>0</v>
      </c>
      <c r="Z19" s="138">
        <v>0</v>
      </c>
      <c r="AA19" s="138">
        <v>0</v>
      </c>
      <c r="AB19" s="138">
        <v>0</v>
      </c>
      <c r="AC19" s="1054" t="s">
        <v>2220</v>
      </c>
      <c r="AE19" s="762" t="s">
        <v>636</v>
      </c>
      <c r="AF19" s="138">
        <v>0</v>
      </c>
      <c r="AG19" s="138">
        <v>0</v>
      </c>
      <c r="AH19" s="138">
        <v>0</v>
      </c>
      <c r="AI19" s="138">
        <v>0</v>
      </c>
      <c r="AJ19" s="138">
        <v>0</v>
      </c>
      <c r="AK19" s="138">
        <v>0</v>
      </c>
      <c r="AL19" s="138">
        <v>0</v>
      </c>
      <c r="AM19" s="138">
        <v>0</v>
      </c>
      <c r="AN19" s="138">
        <v>0</v>
      </c>
      <c r="AO19" s="138">
        <v>0</v>
      </c>
      <c r="AP19" s="138">
        <v>0</v>
      </c>
      <c r="AQ19" s="138">
        <v>0</v>
      </c>
      <c r="AR19" s="138">
        <v>0</v>
      </c>
      <c r="AS19" s="138">
        <v>0</v>
      </c>
      <c r="AT19" s="138">
        <v>0</v>
      </c>
      <c r="AU19" s="138">
        <v>0</v>
      </c>
      <c r="AV19" s="138">
        <v>0</v>
      </c>
      <c r="AW19" s="138">
        <v>0</v>
      </c>
      <c r="AX19" s="138">
        <v>0</v>
      </c>
      <c r="AY19" s="138">
        <v>0</v>
      </c>
      <c r="AZ19" s="138">
        <v>0</v>
      </c>
      <c r="BA19" s="138">
        <v>0</v>
      </c>
      <c r="BB19" s="138">
        <v>0</v>
      </c>
      <c r="BC19" s="138">
        <v>0</v>
      </c>
    </row>
    <row r="20" spans="1:55" s="140" customFormat="1" ht="12.75" customHeight="1">
      <c r="A20" s="775" t="s">
        <v>538</v>
      </c>
      <c r="B20" s="775" t="s">
        <v>75</v>
      </c>
      <c r="C20" s="775" t="s">
        <v>558</v>
      </c>
      <c r="D20" s="775" t="s">
        <v>50</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2225</v>
      </c>
      <c r="AE20" s="762" t="s">
        <v>638</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row>
    <row r="21" spans="1:55" s="140" customFormat="1" ht="12.75" customHeight="1">
      <c r="A21" s="775"/>
      <c r="B21" s="775"/>
      <c r="C21" s="775"/>
      <c r="D21" s="775"/>
      <c r="E21" s="141" t="str">
        <f>IF(AND(SUM(E18:E20)&gt;0,E19=0),"Missing Input",IF(AND(SUM(E18:E19)&gt;0,E20=0),"Missing Output",IF(AND(SUM(E18:E20)&gt;0,E19&gt;0,E20&gt;0),(E20/E19)*100,"")))</f>
        <v/>
      </c>
      <c r="F21" s="141" t="str">
        <f t="shared" ref="F21:AB21" si="4">IF(AND(SUM(F18:F20)&gt;0,F19=0),"Missing Input",IF(AND(SUM(F18:F19)&gt;0,F20=0),"Missing Output",IF(AND(SUM(F18:F20)&gt;0,F19&gt;0,F20&gt;0),(F20/F19)*100,"")))</f>
        <v/>
      </c>
      <c r="G21" s="141" t="str">
        <f t="shared" si="4"/>
        <v/>
      </c>
      <c r="H21" s="141" t="str">
        <f t="shared" si="4"/>
        <v/>
      </c>
      <c r="I21" s="141" t="str">
        <f t="shared" si="4"/>
        <v/>
      </c>
      <c r="J21" s="141" t="str">
        <f t="shared" si="4"/>
        <v/>
      </c>
      <c r="K21" s="141" t="str">
        <f t="shared" si="4"/>
        <v/>
      </c>
      <c r="L21" s="141" t="str">
        <f t="shared" si="4"/>
        <v/>
      </c>
      <c r="M21" s="141" t="str">
        <f t="shared" si="4"/>
        <v/>
      </c>
      <c r="N21" s="141" t="str">
        <f t="shared" si="4"/>
        <v/>
      </c>
      <c r="O21" s="141" t="str">
        <f t="shared" si="4"/>
        <v/>
      </c>
      <c r="P21" s="141" t="str">
        <f t="shared" si="4"/>
        <v/>
      </c>
      <c r="Q21" s="141" t="str">
        <f t="shared" si="4"/>
        <v/>
      </c>
      <c r="R21" s="141" t="str">
        <f t="shared" si="4"/>
        <v/>
      </c>
      <c r="S21" s="141" t="str">
        <f t="shared" si="4"/>
        <v/>
      </c>
      <c r="T21" s="141" t="str">
        <f t="shared" si="4"/>
        <v/>
      </c>
      <c r="U21" s="141" t="str">
        <f t="shared" si="4"/>
        <v/>
      </c>
      <c r="V21" s="141" t="str">
        <f t="shared" si="4"/>
        <v/>
      </c>
      <c r="W21" s="141" t="str">
        <f t="shared" si="4"/>
        <v/>
      </c>
      <c r="X21" s="141" t="str">
        <f>IF(AND(SUM(X18:X20)&gt;0,X19=0),"Missing Input",IF(AND(SUM(X18:X19)&gt;0,X20=0),"Missing Output",IF(AND(SUM(X18:X20)&gt;0,X19&gt;0,X20&gt;0),(X20/X19)*100,"")))</f>
        <v/>
      </c>
      <c r="Y21" s="141" t="str">
        <f>IF(AND(SUM(Y18:Y20)&gt;0,Y19=0),"Missing Input",IF(AND(SUM(Y18:Y19)&gt;0,Y20=0),"Missing Output",IF(AND(SUM(Y18:Y20)&gt;0,Y19&gt;0,Y20&gt;0),(Y20/Y19)*100,"")))</f>
        <v/>
      </c>
      <c r="Z21" s="141" t="str">
        <f>IF(AND(SUM(Z18:Z20)&gt;0,Z19=0),"Missing Input",IF(AND(SUM(Z18:Z19)&gt;0,Z20=0),"Missing Output",IF(AND(SUM(Z18:Z20)&gt;0,Z19&gt;0,Z20&gt;0),(Z20/Z19)*100,"")))</f>
        <v/>
      </c>
      <c r="AA21" s="141" t="str">
        <f>IF(AND(SUM(AA18:AA20)&gt;0,AA19=0),"Missing Input",IF(AND(SUM(AA18:AA19)&gt;0,AA20=0),"Missing Output",IF(AND(SUM(AA18:AA20)&gt;0,AA19&gt;0,AA20&gt;0),(AA20/AA19)*100,"")))</f>
        <v/>
      </c>
      <c r="AB21" s="141" t="str">
        <f t="shared" si="4"/>
        <v/>
      </c>
      <c r="AC21" s="1070" t="s">
        <v>2222</v>
      </c>
      <c r="AE21" s="762" t="s">
        <v>964</v>
      </c>
      <c r="AF21" s="141" t="str">
        <f t="shared" ref="AF21:BC21" si="5">IF(AND(SUM(AF18:AF20)&gt;0,AF19=0),"Missing Input",IF(AND(SUM(AF18:AF19)&gt;0,AF20=0),"Missing Output",IF(AND(SUM(AF18:AF20)&gt;0,AF19&gt;0,AF20&gt;0),(AF20/AF19)*100,"")))</f>
        <v/>
      </c>
      <c r="AG21" s="141" t="str">
        <f t="shared" si="5"/>
        <v/>
      </c>
      <c r="AH21" s="141" t="str">
        <f t="shared" si="5"/>
        <v/>
      </c>
      <c r="AI21" s="141" t="str">
        <f t="shared" si="5"/>
        <v/>
      </c>
      <c r="AJ21" s="141" t="str">
        <f t="shared" si="5"/>
        <v/>
      </c>
      <c r="AK21" s="141" t="str">
        <f t="shared" si="5"/>
        <v/>
      </c>
      <c r="AL21" s="141" t="str">
        <f t="shared" si="5"/>
        <v/>
      </c>
      <c r="AM21" s="141" t="str">
        <f t="shared" si="5"/>
        <v/>
      </c>
      <c r="AN21" s="141" t="str">
        <f t="shared" si="5"/>
        <v/>
      </c>
      <c r="AO21" s="141" t="str">
        <f t="shared" si="5"/>
        <v/>
      </c>
      <c r="AP21" s="141" t="str">
        <f t="shared" si="5"/>
        <v/>
      </c>
      <c r="AQ21" s="141" t="str">
        <f t="shared" si="5"/>
        <v/>
      </c>
      <c r="AR21" s="141" t="str">
        <f t="shared" si="5"/>
        <v/>
      </c>
      <c r="AS21" s="141" t="str">
        <f t="shared" si="5"/>
        <v/>
      </c>
      <c r="AT21" s="141" t="str">
        <f t="shared" si="5"/>
        <v/>
      </c>
      <c r="AU21" s="141" t="str">
        <f t="shared" si="5"/>
        <v/>
      </c>
      <c r="AV21" s="141" t="str">
        <f t="shared" si="5"/>
        <v/>
      </c>
      <c r="AW21" s="141" t="str">
        <f t="shared" si="5"/>
        <v/>
      </c>
      <c r="AX21" s="141" t="str">
        <f t="shared" si="5"/>
        <v/>
      </c>
      <c r="AY21" s="141" t="str">
        <f>IF(AND(SUM(AY18:AY20)&gt;0,AY19=0),"Missing Input",IF(AND(SUM(AY18:AY19)&gt;0,AY20=0),"Missing Output",IF(AND(SUM(AY18:AY20)&gt;0,AY19&gt;0,AY20&gt;0),(AY20/AY19)*100,"")))</f>
        <v/>
      </c>
      <c r="AZ21" s="141" t="str">
        <f>IF(AND(SUM(AZ18:AZ20)&gt;0,AZ19=0),"Missing Input",IF(AND(SUM(AZ18:AZ19)&gt;0,AZ20=0),"Missing Output",IF(AND(SUM(AZ18:AZ20)&gt;0,AZ19&gt;0,AZ20&gt;0),(AZ20/AZ19)*100,"")))</f>
        <v/>
      </c>
      <c r="BA21" s="141" t="str">
        <f>IF(AND(SUM(BA18:BA20)&gt;0,BA19=0),"Missing Input",IF(AND(SUM(BA18:BA19)&gt;0,BA20=0),"Missing Output",IF(AND(SUM(BA18:BA20)&gt;0,BA19&gt;0,BA20&gt;0),(BA20/BA19)*100,"")))</f>
        <v/>
      </c>
      <c r="BB21" s="141" t="str">
        <f>IF(AND(SUM(BB18:BB20)&gt;0,BB19=0),"Missing Input",IF(AND(SUM(BB18:BB19)&gt;0,BB20=0),"Missing Output",IF(AND(SUM(BB18:BB20)&gt;0,BB19&gt;0,BB20&gt;0),(BB20/BB19)*100,"")))</f>
        <v/>
      </c>
      <c r="BC21" s="141" t="str">
        <f t="shared" si="5"/>
        <v/>
      </c>
    </row>
    <row r="22" spans="1:55" s="137" customFormat="1" ht="24" customHeight="1">
      <c r="A22" s="775"/>
      <c r="B22" s="775"/>
      <c r="C22" s="775"/>
      <c r="D22" s="775"/>
      <c r="E22" s="628"/>
      <c r="F22" s="628"/>
      <c r="G22" s="628"/>
      <c r="H22" s="628"/>
      <c r="I22" s="628"/>
      <c r="J22" s="629"/>
      <c r="K22" s="629"/>
      <c r="L22" s="629"/>
      <c r="M22" s="629"/>
      <c r="N22" s="629"/>
      <c r="O22" s="144"/>
      <c r="P22" s="630"/>
      <c r="Q22" s="630"/>
      <c r="R22" s="630"/>
      <c r="S22" s="630"/>
      <c r="T22" s="630"/>
      <c r="U22" s="630"/>
      <c r="V22" s="630"/>
      <c r="W22" s="630"/>
      <c r="X22" s="630"/>
      <c r="Y22" s="144"/>
      <c r="Z22" s="630"/>
      <c r="AA22" s="630"/>
      <c r="AB22" s="144"/>
      <c r="AC22" s="1061" t="s">
        <v>2144</v>
      </c>
      <c r="AE22" s="762" t="s">
        <v>191</v>
      </c>
      <c r="AF22" s="630"/>
      <c r="AG22" s="630"/>
      <c r="AH22" s="630"/>
      <c r="AI22" s="630"/>
      <c r="AJ22" s="630"/>
      <c r="AK22" s="630"/>
      <c r="AL22" s="630"/>
      <c r="AM22" s="630"/>
      <c r="AN22" s="630"/>
      <c r="AO22" s="630"/>
      <c r="AP22" s="630"/>
      <c r="AQ22" s="630"/>
      <c r="AR22" s="630"/>
      <c r="AS22" s="630"/>
      <c r="AT22" s="630"/>
      <c r="AU22" s="630"/>
      <c r="AV22" s="630"/>
      <c r="AW22" s="630"/>
      <c r="AX22" s="630"/>
      <c r="AY22" s="630"/>
      <c r="AZ22" s="630"/>
      <c r="BA22" s="630"/>
      <c r="BB22" s="630"/>
      <c r="BC22" s="630"/>
    </row>
    <row r="23" spans="1:55" s="140" customFormat="1" ht="12.75" customHeight="1">
      <c r="A23" s="775" t="s">
        <v>538</v>
      </c>
      <c r="B23" s="775" t="s">
        <v>73</v>
      </c>
      <c r="C23" s="775" t="s">
        <v>245</v>
      </c>
      <c r="D23" s="775" t="s">
        <v>50</v>
      </c>
      <c r="E23" s="138">
        <v>0</v>
      </c>
      <c r="F23" s="138">
        <v>0</v>
      </c>
      <c r="G23" s="138">
        <v>0</v>
      </c>
      <c r="H23" s="138">
        <v>0</v>
      </c>
      <c r="I23" s="138">
        <v>0</v>
      </c>
      <c r="J23" s="138">
        <v>0</v>
      </c>
      <c r="K23" s="138">
        <v>0</v>
      </c>
      <c r="L23" s="138">
        <v>0</v>
      </c>
      <c r="M23" s="138">
        <v>0</v>
      </c>
      <c r="N23" s="138">
        <v>0</v>
      </c>
      <c r="O23" s="138">
        <v>0</v>
      </c>
      <c r="P23" s="138">
        <v>0</v>
      </c>
      <c r="Q23" s="138">
        <v>0</v>
      </c>
      <c r="R23" s="138">
        <v>0</v>
      </c>
      <c r="S23" s="138">
        <v>0</v>
      </c>
      <c r="T23" s="138">
        <v>0</v>
      </c>
      <c r="U23" s="138">
        <v>0</v>
      </c>
      <c r="V23" s="138">
        <v>0</v>
      </c>
      <c r="W23" s="138">
        <v>0</v>
      </c>
      <c r="X23" s="138">
        <v>0</v>
      </c>
      <c r="Y23" s="138">
        <v>0</v>
      </c>
      <c r="Z23" s="138">
        <v>0</v>
      </c>
      <c r="AA23" s="138">
        <v>0</v>
      </c>
      <c r="AB23" s="138">
        <v>0</v>
      </c>
      <c r="AC23" s="1054" t="s">
        <v>2219</v>
      </c>
      <c r="AE23" s="762" t="s">
        <v>1474</v>
      </c>
      <c r="AF23" s="138">
        <v>0</v>
      </c>
      <c r="AG23" s="138">
        <v>0</v>
      </c>
      <c r="AH23" s="138">
        <v>0</v>
      </c>
      <c r="AI23" s="138">
        <v>0</v>
      </c>
      <c r="AJ23" s="138">
        <v>0</v>
      </c>
      <c r="AK23" s="138">
        <v>0</v>
      </c>
      <c r="AL23" s="138">
        <v>0</v>
      </c>
      <c r="AM23" s="138">
        <v>0</v>
      </c>
      <c r="AN23" s="138">
        <v>0</v>
      </c>
      <c r="AO23" s="138">
        <v>0</v>
      </c>
      <c r="AP23" s="138">
        <v>0</v>
      </c>
      <c r="AQ23" s="138">
        <v>0</v>
      </c>
      <c r="AR23" s="138">
        <v>0</v>
      </c>
      <c r="AS23" s="138">
        <v>0</v>
      </c>
      <c r="AT23" s="138">
        <v>0</v>
      </c>
      <c r="AU23" s="138">
        <v>0</v>
      </c>
      <c r="AV23" s="138">
        <v>0</v>
      </c>
      <c r="AW23" s="138">
        <v>0</v>
      </c>
      <c r="AX23" s="138">
        <v>0</v>
      </c>
      <c r="AY23" s="138">
        <v>0</v>
      </c>
      <c r="AZ23" s="138">
        <v>0</v>
      </c>
      <c r="BA23" s="138">
        <v>0</v>
      </c>
      <c r="BB23" s="138">
        <v>0</v>
      </c>
      <c r="BC23" s="138">
        <v>0</v>
      </c>
    </row>
    <row r="24" spans="1:55" s="140" customFormat="1" ht="12.75" customHeight="1">
      <c r="A24" s="775" t="s">
        <v>538</v>
      </c>
      <c r="B24" s="775" t="s">
        <v>1307</v>
      </c>
      <c r="C24" s="775" t="s">
        <v>245</v>
      </c>
      <c r="D24" s="775" t="s">
        <v>50</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762" t="s">
        <v>636</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row>
    <row r="25" spans="1:55" s="140" customFormat="1" ht="12.75" customHeight="1">
      <c r="A25" s="775" t="s">
        <v>538</v>
      </c>
      <c r="B25" s="775" t="s">
        <v>74</v>
      </c>
      <c r="C25" s="775" t="s">
        <v>245</v>
      </c>
      <c r="D25" s="775" t="s">
        <v>50</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762" t="s">
        <v>637</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row>
    <row r="26" spans="1:55" s="140" customFormat="1" ht="12.75" customHeight="1">
      <c r="A26" s="775"/>
      <c r="B26" s="775"/>
      <c r="C26" s="775"/>
      <c r="D26" s="775"/>
      <c r="E26" s="141" t="str">
        <f>IF(AND(SUM(E23:E25)&gt;0,E24=0),"Missing Input",IF(AND(SUM(E23:E24)&gt;0,E25=0),"Missing Output",IF(AND(SUM(E23:E25)&gt;0,E24&gt;0,E25&gt;0),(E25*3.6)/E24*100,"")))</f>
        <v/>
      </c>
      <c r="F26" s="141" t="str">
        <f t="shared" ref="F26:AB26" si="6">IF(AND(SUM(F23:F25)&gt;0,F24=0),"Missing Input",IF(AND(SUM(F23:F24)&gt;0,F25=0),"Missing Output",IF(AND(SUM(F23:F25)&gt;0,F24&gt;0,F25&gt;0),(F25*3.6)/F24*100,"")))</f>
        <v/>
      </c>
      <c r="G26" s="141" t="str">
        <f t="shared" si="6"/>
        <v/>
      </c>
      <c r="H26" s="141" t="str">
        <f t="shared" si="6"/>
        <v/>
      </c>
      <c r="I26" s="141" t="str">
        <f t="shared" si="6"/>
        <v/>
      </c>
      <c r="J26" s="141" t="str">
        <f t="shared" si="6"/>
        <v/>
      </c>
      <c r="K26" s="141" t="str">
        <f t="shared" si="6"/>
        <v/>
      </c>
      <c r="L26" s="141" t="str">
        <f t="shared" si="6"/>
        <v/>
      </c>
      <c r="M26" s="141" t="str">
        <f t="shared" si="6"/>
        <v/>
      </c>
      <c r="N26" s="141" t="str">
        <f t="shared" si="6"/>
        <v/>
      </c>
      <c r="O26" s="141" t="str">
        <f t="shared" si="6"/>
        <v/>
      </c>
      <c r="P26" s="141" t="str">
        <f t="shared" si="6"/>
        <v/>
      </c>
      <c r="Q26" s="141" t="str">
        <f t="shared" si="6"/>
        <v/>
      </c>
      <c r="R26" s="141" t="str">
        <f t="shared" si="6"/>
        <v/>
      </c>
      <c r="S26" s="141" t="str">
        <f t="shared" si="6"/>
        <v/>
      </c>
      <c r="T26" s="141" t="str">
        <f t="shared" si="6"/>
        <v/>
      </c>
      <c r="U26" s="141" t="str">
        <f t="shared" si="6"/>
        <v/>
      </c>
      <c r="V26" s="141" t="str">
        <f t="shared" si="6"/>
        <v/>
      </c>
      <c r="W26" s="141" t="str">
        <f t="shared" si="6"/>
        <v/>
      </c>
      <c r="X26" s="141" t="str">
        <f>IF(AND(SUM(X23:X25)&gt;0,X24=0),"Missing Input",IF(AND(SUM(X23:X24)&gt;0,X25=0),"Missing Output",IF(AND(SUM(X23:X25)&gt;0,X24&gt;0,X25&gt;0),(X25*3.6)/X24*100,"")))</f>
        <v/>
      </c>
      <c r="Y26" s="141" t="str">
        <f>IF(AND(SUM(Y23:Y25)&gt;0,Y24=0),"Missing Input",IF(AND(SUM(Y23:Y24)&gt;0,Y25=0),"Missing Output",IF(AND(SUM(Y23:Y25)&gt;0,Y24&gt;0,Y25&gt;0),(Y25*3.6)/Y24*100,"")))</f>
        <v/>
      </c>
      <c r="Z26" s="141" t="str">
        <f>IF(AND(SUM(Z23:Z25)&gt;0,Z24=0),"Missing Input",IF(AND(SUM(Z23:Z24)&gt;0,Z25=0),"Missing Output",IF(AND(SUM(Z23:Z25)&gt;0,Z24&gt;0,Z25&gt;0),(Z25*3.6)/Z24*100,"")))</f>
        <v/>
      </c>
      <c r="AA26" s="141" t="str">
        <f>IF(AND(SUM(AA23:AA25)&gt;0,AA24=0),"Missing Input",IF(AND(SUM(AA23:AA24)&gt;0,AA25=0),"Missing Output",IF(AND(SUM(AA23:AA25)&gt;0,AA24&gt;0,AA25&gt;0),(AA25*3.6)/AA24*100,"")))</f>
        <v/>
      </c>
      <c r="AB26" s="141" t="str">
        <f t="shared" si="6"/>
        <v/>
      </c>
      <c r="AC26" s="1070" t="s">
        <v>2222</v>
      </c>
      <c r="AE26" s="762" t="s">
        <v>964</v>
      </c>
      <c r="AF26" s="141" t="str">
        <f t="shared" ref="AF26:BC26" si="7">IF(AND(SUM(AF23:AF25)&gt;0,AF24=0),"Missing Input",IF(AND(SUM(AF23:AF24)&gt;0,AF25=0),"Missing Output",IF(AND(SUM(AF23:AF25)&gt;0,AF24&gt;0,AF25&gt;0),(AF25*3.6)/AF24*100,"")))</f>
        <v/>
      </c>
      <c r="AG26" s="141" t="str">
        <f t="shared" si="7"/>
        <v/>
      </c>
      <c r="AH26" s="141" t="str">
        <f t="shared" si="7"/>
        <v/>
      </c>
      <c r="AI26" s="141" t="str">
        <f t="shared" si="7"/>
        <v/>
      </c>
      <c r="AJ26" s="141" t="str">
        <f t="shared" si="7"/>
        <v/>
      </c>
      <c r="AK26" s="141" t="str">
        <f t="shared" si="7"/>
        <v/>
      </c>
      <c r="AL26" s="141" t="str">
        <f t="shared" si="7"/>
        <v/>
      </c>
      <c r="AM26" s="141" t="str">
        <f t="shared" si="7"/>
        <v/>
      </c>
      <c r="AN26" s="141" t="str">
        <f t="shared" si="7"/>
        <v/>
      </c>
      <c r="AO26" s="141" t="str">
        <f t="shared" si="7"/>
        <v/>
      </c>
      <c r="AP26" s="141" t="str">
        <f t="shared" si="7"/>
        <v/>
      </c>
      <c r="AQ26" s="141" t="str">
        <f t="shared" si="7"/>
        <v/>
      </c>
      <c r="AR26" s="141" t="str">
        <f t="shared" si="7"/>
        <v/>
      </c>
      <c r="AS26" s="141" t="str">
        <f t="shared" si="7"/>
        <v/>
      </c>
      <c r="AT26" s="141" t="str">
        <f t="shared" si="7"/>
        <v/>
      </c>
      <c r="AU26" s="141" t="str">
        <f t="shared" si="7"/>
        <v/>
      </c>
      <c r="AV26" s="141" t="str">
        <f t="shared" si="7"/>
        <v/>
      </c>
      <c r="AW26" s="141" t="str">
        <f t="shared" si="7"/>
        <v/>
      </c>
      <c r="AX26" s="141" t="str">
        <f t="shared" si="7"/>
        <v/>
      </c>
      <c r="AY26" s="141" t="str">
        <f>IF(AND(SUM(AY23:AY25)&gt;0,AY24=0),"Missing Input",IF(AND(SUM(AY23:AY24)&gt;0,AY25=0),"Missing Output",IF(AND(SUM(AY23:AY25)&gt;0,AY24&gt;0,AY25&gt;0),(AY25*3.6)/AY24*100,"")))</f>
        <v/>
      </c>
      <c r="AZ26" s="141" t="str">
        <f>IF(AND(SUM(AZ23:AZ25)&gt;0,AZ24=0),"Missing Input",IF(AND(SUM(AZ23:AZ24)&gt;0,AZ25=0),"Missing Output",IF(AND(SUM(AZ23:AZ25)&gt;0,AZ24&gt;0,AZ25&gt;0),(AZ25*3.6)/AZ24*100,"")))</f>
        <v/>
      </c>
      <c r="BA26" s="141" t="str">
        <f>IF(AND(SUM(BA23:BA25)&gt;0,BA24=0),"Missing Input",IF(AND(SUM(BA23:BA24)&gt;0,BA25=0),"Missing Output",IF(AND(SUM(BA23:BA25)&gt;0,BA24&gt;0,BA25&gt;0),(BA25*3.6)/BA24*100,"")))</f>
        <v/>
      </c>
      <c r="BB26" s="141" t="str">
        <f>IF(AND(SUM(BB23:BB25)&gt;0,BB24=0),"Missing Input",IF(AND(SUM(BB23:BB24)&gt;0,BB25=0),"Missing Output",IF(AND(SUM(BB23:BB25)&gt;0,BB24&gt;0,BB25&gt;0),(BB25*3.6)/BB24*100,"")))</f>
        <v/>
      </c>
      <c r="BC26" s="141" t="str">
        <f t="shared" si="7"/>
        <v/>
      </c>
    </row>
    <row r="27" spans="1:55" s="140" customFormat="1" ht="24" customHeight="1">
      <c r="A27" s="775"/>
      <c r="B27" s="775"/>
      <c r="C27" s="775"/>
      <c r="D27" s="775"/>
      <c r="E27" s="628"/>
      <c r="F27" s="628"/>
      <c r="G27" s="628"/>
      <c r="H27" s="628"/>
      <c r="I27" s="628"/>
      <c r="J27" s="629"/>
      <c r="K27" s="629"/>
      <c r="L27" s="629"/>
      <c r="M27" s="629"/>
      <c r="N27" s="629"/>
      <c r="O27" s="144"/>
      <c r="P27" s="630"/>
      <c r="Q27" s="630"/>
      <c r="R27" s="630"/>
      <c r="S27" s="630"/>
      <c r="T27" s="630"/>
      <c r="U27" s="630"/>
      <c r="V27" s="630"/>
      <c r="W27" s="630"/>
      <c r="X27" s="630"/>
      <c r="Y27" s="144"/>
      <c r="Z27" s="630"/>
      <c r="AA27" s="630"/>
      <c r="AB27" s="144"/>
      <c r="AC27" s="1063" t="s">
        <v>2143</v>
      </c>
      <c r="AE27" s="762" t="s">
        <v>192</v>
      </c>
      <c r="AF27" s="630"/>
      <c r="AG27" s="630"/>
      <c r="AH27" s="630"/>
      <c r="AI27" s="630"/>
      <c r="AJ27" s="630"/>
      <c r="AK27" s="630"/>
      <c r="AL27" s="630"/>
      <c r="AM27" s="630"/>
      <c r="AN27" s="630"/>
      <c r="AO27" s="630"/>
      <c r="AP27" s="630"/>
      <c r="AQ27" s="630"/>
      <c r="AR27" s="630"/>
      <c r="AS27" s="630"/>
      <c r="AT27" s="630"/>
      <c r="AU27" s="630"/>
      <c r="AV27" s="630"/>
      <c r="AW27" s="630"/>
      <c r="AX27" s="630"/>
      <c r="AY27" s="630"/>
      <c r="AZ27" s="630"/>
      <c r="BA27" s="630"/>
      <c r="BB27" s="630"/>
      <c r="BC27" s="630"/>
    </row>
    <row r="28" spans="1:55" s="140" customFormat="1" ht="12.75" customHeight="1">
      <c r="A28" s="775" t="s">
        <v>538</v>
      </c>
      <c r="B28" s="775" t="s">
        <v>73</v>
      </c>
      <c r="C28" s="775" t="s">
        <v>246</v>
      </c>
      <c r="D28" s="775" t="s">
        <v>50</v>
      </c>
      <c r="E28" s="138">
        <v>0</v>
      </c>
      <c r="F28" s="138">
        <v>0</v>
      </c>
      <c r="G28" s="138">
        <v>0</v>
      </c>
      <c r="H28" s="138">
        <v>0</v>
      </c>
      <c r="I28" s="138">
        <v>0</v>
      </c>
      <c r="J28" s="138">
        <v>0</v>
      </c>
      <c r="K28" s="138">
        <v>0</v>
      </c>
      <c r="L28" s="138">
        <v>0</v>
      </c>
      <c r="M28" s="138">
        <v>0</v>
      </c>
      <c r="N28" s="138">
        <v>0</v>
      </c>
      <c r="O28" s="138">
        <v>0</v>
      </c>
      <c r="P28" s="138">
        <v>0</v>
      </c>
      <c r="Q28" s="138">
        <v>0</v>
      </c>
      <c r="R28" s="138">
        <v>0</v>
      </c>
      <c r="S28" s="138">
        <v>0</v>
      </c>
      <c r="T28" s="138">
        <v>0</v>
      </c>
      <c r="U28" s="138">
        <v>0</v>
      </c>
      <c r="V28" s="138">
        <v>0</v>
      </c>
      <c r="W28" s="138">
        <v>0</v>
      </c>
      <c r="X28" s="138">
        <v>0</v>
      </c>
      <c r="Y28" s="138">
        <v>0</v>
      </c>
      <c r="Z28" s="138">
        <v>0</v>
      </c>
      <c r="AA28" s="138">
        <v>0</v>
      </c>
      <c r="AB28" s="138">
        <v>0</v>
      </c>
      <c r="AC28" s="1054" t="s">
        <v>2219</v>
      </c>
      <c r="AE28" s="762" t="s">
        <v>1474</v>
      </c>
      <c r="AF28" s="138">
        <v>0</v>
      </c>
      <c r="AG28" s="138">
        <v>0</v>
      </c>
      <c r="AH28" s="138">
        <v>0</v>
      </c>
      <c r="AI28" s="138">
        <v>0</v>
      </c>
      <c r="AJ28" s="138">
        <v>0</v>
      </c>
      <c r="AK28" s="138">
        <v>0</v>
      </c>
      <c r="AL28" s="138">
        <v>0</v>
      </c>
      <c r="AM28" s="138">
        <v>0</v>
      </c>
      <c r="AN28" s="138">
        <v>0</v>
      </c>
      <c r="AO28" s="138">
        <v>0</v>
      </c>
      <c r="AP28" s="138">
        <v>0</v>
      </c>
      <c r="AQ28" s="138">
        <v>0</v>
      </c>
      <c r="AR28" s="138">
        <v>0</v>
      </c>
      <c r="AS28" s="138">
        <v>0</v>
      </c>
      <c r="AT28" s="138">
        <v>0</v>
      </c>
      <c r="AU28" s="138">
        <v>0</v>
      </c>
      <c r="AV28" s="138">
        <v>0</v>
      </c>
      <c r="AW28" s="138">
        <v>0</v>
      </c>
      <c r="AX28" s="138">
        <v>0</v>
      </c>
      <c r="AY28" s="138">
        <v>0</v>
      </c>
      <c r="AZ28" s="138">
        <v>0</v>
      </c>
      <c r="BA28" s="138">
        <v>0</v>
      </c>
      <c r="BB28" s="138">
        <v>0</v>
      </c>
      <c r="BC28" s="138">
        <v>0</v>
      </c>
    </row>
    <row r="29" spans="1:55" s="140" customFormat="1" ht="12.75" customHeight="1">
      <c r="A29" s="775" t="s">
        <v>538</v>
      </c>
      <c r="B29" s="775" t="s">
        <v>1307</v>
      </c>
      <c r="C29" s="775" t="s">
        <v>246</v>
      </c>
      <c r="D29" s="775" t="s">
        <v>50</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762" t="s">
        <v>636</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row>
    <row r="30" spans="1:55" s="140" customFormat="1" ht="12.75" customHeight="1">
      <c r="A30" s="775" t="s">
        <v>538</v>
      </c>
      <c r="B30" s="775" t="s">
        <v>74</v>
      </c>
      <c r="C30" s="775" t="s">
        <v>246</v>
      </c>
      <c r="D30" s="775" t="s">
        <v>50</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2221</v>
      </c>
      <c r="AE30" s="762" t="s">
        <v>637</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row>
    <row r="31" spans="1:55" s="140" customFormat="1" ht="12.75" customHeight="1">
      <c r="A31" s="775" t="s">
        <v>538</v>
      </c>
      <c r="B31" s="775" t="s">
        <v>75</v>
      </c>
      <c r="C31" s="775" t="s">
        <v>246</v>
      </c>
      <c r="D31" s="775" t="s">
        <v>50</v>
      </c>
      <c r="E31" s="138">
        <v>0</v>
      </c>
      <c r="F31" s="138">
        <v>0</v>
      </c>
      <c r="G31" s="138">
        <v>0</v>
      </c>
      <c r="H31" s="138">
        <v>0</v>
      </c>
      <c r="I31" s="138">
        <v>0</v>
      </c>
      <c r="J31" s="138">
        <v>0</v>
      </c>
      <c r="K31" s="138">
        <v>0</v>
      </c>
      <c r="L31" s="138">
        <v>0</v>
      </c>
      <c r="M31" s="138">
        <v>0</v>
      </c>
      <c r="N31" s="138">
        <v>0</v>
      </c>
      <c r="O31" s="138">
        <v>0</v>
      </c>
      <c r="P31" s="138">
        <v>0</v>
      </c>
      <c r="Q31" s="138">
        <v>0</v>
      </c>
      <c r="R31" s="138">
        <v>0</v>
      </c>
      <c r="S31" s="138">
        <v>0</v>
      </c>
      <c r="T31" s="138">
        <v>0</v>
      </c>
      <c r="U31" s="138">
        <v>0</v>
      </c>
      <c r="V31" s="138">
        <v>0</v>
      </c>
      <c r="W31" s="138">
        <v>0</v>
      </c>
      <c r="X31" s="138">
        <v>0</v>
      </c>
      <c r="Y31" s="138">
        <v>0</v>
      </c>
      <c r="Z31" s="138">
        <v>0</v>
      </c>
      <c r="AA31" s="138">
        <v>0</v>
      </c>
      <c r="AB31" s="138">
        <v>0</v>
      </c>
      <c r="AC31" s="1054" t="s">
        <v>2225</v>
      </c>
      <c r="AE31" s="762" t="s">
        <v>638</v>
      </c>
      <c r="AF31" s="138">
        <v>0</v>
      </c>
      <c r="AG31" s="138">
        <v>0</v>
      </c>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0</v>
      </c>
      <c r="AW31" s="138">
        <v>0</v>
      </c>
      <c r="AX31" s="138">
        <v>0</v>
      </c>
      <c r="AY31" s="138">
        <v>0</v>
      </c>
      <c r="AZ31" s="138">
        <v>0</v>
      </c>
      <c r="BA31" s="138">
        <v>0</v>
      </c>
      <c r="BB31" s="138">
        <v>0</v>
      </c>
      <c r="BC31" s="138">
        <v>0</v>
      </c>
    </row>
    <row r="32" spans="1:55" s="140" customFormat="1" ht="12.75" customHeight="1">
      <c r="A32" s="775"/>
      <c r="B32" s="775"/>
      <c r="C32" s="775"/>
      <c r="D32" s="775"/>
      <c r="E32" s="141" t="str">
        <f>IF(AND(SUM(E28:E31)&gt;0,E29=0),"Missing Input",IF(AND(SUM(E28:E31)&gt;0,E30=0),"Missing Output",IF(AND(SUM(E28:E31)&gt;0,E29&gt;0,E30&gt;0),(E30*3.6+E31)/E29*100,"")))</f>
        <v/>
      </c>
      <c r="F32" s="141" t="str">
        <f t="shared" ref="F32:AB32" si="8">IF(AND(SUM(F28:F31)&gt;0,F29=0),"Missing Input",IF(AND(SUM(F28:F31)&gt;0,F30=0),"Missing Output",IF(AND(SUM(F28:F31)&gt;0,F29&gt;0,F30&gt;0),(F30*3.6+F31)/F29*100,"")))</f>
        <v/>
      </c>
      <c r="G32" s="141" t="str">
        <f t="shared" si="8"/>
        <v/>
      </c>
      <c r="H32" s="141" t="str">
        <f t="shared" si="8"/>
        <v/>
      </c>
      <c r="I32" s="141" t="str">
        <f t="shared" si="8"/>
        <v/>
      </c>
      <c r="J32" s="141" t="str">
        <f t="shared" si="8"/>
        <v/>
      </c>
      <c r="K32" s="141" t="str">
        <f t="shared" si="8"/>
        <v/>
      </c>
      <c r="L32" s="141" t="str">
        <f t="shared" si="8"/>
        <v/>
      </c>
      <c r="M32" s="141" t="str">
        <f t="shared" si="8"/>
        <v/>
      </c>
      <c r="N32" s="141" t="str">
        <f t="shared" si="8"/>
        <v/>
      </c>
      <c r="O32" s="141" t="str">
        <f t="shared" si="8"/>
        <v/>
      </c>
      <c r="P32" s="141" t="str">
        <f t="shared" si="8"/>
        <v/>
      </c>
      <c r="Q32" s="141" t="str">
        <f t="shared" si="8"/>
        <v/>
      </c>
      <c r="R32" s="141" t="str">
        <f t="shared" si="8"/>
        <v/>
      </c>
      <c r="S32" s="141" t="str">
        <f t="shared" si="8"/>
        <v/>
      </c>
      <c r="T32" s="141" t="str">
        <f t="shared" si="8"/>
        <v/>
      </c>
      <c r="U32" s="141" t="str">
        <f t="shared" si="8"/>
        <v/>
      </c>
      <c r="V32" s="141" t="str">
        <f t="shared" si="8"/>
        <v/>
      </c>
      <c r="W32" s="141" t="str">
        <f t="shared" si="8"/>
        <v/>
      </c>
      <c r="X32" s="141" t="str">
        <f>IF(AND(SUM(X28:X31)&gt;0,X29=0),"Missing Input",IF(AND(SUM(X28:X31)&gt;0,X30=0),"Missing Output",IF(AND(SUM(X28:X31)&gt;0,X29&gt;0,X30&gt;0),(X30*3.6+X31)/X29*100,"")))</f>
        <v/>
      </c>
      <c r="Y32" s="141" t="str">
        <f>IF(AND(SUM(Y28:Y31)&gt;0,Y29=0),"Missing Input",IF(AND(SUM(Y28:Y31)&gt;0,Y30=0),"Missing Output",IF(AND(SUM(Y28:Y31)&gt;0,Y29&gt;0,Y30&gt;0),(Y30*3.6+Y31)/Y29*100,"")))</f>
        <v/>
      </c>
      <c r="Z32" s="141" t="str">
        <f>IF(AND(SUM(Z28:Z31)&gt;0,Z29=0),"Missing Input",IF(AND(SUM(Z28:Z31)&gt;0,Z30=0),"Missing Output",IF(AND(SUM(Z28:Z31)&gt;0,Z29&gt;0,Z30&gt;0),(Z30*3.6+Z31)/Z29*100,"")))</f>
        <v/>
      </c>
      <c r="AA32" s="141" t="str">
        <f>IF(AND(SUM(AA28:AA31)&gt;0,AA29=0),"Missing Input",IF(AND(SUM(AA28:AA31)&gt;0,AA30=0),"Missing Output",IF(AND(SUM(AA28:AA31)&gt;0,AA29&gt;0,AA30&gt;0),(AA30*3.6+AA31)/AA29*100,"")))</f>
        <v/>
      </c>
      <c r="AB32" s="141" t="str">
        <f t="shared" si="8"/>
        <v/>
      </c>
      <c r="AC32" s="1070" t="s">
        <v>2222</v>
      </c>
      <c r="AE32" s="762" t="s">
        <v>964</v>
      </c>
      <c r="AF32" s="141" t="str">
        <f t="shared" ref="AF32:BC32" si="9">IF(AND(SUM(AF28:AF31)&gt;0,AF29=0),"Missing Input",IF(AND(SUM(AF28:AF31)&gt;0,AF30=0),"Missing Output",IF(AND(SUM(AF28:AF31)&gt;0,AF29&gt;0,AF30&gt;0),(AF30*3.6+AF31)/AF29*100,"")))</f>
        <v/>
      </c>
      <c r="AG32" s="141" t="str">
        <f t="shared" si="9"/>
        <v/>
      </c>
      <c r="AH32" s="141" t="str">
        <f t="shared" si="9"/>
        <v/>
      </c>
      <c r="AI32" s="141" t="str">
        <f t="shared" si="9"/>
        <v/>
      </c>
      <c r="AJ32" s="141" t="str">
        <f t="shared" si="9"/>
        <v/>
      </c>
      <c r="AK32" s="141" t="str">
        <f t="shared" si="9"/>
        <v/>
      </c>
      <c r="AL32" s="141" t="str">
        <f t="shared" si="9"/>
        <v/>
      </c>
      <c r="AM32" s="141" t="str">
        <f t="shared" si="9"/>
        <v/>
      </c>
      <c r="AN32" s="141" t="str">
        <f t="shared" si="9"/>
        <v/>
      </c>
      <c r="AO32" s="141" t="str">
        <f t="shared" si="9"/>
        <v/>
      </c>
      <c r="AP32" s="141" t="str">
        <f t="shared" si="9"/>
        <v/>
      </c>
      <c r="AQ32" s="141" t="str">
        <f t="shared" si="9"/>
        <v/>
      </c>
      <c r="AR32" s="141" t="str">
        <f t="shared" si="9"/>
        <v/>
      </c>
      <c r="AS32" s="141" t="str">
        <f t="shared" si="9"/>
        <v/>
      </c>
      <c r="AT32" s="141" t="str">
        <f t="shared" si="9"/>
        <v/>
      </c>
      <c r="AU32" s="141" t="str">
        <f t="shared" si="9"/>
        <v/>
      </c>
      <c r="AV32" s="141" t="str">
        <f t="shared" si="9"/>
        <v/>
      </c>
      <c r="AW32" s="141" t="str">
        <f t="shared" si="9"/>
        <v/>
      </c>
      <c r="AX32" s="141" t="str">
        <f t="shared" si="9"/>
        <v/>
      </c>
      <c r="AY32" s="141" t="str">
        <f>IF(AND(SUM(AY28:AY31)&gt;0,AY29=0),"Missing Input",IF(AND(SUM(AY28:AY31)&gt;0,AY30=0),"Missing Output",IF(AND(SUM(AY28:AY31)&gt;0,AY29&gt;0,AY30&gt;0),(AY30*3.6+AY31)/AY29*100,"")))</f>
        <v/>
      </c>
      <c r="AZ32" s="141" t="str">
        <f>IF(AND(SUM(AZ28:AZ31)&gt;0,AZ29=0),"Missing Input",IF(AND(SUM(AZ28:AZ31)&gt;0,AZ30=0),"Missing Output",IF(AND(SUM(AZ28:AZ31)&gt;0,AZ29&gt;0,AZ30&gt;0),(AZ30*3.6+AZ31)/AZ29*100,"")))</f>
        <v/>
      </c>
      <c r="BA32" s="141" t="str">
        <f>IF(AND(SUM(BA28:BA31)&gt;0,BA29=0),"Missing Input",IF(AND(SUM(BA28:BA31)&gt;0,BA30=0),"Missing Output",IF(AND(SUM(BA28:BA31)&gt;0,BA29&gt;0,BA30&gt;0),(BA30*3.6+BA31)/BA29*100,"")))</f>
        <v/>
      </c>
      <c r="BB32" s="141" t="str">
        <f>IF(AND(SUM(BB28:BB31)&gt;0,BB29=0),"Missing Input",IF(AND(SUM(BB28:BB31)&gt;0,BB30=0),"Missing Output",IF(AND(SUM(BB28:BB31)&gt;0,BB29&gt;0,BB30&gt;0),(BB30*3.6+BB31)/BB29*100,"")))</f>
        <v/>
      </c>
      <c r="BC32" s="141" t="str">
        <f t="shared" si="9"/>
        <v/>
      </c>
    </row>
    <row r="33" spans="1:55" s="140" customFormat="1" ht="24" customHeight="1">
      <c r="A33" s="775"/>
      <c r="B33" s="775"/>
      <c r="C33" s="775"/>
      <c r="D33" s="775"/>
      <c r="E33" s="628"/>
      <c r="F33" s="628"/>
      <c r="G33" s="628"/>
      <c r="H33" s="628"/>
      <c r="I33" s="628"/>
      <c r="J33" s="629"/>
      <c r="K33" s="629"/>
      <c r="L33" s="629"/>
      <c r="M33" s="629"/>
      <c r="N33" s="629"/>
      <c r="O33" s="144"/>
      <c r="P33" s="630"/>
      <c r="Q33" s="630"/>
      <c r="R33" s="630"/>
      <c r="S33" s="630"/>
      <c r="T33" s="630"/>
      <c r="U33" s="630"/>
      <c r="V33" s="630"/>
      <c r="W33" s="630"/>
      <c r="X33" s="630"/>
      <c r="Y33" s="144"/>
      <c r="Z33" s="630"/>
      <c r="AA33" s="630"/>
      <c r="AB33" s="144"/>
      <c r="AC33" s="1066" t="s">
        <v>2154</v>
      </c>
      <c r="AE33" s="762" t="s">
        <v>199</v>
      </c>
      <c r="AF33" s="630"/>
      <c r="AG33" s="630"/>
      <c r="AH33" s="630"/>
      <c r="AI33" s="630"/>
      <c r="AJ33" s="630"/>
      <c r="AK33" s="630"/>
      <c r="AL33" s="630"/>
      <c r="AM33" s="630"/>
      <c r="AN33" s="630"/>
      <c r="AO33" s="630"/>
      <c r="AP33" s="630"/>
      <c r="AQ33" s="630"/>
      <c r="AR33" s="630"/>
      <c r="AS33" s="630"/>
      <c r="AT33" s="630"/>
      <c r="AU33" s="630"/>
      <c r="AV33" s="630"/>
      <c r="AW33" s="630"/>
      <c r="AX33" s="630"/>
      <c r="AY33" s="630"/>
      <c r="AZ33" s="630"/>
      <c r="BA33" s="630"/>
      <c r="BB33" s="630"/>
      <c r="BC33" s="630"/>
    </row>
    <row r="34" spans="1:55" s="140" customFormat="1" ht="12.75" customHeight="1">
      <c r="A34" s="775" t="s">
        <v>538</v>
      </c>
      <c r="B34" s="775" t="s">
        <v>73</v>
      </c>
      <c r="C34" s="775" t="s">
        <v>247</v>
      </c>
      <c r="D34" s="775" t="s">
        <v>50</v>
      </c>
      <c r="E34" s="138">
        <v>0</v>
      </c>
      <c r="F34" s="138">
        <v>0</v>
      </c>
      <c r="G34" s="138">
        <v>0</v>
      </c>
      <c r="H34" s="138">
        <v>0</v>
      </c>
      <c r="I34" s="138">
        <v>0</v>
      </c>
      <c r="J34" s="138">
        <v>0</v>
      </c>
      <c r="K34" s="138">
        <v>0</v>
      </c>
      <c r="L34" s="138">
        <v>0</v>
      </c>
      <c r="M34" s="139">
        <v>0</v>
      </c>
      <c r="N34" s="139">
        <v>0</v>
      </c>
      <c r="O34" s="139">
        <v>0</v>
      </c>
      <c r="P34" s="139">
        <v>0</v>
      </c>
      <c r="Q34" s="139">
        <v>0</v>
      </c>
      <c r="R34" s="139">
        <v>0</v>
      </c>
      <c r="S34" s="139">
        <v>0</v>
      </c>
      <c r="T34" s="139">
        <v>0</v>
      </c>
      <c r="U34" s="139">
        <v>0</v>
      </c>
      <c r="V34" s="139">
        <v>0</v>
      </c>
      <c r="W34" s="139">
        <v>0</v>
      </c>
      <c r="X34" s="139">
        <v>0</v>
      </c>
      <c r="Y34" s="139">
        <v>0</v>
      </c>
      <c r="Z34" s="139">
        <v>0</v>
      </c>
      <c r="AA34" s="139">
        <v>0</v>
      </c>
      <c r="AB34" s="139">
        <v>0</v>
      </c>
      <c r="AC34" s="1054" t="s">
        <v>2219</v>
      </c>
      <c r="AE34" s="762" t="s">
        <v>1474</v>
      </c>
      <c r="AF34" s="139">
        <v>0</v>
      </c>
      <c r="AG34" s="139">
        <v>0</v>
      </c>
      <c r="AH34" s="139">
        <v>0</v>
      </c>
      <c r="AI34" s="139">
        <v>0</v>
      </c>
      <c r="AJ34" s="139">
        <v>0</v>
      </c>
      <c r="AK34" s="139">
        <v>0</v>
      </c>
      <c r="AL34" s="139">
        <v>0</v>
      </c>
      <c r="AM34" s="139">
        <v>0</v>
      </c>
      <c r="AN34" s="139">
        <v>0</v>
      </c>
      <c r="AO34" s="139">
        <v>0</v>
      </c>
      <c r="AP34" s="139">
        <v>0</v>
      </c>
      <c r="AQ34" s="139">
        <v>0</v>
      </c>
      <c r="AR34" s="139">
        <v>0</v>
      </c>
      <c r="AS34" s="139">
        <v>0</v>
      </c>
      <c r="AT34" s="139">
        <v>0</v>
      </c>
      <c r="AU34" s="139">
        <v>0</v>
      </c>
      <c r="AV34" s="139">
        <v>0</v>
      </c>
      <c r="AW34" s="139">
        <v>0</v>
      </c>
      <c r="AX34" s="139">
        <v>0</v>
      </c>
      <c r="AY34" s="139">
        <v>0</v>
      </c>
      <c r="AZ34" s="139">
        <v>0</v>
      </c>
      <c r="BA34" s="139">
        <v>0</v>
      </c>
      <c r="BB34" s="139">
        <v>0</v>
      </c>
      <c r="BC34" s="139">
        <v>0</v>
      </c>
    </row>
    <row r="35" spans="1:55" s="140" customFormat="1" ht="12.75" customHeight="1">
      <c r="A35" s="775" t="s">
        <v>538</v>
      </c>
      <c r="B35" s="775" t="s">
        <v>1307</v>
      </c>
      <c r="C35" s="775" t="s">
        <v>247</v>
      </c>
      <c r="D35" s="775" t="s">
        <v>50</v>
      </c>
      <c r="E35" s="138">
        <v>0</v>
      </c>
      <c r="F35" s="138">
        <v>0</v>
      </c>
      <c r="G35" s="138">
        <v>0</v>
      </c>
      <c r="H35" s="138">
        <v>0</v>
      </c>
      <c r="I35" s="138">
        <v>0</v>
      </c>
      <c r="J35" s="138">
        <v>0</v>
      </c>
      <c r="K35" s="138">
        <v>0</v>
      </c>
      <c r="L35" s="138">
        <v>0</v>
      </c>
      <c r="M35" s="139">
        <v>0</v>
      </c>
      <c r="N35" s="139">
        <v>0</v>
      </c>
      <c r="O35" s="139">
        <v>0</v>
      </c>
      <c r="P35" s="139">
        <v>0</v>
      </c>
      <c r="Q35" s="139">
        <v>0</v>
      </c>
      <c r="R35" s="139">
        <v>0</v>
      </c>
      <c r="S35" s="139">
        <v>0</v>
      </c>
      <c r="T35" s="139">
        <v>0</v>
      </c>
      <c r="U35" s="139">
        <v>0</v>
      </c>
      <c r="V35" s="139">
        <v>0</v>
      </c>
      <c r="W35" s="139">
        <v>0</v>
      </c>
      <c r="X35" s="139">
        <v>0</v>
      </c>
      <c r="Y35" s="139">
        <v>0</v>
      </c>
      <c r="Z35" s="139">
        <v>0</v>
      </c>
      <c r="AA35" s="139">
        <v>0</v>
      </c>
      <c r="AB35" s="139">
        <v>0</v>
      </c>
      <c r="AC35" s="1054" t="s">
        <v>2220</v>
      </c>
      <c r="AE35" s="762" t="s">
        <v>636</v>
      </c>
      <c r="AF35" s="139">
        <v>0</v>
      </c>
      <c r="AG35" s="139">
        <v>0</v>
      </c>
      <c r="AH35" s="139">
        <v>0</v>
      </c>
      <c r="AI35" s="139">
        <v>0</v>
      </c>
      <c r="AJ35" s="139">
        <v>0</v>
      </c>
      <c r="AK35" s="139">
        <v>0</v>
      </c>
      <c r="AL35" s="139">
        <v>0</v>
      </c>
      <c r="AM35" s="139">
        <v>0</v>
      </c>
      <c r="AN35" s="139">
        <v>0</v>
      </c>
      <c r="AO35" s="139">
        <v>0</v>
      </c>
      <c r="AP35" s="139">
        <v>0</v>
      </c>
      <c r="AQ35" s="139">
        <v>0</v>
      </c>
      <c r="AR35" s="139">
        <v>0</v>
      </c>
      <c r="AS35" s="139">
        <v>0</v>
      </c>
      <c r="AT35" s="139">
        <v>0</v>
      </c>
      <c r="AU35" s="139">
        <v>0</v>
      </c>
      <c r="AV35" s="139">
        <v>0</v>
      </c>
      <c r="AW35" s="139">
        <v>0</v>
      </c>
      <c r="AX35" s="139">
        <v>0</v>
      </c>
      <c r="AY35" s="139">
        <v>0</v>
      </c>
      <c r="AZ35" s="139">
        <v>0</v>
      </c>
      <c r="BA35" s="139">
        <v>0</v>
      </c>
      <c r="BB35" s="139">
        <v>0</v>
      </c>
      <c r="BC35" s="139">
        <v>0</v>
      </c>
    </row>
    <row r="36" spans="1:55" s="140" customFormat="1" ht="12.75" customHeight="1">
      <c r="A36" s="775" t="s">
        <v>538</v>
      </c>
      <c r="B36" s="775" t="s">
        <v>75</v>
      </c>
      <c r="C36" s="775" t="s">
        <v>247</v>
      </c>
      <c r="D36" s="775" t="s">
        <v>50</v>
      </c>
      <c r="E36" s="138">
        <v>0</v>
      </c>
      <c r="F36" s="138">
        <v>0</v>
      </c>
      <c r="G36" s="138">
        <v>0</v>
      </c>
      <c r="H36" s="138">
        <v>0</v>
      </c>
      <c r="I36" s="138">
        <v>0</v>
      </c>
      <c r="J36" s="138">
        <v>0</v>
      </c>
      <c r="K36" s="138">
        <v>0</v>
      </c>
      <c r="L36" s="138">
        <v>0</v>
      </c>
      <c r="M36" s="139">
        <v>0</v>
      </c>
      <c r="N36" s="139">
        <v>0</v>
      </c>
      <c r="O36" s="139">
        <v>0</v>
      </c>
      <c r="P36" s="139">
        <v>0</v>
      </c>
      <c r="Q36" s="139">
        <v>0</v>
      </c>
      <c r="R36" s="139">
        <v>0</v>
      </c>
      <c r="S36" s="139">
        <v>0</v>
      </c>
      <c r="T36" s="139">
        <v>0</v>
      </c>
      <c r="U36" s="139">
        <v>0</v>
      </c>
      <c r="V36" s="139">
        <v>0</v>
      </c>
      <c r="W36" s="139">
        <v>0</v>
      </c>
      <c r="X36" s="139">
        <v>0</v>
      </c>
      <c r="Y36" s="139">
        <v>0</v>
      </c>
      <c r="Z36" s="139">
        <v>0</v>
      </c>
      <c r="AA36" s="139">
        <v>0</v>
      </c>
      <c r="AB36" s="139">
        <v>0</v>
      </c>
      <c r="AC36" s="1054" t="s">
        <v>2225</v>
      </c>
      <c r="AE36" s="762" t="s">
        <v>638</v>
      </c>
      <c r="AF36" s="139">
        <v>0</v>
      </c>
      <c r="AG36" s="139">
        <v>0</v>
      </c>
      <c r="AH36" s="139">
        <v>0</v>
      </c>
      <c r="AI36" s="139">
        <v>0</v>
      </c>
      <c r="AJ36" s="139">
        <v>0</v>
      </c>
      <c r="AK36" s="139">
        <v>0</v>
      </c>
      <c r="AL36" s="139">
        <v>0</v>
      </c>
      <c r="AM36" s="139">
        <v>0</v>
      </c>
      <c r="AN36" s="139">
        <v>0</v>
      </c>
      <c r="AO36" s="139">
        <v>0</v>
      </c>
      <c r="AP36" s="139">
        <v>0</v>
      </c>
      <c r="AQ36" s="139">
        <v>0</v>
      </c>
      <c r="AR36" s="139">
        <v>0</v>
      </c>
      <c r="AS36" s="139">
        <v>0</v>
      </c>
      <c r="AT36" s="139">
        <v>0</v>
      </c>
      <c r="AU36" s="139">
        <v>0</v>
      </c>
      <c r="AV36" s="139">
        <v>0</v>
      </c>
      <c r="AW36" s="139">
        <v>0</v>
      </c>
      <c r="AX36" s="139">
        <v>0</v>
      </c>
      <c r="AY36" s="139">
        <v>0</v>
      </c>
      <c r="AZ36" s="139">
        <v>0</v>
      </c>
      <c r="BA36" s="139">
        <v>0</v>
      </c>
      <c r="BB36" s="139">
        <v>0</v>
      </c>
      <c r="BC36" s="139">
        <v>0</v>
      </c>
    </row>
    <row r="37" spans="1:55" s="140" customFormat="1" ht="12.75" customHeight="1">
      <c r="A37" s="775"/>
      <c r="B37" s="775"/>
      <c r="C37" s="775"/>
      <c r="D37" s="775"/>
      <c r="E37" s="141" t="str">
        <f>IF(AND(SUM(E34:E36)&gt;0,E35=0),"Missing Input",IF(AND(SUM(E34:E35)&gt;0,E36=0),"Missing Output",IF(AND(SUM(E34:E36)&gt;0,E35&gt;0,E36&gt;0),(E36/E35)*100,"")))</f>
        <v/>
      </c>
      <c r="F37" s="141" t="str">
        <f t="shared" ref="F37:AB37" si="10">IF(AND(SUM(F34:F36)&gt;0,F35=0),"Missing Input",IF(AND(SUM(F34:F35)&gt;0,F36=0),"Missing Output",IF(AND(SUM(F34:F36)&gt;0,F35&gt;0,F36&gt;0),(F36/F35)*100,"")))</f>
        <v/>
      </c>
      <c r="G37" s="141" t="str">
        <f t="shared" si="10"/>
        <v/>
      </c>
      <c r="H37" s="141" t="str">
        <f t="shared" si="10"/>
        <v/>
      </c>
      <c r="I37" s="141" t="str">
        <f t="shared" si="10"/>
        <v/>
      </c>
      <c r="J37" s="141" t="str">
        <f t="shared" si="10"/>
        <v/>
      </c>
      <c r="K37" s="141" t="str">
        <f t="shared" si="10"/>
        <v/>
      </c>
      <c r="L37" s="141" t="str">
        <f t="shared" si="10"/>
        <v/>
      </c>
      <c r="M37" s="141" t="str">
        <f t="shared" si="10"/>
        <v/>
      </c>
      <c r="N37" s="141" t="str">
        <f t="shared" si="10"/>
        <v/>
      </c>
      <c r="O37" s="141" t="str">
        <f t="shared" si="10"/>
        <v/>
      </c>
      <c r="P37" s="141" t="str">
        <f t="shared" si="10"/>
        <v/>
      </c>
      <c r="Q37" s="141" t="str">
        <f t="shared" si="10"/>
        <v/>
      </c>
      <c r="R37" s="141" t="str">
        <f t="shared" si="10"/>
        <v/>
      </c>
      <c r="S37" s="141" t="str">
        <f t="shared" si="10"/>
        <v/>
      </c>
      <c r="T37" s="141" t="str">
        <f t="shared" si="10"/>
        <v/>
      </c>
      <c r="U37" s="141" t="str">
        <f t="shared" si="10"/>
        <v/>
      </c>
      <c r="V37" s="141" t="str">
        <f t="shared" si="10"/>
        <v/>
      </c>
      <c r="W37" s="141" t="str">
        <f t="shared" si="10"/>
        <v/>
      </c>
      <c r="X37" s="141" t="str">
        <f>IF(AND(SUM(X34:X36)&gt;0,X35=0),"Missing Input",IF(AND(SUM(X34:X35)&gt;0,X36=0),"Missing Output",IF(AND(SUM(X34:X36)&gt;0,X35&gt;0,X36&gt;0),(X36/X35)*100,"")))</f>
        <v/>
      </c>
      <c r="Y37" s="141" t="str">
        <f>IF(AND(SUM(Y34:Y36)&gt;0,Y35=0),"Missing Input",IF(AND(SUM(Y34:Y35)&gt;0,Y36=0),"Missing Output",IF(AND(SUM(Y34:Y36)&gt;0,Y35&gt;0,Y36&gt;0),(Y36/Y35)*100,"")))</f>
        <v/>
      </c>
      <c r="Z37" s="141" t="str">
        <f>IF(AND(SUM(Z34:Z36)&gt;0,Z35=0),"Missing Input",IF(AND(SUM(Z34:Z35)&gt;0,Z36=0),"Missing Output",IF(AND(SUM(Z34:Z36)&gt;0,Z35&gt;0,Z36&gt;0),(Z36/Z35)*100,"")))</f>
        <v/>
      </c>
      <c r="AA37" s="141" t="str">
        <f>IF(AND(SUM(AA34:AA36)&gt;0,AA35=0),"Missing Input",IF(AND(SUM(AA34:AA35)&gt;0,AA36=0),"Missing Output",IF(AND(SUM(AA34:AA36)&gt;0,AA35&gt;0,AA36&gt;0),(AA36/AA35)*100,"")))</f>
        <v/>
      </c>
      <c r="AB37" s="141" t="str">
        <f t="shared" si="10"/>
        <v/>
      </c>
      <c r="AC37" s="1070" t="s">
        <v>2222</v>
      </c>
      <c r="AE37" s="762" t="s">
        <v>964</v>
      </c>
      <c r="AF37" s="141" t="str">
        <f t="shared" ref="AF37:BC37" si="11">IF(AND(SUM(AF34:AF36)&gt;0,AF35=0),"Missing Input",IF(AND(SUM(AF34:AF35)&gt;0,AF36=0),"Missing Output",IF(AND(SUM(AF34:AF36)&gt;0,AF35&gt;0,AF36&gt;0),(AF36/AF35)*100,"")))</f>
        <v/>
      </c>
      <c r="AG37" s="141" t="str">
        <f t="shared" si="11"/>
        <v/>
      </c>
      <c r="AH37" s="141" t="str">
        <f t="shared" si="11"/>
        <v/>
      </c>
      <c r="AI37" s="141" t="str">
        <f t="shared" si="11"/>
        <v/>
      </c>
      <c r="AJ37" s="141" t="str">
        <f t="shared" si="11"/>
        <v/>
      </c>
      <c r="AK37" s="141" t="str">
        <f t="shared" si="11"/>
        <v/>
      </c>
      <c r="AL37" s="141" t="str">
        <f t="shared" si="11"/>
        <v/>
      </c>
      <c r="AM37" s="141" t="str">
        <f t="shared" si="11"/>
        <v/>
      </c>
      <c r="AN37" s="141" t="str">
        <f t="shared" si="11"/>
        <v/>
      </c>
      <c r="AO37" s="141" t="str">
        <f t="shared" si="11"/>
        <v/>
      </c>
      <c r="AP37" s="141" t="str">
        <f t="shared" si="11"/>
        <v/>
      </c>
      <c r="AQ37" s="141" t="str">
        <f t="shared" si="11"/>
        <v/>
      </c>
      <c r="AR37" s="141" t="str">
        <f t="shared" si="11"/>
        <v/>
      </c>
      <c r="AS37" s="141" t="str">
        <f t="shared" si="11"/>
        <v/>
      </c>
      <c r="AT37" s="141" t="str">
        <f t="shared" si="11"/>
        <v/>
      </c>
      <c r="AU37" s="141" t="str">
        <f t="shared" si="11"/>
        <v/>
      </c>
      <c r="AV37" s="141" t="str">
        <f t="shared" si="11"/>
        <v/>
      </c>
      <c r="AW37" s="141" t="str">
        <f t="shared" si="11"/>
        <v/>
      </c>
      <c r="AX37" s="141" t="str">
        <f t="shared" si="11"/>
        <v/>
      </c>
      <c r="AY37" s="141" t="str">
        <f>IF(AND(SUM(AY34:AY36)&gt;0,AY35=0),"Missing Input",IF(AND(SUM(AY34:AY35)&gt;0,AY36=0),"Missing Output",IF(AND(SUM(AY34:AY36)&gt;0,AY35&gt;0,AY36&gt;0),(AY36/AY35)*100,"")))</f>
        <v/>
      </c>
      <c r="AZ37" s="141" t="str">
        <f>IF(AND(SUM(AZ34:AZ36)&gt;0,AZ35=0),"Missing Input",IF(AND(SUM(AZ34:AZ35)&gt;0,AZ36=0),"Missing Output",IF(AND(SUM(AZ34:AZ36)&gt;0,AZ35&gt;0,AZ36&gt;0),(AZ36/AZ35)*100,"")))</f>
        <v/>
      </c>
      <c r="BA37" s="141" t="str">
        <f>IF(AND(SUM(BA34:BA36)&gt;0,BA35=0),"Missing Input",IF(AND(SUM(BA34:BA35)&gt;0,BA36=0),"Missing Output",IF(AND(SUM(BA34:BA36)&gt;0,BA35&gt;0,BA36&gt;0),(BA36/BA35)*100,"")))</f>
        <v/>
      </c>
      <c r="BB37" s="141" t="str">
        <f>IF(AND(SUM(BB34:BB36)&gt;0,BB35=0),"Missing Input",IF(AND(SUM(BB34:BB35)&gt;0,BB36=0),"Missing Output",IF(AND(SUM(BB34:BB36)&gt;0,BB35&gt;0,BB36&gt;0),(BB36/BB35)*100,"")))</f>
        <v/>
      </c>
      <c r="BC37" s="141" t="str">
        <f t="shared" si="11"/>
        <v/>
      </c>
    </row>
    <row r="38" spans="1:55" s="140" customFormat="1" ht="24" customHeight="1">
      <c r="A38" s="775"/>
      <c r="B38" s="775"/>
      <c r="C38" s="775"/>
      <c r="D38" s="775"/>
      <c r="E38" s="142"/>
      <c r="F38" s="142"/>
      <c r="G38" s="142"/>
      <c r="H38" s="142"/>
      <c r="I38" s="142"/>
      <c r="J38" s="143"/>
      <c r="K38" s="143"/>
      <c r="L38" s="143"/>
      <c r="M38" s="143"/>
      <c r="N38" s="143"/>
      <c r="O38" s="144"/>
      <c r="P38" s="144"/>
      <c r="Q38" s="144"/>
      <c r="R38" s="144"/>
      <c r="S38" s="144"/>
      <c r="T38" s="144"/>
      <c r="U38" s="144"/>
      <c r="V38" s="144"/>
      <c r="W38" s="144"/>
      <c r="X38" s="144"/>
      <c r="Y38" s="144"/>
      <c r="Z38" s="144"/>
      <c r="AA38" s="144"/>
      <c r="AB38" s="144"/>
      <c r="AC38" s="1071" t="s">
        <v>2223</v>
      </c>
      <c r="AE38" s="762" t="s">
        <v>759</v>
      </c>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row>
    <row r="39" spans="1:55" s="140" customFormat="1">
      <c r="A39" s="775" t="s">
        <v>538</v>
      </c>
      <c r="B39" s="793" t="s">
        <v>74</v>
      </c>
      <c r="C39" s="775" t="s">
        <v>615</v>
      </c>
      <c r="D39" s="775" t="s">
        <v>50</v>
      </c>
      <c r="E39" s="718">
        <f>SUM(E9,E14,E25,E30)</f>
        <v>0</v>
      </c>
      <c r="F39" s="718">
        <f t="shared" ref="F39:AB39" si="12">SUM(F9,F14,F25,F30)</f>
        <v>0</v>
      </c>
      <c r="G39" s="718">
        <f t="shared" si="12"/>
        <v>0</v>
      </c>
      <c r="H39" s="718">
        <f t="shared" si="12"/>
        <v>0</v>
      </c>
      <c r="I39" s="718">
        <f t="shared" si="12"/>
        <v>0</v>
      </c>
      <c r="J39" s="718">
        <f t="shared" si="12"/>
        <v>0</v>
      </c>
      <c r="K39" s="718">
        <f t="shared" si="12"/>
        <v>0</v>
      </c>
      <c r="L39" s="718">
        <f t="shared" si="12"/>
        <v>0</v>
      </c>
      <c r="M39" s="718">
        <f t="shared" si="12"/>
        <v>0</v>
      </c>
      <c r="N39" s="718">
        <f t="shared" si="12"/>
        <v>0</v>
      </c>
      <c r="O39" s="722">
        <f t="shared" si="12"/>
        <v>0</v>
      </c>
      <c r="P39" s="718">
        <f t="shared" si="12"/>
        <v>0</v>
      </c>
      <c r="Q39" s="718">
        <f t="shared" si="12"/>
        <v>0</v>
      </c>
      <c r="R39" s="718">
        <f t="shared" si="12"/>
        <v>0</v>
      </c>
      <c r="S39" s="718">
        <f t="shared" si="12"/>
        <v>0</v>
      </c>
      <c r="T39" s="718">
        <f t="shared" si="12"/>
        <v>0</v>
      </c>
      <c r="U39" s="718">
        <f t="shared" si="12"/>
        <v>0</v>
      </c>
      <c r="V39" s="718">
        <f t="shared" si="12"/>
        <v>0</v>
      </c>
      <c r="W39" s="718">
        <f t="shared" si="12"/>
        <v>0</v>
      </c>
      <c r="X39" s="718">
        <f>SUM(X9,X14,X25,X30)</f>
        <v>0</v>
      </c>
      <c r="Y39" s="722">
        <f>SUM(Y9,Y14,Y25,Y30)</f>
        <v>0</v>
      </c>
      <c r="Z39" s="718">
        <f>SUM(Z9,Z14,Z25,Z30)</f>
        <v>0</v>
      </c>
      <c r="AA39" s="718">
        <f>SUM(AA9,AA14,AA25,AA30)</f>
        <v>0</v>
      </c>
      <c r="AB39" s="722">
        <f t="shared" si="12"/>
        <v>0</v>
      </c>
      <c r="AC39" s="1072" t="s">
        <v>2224</v>
      </c>
      <c r="AE39" s="762" t="s">
        <v>637</v>
      </c>
      <c r="AF39" s="145">
        <f t="shared" ref="AF39:BC39" si="13">SUM(AF9,AF14,AF25,AF30)</f>
        <v>0</v>
      </c>
      <c r="AG39" s="145">
        <f t="shared" si="13"/>
        <v>0</v>
      </c>
      <c r="AH39" s="145">
        <f t="shared" si="13"/>
        <v>0</v>
      </c>
      <c r="AI39" s="145">
        <f t="shared" si="13"/>
        <v>0</v>
      </c>
      <c r="AJ39" s="145">
        <f t="shared" si="13"/>
        <v>0</v>
      </c>
      <c r="AK39" s="145">
        <f t="shared" si="13"/>
        <v>0</v>
      </c>
      <c r="AL39" s="145">
        <f t="shared" si="13"/>
        <v>0</v>
      </c>
      <c r="AM39" s="145">
        <f t="shared" si="13"/>
        <v>0</v>
      </c>
      <c r="AN39" s="145">
        <f t="shared" si="13"/>
        <v>0</v>
      </c>
      <c r="AO39" s="145">
        <f t="shared" si="13"/>
        <v>0</v>
      </c>
      <c r="AP39" s="145">
        <f t="shared" si="13"/>
        <v>0</v>
      </c>
      <c r="AQ39" s="145">
        <f t="shared" si="13"/>
        <v>0</v>
      </c>
      <c r="AR39" s="145">
        <f t="shared" si="13"/>
        <v>0</v>
      </c>
      <c r="AS39" s="145">
        <f t="shared" si="13"/>
        <v>0</v>
      </c>
      <c r="AT39" s="145">
        <f t="shared" si="13"/>
        <v>0</v>
      </c>
      <c r="AU39" s="145">
        <f t="shared" si="13"/>
        <v>0</v>
      </c>
      <c r="AV39" s="145">
        <f t="shared" si="13"/>
        <v>0</v>
      </c>
      <c r="AW39" s="145">
        <f t="shared" si="13"/>
        <v>0</v>
      </c>
      <c r="AX39" s="145">
        <f t="shared" si="13"/>
        <v>0</v>
      </c>
      <c r="AY39" s="145">
        <f>SUM(AY9,AY14,AY25,AY30)</f>
        <v>0</v>
      </c>
      <c r="AZ39" s="145">
        <f>SUM(AZ9,AZ14,AZ25,AZ30)</f>
        <v>0</v>
      </c>
      <c r="BA39" s="145">
        <f>SUM(BA9,BA14,BA25,BA30)</f>
        <v>0</v>
      </c>
      <c r="BB39" s="145">
        <f>SUM(BB9,BB14,BB25,BB30)</f>
        <v>0</v>
      </c>
      <c r="BC39" s="145">
        <f t="shared" si="13"/>
        <v>0</v>
      </c>
    </row>
    <row r="40" spans="1:55" s="140" customFormat="1" ht="12.75" thickBot="1">
      <c r="A40" s="775" t="s">
        <v>538</v>
      </c>
      <c r="B40" s="775" t="s">
        <v>75</v>
      </c>
      <c r="C40" s="775" t="s">
        <v>615</v>
      </c>
      <c r="D40" s="775" t="s">
        <v>50</v>
      </c>
      <c r="E40" s="720">
        <f>SUM(E15,E20,E31,E36)</f>
        <v>0</v>
      </c>
      <c r="F40" s="720">
        <f t="shared" ref="F40:AB40" si="14">SUM(F15,F20,F31,F36)</f>
        <v>0</v>
      </c>
      <c r="G40" s="720">
        <f t="shared" si="14"/>
        <v>0</v>
      </c>
      <c r="H40" s="720">
        <f t="shared" si="14"/>
        <v>0</v>
      </c>
      <c r="I40" s="720">
        <f t="shared" si="14"/>
        <v>0</v>
      </c>
      <c r="J40" s="720">
        <f t="shared" si="14"/>
        <v>0</v>
      </c>
      <c r="K40" s="720">
        <f t="shared" si="14"/>
        <v>0</v>
      </c>
      <c r="L40" s="720">
        <f t="shared" si="14"/>
        <v>0</v>
      </c>
      <c r="M40" s="720">
        <f t="shared" si="14"/>
        <v>0</v>
      </c>
      <c r="N40" s="720">
        <f t="shared" si="14"/>
        <v>0</v>
      </c>
      <c r="O40" s="723">
        <f t="shared" si="14"/>
        <v>0</v>
      </c>
      <c r="P40" s="720">
        <f t="shared" si="14"/>
        <v>0</v>
      </c>
      <c r="Q40" s="720">
        <f t="shared" si="14"/>
        <v>0</v>
      </c>
      <c r="R40" s="720">
        <f t="shared" si="14"/>
        <v>0</v>
      </c>
      <c r="S40" s="720">
        <f t="shared" si="14"/>
        <v>0</v>
      </c>
      <c r="T40" s="720">
        <f t="shared" si="14"/>
        <v>0</v>
      </c>
      <c r="U40" s="720">
        <f t="shared" si="14"/>
        <v>0</v>
      </c>
      <c r="V40" s="720">
        <f t="shared" si="14"/>
        <v>0</v>
      </c>
      <c r="W40" s="720">
        <f t="shared" si="14"/>
        <v>0</v>
      </c>
      <c r="X40" s="720">
        <f>SUM(X15,X20,X31,X36)</f>
        <v>0</v>
      </c>
      <c r="Y40" s="723">
        <f>SUM(Y15,Y20,Y31,Y36)</f>
        <v>0</v>
      </c>
      <c r="Z40" s="720">
        <f>SUM(Z15,Z20,Z31,Z36)</f>
        <v>0</v>
      </c>
      <c r="AA40" s="720">
        <f>SUM(AA15,AA20,AA31,AA36)</f>
        <v>0</v>
      </c>
      <c r="AB40" s="723">
        <f t="shared" si="14"/>
        <v>0</v>
      </c>
      <c r="AC40" s="1073" t="s">
        <v>2225</v>
      </c>
      <c r="AE40" s="764" t="s">
        <v>638</v>
      </c>
      <c r="AF40" s="146">
        <f t="shared" ref="AF40:BC40" si="15">SUM(AF15,AF20,AF31,AF36)</f>
        <v>0</v>
      </c>
      <c r="AG40" s="146">
        <f t="shared" si="15"/>
        <v>0</v>
      </c>
      <c r="AH40" s="146">
        <f t="shared" si="15"/>
        <v>0</v>
      </c>
      <c r="AI40" s="146">
        <f t="shared" si="15"/>
        <v>0</v>
      </c>
      <c r="AJ40" s="146">
        <f t="shared" si="15"/>
        <v>0</v>
      </c>
      <c r="AK40" s="146">
        <f t="shared" si="15"/>
        <v>0</v>
      </c>
      <c r="AL40" s="146">
        <f t="shared" si="15"/>
        <v>0</v>
      </c>
      <c r="AM40" s="146">
        <f t="shared" si="15"/>
        <v>0</v>
      </c>
      <c r="AN40" s="146">
        <f t="shared" si="15"/>
        <v>0</v>
      </c>
      <c r="AO40" s="146">
        <f t="shared" si="15"/>
        <v>0</v>
      </c>
      <c r="AP40" s="146">
        <f t="shared" si="15"/>
        <v>0</v>
      </c>
      <c r="AQ40" s="146">
        <f t="shared" si="15"/>
        <v>0</v>
      </c>
      <c r="AR40" s="146">
        <f t="shared" si="15"/>
        <v>0</v>
      </c>
      <c r="AS40" s="146">
        <f t="shared" si="15"/>
        <v>0</v>
      </c>
      <c r="AT40" s="146">
        <f t="shared" si="15"/>
        <v>0</v>
      </c>
      <c r="AU40" s="146">
        <f t="shared" si="15"/>
        <v>0</v>
      </c>
      <c r="AV40" s="146">
        <f t="shared" si="15"/>
        <v>0</v>
      </c>
      <c r="AW40" s="146">
        <f t="shared" si="15"/>
        <v>0</v>
      </c>
      <c r="AX40" s="146">
        <f t="shared" si="15"/>
        <v>0</v>
      </c>
      <c r="AY40" s="146">
        <f>SUM(AY15,AY20,AY31,AY36)</f>
        <v>0</v>
      </c>
      <c r="AZ40" s="146">
        <f>SUM(AZ15,AZ20,AZ31,AZ36)</f>
        <v>0</v>
      </c>
      <c r="BA40" s="146">
        <f>SUM(BA15,BA20,BA31,BA36)</f>
        <v>0</v>
      </c>
      <c r="BB40" s="146">
        <f>SUM(BB15,BB20,BB31,BB36)</f>
        <v>0</v>
      </c>
      <c r="BC40" s="146">
        <f t="shared" si="15"/>
        <v>0</v>
      </c>
    </row>
  </sheetData>
  <phoneticPr fontId="3" type="noConversion"/>
  <conditionalFormatting sqref="E6:Z40">
    <cfRule type="expression" dxfId="185" priority="2" stopIfTrue="1">
      <formula>E6&lt;&gt;AF6</formula>
    </cfRule>
  </conditionalFormatting>
  <conditionalFormatting sqref="AB6:AB40">
    <cfRule type="expression" dxfId="184" priority="101" stopIfTrue="1">
      <formula>AB6&lt;&gt;BC6</formula>
    </cfRule>
  </conditionalFormatting>
  <conditionalFormatting sqref="AA6:AA40">
    <cfRule type="expression" dxfId="183" priority="1" stopIfTrue="1">
      <formula>AA6&lt;&gt;BB6</formula>
    </cfRule>
  </conditionalFormatting>
  <dataValidations count="1">
    <dataValidation type="whole" operator="greaterThanOrEqual" allowBlank="1" showInputMessage="1" showErrorMessage="1" error="Positive whole numbers only / Nombres entiers positifs uniquement" sqref="AF28:BC31 AF23:BC25 AF18:BC20 AF12:BC15 AF7:BC9 AF34:BC36 E28:AB31 E23:AB25 E18:AB20 E12:AB15 E7:AB9 E34:AB36">
      <formula1>0</formula1>
    </dataValidation>
  </dataValidations>
  <pageMargins left="0.25" right="0.25" top="0.5" bottom="0.3" header="0.5" footer="0.5"/>
  <pageSetup paperSize="9" scale="59" orientation="landscape" r:id="rId1"/>
  <headerFooter alignWithMargins="0"/>
  <legacyDrawing r:id="rId2"/>
</worksheet>
</file>

<file path=xl/worksheets/sheet45.xml><?xml version="1.0" encoding="utf-8"?>
<worksheet xmlns="http://schemas.openxmlformats.org/spreadsheetml/2006/main" xmlns:r="http://schemas.openxmlformats.org/officeDocument/2006/relationships">
  <sheetPr codeName="Sheet_TS28" enableFormatConditionsCalculation="0">
    <tabColor indexed="43"/>
    <pageSetUpPr fitToPage="1"/>
  </sheetPr>
  <dimension ref="A1:BP40"/>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17" sqref="AC17"/>
    </sheetView>
  </sheetViews>
  <sheetFormatPr defaultRowHeight="12"/>
  <cols>
    <col min="1" max="4" width="10.140625" style="777" hidden="1" customWidth="1"/>
    <col min="5" max="28" width="8.7109375" style="95" customWidth="1"/>
    <col min="29" max="29" width="30.7109375" style="777" customWidth="1"/>
    <col min="30" max="30" width="9.140625" style="95" hidden="1" customWidth="1"/>
    <col min="31" max="31" width="33.42578125" style="777" hidden="1" customWidth="1"/>
    <col min="32" max="68" width="9.140625" style="95" hidden="1" customWidth="1"/>
    <col min="69" max="79" width="9.140625" style="95" customWidth="1"/>
    <col min="80" max="16384" width="9.140625" style="95"/>
  </cols>
  <sheetData>
    <row r="1" spans="1:55" ht="48.95" customHeight="1">
      <c r="F1" s="402"/>
      <c r="G1" s="220"/>
      <c r="H1" s="220"/>
      <c r="I1" s="1075" t="s">
        <v>2244</v>
      </c>
      <c r="J1" s="220"/>
      <c r="K1" s="220"/>
      <c r="L1" s="220"/>
      <c r="M1" s="222"/>
      <c r="N1" s="402"/>
      <c r="O1" s="221"/>
      <c r="P1" s="221"/>
      <c r="Q1" s="221"/>
      <c r="R1" s="221"/>
      <c r="S1" s="221"/>
      <c r="T1" s="221"/>
      <c r="U1" s="1075" t="s">
        <v>2244</v>
      </c>
      <c r="V1" s="221"/>
      <c r="W1" s="221"/>
      <c r="X1" s="221"/>
      <c r="Y1" s="221"/>
      <c r="Z1" s="221"/>
      <c r="AA1" s="221"/>
      <c r="AB1" s="221"/>
      <c r="AC1" s="1040">
        <f ca="1">NOW()</f>
        <v>41912.572466666665</v>
      </c>
      <c r="AE1" s="787" t="s">
        <v>659</v>
      </c>
    </row>
    <row r="2" spans="1:55"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c r="AE2" s="770"/>
    </row>
    <row r="3" spans="1:55"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E3" s="772"/>
    </row>
    <row r="4" spans="1:55" s="99" customFormat="1">
      <c r="A4" s="759" t="s">
        <v>1304</v>
      </c>
      <c r="B4" s="759" t="s">
        <v>1302</v>
      </c>
      <c r="C4" s="759" t="s">
        <v>1303</v>
      </c>
      <c r="D4" s="760" t="s">
        <v>1305</v>
      </c>
      <c r="E4" s="98"/>
      <c r="F4" s="98"/>
      <c r="G4" s="98"/>
      <c r="H4" s="98"/>
      <c r="I4" s="98"/>
      <c r="J4" s="98"/>
      <c r="K4" s="98"/>
      <c r="L4" s="98"/>
      <c r="AC4" s="771"/>
      <c r="AE4" s="772"/>
    </row>
    <row r="5" spans="1:55" s="99"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137" customFormat="1" ht="24" customHeight="1" thickBot="1">
      <c r="A6" s="789"/>
      <c r="B6" s="789"/>
      <c r="C6" s="789"/>
      <c r="D6" s="789"/>
      <c r="E6" s="626"/>
      <c r="F6" s="626"/>
      <c r="G6" s="626"/>
      <c r="H6" s="626"/>
      <c r="I6" s="626"/>
      <c r="J6" s="626"/>
      <c r="K6" s="626"/>
      <c r="L6" s="626"/>
      <c r="M6" s="626"/>
      <c r="N6" s="626"/>
      <c r="O6" s="126"/>
      <c r="P6" s="627"/>
      <c r="Q6" s="627"/>
      <c r="R6" s="627"/>
      <c r="S6" s="627"/>
      <c r="T6" s="627"/>
      <c r="U6" s="627"/>
      <c r="V6" s="627"/>
      <c r="W6" s="627"/>
      <c r="X6" s="627"/>
      <c r="Y6" s="126"/>
      <c r="Z6" s="627"/>
      <c r="AA6" s="627"/>
      <c r="AB6" s="126"/>
      <c r="AC6" s="1069" t="s">
        <v>2142</v>
      </c>
      <c r="AE6" s="763" t="s">
        <v>186</v>
      </c>
      <c r="AF6" s="249"/>
      <c r="AG6" s="627"/>
      <c r="AH6" s="627"/>
      <c r="AI6" s="627"/>
      <c r="AJ6" s="627"/>
      <c r="AK6" s="627"/>
      <c r="AL6" s="627"/>
      <c r="AM6" s="627"/>
      <c r="AN6" s="627"/>
      <c r="AO6" s="627"/>
      <c r="AP6" s="627"/>
      <c r="AQ6" s="627"/>
      <c r="AR6" s="627"/>
      <c r="AS6" s="627"/>
      <c r="AT6" s="627"/>
      <c r="AU6" s="627"/>
      <c r="AV6" s="627"/>
      <c r="AW6" s="627"/>
      <c r="AX6" s="627"/>
      <c r="AY6" s="627"/>
      <c r="AZ6" s="627"/>
      <c r="BA6" s="627"/>
      <c r="BB6" s="627"/>
      <c r="BC6" s="627"/>
    </row>
    <row r="7" spans="1:55" s="140" customFormat="1" ht="12.75" customHeight="1">
      <c r="A7" s="775" t="s">
        <v>538</v>
      </c>
      <c r="B7" s="775" t="s">
        <v>73</v>
      </c>
      <c r="C7" s="775" t="s">
        <v>555</v>
      </c>
      <c r="D7" s="775" t="s">
        <v>1405</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2219</v>
      </c>
      <c r="AE7" s="762" t="s">
        <v>1474</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row>
    <row r="8" spans="1:55" s="140" customFormat="1" ht="12.75" customHeight="1">
      <c r="A8" s="775" t="s">
        <v>538</v>
      </c>
      <c r="B8" s="775" t="s">
        <v>1307</v>
      </c>
      <c r="C8" s="775" t="s">
        <v>555</v>
      </c>
      <c r="D8" s="775" t="s">
        <v>1405</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2220</v>
      </c>
      <c r="AE8" s="762" t="s">
        <v>636</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row>
    <row r="9" spans="1:55" s="140" customFormat="1" ht="12.75" customHeight="1">
      <c r="A9" s="775" t="s">
        <v>538</v>
      </c>
      <c r="B9" s="775" t="s">
        <v>74</v>
      </c>
      <c r="C9" s="775" t="s">
        <v>555</v>
      </c>
      <c r="D9" s="775" t="s">
        <v>1405</v>
      </c>
      <c r="E9" s="138">
        <v>0</v>
      </c>
      <c r="F9" s="138">
        <v>0</v>
      </c>
      <c r="G9" s="138">
        <v>0</v>
      </c>
      <c r="H9" s="138">
        <v>0</v>
      </c>
      <c r="I9" s="138">
        <v>0</v>
      </c>
      <c r="J9" s="138">
        <v>0</v>
      </c>
      <c r="K9" s="138">
        <v>0</v>
      </c>
      <c r="L9" s="138">
        <v>0</v>
      </c>
      <c r="M9" s="138">
        <v>0</v>
      </c>
      <c r="N9" s="138">
        <v>0</v>
      </c>
      <c r="O9" s="138">
        <v>0</v>
      </c>
      <c r="P9" s="138">
        <v>0</v>
      </c>
      <c r="Q9" s="138">
        <v>0</v>
      </c>
      <c r="R9" s="138">
        <v>0</v>
      </c>
      <c r="S9" s="138">
        <v>0</v>
      </c>
      <c r="T9" s="138">
        <v>0</v>
      </c>
      <c r="U9" s="138">
        <v>0</v>
      </c>
      <c r="V9" s="138">
        <v>0</v>
      </c>
      <c r="W9" s="138">
        <v>0</v>
      </c>
      <c r="X9" s="138">
        <v>0</v>
      </c>
      <c r="Y9" s="138">
        <v>0</v>
      </c>
      <c r="Z9" s="138">
        <v>0</v>
      </c>
      <c r="AA9" s="138">
        <v>0</v>
      </c>
      <c r="AB9" s="138">
        <v>0</v>
      </c>
      <c r="AC9" s="1054" t="s">
        <v>2221</v>
      </c>
      <c r="AE9" s="762" t="s">
        <v>637</v>
      </c>
      <c r="AF9" s="138">
        <v>0</v>
      </c>
      <c r="AG9" s="138">
        <v>0</v>
      </c>
      <c r="AH9" s="138">
        <v>0</v>
      </c>
      <c r="AI9" s="138">
        <v>0</v>
      </c>
      <c r="AJ9" s="138">
        <v>0</v>
      </c>
      <c r="AK9" s="138">
        <v>0</v>
      </c>
      <c r="AL9" s="138">
        <v>0</v>
      </c>
      <c r="AM9" s="138">
        <v>0</v>
      </c>
      <c r="AN9" s="138">
        <v>0</v>
      </c>
      <c r="AO9" s="138">
        <v>0</v>
      </c>
      <c r="AP9" s="138">
        <v>0</v>
      </c>
      <c r="AQ9" s="138">
        <v>0</v>
      </c>
      <c r="AR9" s="138">
        <v>0</v>
      </c>
      <c r="AS9" s="138">
        <v>0</v>
      </c>
      <c r="AT9" s="138">
        <v>0</v>
      </c>
      <c r="AU9" s="138">
        <v>0</v>
      </c>
      <c r="AV9" s="138">
        <v>0</v>
      </c>
      <c r="AW9" s="138">
        <v>0</v>
      </c>
      <c r="AX9" s="138">
        <v>0</v>
      </c>
      <c r="AY9" s="138">
        <v>0</v>
      </c>
      <c r="AZ9" s="138">
        <v>0</v>
      </c>
      <c r="BA9" s="138">
        <v>0</v>
      </c>
      <c r="BB9" s="138">
        <v>0</v>
      </c>
      <c r="BC9" s="138">
        <v>0</v>
      </c>
    </row>
    <row r="10" spans="1:55" s="140" customFormat="1" ht="12.75" customHeight="1">
      <c r="A10" s="775"/>
      <c r="B10" s="775"/>
      <c r="C10" s="775"/>
      <c r="D10" s="775"/>
      <c r="E10" s="141" t="str">
        <f>IF(AND(SUM(E7:E9)&gt;0,E8=0),"Missing Input",IF(AND(SUM(E7:E8)&gt;0,E9=0),"Missing Output",IF(AND(SUM(E7:E9)&gt;0,E8&gt;0,E9&gt;0),(E9*3.6)/E8*100,"")))</f>
        <v/>
      </c>
      <c r="F10" s="141" t="str">
        <f t="shared" ref="F10:V10" si="0">IF(AND(SUM(F7:F9)&gt;0,F8=0),"Missing Input",IF(AND(SUM(F7:F8)&gt;0,F9=0),"Missing Output",IF(AND(SUM(F7:F9)&gt;0,F8&gt;0,F9&gt;0),(F9*3.6)/F8*100,"")))</f>
        <v/>
      </c>
      <c r="G10" s="141" t="str">
        <f t="shared" si="0"/>
        <v/>
      </c>
      <c r="H10" s="141" t="str">
        <f t="shared" si="0"/>
        <v/>
      </c>
      <c r="I10" s="141" t="str">
        <f t="shared" si="0"/>
        <v/>
      </c>
      <c r="J10" s="141" t="str">
        <f t="shared" si="0"/>
        <v/>
      </c>
      <c r="K10" s="141" t="str">
        <f t="shared" si="0"/>
        <v/>
      </c>
      <c r="L10" s="141" t="str">
        <f t="shared" si="0"/>
        <v/>
      </c>
      <c r="M10" s="141" t="str">
        <f t="shared" si="0"/>
        <v/>
      </c>
      <c r="N10" s="141" t="str">
        <f t="shared" si="0"/>
        <v/>
      </c>
      <c r="O10" s="141" t="str">
        <f t="shared" si="0"/>
        <v/>
      </c>
      <c r="P10" s="141" t="str">
        <f t="shared" si="0"/>
        <v/>
      </c>
      <c r="Q10" s="141" t="str">
        <f t="shared" si="0"/>
        <v/>
      </c>
      <c r="R10" s="141" t="str">
        <f t="shared" si="0"/>
        <v/>
      </c>
      <c r="S10" s="141" t="str">
        <f t="shared" si="0"/>
        <v/>
      </c>
      <c r="T10" s="141" t="str">
        <f t="shared" si="0"/>
        <v/>
      </c>
      <c r="U10" s="141" t="str">
        <f t="shared" si="0"/>
        <v/>
      </c>
      <c r="V10" s="141" t="str">
        <f t="shared" si="0"/>
        <v/>
      </c>
      <c r="W10" s="141" t="str">
        <f t="shared" ref="W10:AB10" si="1">IF(AND(SUM(W7:W9)&gt;0,W8=0),"Missing Input",IF(AND(SUM(W7:W8)&gt;0,W9=0),"Missing Output",IF(AND(SUM(W7:W9)&gt;0,W8&gt;0,W9&gt;0),(W9*3.6)/W8*100,"")))</f>
        <v/>
      </c>
      <c r="X10" s="141" t="str">
        <f t="shared" si="1"/>
        <v/>
      </c>
      <c r="Y10" s="141" t="str">
        <f t="shared" si="1"/>
        <v/>
      </c>
      <c r="Z10" s="141" t="str">
        <f t="shared" si="1"/>
        <v/>
      </c>
      <c r="AA10" s="141" t="str">
        <f t="shared" si="1"/>
        <v/>
      </c>
      <c r="AB10" s="141" t="str">
        <f t="shared" si="1"/>
        <v/>
      </c>
      <c r="AC10" s="1070" t="s">
        <v>2222</v>
      </c>
      <c r="AE10" s="762" t="s">
        <v>964</v>
      </c>
      <c r="AF10" s="141" t="str">
        <f t="shared" ref="AF10:BC10" si="2">IF(AND(SUM(AF7:AF9)&gt;0,AF8=0),"Missing Input",IF(AND(SUM(AF7:AF8)&gt;0,AF9=0),"Missing Output",IF(AND(SUM(AF7:AF9)&gt;0,AF8&gt;0,AF9&gt;0),(AF9*3.6)/AF8*100,"")))</f>
        <v/>
      </c>
      <c r="AG10" s="141" t="str">
        <f t="shared" si="2"/>
        <v/>
      </c>
      <c r="AH10" s="141" t="str">
        <f t="shared" si="2"/>
        <v/>
      </c>
      <c r="AI10" s="141" t="str">
        <f t="shared" si="2"/>
        <v/>
      </c>
      <c r="AJ10" s="141" t="str">
        <f t="shared" si="2"/>
        <v/>
      </c>
      <c r="AK10" s="141" t="str">
        <f t="shared" si="2"/>
        <v/>
      </c>
      <c r="AL10" s="141" t="str">
        <f t="shared" si="2"/>
        <v/>
      </c>
      <c r="AM10" s="141" t="str">
        <f t="shared" si="2"/>
        <v/>
      </c>
      <c r="AN10" s="141" t="str">
        <f t="shared" si="2"/>
        <v/>
      </c>
      <c r="AO10" s="141" t="str">
        <f t="shared" si="2"/>
        <v/>
      </c>
      <c r="AP10" s="141" t="str">
        <f t="shared" si="2"/>
        <v/>
      </c>
      <c r="AQ10" s="141" t="str">
        <f t="shared" si="2"/>
        <v/>
      </c>
      <c r="AR10" s="141" t="str">
        <f t="shared" si="2"/>
        <v/>
      </c>
      <c r="AS10" s="141" t="str">
        <f t="shared" si="2"/>
        <v/>
      </c>
      <c r="AT10" s="141" t="str">
        <f t="shared" si="2"/>
        <v/>
      </c>
      <c r="AU10" s="141" t="str">
        <f t="shared" si="2"/>
        <v/>
      </c>
      <c r="AV10" s="141" t="str">
        <f t="shared" si="2"/>
        <v/>
      </c>
      <c r="AW10" s="141" t="str">
        <f t="shared" si="2"/>
        <v/>
      </c>
      <c r="AX10" s="141" t="str">
        <f t="shared" si="2"/>
        <v/>
      </c>
      <c r="AY10" s="141" t="str">
        <f>IF(AND(SUM(AY7:AY9)&gt;0,AY8=0),"Missing Input",IF(AND(SUM(AY7:AY8)&gt;0,AY9=0),"Missing Output",IF(AND(SUM(AY7:AY9)&gt;0,AY8&gt;0,AY9&gt;0),(AY9*3.6)/AY8*100,"")))</f>
        <v/>
      </c>
      <c r="AZ10" s="141" t="str">
        <f>IF(AND(SUM(AZ7:AZ9)&gt;0,AZ8=0),"Missing Input",IF(AND(SUM(AZ7:AZ8)&gt;0,AZ9=0),"Missing Output",IF(AND(SUM(AZ7:AZ9)&gt;0,AZ8&gt;0,AZ9&gt;0),(AZ9*3.6)/AZ8*100,"")))</f>
        <v/>
      </c>
      <c r="BA10" s="141" t="str">
        <f>IF(AND(SUM(BA7:BA9)&gt;0,BA8=0),"Missing Input",IF(AND(SUM(BA7:BA8)&gt;0,BA9=0),"Missing Output",IF(AND(SUM(BA7:BA9)&gt;0,BA8&gt;0,BA9&gt;0),(BA9*3.6)/BA8*100,"")))</f>
        <v/>
      </c>
      <c r="BB10" s="141" t="str">
        <f>IF(AND(SUM(BB7:BB9)&gt;0,BB8=0),"Missing Input",IF(AND(SUM(BB7:BB8)&gt;0,BB9=0),"Missing Output",IF(AND(SUM(BB7:BB9)&gt;0,BB8&gt;0,BB9&gt;0),(BB9*3.6)/BB8*100,"")))</f>
        <v/>
      </c>
      <c r="BC10" s="141" t="str">
        <f t="shared" si="2"/>
        <v/>
      </c>
    </row>
    <row r="11" spans="1:55" s="140" customFormat="1" ht="24" customHeight="1">
      <c r="A11" s="775"/>
      <c r="B11" s="775"/>
      <c r="C11" s="775"/>
      <c r="D11" s="775"/>
      <c r="E11" s="628">
        <v>0</v>
      </c>
      <c r="F11" s="628">
        <v>0</v>
      </c>
      <c r="G11" s="628">
        <v>0</v>
      </c>
      <c r="H11" s="628">
        <v>0</v>
      </c>
      <c r="I11" s="628">
        <v>0</v>
      </c>
      <c r="J11" s="629">
        <v>0</v>
      </c>
      <c r="K11" s="629">
        <v>0</v>
      </c>
      <c r="L11" s="629">
        <v>0</v>
      </c>
      <c r="M11" s="629">
        <v>0</v>
      </c>
      <c r="N11" s="629">
        <v>0</v>
      </c>
      <c r="O11" s="144">
        <v>0</v>
      </c>
      <c r="P11" s="630">
        <v>0</v>
      </c>
      <c r="Q11" s="630">
        <v>0</v>
      </c>
      <c r="R11" s="630">
        <v>0</v>
      </c>
      <c r="S11" s="630">
        <v>0</v>
      </c>
      <c r="T11" s="630">
        <v>0</v>
      </c>
      <c r="U11" s="630">
        <v>0</v>
      </c>
      <c r="V11" s="630">
        <v>0</v>
      </c>
      <c r="W11" s="630">
        <v>0</v>
      </c>
      <c r="X11" s="630">
        <v>0</v>
      </c>
      <c r="Y11" s="144">
        <v>0</v>
      </c>
      <c r="Z11" s="630">
        <v>0</v>
      </c>
      <c r="AA11" s="630">
        <v>0</v>
      </c>
      <c r="AB11" s="144"/>
      <c r="AC11" s="1067" t="s">
        <v>2141</v>
      </c>
      <c r="AE11" s="762" t="s">
        <v>189</v>
      </c>
      <c r="AF11" s="630">
        <v>0</v>
      </c>
      <c r="AG11" s="630">
        <v>0</v>
      </c>
      <c r="AH11" s="630">
        <v>0</v>
      </c>
      <c r="AI11" s="630">
        <v>0</v>
      </c>
      <c r="AJ11" s="630">
        <v>0</v>
      </c>
      <c r="AK11" s="630">
        <v>0</v>
      </c>
      <c r="AL11" s="630">
        <v>0</v>
      </c>
      <c r="AM11" s="630">
        <v>0</v>
      </c>
      <c r="AN11" s="630">
        <v>0</v>
      </c>
      <c r="AO11" s="630">
        <v>0</v>
      </c>
      <c r="AP11" s="630">
        <v>0</v>
      </c>
      <c r="AQ11" s="630">
        <v>0</v>
      </c>
      <c r="AR11" s="630">
        <v>0</v>
      </c>
      <c r="AS11" s="630">
        <v>0</v>
      </c>
      <c r="AT11" s="630">
        <v>0</v>
      </c>
      <c r="AU11" s="630">
        <v>0</v>
      </c>
      <c r="AV11" s="630">
        <v>0</v>
      </c>
      <c r="AW11" s="630">
        <v>0</v>
      </c>
      <c r="AX11" s="630">
        <v>0</v>
      </c>
      <c r="AY11" s="630">
        <v>0</v>
      </c>
      <c r="AZ11" s="630">
        <v>0</v>
      </c>
      <c r="BA11" s="630">
        <v>0</v>
      </c>
      <c r="BB11" s="630">
        <v>0</v>
      </c>
      <c r="BC11" s="630">
        <v>0</v>
      </c>
    </row>
    <row r="12" spans="1:55" s="140" customFormat="1" ht="12.75" customHeight="1">
      <c r="A12" s="775" t="s">
        <v>538</v>
      </c>
      <c r="B12" s="775" t="s">
        <v>73</v>
      </c>
      <c r="C12" s="775" t="s">
        <v>556</v>
      </c>
      <c r="D12" s="775" t="s">
        <v>1405</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2219</v>
      </c>
      <c r="AE12" s="762" t="s">
        <v>1474</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row>
    <row r="13" spans="1:55" s="140" customFormat="1" ht="12.75" customHeight="1">
      <c r="A13" s="775" t="s">
        <v>538</v>
      </c>
      <c r="B13" s="775" t="s">
        <v>1307</v>
      </c>
      <c r="C13" s="775" t="s">
        <v>556</v>
      </c>
      <c r="D13" s="775" t="s">
        <v>1405</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2220</v>
      </c>
      <c r="AE13" s="762" t="s">
        <v>636</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row>
    <row r="14" spans="1:55" s="140" customFormat="1" ht="12.75" customHeight="1">
      <c r="A14" s="775" t="s">
        <v>538</v>
      </c>
      <c r="B14" s="775" t="s">
        <v>74</v>
      </c>
      <c r="C14" s="775" t="s">
        <v>556</v>
      </c>
      <c r="D14" s="775" t="s">
        <v>1405</v>
      </c>
      <c r="E14" s="138">
        <v>0</v>
      </c>
      <c r="F14" s="138">
        <v>0</v>
      </c>
      <c r="G14" s="138">
        <v>0</v>
      </c>
      <c r="H14" s="138">
        <v>0</v>
      </c>
      <c r="I14" s="138">
        <v>0</v>
      </c>
      <c r="J14" s="138">
        <v>0</v>
      </c>
      <c r="K14" s="138">
        <v>0</v>
      </c>
      <c r="L14" s="138">
        <v>0</v>
      </c>
      <c r="M14" s="138">
        <v>0</v>
      </c>
      <c r="N14" s="138">
        <v>0</v>
      </c>
      <c r="O14" s="138">
        <v>0</v>
      </c>
      <c r="P14" s="138">
        <v>0</v>
      </c>
      <c r="Q14" s="138">
        <v>0</v>
      </c>
      <c r="R14" s="138">
        <v>0</v>
      </c>
      <c r="S14" s="138">
        <v>0</v>
      </c>
      <c r="T14" s="138">
        <v>0</v>
      </c>
      <c r="U14" s="138">
        <v>0</v>
      </c>
      <c r="V14" s="138">
        <v>0</v>
      </c>
      <c r="W14" s="138">
        <v>0</v>
      </c>
      <c r="X14" s="138">
        <v>0</v>
      </c>
      <c r="Y14" s="138">
        <v>0</v>
      </c>
      <c r="Z14" s="138">
        <v>0</v>
      </c>
      <c r="AA14" s="138">
        <v>0</v>
      </c>
      <c r="AB14" s="138">
        <v>0</v>
      </c>
      <c r="AC14" s="1054" t="s">
        <v>2221</v>
      </c>
      <c r="AE14" s="762" t="s">
        <v>637</v>
      </c>
      <c r="AF14" s="138">
        <v>0</v>
      </c>
      <c r="AG14" s="138">
        <v>0</v>
      </c>
      <c r="AH14" s="138">
        <v>0</v>
      </c>
      <c r="AI14" s="138">
        <v>0</v>
      </c>
      <c r="AJ14" s="138">
        <v>0</v>
      </c>
      <c r="AK14" s="138">
        <v>0</v>
      </c>
      <c r="AL14" s="138">
        <v>0</v>
      </c>
      <c r="AM14" s="138">
        <v>0</v>
      </c>
      <c r="AN14" s="138">
        <v>0</v>
      </c>
      <c r="AO14" s="138">
        <v>0</v>
      </c>
      <c r="AP14" s="138">
        <v>0</v>
      </c>
      <c r="AQ14" s="138">
        <v>0</v>
      </c>
      <c r="AR14" s="138">
        <v>0</v>
      </c>
      <c r="AS14" s="138">
        <v>0</v>
      </c>
      <c r="AT14" s="138">
        <v>0</v>
      </c>
      <c r="AU14" s="138">
        <v>0</v>
      </c>
      <c r="AV14" s="138">
        <v>0</v>
      </c>
      <c r="AW14" s="138">
        <v>0</v>
      </c>
      <c r="AX14" s="138">
        <v>0</v>
      </c>
      <c r="AY14" s="138">
        <v>0</v>
      </c>
      <c r="AZ14" s="138">
        <v>0</v>
      </c>
      <c r="BA14" s="138">
        <v>0</v>
      </c>
      <c r="BB14" s="138">
        <v>0</v>
      </c>
      <c r="BC14" s="138">
        <v>0</v>
      </c>
    </row>
    <row r="15" spans="1:55" s="140" customFormat="1" ht="12.75" customHeight="1">
      <c r="A15" s="775" t="s">
        <v>538</v>
      </c>
      <c r="B15" s="775" t="s">
        <v>75</v>
      </c>
      <c r="C15" s="775" t="s">
        <v>556</v>
      </c>
      <c r="D15" s="775" t="s">
        <v>1405</v>
      </c>
      <c r="E15" s="138">
        <v>0</v>
      </c>
      <c r="F15" s="138">
        <v>0</v>
      </c>
      <c r="G15" s="138">
        <v>0</v>
      </c>
      <c r="H15" s="138">
        <v>0</v>
      </c>
      <c r="I15" s="138">
        <v>0</v>
      </c>
      <c r="J15" s="138">
        <v>0</v>
      </c>
      <c r="K15" s="138">
        <v>0</v>
      </c>
      <c r="L15" s="138">
        <v>0</v>
      </c>
      <c r="M15" s="138">
        <v>0</v>
      </c>
      <c r="N15" s="138">
        <v>0</v>
      </c>
      <c r="O15" s="138">
        <v>0</v>
      </c>
      <c r="P15" s="138">
        <v>0</v>
      </c>
      <c r="Q15" s="138">
        <v>0</v>
      </c>
      <c r="R15" s="138">
        <v>0</v>
      </c>
      <c r="S15" s="138">
        <v>0</v>
      </c>
      <c r="T15" s="138">
        <v>0</v>
      </c>
      <c r="U15" s="138">
        <v>0</v>
      </c>
      <c r="V15" s="138">
        <v>0</v>
      </c>
      <c r="W15" s="138">
        <v>0</v>
      </c>
      <c r="X15" s="138">
        <v>0</v>
      </c>
      <c r="Y15" s="138">
        <v>0</v>
      </c>
      <c r="Z15" s="138">
        <v>0</v>
      </c>
      <c r="AA15" s="138">
        <v>0</v>
      </c>
      <c r="AB15" s="138">
        <v>0</v>
      </c>
      <c r="AC15" s="1054" t="s">
        <v>2225</v>
      </c>
      <c r="AE15" s="762" t="s">
        <v>638</v>
      </c>
      <c r="AF15" s="138">
        <v>0</v>
      </c>
      <c r="AG15" s="138">
        <v>0</v>
      </c>
      <c r="AH15" s="138">
        <v>0</v>
      </c>
      <c r="AI15" s="138">
        <v>0</v>
      </c>
      <c r="AJ15" s="138">
        <v>0</v>
      </c>
      <c r="AK15" s="138">
        <v>0</v>
      </c>
      <c r="AL15" s="138">
        <v>0</v>
      </c>
      <c r="AM15" s="138">
        <v>0</v>
      </c>
      <c r="AN15" s="138">
        <v>0</v>
      </c>
      <c r="AO15" s="138">
        <v>0</v>
      </c>
      <c r="AP15" s="138">
        <v>0</v>
      </c>
      <c r="AQ15" s="138">
        <v>0</v>
      </c>
      <c r="AR15" s="138">
        <v>0</v>
      </c>
      <c r="AS15" s="138">
        <v>0</v>
      </c>
      <c r="AT15" s="138">
        <v>0</v>
      </c>
      <c r="AU15" s="138">
        <v>0</v>
      </c>
      <c r="AV15" s="138">
        <v>0</v>
      </c>
      <c r="AW15" s="138">
        <v>0</v>
      </c>
      <c r="AX15" s="138">
        <v>0</v>
      </c>
      <c r="AY15" s="138">
        <v>0</v>
      </c>
      <c r="AZ15" s="138">
        <v>0</v>
      </c>
      <c r="BA15" s="138">
        <v>0</v>
      </c>
      <c r="BB15" s="138">
        <v>0</v>
      </c>
      <c r="BC15" s="138">
        <v>0</v>
      </c>
    </row>
    <row r="16" spans="1:55" s="140" customFormat="1" ht="12.75" customHeight="1">
      <c r="A16" s="775"/>
      <c r="B16" s="775"/>
      <c r="C16" s="775"/>
      <c r="D16" s="775"/>
      <c r="E16" s="141" t="str">
        <f>IF(AND(SUM(E12:E15)&gt;0,E13=0),"Missing Input",IF(AND(SUM(E12:E15)&gt;0,E14=0),"Missing Output",IF(AND(SUM(E12:E15)&gt;0,E13&gt;0,E14&gt;0),(E14*3.6+E15)/E13*100,"")))</f>
        <v/>
      </c>
      <c r="F16" s="141" t="str">
        <f t="shared" ref="F16:V16" si="3">IF(AND(SUM(F12:F15)&gt;0,F13=0),"Missing Input",IF(AND(SUM(F12:F15)&gt;0,F14=0),"Missing Output",IF(AND(SUM(F12:F15)&gt;0,F13&gt;0,F14&gt;0),(F14*3.6+F15)/F13*100,"")))</f>
        <v/>
      </c>
      <c r="G16" s="141" t="str">
        <f t="shared" si="3"/>
        <v/>
      </c>
      <c r="H16" s="141" t="str">
        <f t="shared" si="3"/>
        <v/>
      </c>
      <c r="I16" s="141" t="str">
        <f t="shared" si="3"/>
        <v/>
      </c>
      <c r="J16" s="141" t="str">
        <f t="shared" si="3"/>
        <v/>
      </c>
      <c r="K16" s="141" t="str">
        <f t="shared" si="3"/>
        <v/>
      </c>
      <c r="L16" s="141" t="str">
        <f t="shared" si="3"/>
        <v/>
      </c>
      <c r="M16" s="141" t="str">
        <f t="shared" si="3"/>
        <v/>
      </c>
      <c r="N16" s="141" t="str">
        <f t="shared" si="3"/>
        <v/>
      </c>
      <c r="O16" s="141" t="str">
        <f t="shared" si="3"/>
        <v/>
      </c>
      <c r="P16" s="141" t="str">
        <f t="shared" si="3"/>
        <v/>
      </c>
      <c r="Q16" s="141" t="str">
        <f t="shared" si="3"/>
        <v/>
      </c>
      <c r="R16" s="141" t="str">
        <f t="shared" si="3"/>
        <v/>
      </c>
      <c r="S16" s="141" t="str">
        <f t="shared" si="3"/>
        <v/>
      </c>
      <c r="T16" s="141" t="str">
        <f t="shared" si="3"/>
        <v/>
      </c>
      <c r="U16" s="141" t="str">
        <f t="shared" si="3"/>
        <v/>
      </c>
      <c r="V16" s="141" t="str">
        <f t="shared" si="3"/>
        <v/>
      </c>
      <c r="W16" s="141" t="str">
        <f t="shared" ref="W16:AB16" si="4">IF(AND(SUM(W12:W15)&gt;0,W13=0),"Missing Input",IF(AND(SUM(W12:W15)&gt;0,W14=0),"Missing Output",IF(AND(SUM(W12:W15)&gt;0,W13&gt;0,W14&gt;0),(W14*3.6+W15)/W13*100,"")))</f>
        <v/>
      </c>
      <c r="X16" s="141" t="str">
        <f t="shared" si="4"/>
        <v/>
      </c>
      <c r="Y16" s="141" t="str">
        <f t="shared" si="4"/>
        <v/>
      </c>
      <c r="Z16" s="141" t="str">
        <f t="shared" si="4"/>
        <v/>
      </c>
      <c r="AA16" s="141" t="str">
        <f t="shared" si="4"/>
        <v/>
      </c>
      <c r="AB16" s="141" t="str">
        <f t="shared" si="4"/>
        <v/>
      </c>
      <c r="AC16" s="1070" t="s">
        <v>2222</v>
      </c>
      <c r="AE16" s="762" t="s">
        <v>964</v>
      </c>
      <c r="AF16" s="141" t="str">
        <f t="shared" ref="AF16:BC16" si="5">IF(AND(SUM(AF12:AF15)&gt;0,AF13=0),"Missing Input",IF(AND(SUM(AF12:AF15)&gt;0,AF14=0),"Missing Output",IF(AND(SUM(AF12:AF15)&gt;0,AF13&gt;0,AF14&gt;0),(AF14*3.6+AF15)/AF13*100,"")))</f>
        <v/>
      </c>
      <c r="AG16" s="141" t="str">
        <f t="shared" si="5"/>
        <v/>
      </c>
      <c r="AH16" s="141" t="str">
        <f t="shared" si="5"/>
        <v/>
      </c>
      <c r="AI16" s="141" t="str">
        <f t="shared" si="5"/>
        <v/>
      </c>
      <c r="AJ16" s="141" t="str">
        <f t="shared" si="5"/>
        <v/>
      </c>
      <c r="AK16" s="141" t="str">
        <f t="shared" si="5"/>
        <v/>
      </c>
      <c r="AL16" s="141" t="str">
        <f t="shared" si="5"/>
        <v/>
      </c>
      <c r="AM16" s="141" t="str">
        <f t="shared" si="5"/>
        <v/>
      </c>
      <c r="AN16" s="141" t="str">
        <f t="shared" si="5"/>
        <v/>
      </c>
      <c r="AO16" s="141" t="str">
        <f t="shared" si="5"/>
        <v/>
      </c>
      <c r="AP16" s="141" t="str">
        <f t="shared" si="5"/>
        <v/>
      </c>
      <c r="AQ16" s="141" t="str">
        <f t="shared" si="5"/>
        <v/>
      </c>
      <c r="AR16" s="141" t="str">
        <f t="shared" si="5"/>
        <v/>
      </c>
      <c r="AS16" s="141" t="str">
        <f t="shared" si="5"/>
        <v/>
      </c>
      <c r="AT16" s="141" t="str">
        <f t="shared" si="5"/>
        <v/>
      </c>
      <c r="AU16" s="141" t="str">
        <f t="shared" si="5"/>
        <v/>
      </c>
      <c r="AV16" s="141" t="str">
        <f t="shared" si="5"/>
        <v/>
      </c>
      <c r="AW16" s="141" t="str">
        <f t="shared" si="5"/>
        <v/>
      </c>
      <c r="AX16" s="141" t="str">
        <f t="shared" si="5"/>
        <v/>
      </c>
      <c r="AY16" s="141" t="str">
        <f>IF(AND(SUM(AY12:AY15)&gt;0,AY13=0),"Missing Input",IF(AND(SUM(AY12:AY15)&gt;0,AY14=0),"Missing Output",IF(AND(SUM(AY12:AY15)&gt;0,AY13&gt;0,AY14&gt;0),(AY14*3.6+AY15)/AY13*100,"")))</f>
        <v/>
      </c>
      <c r="AZ16" s="141" t="str">
        <f>IF(AND(SUM(AZ12:AZ15)&gt;0,AZ13=0),"Missing Input",IF(AND(SUM(AZ12:AZ15)&gt;0,AZ14=0),"Missing Output",IF(AND(SUM(AZ12:AZ15)&gt;0,AZ13&gt;0,AZ14&gt;0),(AZ14*3.6+AZ15)/AZ13*100,"")))</f>
        <v/>
      </c>
      <c r="BA16" s="141" t="str">
        <f>IF(AND(SUM(BA12:BA15)&gt;0,BA13=0),"Missing Input",IF(AND(SUM(BA12:BA15)&gt;0,BA14=0),"Missing Output",IF(AND(SUM(BA12:BA15)&gt;0,BA13&gt;0,BA14&gt;0),(BA14*3.6+BA15)/BA13*100,"")))</f>
        <v/>
      </c>
      <c r="BB16" s="141" t="str">
        <f>IF(AND(SUM(BB12:BB15)&gt;0,BB13=0),"Missing Input",IF(AND(SUM(BB12:BB15)&gt;0,BB14=0),"Missing Output",IF(AND(SUM(BB12:BB15)&gt;0,BB13&gt;0,BB14&gt;0),(BB14*3.6+BB15)/BB13*100,"")))</f>
        <v/>
      </c>
      <c r="BC16" s="141" t="str">
        <f t="shared" si="5"/>
        <v/>
      </c>
    </row>
    <row r="17" spans="1:55" s="140" customFormat="1" ht="24" customHeight="1">
      <c r="A17" s="775"/>
      <c r="B17" s="775"/>
      <c r="C17" s="775"/>
      <c r="D17" s="775"/>
      <c r="E17" s="628">
        <v>0</v>
      </c>
      <c r="F17" s="628">
        <v>0</v>
      </c>
      <c r="G17" s="628">
        <v>0</v>
      </c>
      <c r="H17" s="628">
        <v>0</v>
      </c>
      <c r="I17" s="628">
        <v>0</v>
      </c>
      <c r="J17" s="629">
        <v>0</v>
      </c>
      <c r="K17" s="629">
        <v>0</v>
      </c>
      <c r="L17" s="629">
        <v>0</v>
      </c>
      <c r="M17" s="629">
        <v>0</v>
      </c>
      <c r="N17" s="629">
        <v>0</v>
      </c>
      <c r="O17" s="143">
        <v>0</v>
      </c>
      <c r="P17" s="629">
        <v>0</v>
      </c>
      <c r="Q17" s="629">
        <v>0</v>
      </c>
      <c r="R17" s="629">
        <v>0</v>
      </c>
      <c r="S17" s="629">
        <v>0</v>
      </c>
      <c r="T17" s="629">
        <v>0</v>
      </c>
      <c r="U17" s="629">
        <v>0</v>
      </c>
      <c r="V17" s="629">
        <v>0</v>
      </c>
      <c r="W17" s="629">
        <v>0</v>
      </c>
      <c r="X17" s="629">
        <v>0</v>
      </c>
      <c r="Y17" s="143">
        <v>0</v>
      </c>
      <c r="Z17" s="629">
        <v>0</v>
      </c>
      <c r="AA17" s="629">
        <v>0</v>
      </c>
      <c r="AB17" s="143"/>
      <c r="AC17" s="1066" t="s">
        <v>2269</v>
      </c>
      <c r="AE17" s="762" t="s">
        <v>198</v>
      </c>
      <c r="AF17" s="629">
        <v>0</v>
      </c>
      <c r="AG17" s="629">
        <v>0</v>
      </c>
      <c r="AH17" s="629">
        <v>0</v>
      </c>
      <c r="AI17" s="629">
        <v>0</v>
      </c>
      <c r="AJ17" s="629">
        <v>0</v>
      </c>
      <c r="AK17" s="629">
        <v>0</v>
      </c>
      <c r="AL17" s="629">
        <v>0</v>
      </c>
      <c r="AM17" s="629">
        <v>0</v>
      </c>
      <c r="AN17" s="629">
        <v>0</v>
      </c>
      <c r="AO17" s="629">
        <v>0</v>
      </c>
      <c r="AP17" s="629">
        <v>0</v>
      </c>
      <c r="AQ17" s="629">
        <v>0</v>
      </c>
      <c r="AR17" s="629">
        <v>0</v>
      </c>
      <c r="AS17" s="629">
        <v>0</v>
      </c>
      <c r="AT17" s="629">
        <v>0</v>
      </c>
      <c r="AU17" s="629">
        <v>0</v>
      </c>
      <c r="AV17" s="629">
        <v>0</v>
      </c>
      <c r="AW17" s="629">
        <v>0</v>
      </c>
      <c r="AX17" s="629">
        <v>0</v>
      </c>
      <c r="AY17" s="629">
        <v>0</v>
      </c>
      <c r="AZ17" s="629">
        <v>0</v>
      </c>
      <c r="BA17" s="629">
        <v>0</v>
      </c>
      <c r="BB17" s="629">
        <v>0</v>
      </c>
      <c r="BC17" s="629">
        <v>0</v>
      </c>
    </row>
    <row r="18" spans="1:55" s="140" customFormat="1" ht="12.75" customHeight="1">
      <c r="A18" s="775" t="s">
        <v>538</v>
      </c>
      <c r="B18" s="775" t="s">
        <v>73</v>
      </c>
      <c r="C18" s="775" t="s">
        <v>558</v>
      </c>
      <c r="D18" s="775" t="s">
        <v>1405</v>
      </c>
      <c r="E18" s="138">
        <v>0</v>
      </c>
      <c r="F18" s="138">
        <v>0</v>
      </c>
      <c r="G18" s="138">
        <v>0</v>
      </c>
      <c r="H18" s="138">
        <v>0</v>
      </c>
      <c r="I18" s="138">
        <v>0</v>
      </c>
      <c r="J18" s="138">
        <v>0</v>
      </c>
      <c r="K18" s="138">
        <v>0</v>
      </c>
      <c r="L18" s="138">
        <v>0</v>
      </c>
      <c r="M18" s="138">
        <v>0</v>
      </c>
      <c r="N18" s="138">
        <v>0</v>
      </c>
      <c r="O18" s="138">
        <v>0</v>
      </c>
      <c r="P18" s="138">
        <v>0</v>
      </c>
      <c r="Q18" s="138">
        <v>0</v>
      </c>
      <c r="R18" s="138">
        <v>0</v>
      </c>
      <c r="S18" s="138">
        <v>0</v>
      </c>
      <c r="T18" s="138">
        <v>0</v>
      </c>
      <c r="U18" s="138">
        <v>0</v>
      </c>
      <c r="V18" s="138">
        <v>0</v>
      </c>
      <c r="W18" s="138">
        <v>0</v>
      </c>
      <c r="X18" s="138">
        <v>0</v>
      </c>
      <c r="Y18" s="138">
        <v>0</v>
      </c>
      <c r="Z18" s="138">
        <v>0</v>
      </c>
      <c r="AA18" s="138">
        <v>0</v>
      </c>
      <c r="AB18" s="138">
        <v>0</v>
      </c>
      <c r="AC18" s="1054" t="s">
        <v>2219</v>
      </c>
      <c r="AE18" s="762" t="s">
        <v>1474</v>
      </c>
      <c r="AF18" s="138">
        <v>0</v>
      </c>
      <c r="AG18" s="138">
        <v>0</v>
      </c>
      <c r="AH18" s="138">
        <v>0</v>
      </c>
      <c r="AI18" s="138">
        <v>0</v>
      </c>
      <c r="AJ18" s="138">
        <v>0</v>
      </c>
      <c r="AK18" s="138">
        <v>0</v>
      </c>
      <c r="AL18" s="138">
        <v>0</v>
      </c>
      <c r="AM18" s="138">
        <v>0</v>
      </c>
      <c r="AN18" s="138">
        <v>0</v>
      </c>
      <c r="AO18" s="138">
        <v>0</v>
      </c>
      <c r="AP18" s="138">
        <v>0</v>
      </c>
      <c r="AQ18" s="138">
        <v>0</v>
      </c>
      <c r="AR18" s="138">
        <v>0</v>
      </c>
      <c r="AS18" s="138">
        <v>0</v>
      </c>
      <c r="AT18" s="138">
        <v>0</v>
      </c>
      <c r="AU18" s="138">
        <v>0</v>
      </c>
      <c r="AV18" s="138">
        <v>0</v>
      </c>
      <c r="AW18" s="138">
        <v>0</v>
      </c>
      <c r="AX18" s="138">
        <v>0</v>
      </c>
      <c r="AY18" s="138">
        <v>0</v>
      </c>
      <c r="AZ18" s="138">
        <v>0</v>
      </c>
      <c r="BA18" s="138">
        <v>0</v>
      </c>
      <c r="BB18" s="138">
        <v>0</v>
      </c>
      <c r="BC18" s="138">
        <v>0</v>
      </c>
    </row>
    <row r="19" spans="1:55" s="140" customFormat="1" ht="12.75" customHeight="1">
      <c r="A19" s="775" t="s">
        <v>538</v>
      </c>
      <c r="B19" s="775" t="s">
        <v>1307</v>
      </c>
      <c r="C19" s="775" t="s">
        <v>558</v>
      </c>
      <c r="D19" s="775" t="s">
        <v>1405</v>
      </c>
      <c r="E19" s="138">
        <v>0</v>
      </c>
      <c r="F19" s="138">
        <v>0</v>
      </c>
      <c r="G19" s="138">
        <v>0</v>
      </c>
      <c r="H19" s="138">
        <v>0</v>
      </c>
      <c r="I19" s="138">
        <v>0</v>
      </c>
      <c r="J19" s="138">
        <v>0</v>
      </c>
      <c r="K19" s="138">
        <v>0</v>
      </c>
      <c r="L19" s="138">
        <v>0</v>
      </c>
      <c r="M19" s="138">
        <v>0</v>
      </c>
      <c r="N19" s="138">
        <v>0</v>
      </c>
      <c r="O19" s="138">
        <v>0</v>
      </c>
      <c r="P19" s="138">
        <v>0</v>
      </c>
      <c r="Q19" s="138">
        <v>0</v>
      </c>
      <c r="R19" s="138">
        <v>0</v>
      </c>
      <c r="S19" s="138">
        <v>0</v>
      </c>
      <c r="T19" s="138">
        <v>0</v>
      </c>
      <c r="U19" s="138">
        <v>0</v>
      </c>
      <c r="V19" s="138">
        <v>0</v>
      </c>
      <c r="W19" s="138">
        <v>0</v>
      </c>
      <c r="X19" s="138">
        <v>0</v>
      </c>
      <c r="Y19" s="138">
        <v>0</v>
      </c>
      <c r="Z19" s="138">
        <v>0</v>
      </c>
      <c r="AA19" s="138">
        <v>0</v>
      </c>
      <c r="AB19" s="138">
        <v>0</v>
      </c>
      <c r="AC19" s="1054" t="s">
        <v>2220</v>
      </c>
      <c r="AE19" s="762" t="s">
        <v>636</v>
      </c>
      <c r="AF19" s="138">
        <v>0</v>
      </c>
      <c r="AG19" s="138">
        <v>0</v>
      </c>
      <c r="AH19" s="138">
        <v>0</v>
      </c>
      <c r="AI19" s="138">
        <v>0</v>
      </c>
      <c r="AJ19" s="138">
        <v>0</v>
      </c>
      <c r="AK19" s="138">
        <v>0</v>
      </c>
      <c r="AL19" s="138">
        <v>0</v>
      </c>
      <c r="AM19" s="138">
        <v>0</v>
      </c>
      <c r="AN19" s="138">
        <v>0</v>
      </c>
      <c r="AO19" s="138">
        <v>0</v>
      </c>
      <c r="AP19" s="138">
        <v>0</v>
      </c>
      <c r="AQ19" s="138">
        <v>0</v>
      </c>
      <c r="AR19" s="138">
        <v>0</v>
      </c>
      <c r="AS19" s="138">
        <v>0</v>
      </c>
      <c r="AT19" s="138">
        <v>0</v>
      </c>
      <c r="AU19" s="138">
        <v>0</v>
      </c>
      <c r="AV19" s="138">
        <v>0</v>
      </c>
      <c r="AW19" s="138">
        <v>0</v>
      </c>
      <c r="AX19" s="138">
        <v>0</v>
      </c>
      <c r="AY19" s="138">
        <v>0</v>
      </c>
      <c r="AZ19" s="138">
        <v>0</v>
      </c>
      <c r="BA19" s="138">
        <v>0</v>
      </c>
      <c r="BB19" s="138">
        <v>0</v>
      </c>
      <c r="BC19" s="138">
        <v>0</v>
      </c>
    </row>
    <row r="20" spans="1:55" s="140" customFormat="1" ht="12.75" customHeight="1">
      <c r="A20" s="775" t="s">
        <v>538</v>
      </c>
      <c r="B20" s="775" t="s">
        <v>75</v>
      </c>
      <c r="C20" s="775" t="s">
        <v>558</v>
      </c>
      <c r="D20" s="775" t="s">
        <v>1405</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2225</v>
      </c>
      <c r="AE20" s="762" t="s">
        <v>638</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row>
    <row r="21" spans="1:55" s="140" customFormat="1" ht="12.75" customHeight="1">
      <c r="A21" s="775"/>
      <c r="B21" s="775"/>
      <c r="C21" s="775"/>
      <c r="D21" s="775"/>
      <c r="E21" s="141" t="str">
        <f>IF(AND(SUM(E18:E20)&gt;0,E19=0),"Missing Input",IF(AND(SUM(E18:E19)&gt;0,E20=0),"Missing Output",IF(AND(SUM(E18:E20)&gt;0,E19&gt;0,E20&gt;0),(E20/E19)*100,"")))</f>
        <v/>
      </c>
      <c r="F21" s="141" t="str">
        <f t="shared" ref="F21:V21" si="6">IF(AND(SUM(F18:F20)&gt;0,F19=0),"Missing Input",IF(AND(SUM(F18:F19)&gt;0,F20=0),"Missing Output",IF(AND(SUM(F18:F20)&gt;0,F19&gt;0,F20&gt;0),(F20/F19)*100,"")))</f>
        <v/>
      </c>
      <c r="G21" s="141" t="str">
        <f t="shared" si="6"/>
        <v/>
      </c>
      <c r="H21" s="141" t="str">
        <f t="shared" si="6"/>
        <v/>
      </c>
      <c r="I21" s="141" t="str">
        <f t="shared" si="6"/>
        <v/>
      </c>
      <c r="J21" s="141" t="str">
        <f t="shared" si="6"/>
        <v/>
      </c>
      <c r="K21" s="141" t="str">
        <f t="shared" si="6"/>
        <v/>
      </c>
      <c r="L21" s="141" t="str">
        <f t="shared" si="6"/>
        <v/>
      </c>
      <c r="M21" s="141" t="str">
        <f t="shared" si="6"/>
        <v/>
      </c>
      <c r="N21" s="141" t="str">
        <f t="shared" si="6"/>
        <v/>
      </c>
      <c r="O21" s="141" t="str">
        <f t="shared" si="6"/>
        <v/>
      </c>
      <c r="P21" s="141" t="str">
        <f t="shared" si="6"/>
        <v/>
      </c>
      <c r="Q21" s="141" t="str">
        <f t="shared" si="6"/>
        <v/>
      </c>
      <c r="R21" s="141" t="str">
        <f t="shared" si="6"/>
        <v/>
      </c>
      <c r="S21" s="141" t="str">
        <f t="shared" si="6"/>
        <v/>
      </c>
      <c r="T21" s="141" t="str">
        <f t="shared" si="6"/>
        <v/>
      </c>
      <c r="U21" s="141" t="str">
        <f t="shared" si="6"/>
        <v/>
      </c>
      <c r="V21" s="141" t="str">
        <f t="shared" si="6"/>
        <v/>
      </c>
      <c r="W21" s="141" t="str">
        <f t="shared" ref="W21:AB21" si="7">IF(AND(SUM(W18:W20)&gt;0,W19=0),"Missing Input",IF(AND(SUM(W18:W19)&gt;0,W20=0),"Missing Output",IF(AND(SUM(W18:W20)&gt;0,W19&gt;0,W20&gt;0),(W20/W19)*100,"")))</f>
        <v/>
      </c>
      <c r="X21" s="141" t="str">
        <f t="shared" si="7"/>
        <v/>
      </c>
      <c r="Y21" s="141" t="str">
        <f t="shared" si="7"/>
        <v/>
      </c>
      <c r="Z21" s="141" t="str">
        <f t="shared" si="7"/>
        <v/>
      </c>
      <c r="AA21" s="141" t="str">
        <f t="shared" si="7"/>
        <v/>
      </c>
      <c r="AB21" s="141" t="str">
        <f t="shared" si="7"/>
        <v/>
      </c>
      <c r="AC21" s="1070" t="s">
        <v>2222</v>
      </c>
      <c r="AE21" s="762" t="s">
        <v>964</v>
      </c>
      <c r="AF21" s="141" t="str">
        <f t="shared" ref="AF21:BC21" si="8">IF(AND(SUM(AF18:AF20)&gt;0,AF19=0),"Missing Input",IF(AND(SUM(AF18:AF19)&gt;0,AF20=0),"Missing Output",IF(AND(SUM(AF18:AF20)&gt;0,AF19&gt;0,AF20&gt;0),(AF20/AF19)*100,"")))</f>
        <v/>
      </c>
      <c r="AG21" s="141" t="str">
        <f t="shared" si="8"/>
        <v/>
      </c>
      <c r="AH21" s="141" t="str">
        <f t="shared" si="8"/>
        <v/>
      </c>
      <c r="AI21" s="141" t="str">
        <f t="shared" si="8"/>
        <v/>
      </c>
      <c r="AJ21" s="141" t="str">
        <f t="shared" si="8"/>
        <v/>
      </c>
      <c r="AK21" s="141" t="str">
        <f t="shared" si="8"/>
        <v/>
      </c>
      <c r="AL21" s="141" t="str">
        <f t="shared" si="8"/>
        <v/>
      </c>
      <c r="AM21" s="141" t="str">
        <f t="shared" si="8"/>
        <v/>
      </c>
      <c r="AN21" s="141" t="str">
        <f t="shared" si="8"/>
        <v/>
      </c>
      <c r="AO21" s="141" t="str">
        <f t="shared" si="8"/>
        <v/>
      </c>
      <c r="AP21" s="141" t="str">
        <f t="shared" si="8"/>
        <v/>
      </c>
      <c r="AQ21" s="141" t="str">
        <f t="shared" si="8"/>
        <v/>
      </c>
      <c r="AR21" s="141" t="str">
        <f t="shared" si="8"/>
        <v/>
      </c>
      <c r="AS21" s="141" t="str">
        <f t="shared" si="8"/>
        <v/>
      </c>
      <c r="AT21" s="141" t="str">
        <f t="shared" si="8"/>
        <v/>
      </c>
      <c r="AU21" s="141" t="str">
        <f t="shared" si="8"/>
        <v/>
      </c>
      <c r="AV21" s="141" t="str">
        <f t="shared" si="8"/>
        <v/>
      </c>
      <c r="AW21" s="141" t="str">
        <f t="shared" si="8"/>
        <v/>
      </c>
      <c r="AX21" s="141" t="str">
        <f t="shared" si="8"/>
        <v/>
      </c>
      <c r="AY21" s="141" t="str">
        <f>IF(AND(SUM(AY18:AY20)&gt;0,AY19=0),"Missing Input",IF(AND(SUM(AY18:AY19)&gt;0,AY20=0),"Missing Output",IF(AND(SUM(AY18:AY20)&gt;0,AY19&gt;0,AY20&gt;0),(AY20/AY19)*100,"")))</f>
        <v/>
      </c>
      <c r="AZ21" s="141" t="str">
        <f>IF(AND(SUM(AZ18:AZ20)&gt;0,AZ19=0),"Missing Input",IF(AND(SUM(AZ18:AZ19)&gt;0,AZ20=0),"Missing Output",IF(AND(SUM(AZ18:AZ20)&gt;0,AZ19&gt;0,AZ20&gt;0),(AZ20/AZ19)*100,"")))</f>
        <v/>
      </c>
      <c r="BA21" s="141" t="str">
        <f>IF(AND(SUM(BA18:BA20)&gt;0,BA19=0),"Missing Input",IF(AND(SUM(BA18:BA19)&gt;0,BA20=0),"Missing Output",IF(AND(SUM(BA18:BA20)&gt;0,BA19&gt;0,BA20&gt;0),(BA20/BA19)*100,"")))</f>
        <v/>
      </c>
      <c r="BB21" s="141" t="str">
        <f>IF(AND(SUM(BB18:BB20)&gt;0,BB19=0),"Missing Input",IF(AND(SUM(BB18:BB19)&gt;0,BB20=0),"Missing Output",IF(AND(SUM(BB18:BB20)&gt;0,BB19&gt;0,BB20&gt;0),(BB20/BB19)*100,"")))</f>
        <v/>
      </c>
      <c r="BC21" s="141" t="str">
        <f t="shared" si="8"/>
        <v/>
      </c>
    </row>
    <row r="22" spans="1:55" s="137" customFormat="1" ht="24" customHeight="1">
      <c r="A22" s="775"/>
      <c r="B22" s="775"/>
      <c r="C22" s="775"/>
      <c r="D22" s="775"/>
      <c r="E22" s="628"/>
      <c r="F22" s="628"/>
      <c r="G22" s="628"/>
      <c r="H22" s="628"/>
      <c r="I22" s="628"/>
      <c r="J22" s="629"/>
      <c r="K22" s="629"/>
      <c r="L22" s="629"/>
      <c r="M22" s="629"/>
      <c r="N22" s="629"/>
      <c r="O22" s="143"/>
      <c r="P22" s="629"/>
      <c r="Q22" s="629"/>
      <c r="R22" s="629"/>
      <c r="S22" s="629"/>
      <c r="T22" s="629"/>
      <c r="U22" s="629"/>
      <c r="V22" s="629"/>
      <c r="W22" s="629"/>
      <c r="X22" s="629"/>
      <c r="Y22" s="143"/>
      <c r="Z22" s="629"/>
      <c r="AA22" s="629"/>
      <c r="AB22" s="143"/>
      <c r="AC22" s="1061" t="s">
        <v>2144</v>
      </c>
      <c r="AE22" s="762" t="s">
        <v>191</v>
      </c>
      <c r="AF22" s="629"/>
      <c r="AG22" s="629"/>
      <c r="AH22" s="629"/>
      <c r="AI22" s="629"/>
      <c r="AJ22" s="629"/>
      <c r="AK22" s="629"/>
      <c r="AL22" s="629"/>
      <c r="AM22" s="629"/>
      <c r="AN22" s="629"/>
      <c r="AO22" s="629"/>
      <c r="AP22" s="629"/>
      <c r="AQ22" s="629"/>
      <c r="AR22" s="629"/>
      <c r="AS22" s="629"/>
      <c r="AT22" s="629"/>
      <c r="AU22" s="629"/>
      <c r="AV22" s="629"/>
      <c r="AW22" s="629"/>
      <c r="AX22" s="629"/>
      <c r="AY22" s="629"/>
      <c r="AZ22" s="629"/>
      <c r="BA22" s="629"/>
      <c r="BB22" s="629"/>
      <c r="BC22" s="629"/>
    </row>
    <row r="23" spans="1:55" s="140" customFormat="1" ht="12.75" customHeight="1">
      <c r="A23" s="775" t="s">
        <v>538</v>
      </c>
      <c r="B23" s="775" t="s">
        <v>73</v>
      </c>
      <c r="C23" s="775" t="s">
        <v>245</v>
      </c>
      <c r="D23" s="775" t="s">
        <v>1405</v>
      </c>
      <c r="E23" s="138">
        <v>0</v>
      </c>
      <c r="F23" s="138">
        <v>0</v>
      </c>
      <c r="G23" s="138">
        <v>0</v>
      </c>
      <c r="H23" s="138">
        <v>0</v>
      </c>
      <c r="I23" s="138">
        <v>0</v>
      </c>
      <c r="J23" s="138">
        <v>0</v>
      </c>
      <c r="K23" s="138">
        <v>0</v>
      </c>
      <c r="L23" s="138">
        <v>0</v>
      </c>
      <c r="M23" s="138">
        <v>0</v>
      </c>
      <c r="N23" s="138">
        <v>0</v>
      </c>
      <c r="O23" s="138">
        <v>0</v>
      </c>
      <c r="P23" s="138">
        <v>0</v>
      </c>
      <c r="Q23" s="138">
        <v>0</v>
      </c>
      <c r="R23" s="138">
        <v>0</v>
      </c>
      <c r="S23" s="138">
        <v>0</v>
      </c>
      <c r="T23" s="138">
        <v>0</v>
      </c>
      <c r="U23" s="138">
        <v>0</v>
      </c>
      <c r="V23" s="138">
        <v>0</v>
      </c>
      <c r="W23" s="138">
        <v>0</v>
      </c>
      <c r="X23" s="138">
        <v>0</v>
      </c>
      <c r="Y23" s="138">
        <v>0</v>
      </c>
      <c r="Z23" s="138">
        <v>0</v>
      </c>
      <c r="AA23" s="138">
        <v>0</v>
      </c>
      <c r="AB23" s="138">
        <v>0</v>
      </c>
      <c r="AC23" s="1054" t="s">
        <v>2219</v>
      </c>
      <c r="AE23" s="762" t="s">
        <v>1474</v>
      </c>
      <c r="AF23" s="138">
        <v>0</v>
      </c>
      <c r="AG23" s="138">
        <v>0</v>
      </c>
      <c r="AH23" s="138">
        <v>0</v>
      </c>
      <c r="AI23" s="138">
        <v>0</v>
      </c>
      <c r="AJ23" s="138">
        <v>0</v>
      </c>
      <c r="AK23" s="138">
        <v>0</v>
      </c>
      <c r="AL23" s="138">
        <v>0</v>
      </c>
      <c r="AM23" s="138">
        <v>0</v>
      </c>
      <c r="AN23" s="138">
        <v>0</v>
      </c>
      <c r="AO23" s="138">
        <v>0</v>
      </c>
      <c r="AP23" s="138">
        <v>0</v>
      </c>
      <c r="AQ23" s="138">
        <v>0</v>
      </c>
      <c r="AR23" s="138">
        <v>0</v>
      </c>
      <c r="AS23" s="138">
        <v>0</v>
      </c>
      <c r="AT23" s="138">
        <v>0</v>
      </c>
      <c r="AU23" s="138">
        <v>0</v>
      </c>
      <c r="AV23" s="138">
        <v>0</v>
      </c>
      <c r="AW23" s="138">
        <v>0</v>
      </c>
      <c r="AX23" s="138">
        <v>0</v>
      </c>
      <c r="AY23" s="138">
        <v>0</v>
      </c>
      <c r="AZ23" s="138">
        <v>0</v>
      </c>
      <c r="BA23" s="138">
        <v>0</v>
      </c>
      <c r="BB23" s="138">
        <v>0</v>
      </c>
      <c r="BC23" s="138">
        <v>0</v>
      </c>
    </row>
    <row r="24" spans="1:55" s="140" customFormat="1" ht="12.75" customHeight="1">
      <c r="A24" s="775" t="s">
        <v>538</v>
      </c>
      <c r="B24" s="775" t="s">
        <v>1307</v>
      </c>
      <c r="C24" s="775" t="s">
        <v>245</v>
      </c>
      <c r="D24" s="775" t="s">
        <v>1405</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762" t="s">
        <v>636</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row>
    <row r="25" spans="1:55" s="140" customFormat="1" ht="12.75" customHeight="1">
      <c r="A25" s="775" t="s">
        <v>538</v>
      </c>
      <c r="B25" s="775" t="s">
        <v>74</v>
      </c>
      <c r="C25" s="775" t="s">
        <v>245</v>
      </c>
      <c r="D25" s="775" t="s">
        <v>1405</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762" t="s">
        <v>637</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row>
    <row r="26" spans="1:55" s="140" customFormat="1" ht="12.75" customHeight="1">
      <c r="A26" s="775"/>
      <c r="B26" s="775"/>
      <c r="C26" s="775"/>
      <c r="D26" s="775"/>
      <c r="E26" s="141" t="str">
        <f>IF(AND(SUM(E23:E25)&gt;0,E24=0),"Missing Input",IF(AND(SUM(E23:E24)&gt;0,E25=0),"Missing Output",IF(AND(SUM(E23:E25)&gt;0,E24&gt;0,E25&gt;0),(E25*3.6)/E24*100,"")))</f>
        <v/>
      </c>
      <c r="F26" s="141" t="str">
        <f t="shared" ref="F26:V26" si="9">IF(AND(SUM(F23:F25)&gt;0,F24=0),"Missing Input",IF(AND(SUM(F23:F24)&gt;0,F25=0),"Missing Output",IF(AND(SUM(F23:F25)&gt;0,F24&gt;0,F25&gt;0),(F25*3.6)/F24*100,"")))</f>
        <v/>
      </c>
      <c r="G26" s="141" t="str">
        <f t="shared" si="9"/>
        <v/>
      </c>
      <c r="H26" s="141" t="str">
        <f t="shared" si="9"/>
        <v/>
      </c>
      <c r="I26" s="141" t="str">
        <f t="shared" si="9"/>
        <v/>
      </c>
      <c r="J26" s="141" t="str">
        <f t="shared" si="9"/>
        <v/>
      </c>
      <c r="K26" s="141" t="str">
        <f t="shared" si="9"/>
        <v/>
      </c>
      <c r="L26" s="141" t="str">
        <f t="shared" si="9"/>
        <v/>
      </c>
      <c r="M26" s="141" t="str">
        <f t="shared" si="9"/>
        <v/>
      </c>
      <c r="N26" s="141" t="str">
        <f t="shared" si="9"/>
        <v/>
      </c>
      <c r="O26" s="141" t="str">
        <f t="shared" si="9"/>
        <v/>
      </c>
      <c r="P26" s="141" t="str">
        <f t="shared" si="9"/>
        <v/>
      </c>
      <c r="Q26" s="141" t="str">
        <f t="shared" si="9"/>
        <v/>
      </c>
      <c r="R26" s="141" t="str">
        <f t="shared" si="9"/>
        <v/>
      </c>
      <c r="S26" s="141" t="str">
        <f t="shared" si="9"/>
        <v/>
      </c>
      <c r="T26" s="141" t="str">
        <f t="shared" si="9"/>
        <v/>
      </c>
      <c r="U26" s="141" t="str">
        <f t="shared" si="9"/>
        <v/>
      </c>
      <c r="V26" s="141" t="str">
        <f t="shared" si="9"/>
        <v/>
      </c>
      <c r="W26" s="141" t="str">
        <f t="shared" ref="W26:AB26" si="10">IF(AND(SUM(W23:W25)&gt;0,W24=0),"Missing Input",IF(AND(SUM(W23:W24)&gt;0,W25=0),"Missing Output",IF(AND(SUM(W23:W25)&gt;0,W24&gt;0,W25&gt;0),(W25*3.6)/W24*100,"")))</f>
        <v/>
      </c>
      <c r="X26" s="141" t="str">
        <f t="shared" si="10"/>
        <v/>
      </c>
      <c r="Y26" s="141" t="str">
        <f t="shared" si="10"/>
        <v/>
      </c>
      <c r="Z26" s="141" t="str">
        <f t="shared" si="10"/>
        <v/>
      </c>
      <c r="AA26" s="141" t="str">
        <f t="shared" si="10"/>
        <v/>
      </c>
      <c r="AB26" s="141" t="str">
        <f t="shared" si="10"/>
        <v/>
      </c>
      <c r="AC26" s="1070" t="s">
        <v>2222</v>
      </c>
      <c r="AE26" s="762" t="s">
        <v>964</v>
      </c>
      <c r="AF26" s="141" t="str">
        <f t="shared" ref="AF26:BC26" si="11">IF(AND(SUM(AF23:AF25)&gt;0,AF24=0),"Missing Input",IF(AND(SUM(AF23:AF24)&gt;0,AF25=0),"Missing Output",IF(AND(SUM(AF23:AF25)&gt;0,AF24&gt;0,AF25&gt;0),(AF25*3.6)/AF24*100,"")))</f>
        <v/>
      </c>
      <c r="AG26" s="141" t="str">
        <f t="shared" si="11"/>
        <v/>
      </c>
      <c r="AH26" s="141" t="str">
        <f t="shared" si="11"/>
        <v/>
      </c>
      <c r="AI26" s="141" t="str">
        <f t="shared" si="11"/>
        <v/>
      </c>
      <c r="AJ26" s="141" t="str">
        <f t="shared" si="11"/>
        <v/>
      </c>
      <c r="AK26" s="141" t="str">
        <f t="shared" si="11"/>
        <v/>
      </c>
      <c r="AL26" s="141" t="str">
        <f t="shared" si="11"/>
        <v/>
      </c>
      <c r="AM26" s="141" t="str">
        <f t="shared" si="11"/>
        <v/>
      </c>
      <c r="AN26" s="141" t="str">
        <f t="shared" si="11"/>
        <v/>
      </c>
      <c r="AO26" s="141" t="str">
        <f t="shared" si="11"/>
        <v/>
      </c>
      <c r="AP26" s="141" t="str">
        <f t="shared" si="11"/>
        <v/>
      </c>
      <c r="AQ26" s="141" t="str">
        <f t="shared" si="11"/>
        <v/>
      </c>
      <c r="AR26" s="141" t="str">
        <f t="shared" si="11"/>
        <v/>
      </c>
      <c r="AS26" s="141" t="str">
        <f t="shared" si="11"/>
        <v/>
      </c>
      <c r="AT26" s="141" t="str">
        <f t="shared" si="11"/>
        <v/>
      </c>
      <c r="AU26" s="141" t="str">
        <f t="shared" si="11"/>
        <v/>
      </c>
      <c r="AV26" s="141" t="str">
        <f t="shared" si="11"/>
        <v/>
      </c>
      <c r="AW26" s="141" t="str">
        <f t="shared" si="11"/>
        <v/>
      </c>
      <c r="AX26" s="141" t="str">
        <f t="shared" si="11"/>
        <v/>
      </c>
      <c r="AY26" s="141" t="str">
        <f>IF(AND(SUM(AY23:AY25)&gt;0,AY24=0),"Missing Input",IF(AND(SUM(AY23:AY24)&gt;0,AY25=0),"Missing Output",IF(AND(SUM(AY23:AY25)&gt;0,AY24&gt;0,AY25&gt;0),(AY25*3.6)/AY24*100,"")))</f>
        <v/>
      </c>
      <c r="AZ26" s="141" t="str">
        <f>IF(AND(SUM(AZ23:AZ25)&gt;0,AZ24=0),"Missing Input",IF(AND(SUM(AZ23:AZ24)&gt;0,AZ25=0),"Missing Output",IF(AND(SUM(AZ23:AZ25)&gt;0,AZ24&gt;0,AZ25&gt;0),(AZ25*3.6)/AZ24*100,"")))</f>
        <v/>
      </c>
      <c r="BA26" s="141" t="str">
        <f>IF(AND(SUM(BA23:BA25)&gt;0,BA24=0),"Missing Input",IF(AND(SUM(BA23:BA24)&gt;0,BA25=0),"Missing Output",IF(AND(SUM(BA23:BA25)&gt;0,BA24&gt;0,BA25&gt;0),(BA25*3.6)/BA24*100,"")))</f>
        <v/>
      </c>
      <c r="BB26" s="141" t="str">
        <f>IF(AND(SUM(BB23:BB25)&gt;0,BB24=0),"Missing Input",IF(AND(SUM(BB23:BB24)&gt;0,BB25=0),"Missing Output",IF(AND(SUM(BB23:BB25)&gt;0,BB24&gt;0,BB25&gt;0),(BB25*3.6)/BB24*100,"")))</f>
        <v/>
      </c>
      <c r="BC26" s="141" t="str">
        <f t="shared" si="11"/>
        <v/>
      </c>
    </row>
    <row r="27" spans="1:55" s="140" customFormat="1" ht="24" customHeight="1">
      <c r="A27" s="775"/>
      <c r="B27" s="775"/>
      <c r="C27" s="775"/>
      <c r="D27" s="775"/>
      <c r="E27" s="628"/>
      <c r="F27" s="628"/>
      <c r="G27" s="628"/>
      <c r="H27" s="628"/>
      <c r="I27" s="628"/>
      <c r="J27" s="629"/>
      <c r="K27" s="629"/>
      <c r="L27" s="629"/>
      <c r="M27" s="629"/>
      <c r="N27" s="629"/>
      <c r="O27" s="143"/>
      <c r="P27" s="629"/>
      <c r="Q27" s="629"/>
      <c r="R27" s="629"/>
      <c r="S27" s="629"/>
      <c r="T27" s="629"/>
      <c r="U27" s="629"/>
      <c r="V27" s="629"/>
      <c r="W27" s="629"/>
      <c r="X27" s="629"/>
      <c r="Y27" s="143"/>
      <c r="Z27" s="629"/>
      <c r="AA27" s="629"/>
      <c r="AB27" s="143"/>
      <c r="AC27" s="1063" t="s">
        <v>2143</v>
      </c>
      <c r="AE27" s="762" t="s">
        <v>192</v>
      </c>
      <c r="AF27" s="629"/>
      <c r="AG27" s="629"/>
      <c r="AH27" s="629"/>
      <c r="AI27" s="629"/>
      <c r="AJ27" s="629"/>
      <c r="AK27" s="629"/>
      <c r="AL27" s="629"/>
      <c r="AM27" s="629"/>
      <c r="AN27" s="629"/>
      <c r="AO27" s="629"/>
      <c r="AP27" s="629"/>
      <c r="AQ27" s="629"/>
      <c r="AR27" s="629"/>
      <c r="AS27" s="629"/>
      <c r="AT27" s="629"/>
      <c r="AU27" s="629"/>
      <c r="AV27" s="629"/>
      <c r="AW27" s="629"/>
      <c r="AX27" s="629"/>
      <c r="AY27" s="629"/>
      <c r="AZ27" s="629"/>
      <c r="BA27" s="629"/>
      <c r="BB27" s="629"/>
      <c r="BC27" s="629"/>
    </row>
    <row r="28" spans="1:55" s="140" customFormat="1" ht="12.75" customHeight="1">
      <c r="A28" s="775" t="s">
        <v>538</v>
      </c>
      <c r="B28" s="775" t="s">
        <v>73</v>
      </c>
      <c r="C28" s="775" t="s">
        <v>246</v>
      </c>
      <c r="D28" s="775" t="s">
        <v>1405</v>
      </c>
      <c r="E28" s="138">
        <v>0</v>
      </c>
      <c r="F28" s="138">
        <v>0</v>
      </c>
      <c r="G28" s="138">
        <v>0</v>
      </c>
      <c r="H28" s="138">
        <v>0</v>
      </c>
      <c r="I28" s="138">
        <v>0</v>
      </c>
      <c r="J28" s="138">
        <v>0</v>
      </c>
      <c r="K28" s="138">
        <v>0</v>
      </c>
      <c r="L28" s="138">
        <v>0</v>
      </c>
      <c r="M28" s="138">
        <v>0</v>
      </c>
      <c r="N28" s="138">
        <v>0</v>
      </c>
      <c r="O28" s="138">
        <v>0</v>
      </c>
      <c r="P28" s="138">
        <v>0</v>
      </c>
      <c r="Q28" s="138">
        <v>0</v>
      </c>
      <c r="R28" s="138">
        <v>0</v>
      </c>
      <c r="S28" s="138">
        <v>0</v>
      </c>
      <c r="T28" s="138">
        <v>0</v>
      </c>
      <c r="U28" s="138">
        <v>0</v>
      </c>
      <c r="V28" s="138">
        <v>0</v>
      </c>
      <c r="W28" s="138">
        <v>0</v>
      </c>
      <c r="X28" s="138">
        <v>0</v>
      </c>
      <c r="Y28" s="138">
        <v>0</v>
      </c>
      <c r="Z28" s="138">
        <v>0</v>
      </c>
      <c r="AA28" s="138">
        <v>0</v>
      </c>
      <c r="AB28" s="138">
        <v>0</v>
      </c>
      <c r="AC28" s="1054" t="s">
        <v>2219</v>
      </c>
      <c r="AE28" s="762" t="s">
        <v>1474</v>
      </c>
      <c r="AF28" s="138">
        <v>0</v>
      </c>
      <c r="AG28" s="138">
        <v>0</v>
      </c>
      <c r="AH28" s="138">
        <v>0</v>
      </c>
      <c r="AI28" s="138">
        <v>0</v>
      </c>
      <c r="AJ28" s="138">
        <v>0</v>
      </c>
      <c r="AK28" s="138">
        <v>0</v>
      </c>
      <c r="AL28" s="138">
        <v>0</v>
      </c>
      <c r="AM28" s="138">
        <v>0</v>
      </c>
      <c r="AN28" s="138">
        <v>0</v>
      </c>
      <c r="AO28" s="138">
        <v>0</v>
      </c>
      <c r="AP28" s="138">
        <v>0</v>
      </c>
      <c r="AQ28" s="138">
        <v>0</v>
      </c>
      <c r="AR28" s="138">
        <v>0</v>
      </c>
      <c r="AS28" s="138">
        <v>0</v>
      </c>
      <c r="AT28" s="138">
        <v>0</v>
      </c>
      <c r="AU28" s="138">
        <v>0</v>
      </c>
      <c r="AV28" s="138">
        <v>0</v>
      </c>
      <c r="AW28" s="138">
        <v>0</v>
      </c>
      <c r="AX28" s="138">
        <v>0</v>
      </c>
      <c r="AY28" s="138">
        <v>0</v>
      </c>
      <c r="AZ28" s="138">
        <v>0</v>
      </c>
      <c r="BA28" s="138">
        <v>0</v>
      </c>
      <c r="BB28" s="138">
        <v>0</v>
      </c>
      <c r="BC28" s="138">
        <v>0</v>
      </c>
    </row>
    <row r="29" spans="1:55" s="140" customFormat="1" ht="12.75" customHeight="1">
      <c r="A29" s="775" t="s">
        <v>538</v>
      </c>
      <c r="B29" s="775" t="s">
        <v>1307</v>
      </c>
      <c r="C29" s="775" t="s">
        <v>246</v>
      </c>
      <c r="D29" s="775" t="s">
        <v>1405</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762" t="s">
        <v>636</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row>
    <row r="30" spans="1:55" s="140" customFormat="1" ht="12.75" customHeight="1">
      <c r="A30" s="775" t="s">
        <v>538</v>
      </c>
      <c r="B30" s="775" t="s">
        <v>74</v>
      </c>
      <c r="C30" s="775" t="s">
        <v>246</v>
      </c>
      <c r="D30" s="775" t="s">
        <v>1405</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2221</v>
      </c>
      <c r="AE30" s="762" t="s">
        <v>637</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row>
    <row r="31" spans="1:55" s="140" customFormat="1" ht="12.75" customHeight="1">
      <c r="A31" s="775" t="s">
        <v>538</v>
      </c>
      <c r="B31" s="775" t="s">
        <v>75</v>
      </c>
      <c r="C31" s="775" t="s">
        <v>246</v>
      </c>
      <c r="D31" s="775" t="s">
        <v>1405</v>
      </c>
      <c r="E31" s="138">
        <v>0</v>
      </c>
      <c r="F31" s="138">
        <v>0</v>
      </c>
      <c r="G31" s="138">
        <v>0</v>
      </c>
      <c r="H31" s="138">
        <v>0</v>
      </c>
      <c r="I31" s="138">
        <v>0</v>
      </c>
      <c r="J31" s="138">
        <v>0</v>
      </c>
      <c r="K31" s="138">
        <v>0</v>
      </c>
      <c r="L31" s="138">
        <v>0</v>
      </c>
      <c r="M31" s="138">
        <v>0</v>
      </c>
      <c r="N31" s="138">
        <v>0</v>
      </c>
      <c r="O31" s="138">
        <v>0</v>
      </c>
      <c r="P31" s="138">
        <v>0</v>
      </c>
      <c r="Q31" s="138">
        <v>0</v>
      </c>
      <c r="R31" s="138">
        <v>0</v>
      </c>
      <c r="S31" s="138">
        <v>0</v>
      </c>
      <c r="T31" s="138">
        <v>0</v>
      </c>
      <c r="U31" s="138">
        <v>0</v>
      </c>
      <c r="V31" s="138">
        <v>0</v>
      </c>
      <c r="W31" s="138">
        <v>0</v>
      </c>
      <c r="X31" s="138">
        <v>0</v>
      </c>
      <c r="Y31" s="138">
        <v>0</v>
      </c>
      <c r="Z31" s="138">
        <v>0</v>
      </c>
      <c r="AA31" s="138">
        <v>0</v>
      </c>
      <c r="AB31" s="138">
        <v>0</v>
      </c>
      <c r="AC31" s="1054" t="s">
        <v>2225</v>
      </c>
      <c r="AE31" s="762" t="s">
        <v>638</v>
      </c>
      <c r="AF31" s="138">
        <v>0</v>
      </c>
      <c r="AG31" s="138">
        <v>0</v>
      </c>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0</v>
      </c>
      <c r="AW31" s="138">
        <v>0</v>
      </c>
      <c r="AX31" s="138">
        <v>0</v>
      </c>
      <c r="AY31" s="138">
        <v>0</v>
      </c>
      <c r="AZ31" s="138">
        <v>0</v>
      </c>
      <c r="BA31" s="138">
        <v>0</v>
      </c>
      <c r="BB31" s="138">
        <v>0</v>
      </c>
      <c r="BC31" s="138">
        <v>0</v>
      </c>
    </row>
    <row r="32" spans="1:55" s="140" customFormat="1" ht="12.75" customHeight="1">
      <c r="A32" s="775"/>
      <c r="B32" s="775"/>
      <c r="C32" s="775"/>
      <c r="D32" s="775"/>
      <c r="E32" s="141" t="str">
        <f>IF(AND(SUM(E28:E31)&gt;0,E29=0),"Missing Input",IF(AND(SUM(E28:E31)&gt;0,E30=0),"Missing Output",IF(AND(SUM(E28:E31)&gt;0,E29&gt;0,E30&gt;0),(E30*3.6+E31)/E29*100,"")))</f>
        <v/>
      </c>
      <c r="F32" s="141" t="str">
        <f t="shared" ref="F32:V32" si="12">IF(AND(SUM(F28:F31)&gt;0,F29=0),"Missing Input",IF(AND(SUM(F28:F31)&gt;0,F30=0),"Missing Output",IF(AND(SUM(F28:F31)&gt;0,F29&gt;0,F30&gt;0),(F30*3.6+F31)/F29*100,"")))</f>
        <v/>
      </c>
      <c r="G32" s="141" t="str">
        <f t="shared" si="12"/>
        <v/>
      </c>
      <c r="H32" s="141" t="str">
        <f t="shared" si="12"/>
        <v/>
      </c>
      <c r="I32" s="141" t="str">
        <f t="shared" si="12"/>
        <v/>
      </c>
      <c r="J32" s="141" t="str">
        <f t="shared" si="12"/>
        <v/>
      </c>
      <c r="K32" s="141" t="str">
        <f t="shared" si="12"/>
        <v/>
      </c>
      <c r="L32" s="141" t="str">
        <f t="shared" si="12"/>
        <v/>
      </c>
      <c r="M32" s="141" t="str">
        <f t="shared" si="12"/>
        <v/>
      </c>
      <c r="N32" s="141" t="str">
        <f t="shared" si="12"/>
        <v/>
      </c>
      <c r="O32" s="141" t="str">
        <f t="shared" si="12"/>
        <v/>
      </c>
      <c r="P32" s="141" t="str">
        <f t="shared" si="12"/>
        <v/>
      </c>
      <c r="Q32" s="141" t="str">
        <f t="shared" si="12"/>
        <v/>
      </c>
      <c r="R32" s="141" t="str">
        <f t="shared" si="12"/>
        <v/>
      </c>
      <c r="S32" s="141" t="str">
        <f t="shared" si="12"/>
        <v/>
      </c>
      <c r="T32" s="141" t="str">
        <f t="shared" si="12"/>
        <v/>
      </c>
      <c r="U32" s="141" t="str">
        <f t="shared" si="12"/>
        <v/>
      </c>
      <c r="V32" s="141" t="str">
        <f t="shared" si="12"/>
        <v/>
      </c>
      <c r="W32" s="141" t="str">
        <f t="shared" ref="W32:AB32" si="13">IF(AND(SUM(W28:W31)&gt;0,W29=0),"Missing Input",IF(AND(SUM(W28:W31)&gt;0,W30=0),"Missing Output",IF(AND(SUM(W28:W31)&gt;0,W29&gt;0,W30&gt;0),(W30*3.6+W31)/W29*100,"")))</f>
        <v/>
      </c>
      <c r="X32" s="141" t="str">
        <f t="shared" si="13"/>
        <v/>
      </c>
      <c r="Y32" s="141" t="str">
        <f t="shared" si="13"/>
        <v/>
      </c>
      <c r="Z32" s="141" t="str">
        <f t="shared" si="13"/>
        <v/>
      </c>
      <c r="AA32" s="141" t="str">
        <f t="shared" si="13"/>
        <v/>
      </c>
      <c r="AB32" s="141" t="str">
        <f t="shared" si="13"/>
        <v/>
      </c>
      <c r="AC32" s="1070" t="s">
        <v>2222</v>
      </c>
      <c r="AE32" s="762" t="s">
        <v>964</v>
      </c>
      <c r="AF32" s="141" t="str">
        <f t="shared" ref="AF32:BC32" si="14">IF(AND(SUM(AF28:AF31)&gt;0,AF29=0),"Missing Input",IF(AND(SUM(AF28:AF31)&gt;0,AF30=0),"Missing Output",IF(AND(SUM(AF28:AF31)&gt;0,AF29&gt;0,AF30&gt;0),(AF30*3.6+AF31)/AF29*100,"")))</f>
        <v/>
      </c>
      <c r="AG32" s="141" t="str">
        <f t="shared" si="14"/>
        <v/>
      </c>
      <c r="AH32" s="141" t="str">
        <f t="shared" si="14"/>
        <v/>
      </c>
      <c r="AI32" s="141" t="str">
        <f t="shared" si="14"/>
        <v/>
      </c>
      <c r="AJ32" s="141" t="str">
        <f t="shared" si="14"/>
        <v/>
      </c>
      <c r="AK32" s="141" t="str">
        <f t="shared" si="14"/>
        <v/>
      </c>
      <c r="AL32" s="141" t="str">
        <f t="shared" si="14"/>
        <v/>
      </c>
      <c r="AM32" s="141" t="str">
        <f t="shared" si="14"/>
        <v/>
      </c>
      <c r="AN32" s="141" t="str">
        <f t="shared" si="14"/>
        <v/>
      </c>
      <c r="AO32" s="141" t="str">
        <f t="shared" si="14"/>
        <v/>
      </c>
      <c r="AP32" s="141" t="str">
        <f t="shared" si="14"/>
        <v/>
      </c>
      <c r="AQ32" s="141" t="str">
        <f t="shared" si="14"/>
        <v/>
      </c>
      <c r="AR32" s="141" t="str">
        <f t="shared" si="14"/>
        <v/>
      </c>
      <c r="AS32" s="141" t="str">
        <f t="shared" si="14"/>
        <v/>
      </c>
      <c r="AT32" s="141" t="str">
        <f t="shared" si="14"/>
        <v/>
      </c>
      <c r="AU32" s="141" t="str">
        <f t="shared" si="14"/>
        <v/>
      </c>
      <c r="AV32" s="141" t="str">
        <f t="shared" si="14"/>
        <v/>
      </c>
      <c r="AW32" s="141" t="str">
        <f t="shared" si="14"/>
        <v/>
      </c>
      <c r="AX32" s="141" t="str">
        <f t="shared" si="14"/>
        <v/>
      </c>
      <c r="AY32" s="141" t="str">
        <f>IF(AND(SUM(AY28:AY31)&gt;0,AY29=0),"Missing Input",IF(AND(SUM(AY28:AY31)&gt;0,AY30=0),"Missing Output",IF(AND(SUM(AY28:AY31)&gt;0,AY29&gt;0,AY30&gt;0),(AY30*3.6+AY31)/AY29*100,"")))</f>
        <v/>
      </c>
      <c r="AZ32" s="141" t="str">
        <f>IF(AND(SUM(AZ28:AZ31)&gt;0,AZ29=0),"Missing Input",IF(AND(SUM(AZ28:AZ31)&gt;0,AZ30=0),"Missing Output",IF(AND(SUM(AZ28:AZ31)&gt;0,AZ29&gt;0,AZ30&gt;0),(AZ30*3.6+AZ31)/AZ29*100,"")))</f>
        <v/>
      </c>
      <c r="BA32" s="141" t="str">
        <f>IF(AND(SUM(BA28:BA31)&gt;0,BA29=0),"Missing Input",IF(AND(SUM(BA28:BA31)&gt;0,BA30=0),"Missing Output",IF(AND(SUM(BA28:BA31)&gt;0,BA29&gt;0,BA30&gt;0),(BA30*3.6+BA31)/BA29*100,"")))</f>
        <v/>
      </c>
      <c r="BB32" s="141" t="str">
        <f>IF(AND(SUM(BB28:BB31)&gt;0,BB29=0),"Missing Input",IF(AND(SUM(BB28:BB31)&gt;0,BB30=0),"Missing Output",IF(AND(SUM(BB28:BB31)&gt;0,BB29&gt;0,BB30&gt;0),(BB30*3.6+BB31)/BB29*100,"")))</f>
        <v/>
      </c>
      <c r="BC32" s="141" t="str">
        <f t="shared" si="14"/>
        <v/>
      </c>
    </row>
    <row r="33" spans="1:55" s="140" customFormat="1" ht="24" customHeight="1">
      <c r="A33" s="775"/>
      <c r="B33" s="775"/>
      <c r="C33" s="775"/>
      <c r="D33" s="775"/>
      <c r="E33" s="628"/>
      <c r="F33" s="628"/>
      <c r="G33" s="628"/>
      <c r="H33" s="628"/>
      <c r="I33" s="628"/>
      <c r="J33" s="629"/>
      <c r="K33" s="629"/>
      <c r="L33" s="629"/>
      <c r="M33" s="629"/>
      <c r="N33" s="629"/>
      <c r="O33" s="143"/>
      <c r="P33" s="629"/>
      <c r="Q33" s="629"/>
      <c r="R33" s="629"/>
      <c r="S33" s="629"/>
      <c r="T33" s="629"/>
      <c r="U33" s="629"/>
      <c r="V33" s="629"/>
      <c r="W33" s="629"/>
      <c r="X33" s="629"/>
      <c r="Y33" s="143"/>
      <c r="Z33" s="629"/>
      <c r="AA33" s="629"/>
      <c r="AB33" s="143"/>
      <c r="AC33" s="1066" t="s">
        <v>2154</v>
      </c>
      <c r="AE33" s="762" t="s">
        <v>199</v>
      </c>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629"/>
      <c r="BB33" s="629"/>
      <c r="BC33" s="629"/>
    </row>
    <row r="34" spans="1:55" s="140" customFormat="1" ht="12.75" customHeight="1">
      <c r="A34" s="775" t="s">
        <v>538</v>
      </c>
      <c r="B34" s="775" t="s">
        <v>73</v>
      </c>
      <c r="C34" s="775" t="s">
        <v>247</v>
      </c>
      <c r="D34" s="775" t="s">
        <v>1405</v>
      </c>
      <c r="E34" s="138">
        <v>0</v>
      </c>
      <c r="F34" s="138">
        <v>0</v>
      </c>
      <c r="G34" s="138">
        <v>0</v>
      </c>
      <c r="H34" s="138">
        <v>0</v>
      </c>
      <c r="I34" s="138">
        <v>0</v>
      </c>
      <c r="J34" s="138">
        <v>0</v>
      </c>
      <c r="K34" s="138">
        <v>0</v>
      </c>
      <c r="L34" s="138">
        <v>0</v>
      </c>
      <c r="M34" s="138">
        <v>0</v>
      </c>
      <c r="N34" s="138">
        <v>0</v>
      </c>
      <c r="O34" s="138">
        <v>0</v>
      </c>
      <c r="P34" s="138">
        <v>0</v>
      </c>
      <c r="Q34" s="138">
        <v>0</v>
      </c>
      <c r="R34" s="138">
        <v>0</v>
      </c>
      <c r="S34" s="138">
        <v>0</v>
      </c>
      <c r="T34" s="138">
        <v>0</v>
      </c>
      <c r="U34" s="138">
        <v>0</v>
      </c>
      <c r="V34" s="138">
        <v>0</v>
      </c>
      <c r="W34" s="138">
        <v>0</v>
      </c>
      <c r="X34" s="138">
        <v>0</v>
      </c>
      <c r="Y34" s="138">
        <v>0</v>
      </c>
      <c r="Z34" s="138">
        <v>0</v>
      </c>
      <c r="AA34" s="138">
        <v>0</v>
      </c>
      <c r="AB34" s="138">
        <v>0</v>
      </c>
      <c r="AC34" s="1054" t="s">
        <v>2219</v>
      </c>
      <c r="AE34" s="762" t="s">
        <v>1474</v>
      </c>
      <c r="AF34" s="138">
        <v>0</v>
      </c>
      <c r="AG34" s="138">
        <v>0</v>
      </c>
      <c r="AH34" s="138">
        <v>0</v>
      </c>
      <c r="AI34" s="138">
        <v>0</v>
      </c>
      <c r="AJ34" s="138">
        <v>0</v>
      </c>
      <c r="AK34" s="138">
        <v>0</v>
      </c>
      <c r="AL34" s="138">
        <v>0</v>
      </c>
      <c r="AM34" s="138">
        <v>0</v>
      </c>
      <c r="AN34" s="138">
        <v>0</v>
      </c>
      <c r="AO34" s="138">
        <v>0</v>
      </c>
      <c r="AP34" s="138">
        <v>0</v>
      </c>
      <c r="AQ34" s="138">
        <v>0</v>
      </c>
      <c r="AR34" s="138">
        <v>0</v>
      </c>
      <c r="AS34" s="138">
        <v>0</v>
      </c>
      <c r="AT34" s="138">
        <v>0</v>
      </c>
      <c r="AU34" s="138">
        <v>0</v>
      </c>
      <c r="AV34" s="138">
        <v>0</v>
      </c>
      <c r="AW34" s="138">
        <v>0</v>
      </c>
      <c r="AX34" s="138">
        <v>0</v>
      </c>
      <c r="AY34" s="138">
        <v>0</v>
      </c>
      <c r="AZ34" s="138">
        <v>0</v>
      </c>
      <c r="BA34" s="138">
        <v>0</v>
      </c>
      <c r="BB34" s="138">
        <v>0</v>
      </c>
      <c r="BC34" s="138">
        <v>0</v>
      </c>
    </row>
    <row r="35" spans="1:55" s="140" customFormat="1" ht="12.75" customHeight="1">
      <c r="A35" s="748" t="s">
        <v>538</v>
      </c>
      <c r="B35" s="775" t="s">
        <v>1307</v>
      </c>
      <c r="C35" s="775" t="s">
        <v>247</v>
      </c>
      <c r="D35" s="775" t="s">
        <v>1405</v>
      </c>
      <c r="E35" s="138">
        <v>0</v>
      </c>
      <c r="F35" s="138">
        <v>0</v>
      </c>
      <c r="G35" s="138">
        <v>0</v>
      </c>
      <c r="H35" s="138">
        <v>0</v>
      </c>
      <c r="I35" s="138">
        <v>0</v>
      </c>
      <c r="J35" s="138">
        <v>0</v>
      </c>
      <c r="K35" s="138">
        <v>0</v>
      </c>
      <c r="L35" s="138">
        <v>0</v>
      </c>
      <c r="M35" s="138">
        <v>0</v>
      </c>
      <c r="N35" s="138">
        <v>0</v>
      </c>
      <c r="O35" s="138">
        <v>0</v>
      </c>
      <c r="P35" s="138">
        <v>0</v>
      </c>
      <c r="Q35" s="138">
        <v>0</v>
      </c>
      <c r="R35" s="138">
        <v>0</v>
      </c>
      <c r="S35" s="138">
        <v>0</v>
      </c>
      <c r="T35" s="138">
        <v>0</v>
      </c>
      <c r="U35" s="138">
        <v>0</v>
      </c>
      <c r="V35" s="138">
        <v>0</v>
      </c>
      <c r="W35" s="138">
        <v>0</v>
      </c>
      <c r="X35" s="138">
        <v>0</v>
      </c>
      <c r="Y35" s="138">
        <v>0</v>
      </c>
      <c r="Z35" s="138">
        <v>0</v>
      </c>
      <c r="AA35" s="138">
        <v>0</v>
      </c>
      <c r="AB35" s="138">
        <v>0</v>
      </c>
      <c r="AC35" s="1054" t="s">
        <v>2220</v>
      </c>
      <c r="AE35" s="762" t="s">
        <v>636</v>
      </c>
      <c r="AF35" s="138">
        <v>0</v>
      </c>
      <c r="AG35" s="138">
        <v>0</v>
      </c>
      <c r="AH35" s="138">
        <v>0</v>
      </c>
      <c r="AI35" s="138">
        <v>0</v>
      </c>
      <c r="AJ35" s="138">
        <v>0</v>
      </c>
      <c r="AK35" s="138">
        <v>0</v>
      </c>
      <c r="AL35" s="138">
        <v>0</v>
      </c>
      <c r="AM35" s="138">
        <v>0</v>
      </c>
      <c r="AN35" s="138">
        <v>0</v>
      </c>
      <c r="AO35" s="138">
        <v>0</v>
      </c>
      <c r="AP35" s="138">
        <v>0</v>
      </c>
      <c r="AQ35" s="138">
        <v>0</v>
      </c>
      <c r="AR35" s="138">
        <v>0</v>
      </c>
      <c r="AS35" s="138">
        <v>0</v>
      </c>
      <c r="AT35" s="138">
        <v>0</v>
      </c>
      <c r="AU35" s="138">
        <v>0</v>
      </c>
      <c r="AV35" s="138">
        <v>0</v>
      </c>
      <c r="AW35" s="138">
        <v>0</v>
      </c>
      <c r="AX35" s="138">
        <v>0</v>
      </c>
      <c r="AY35" s="138">
        <v>0</v>
      </c>
      <c r="AZ35" s="138">
        <v>0</v>
      </c>
      <c r="BA35" s="138">
        <v>0</v>
      </c>
      <c r="BB35" s="138">
        <v>0</v>
      </c>
      <c r="BC35" s="138">
        <v>0</v>
      </c>
    </row>
    <row r="36" spans="1:55" s="140" customFormat="1" ht="12.75" customHeight="1">
      <c r="A36" s="777" t="s">
        <v>538</v>
      </c>
      <c r="B36" s="775" t="s">
        <v>75</v>
      </c>
      <c r="C36" s="775" t="s">
        <v>247</v>
      </c>
      <c r="D36" s="775" t="s">
        <v>1405</v>
      </c>
      <c r="E36" s="138">
        <v>0</v>
      </c>
      <c r="F36" s="138">
        <v>0</v>
      </c>
      <c r="G36" s="138">
        <v>0</v>
      </c>
      <c r="H36" s="138">
        <v>0</v>
      </c>
      <c r="I36" s="138">
        <v>0</v>
      </c>
      <c r="J36" s="138">
        <v>0</v>
      </c>
      <c r="K36" s="138">
        <v>0</v>
      </c>
      <c r="L36" s="138">
        <v>0</v>
      </c>
      <c r="M36" s="138">
        <v>0</v>
      </c>
      <c r="N36" s="138">
        <v>0</v>
      </c>
      <c r="O36" s="138">
        <v>0</v>
      </c>
      <c r="P36" s="138">
        <v>0</v>
      </c>
      <c r="Q36" s="138">
        <v>0</v>
      </c>
      <c r="R36" s="138">
        <v>0</v>
      </c>
      <c r="S36" s="138">
        <v>0</v>
      </c>
      <c r="T36" s="138">
        <v>0</v>
      </c>
      <c r="U36" s="138">
        <v>0</v>
      </c>
      <c r="V36" s="138">
        <v>0</v>
      </c>
      <c r="W36" s="138">
        <v>0</v>
      </c>
      <c r="X36" s="138">
        <v>0</v>
      </c>
      <c r="Y36" s="138">
        <v>0</v>
      </c>
      <c r="Z36" s="138">
        <v>0</v>
      </c>
      <c r="AA36" s="138">
        <v>0</v>
      </c>
      <c r="AB36" s="138">
        <v>0</v>
      </c>
      <c r="AC36" s="1054" t="s">
        <v>2225</v>
      </c>
      <c r="AE36" s="762" t="s">
        <v>638</v>
      </c>
      <c r="AF36" s="138">
        <v>0</v>
      </c>
      <c r="AG36" s="138">
        <v>0</v>
      </c>
      <c r="AH36" s="138">
        <v>0</v>
      </c>
      <c r="AI36" s="138">
        <v>0</v>
      </c>
      <c r="AJ36" s="138">
        <v>0</v>
      </c>
      <c r="AK36" s="138">
        <v>0</v>
      </c>
      <c r="AL36" s="138">
        <v>0</v>
      </c>
      <c r="AM36" s="138">
        <v>0</v>
      </c>
      <c r="AN36" s="138">
        <v>0</v>
      </c>
      <c r="AO36" s="138">
        <v>0</v>
      </c>
      <c r="AP36" s="138">
        <v>0</v>
      </c>
      <c r="AQ36" s="138">
        <v>0</v>
      </c>
      <c r="AR36" s="138">
        <v>0</v>
      </c>
      <c r="AS36" s="138">
        <v>0</v>
      </c>
      <c r="AT36" s="138">
        <v>0</v>
      </c>
      <c r="AU36" s="138">
        <v>0</v>
      </c>
      <c r="AV36" s="138">
        <v>0</v>
      </c>
      <c r="AW36" s="138">
        <v>0</v>
      </c>
      <c r="AX36" s="138">
        <v>0</v>
      </c>
      <c r="AY36" s="138">
        <v>0</v>
      </c>
      <c r="AZ36" s="138">
        <v>0</v>
      </c>
      <c r="BA36" s="138">
        <v>0</v>
      </c>
      <c r="BB36" s="138">
        <v>0</v>
      </c>
      <c r="BC36" s="138">
        <v>0</v>
      </c>
    </row>
    <row r="37" spans="1:55" s="140" customFormat="1" ht="12.75" customHeight="1">
      <c r="A37" s="777"/>
      <c r="B37" s="775"/>
      <c r="C37" s="775"/>
      <c r="D37" s="775"/>
      <c r="E37" s="141" t="str">
        <f>IF(AND(SUM(E34:E36)&gt;0,E35=0),"Missing Input",IF(AND(SUM(E34:E35)&gt;0,E36=0),"Missing Output",IF(AND(SUM(E34:E36)&gt;0,E35&gt;0,E36&gt;0),(E36/E35)*100,"")))</f>
        <v/>
      </c>
      <c r="F37" s="141" t="str">
        <f t="shared" ref="F37:V37" si="15">IF(AND(SUM(F34:F36)&gt;0,F35=0),"Missing Input",IF(AND(SUM(F34:F35)&gt;0,F36=0),"Missing Output",IF(AND(SUM(F34:F36)&gt;0,F35&gt;0,F36&gt;0),(F36/F35)*100,"")))</f>
        <v/>
      </c>
      <c r="G37" s="141" t="str">
        <f t="shared" si="15"/>
        <v/>
      </c>
      <c r="H37" s="141" t="str">
        <f t="shared" si="15"/>
        <v/>
      </c>
      <c r="I37" s="141" t="str">
        <f t="shared" si="15"/>
        <v/>
      </c>
      <c r="J37" s="141" t="str">
        <f t="shared" si="15"/>
        <v/>
      </c>
      <c r="K37" s="141" t="str">
        <f t="shared" si="15"/>
        <v/>
      </c>
      <c r="L37" s="141" t="str">
        <f t="shared" si="15"/>
        <v/>
      </c>
      <c r="M37" s="141" t="str">
        <f t="shared" si="15"/>
        <v/>
      </c>
      <c r="N37" s="141" t="str">
        <f t="shared" si="15"/>
        <v/>
      </c>
      <c r="O37" s="141" t="str">
        <f t="shared" si="15"/>
        <v/>
      </c>
      <c r="P37" s="141" t="str">
        <f t="shared" si="15"/>
        <v/>
      </c>
      <c r="Q37" s="141" t="str">
        <f t="shared" si="15"/>
        <v/>
      </c>
      <c r="R37" s="141" t="str">
        <f t="shared" si="15"/>
        <v/>
      </c>
      <c r="S37" s="141" t="str">
        <f t="shared" si="15"/>
        <v/>
      </c>
      <c r="T37" s="141" t="str">
        <f t="shared" si="15"/>
        <v/>
      </c>
      <c r="U37" s="141" t="str">
        <f t="shared" si="15"/>
        <v/>
      </c>
      <c r="V37" s="141" t="str">
        <f t="shared" si="15"/>
        <v/>
      </c>
      <c r="W37" s="141" t="str">
        <f t="shared" ref="W37:AB37" si="16">IF(AND(SUM(W34:W36)&gt;0,W35=0),"Missing Input",IF(AND(SUM(W34:W35)&gt;0,W36=0),"Missing Output",IF(AND(SUM(W34:W36)&gt;0,W35&gt;0,W36&gt;0),(W36/W35)*100,"")))</f>
        <v/>
      </c>
      <c r="X37" s="141" t="str">
        <f t="shared" si="16"/>
        <v/>
      </c>
      <c r="Y37" s="141" t="str">
        <f t="shared" si="16"/>
        <v/>
      </c>
      <c r="Z37" s="141" t="str">
        <f t="shared" si="16"/>
        <v/>
      </c>
      <c r="AA37" s="141" t="str">
        <f t="shared" si="16"/>
        <v/>
      </c>
      <c r="AB37" s="141" t="str">
        <f t="shared" si="16"/>
        <v/>
      </c>
      <c r="AC37" s="1070" t="s">
        <v>2222</v>
      </c>
      <c r="AE37" s="762" t="s">
        <v>964</v>
      </c>
      <c r="AF37" s="141" t="str">
        <f t="shared" ref="AF37:BC37" si="17">IF(AND(SUM(AF34:AF36)&gt;0,AF35=0),"Missing Input",IF(AND(SUM(AF34:AF35)&gt;0,AF36=0),"Missing Output",IF(AND(SUM(AF34:AF36)&gt;0,AF35&gt;0,AF36&gt;0),(AF36/AF35)*100,"")))</f>
        <v/>
      </c>
      <c r="AG37" s="141" t="str">
        <f t="shared" si="17"/>
        <v/>
      </c>
      <c r="AH37" s="141" t="str">
        <f t="shared" si="17"/>
        <v/>
      </c>
      <c r="AI37" s="141" t="str">
        <f t="shared" si="17"/>
        <v/>
      </c>
      <c r="AJ37" s="141" t="str">
        <f t="shared" si="17"/>
        <v/>
      </c>
      <c r="AK37" s="141" t="str">
        <f t="shared" si="17"/>
        <v/>
      </c>
      <c r="AL37" s="141" t="str">
        <f t="shared" si="17"/>
        <v/>
      </c>
      <c r="AM37" s="141" t="str">
        <f t="shared" si="17"/>
        <v/>
      </c>
      <c r="AN37" s="141" t="str">
        <f t="shared" si="17"/>
        <v/>
      </c>
      <c r="AO37" s="141" t="str">
        <f t="shared" si="17"/>
        <v/>
      </c>
      <c r="AP37" s="141" t="str">
        <f t="shared" si="17"/>
        <v/>
      </c>
      <c r="AQ37" s="141" t="str">
        <f t="shared" si="17"/>
        <v/>
      </c>
      <c r="AR37" s="141" t="str">
        <f t="shared" si="17"/>
        <v/>
      </c>
      <c r="AS37" s="141" t="str">
        <f t="shared" si="17"/>
        <v/>
      </c>
      <c r="AT37" s="141" t="str">
        <f t="shared" si="17"/>
        <v/>
      </c>
      <c r="AU37" s="141" t="str">
        <f t="shared" si="17"/>
        <v/>
      </c>
      <c r="AV37" s="141" t="str">
        <f t="shared" si="17"/>
        <v/>
      </c>
      <c r="AW37" s="141" t="str">
        <f t="shared" si="17"/>
        <v/>
      </c>
      <c r="AX37" s="141" t="str">
        <f t="shared" si="17"/>
        <v/>
      </c>
      <c r="AY37" s="141" t="str">
        <f>IF(AND(SUM(AY34:AY36)&gt;0,AY35=0),"Missing Input",IF(AND(SUM(AY34:AY35)&gt;0,AY36=0),"Missing Output",IF(AND(SUM(AY34:AY36)&gt;0,AY35&gt;0,AY36&gt;0),(AY36/AY35)*100,"")))</f>
        <v/>
      </c>
      <c r="AZ37" s="141" t="str">
        <f>IF(AND(SUM(AZ34:AZ36)&gt;0,AZ35=0),"Missing Input",IF(AND(SUM(AZ34:AZ35)&gt;0,AZ36=0),"Missing Output",IF(AND(SUM(AZ34:AZ36)&gt;0,AZ35&gt;0,AZ36&gt;0),(AZ36/AZ35)*100,"")))</f>
        <v/>
      </c>
      <c r="BA37" s="141" t="str">
        <f>IF(AND(SUM(BA34:BA36)&gt;0,BA35=0),"Missing Input",IF(AND(SUM(BA34:BA35)&gt;0,BA36=0),"Missing Output",IF(AND(SUM(BA34:BA36)&gt;0,BA35&gt;0,BA36&gt;0),(BA36/BA35)*100,"")))</f>
        <v/>
      </c>
      <c r="BB37" s="141" t="str">
        <f>IF(AND(SUM(BB34:BB36)&gt;0,BB35=0),"Missing Input",IF(AND(SUM(BB34:BB35)&gt;0,BB36=0),"Missing Output",IF(AND(SUM(BB34:BB36)&gt;0,BB35&gt;0,BB36&gt;0),(BB36/BB35)*100,"")))</f>
        <v/>
      </c>
      <c r="BC37" s="141" t="str">
        <f t="shared" si="17"/>
        <v/>
      </c>
    </row>
    <row r="38" spans="1:55" s="140" customFormat="1" ht="24" customHeight="1">
      <c r="A38" s="777"/>
      <c r="B38" s="775"/>
      <c r="C38" s="775"/>
      <c r="D38" s="775"/>
      <c r="E38" s="142"/>
      <c r="F38" s="142"/>
      <c r="G38" s="142"/>
      <c r="H38" s="142"/>
      <c r="I38" s="142"/>
      <c r="J38" s="143"/>
      <c r="K38" s="143"/>
      <c r="L38" s="143"/>
      <c r="M38" s="143"/>
      <c r="N38" s="143"/>
      <c r="O38" s="143"/>
      <c r="P38" s="143"/>
      <c r="Q38" s="143"/>
      <c r="R38" s="143"/>
      <c r="S38" s="143"/>
      <c r="T38" s="143"/>
      <c r="U38" s="143"/>
      <c r="V38" s="143"/>
      <c r="W38" s="143"/>
      <c r="X38" s="143"/>
      <c r="Y38" s="143"/>
      <c r="Z38" s="143"/>
      <c r="AA38" s="143"/>
      <c r="AB38" s="143"/>
      <c r="AC38" s="1071" t="s">
        <v>2223</v>
      </c>
      <c r="AE38" s="762" t="s">
        <v>759</v>
      </c>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row>
    <row r="39" spans="1:55" s="140" customFormat="1">
      <c r="A39" s="777" t="s">
        <v>538</v>
      </c>
      <c r="B39" s="793" t="s">
        <v>74</v>
      </c>
      <c r="C39" s="775" t="s">
        <v>615</v>
      </c>
      <c r="D39" s="775" t="s">
        <v>1405</v>
      </c>
      <c r="E39" s="718">
        <f>SUM(E9,E14,E25,E30)</f>
        <v>0</v>
      </c>
      <c r="F39" s="718">
        <f t="shared" ref="F39:R39" si="18">SUM(F9,F14,F25,F30)</f>
        <v>0</v>
      </c>
      <c r="G39" s="718">
        <f t="shared" si="18"/>
        <v>0</v>
      </c>
      <c r="H39" s="718">
        <f t="shared" si="18"/>
        <v>0</v>
      </c>
      <c r="I39" s="718">
        <f t="shared" si="18"/>
        <v>0</v>
      </c>
      <c r="J39" s="718">
        <f t="shared" si="18"/>
        <v>0</v>
      </c>
      <c r="K39" s="718">
        <f t="shared" si="18"/>
        <v>0</v>
      </c>
      <c r="L39" s="718">
        <f t="shared" si="18"/>
        <v>0</v>
      </c>
      <c r="M39" s="718">
        <f t="shared" si="18"/>
        <v>0</v>
      </c>
      <c r="N39" s="718">
        <f t="shared" si="18"/>
        <v>0</v>
      </c>
      <c r="O39" s="722">
        <f t="shared" si="18"/>
        <v>0</v>
      </c>
      <c r="P39" s="718">
        <f t="shared" si="18"/>
        <v>0</v>
      </c>
      <c r="Q39" s="718">
        <f t="shared" si="18"/>
        <v>0</v>
      </c>
      <c r="R39" s="718">
        <f t="shared" si="18"/>
        <v>0</v>
      </c>
      <c r="S39" s="718">
        <f t="shared" ref="S39:AB39" si="19">SUM(S9,S14,S25,S30)</f>
        <v>0</v>
      </c>
      <c r="T39" s="718">
        <f t="shared" si="19"/>
        <v>0</v>
      </c>
      <c r="U39" s="718">
        <f t="shared" si="19"/>
        <v>0</v>
      </c>
      <c r="V39" s="718">
        <f t="shared" si="19"/>
        <v>0</v>
      </c>
      <c r="W39" s="718">
        <f t="shared" si="19"/>
        <v>0</v>
      </c>
      <c r="X39" s="718">
        <f>SUM(X9,X14,X25,X30)</f>
        <v>0</v>
      </c>
      <c r="Y39" s="722">
        <f>SUM(Y9,Y14,Y25,Y30)</f>
        <v>0</v>
      </c>
      <c r="Z39" s="718">
        <f>SUM(Z9,Z14,Z25,Z30)</f>
        <v>0</v>
      </c>
      <c r="AA39" s="718">
        <f>SUM(AA9,AA14,AA25,AA30)</f>
        <v>0</v>
      </c>
      <c r="AB39" s="722">
        <f t="shared" si="19"/>
        <v>0</v>
      </c>
      <c r="AC39" s="1072" t="s">
        <v>2224</v>
      </c>
      <c r="AE39" s="762" t="s">
        <v>637</v>
      </c>
      <c r="AF39" s="145">
        <f t="shared" ref="AF39:BC39" si="20">SUM(AF9,AF14,AF25,AF30)</f>
        <v>0</v>
      </c>
      <c r="AG39" s="145">
        <f t="shared" si="20"/>
        <v>0</v>
      </c>
      <c r="AH39" s="145">
        <f t="shared" si="20"/>
        <v>0</v>
      </c>
      <c r="AI39" s="145">
        <f t="shared" si="20"/>
        <v>0</v>
      </c>
      <c r="AJ39" s="145">
        <f t="shared" si="20"/>
        <v>0</v>
      </c>
      <c r="AK39" s="145">
        <f t="shared" si="20"/>
        <v>0</v>
      </c>
      <c r="AL39" s="145">
        <f t="shared" si="20"/>
        <v>0</v>
      </c>
      <c r="AM39" s="145">
        <f t="shared" si="20"/>
        <v>0</v>
      </c>
      <c r="AN39" s="145">
        <f t="shared" si="20"/>
        <v>0</v>
      </c>
      <c r="AO39" s="145">
        <f t="shared" si="20"/>
        <v>0</v>
      </c>
      <c r="AP39" s="145">
        <f t="shared" si="20"/>
        <v>0</v>
      </c>
      <c r="AQ39" s="145">
        <f t="shared" si="20"/>
        <v>0</v>
      </c>
      <c r="AR39" s="145">
        <f t="shared" si="20"/>
        <v>0</v>
      </c>
      <c r="AS39" s="145">
        <f t="shared" si="20"/>
        <v>0</v>
      </c>
      <c r="AT39" s="145">
        <f t="shared" si="20"/>
        <v>0</v>
      </c>
      <c r="AU39" s="145">
        <f t="shared" si="20"/>
        <v>0</v>
      </c>
      <c r="AV39" s="145">
        <f t="shared" si="20"/>
        <v>0</v>
      </c>
      <c r="AW39" s="145">
        <f t="shared" si="20"/>
        <v>0</v>
      </c>
      <c r="AX39" s="145">
        <f t="shared" si="20"/>
        <v>0</v>
      </c>
      <c r="AY39" s="145">
        <f>SUM(AY9,AY14,AY25,AY30)</f>
        <v>0</v>
      </c>
      <c r="AZ39" s="145">
        <f>SUM(AZ9,AZ14,AZ25,AZ30)</f>
        <v>0</v>
      </c>
      <c r="BA39" s="145">
        <f>SUM(BA9,BA14,BA25,BA30)</f>
        <v>0</v>
      </c>
      <c r="BB39" s="145">
        <f>SUM(BB9,BB14,BB25,BB30)</f>
        <v>0</v>
      </c>
      <c r="BC39" s="145">
        <f t="shared" si="20"/>
        <v>0</v>
      </c>
    </row>
    <row r="40" spans="1:55" s="140" customFormat="1" ht="12.75" thickBot="1">
      <c r="A40" s="777" t="s">
        <v>538</v>
      </c>
      <c r="B40" s="775" t="s">
        <v>75</v>
      </c>
      <c r="C40" s="775" t="s">
        <v>615</v>
      </c>
      <c r="D40" s="775" t="s">
        <v>1405</v>
      </c>
      <c r="E40" s="720">
        <f>SUM(E15,E20,E31,E36)</f>
        <v>0</v>
      </c>
      <c r="F40" s="720">
        <f t="shared" ref="F40:R40" si="21">SUM(F15,F20,F31,F36)</f>
        <v>0</v>
      </c>
      <c r="G40" s="720">
        <f t="shared" si="21"/>
        <v>0</v>
      </c>
      <c r="H40" s="720">
        <f t="shared" si="21"/>
        <v>0</v>
      </c>
      <c r="I40" s="720">
        <f t="shared" si="21"/>
        <v>0</v>
      </c>
      <c r="J40" s="720">
        <f t="shared" si="21"/>
        <v>0</v>
      </c>
      <c r="K40" s="720">
        <f t="shared" si="21"/>
        <v>0</v>
      </c>
      <c r="L40" s="720">
        <f t="shared" si="21"/>
        <v>0</v>
      </c>
      <c r="M40" s="720">
        <f t="shared" si="21"/>
        <v>0</v>
      </c>
      <c r="N40" s="720">
        <f t="shared" si="21"/>
        <v>0</v>
      </c>
      <c r="O40" s="723">
        <f t="shared" si="21"/>
        <v>0</v>
      </c>
      <c r="P40" s="720">
        <f t="shared" si="21"/>
        <v>0</v>
      </c>
      <c r="Q40" s="720">
        <f t="shared" si="21"/>
        <v>0</v>
      </c>
      <c r="R40" s="720">
        <f t="shared" si="21"/>
        <v>0</v>
      </c>
      <c r="S40" s="720">
        <f t="shared" ref="S40:AB40" si="22">SUM(S15,S20,S31,S36)</f>
        <v>0</v>
      </c>
      <c r="T40" s="720">
        <f t="shared" si="22"/>
        <v>0</v>
      </c>
      <c r="U40" s="720">
        <f t="shared" si="22"/>
        <v>0</v>
      </c>
      <c r="V40" s="720">
        <f t="shared" si="22"/>
        <v>0</v>
      </c>
      <c r="W40" s="720">
        <f t="shared" si="22"/>
        <v>0</v>
      </c>
      <c r="X40" s="720">
        <f>SUM(X15,X20,X31,X36)</f>
        <v>0</v>
      </c>
      <c r="Y40" s="723">
        <f>SUM(Y15,Y20,Y31,Y36)</f>
        <v>0</v>
      </c>
      <c r="Z40" s="720">
        <f>SUM(Z15,Z20,Z31,Z36)</f>
        <v>0</v>
      </c>
      <c r="AA40" s="720">
        <f>SUM(AA15,AA20,AA31,AA36)</f>
        <v>0</v>
      </c>
      <c r="AB40" s="723">
        <f t="shared" si="22"/>
        <v>0</v>
      </c>
      <c r="AC40" s="1073" t="s">
        <v>2225</v>
      </c>
      <c r="AE40" s="764" t="s">
        <v>638</v>
      </c>
      <c r="AF40" s="146">
        <f t="shared" ref="AF40:BC40" si="23">SUM(AF15,AF20,AF31,AF36)</f>
        <v>0</v>
      </c>
      <c r="AG40" s="146">
        <f t="shared" si="23"/>
        <v>0</v>
      </c>
      <c r="AH40" s="146">
        <f t="shared" si="23"/>
        <v>0</v>
      </c>
      <c r="AI40" s="146">
        <f t="shared" si="23"/>
        <v>0</v>
      </c>
      <c r="AJ40" s="146">
        <f t="shared" si="23"/>
        <v>0</v>
      </c>
      <c r="AK40" s="146">
        <f t="shared" si="23"/>
        <v>0</v>
      </c>
      <c r="AL40" s="146">
        <f t="shared" si="23"/>
        <v>0</v>
      </c>
      <c r="AM40" s="146">
        <f t="shared" si="23"/>
        <v>0</v>
      </c>
      <c r="AN40" s="146">
        <f t="shared" si="23"/>
        <v>0</v>
      </c>
      <c r="AO40" s="146">
        <f t="shared" si="23"/>
        <v>0</v>
      </c>
      <c r="AP40" s="146">
        <f t="shared" si="23"/>
        <v>0</v>
      </c>
      <c r="AQ40" s="146">
        <f t="shared" si="23"/>
        <v>0</v>
      </c>
      <c r="AR40" s="146">
        <f t="shared" si="23"/>
        <v>0</v>
      </c>
      <c r="AS40" s="146">
        <f t="shared" si="23"/>
        <v>0</v>
      </c>
      <c r="AT40" s="146">
        <f t="shared" si="23"/>
        <v>0</v>
      </c>
      <c r="AU40" s="146">
        <f t="shared" si="23"/>
        <v>0</v>
      </c>
      <c r="AV40" s="146">
        <f t="shared" si="23"/>
        <v>0</v>
      </c>
      <c r="AW40" s="146">
        <f t="shared" si="23"/>
        <v>0</v>
      </c>
      <c r="AX40" s="146">
        <f t="shared" si="23"/>
        <v>0</v>
      </c>
      <c r="AY40" s="146">
        <f>SUM(AY15,AY20,AY31,AY36)</f>
        <v>0</v>
      </c>
      <c r="AZ40" s="146">
        <f>SUM(AZ15,AZ20,AZ31,AZ36)</f>
        <v>0</v>
      </c>
      <c r="BA40" s="146">
        <f>SUM(BA15,BA20,BA31,BA36)</f>
        <v>0</v>
      </c>
      <c r="BB40" s="146">
        <f>SUM(BB15,BB20,BB31,BB36)</f>
        <v>0</v>
      </c>
      <c r="BC40" s="146">
        <f t="shared" si="23"/>
        <v>0</v>
      </c>
    </row>
  </sheetData>
  <phoneticPr fontId="11" type="noConversion"/>
  <conditionalFormatting sqref="E6:Z40">
    <cfRule type="expression" dxfId="182" priority="2" stopIfTrue="1">
      <formula>E6&lt;&gt;AF6</formula>
    </cfRule>
  </conditionalFormatting>
  <conditionalFormatting sqref="AB6:AB40">
    <cfRule type="expression" dxfId="181" priority="104" stopIfTrue="1">
      <formula>AB6&lt;&gt;BC6</formula>
    </cfRule>
  </conditionalFormatting>
  <conditionalFormatting sqref="AA6:AA40">
    <cfRule type="expression" dxfId="180" priority="1" stopIfTrue="1">
      <formula>AA6&lt;&gt;BB6</formula>
    </cfRule>
  </conditionalFormatting>
  <dataValidations count="1">
    <dataValidation type="whole" operator="greaterThanOrEqual" allowBlank="1" showInputMessage="1" showErrorMessage="1" error="Positive whole numbers only / Nombres entiers positifs uniquement" sqref="AF12:BC15 AF7:BC9 AF34:BC36 AF28:BC31 AF23:BC25 AF18:BC20 E12:AB15 E7:AB9 E34:AB36 E28:AB31 E23:AB25 E18:AB20">
      <formula1>0</formula1>
    </dataValidation>
  </dataValidations>
  <pageMargins left="0.25" right="0.25" top="0.5" bottom="0.3" header="0.5" footer="0.5"/>
  <pageSetup paperSize="9" scale="59" orientation="landscape" r:id="rId1"/>
  <headerFooter alignWithMargins="0"/>
  <legacyDrawing r:id="rId2"/>
</worksheet>
</file>

<file path=xl/worksheets/sheet46.xml><?xml version="1.0" encoding="utf-8"?>
<worksheet xmlns="http://schemas.openxmlformats.org/spreadsheetml/2006/main" xmlns:r="http://schemas.openxmlformats.org/officeDocument/2006/relationships">
  <sheetPr codeName="Sheet_TS29" enableFormatConditionsCalculation="0">
    <tabColor indexed="43"/>
    <pageSetUpPr fitToPage="1"/>
  </sheetPr>
  <dimension ref="A1:BP40"/>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17" sqref="AC17"/>
    </sheetView>
  </sheetViews>
  <sheetFormatPr defaultRowHeight="12"/>
  <cols>
    <col min="1" max="4" width="10.140625" style="777" hidden="1" customWidth="1"/>
    <col min="5" max="28" width="8.7109375" style="95" customWidth="1"/>
    <col min="29" max="29" width="30.7109375" style="777" customWidth="1"/>
    <col min="30" max="30" width="9.140625" style="95" hidden="1" customWidth="1"/>
    <col min="31" max="31" width="33.42578125" style="777" hidden="1" customWidth="1"/>
    <col min="32" max="68" width="9.140625" style="95" hidden="1" customWidth="1"/>
    <col min="69" max="79" width="9.140625" style="95" customWidth="1"/>
    <col min="80" max="16384" width="9.140625" style="95"/>
  </cols>
  <sheetData>
    <row r="1" spans="1:55" ht="48.95" customHeight="1">
      <c r="F1" s="402"/>
      <c r="G1" s="220"/>
      <c r="H1" s="220"/>
      <c r="I1" s="1075" t="s">
        <v>2245</v>
      </c>
      <c r="J1" s="220"/>
      <c r="K1" s="220"/>
      <c r="L1" s="220"/>
      <c r="N1" s="402"/>
      <c r="O1" s="221"/>
      <c r="P1" s="221"/>
      <c r="Q1" s="221"/>
      <c r="R1" s="221"/>
      <c r="S1" s="221"/>
      <c r="T1" s="221"/>
      <c r="U1" s="1075" t="s">
        <v>2245</v>
      </c>
      <c r="V1" s="221"/>
      <c r="W1" s="221"/>
      <c r="X1" s="221"/>
      <c r="Y1" s="221"/>
      <c r="Z1" s="221"/>
      <c r="AA1" s="221"/>
      <c r="AB1" s="221"/>
      <c r="AC1" s="1040">
        <f ca="1">NOW()</f>
        <v>41912.572466666665</v>
      </c>
      <c r="AE1" s="787" t="s">
        <v>660</v>
      </c>
    </row>
    <row r="2" spans="1:55"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c r="AE2" s="770"/>
    </row>
    <row r="3" spans="1:55"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E3" s="772"/>
    </row>
    <row r="4" spans="1:55" s="99" customFormat="1">
      <c r="A4" s="759" t="s">
        <v>1304</v>
      </c>
      <c r="B4" s="759" t="s">
        <v>1302</v>
      </c>
      <c r="C4" s="759" t="s">
        <v>1303</v>
      </c>
      <c r="D4" s="760" t="s">
        <v>1305</v>
      </c>
      <c r="E4" s="98"/>
      <c r="F4" s="98"/>
      <c r="G4" s="98"/>
      <c r="H4" s="98"/>
      <c r="I4" s="98"/>
      <c r="J4" s="98"/>
      <c r="K4" s="98"/>
      <c r="L4" s="98"/>
      <c r="AC4" s="771"/>
      <c r="AE4" s="772"/>
    </row>
    <row r="5" spans="1:55" s="99"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137" customFormat="1" ht="24" customHeight="1" thickBot="1">
      <c r="A6" s="789"/>
      <c r="B6" s="789"/>
      <c r="C6" s="789"/>
      <c r="D6" s="789"/>
      <c r="E6" s="626"/>
      <c r="F6" s="626"/>
      <c r="G6" s="626"/>
      <c r="H6" s="626"/>
      <c r="I6" s="626"/>
      <c r="J6" s="626"/>
      <c r="K6" s="626"/>
      <c r="L6" s="626"/>
      <c r="M6" s="626"/>
      <c r="N6" s="626"/>
      <c r="O6" s="126"/>
      <c r="P6" s="627"/>
      <c r="Q6" s="627"/>
      <c r="R6" s="627"/>
      <c r="S6" s="627"/>
      <c r="T6" s="627"/>
      <c r="U6" s="627"/>
      <c r="V6" s="627"/>
      <c r="W6" s="627"/>
      <c r="X6" s="627"/>
      <c r="Y6" s="126"/>
      <c r="Z6" s="627"/>
      <c r="AA6" s="627"/>
      <c r="AB6" s="126"/>
      <c r="AC6" s="1069" t="s">
        <v>2142</v>
      </c>
      <c r="AE6" s="763" t="s">
        <v>186</v>
      </c>
      <c r="AF6" s="249"/>
      <c r="AG6" s="627"/>
      <c r="AH6" s="627"/>
      <c r="AI6" s="627"/>
      <c r="AJ6" s="627"/>
      <c r="AK6" s="627"/>
      <c r="AL6" s="627"/>
      <c r="AM6" s="627"/>
      <c r="AN6" s="627"/>
      <c r="AO6" s="627"/>
      <c r="AP6" s="627"/>
      <c r="AQ6" s="627"/>
      <c r="AR6" s="627"/>
      <c r="AS6" s="627"/>
      <c r="AT6" s="627"/>
      <c r="AU6" s="627"/>
      <c r="AV6" s="627"/>
      <c r="AW6" s="627"/>
      <c r="AX6" s="627"/>
      <c r="AY6" s="627"/>
      <c r="AZ6" s="627"/>
      <c r="BA6" s="627"/>
      <c r="BB6" s="627"/>
      <c r="BC6" s="627"/>
    </row>
    <row r="7" spans="1:55" s="140" customFormat="1" ht="12.75" customHeight="1">
      <c r="A7" s="775" t="s">
        <v>538</v>
      </c>
      <c r="B7" s="775" t="s">
        <v>73</v>
      </c>
      <c r="C7" s="775" t="s">
        <v>555</v>
      </c>
      <c r="D7" s="775" t="s">
        <v>1291</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2219</v>
      </c>
      <c r="AE7" s="762" t="s">
        <v>1474</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row>
    <row r="8" spans="1:55" s="140" customFormat="1" ht="12.75" customHeight="1">
      <c r="A8" s="775" t="s">
        <v>538</v>
      </c>
      <c r="B8" s="775" t="s">
        <v>1307</v>
      </c>
      <c r="C8" s="775" t="s">
        <v>555</v>
      </c>
      <c r="D8" s="775" t="s">
        <v>1291</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2220</v>
      </c>
      <c r="AE8" s="762" t="s">
        <v>636</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row>
    <row r="9" spans="1:55" s="140" customFormat="1" ht="12.75" customHeight="1">
      <c r="A9" s="775" t="s">
        <v>538</v>
      </c>
      <c r="B9" s="775" t="s">
        <v>74</v>
      </c>
      <c r="C9" s="775" t="s">
        <v>555</v>
      </c>
      <c r="D9" s="775" t="s">
        <v>1291</v>
      </c>
      <c r="E9" s="138">
        <v>0</v>
      </c>
      <c r="F9" s="138">
        <v>0</v>
      </c>
      <c r="G9" s="138">
        <v>0</v>
      </c>
      <c r="H9" s="138">
        <v>0</v>
      </c>
      <c r="I9" s="138">
        <v>0</v>
      </c>
      <c r="J9" s="138">
        <v>0</v>
      </c>
      <c r="K9" s="138">
        <v>0</v>
      </c>
      <c r="L9" s="138">
        <v>0</v>
      </c>
      <c r="M9" s="138">
        <v>0</v>
      </c>
      <c r="N9" s="138">
        <v>0</v>
      </c>
      <c r="O9" s="138">
        <v>0</v>
      </c>
      <c r="P9" s="138">
        <v>0</v>
      </c>
      <c r="Q9" s="138">
        <v>0</v>
      </c>
      <c r="R9" s="138">
        <v>0</v>
      </c>
      <c r="S9" s="138">
        <v>0</v>
      </c>
      <c r="T9" s="138">
        <v>0</v>
      </c>
      <c r="U9" s="138">
        <v>0</v>
      </c>
      <c r="V9" s="138">
        <v>0</v>
      </c>
      <c r="W9" s="138">
        <v>0</v>
      </c>
      <c r="X9" s="138">
        <v>0</v>
      </c>
      <c r="Y9" s="138">
        <v>0</v>
      </c>
      <c r="Z9" s="138">
        <v>0</v>
      </c>
      <c r="AA9" s="138">
        <v>0</v>
      </c>
      <c r="AB9" s="138">
        <v>0</v>
      </c>
      <c r="AC9" s="1054" t="s">
        <v>2221</v>
      </c>
      <c r="AE9" s="762" t="s">
        <v>637</v>
      </c>
      <c r="AF9" s="138">
        <v>0</v>
      </c>
      <c r="AG9" s="138">
        <v>0</v>
      </c>
      <c r="AH9" s="138">
        <v>0</v>
      </c>
      <c r="AI9" s="138">
        <v>0</v>
      </c>
      <c r="AJ9" s="138">
        <v>0</v>
      </c>
      <c r="AK9" s="138">
        <v>0</v>
      </c>
      <c r="AL9" s="138">
        <v>0</v>
      </c>
      <c r="AM9" s="138">
        <v>0</v>
      </c>
      <c r="AN9" s="138">
        <v>0</v>
      </c>
      <c r="AO9" s="138">
        <v>0</v>
      </c>
      <c r="AP9" s="138">
        <v>0</v>
      </c>
      <c r="AQ9" s="138">
        <v>0</v>
      </c>
      <c r="AR9" s="138">
        <v>0</v>
      </c>
      <c r="AS9" s="138">
        <v>0</v>
      </c>
      <c r="AT9" s="138">
        <v>0</v>
      </c>
      <c r="AU9" s="138">
        <v>0</v>
      </c>
      <c r="AV9" s="138">
        <v>0</v>
      </c>
      <c r="AW9" s="138">
        <v>0</v>
      </c>
      <c r="AX9" s="138">
        <v>0</v>
      </c>
      <c r="AY9" s="138">
        <v>0</v>
      </c>
      <c r="AZ9" s="138">
        <v>0</v>
      </c>
      <c r="BA9" s="138">
        <v>0</v>
      </c>
      <c r="BB9" s="138">
        <v>0</v>
      </c>
      <c r="BC9" s="138">
        <v>0</v>
      </c>
    </row>
    <row r="10" spans="1:55" s="140" customFormat="1" ht="12.75" customHeight="1">
      <c r="A10" s="775"/>
      <c r="B10" s="775"/>
      <c r="C10" s="775"/>
      <c r="D10" s="775"/>
      <c r="E10" s="141" t="str">
        <f>IF(AND(SUM(E7:E9)&gt;0,E8=0),"Missing Input",IF(AND(SUM(E7:E8)&gt;0,E9=0),"Missing Output",IF(AND(SUM(E7:E9)&gt;0,E8&gt;0,E9&gt;0),(E9*3.6)/E8*100,"")))</f>
        <v/>
      </c>
      <c r="F10" s="141" t="str">
        <f t="shared" ref="F10:V10" si="0">IF(AND(SUM(F7:F9)&gt;0,F8=0),"Missing Input",IF(AND(SUM(F7:F8)&gt;0,F9=0),"Missing Output",IF(AND(SUM(F7:F9)&gt;0,F8&gt;0,F9&gt;0),(F9*3.6)/F8*100,"")))</f>
        <v/>
      </c>
      <c r="G10" s="141" t="str">
        <f t="shared" si="0"/>
        <v/>
      </c>
      <c r="H10" s="141" t="str">
        <f t="shared" si="0"/>
        <v/>
      </c>
      <c r="I10" s="141" t="str">
        <f t="shared" si="0"/>
        <v/>
      </c>
      <c r="J10" s="141" t="str">
        <f t="shared" si="0"/>
        <v/>
      </c>
      <c r="K10" s="141" t="str">
        <f t="shared" si="0"/>
        <v/>
      </c>
      <c r="L10" s="141" t="str">
        <f t="shared" si="0"/>
        <v/>
      </c>
      <c r="M10" s="141" t="str">
        <f t="shared" si="0"/>
        <v/>
      </c>
      <c r="N10" s="141" t="str">
        <f t="shared" si="0"/>
        <v/>
      </c>
      <c r="O10" s="141" t="str">
        <f t="shared" si="0"/>
        <v/>
      </c>
      <c r="P10" s="141" t="str">
        <f t="shared" si="0"/>
        <v/>
      </c>
      <c r="Q10" s="141" t="str">
        <f t="shared" si="0"/>
        <v/>
      </c>
      <c r="R10" s="141" t="str">
        <f t="shared" si="0"/>
        <v/>
      </c>
      <c r="S10" s="141" t="str">
        <f t="shared" si="0"/>
        <v/>
      </c>
      <c r="T10" s="141" t="str">
        <f t="shared" si="0"/>
        <v/>
      </c>
      <c r="U10" s="141" t="str">
        <f t="shared" si="0"/>
        <v/>
      </c>
      <c r="V10" s="141" t="str">
        <f t="shared" si="0"/>
        <v/>
      </c>
      <c r="W10" s="141" t="str">
        <f t="shared" ref="W10:AB10" si="1">IF(AND(SUM(W7:W9)&gt;0,W8=0),"Missing Input",IF(AND(SUM(W7:W8)&gt;0,W9=0),"Missing Output",IF(AND(SUM(W7:W9)&gt;0,W8&gt;0,W9&gt;0),(W9*3.6)/W8*100,"")))</f>
        <v/>
      </c>
      <c r="X10" s="141" t="str">
        <f t="shared" si="1"/>
        <v/>
      </c>
      <c r="Y10" s="141" t="str">
        <f t="shared" si="1"/>
        <v/>
      </c>
      <c r="Z10" s="141" t="str">
        <f t="shared" si="1"/>
        <v/>
      </c>
      <c r="AA10" s="141" t="str">
        <f t="shared" si="1"/>
        <v/>
      </c>
      <c r="AB10" s="141" t="str">
        <f t="shared" si="1"/>
        <v/>
      </c>
      <c r="AC10" s="1070" t="s">
        <v>2222</v>
      </c>
      <c r="AE10" s="762" t="s">
        <v>964</v>
      </c>
      <c r="AF10" s="141" t="str">
        <f t="shared" ref="AF10:BC10" si="2">IF(AND(SUM(AF7:AF9)&gt;0,AF8=0),"Missing Input",IF(AND(SUM(AF7:AF8)&gt;0,AF9=0),"Missing Output",IF(AND(SUM(AF7:AF9)&gt;0,AF8&gt;0,AF9&gt;0),(AF9*3.6)/AF8*100,"")))</f>
        <v/>
      </c>
      <c r="AG10" s="141" t="str">
        <f t="shared" si="2"/>
        <v/>
      </c>
      <c r="AH10" s="141" t="str">
        <f t="shared" si="2"/>
        <v/>
      </c>
      <c r="AI10" s="141" t="str">
        <f t="shared" si="2"/>
        <v/>
      </c>
      <c r="AJ10" s="141" t="str">
        <f t="shared" si="2"/>
        <v/>
      </c>
      <c r="AK10" s="141" t="str">
        <f t="shared" si="2"/>
        <v/>
      </c>
      <c r="AL10" s="141" t="str">
        <f t="shared" si="2"/>
        <v/>
      </c>
      <c r="AM10" s="141" t="str">
        <f t="shared" si="2"/>
        <v/>
      </c>
      <c r="AN10" s="141" t="str">
        <f t="shared" si="2"/>
        <v/>
      </c>
      <c r="AO10" s="141" t="str">
        <f t="shared" si="2"/>
        <v/>
      </c>
      <c r="AP10" s="141" t="str">
        <f t="shared" si="2"/>
        <v/>
      </c>
      <c r="AQ10" s="141" t="str">
        <f t="shared" si="2"/>
        <v/>
      </c>
      <c r="AR10" s="141" t="str">
        <f t="shared" si="2"/>
        <v/>
      </c>
      <c r="AS10" s="141" t="str">
        <f t="shared" si="2"/>
        <v/>
      </c>
      <c r="AT10" s="141" t="str">
        <f t="shared" si="2"/>
        <v/>
      </c>
      <c r="AU10" s="141" t="str">
        <f t="shared" si="2"/>
        <v/>
      </c>
      <c r="AV10" s="141" t="str">
        <f t="shared" si="2"/>
        <v/>
      </c>
      <c r="AW10" s="141" t="str">
        <f t="shared" si="2"/>
        <v/>
      </c>
      <c r="AX10" s="141" t="str">
        <f t="shared" si="2"/>
        <v/>
      </c>
      <c r="AY10" s="141" t="str">
        <f>IF(AND(SUM(AY7:AY9)&gt;0,AY8=0),"Missing Input",IF(AND(SUM(AY7:AY8)&gt;0,AY9=0),"Missing Output",IF(AND(SUM(AY7:AY9)&gt;0,AY8&gt;0,AY9&gt;0),(AY9*3.6)/AY8*100,"")))</f>
        <v/>
      </c>
      <c r="AZ10" s="141" t="str">
        <f>IF(AND(SUM(AZ7:AZ9)&gt;0,AZ8=0),"Missing Input",IF(AND(SUM(AZ7:AZ8)&gt;0,AZ9=0),"Missing Output",IF(AND(SUM(AZ7:AZ9)&gt;0,AZ8&gt;0,AZ9&gt;0),(AZ9*3.6)/AZ8*100,"")))</f>
        <v/>
      </c>
      <c r="BA10" s="141" t="str">
        <f>IF(AND(SUM(BA7:BA9)&gt;0,BA8=0),"Missing Input",IF(AND(SUM(BA7:BA8)&gt;0,BA9=0),"Missing Output",IF(AND(SUM(BA7:BA9)&gt;0,BA8&gt;0,BA9&gt;0),(BA9*3.6)/BA8*100,"")))</f>
        <v/>
      </c>
      <c r="BB10" s="141" t="str">
        <f>IF(AND(SUM(BB7:BB9)&gt;0,BB8=0),"Missing Input",IF(AND(SUM(BB7:BB8)&gt;0,BB9=0),"Missing Output",IF(AND(SUM(BB7:BB9)&gt;0,BB8&gt;0,BB9&gt;0),(BB9*3.6)/BB8*100,"")))</f>
        <v/>
      </c>
      <c r="BC10" s="141" t="str">
        <f t="shared" si="2"/>
        <v/>
      </c>
    </row>
    <row r="11" spans="1:55" s="140" customFormat="1" ht="24" customHeight="1">
      <c r="A11" s="775"/>
      <c r="B11" s="775"/>
      <c r="C11" s="775"/>
      <c r="D11" s="775"/>
      <c r="E11" s="628">
        <v>0</v>
      </c>
      <c r="F11" s="628">
        <v>0</v>
      </c>
      <c r="G11" s="628">
        <v>0</v>
      </c>
      <c r="H11" s="628">
        <v>0</v>
      </c>
      <c r="I11" s="628">
        <v>0</v>
      </c>
      <c r="J11" s="629">
        <v>0</v>
      </c>
      <c r="K11" s="629">
        <v>0</v>
      </c>
      <c r="L11" s="629">
        <v>0</v>
      </c>
      <c r="M11" s="629">
        <v>0</v>
      </c>
      <c r="N11" s="629">
        <v>0</v>
      </c>
      <c r="O11" s="144">
        <v>0</v>
      </c>
      <c r="P11" s="630">
        <v>0</v>
      </c>
      <c r="Q11" s="630">
        <v>0</v>
      </c>
      <c r="R11" s="630">
        <v>0</v>
      </c>
      <c r="S11" s="630">
        <v>0</v>
      </c>
      <c r="T11" s="630">
        <v>0</v>
      </c>
      <c r="U11" s="630">
        <v>0</v>
      </c>
      <c r="V11" s="630">
        <v>0</v>
      </c>
      <c r="W11" s="630">
        <v>0</v>
      </c>
      <c r="X11" s="630">
        <v>0</v>
      </c>
      <c r="Y11" s="144">
        <v>0</v>
      </c>
      <c r="Z11" s="630">
        <v>0</v>
      </c>
      <c r="AA11" s="630">
        <v>0</v>
      </c>
      <c r="AB11" s="144"/>
      <c r="AC11" s="1067" t="s">
        <v>2141</v>
      </c>
      <c r="AE11" s="762" t="s">
        <v>189</v>
      </c>
      <c r="AF11" s="630">
        <v>0</v>
      </c>
      <c r="AG11" s="630">
        <v>0</v>
      </c>
      <c r="AH11" s="630">
        <v>0</v>
      </c>
      <c r="AI11" s="630">
        <v>0</v>
      </c>
      <c r="AJ11" s="630">
        <v>0</v>
      </c>
      <c r="AK11" s="630">
        <v>0</v>
      </c>
      <c r="AL11" s="630">
        <v>0</v>
      </c>
      <c r="AM11" s="630">
        <v>0</v>
      </c>
      <c r="AN11" s="630">
        <v>0</v>
      </c>
      <c r="AO11" s="630">
        <v>0</v>
      </c>
      <c r="AP11" s="630">
        <v>0</v>
      </c>
      <c r="AQ11" s="630">
        <v>0</v>
      </c>
      <c r="AR11" s="630">
        <v>0</v>
      </c>
      <c r="AS11" s="630">
        <v>0</v>
      </c>
      <c r="AT11" s="630">
        <v>0</v>
      </c>
      <c r="AU11" s="630">
        <v>0</v>
      </c>
      <c r="AV11" s="630">
        <v>0</v>
      </c>
      <c r="AW11" s="630">
        <v>0</v>
      </c>
      <c r="AX11" s="630">
        <v>0</v>
      </c>
      <c r="AY11" s="630">
        <v>0</v>
      </c>
      <c r="AZ11" s="630">
        <v>0</v>
      </c>
      <c r="BA11" s="630">
        <v>0</v>
      </c>
      <c r="BB11" s="630">
        <v>0</v>
      </c>
      <c r="BC11" s="630">
        <v>0</v>
      </c>
    </row>
    <row r="12" spans="1:55" s="140" customFormat="1" ht="12.75" customHeight="1">
      <c r="A12" s="775" t="s">
        <v>538</v>
      </c>
      <c r="B12" s="775" t="s">
        <v>73</v>
      </c>
      <c r="C12" s="775" t="s">
        <v>556</v>
      </c>
      <c r="D12" s="775" t="s">
        <v>1291</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2219</v>
      </c>
      <c r="AE12" s="762" t="s">
        <v>1474</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row>
    <row r="13" spans="1:55" s="140" customFormat="1" ht="12.75" customHeight="1">
      <c r="A13" s="775" t="s">
        <v>538</v>
      </c>
      <c r="B13" s="775" t="s">
        <v>1307</v>
      </c>
      <c r="C13" s="775" t="s">
        <v>556</v>
      </c>
      <c r="D13" s="775" t="s">
        <v>1291</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2220</v>
      </c>
      <c r="AE13" s="762" t="s">
        <v>636</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row>
    <row r="14" spans="1:55" s="140" customFormat="1" ht="12.75" customHeight="1">
      <c r="A14" s="775" t="s">
        <v>538</v>
      </c>
      <c r="B14" s="775" t="s">
        <v>74</v>
      </c>
      <c r="C14" s="775" t="s">
        <v>556</v>
      </c>
      <c r="D14" s="775" t="s">
        <v>1291</v>
      </c>
      <c r="E14" s="138">
        <v>0</v>
      </c>
      <c r="F14" s="138">
        <v>0</v>
      </c>
      <c r="G14" s="138">
        <v>0</v>
      </c>
      <c r="H14" s="138">
        <v>0</v>
      </c>
      <c r="I14" s="138">
        <v>0</v>
      </c>
      <c r="J14" s="138">
        <v>0</v>
      </c>
      <c r="K14" s="138">
        <v>0</v>
      </c>
      <c r="L14" s="138">
        <v>0</v>
      </c>
      <c r="M14" s="138">
        <v>0</v>
      </c>
      <c r="N14" s="138">
        <v>0</v>
      </c>
      <c r="O14" s="138">
        <v>0</v>
      </c>
      <c r="P14" s="138">
        <v>0</v>
      </c>
      <c r="Q14" s="138">
        <v>0</v>
      </c>
      <c r="R14" s="138">
        <v>0</v>
      </c>
      <c r="S14" s="138">
        <v>0</v>
      </c>
      <c r="T14" s="138">
        <v>0</v>
      </c>
      <c r="U14" s="138">
        <v>0</v>
      </c>
      <c r="V14" s="138">
        <v>0</v>
      </c>
      <c r="W14" s="138">
        <v>0</v>
      </c>
      <c r="X14" s="138">
        <v>0</v>
      </c>
      <c r="Y14" s="138">
        <v>0</v>
      </c>
      <c r="Z14" s="138">
        <v>0</v>
      </c>
      <c r="AA14" s="138">
        <v>0</v>
      </c>
      <c r="AB14" s="138">
        <v>0</v>
      </c>
      <c r="AC14" s="1054" t="s">
        <v>2221</v>
      </c>
      <c r="AE14" s="762" t="s">
        <v>637</v>
      </c>
      <c r="AF14" s="138">
        <v>0</v>
      </c>
      <c r="AG14" s="138">
        <v>0</v>
      </c>
      <c r="AH14" s="138">
        <v>0</v>
      </c>
      <c r="AI14" s="138">
        <v>0</v>
      </c>
      <c r="AJ14" s="138">
        <v>0</v>
      </c>
      <c r="AK14" s="138">
        <v>0</v>
      </c>
      <c r="AL14" s="138">
        <v>0</v>
      </c>
      <c r="AM14" s="138">
        <v>0</v>
      </c>
      <c r="AN14" s="138">
        <v>0</v>
      </c>
      <c r="AO14" s="138">
        <v>0</v>
      </c>
      <c r="AP14" s="138">
        <v>0</v>
      </c>
      <c r="AQ14" s="138">
        <v>0</v>
      </c>
      <c r="AR14" s="138">
        <v>0</v>
      </c>
      <c r="AS14" s="138">
        <v>0</v>
      </c>
      <c r="AT14" s="138">
        <v>0</v>
      </c>
      <c r="AU14" s="138">
        <v>0</v>
      </c>
      <c r="AV14" s="138">
        <v>0</v>
      </c>
      <c r="AW14" s="138">
        <v>0</v>
      </c>
      <c r="AX14" s="138">
        <v>0</v>
      </c>
      <c r="AY14" s="138">
        <v>0</v>
      </c>
      <c r="AZ14" s="138">
        <v>0</v>
      </c>
      <c r="BA14" s="138">
        <v>0</v>
      </c>
      <c r="BB14" s="138">
        <v>0</v>
      </c>
      <c r="BC14" s="138">
        <v>0</v>
      </c>
    </row>
    <row r="15" spans="1:55" s="140" customFormat="1" ht="12.75" customHeight="1">
      <c r="A15" s="775" t="s">
        <v>538</v>
      </c>
      <c r="B15" s="775" t="s">
        <v>75</v>
      </c>
      <c r="C15" s="775" t="s">
        <v>556</v>
      </c>
      <c r="D15" s="775" t="s">
        <v>1291</v>
      </c>
      <c r="E15" s="138">
        <v>0</v>
      </c>
      <c r="F15" s="138">
        <v>0</v>
      </c>
      <c r="G15" s="138">
        <v>0</v>
      </c>
      <c r="H15" s="138">
        <v>0</v>
      </c>
      <c r="I15" s="138">
        <v>0</v>
      </c>
      <c r="J15" s="138">
        <v>0</v>
      </c>
      <c r="K15" s="138">
        <v>0</v>
      </c>
      <c r="L15" s="138">
        <v>0</v>
      </c>
      <c r="M15" s="138">
        <v>0</v>
      </c>
      <c r="N15" s="138">
        <v>0</v>
      </c>
      <c r="O15" s="138">
        <v>0</v>
      </c>
      <c r="P15" s="138">
        <v>0</v>
      </c>
      <c r="Q15" s="138">
        <v>0</v>
      </c>
      <c r="R15" s="138">
        <v>0</v>
      </c>
      <c r="S15" s="138">
        <v>0</v>
      </c>
      <c r="T15" s="138">
        <v>0</v>
      </c>
      <c r="U15" s="138">
        <v>0</v>
      </c>
      <c r="V15" s="138">
        <v>0</v>
      </c>
      <c r="W15" s="138">
        <v>0</v>
      </c>
      <c r="X15" s="138">
        <v>0</v>
      </c>
      <c r="Y15" s="138">
        <v>0</v>
      </c>
      <c r="Z15" s="138">
        <v>0</v>
      </c>
      <c r="AA15" s="138">
        <v>0</v>
      </c>
      <c r="AB15" s="138">
        <v>0</v>
      </c>
      <c r="AC15" s="1054" t="s">
        <v>2225</v>
      </c>
      <c r="AE15" s="762" t="s">
        <v>638</v>
      </c>
      <c r="AF15" s="138">
        <v>0</v>
      </c>
      <c r="AG15" s="138">
        <v>0</v>
      </c>
      <c r="AH15" s="138">
        <v>0</v>
      </c>
      <c r="AI15" s="138">
        <v>0</v>
      </c>
      <c r="AJ15" s="138">
        <v>0</v>
      </c>
      <c r="AK15" s="138">
        <v>0</v>
      </c>
      <c r="AL15" s="138">
        <v>0</v>
      </c>
      <c r="AM15" s="138">
        <v>0</v>
      </c>
      <c r="AN15" s="138">
        <v>0</v>
      </c>
      <c r="AO15" s="138">
        <v>0</v>
      </c>
      <c r="AP15" s="138">
        <v>0</v>
      </c>
      <c r="AQ15" s="138">
        <v>0</v>
      </c>
      <c r="AR15" s="138">
        <v>0</v>
      </c>
      <c r="AS15" s="138">
        <v>0</v>
      </c>
      <c r="AT15" s="138">
        <v>0</v>
      </c>
      <c r="AU15" s="138">
        <v>0</v>
      </c>
      <c r="AV15" s="138">
        <v>0</v>
      </c>
      <c r="AW15" s="138">
        <v>0</v>
      </c>
      <c r="AX15" s="138">
        <v>0</v>
      </c>
      <c r="AY15" s="138">
        <v>0</v>
      </c>
      <c r="AZ15" s="138">
        <v>0</v>
      </c>
      <c r="BA15" s="138">
        <v>0</v>
      </c>
      <c r="BB15" s="138">
        <v>0</v>
      </c>
      <c r="BC15" s="138">
        <v>0</v>
      </c>
    </row>
    <row r="16" spans="1:55" s="140" customFormat="1" ht="12.75" customHeight="1">
      <c r="A16" s="775"/>
      <c r="B16" s="775"/>
      <c r="C16" s="775"/>
      <c r="D16" s="775"/>
      <c r="E16" s="141" t="str">
        <f>IF(AND(SUM(E12:E15)&gt;0,E13=0),"Missing Input",IF(AND(SUM(E12:E15)&gt;0,E14=0),"Missing Output",IF(AND(SUM(E12:E15)&gt;0,E13&gt;0,E14&gt;0),(E14*3.6+E15)/E13*100,"")))</f>
        <v/>
      </c>
      <c r="F16" s="141" t="str">
        <f t="shared" ref="F16:V16" si="3">IF(AND(SUM(F12:F15)&gt;0,F13=0),"Missing Input",IF(AND(SUM(F12:F15)&gt;0,F14=0),"Missing Output",IF(AND(SUM(F12:F15)&gt;0,F13&gt;0,F14&gt;0),(F14*3.6+F15)/F13*100,"")))</f>
        <v/>
      </c>
      <c r="G16" s="141" t="str">
        <f t="shared" si="3"/>
        <v/>
      </c>
      <c r="H16" s="141" t="str">
        <f t="shared" si="3"/>
        <v/>
      </c>
      <c r="I16" s="141" t="str">
        <f t="shared" si="3"/>
        <v/>
      </c>
      <c r="J16" s="141" t="str">
        <f t="shared" si="3"/>
        <v/>
      </c>
      <c r="K16" s="141" t="str">
        <f t="shared" si="3"/>
        <v/>
      </c>
      <c r="L16" s="141" t="str">
        <f t="shared" si="3"/>
        <v/>
      </c>
      <c r="M16" s="141" t="str">
        <f t="shared" si="3"/>
        <v/>
      </c>
      <c r="N16" s="141" t="str">
        <f t="shared" si="3"/>
        <v/>
      </c>
      <c r="O16" s="141" t="str">
        <f t="shared" si="3"/>
        <v/>
      </c>
      <c r="P16" s="141" t="str">
        <f t="shared" si="3"/>
        <v/>
      </c>
      <c r="Q16" s="141" t="str">
        <f t="shared" si="3"/>
        <v/>
      </c>
      <c r="R16" s="141" t="str">
        <f t="shared" si="3"/>
        <v/>
      </c>
      <c r="S16" s="141" t="str">
        <f t="shared" si="3"/>
        <v/>
      </c>
      <c r="T16" s="141" t="str">
        <f t="shared" si="3"/>
        <v/>
      </c>
      <c r="U16" s="141" t="str">
        <f t="shared" si="3"/>
        <v/>
      </c>
      <c r="V16" s="141" t="str">
        <f t="shared" si="3"/>
        <v/>
      </c>
      <c r="W16" s="141" t="str">
        <f t="shared" ref="W16:AB16" si="4">IF(AND(SUM(W12:W15)&gt;0,W13=0),"Missing Input",IF(AND(SUM(W12:W15)&gt;0,W14=0),"Missing Output",IF(AND(SUM(W12:W15)&gt;0,W13&gt;0,W14&gt;0),(W14*3.6+W15)/W13*100,"")))</f>
        <v/>
      </c>
      <c r="X16" s="141" t="str">
        <f t="shared" si="4"/>
        <v/>
      </c>
      <c r="Y16" s="141" t="str">
        <f t="shared" si="4"/>
        <v/>
      </c>
      <c r="Z16" s="141" t="str">
        <f t="shared" si="4"/>
        <v/>
      </c>
      <c r="AA16" s="141" t="str">
        <f t="shared" si="4"/>
        <v/>
      </c>
      <c r="AB16" s="141" t="str">
        <f t="shared" si="4"/>
        <v/>
      </c>
      <c r="AC16" s="1070" t="s">
        <v>2222</v>
      </c>
      <c r="AE16" s="762" t="s">
        <v>964</v>
      </c>
      <c r="AF16" s="141" t="str">
        <f t="shared" ref="AF16:BC16" si="5">IF(AND(SUM(AF12:AF15)&gt;0,AF13=0),"Missing Input",IF(AND(SUM(AF12:AF15)&gt;0,AF14=0),"Missing Output",IF(AND(SUM(AF12:AF15)&gt;0,AF13&gt;0,AF14&gt;0),(AF14*3.6+AF15)/AF13*100,"")))</f>
        <v/>
      </c>
      <c r="AG16" s="141" t="str">
        <f t="shared" si="5"/>
        <v/>
      </c>
      <c r="AH16" s="141" t="str">
        <f t="shared" si="5"/>
        <v/>
      </c>
      <c r="AI16" s="141" t="str">
        <f t="shared" si="5"/>
        <v/>
      </c>
      <c r="AJ16" s="141" t="str">
        <f t="shared" si="5"/>
        <v/>
      </c>
      <c r="AK16" s="141" t="str">
        <f t="shared" si="5"/>
        <v/>
      </c>
      <c r="AL16" s="141" t="str">
        <f t="shared" si="5"/>
        <v/>
      </c>
      <c r="AM16" s="141" t="str">
        <f t="shared" si="5"/>
        <v/>
      </c>
      <c r="AN16" s="141" t="str">
        <f t="shared" si="5"/>
        <v/>
      </c>
      <c r="AO16" s="141" t="str">
        <f t="shared" si="5"/>
        <v/>
      </c>
      <c r="AP16" s="141" t="str">
        <f t="shared" si="5"/>
        <v/>
      </c>
      <c r="AQ16" s="141" t="str">
        <f t="shared" si="5"/>
        <v/>
      </c>
      <c r="AR16" s="141" t="str">
        <f t="shared" si="5"/>
        <v/>
      </c>
      <c r="AS16" s="141" t="str">
        <f t="shared" si="5"/>
        <v/>
      </c>
      <c r="AT16" s="141" t="str">
        <f t="shared" si="5"/>
        <v/>
      </c>
      <c r="AU16" s="141" t="str">
        <f t="shared" si="5"/>
        <v/>
      </c>
      <c r="AV16" s="141" t="str">
        <f t="shared" si="5"/>
        <v/>
      </c>
      <c r="AW16" s="141" t="str">
        <f t="shared" si="5"/>
        <v/>
      </c>
      <c r="AX16" s="141" t="str">
        <f t="shared" si="5"/>
        <v/>
      </c>
      <c r="AY16" s="141" t="str">
        <f>IF(AND(SUM(AY12:AY15)&gt;0,AY13=0),"Missing Input",IF(AND(SUM(AY12:AY15)&gt;0,AY14=0),"Missing Output",IF(AND(SUM(AY12:AY15)&gt;0,AY13&gt;0,AY14&gt;0),(AY14*3.6+AY15)/AY13*100,"")))</f>
        <v/>
      </c>
      <c r="AZ16" s="141" t="str">
        <f>IF(AND(SUM(AZ12:AZ15)&gt;0,AZ13=0),"Missing Input",IF(AND(SUM(AZ12:AZ15)&gt;0,AZ14=0),"Missing Output",IF(AND(SUM(AZ12:AZ15)&gt;0,AZ13&gt;0,AZ14&gt;0),(AZ14*3.6+AZ15)/AZ13*100,"")))</f>
        <v/>
      </c>
      <c r="BA16" s="141" t="str">
        <f>IF(AND(SUM(BA12:BA15)&gt;0,BA13=0),"Missing Input",IF(AND(SUM(BA12:BA15)&gt;0,BA14=0),"Missing Output",IF(AND(SUM(BA12:BA15)&gt;0,BA13&gt;0,BA14&gt;0),(BA14*3.6+BA15)/BA13*100,"")))</f>
        <v/>
      </c>
      <c r="BB16" s="141" t="str">
        <f>IF(AND(SUM(BB12:BB15)&gt;0,BB13=0),"Missing Input",IF(AND(SUM(BB12:BB15)&gt;0,BB14=0),"Missing Output",IF(AND(SUM(BB12:BB15)&gt;0,BB13&gt;0,BB14&gt;0),(BB14*3.6+BB15)/BB13*100,"")))</f>
        <v/>
      </c>
      <c r="BC16" s="141" t="str">
        <f t="shared" si="5"/>
        <v/>
      </c>
    </row>
    <row r="17" spans="1:55" s="140" customFormat="1" ht="24" customHeight="1">
      <c r="A17" s="775"/>
      <c r="B17" s="775"/>
      <c r="C17" s="775"/>
      <c r="D17" s="775"/>
      <c r="E17" s="628">
        <v>0</v>
      </c>
      <c r="F17" s="628">
        <v>0</v>
      </c>
      <c r="G17" s="628">
        <v>0</v>
      </c>
      <c r="H17" s="628">
        <v>0</v>
      </c>
      <c r="I17" s="628">
        <v>0</v>
      </c>
      <c r="J17" s="629">
        <v>0</v>
      </c>
      <c r="K17" s="629">
        <v>0</v>
      </c>
      <c r="L17" s="629">
        <v>0</v>
      </c>
      <c r="M17" s="629">
        <v>0</v>
      </c>
      <c r="N17" s="629">
        <v>0</v>
      </c>
      <c r="O17" s="143">
        <v>0</v>
      </c>
      <c r="P17" s="629">
        <v>0</v>
      </c>
      <c r="Q17" s="629">
        <v>0</v>
      </c>
      <c r="R17" s="629">
        <v>0</v>
      </c>
      <c r="S17" s="629">
        <v>0</v>
      </c>
      <c r="T17" s="629">
        <v>0</v>
      </c>
      <c r="U17" s="629">
        <v>0</v>
      </c>
      <c r="V17" s="629">
        <v>0</v>
      </c>
      <c r="W17" s="629">
        <v>0</v>
      </c>
      <c r="X17" s="629">
        <v>0</v>
      </c>
      <c r="Y17" s="143">
        <v>0</v>
      </c>
      <c r="Z17" s="629">
        <v>0</v>
      </c>
      <c r="AA17" s="629">
        <v>0</v>
      </c>
      <c r="AB17" s="143"/>
      <c r="AC17" s="1066" t="s">
        <v>2269</v>
      </c>
      <c r="AE17" s="762" t="s">
        <v>198</v>
      </c>
      <c r="AF17" s="629">
        <v>0</v>
      </c>
      <c r="AG17" s="629">
        <v>0</v>
      </c>
      <c r="AH17" s="629">
        <v>0</v>
      </c>
      <c r="AI17" s="629">
        <v>0</v>
      </c>
      <c r="AJ17" s="629">
        <v>0</v>
      </c>
      <c r="AK17" s="629">
        <v>0</v>
      </c>
      <c r="AL17" s="629">
        <v>0</v>
      </c>
      <c r="AM17" s="629">
        <v>0</v>
      </c>
      <c r="AN17" s="629">
        <v>0</v>
      </c>
      <c r="AO17" s="629">
        <v>0</v>
      </c>
      <c r="AP17" s="629">
        <v>0</v>
      </c>
      <c r="AQ17" s="629">
        <v>0</v>
      </c>
      <c r="AR17" s="629">
        <v>0</v>
      </c>
      <c r="AS17" s="629">
        <v>0</v>
      </c>
      <c r="AT17" s="629">
        <v>0</v>
      </c>
      <c r="AU17" s="629">
        <v>0</v>
      </c>
      <c r="AV17" s="629">
        <v>0</v>
      </c>
      <c r="AW17" s="629">
        <v>0</v>
      </c>
      <c r="AX17" s="629">
        <v>0</v>
      </c>
      <c r="AY17" s="629">
        <v>0</v>
      </c>
      <c r="AZ17" s="629">
        <v>0</v>
      </c>
      <c r="BA17" s="629">
        <v>0</v>
      </c>
      <c r="BB17" s="629">
        <v>0</v>
      </c>
      <c r="BC17" s="629">
        <v>0</v>
      </c>
    </row>
    <row r="18" spans="1:55" s="140" customFormat="1" ht="12.75" customHeight="1">
      <c r="A18" s="775" t="s">
        <v>538</v>
      </c>
      <c r="B18" s="775" t="s">
        <v>73</v>
      </c>
      <c r="C18" s="775" t="s">
        <v>558</v>
      </c>
      <c r="D18" s="775" t="s">
        <v>1291</v>
      </c>
      <c r="E18" s="138">
        <v>0</v>
      </c>
      <c r="F18" s="138">
        <v>0</v>
      </c>
      <c r="G18" s="138">
        <v>0</v>
      </c>
      <c r="H18" s="138">
        <v>0</v>
      </c>
      <c r="I18" s="138">
        <v>0</v>
      </c>
      <c r="J18" s="138">
        <v>0</v>
      </c>
      <c r="K18" s="138">
        <v>0</v>
      </c>
      <c r="L18" s="138">
        <v>0</v>
      </c>
      <c r="M18" s="138">
        <v>0</v>
      </c>
      <c r="N18" s="138">
        <v>0</v>
      </c>
      <c r="O18" s="138">
        <v>0</v>
      </c>
      <c r="P18" s="138">
        <v>0</v>
      </c>
      <c r="Q18" s="138">
        <v>0</v>
      </c>
      <c r="R18" s="138">
        <v>0</v>
      </c>
      <c r="S18" s="138">
        <v>0</v>
      </c>
      <c r="T18" s="138">
        <v>0</v>
      </c>
      <c r="U18" s="138">
        <v>0</v>
      </c>
      <c r="V18" s="138">
        <v>0</v>
      </c>
      <c r="W18" s="138">
        <v>0</v>
      </c>
      <c r="X18" s="138">
        <v>0</v>
      </c>
      <c r="Y18" s="138">
        <v>0</v>
      </c>
      <c r="Z18" s="138">
        <v>0</v>
      </c>
      <c r="AA18" s="138">
        <v>0</v>
      </c>
      <c r="AB18" s="138">
        <v>0</v>
      </c>
      <c r="AC18" s="1054" t="s">
        <v>2219</v>
      </c>
      <c r="AE18" s="762" t="s">
        <v>1474</v>
      </c>
      <c r="AF18" s="138">
        <v>0</v>
      </c>
      <c r="AG18" s="138">
        <v>0</v>
      </c>
      <c r="AH18" s="138">
        <v>0</v>
      </c>
      <c r="AI18" s="138">
        <v>0</v>
      </c>
      <c r="AJ18" s="138">
        <v>0</v>
      </c>
      <c r="AK18" s="138">
        <v>0</v>
      </c>
      <c r="AL18" s="138">
        <v>0</v>
      </c>
      <c r="AM18" s="138">
        <v>0</v>
      </c>
      <c r="AN18" s="138">
        <v>0</v>
      </c>
      <c r="AO18" s="138">
        <v>0</v>
      </c>
      <c r="AP18" s="138">
        <v>0</v>
      </c>
      <c r="AQ18" s="138">
        <v>0</v>
      </c>
      <c r="AR18" s="138">
        <v>0</v>
      </c>
      <c r="AS18" s="138">
        <v>0</v>
      </c>
      <c r="AT18" s="138">
        <v>0</v>
      </c>
      <c r="AU18" s="138">
        <v>0</v>
      </c>
      <c r="AV18" s="138">
        <v>0</v>
      </c>
      <c r="AW18" s="138">
        <v>0</v>
      </c>
      <c r="AX18" s="138">
        <v>0</v>
      </c>
      <c r="AY18" s="138">
        <v>0</v>
      </c>
      <c r="AZ18" s="138">
        <v>0</v>
      </c>
      <c r="BA18" s="138">
        <v>0</v>
      </c>
      <c r="BB18" s="138">
        <v>0</v>
      </c>
      <c r="BC18" s="138">
        <v>0</v>
      </c>
    </row>
    <row r="19" spans="1:55" s="140" customFormat="1" ht="12.75" customHeight="1">
      <c r="A19" s="775" t="s">
        <v>538</v>
      </c>
      <c r="B19" s="775" t="s">
        <v>1307</v>
      </c>
      <c r="C19" s="775" t="s">
        <v>558</v>
      </c>
      <c r="D19" s="775" t="s">
        <v>1291</v>
      </c>
      <c r="E19" s="138">
        <v>0</v>
      </c>
      <c r="F19" s="138">
        <v>0</v>
      </c>
      <c r="G19" s="138">
        <v>0</v>
      </c>
      <c r="H19" s="138">
        <v>0</v>
      </c>
      <c r="I19" s="138">
        <v>0</v>
      </c>
      <c r="J19" s="138">
        <v>0</v>
      </c>
      <c r="K19" s="138">
        <v>0</v>
      </c>
      <c r="L19" s="138">
        <v>0</v>
      </c>
      <c r="M19" s="138">
        <v>0</v>
      </c>
      <c r="N19" s="138">
        <v>0</v>
      </c>
      <c r="O19" s="138">
        <v>0</v>
      </c>
      <c r="P19" s="138">
        <v>0</v>
      </c>
      <c r="Q19" s="138">
        <v>0</v>
      </c>
      <c r="R19" s="138">
        <v>0</v>
      </c>
      <c r="S19" s="138">
        <v>0</v>
      </c>
      <c r="T19" s="138">
        <v>0</v>
      </c>
      <c r="U19" s="138">
        <v>0</v>
      </c>
      <c r="V19" s="138">
        <v>0</v>
      </c>
      <c r="W19" s="138">
        <v>0</v>
      </c>
      <c r="X19" s="138">
        <v>0</v>
      </c>
      <c r="Y19" s="138">
        <v>0</v>
      </c>
      <c r="Z19" s="138">
        <v>0</v>
      </c>
      <c r="AA19" s="138">
        <v>0</v>
      </c>
      <c r="AB19" s="138">
        <v>0</v>
      </c>
      <c r="AC19" s="1054" t="s">
        <v>2220</v>
      </c>
      <c r="AE19" s="762" t="s">
        <v>636</v>
      </c>
      <c r="AF19" s="138">
        <v>0</v>
      </c>
      <c r="AG19" s="138">
        <v>0</v>
      </c>
      <c r="AH19" s="138">
        <v>0</v>
      </c>
      <c r="AI19" s="138">
        <v>0</v>
      </c>
      <c r="AJ19" s="138">
        <v>0</v>
      </c>
      <c r="AK19" s="138">
        <v>0</v>
      </c>
      <c r="AL19" s="138">
        <v>0</v>
      </c>
      <c r="AM19" s="138">
        <v>0</v>
      </c>
      <c r="AN19" s="138">
        <v>0</v>
      </c>
      <c r="AO19" s="138">
        <v>0</v>
      </c>
      <c r="AP19" s="138">
        <v>0</v>
      </c>
      <c r="AQ19" s="138">
        <v>0</v>
      </c>
      <c r="AR19" s="138">
        <v>0</v>
      </c>
      <c r="AS19" s="138">
        <v>0</v>
      </c>
      <c r="AT19" s="138">
        <v>0</v>
      </c>
      <c r="AU19" s="138">
        <v>0</v>
      </c>
      <c r="AV19" s="138">
        <v>0</v>
      </c>
      <c r="AW19" s="138">
        <v>0</v>
      </c>
      <c r="AX19" s="138">
        <v>0</v>
      </c>
      <c r="AY19" s="138">
        <v>0</v>
      </c>
      <c r="AZ19" s="138">
        <v>0</v>
      </c>
      <c r="BA19" s="138">
        <v>0</v>
      </c>
      <c r="BB19" s="138">
        <v>0</v>
      </c>
      <c r="BC19" s="138">
        <v>0</v>
      </c>
    </row>
    <row r="20" spans="1:55" s="140" customFormat="1" ht="12.75" customHeight="1">
      <c r="A20" s="775" t="s">
        <v>538</v>
      </c>
      <c r="B20" s="775" t="s">
        <v>75</v>
      </c>
      <c r="C20" s="775" t="s">
        <v>558</v>
      </c>
      <c r="D20" s="775" t="s">
        <v>1291</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2225</v>
      </c>
      <c r="AE20" s="762" t="s">
        <v>638</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row>
    <row r="21" spans="1:55" s="140" customFormat="1" ht="12.75" customHeight="1">
      <c r="A21" s="775"/>
      <c r="B21" s="775"/>
      <c r="C21" s="775"/>
      <c r="D21" s="775"/>
      <c r="E21" s="141" t="str">
        <f>IF(AND(SUM(E18:E20)&gt;0,E19=0),"Missing Input",IF(AND(SUM(E18:E19)&gt;0,E20=0),"Missing Output",IF(AND(SUM(E18:E20)&gt;0,E19&gt;0,E20&gt;0),(E20/E19)*100,"")))</f>
        <v/>
      </c>
      <c r="F21" s="141" t="str">
        <f t="shared" ref="F21:V21" si="6">IF(AND(SUM(F18:F20)&gt;0,F19=0),"Missing Input",IF(AND(SUM(F18:F19)&gt;0,F20=0),"Missing Output",IF(AND(SUM(F18:F20)&gt;0,F19&gt;0,F20&gt;0),(F20/F19)*100,"")))</f>
        <v/>
      </c>
      <c r="G21" s="141" t="str">
        <f t="shared" si="6"/>
        <v/>
      </c>
      <c r="H21" s="141" t="str">
        <f t="shared" si="6"/>
        <v/>
      </c>
      <c r="I21" s="141" t="str">
        <f t="shared" si="6"/>
        <v/>
      </c>
      <c r="J21" s="141" t="str">
        <f t="shared" si="6"/>
        <v/>
      </c>
      <c r="K21" s="141" t="str">
        <f t="shared" si="6"/>
        <v/>
      </c>
      <c r="L21" s="141" t="str">
        <f t="shared" si="6"/>
        <v/>
      </c>
      <c r="M21" s="141" t="str">
        <f t="shared" si="6"/>
        <v/>
      </c>
      <c r="N21" s="141" t="str">
        <f t="shared" si="6"/>
        <v/>
      </c>
      <c r="O21" s="141" t="str">
        <f t="shared" si="6"/>
        <v/>
      </c>
      <c r="P21" s="141" t="str">
        <f t="shared" si="6"/>
        <v/>
      </c>
      <c r="Q21" s="141" t="str">
        <f t="shared" si="6"/>
        <v/>
      </c>
      <c r="R21" s="141" t="str">
        <f t="shared" si="6"/>
        <v/>
      </c>
      <c r="S21" s="141" t="str">
        <f t="shared" si="6"/>
        <v/>
      </c>
      <c r="T21" s="141" t="str">
        <f t="shared" si="6"/>
        <v/>
      </c>
      <c r="U21" s="141" t="str">
        <f t="shared" si="6"/>
        <v/>
      </c>
      <c r="V21" s="141" t="str">
        <f t="shared" si="6"/>
        <v/>
      </c>
      <c r="W21" s="141" t="str">
        <f t="shared" ref="W21:AB21" si="7">IF(AND(SUM(W18:W20)&gt;0,W19=0),"Missing Input",IF(AND(SUM(W18:W19)&gt;0,W20=0),"Missing Output",IF(AND(SUM(W18:W20)&gt;0,W19&gt;0,W20&gt;0),(W20/W19)*100,"")))</f>
        <v/>
      </c>
      <c r="X21" s="141" t="str">
        <f t="shared" si="7"/>
        <v/>
      </c>
      <c r="Y21" s="141" t="str">
        <f t="shared" si="7"/>
        <v/>
      </c>
      <c r="Z21" s="141" t="str">
        <f t="shared" si="7"/>
        <v/>
      </c>
      <c r="AA21" s="141" t="str">
        <f t="shared" si="7"/>
        <v/>
      </c>
      <c r="AB21" s="141" t="str">
        <f t="shared" si="7"/>
        <v/>
      </c>
      <c r="AC21" s="1070" t="s">
        <v>2222</v>
      </c>
      <c r="AE21" s="762" t="s">
        <v>964</v>
      </c>
      <c r="AF21" s="141" t="str">
        <f t="shared" ref="AF21:BC21" si="8">IF(AND(SUM(AF18:AF20)&gt;0,AF19=0),"Missing Input",IF(AND(SUM(AF18:AF19)&gt;0,AF20=0),"Missing Output",IF(AND(SUM(AF18:AF20)&gt;0,AF19&gt;0,AF20&gt;0),(AF20/AF19)*100,"")))</f>
        <v/>
      </c>
      <c r="AG21" s="141" t="str">
        <f t="shared" si="8"/>
        <v/>
      </c>
      <c r="AH21" s="141" t="str">
        <f t="shared" si="8"/>
        <v/>
      </c>
      <c r="AI21" s="141" t="str">
        <f t="shared" si="8"/>
        <v/>
      </c>
      <c r="AJ21" s="141" t="str">
        <f t="shared" si="8"/>
        <v/>
      </c>
      <c r="AK21" s="141" t="str">
        <f t="shared" si="8"/>
        <v/>
      </c>
      <c r="AL21" s="141" t="str">
        <f t="shared" si="8"/>
        <v/>
      </c>
      <c r="AM21" s="141" t="str">
        <f t="shared" si="8"/>
        <v/>
      </c>
      <c r="AN21" s="141" t="str">
        <f t="shared" si="8"/>
        <v/>
      </c>
      <c r="AO21" s="141" t="str">
        <f t="shared" si="8"/>
        <v/>
      </c>
      <c r="AP21" s="141" t="str">
        <f t="shared" si="8"/>
        <v/>
      </c>
      <c r="AQ21" s="141" t="str">
        <f t="shared" si="8"/>
        <v/>
      </c>
      <c r="AR21" s="141" t="str">
        <f t="shared" si="8"/>
        <v/>
      </c>
      <c r="AS21" s="141" t="str">
        <f t="shared" si="8"/>
        <v/>
      </c>
      <c r="AT21" s="141" t="str">
        <f t="shared" si="8"/>
        <v/>
      </c>
      <c r="AU21" s="141" t="str">
        <f t="shared" si="8"/>
        <v/>
      </c>
      <c r="AV21" s="141" t="str">
        <f t="shared" si="8"/>
        <v/>
      </c>
      <c r="AW21" s="141" t="str">
        <f t="shared" si="8"/>
        <v/>
      </c>
      <c r="AX21" s="141" t="str">
        <f t="shared" si="8"/>
        <v/>
      </c>
      <c r="AY21" s="141" t="str">
        <f>IF(AND(SUM(AY18:AY20)&gt;0,AY19=0),"Missing Input",IF(AND(SUM(AY18:AY19)&gt;0,AY20=0),"Missing Output",IF(AND(SUM(AY18:AY20)&gt;0,AY19&gt;0,AY20&gt;0),(AY20/AY19)*100,"")))</f>
        <v/>
      </c>
      <c r="AZ21" s="141" t="str">
        <f>IF(AND(SUM(AZ18:AZ20)&gt;0,AZ19=0),"Missing Input",IF(AND(SUM(AZ18:AZ19)&gt;0,AZ20=0),"Missing Output",IF(AND(SUM(AZ18:AZ20)&gt;0,AZ19&gt;0,AZ20&gt;0),(AZ20/AZ19)*100,"")))</f>
        <v/>
      </c>
      <c r="BA21" s="141" t="str">
        <f>IF(AND(SUM(BA18:BA20)&gt;0,BA19=0),"Missing Input",IF(AND(SUM(BA18:BA19)&gt;0,BA20=0),"Missing Output",IF(AND(SUM(BA18:BA20)&gt;0,BA19&gt;0,BA20&gt;0),(BA20/BA19)*100,"")))</f>
        <v/>
      </c>
      <c r="BB21" s="141" t="str">
        <f>IF(AND(SUM(BB18:BB20)&gt;0,BB19=0),"Missing Input",IF(AND(SUM(BB18:BB19)&gt;0,BB20=0),"Missing Output",IF(AND(SUM(BB18:BB20)&gt;0,BB19&gt;0,BB20&gt;0),(BB20/BB19)*100,"")))</f>
        <v/>
      </c>
      <c r="BC21" s="141" t="str">
        <f t="shared" si="8"/>
        <v/>
      </c>
    </row>
    <row r="22" spans="1:55" s="137" customFormat="1" ht="24" customHeight="1">
      <c r="A22" s="775"/>
      <c r="B22" s="775"/>
      <c r="C22" s="775"/>
      <c r="D22" s="775"/>
      <c r="E22" s="628"/>
      <c r="F22" s="628"/>
      <c r="G22" s="628"/>
      <c r="H22" s="628"/>
      <c r="I22" s="628"/>
      <c r="J22" s="629"/>
      <c r="K22" s="629"/>
      <c r="L22" s="629"/>
      <c r="M22" s="629"/>
      <c r="N22" s="629"/>
      <c r="O22" s="143"/>
      <c r="P22" s="629"/>
      <c r="Q22" s="629"/>
      <c r="R22" s="629"/>
      <c r="S22" s="629"/>
      <c r="T22" s="629"/>
      <c r="U22" s="629"/>
      <c r="V22" s="629"/>
      <c r="W22" s="629"/>
      <c r="X22" s="629"/>
      <c r="Y22" s="143"/>
      <c r="Z22" s="629"/>
      <c r="AA22" s="629"/>
      <c r="AB22" s="143"/>
      <c r="AC22" s="1061" t="s">
        <v>2144</v>
      </c>
      <c r="AE22" s="762" t="s">
        <v>191</v>
      </c>
      <c r="AF22" s="629"/>
      <c r="AG22" s="629"/>
      <c r="AH22" s="629"/>
      <c r="AI22" s="629"/>
      <c r="AJ22" s="629"/>
      <c r="AK22" s="629"/>
      <c r="AL22" s="629"/>
      <c r="AM22" s="629"/>
      <c r="AN22" s="629"/>
      <c r="AO22" s="629"/>
      <c r="AP22" s="629"/>
      <c r="AQ22" s="629"/>
      <c r="AR22" s="629"/>
      <c r="AS22" s="629"/>
      <c r="AT22" s="629"/>
      <c r="AU22" s="629"/>
      <c r="AV22" s="629"/>
      <c r="AW22" s="629"/>
      <c r="AX22" s="629"/>
      <c r="AY22" s="629"/>
      <c r="AZ22" s="629"/>
      <c r="BA22" s="629"/>
      <c r="BB22" s="629"/>
      <c r="BC22" s="629"/>
    </row>
    <row r="23" spans="1:55" s="140" customFormat="1" ht="12.75" customHeight="1">
      <c r="A23" s="775" t="s">
        <v>538</v>
      </c>
      <c r="B23" s="775" t="s">
        <v>73</v>
      </c>
      <c r="C23" s="775" t="s">
        <v>245</v>
      </c>
      <c r="D23" s="775" t="s">
        <v>1291</v>
      </c>
      <c r="E23" s="138">
        <v>0</v>
      </c>
      <c r="F23" s="138">
        <v>0</v>
      </c>
      <c r="G23" s="138">
        <v>0</v>
      </c>
      <c r="H23" s="138">
        <v>0</v>
      </c>
      <c r="I23" s="138">
        <v>0</v>
      </c>
      <c r="J23" s="138">
        <v>0</v>
      </c>
      <c r="K23" s="138">
        <v>0</v>
      </c>
      <c r="L23" s="138">
        <v>0</v>
      </c>
      <c r="M23" s="138">
        <v>0</v>
      </c>
      <c r="N23" s="138">
        <v>0</v>
      </c>
      <c r="O23" s="138">
        <v>0</v>
      </c>
      <c r="P23" s="138">
        <v>0</v>
      </c>
      <c r="Q23" s="138">
        <v>0</v>
      </c>
      <c r="R23" s="138">
        <v>0</v>
      </c>
      <c r="S23" s="138">
        <v>0</v>
      </c>
      <c r="T23" s="138">
        <v>0</v>
      </c>
      <c r="U23" s="138">
        <v>0</v>
      </c>
      <c r="V23" s="138">
        <v>0</v>
      </c>
      <c r="W23" s="138">
        <v>0</v>
      </c>
      <c r="X23" s="138">
        <v>0</v>
      </c>
      <c r="Y23" s="138">
        <v>0</v>
      </c>
      <c r="Z23" s="138">
        <v>0</v>
      </c>
      <c r="AA23" s="138">
        <v>0</v>
      </c>
      <c r="AB23" s="138">
        <v>0</v>
      </c>
      <c r="AC23" s="1054" t="s">
        <v>2219</v>
      </c>
      <c r="AE23" s="762" t="s">
        <v>1474</v>
      </c>
      <c r="AF23" s="138">
        <v>0</v>
      </c>
      <c r="AG23" s="138">
        <v>0</v>
      </c>
      <c r="AH23" s="138">
        <v>0</v>
      </c>
      <c r="AI23" s="138">
        <v>0</v>
      </c>
      <c r="AJ23" s="138">
        <v>0</v>
      </c>
      <c r="AK23" s="138">
        <v>0</v>
      </c>
      <c r="AL23" s="138">
        <v>0</v>
      </c>
      <c r="AM23" s="138">
        <v>0</v>
      </c>
      <c r="AN23" s="138">
        <v>0</v>
      </c>
      <c r="AO23" s="138">
        <v>0</v>
      </c>
      <c r="AP23" s="138">
        <v>0</v>
      </c>
      <c r="AQ23" s="138">
        <v>0</v>
      </c>
      <c r="AR23" s="138">
        <v>0</v>
      </c>
      <c r="AS23" s="138">
        <v>0</v>
      </c>
      <c r="AT23" s="138">
        <v>0</v>
      </c>
      <c r="AU23" s="138">
        <v>0</v>
      </c>
      <c r="AV23" s="138">
        <v>0</v>
      </c>
      <c r="AW23" s="138">
        <v>0</v>
      </c>
      <c r="AX23" s="138">
        <v>0</v>
      </c>
      <c r="AY23" s="138">
        <v>0</v>
      </c>
      <c r="AZ23" s="138">
        <v>0</v>
      </c>
      <c r="BA23" s="138">
        <v>0</v>
      </c>
      <c r="BB23" s="138">
        <v>0</v>
      </c>
      <c r="BC23" s="138">
        <v>0</v>
      </c>
    </row>
    <row r="24" spans="1:55" s="140" customFormat="1" ht="12.75" customHeight="1">
      <c r="A24" s="775" t="s">
        <v>538</v>
      </c>
      <c r="B24" s="775" t="s">
        <v>1307</v>
      </c>
      <c r="C24" s="775" t="s">
        <v>245</v>
      </c>
      <c r="D24" s="775" t="s">
        <v>1291</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762" t="s">
        <v>636</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row>
    <row r="25" spans="1:55" s="140" customFormat="1" ht="12.75" customHeight="1">
      <c r="A25" s="775" t="s">
        <v>538</v>
      </c>
      <c r="B25" s="775" t="s">
        <v>74</v>
      </c>
      <c r="C25" s="775" t="s">
        <v>245</v>
      </c>
      <c r="D25" s="775" t="s">
        <v>1291</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762" t="s">
        <v>637</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row>
    <row r="26" spans="1:55" s="140" customFormat="1" ht="12.75" customHeight="1">
      <c r="A26" s="775"/>
      <c r="B26" s="775"/>
      <c r="C26" s="775"/>
      <c r="D26" s="775"/>
      <c r="E26" s="141" t="str">
        <f>IF(AND(SUM(E23:E25)&gt;0,E24=0),"Missing Input",IF(AND(SUM(E23:E24)&gt;0,E25=0),"Missing Output",IF(AND(SUM(E23:E25)&gt;0,E24&gt;0,E25&gt;0),(E25*3.6)/E24*100,"")))</f>
        <v/>
      </c>
      <c r="F26" s="141" t="str">
        <f t="shared" ref="F26:V26" si="9">IF(AND(SUM(F23:F25)&gt;0,F24=0),"Missing Input",IF(AND(SUM(F23:F24)&gt;0,F25=0),"Missing Output",IF(AND(SUM(F23:F25)&gt;0,F24&gt;0,F25&gt;0),(F25*3.6)/F24*100,"")))</f>
        <v/>
      </c>
      <c r="G26" s="141" t="str">
        <f t="shared" si="9"/>
        <v/>
      </c>
      <c r="H26" s="141" t="str">
        <f t="shared" si="9"/>
        <v/>
      </c>
      <c r="I26" s="141" t="str">
        <f t="shared" si="9"/>
        <v/>
      </c>
      <c r="J26" s="141" t="str">
        <f t="shared" si="9"/>
        <v/>
      </c>
      <c r="K26" s="141" t="str">
        <f t="shared" si="9"/>
        <v/>
      </c>
      <c r="L26" s="141" t="str">
        <f t="shared" si="9"/>
        <v/>
      </c>
      <c r="M26" s="141" t="str">
        <f t="shared" si="9"/>
        <v/>
      </c>
      <c r="N26" s="141" t="str">
        <f t="shared" si="9"/>
        <v/>
      </c>
      <c r="O26" s="141" t="str">
        <f t="shared" si="9"/>
        <v/>
      </c>
      <c r="P26" s="141" t="str">
        <f t="shared" si="9"/>
        <v/>
      </c>
      <c r="Q26" s="141" t="str">
        <f t="shared" si="9"/>
        <v/>
      </c>
      <c r="R26" s="141" t="str">
        <f t="shared" si="9"/>
        <v/>
      </c>
      <c r="S26" s="141" t="str">
        <f t="shared" si="9"/>
        <v/>
      </c>
      <c r="T26" s="141" t="str">
        <f t="shared" si="9"/>
        <v/>
      </c>
      <c r="U26" s="141" t="str">
        <f t="shared" si="9"/>
        <v/>
      </c>
      <c r="V26" s="141" t="str">
        <f t="shared" si="9"/>
        <v/>
      </c>
      <c r="W26" s="141" t="str">
        <f t="shared" ref="W26:AB26" si="10">IF(AND(SUM(W23:W25)&gt;0,W24=0),"Missing Input",IF(AND(SUM(W23:W24)&gt;0,W25=0),"Missing Output",IF(AND(SUM(W23:W25)&gt;0,W24&gt;0,W25&gt;0),(W25*3.6)/W24*100,"")))</f>
        <v/>
      </c>
      <c r="X26" s="141" t="str">
        <f t="shared" si="10"/>
        <v/>
      </c>
      <c r="Y26" s="141" t="str">
        <f t="shared" si="10"/>
        <v/>
      </c>
      <c r="Z26" s="141" t="str">
        <f t="shared" si="10"/>
        <v/>
      </c>
      <c r="AA26" s="141" t="str">
        <f t="shared" si="10"/>
        <v/>
      </c>
      <c r="AB26" s="141" t="str">
        <f t="shared" si="10"/>
        <v/>
      </c>
      <c r="AC26" s="1070" t="s">
        <v>2222</v>
      </c>
      <c r="AE26" s="762" t="s">
        <v>964</v>
      </c>
      <c r="AF26" s="141" t="str">
        <f t="shared" ref="AF26:BC26" si="11">IF(AND(SUM(AF23:AF25)&gt;0,AF24=0),"Missing Input",IF(AND(SUM(AF23:AF24)&gt;0,AF25=0),"Missing Output",IF(AND(SUM(AF23:AF25)&gt;0,AF24&gt;0,AF25&gt;0),(AF25*3.6)/AF24*100,"")))</f>
        <v/>
      </c>
      <c r="AG26" s="141" t="str">
        <f t="shared" si="11"/>
        <v/>
      </c>
      <c r="AH26" s="141" t="str">
        <f t="shared" si="11"/>
        <v/>
      </c>
      <c r="AI26" s="141" t="str">
        <f t="shared" si="11"/>
        <v/>
      </c>
      <c r="AJ26" s="141" t="str">
        <f t="shared" si="11"/>
        <v/>
      </c>
      <c r="AK26" s="141" t="str">
        <f t="shared" si="11"/>
        <v/>
      </c>
      <c r="AL26" s="141" t="str">
        <f t="shared" si="11"/>
        <v/>
      </c>
      <c r="AM26" s="141" t="str">
        <f t="shared" si="11"/>
        <v/>
      </c>
      <c r="AN26" s="141" t="str">
        <f t="shared" si="11"/>
        <v/>
      </c>
      <c r="AO26" s="141" t="str">
        <f t="shared" si="11"/>
        <v/>
      </c>
      <c r="AP26" s="141" t="str">
        <f t="shared" si="11"/>
        <v/>
      </c>
      <c r="AQ26" s="141" t="str">
        <f t="shared" si="11"/>
        <v/>
      </c>
      <c r="AR26" s="141" t="str">
        <f t="shared" si="11"/>
        <v/>
      </c>
      <c r="AS26" s="141" t="str">
        <f t="shared" si="11"/>
        <v/>
      </c>
      <c r="AT26" s="141" t="str">
        <f t="shared" si="11"/>
        <v/>
      </c>
      <c r="AU26" s="141" t="str">
        <f t="shared" si="11"/>
        <v/>
      </c>
      <c r="AV26" s="141" t="str">
        <f t="shared" si="11"/>
        <v/>
      </c>
      <c r="AW26" s="141" t="str">
        <f t="shared" si="11"/>
        <v/>
      </c>
      <c r="AX26" s="141" t="str">
        <f t="shared" si="11"/>
        <v/>
      </c>
      <c r="AY26" s="141" t="str">
        <f>IF(AND(SUM(AY23:AY25)&gt;0,AY24=0),"Missing Input",IF(AND(SUM(AY23:AY24)&gt;0,AY25=0),"Missing Output",IF(AND(SUM(AY23:AY25)&gt;0,AY24&gt;0,AY25&gt;0),(AY25*3.6)/AY24*100,"")))</f>
        <v/>
      </c>
      <c r="AZ26" s="141" t="str">
        <f>IF(AND(SUM(AZ23:AZ25)&gt;0,AZ24=0),"Missing Input",IF(AND(SUM(AZ23:AZ24)&gt;0,AZ25=0),"Missing Output",IF(AND(SUM(AZ23:AZ25)&gt;0,AZ24&gt;0,AZ25&gt;0),(AZ25*3.6)/AZ24*100,"")))</f>
        <v/>
      </c>
      <c r="BA26" s="141" t="str">
        <f>IF(AND(SUM(BA23:BA25)&gt;0,BA24=0),"Missing Input",IF(AND(SUM(BA23:BA24)&gt;0,BA25=0),"Missing Output",IF(AND(SUM(BA23:BA25)&gt;0,BA24&gt;0,BA25&gt;0),(BA25*3.6)/BA24*100,"")))</f>
        <v/>
      </c>
      <c r="BB26" s="141" t="str">
        <f>IF(AND(SUM(BB23:BB25)&gt;0,BB24=0),"Missing Input",IF(AND(SUM(BB23:BB24)&gt;0,BB25=0),"Missing Output",IF(AND(SUM(BB23:BB25)&gt;0,BB24&gt;0,BB25&gt;0),(BB25*3.6)/BB24*100,"")))</f>
        <v/>
      </c>
      <c r="BC26" s="141" t="str">
        <f t="shared" si="11"/>
        <v/>
      </c>
    </row>
    <row r="27" spans="1:55" s="140" customFormat="1" ht="24" customHeight="1">
      <c r="A27" s="775"/>
      <c r="B27" s="775"/>
      <c r="C27" s="775"/>
      <c r="D27" s="775"/>
      <c r="E27" s="628"/>
      <c r="F27" s="628"/>
      <c r="G27" s="628"/>
      <c r="H27" s="628"/>
      <c r="I27" s="628"/>
      <c r="J27" s="629"/>
      <c r="K27" s="629"/>
      <c r="L27" s="629"/>
      <c r="M27" s="629"/>
      <c r="N27" s="629"/>
      <c r="O27" s="143"/>
      <c r="P27" s="629"/>
      <c r="Q27" s="629"/>
      <c r="R27" s="629"/>
      <c r="S27" s="629"/>
      <c r="T27" s="629"/>
      <c r="U27" s="629"/>
      <c r="V27" s="629"/>
      <c r="W27" s="629"/>
      <c r="X27" s="629"/>
      <c r="Y27" s="143"/>
      <c r="Z27" s="629"/>
      <c r="AA27" s="629"/>
      <c r="AB27" s="143"/>
      <c r="AC27" s="1063" t="s">
        <v>2143</v>
      </c>
      <c r="AE27" s="762" t="s">
        <v>192</v>
      </c>
      <c r="AF27" s="629"/>
      <c r="AG27" s="629"/>
      <c r="AH27" s="629"/>
      <c r="AI27" s="629"/>
      <c r="AJ27" s="629"/>
      <c r="AK27" s="629"/>
      <c r="AL27" s="629"/>
      <c r="AM27" s="629"/>
      <c r="AN27" s="629"/>
      <c r="AO27" s="629"/>
      <c r="AP27" s="629"/>
      <c r="AQ27" s="629"/>
      <c r="AR27" s="629"/>
      <c r="AS27" s="629"/>
      <c r="AT27" s="629"/>
      <c r="AU27" s="629"/>
      <c r="AV27" s="629"/>
      <c r="AW27" s="629"/>
      <c r="AX27" s="629"/>
      <c r="AY27" s="629"/>
      <c r="AZ27" s="629"/>
      <c r="BA27" s="629"/>
      <c r="BB27" s="629"/>
      <c r="BC27" s="629"/>
    </row>
    <row r="28" spans="1:55" s="140" customFormat="1" ht="12.75" customHeight="1">
      <c r="A28" s="775" t="s">
        <v>538</v>
      </c>
      <c r="B28" s="775" t="s">
        <v>73</v>
      </c>
      <c r="C28" s="775" t="s">
        <v>246</v>
      </c>
      <c r="D28" s="775" t="s">
        <v>1291</v>
      </c>
      <c r="E28" s="138">
        <v>0</v>
      </c>
      <c r="F28" s="138">
        <v>0</v>
      </c>
      <c r="G28" s="138">
        <v>0</v>
      </c>
      <c r="H28" s="138">
        <v>0</v>
      </c>
      <c r="I28" s="138">
        <v>0</v>
      </c>
      <c r="J28" s="138">
        <v>0</v>
      </c>
      <c r="K28" s="138">
        <v>0</v>
      </c>
      <c r="L28" s="138">
        <v>0</v>
      </c>
      <c r="M28" s="138">
        <v>0</v>
      </c>
      <c r="N28" s="138">
        <v>0</v>
      </c>
      <c r="O28" s="138">
        <v>0</v>
      </c>
      <c r="P28" s="138">
        <v>0</v>
      </c>
      <c r="Q28" s="138">
        <v>0</v>
      </c>
      <c r="R28" s="138">
        <v>0</v>
      </c>
      <c r="S28" s="138">
        <v>0</v>
      </c>
      <c r="T28" s="138">
        <v>0</v>
      </c>
      <c r="U28" s="138">
        <v>0</v>
      </c>
      <c r="V28" s="138">
        <v>0</v>
      </c>
      <c r="W28" s="138">
        <v>0</v>
      </c>
      <c r="X28" s="138">
        <v>0</v>
      </c>
      <c r="Y28" s="138">
        <v>0</v>
      </c>
      <c r="Z28" s="138">
        <v>0</v>
      </c>
      <c r="AA28" s="138">
        <v>0</v>
      </c>
      <c r="AB28" s="138">
        <v>0</v>
      </c>
      <c r="AC28" s="1054" t="s">
        <v>2219</v>
      </c>
      <c r="AE28" s="762" t="s">
        <v>1474</v>
      </c>
      <c r="AF28" s="138">
        <v>0</v>
      </c>
      <c r="AG28" s="138">
        <v>0</v>
      </c>
      <c r="AH28" s="138">
        <v>0</v>
      </c>
      <c r="AI28" s="138">
        <v>0</v>
      </c>
      <c r="AJ28" s="138">
        <v>0</v>
      </c>
      <c r="AK28" s="138">
        <v>0</v>
      </c>
      <c r="AL28" s="138">
        <v>0</v>
      </c>
      <c r="AM28" s="138">
        <v>0</v>
      </c>
      <c r="AN28" s="138">
        <v>0</v>
      </c>
      <c r="AO28" s="138">
        <v>0</v>
      </c>
      <c r="AP28" s="138">
        <v>0</v>
      </c>
      <c r="AQ28" s="138">
        <v>0</v>
      </c>
      <c r="AR28" s="138">
        <v>0</v>
      </c>
      <c r="AS28" s="138">
        <v>0</v>
      </c>
      <c r="AT28" s="138">
        <v>0</v>
      </c>
      <c r="AU28" s="138">
        <v>0</v>
      </c>
      <c r="AV28" s="138">
        <v>0</v>
      </c>
      <c r="AW28" s="138">
        <v>0</v>
      </c>
      <c r="AX28" s="138">
        <v>0</v>
      </c>
      <c r="AY28" s="138">
        <v>0</v>
      </c>
      <c r="AZ28" s="138">
        <v>0</v>
      </c>
      <c r="BA28" s="138">
        <v>0</v>
      </c>
      <c r="BB28" s="138">
        <v>0</v>
      </c>
      <c r="BC28" s="138">
        <v>0</v>
      </c>
    </row>
    <row r="29" spans="1:55" s="140" customFormat="1" ht="12.75" customHeight="1">
      <c r="A29" s="775" t="s">
        <v>538</v>
      </c>
      <c r="B29" s="775" t="s">
        <v>1307</v>
      </c>
      <c r="C29" s="775" t="s">
        <v>246</v>
      </c>
      <c r="D29" s="775" t="s">
        <v>1291</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762" t="s">
        <v>636</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row>
    <row r="30" spans="1:55" s="140" customFormat="1" ht="12.75" customHeight="1">
      <c r="A30" s="775" t="s">
        <v>538</v>
      </c>
      <c r="B30" s="775" t="s">
        <v>74</v>
      </c>
      <c r="C30" s="775" t="s">
        <v>246</v>
      </c>
      <c r="D30" s="775" t="s">
        <v>1291</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2221</v>
      </c>
      <c r="AE30" s="762" t="s">
        <v>637</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row>
    <row r="31" spans="1:55" s="140" customFormat="1" ht="12.75" customHeight="1">
      <c r="A31" s="775" t="s">
        <v>538</v>
      </c>
      <c r="B31" s="775" t="s">
        <v>75</v>
      </c>
      <c r="C31" s="775" t="s">
        <v>246</v>
      </c>
      <c r="D31" s="775" t="s">
        <v>1291</v>
      </c>
      <c r="E31" s="138">
        <v>0</v>
      </c>
      <c r="F31" s="138">
        <v>0</v>
      </c>
      <c r="G31" s="138">
        <v>0</v>
      </c>
      <c r="H31" s="138">
        <v>0</v>
      </c>
      <c r="I31" s="138">
        <v>0</v>
      </c>
      <c r="J31" s="138">
        <v>0</v>
      </c>
      <c r="K31" s="138">
        <v>0</v>
      </c>
      <c r="L31" s="138">
        <v>0</v>
      </c>
      <c r="M31" s="138">
        <v>0</v>
      </c>
      <c r="N31" s="138">
        <v>0</v>
      </c>
      <c r="O31" s="138">
        <v>0</v>
      </c>
      <c r="P31" s="138">
        <v>0</v>
      </c>
      <c r="Q31" s="138">
        <v>0</v>
      </c>
      <c r="R31" s="138">
        <v>0</v>
      </c>
      <c r="S31" s="138">
        <v>0</v>
      </c>
      <c r="T31" s="138">
        <v>0</v>
      </c>
      <c r="U31" s="138">
        <v>0</v>
      </c>
      <c r="V31" s="138">
        <v>0</v>
      </c>
      <c r="W31" s="138">
        <v>0</v>
      </c>
      <c r="X31" s="138">
        <v>0</v>
      </c>
      <c r="Y31" s="138">
        <v>0</v>
      </c>
      <c r="Z31" s="138">
        <v>0</v>
      </c>
      <c r="AA31" s="138">
        <v>0</v>
      </c>
      <c r="AB31" s="138">
        <v>0</v>
      </c>
      <c r="AC31" s="1054" t="s">
        <v>2225</v>
      </c>
      <c r="AE31" s="762" t="s">
        <v>638</v>
      </c>
      <c r="AF31" s="138">
        <v>0</v>
      </c>
      <c r="AG31" s="138">
        <v>0</v>
      </c>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0</v>
      </c>
      <c r="AW31" s="138">
        <v>0</v>
      </c>
      <c r="AX31" s="138">
        <v>0</v>
      </c>
      <c r="AY31" s="138">
        <v>0</v>
      </c>
      <c r="AZ31" s="138">
        <v>0</v>
      </c>
      <c r="BA31" s="138">
        <v>0</v>
      </c>
      <c r="BB31" s="138">
        <v>0</v>
      </c>
      <c r="BC31" s="138">
        <v>0</v>
      </c>
    </row>
    <row r="32" spans="1:55" s="140" customFormat="1" ht="12.75" customHeight="1">
      <c r="A32" s="775"/>
      <c r="B32" s="775"/>
      <c r="C32" s="775"/>
      <c r="D32" s="775"/>
      <c r="E32" s="141" t="str">
        <f>IF(AND(SUM(E28:E31)&gt;0,E29=0),"Missing Input",IF(AND(SUM(E28:E31)&gt;0,E30=0),"Missing Output",IF(AND(SUM(E28:E31)&gt;0,E29&gt;0,E30&gt;0),(E30*3.6+E31)/E29*100,"")))</f>
        <v/>
      </c>
      <c r="F32" s="141" t="str">
        <f t="shared" ref="F32:V32" si="12">IF(AND(SUM(F28:F31)&gt;0,F29=0),"Missing Input",IF(AND(SUM(F28:F31)&gt;0,F30=0),"Missing Output",IF(AND(SUM(F28:F31)&gt;0,F29&gt;0,F30&gt;0),(F30*3.6+F31)/F29*100,"")))</f>
        <v/>
      </c>
      <c r="G32" s="141" t="str">
        <f t="shared" si="12"/>
        <v/>
      </c>
      <c r="H32" s="141" t="str">
        <f t="shared" si="12"/>
        <v/>
      </c>
      <c r="I32" s="141" t="str">
        <f t="shared" si="12"/>
        <v/>
      </c>
      <c r="J32" s="141" t="str">
        <f t="shared" si="12"/>
        <v/>
      </c>
      <c r="K32" s="141" t="str">
        <f t="shared" si="12"/>
        <v/>
      </c>
      <c r="L32" s="141" t="str">
        <f t="shared" si="12"/>
        <v/>
      </c>
      <c r="M32" s="141" t="str">
        <f t="shared" si="12"/>
        <v/>
      </c>
      <c r="N32" s="141" t="str">
        <f t="shared" si="12"/>
        <v/>
      </c>
      <c r="O32" s="141" t="str">
        <f t="shared" si="12"/>
        <v/>
      </c>
      <c r="P32" s="141" t="str">
        <f t="shared" si="12"/>
        <v/>
      </c>
      <c r="Q32" s="141" t="str">
        <f t="shared" si="12"/>
        <v/>
      </c>
      <c r="R32" s="141" t="str">
        <f t="shared" si="12"/>
        <v/>
      </c>
      <c r="S32" s="141" t="str">
        <f t="shared" si="12"/>
        <v/>
      </c>
      <c r="T32" s="141" t="str">
        <f t="shared" si="12"/>
        <v/>
      </c>
      <c r="U32" s="141" t="str">
        <f t="shared" si="12"/>
        <v/>
      </c>
      <c r="V32" s="141" t="str">
        <f t="shared" si="12"/>
        <v/>
      </c>
      <c r="W32" s="141" t="str">
        <f t="shared" ref="W32:AB32" si="13">IF(AND(SUM(W28:W31)&gt;0,W29=0),"Missing Input",IF(AND(SUM(W28:W31)&gt;0,W30=0),"Missing Output",IF(AND(SUM(W28:W31)&gt;0,W29&gt;0,W30&gt;0),(W30*3.6+W31)/W29*100,"")))</f>
        <v/>
      </c>
      <c r="X32" s="141" t="str">
        <f t="shared" si="13"/>
        <v/>
      </c>
      <c r="Y32" s="141" t="str">
        <f t="shared" si="13"/>
        <v/>
      </c>
      <c r="Z32" s="141" t="str">
        <f t="shared" si="13"/>
        <v/>
      </c>
      <c r="AA32" s="141" t="str">
        <f t="shared" si="13"/>
        <v/>
      </c>
      <c r="AB32" s="141" t="str">
        <f t="shared" si="13"/>
        <v/>
      </c>
      <c r="AC32" s="1070" t="s">
        <v>2222</v>
      </c>
      <c r="AE32" s="762" t="s">
        <v>964</v>
      </c>
      <c r="AF32" s="141" t="str">
        <f t="shared" ref="AF32:BC32" si="14">IF(AND(SUM(AF28:AF31)&gt;0,AF29=0),"Missing Input",IF(AND(SUM(AF28:AF31)&gt;0,AF30=0),"Missing Output",IF(AND(SUM(AF28:AF31)&gt;0,AF29&gt;0,AF30&gt;0),(AF30*3.6+AF31)/AF29*100,"")))</f>
        <v/>
      </c>
      <c r="AG32" s="141" t="str">
        <f t="shared" si="14"/>
        <v/>
      </c>
      <c r="AH32" s="141" t="str">
        <f t="shared" si="14"/>
        <v/>
      </c>
      <c r="AI32" s="141" t="str">
        <f t="shared" si="14"/>
        <v/>
      </c>
      <c r="AJ32" s="141" t="str">
        <f t="shared" si="14"/>
        <v/>
      </c>
      <c r="AK32" s="141" t="str">
        <f t="shared" si="14"/>
        <v/>
      </c>
      <c r="AL32" s="141" t="str">
        <f t="shared" si="14"/>
        <v/>
      </c>
      <c r="AM32" s="141" t="str">
        <f t="shared" si="14"/>
        <v/>
      </c>
      <c r="AN32" s="141" t="str">
        <f t="shared" si="14"/>
        <v/>
      </c>
      <c r="AO32" s="141" t="str">
        <f t="shared" si="14"/>
        <v/>
      </c>
      <c r="AP32" s="141" t="str">
        <f t="shared" si="14"/>
        <v/>
      </c>
      <c r="AQ32" s="141" t="str">
        <f t="shared" si="14"/>
        <v/>
      </c>
      <c r="AR32" s="141" t="str">
        <f t="shared" si="14"/>
        <v/>
      </c>
      <c r="AS32" s="141" t="str">
        <f t="shared" si="14"/>
        <v/>
      </c>
      <c r="AT32" s="141" t="str">
        <f t="shared" si="14"/>
        <v/>
      </c>
      <c r="AU32" s="141" t="str">
        <f t="shared" si="14"/>
        <v/>
      </c>
      <c r="AV32" s="141" t="str">
        <f t="shared" si="14"/>
        <v/>
      </c>
      <c r="AW32" s="141" t="str">
        <f t="shared" si="14"/>
        <v/>
      </c>
      <c r="AX32" s="141" t="str">
        <f t="shared" si="14"/>
        <v/>
      </c>
      <c r="AY32" s="141" t="str">
        <f>IF(AND(SUM(AY28:AY31)&gt;0,AY29=0),"Missing Input",IF(AND(SUM(AY28:AY31)&gt;0,AY30=0),"Missing Output",IF(AND(SUM(AY28:AY31)&gt;0,AY29&gt;0,AY30&gt;0),(AY30*3.6+AY31)/AY29*100,"")))</f>
        <v/>
      </c>
      <c r="AZ32" s="141" t="str">
        <f>IF(AND(SUM(AZ28:AZ31)&gt;0,AZ29=0),"Missing Input",IF(AND(SUM(AZ28:AZ31)&gt;0,AZ30=0),"Missing Output",IF(AND(SUM(AZ28:AZ31)&gt;0,AZ29&gt;0,AZ30&gt;0),(AZ30*3.6+AZ31)/AZ29*100,"")))</f>
        <v/>
      </c>
      <c r="BA32" s="141" t="str">
        <f>IF(AND(SUM(BA28:BA31)&gt;0,BA29=0),"Missing Input",IF(AND(SUM(BA28:BA31)&gt;0,BA30=0),"Missing Output",IF(AND(SUM(BA28:BA31)&gt;0,BA29&gt;0,BA30&gt;0),(BA30*3.6+BA31)/BA29*100,"")))</f>
        <v/>
      </c>
      <c r="BB32" s="141" t="str">
        <f>IF(AND(SUM(BB28:BB31)&gt;0,BB29=0),"Missing Input",IF(AND(SUM(BB28:BB31)&gt;0,BB30=0),"Missing Output",IF(AND(SUM(BB28:BB31)&gt;0,BB29&gt;0,BB30&gt;0),(BB30*3.6+BB31)/BB29*100,"")))</f>
        <v/>
      </c>
      <c r="BC32" s="141" t="str">
        <f t="shared" si="14"/>
        <v/>
      </c>
    </row>
    <row r="33" spans="1:55" s="140" customFormat="1" ht="24" customHeight="1">
      <c r="A33" s="775"/>
      <c r="B33" s="775"/>
      <c r="C33" s="775"/>
      <c r="D33" s="775"/>
      <c r="E33" s="628"/>
      <c r="F33" s="628"/>
      <c r="G33" s="628"/>
      <c r="H33" s="628"/>
      <c r="I33" s="628"/>
      <c r="J33" s="629"/>
      <c r="K33" s="629"/>
      <c r="L33" s="629"/>
      <c r="M33" s="629"/>
      <c r="N33" s="629"/>
      <c r="O33" s="143"/>
      <c r="P33" s="629"/>
      <c r="Q33" s="629"/>
      <c r="R33" s="629"/>
      <c r="S33" s="629"/>
      <c r="T33" s="629"/>
      <c r="U33" s="629"/>
      <c r="V33" s="629"/>
      <c r="W33" s="629"/>
      <c r="X33" s="629"/>
      <c r="Y33" s="143"/>
      <c r="Z33" s="629"/>
      <c r="AA33" s="629"/>
      <c r="AB33" s="143"/>
      <c r="AC33" s="1066" t="s">
        <v>2154</v>
      </c>
      <c r="AE33" s="762" t="s">
        <v>199</v>
      </c>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629"/>
      <c r="BB33" s="629"/>
      <c r="BC33" s="629"/>
    </row>
    <row r="34" spans="1:55" s="140" customFormat="1" ht="12.75" customHeight="1">
      <c r="A34" s="775" t="s">
        <v>538</v>
      </c>
      <c r="B34" s="775" t="s">
        <v>73</v>
      </c>
      <c r="C34" s="775" t="s">
        <v>247</v>
      </c>
      <c r="D34" s="775" t="s">
        <v>1291</v>
      </c>
      <c r="E34" s="138">
        <v>0</v>
      </c>
      <c r="F34" s="138">
        <v>0</v>
      </c>
      <c r="G34" s="138">
        <v>0</v>
      </c>
      <c r="H34" s="138">
        <v>0</v>
      </c>
      <c r="I34" s="138">
        <v>0</v>
      </c>
      <c r="J34" s="138">
        <v>0</v>
      </c>
      <c r="K34" s="138">
        <v>0</v>
      </c>
      <c r="L34" s="138">
        <v>0</v>
      </c>
      <c r="M34" s="138">
        <v>0</v>
      </c>
      <c r="N34" s="138">
        <v>0</v>
      </c>
      <c r="O34" s="138">
        <v>0</v>
      </c>
      <c r="P34" s="138">
        <v>0</v>
      </c>
      <c r="Q34" s="138">
        <v>0</v>
      </c>
      <c r="R34" s="138">
        <v>0</v>
      </c>
      <c r="S34" s="138">
        <v>0</v>
      </c>
      <c r="T34" s="138">
        <v>0</v>
      </c>
      <c r="U34" s="138">
        <v>0</v>
      </c>
      <c r="V34" s="138">
        <v>0</v>
      </c>
      <c r="W34" s="138">
        <v>0</v>
      </c>
      <c r="X34" s="138">
        <v>0</v>
      </c>
      <c r="Y34" s="138">
        <v>0</v>
      </c>
      <c r="Z34" s="138">
        <v>0</v>
      </c>
      <c r="AA34" s="138">
        <v>0</v>
      </c>
      <c r="AB34" s="138">
        <v>0</v>
      </c>
      <c r="AC34" s="1054" t="s">
        <v>2219</v>
      </c>
      <c r="AE34" s="762" t="s">
        <v>1474</v>
      </c>
      <c r="AF34" s="138">
        <v>0</v>
      </c>
      <c r="AG34" s="138">
        <v>0</v>
      </c>
      <c r="AH34" s="138">
        <v>0</v>
      </c>
      <c r="AI34" s="138">
        <v>0</v>
      </c>
      <c r="AJ34" s="138">
        <v>0</v>
      </c>
      <c r="AK34" s="138">
        <v>0</v>
      </c>
      <c r="AL34" s="138">
        <v>0</v>
      </c>
      <c r="AM34" s="138">
        <v>0</v>
      </c>
      <c r="AN34" s="138">
        <v>0</v>
      </c>
      <c r="AO34" s="138">
        <v>0</v>
      </c>
      <c r="AP34" s="138">
        <v>0</v>
      </c>
      <c r="AQ34" s="138">
        <v>0</v>
      </c>
      <c r="AR34" s="138">
        <v>0</v>
      </c>
      <c r="AS34" s="138">
        <v>0</v>
      </c>
      <c r="AT34" s="138">
        <v>0</v>
      </c>
      <c r="AU34" s="138">
        <v>0</v>
      </c>
      <c r="AV34" s="138">
        <v>0</v>
      </c>
      <c r="AW34" s="138">
        <v>0</v>
      </c>
      <c r="AX34" s="138">
        <v>0</v>
      </c>
      <c r="AY34" s="138">
        <v>0</v>
      </c>
      <c r="AZ34" s="138">
        <v>0</v>
      </c>
      <c r="BA34" s="138">
        <v>0</v>
      </c>
      <c r="BB34" s="138">
        <v>0</v>
      </c>
      <c r="BC34" s="138">
        <v>0</v>
      </c>
    </row>
    <row r="35" spans="1:55" s="140" customFormat="1" ht="12.75" customHeight="1">
      <c r="A35" s="748" t="s">
        <v>538</v>
      </c>
      <c r="B35" s="775" t="s">
        <v>1307</v>
      </c>
      <c r="C35" s="775" t="s">
        <v>247</v>
      </c>
      <c r="D35" s="775" t="s">
        <v>1291</v>
      </c>
      <c r="E35" s="138">
        <v>0</v>
      </c>
      <c r="F35" s="138">
        <v>0</v>
      </c>
      <c r="G35" s="138">
        <v>0</v>
      </c>
      <c r="H35" s="138">
        <v>0</v>
      </c>
      <c r="I35" s="138">
        <v>0</v>
      </c>
      <c r="J35" s="138">
        <v>0</v>
      </c>
      <c r="K35" s="138">
        <v>0</v>
      </c>
      <c r="L35" s="138">
        <v>0</v>
      </c>
      <c r="M35" s="138">
        <v>0</v>
      </c>
      <c r="N35" s="138">
        <v>0</v>
      </c>
      <c r="O35" s="138">
        <v>0</v>
      </c>
      <c r="P35" s="138">
        <v>0</v>
      </c>
      <c r="Q35" s="138">
        <v>0</v>
      </c>
      <c r="R35" s="138">
        <v>0</v>
      </c>
      <c r="S35" s="138">
        <v>0</v>
      </c>
      <c r="T35" s="138">
        <v>0</v>
      </c>
      <c r="U35" s="138">
        <v>0</v>
      </c>
      <c r="V35" s="138">
        <v>0</v>
      </c>
      <c r="W35" s="138">
        <v>0</v>
      </c>
      <c r="X35" s="138">
        <v>0</v>
      </c>
      <c r="Y35" s="138">
        <v>0</v>
      </c>
      <c r="Z35" s="138">
        <v>0</v>
      </c>
      <c r="AA35" s="138">
        <v>0</v>
      </c>
      <c r="AB35" s="138">
        <v>0</v>
      </c>
      <c r="AC35" s="1054" t="s">
        <v>2220</v>
      </c>
      <c r="AE35" s="762" t="s">
        <v>636</v>
      </c>
      <c r="AF35" s="138">
        <v>0</v>
      </c>
      <c r="AG35" s="138">
        <v>0</v>
      </c>
      <c r="AH35" s="138">
        <v>0</v>
      </c>
      <c r="AI35" s="138">
        <v>0</v>
      </c>
      <c r="AJ35" s="138">
        <v>0</v>
      </c>
      <c r="AK35" s="138">
        <v>0</v>
      </c>
      <c r="AL35" s="138">
        <v>0</v>
      </c>
      <c r="AM35" s="138">
        <v>0</v>
      </c>
      <c r="AN35" s="138">
        <v>0</v>
      </c>
      <c r="AO35" s="138">
        <v>0</v>
      </c>
      <c r="AP35" s="138">
        <v>0</v>
      </c>
      <c r="AQ35" s="138">
        <v>0</v>
      </c>
      <c r="AR35" s="138">
        <v>0</v>
      </c>
      <c r="AS35" s="138">
        <v>0</v>
      </c>
      <c r="AT35" s="138">
        <v>0</v>
      </c>
      <c r="AU35" s="138">
        <v>0</v>
      </c>
      <c r="AV35" s="138">
        <v>0</v>
      </c>
      <c r="AW35" s="138">
        <v>0</v>
      </c>
      <c r="AX35" s="138">
        <v>0</v>
      </c>
      <c r="AY35" s="138">
        <v>0</v>
      </c>
      <c r="AZ35" s="138">
        <v>0</v>
      </c>
      <c r="BA35" s="138">
        <v>0</v>
      </c>
      <c r="BB35" s="138">
        <v>0</v>
      </c>
      <c r="BC35" s="138">
        <v>0</v>
      </c>
    </row>
    <row r="36" spans="1:55" s="140" customFormat="1" ht="12.75" customHeight="1">
      <c r="A36" s="777" t="s">
        <v>538</v>
      </c>
      <c r="B36" s="775" t="s">
        <v>75</v>
      </c>
      <c r="C36" s="775" t="s">
        <v>247</v>
      </c>
      <c r="D36" s="775" t="s">
        <v>1291</v>
      </c>
      <c r="E36" s="138">
        <v>0</v>
      </c>
      <c r="F36" s="138">
        <v>0</v>
      </c>
      <c r="G36" s="138">
        <v>0</v>
      </c>
      <c r="H36" s="138">
        <v>0</v>
      </c>
      <c r="I36" s="138">
        <v>0</v>
      </c>
      <c r="J36" s="138">
        <v>0</v>
      </c>
      <c r="K36" s="138">
        <v>0</v>
      </c>
      <c r="L36" s="138">
        <v>0</v>
      </c>
      <c r="M36" s="138">
        <v>0</v>
      </c>
      <c r="N36" s="138">
        <v>0</v>
      </c>
      <c r="O36" s="138">
        <v>0</v>
      </c>
      <c r="P36" s="138">
        <v>0</v>
      </c>
      <c r="Q36" s="138">
        <v>0</v>
      </c>
      <c r="R36" s="138">
        <v>0</v>
      </c>
      <c r="S36" s="138">
        <v>0</v>
      </c>
      <c r="T36" s="138">
        <v>0</v>
      </c>
      <c r="U36" s="138">
        <v>0</v>
      </c>
      <c r="V36" s="138">
        <v>0</v>
      </c>
      <c r="W36" s="138">
        <v>0</v>
      </c>
      <c r="X36" s="138">
        <v>0</v>
      </c>
      <c r="Y36" s="138">
        <v>0</v>
      </c>
      <c r="Z36" s="138">
        <v>0</v>
      </c>
      <c r="AA36" s="138">
        <v>0</v>
      </c>
      <c r="AB36" s="138">
        <v>0</v>
      </c>
      <c r="AC36" s="1054" t="s">
        <v>2225</v>
      </c>
      <c r="AE36" s="762" t="s">
        <v>638</v>
      </c>
      <c r="AF36" s="138">
        <v>0</v>
      </c>
      <c r="AG36" s="138">
        <v>0</v>
      </c>
      <c r="AH36" s="138">
        <v>0</v>
      </c>
      <c r="AI36" s="138">
        <v>0</v>
      </c>
      <c r="AJ36" s="138">
        <v>0</v>
      </c>
      <c r="AK36" s="138">
        <v>0</v>
      </c>
      <c r="AL36" s="138">
        <v>0</v>
      </c>
      <c r="AM36" s="138">
        <v>0</v>
      </c>
      <c r="AN36" s="138">
        <v>0</v>
      </c>
      <c r="AO36" s="138">
        <v>0</v>
      </c>
      <c r="AP36" s="138">
        <v>0</v>
      </c>
      <c r="AQ36" s="138">
        <v>0</v>
      </c>
      <c r="AR36" s="138">
        <v>0</v>
      </c>
      <c r="AS36" s="138">
        <v>0</v>
      </c>
      <c r="AT36" s="138">
        <v>0</v>
      </c>
      <c r="AU36" s="138">
        <v>0</v>
      </c>
      <c r="AV36" s="138">
        <v>0</v>
      </c>
      <c r="AW36" s="138">
        <v>0</v>
      </c>
      <c r="AX36" s="138">
        <v>0</v>
      </c>
      <c r="AY36" s="138">
        <v>0</v>
      </c>
      <c r="AZ36" s="138">
        <v>0</v>
      </c>
      <c r="BA36" s="138">
        <v>0</v>
      </c>
      <c r="BB36" s="138">
        <v>0</v>
      </c>
      <c r="BC36" s="138">
        <v>0</v>
      </c>
    </row>
    <row r="37" spans="1:55" s="140" customFormat="1" ht="12.75" customHeight="1">
      <c r="A37" s="777"/>
      <c r="B37" s="775"/>
      <c r="C37" s="775"/>
      <c r="D37" s="775"/>
      <c r="E37" s="141" t="str">
        <f>IF(AND(SUM(E34:E36)&gt;0,E35=0),"Missing Input",IF(AND(SUM(E34:E35)&gt;0,E36=0),"Missing Output",IF(AND(SUM(E34:E36)&gt;0,E35&gt;0,E36&gt;0),(E36/E35)*100,"")))</f>
        <v/>
      </c>
      <c r="F37" s="141" t="str">
        <f t="shared" ref="F37:V37" si="15">IF(AND(SUM(F34:F36)&gt;0,F35=0),"Missing Input",IF(AND(SUM(F34:F35)&gt;0,F36=0),"Missing Output",IF(AND(SUM(F34:F36)&gt;0,F35&gt;0,F36&gt;0),(F36/F35)*100,"")))</f>
        <v/>
      </c>
      <c r="G37" s="141" t="str">
        <f t="shared" si="15"/>
        <v/>
      </c>
      <c r="H37" s="141" t="str">
        <f t="shared" si="15"/>
        <v/>
      </c>
      <c r="I37" s="141" t="str">
        <f t="shared" si="15"/>
        <v/>
      </c>
      <c r="J37" s="141" t="str">
        <f t="shared" si="15"/>
        <v/>
      </c>
      <c r="K37" s="141" t="str">
        <f t="shared" si="15"/>
        <v/>
      </c>
      <c r="L37" s="141" t="str">
        <f t="shared" si="15"/>
        <v/>
      </c>
      <c r="M37" s="141" t="str">
        <f t="shared" si="15"/>
        <v/>
      </c>
      <c r="N37" s="141" t="str">
        <f t="shared" si="15"/>
        <v/>
      </c>
      <c r="O37" s="141" t="str">
        <f t="shared" si="15"/>
        <v/>
      </c>
      <c r="P37" s="141" t="str">
        <f t="shared" si="15"/>
        <v/>
      </c>
      <c r="Q37" s="141" t="str">
        <f t="shared" si="15"/>
        <v/>
      </c>
      <c r="R37" s="141" t="str">
        <f t="shared" si="15"/>
        <v/>
      </c>
      <c r="S37" s="141" t="str">
        <f t="shared" si="15"/>
        <v/>
      </c>
      <c r="T37" s="141" t="str">
        <f t="shared" si="15"/>
        <v/>
      </c>
      <c r="U37" s="141" t="str">
        <f t="shared" si="15"/>
        <v/>
      </c>
      <c r="V37" s="141" t="str">
        <f t="shared" si="15"/>
        <v/>
      </c>
      <c r="W37" s="141" t="str">
        <f t="shared" ref="W37:AB37" si="16">IF(AND(SUM(W34:W36)&gt;0,W35=0),"Missing Input",IF(AND(SUM(W34:W35)&gt;0,W36=0),"Missing Output",IF(AND(SUM(W34:W36)&gt;0,W35&gt;0,W36&gt;0),(W36/W35)*100,"")))</f>
        <v/>
      </c>
      <c r="X37" s="141" t="str">
        <f t="shared" si="16"/>
        <v/>
      </c>
      <c r="Y37" s="141" t="str">
        <f t="shared" si="16"/>
        <v/>
      </c>
      <c r="Z37" s="141" t="str">
        <f t="shared" si="16"/>
        <v/>
      </c>
      <c r="AA37" s="141" t="str">
        <f t="shared" si="16"/>
        <v/>
      </c>
      <c r="AB37" s="141" t="str">
        <f t="shared" si="16"/>
        <v/>
      </c>
      <c r="AC37" s="1070" t="s">
        <v>2222</v>
      </c>
      <c r="AE37" s="762" t="s">
        <v>964</v>
      </c>
      <c r="AF37" s="141" t="str">
        <f t="shared" ref="AF37:BC37" si="17">IF(AND(SUM(AF34:AF36)&gt;0,AF35=0),"Missing Input",IF(AND(SUM(AF34:AF35)&gt;0,AF36=0),"Missing Output",IF(AND(SUM(AF34:AF36)&gt;0,AF35&gt;0,AF36&gt;0),(AF36/AF35)*100,"")))</f>
        <v/>
      </c>
      <c r="AG37" s="141" t="str">
        <f t="shared" si="17"/>
        <v/>
      </c>
      <c r="AH37" s="141" t="str">
        <f t="shared" si="17"/>
        <v/>
      </c>
      <c r="AI37" s="141" t="str">
        <f t="shared" si="17"/>
        <v/>
      </c>
      <c r="AJ37" s="141" t="str">
        <f t="shared" si="17"/>
        <v/>
      </c>
      <c r="AK37" s="141" t="str">
        <f t="shared" si="17"/>
        <v/>
      </c>
      <c r="AL37" s="141" t="str">
        <f t="shared" si="17"/>
        <v/>
      </c>
      <c r="AM37" s="141" t="str">
        <f t="shared" si="17"/>
        <v/>
      </c>
      <c r="AN37" s="141" t="str">
        <f t="shared" si="17"/>
        <v/>
      </c>
      <c r="AO37" s="141" t="str">
        <f t="shared" si="17"/>
        <v/>
      </c>
      <c r="AP37" s="141" t="str">
        <f t="shared" si="17"/>
        <v/>
      </c>
      <c r="AQ37" s="141" t="str">
        <f t="shared" si="17"/>
        <v/>
      </c>
      <c r="AR37" s="141" t="str">
        <f t="shared" si="17"/>
        <v/>
      </c>
      <c r="AS37" s="141" t="str">
        <f t="shared" si="17"/>
        <v/>
      </c>
      <c r="AT37" s="141" t="str">
        <f t="shared" si="17"/>
        <v/>
      </c>
      <c r="AU37" s="141" t="str">
        <f t="shared" si="17"/>
        <v/>
      </c>
      <c r="AV37" s="141" t="str">
        <f t="shared" si="17"/>
        <v/>
      </c>
      <c r="AW37" s="141" t="str">
        <f t="shared" si="17"/>
        <v/>
      </c>
      <c r="AX37" s="141" t="str">
        <f t="shared" si="17"/>
        <v/>
      </c>
      <c r="AY37" s="141" t="str">
        <f>IF(AND(SUM(AY34:AY36)&gt;0,AY35=0),"Missing Input",IF(AND(SUM(AY34:AY35)&gt;0,AY36=0),"Missing Output",IF(AND(SUM(AY34:AY36)&gt;0,AY35&gt;0,AY36&gt;0),(AY36/AY35)*100,"")))</f>
        <v/>
      </c>
      <c r="AZ37" s="141" t="str">
        <f>IF(AND(SUM(AZ34:AZ36)&gt;0,AZ35=0),"Missing Input",IF(AND(SUM(AZ34:AZ35)&gt;0,AZ36=0),"Missing Output",IF(AND(SUM(AZ34:AZ36)&gt;0,AZ35&gt;0,AZ36&gt;0),(AZ36/AZ35)*100,"")))</f>
        <v/>
      </c>
      <c r="BA37" s="141" t="str">
        <f>IF(AND(SUM(BA34:BA36)&gt;0,BA35=0),"Missing Input",IF(AND(SUM(BA34:BA35)&gt;0,BA36=0),"Missing Output",IF(AND(SUM(BA34:BA36)&gt;0,BA35&gt;0,BA36&gt;0),(BA36/BA35)*100,"")))</f>
        <v/>
      </c>
      <c r="BB37" s="141" t="str">
        <f>IF(AND(SUM(BB34:BB36)&gt;0,BB35=0),"Missing Input",IF(AND(SUM(BB34:BB35)&gt;0,BB36=0),"Missing Output",IF(AND(SUM(BB34:BB36)&gt;0,BB35&gt;0,BB36&gt;0),(BB36/BB35)*100,"")))</f>
        <v/>
      </c>
      <c r="BC37" s="141" t="str">
        <f t="shared" si="17"/>
        <v/>
      </c>
    </row>
    <row r="38" spans="1:55" s="140" customFormat="1" ht="24" customHeight="1">
      <c r="A38" s="777"/>
      <c r="B38" s="775"/>
      <c r="C38" s="775"/>
      <c r="D38" s="775"/>
      <c r="E38" s="142"/>
      <c r="F38" s="142"/>
      <c r="G38" s="142"/>
      <c r="H38" s="142"/>
      <c r="I38" s="142"/>
      <c r="J38" s="143"/>
      <c r="K38" s="143"/>
      <c r="L38" s="143"/>
      <c r="M38" s="143"/>
      <c r="N38" s="143"/>
      <c r="O38" s="143"/>
      <c r="P38" s="143"/>
      <c r="Q38" s="143"/>
      <c r="R38" s="143"/>
      <c r="S38" s="143"/>
      <c r="T38" s="143"/>
      <c r="U38" s="143"/>
      <c r="V38" s="143"/>
      <c r="W38" s="143"/>
      <c r="X38" s="143"/>
      <c r="Y38" s="143"/>
      <c r="Z38" s="143"/>
      <c r="AA38" s="143"/>
      <c r="AB38" s="143"/>
      <c r="AC38" s="1071" t="s">
        <v>2223</v>
      </c>
      <c r="AE38" s="762" t="s">
        <v>759</v>
      </c>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row>
    <row r="39" spans="1:55" s="140" customFormat="1">
      <c r="A39" s="777" t="s">
        <v>538</v>
      </c>
      <c r="B39" s="793" t="s">
        <v>74</v>
      </c>
      <c r="C39" s="775" t="s">
        <v>615</v>
      </c>
      <c r="D39" s="775" t="s">
        <v>1291</v>
      </c>
      <c r="E39" s="718">
        <f>SUM(E9,E14,E25,E30)</f>
        <v>0</v>
      </c>
      <c r="F39" s="718">
        <f t="shared" ref="F39:R39" si="18">SUM(F9,F14,F25,F30)</f>
        <v>0</v>
      </c>
      <c r="G39" s="718">
        <f t="shared" si="18"/>
        <v>0</v>
      </c>
      <c r="H39" s="718">
        <f t="shared" si="18"/>
        <v>0</v>
      </c>
      <c r="I39" s="718">
        <f t="shared" si="18"/>
        <v>0</v>
      </c>
      <c r="J39" s="718">
        <f t="shared" si="18"/>
        <v>0</v>
      </c>
      <c r="K39" s="718">
        <f t="shared" si="18"/>
        <v>0</v>
      </c>
      <c r="L39" s="718">
        <f t="shared" si="18"/>
        <v>0</v>
      </c>
      <c r="M39" s="718">
        <f t="shared" si="18"/>
        <v>0</v>
      </c>
      <c r="N39" s="718">
        <f t="shared" si="18"/>
        <v>0</v>
      </c>
      <c r="O39" s="722">
        <f t="shared" si="18"/>
        <v>0</v>
      </c>
      <c r="P39" s="718">
        <f t="shared" si="18"/>
        <v>0</v>
      </c>
      <c r="Q39" s="718">
        <f t="shared" si="18"/>
        <v>0</v>
      </c>
      <c r="R39" s="718">
        <f t="shared" si="18"/>
        <v>0</v>
      </c>
      <c r="S39" s="718">
        <f t="shared" ref="S39:AB39" si="19">SUM(S9,S14,S25,S30)</f>
        <v>0</v>
      </c>
      <c r="T39" s="718">
        <f t="shared" si="19"/>
        <v>0</v>
      </c>
      <c r="U39" s="718">
        <f t="shared" si="19"/>
        <v>0</v>
      </c>
      <c r="V39" s="718">
        <f t="shared" si="19"/>
        <v>0</v>
      </c>
      <c r="W39" s="718">
        <f t="shared" si="19"/>
        <v>0</v>
      </c>
      <c r="X39" s="718">
        <f>SUM(X9,X14,X25,X30)</f>
        <v>0</v>
      </c>
      <c r="Y39" s="722">
        <f>SUM(Y9,Y14,Y25,Y30)</f>
        <v>0</v>
      </c>
      <c r="Z39" s="718">
        <f>SUM(Z9,Z14,Z25,Z30)</f>
        <v>0</v>
      </c>
      <c r="AA39" s="718">
        <f>SUM(AA9,AA14,AA25,AA30)</f>
        <v>0</v>
      </c>
      <c r="AB39" s="722">
        <f t="shared" si="19"/>
        <v>0</v>
      </c>
      <c r="AC39" s="1072" t="s">
        <v>2224</v>
      </c>
      <c r="AE39" s="762" t="s">
        <v>637</v>
      </c>
      <c r="AF39" s="145">
        <f t="shared" ref="AF39:BC39" si="20">SUM(AF9,AF14,AF25,AF30)</f>
        <v>0</v>
      </c>
      <c r="AG39" s="145">
        <f t="shared" si="20"/>
        <v>0</v>
      </c>
      <c r="AH39" s="145">
        <f t="shared" si="20"/>
        <v>0</v>
      </c>
      <c r="AI39" s="145">
        <f t="shared" si="20"/>
        <v>0</v>
      </c>
      <c r="AJ39" s="145">
        <f t="shared" si="20"/>
        <v>0</v>
      </c>
      <c r="AK39" s="145">
        <f t="shared" si="20"/>
        <v>0</v>
      </c>
      <c r="AL39" s="145">
        <f t="shared" si="20"/>
        <v>0</v>
      </c>
      <c r="AM39" s="145">
        <f t="shared" si="20"/>
        <v>0</v>
      </c>
      <c r="AN39" s="145">
        <f t="shared" si="20"/>
        <v>0</v>
      </c>
      <c r="AO39" s="145">
        <f t="shared" si="20"/>
        <v>0</v>
      </c>
      <c r="AP39" s="145">
        <f t="shared" si="20"/>
        <v>0</v>
      </c>
      <c r="AQ39" s="145">
        <f t="shared" si="20"/>
        <v>0</v>
      </c>
      <c r="AR39" s="145">
        <f t="shared" si="20"/>
        <v>0</v>
      </c>
      <c r="AS39" s="145">
        <f t="shared" si="20"/>
        <v>0</v>
      </c>
      <c r="AT39" s="145">
        <f t="shared" si="20"/>
        <v>0</v>
      </c>
      <c r="AU39" s="145">
        <f t="shared" si="20"/>
        <v>0</v>
      </c>
      <c r="AV39" s="145">
        <f t="shared" si="20"/>
        <v>0</v>
      </c>
      <c r="AW39" s="145">
        <f t="shared" si="20"/>
        <v>0</v>
      </c>
      <c r="AX39" s="145">
        <f t="shared" si="20"/>
        <v>0</v>
      </c>
      <c r="AY39" s="145">
        <f>SUM(AY9,AY14,AY25,AY30)</f>
        <v>0</v>
      </c>
      <c r="AZ39" s="145">
        <f>SUM(AZ9,AZ14,AZ25,AZ30)</f>
        <v>0</v>
      </c>
      <c r="BA39" s="145">
        <f>SUM(BA9,BA14,BA25,BA30)</f>
        <v>0</v>
      </c>
      <c r="BB39" s="145">
        <f>SUM(BB9,BB14,BB25,BB30)</f>
        <v>0</v>
      </c>
      <c r="BC39" s="145">
        <f t="shared" si="20"/>
        <v>0</v>
      </c>
    </row>
    <row r="40" spans="1:55" s="140" customFormat="1" ht="12.75" thickBot="1">
      <c r="A40" s="777" t="s">
        <v>538</v>
      </c>
      <c r="B40" s="775" t="s">
        <v>75</v>
      </c>
      <c r="C40" s="775" t="s">
        <v>615</v>
      </c>
      <c r="D40" s="775" t="s">
        <v>1291</v>
      </c>
      <c r="E40" s="720">
        <f>SUM(E15,E20,E31,E36)</f>
        <v>0</v>
      </c>
      <c r="F40" s="720">
        <f t="shared" ref="F40:R40" si="21">SUM(F15,F20,F31,F36)</f>
        <v>0</v>
      </c>
      <c r="G40" s="720">
        <f t="shared" si="21"/>
        <v>0</v>
      </c>
      <c r="H40" s="720">
        <f t="shared" si="21"/>
        <v>0</v>
      </c>
      <c r="I40" s="720">
        <f t="shared" si="21"/>
        <v>0</v>
      </c>
      <c r="J40" s="720">
        <f t="shared" si="21"/>
        <v>0</v>
      </c>
      <c r="K40" s="720">
        <f t="shared" si="21"/>
        <v>0</v>
      </c>
      <c r="L40" s="720">
        <f t="shared" si="21"/>
        <v>0</v>
      </c>
      <c r="M40" s="720">
        <f t="shared" si="21"/>
        <v>0</v>
      </c>
      <c r="N40" s="720">
        <f t="shared" si="21"/>
        <v>0</v>
      </c>
      <c r="O40" s="723">
        <f t="shared" si="21"/>
        <v>0</v>
      </c>
      <c r="P40" s="720">
        <f t="shared" si="21"/>
        <v>0</v>
      </c>
      <c r="Q40" s="720">
        <f t="shared" si="21"/>
        <v>0</v>
      </c>
      <c r="R40" s="720">
        <f t="shared" si="21"/>
        <v>0</v>
      </c>
      <c r="S40" s="720">
        <f t="shared" ref="S40:AB40" si="22">SUM(S15,S20,S31,S36)</f>
        <v>0</v>
      </c>
      <c r="T40" s="720">
        <f t="shared" si="22"/>
        <v>0</v>
      </c>
      <c r="U40" s="720">
        <f t="shared" si="22"/>
        <v>0</v>
      </c>
      <c r="V40" s="720">
        <f t="shared" si="22"/>
        <v>0</v>
      </c>
      <c r="W40" s="720">
        <f t="shared" si="22"/>
        <v>0</v>
      </c>
      <c r="X40" s="720">
        <f>SUM(X15,X20,X31,X36)</f>
        <v>0</v>
      </c>
      <c r="Y40" s="723">
        <f>SUM(Y15,Y20,Y31,Y36)</f>
        <v>0</v>
      </c>
      <c r="Z40" s="720">
        <f>SUM(Z15,Z20,Z31,Z36)</f>
        <v>0</v>
      </c>
      <c r="AA40" s="720">
        <f>SUM(AA15,AA20,AA31,AA36)</f>
        <v>0</v>
      </c>
      <c r="AB40" s="723">
        <f t="shared" si="22"/>
        <v>0</v>
      </c>
      <c r="AC40" s="1073" t="s">
        <v>2225</v>
      </c>
      <c r="AE40" s="764" t="s">
        <v>638</v>
      </c>
      <c r="AF40" s="146">
        <f t="shared" ref="AF40:BC40" si="23">SUM(AF15,AF20,AF31,AF36)</f>
        <v>0</v>
      </c>
      <c r="AG40" s="146">
        <f t="shared" si="23"/>
        <v>0</v>
      </c>
      <c r="AH40" s="146">
        <f t="shared" si="23"/>
        <v>0</v>
      </c>
      <c r="AI40" s="146">
        <f t="shared" si="23"/>
        <v>0</v>
      </c>
      <c r="AJ40" s="146">
        <f t="shared" si="23"/>
        <v>0</v>
      </c>
      <c r="AK40" s="146">
        <f t="shared" si="23"/>
        <v>0</v>
      </c>
      <c r="AL40" s="146">
        <f t="shared" si="23"/>
        <v>0</v>
      </c>
      <c r="AM40" s="146">
        <f t="shared" si="23"/>
        <v>0</v>
      </c>
      <c r="AN40" s="146">
        <f t="shared" si="23"/>
        <v>0</v>
      </c>
      <c r="AO40" s="146">
        <f t="shared" si="23"/>
        <v>0</v>
      </c>
      <c r="AP40" s="146">
        <f t="shared" si="23"/>
        <v>0</v>
      </c>
      <c r="AQ40" s="146">
        <f t="shared" si="23"/>
        <v>0</v>
      </c>
      <c r="AR40" s="146">
        <f t="shared" si="23"/>
        <v>0</v>
      </c>
      <c r="AS40" s="146">
        <f t="shared" si="23"/>
        <v>0</v>
      </c>
      <c r="AT40" s="146">
        <f t="shared" si="23"/>
        <v>0</v>
      </c>
      <c r="AU40" s="146">
        <f t="shared" si="23"/>
        <v>0</v>
      </c>
      <c r="AV40" s="146">
        <f t="shared" si="23"/>
        <v>0</v>
      </c>
      <c r="AW40" s="146">
        <f t="shared" si="23"/>
        <v>0</v>
      </c>
      <c r="AX40" s="146">
        <f t="shared" si="23"/>
        <v>0</v>
      </c>
      <c r="AY40" s="146">
        <f>SUM(AY15,AY20,AY31,AY36)</f>
        <v>0</v>
      </c>
      <c r="AZ40" s="146">
        <f>SUM(AZ15,AZ20,AZ31,AZ36)</f>
        <v>0</v>
      </c>
      <c r="BA40" s="146">
        <f>SUM(BA15,BA20,BA31,BA36)</f>
        <v>0</v>
      </c>
      <c r="BB40" s="146">
        <f>SUM(BB15,BB20,BB31,BB36)</f>
        <v>0</v>
      </c>
      <c r="BC40" s="146">
        <f t="shared" si="23"/>
        <v>0</v>
      </c>
    </row>
  </sheetData>
  <phoneticPr fontId="11" type="noConversion"/>
  <conditionalFormatting sqref="E6:Z40">
    <cfRule type="expression" dxfId="179" priority="2" stopIfTrue="1">
      <formula>E6&lt;&gt;AF6</formula>
    </cfRule>
  </conditionalFormatting>
  <conditionalFormatting sqref="AB6:AB40">
    <cfRule type="expression" dxfId="178" priority="107" stopIfTrue="1">
      <formula>AB6&lt;&gt;BC6</formula>
    </cfRule>
  </conditionalFormatting>
  <conditionalFormatting sqref="AA6:AA40">
    <cfRule type="expression" dxfId="177" priority="1" stopIfTrue="1">
      <formula>AA6&lt;&gt;BB6</formula>
    </cfRule>
  </conditionalFormatting>
  <dataValidations count="1">
    <dataValidation type="whole" operator="greaterThanOrEqual" allowBlank="1" showInputMessage="1" showErrorMessage="1" error="Positive whole numbers only / Nombres entiers positifs uniquement" sqref="AF12:BC15 AF7:BC9 AF34:BC36 AF28:BC31 AF23:BC25 AF18:BC20 E12:AB15 E7:AB9 E34:AB36 E28:AB31 E23:AB25 E18:AB20">
      <formula1>0</formula1>
    </dataValidation>
  </dataValidations>
  <pageMargins left="0.25" right="0.25" top="0.5" bottom="0.3" header="0.5" footer="0.5"/>
  <pageSetup paperSize="9" scale="59" orientation="landscape" r:id="rId1"/>
  <headerFooter alignWithMargins="0"/>
  <legacyDrawing r:id="rId2"/>
</worksheet>
</file>

<file path=xl/worksheets/sheet47.xml><?xml version="1.0" encoding="utf-8"?>
<worksheet xmlns="http://schemas.openxmlformats.org/spreadsheetml/2006/main" xmlns:r="http://schemas.openxmlformats.org/officeDocument/2006/relationships">
  <sheetPr codeName="Sheet_TS30" enableFormatConditionsCalculation="0">
    <tabColor indexed="43"/>
    <pageSetUpPr fitToPage="1"/>
  </sheetPr>
  <dimension ref="A1:BP40"/>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17" sqref="AC17"/>
    </sheetView>
  </sheetViews>
  <sheetFormatPr defaultRowHeight="12"/>
  <cols>
    <col min="1" max="4" width="10.140625" style="777" hidden="1" customWidth="1"/>
    <col min="5" max="28" width="8.7109375" style="95" customWidth="1"/>
    <col min="29" max="29" width="30.7109375" style="777" customWidth="1"/>
    <col min="30" max="30" width="9.140625" style="95" hidden="1" customWidth="1"/>
    <col min="31" max="31" width="33.42578125" style="777" hidden="1" customWidth="1"/>
    <col min="32" max="68" width="9.140625" style="95" hidden="1" customWidth="1"/>
    <col min="69" max="79" width="9.140625" style="95" customWidth="1"/>
    <col min="80" max="16384" width="9.140625" style="95"/>
  </cols>
  <sheetData>
    <row r="1" spans="1:55" ht="48.95" customHeight="1">
      <c r="F1" s="402"/>
      <c r="G1" s="220"/>
      <c r="H1" s="220"/>
      <c r="I1" s="1075" t="s">
        <v>2246</v>
      </c>
      <c r="J1" s="220"/>
      <c r="K1" s="220"/>
      <c r="L1" s="220"/>
      <c r="N1" s="402"/>
      <c r="O1" s="221"/>
      <c r="P1" s="221"/>
      <c r="Q1" s="221"/>
      <c r="R1" s="221"/>
      <c r="S1" s="221"/>
      <c r="T1" s="221"/>
      <c r="U1" s="1075" t="s">
        <v>2246</v>
      </c>
      <c r="V1" s="221"/>
      <c r="W1" s="221"/>
      <c r="X1" s="221"/>
      <c r="Y1" s="221"/>
      <c r="Z1" s="221"/>
      <c r="AA1" s="221"/>
      <c r="AB1" s="221"/>
      <c r="AC1" s="1040">
        <f ca="1">NOW()</f>
        <v>41912.572466666665</v>
      </c>
      <c r="AE1" s="787" t="s">
        <v>661</v>
      </c>
    </row>
    <row r="2" spans="1:55"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c r="AE2" s="770"/>
    </row>
    <row r="3" spans="1:55"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E3" s="772"/>
    </row>
    <row r="4" spans="1:55" s="99" customFormat="1">
      <c r="A4" s="759" t="s">
        <v>1304</v>
      </c>
      <c r="B4" s="759" t="s">
        <v>1302</v>
      </c>
      <c r="C4" s="759" t="s">
        <v>1303</v>
      </c>
      <c r="D4" s="760" t="s">
        <v>1305</v>
      </c>
      <c r="E4" s="98"/>
      <c r="F4" s="98"/>
      <c r="G4" s="98"/>
      <c r="H4" s="98"/>
      <c r="I4" s="98"/>
      <c r="J4" s="98"/>
      <c r="K4" s="98"/>
      <c r="L4" s="98"/>
      <c r="AC4" s="771"/>
      <c r="AE4" s="772"/>
    </row>
    <row r="5" spans="1:55" s="99"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137" customFormat="1" ht="24" customHeight="1" thickBot="1">
      <c r="A6" s="789"/>
      <c r="B6" s="789"/>
      <c r="C6" s="789"/>
      <c r="D6" s="789"/>
      <c r="E6" s="626"/>
      <c r="F6" s="626"/>
      <c r="G6" s="626"/>
      <c r="H6" s="626"/>
      <c r="I6" s="626"/>
      <c r="J6" s="626"/>
      <c r="K6" s="626"/>
      <c r="L6" s="626"/>
      <c r="M6" s="626"/>
      <c r="N6" s="626"/>
      <c r="O6" s="126"/>
      <c r="P6" s="627"/>
      <c r="Q6" s="627"/>
      <c r="R6" s="627"/>
      <c r="S6" s="627"/>
      <c r="T6" s="627"/>
      <c r="U6" s="627"/>
      <c r="V6" s="627"/>
      <c r="W6" s="627"/>
      <c r="X6" s="627"/>
      <c r="Y6" s="126"/>
      <c r="Z6" s="627"/>
      <c r="AA6" s="627"/>
      <c r="AB6" s="126"/>
      <c r="AC6" s="1069" t="s">
        <v>2142</v>
      </c>
      <c r="AE6" s="763" t="s">
        <v>186</v>
      </c>
      <c r="AF6" s="249"/>
      <c r="AG6" s="627"/>
      <c r="AH6" s="627"/>
      <c r="AI6" s="627"/>
      <c r="AJ6" s="627"/>
      <c r="AK6" s="627"/>
      <c r="AL6" s="627"/>
      <c r="AM6" s="627"/>
      <c r="AN6" s="627"/>
      <c r="AO6" s="627"/>
      <c r="AP6" s="627"/>
      <c r="AQ6" s="627"/>
      <c r="AR6" s="627"/>
      <c r="AS6" s="627"/>
      <c r="AT6" s="627"/>
      <c r="AU6" s="627"/>
      <c r="AV6" s="627"/>
      <c r="AW6" s="627"/>
      <c r="AX6" s="627"/>
      <c r="AY6" s="627"/>
      <c r="AZ6" s="627"/>
      <c r="BA6" s="627"/>
      <c r="BB6" s="627"/>
      <c r="BC6" s="627"/>
    </row>
    <row r="7" spans="1:55" s="140" customFormat="1" ht="12.75" customHeight="1">
      <c r="A7" s="775" t="s">
        <v>538</v>
      </c>
      <c r="B7" s="775" t="s">
        <v>73</v>
      </c>
      <c r="C7" s="775" t="s">
        <v>555</v>
      </c>
      <c r="D7" s="775" t="s">
        <v>1406</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2219</v>
      </c>
      <c r="AE7" s="762" t="s">
        <v>1474</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row>
    <row r="8" spans="1:55" s="140" customFormat="1" ht="12.75" customHeight="1">
      <c r="A8" s="775" t="s">
        <v>538</v>
      </c>
      <c r="B8" s="775" t="s">
        <v>1307</v>
      </c>
      <c r="C8" s="775" t="s">
        <v>555</v>
      </c>
      <c r="D8" s="775" t="s">
        <v>1406</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2220</v>
      </c>
      <c r="AE8" s="762" t="s">
        <v>636</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row>
    <row r="9" spans="1:55" s="140" customFormat="1" ht="12.75" customHeight="1">
      <c r="A9" s="775" t="s">
        <v>538</v>
      </c>
      <c r="B9" s="775" t="s">
        <v>74</v>
      </c>
      <c r="C9" s="775" t="s">
        <v>555</v>
      </c>
      <c r="D9" s="775" t="s">
        <v>1406</v>
      </c>
      <c r="E9" s="138">
        <v>0</v>
      </c>
      <c r="F9" s="138">
        <v>0</v>
      </c>
      <c r="G9" s="138">
        <v>0</v>
      </c>
      <c r="H9" s="138">
        <v>0</v>
      </c>
      <c r="I9" s="138">
        <v>0</v>
      </c>
      <c r="J9" s="138">
        <v>0</v>
      </c>
      <c r="K9" s="138">
        <v>0</v>
      </c>
      <c r="L9" s="138">
        <v>0</v>
      </c>
      <c r="M9" s="138">
        <v>0</v>
      </c>
      <c r="N9" s="138">
        <v>0</v>
      </c>
      <c r="O9" s="138">
        <v>0</v>
      </c>
      <c r="P9" s="138">
        <v>0</v>
      </c>
      <c r="Q9" s="138">
        <v>0</v>
      </c>
      <c r="R9" s="138">
        <v>0</v>
      </c>
      <c r="S9" s="138">
        <v>0</v>
      </c>
      <c r="T9" s="138">
        <v>0</v>
      </c>
      <c r="U9" s="138">
        <v>0</v>
      </c>
      <c r="V9" s="138">
        <v>0</v>
      </c>
      <c r="W9" s="138">
        <v>0</v>
      </c>
      <c r="X9" s="138">
        <v>0</v>
      </c>
      <c r="Y9" s="138">
        <v>0</v>
      </c>
      <c r="Z9" s="138">
        <v>0</v>
      </c>
      <c r="AA9" s="138">
        <v>0</v>
      </c>
      <c r="AB9" s="138">
        <v>0</v>
      </c>
      <c r="AC9" s="1054" t="s">
        <v>2221</v>
      </c>
      <c r="AE9" s="762" t="s">
        <v>637</v>
      </c>
      <c r="AF9" s="138">
        <v>0</v>
      </c>
      <c r="AG9" s="138">
        <v>0</v>
      </c>
      <c r="AH9" s="138">
        <v>0</v>
      </c>
      <c r="AI9" s="138">
        <v>0</v>
      </c>
      <c r="AJ9" s="138">
        <v>0</v>
      </c>
      <c r="AK9" s="138">
        <v>0</v>
      </c>
      <c r="AL9" s="138">
        <v>0</v>
      </c>
      <c r="AM9" s="138">
        <v>0</v>
      </c>
      <c r="AN9" s="138">
        <v>0</v>
      </c>
      <c r="AO9" s="138">
        <v>0</v>
      </c>
      <c r="AP9" s="138">
        <v>0</v>
      </c>
      <c r="AQ9" s="138">
        <v>0</v>
      </c>
      <c r="AR9" s="138">
        <v>0</v>
      </c>
      <c r="AS9" s="138">
        <v>0</v>
      </c>
      <c r="AT9" s="138">
        <v>0</v>
      </c>
      <c r="AU9" s="138">
        <v>0</v>
      </c>
      <c r="AV9" s="138">
        <v>0</v>
      </c>
      <c r="AW9" s="138">
        <v>0</v>
      </c>
      <c r="AX9" s="138">
        <v>0</v>
      </c>
      <c r="AY9" s="138">
        <v>0</v>
      </c>
      <c r="AZ9" s="138">
        <v>0</v>
      </c>
      <c r="BA9" s="138">
        <v>0</v>
      </c>
      <c r="BB9" s="138">
        <v>0</v>
      </c>
      <c r="BC9" s="138">
        <v>0</v>
      </c>
    </row>
    <row r="10" spans="1:55" s="140" customFormat="1" ht="12.75" customHeight="1">
      <c r="A10" s="775"/>
      <c r="B10" s="775"/>
      <c r="C10" s="775"/>
      <c r="D10" s="775"/>
      <c r="E10" s="141" t="str">
        <f>IF(AND(SUM(E7:E9)&gt;0,E8=0),"Missing Input",IF(AND(SUM(E7:E8)&gt;0,E9=0),"Missing Output",IF(AND(SUM(E7:E9)&gt;0,E8&gt;0,E9&gt;0),(E9*3.6)/E8*100,"")))</f>
        <v/>
      </c>
      <c r="F10" s="141" t="str">
        <f t="shared" ref="F10:V10" si="0">IF(AND(SUM(F7:F9)&gt;0,F8=0),"Missing Input",IF(AND(SUM(F7:F8)&gt;0,F9=0),"Missing Output",IF(AND(SUM(F7:F9)&gt;0,F8&gt;0,F9&gt;0),(F9*3.6)/F8*100,"")))</f>
        <v/>
      </c>
      <c r="G10" s="141" t="str">
        <f t="shared" si="0"/>
        <v/>
      </c>
      <c r="H10" s="141" t="str">
        <f t="shared" si="0"/>
        <v/>
      </c>
      <c r="I10" s="141" t="str">
        <f t="shared" si="0"/>
        <v/>
      </c>
      <c r="J10" s="141" t="str">
        <f t="shared" si="0"/>
        <v/>
      </c>
      <c r="K10" s="141" t="str">
        <f t="shared" si="0"/>
        <v/>
      </c>
      <c r="L10" s="141" t="str">
        <f t="shared" si="0"/>
        <v/>
      </c>
      <c r="M10" s="141" t="str">
        <f t="shared" si="0"/>
        <v/>
      </c>
      <c r="N10" s="141" t="str">
        <f t="shared" si="0"/>
        <v/>
      </c>
      <c r="O10" s="141" t="str">
        <f t="shared" si="0"/>
        <v/>
      </c>
      <c r="P10" s="141" t="str">
        <f t="shared" si="0"/>
        <v/>
      </c>
      <c r="Q10" s="141" t="str">
        <f t="shared" si="0"/>
        <v/>
      </c>
      <c r="R10" s="141" t="str">
        <f t="shared" si="0"/>
        <v/>
      </c>
      <c r="S10" s="141" t="str">
        <f t="shared" si="0"/>
        <v/>
      </c>
      <c r="T10" s="141" t="str">
        <f t="shared" si="0"/>
        <v/>
      </c>
      <c r="U10" s="141" t="str">
        <f t="shared" si="0"/>
        <v/>
      </c>
      <c r="V10" s="141" t="str">
        <f t="shared" si="0"/>
        <v/>
      </c>
      <c r="W10" s="141" t="str">
        <f t="shared" ref="W10:AB10" si="1">IF(AND(SUM(W7:W9)&gt;0,W8=0),"Missing Input",IF(AND(SUM(W7:W8)&gt;0,W9=0),"Missing Output",IF(AND(SUM(W7:W9)&gt;0,W8&gt;0,W9&gt;0),(W9*3.6)/W8*100,"")))</f>
        <v/>
      </c>
      <c r="X10" s="141" t="str">
        <f t="shared" si="1"/>
        <v/>
      </c>
      <c r="Y10" s="141" t="str">
        <f t="shared" si="1"/>
        <v/>
      </c>
      <c r="Z10" s="141" t="str">
        <f t="shared" si="1"/>
        <v/>
      </c>
      <c r="AA10" s="141" t="str">
        <f t="shared" si="1"/>
        <v/>
      </c>
      <c r="AB10" s="141" t="str">
        <f t="shared" si="1"/>
        <v/>
      </c>
      <c r="AC10" s="1070" t="s">
        <v>2222</v>
      </c>
      <c r="AE10" s="762" t="s">
        <v>964</v>
      </c>
      <c r="AF10" s="141" t="str">
        <f t="shared" ref="AF10:BC10" si="2">IF(AND(SUM(AF7:AF9)&gt;0,AF8=0),"Missing Input",IF(AND(SUM(AF7:AF8)&gt;0,AF9=0),"Missing Output",IF(AND(SUM(AF7:AF9)&gt;0,AF8&gt;0,AF9&gt;0),(AF9*3.6)/AF8*100,"")))</f>
        <v/>
      </c>
      <c r="AG10" s="141" t="str">
        <f t="shared" si="2"/>
        <v/>
      </c>
      <c r="AH10" s="141" t="str">
        <f t="shared" si="2"/>
        <v/>
      </c>
      <c r="AI10" s="141" t="str">
        <f t="shared" si="2"/>
        <v/>
      </c>
      <c r="AJ10" s="141" t="str">
        <f t="shared" si="2"/>
        <v/>
      </c>
      <c r="AK10" s="141" t="str">
        <f t="shared" si="2"/>
        <v/>
      </c>
      <c r="AL10" s="141" t="str">
        <f t="shared" si="2"/>
        <v/>
      </c>
      <c r="AM10" s="141" t="str">
        <f t="shared" si="2"/>
        <v/>
      </c>
      <c r="AN10" s="141" t="str">
        <f t="shared" si="2"/>
        <v/>
      </c>
      <c r="AO10" s="141" t="str">
        <f t="shared" si="2"/>
        <v/>
      </c>
      <c r="AP10" s="141" t="str">
        <f t="shared" si="2"/>
        <v/>
      </c>
      <c r="AQ10" s="141" t="str">
        <f t="shared" si="2"/>
        <v/>
      </c>
      <c r="AR10" s="141" t="str">
        <f t="shared" si="2"/>
        <v/>
      </c>
      <c r="AS10" s="141" t="str">
        <f t="shared" si="2"/>
        <v/>
      </c>
      <c r="AT10" s="141" t="str">
        <f t="shared" si="2"/>
        <v/>
      </c>
      <c r="AU10" s="141" t="str">
        <f t="shared" si="2"/>
        <v/>
      </c>
      <c r="AV10" s="141" t="str">
        <f t="shared" si="2"/>
        <v/>
      </c>
      <c r="AW10" s="141" t="str">
        <f t="shared" si="2"/>
        <v/>
      </c>
      <c r="AX10" s="141" t="str">
        <f t="shared" si="2"/>
        <v/>
      </c>
      <c r="AY10" s="141" t="str">
        <f>IF(AND(SUM(AY7:AY9)&gt;0,AY8=0),"Missing Input",IF(AND(SUM(AY7:AY8)&gt;0,AY9=0),"Missing Output",IF(AND(SUM(AY7:AY9)&gt;0,AY8&gt;0,AY9&gt;0),(AY9*3.6)/AY8*100,"")))</f>
        <v/>
      </c>
      <c r="AZ10" s="141" t="str">
        <f>IF(AND(SUM(AZ7:AZ9)&gt;0,AZ8=0),"Missing Input",IF(AND(SUM(AZ7:AZ8)&gt;0,AZ9=0),"Missing Output",IF(AND(SUM(AZ7:AZ9)&gt;0,AZ8&gt;0,AZ9&gt;0),(AZ9*3.6)/AZ8*100,"")))</f>
        <v/>
      </c>
      <c r="BA10" s="141" t="str">
        <f>IF(AND(SUM(BA7:BA9)&gt;0,BA8=0),"Missing Input",IF(AND(SUM(BA7:BA8)&gt;0,BA9=0),"Missing Output",IF(AND(SUM(BA7:BA9)&gt;0,BA8&gt;0,BA9&gt;0),(BA9*3.6)/BA8*100,"")))</f>
        <v/>
      </c>
      <c r="BB10" s="141" t="str">
        <f>IF(AND(SUM(BB7:BB9)&gt;0,BB8=0),"Missing Input",IF(AND(SUM(BB7:BB8)&gt;0,BB9=0),"Missing Output",IF(AND(SUM(BB7:BB9)&gt;0,BB8&gt;0,BB9&gt;0),(BB9*3.6)/BB8*100,"")))</f>
        <v/>
      </c>
      <c r="BC10" s="141" t="str">
        <f t="shared" si="2"/>
        <v/>
      </c>
    </row>
    <row r="11" spans="1:55" s="140" customFormat="1" ht="24" customHeight="1">
      <c r="A11" s="775"/>
      <c r="B11" s="775"/>
      <c r="C11" s="775"/>
      <c r="D11" s="775"/>
      <c r="E11" s="628">
        <v>0</v>
      </c>
      <c r="F11" s="628">
        <v>0</v>
      </c>
      <c r="G11" s="628">
        <v>0</v>
      </c>
      <c r="H11" s="628">
        <v>0</v>
      </c>
      <c r="I11" s="628">
        <v>0</v>
      </c>
      <c r="J11" s="629">
        <v>0</v>
      </c>
      <c r="K11" s="629">
        <v>0</v>
      </c>
      <c r="L11" s="629">
        <v>0</v>
      </c>
      <c r="M11" s="629">
        <v>0</v>
      </c>
      <c r="N11" s="629">
        <v>0</v>
      </c>
      <c r="O11" s="144">
        <v>0</v>
      </c>
      <c r="P11" s="630">
        <v>0</v>
      </c>
      <c r="Q11" s="630">
        <v>0</v>
      </c>
      <c r="R11" s="630">
        <v>0</v>
      </c>
      <c r="S11" s="630">
        <v>0</v>
      </c>
      <c r="T11" s="630">
        <v>0</v>
      </c>
      <c r="U11" s="630">
        <v>0</v>
      </c>
      <c r="V11" s="630">
        <v>0</v>
      </c>
      <c r="W11" s="630">
        <v>0</v>
      </c>
      <c r="X11" s="630">
        <v>0</v>
      </c>
      <c r="Y11" s="144">
        <v>0</v>
      </c>
      <c r="Z11" s="630">
        <v>0</v>
      </c>
      <c r="AA11" s="630">
        <v>0</v>
      </c>
      <c r="AB11" s="144"/>
      <c r="AC11" s="1067" t="s">
        <v>2141</v>
      </c>
      <c r="AE11" s="762" t="s">
        <v>189</v>
      </c>
      <c r="AF11" s="630">
        <v>0</v>
      </c>
      <c r="AG11" s="630">
        <v>0</v>
      </c>
      <c r="AH11" s="630">
        <v>0</v>
      </c>
      <c r="AI11" s="630">
        <v>0</v>
      </c>
      <c r="AJ11" s="630">
        <v>0</v>
      </c>
      <c r="AK11" s="630">
        <v>0</v>
      </c>
      <c r="AL11" s="630">
        <v>0</v>
      </c>
      <c r="AM11" s="630">
        <v>0</v>
      </c>
      <c r="AN11" s="630">
        <v>0</v>
      </c>
      <c r="AO11" s="630">
        <v>0</v>
      </c>
      <c r="AP11" s="630">
        <v>0</v>
      </c>
      <c r="AQ11" s="630">
        <v>0</v>
      </c>
      <c r="AR11" s="630">
        <v>0</v>
      </c>
      <c r="AS11" s="630">
        <v>0</v>
      </c>
      <c r="AT11" s="630">
        <v>0</v>
      </c>
      <c r="AU11" s="630">
        <v>0</v>
      </c>
      <c r="AV11" s="630">
        <v>0</v>
      </c>
      <c r="AW11" s="630">
        <v>0</v>
      </c>
      <c r="AX11" s="630">
        <v>0</v>
      </c>
      <c r="AY11" s="630">
        <v>0</v>
      </c>
      <c r="AZ11" s="630">
        <v>0</v>
      </c>
      <c r="BA11" s="630">
        <v>0</v>
      </c>
      <c r="BB11" s="630">
        <v>0</v>
      </c>
      <c r="BC11" s="630">
        <v>0</v>
      </c>
    </row>
    <row r="12" spans="1:55" s="140" customFormat="1" ht="12.75" customHeight="1">
      <c r="A12" s="775" t="s">
        <v>538</v>
      </c>
      <c r="B12" s="775" t="s">
        <v>73</v>
      </c>
      <c r="C12" s="775" t="s">
        <v>556</v>
      </c>
      <c r="D12" s="775" t="s">
        <v>1406</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2219</v>
      </c>
      <c r="AE12" s="762" t="s">
        <v>1474</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row>
    <row r="13" spans="1:55" s="140" customFormat="1" ht="12.75" customHeight="1">
      <c r="A13" s="775" t="s">
        <v>538</v>
      </c>
      <c r="B13" s="775" t="s">
        <v>1307</v>
      </c>
      <c r="C13" s="775" t="s">
        <v>556</v>
      </c>
      <c r="D13" s="775" t="s">
        <v>1406</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2220</v>
      </c>
      <c r="AE13" s="762" t="s">
        <v>636</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row>
    <row r="14" spans="1:55" s="140" customFormat="1" ht="12.75" customHeight="1">
      <c r="A14" s="775" t="s">
        <v>538</v>
      </c>
      <c r="B14" s="775" t="s">
        <v>74</v>
      </c>
      <c r="C14" s="775" t="s">
        <v>556</v>
      </c>
      <c r="D14" s="775" t="s">
        <v>1406</v>
      </c>
      <c r="E14" s="138">
        <v>0</v>
      </c>
      <c r="F14" s="138">
        <v>0</v>
      </c>
      <c r="G14" s="138">
        <v>0</v>
      </c>
      <c r="H14" s="138">
        <v>0</v>
      </c>
      <c r="I14" s="138">
        <v>0</v>
      </c>
      <c r="J14" s="138">
        <v>0</v>
      </c>
      <c r="K14" s="138">
        <v>0</v>
      </c>
      <c r="L14" s="138">
        <v>0</v>
      </c>
      <c r="M14" s="138">
        <v>0</v>
      </c>
      <c r="N14" s="138">
        <v>0</v>
      </c>
      <c r="O14" s="138">
        <v>0</v>
      </c>
      <c r="P14" s="138">
        <v>0</v>
      </c>
      <c r="Q14" s="138">
        <v>0</v>
      </c>
      <c r="R14" s="138">
        <v>0</v>
      </c>
      <c r="S14" s="138">
        <v>0</v>
      </c>
      <c r="T14" s="138">
        <v>0</v>
      </c>
      <c r="U14" s="138">
        <v>0</v>
      </c>
      <c r="V14" s="138">
        <v>0</v>
      </c>
      <c r="W14" s="138">
        <v>0</v>
      </c>
      <c r="X14" s="138">
        <v>0</v>
      </c>
      <c r="Y14" s="138">
        <v>0</v>
      </c>
      <c r="Z14" s="138">
        <v>0</v>
      </c>
      <c r="AA14" s="138">
        <v>0</v>
      </c>
      <c r="AB14" s="138">
        <v>0</v>
      </c>
      <c r="AC14" s="1054" t="s">
        <v>2221</v>
      </c>
      <c r="AE14" s="762" t="s">
        <v>637</v>
      </c>
      <c r="AF14" s="138">
        <v>0</v>
      </c>
      <c r="AG14" s="138">
        <v>0</v>
      </c>
      <c r="AH14" s="138">
        <v>0</v>
      </c>
      <c r="AI14" s="138">
        <v>0</v>
      </c>
      <c r="AJ14" s="138">
        <v>0</v>
      </c>
      <c r="AK14" s="138">
        <v>0</v>
      </c>
      <c r="AL14" s="138">
        <v>0</v>
      </c>
      <c r="AM14" s="138">
        <v>0</v>
      </c>
      <c r="AN14" s="138">
        <v>0</v>
      </c>
      <c r="AO14" s="138">
        <v>0</v>
      </c>
      <c r="AP14" s="138">
        <v>0</v>
      </c>
      <c r="AQ14" s="138">
        <v>0</v>
      </c>
      <c r="AR14" s="138">
        <v>0</v>
      </c>
      <c r="AS14" s="138">
        <v>0</v>
      </c>
      <c r="AT14" s="138">
        <v>0</v>
      </c>
      <c r="AU14" s="138">
        <v>0</v>
      </c>
      <c r="AV14" s="138">
        <v>0</v>
      </c>
      <c r="AW14" s="138">
        <v>0</v>
      </c>
      <c r="AX14" s="138">
        <v>0</v>
      </c>
      <c r="AY14" s="138">
        <v>0</v>
      </c>
      <c r="AZ14" s="138">
        <v>0</v>
      </c>
      <c r="BA14" s="138">
        <v>0</v>
      </c>
      <c r="BB14" s="138">
        <v>0</v>
      </c>
      <c r="BC14" s="138">
        <v>0</v>
      </c>
    </row>
    <row r="15" spans="1:55" s="140" customFormat="1" ht="12.75" customHeight="1">
      <c r="A15" s="775" t="s">
        <v>538</v>
      </c>
      <c r="B15" s="775" t="s">
        <v>75</v>
      </c>
      <c r="C15" s="775" t="s">
        <v>556</v>
      </c>
      <c r="D15" s="775" t="s">
        <v>1406</v>
      </c>
      <c r="E15" s="138">
        <v>0</v>
      </c>
      <c r="F15" s="138">
        <v>0</v>
      </c>
      <c r="G15" s="138">
        <v>0</v>
      </c>
      <c r="H15" s="138">
        <v>0</v>
      </c>
      <c r="I15" s="138">
        <v>0</v>
      </c>
      <c r="J15" s="138">
        <v>0</v>
      </c>
      <c r="K15" s="138">
        <v>0</v>
      </c>
      <c r="L15" s="138">
        <v>0</v>
      </c>
      <c r="M15" s="138">
        <v>0</v>
      </c>
      <c r="N15" s="138">
        <v>0</v>
      </c>
      <c r="O15" s="138">
        <v>0</v>
      </c>
      <c r="P15" s="138">
        <v>0</v>
      </c>
      <c r="Q15" s="138">
        <v>0</v>
      </c>
      <c r="R15" s="138">
        <v>0</v>
      </c>
      <c r="S15" s="138">
        <v>0</v>
      </c>
      <c r="T15" s="138">
        <v>0</v>
      </c>
      <c r="U15" s="138">
        <v>0</v>
      </c>
      <c r="V15" s="138">
        <v>0</v>
      </c>
      <c r="W15" s="138">
        <v>0</v>
      </c>
      <c r="X15" s="138">
        <v>0</v>
      </c>
      <c r="Y15" s="138">
        <v>0</v>
      </c>
      <c r="Z15" s="138">
        <v>0</v>
      </c>
      <c r="AA15" s="138">
        <v>0</v>
      </c>
      <c r="AB15" s="138">
        <v>0</v>
      </c>
      <c r="AC15" s="1054" t="s">
        <v>2225</v>
      </c>
      <c r="AE15" s="762" t="s">
        <v>638</v>
      </c>
      <c r="AF15" s="138">
        <v>0</v>
      </c>
      <c r="AG15" s="138">
        <v>0</v>
      </c>
      <c r="AH15" s="138">
        <v>0</v>
      </c>
      <c r="AI15" s="138">
        <v>0</v>
      </c>
      <c r="AJ15" s="138">
        <v>0</v>
      </c>
      <c r="AK15" s="138">
        <v>0</v>
      </c>
      <c r="AL15" s="138">
        <v>0</v>
      </c>
      <c r="AM15" s="138">
        <v>0</v>
      </c>
      <c r="AN15" s="138">
        <v>0</v>
      </c>
      <c r="AO15" s="138">
        <v>0</v>
      </c>
      <c r="AP15" s="138">
        <v>0</v>
      </c>
      <c r="AQ15" s="138">
        <v>0</v>
      </c>
      <c r="AR15" s="138">
        <v>0</v>
      </c>
      <c r="AS15" s="138">
        <v>0</v>
      </c>
      <c r="AT15" s="138">
        <v>0</v>
      </c>
      <c r="AU15" s="138">
        <v>0</v>
      </c>
      <c r="AV15" s="138">
        <v>0</v>
      </c>
      <c r="AW15" s="138">
        <v>0</v>
      </c>
      <c r="AX15" s="138">
        <v>0</v>
      </c>
      <c r="AY15" s="138">
        <v>0</v>
      </c>
      <c r="AZ15" s="138">
        <v>0</v>
      </c>
      <c r="BA15" s="138">
        <v>0</v>
      </c>
      <c r="BB15" s="138">
        <v>0</v>
      </c>
      <c r="BC15" s="138">
        <v>0</v>
      </c>
    </row>
    <row r="16" spans="1:55" s="140" customFormat="1" ht="12.75" customHeight="1">
      <c r="A16" s="775"/>
      <c r="B16" s="775"/>
      <c r="C16" s="775"/>
      <c r="D16" s="775"/>
      <c r="E16" s="141" t="str">
        <f>IF(AND(SUM(E12:E15)&gt;0,E13=0),"Missing Input",IF(AND(SUM(E12:E15)&gt;0,E14=0),"Missing Output",IF(AND(SUM(E12:E15)&gt;0,E13&gt;0,E14&gt;0),(E14*3.6+E15)/E13*100,"")))</f>
        <v/>
      </c>
      <c r="F16" s="141" t="str">
        <f t="shared" ref="F16:V16" si="3">IF(AND(SUM(F12:F15)&gt;0,F13=0),"Missing Input",IF(AND(SUM(F12:F15)&gt;0,F14=0),"Missing Output",IF(AND(SUM(F12:F15)&gt;0,F13&gt;0,F14&gt;0),(F14*3.6+F15)/F13*100,"")))</f>
        <v/>
      </c>
      <c r="G16" s="141" t="str">
        <f t="shared" si="3"/>
        <v/>
      </c>
      <c r="H16" s="141" t="str">
        <f t="shared" si="3"/>
        <v/>
      </c>
      <c r="I16" s="141" t="str">
        <f t="shared" si="3"/>
        <v/>
      </c>
      <c r="J16" s="141" t="str">
        <f t="shared" si="3"/>
        <v/>
      </c>
      <c r="K16" s="141" t="str">
        <f t="shared" si="3"/>
        <v/>
      </c>
      <c r="L16" s="141" t="str">
        <f t="shared" si="3"/>
        <v/>
      </c>
      <c r="M16" s="141" t="str">
        <f t="shared" si="3"/>
        <v/>
      </c>
      <c r="N16" s="141" t="str">
        <f t="shared" si="3"/>
        <v/>
      </c>
      <c r="O16" s="141" t="str">
        <f t="shared" si="3"/>
        <v/>
      </c>
      <c r="P16" s="141" t="str">
        <f t="shared" si="3"/>
        <v/>
      </c>
      <c r="Q16" s="141" t="str">
        <f t="shared" si="3"/>
        <v/>
      </c>
      <c r="R16" s="141" t="str">
        <f t="shared" si="3"/>
        <v/>
      </c>
      <c r="S16" s="141" t="str">
        <f t="shared" si="3"/>
        <v/>
      </c>
      <c r="T16" s="141" t="str">
        <f t="shared" si="3"/>
        <v/>
      </c>
      <c r="U16" s="141" t="str">
        <f t="shared" si="3"/>
        <v/>
      </c>
      <c r="V16" s="141" t="str">
        <f t="shared" si="3"/>
        <v/>
      </c>
      <c r="W16" s="141" t="str">
        <f t="shared" ref="W16:AB16" si="4">IF(AND(SUM(W12:W15)&gt;0,W13=0),"Missing Input",IF(AND(SUM(W12:W15)&gt;0,W14=0),"Missing Output",IF(AND(SUM(W12:W15)&gt;0,W13&gt;0,W14&gt;0),(W14*3.6+W15)/W13*100,"")))</f>
        <v/>
      </c>
      <c r="X16" s="141" t="str">
        <f t="shared" si="4"/>
        <v/>
      </c>
      <c r="Y16" s="141" t="str">
        <f t="shared" si="4"/>
        <v/>
      </c>
      <c r="Z16" s="141" t="str">
        <f t="shared" si="4"/>
        <v/>
      </c>
      <c r="AA16" s="141" t="str">
        <f t="shared" si="4"/>
        <v/>
      </c>
      <c r="AB16" s="141" t="str">
        <f t="shared" si="4"/>
        <v/>
      </c>
      <c r="AC16" s="1070" t="s">
        <v>2222</v>
      </c>
      <c r="AE16" s="762" t="s">
        <v>964</v>
      </c>
      <c r="AF16" s="141" t="str">
        <f t="shared" ref="AF16:BC16" si="5">IF(AND(SUM(AF12:AF15)&gt;0,AF13=0),"Missing Input",IF(AND(SUM(AF12:AF15)&gt;0,AF14=0),"Missing Output",IF(AND(SUM(AF12:AF15)&gt;0,AF13&gt;0,AF14&gt;0),(AF14*3.6+AF15)/AF13*100,"")))</f>
        <v/>
      </c>
      <c r="AG16" s="141" t="str">
        <f t="shared" si="5"/>
        <v/>
      </c>
      <c r="AH16" s="141" t="str">
        <f t="shared" si="5"/>
        <v/>
      </c>
      <c r="AI16" s="141" t="str">
        <f t="shared" si="5"/>
        <v/>
      </c>
      <c r="AJ16" s="141" t="str">
        <f t="shared" si="5"/>
        <v/>
      </c>
      <c r="AK16" s="141" t="str">
        <f t="shared" si="5"/>
        <v/>
      </c>
      <c r="AL16" s="141" t="str">
        <f t="shared" si="5"/>
        <v/>
      </c>
      <c r="AM16" s="141" t="str">
        <f t="shared" si="5"/>
        <v/>
      </c>
      <c r="AN16" s="141" t="str">
        <f t="shared" si="5"/>
        <v/>
      </c>
      <c r="AO16" s="141" t="str">
        <f t="shared" si="5"/>
        <v/>
      </c>
      <c r="AP16" s="141" t="str">
        <f t="shared" si="5"/>
        <v/>
      </c>
      <c r="AQ16" s="141" t="str">
        <f t="shared" si="5"/>
        <v/>
      </c>
      <c r="AR16" s="141" t="str">
        <f t="shared" si="5"/>
        <v/>
      </c>
      <c r="AS16" s="141" t="str">
        <f t="shared" si="5"/>
        <v/>
      </c>
      <c r="AT16" s="141" t="str">
        <f t="shared" si="5"/>
        <v/>
      </c>
      <c r="AU16" s="141" t="str">
        <f t="shared" si="5"/>
        <v/>
      </c>
      <c r="AV16" s="141" t="str">
        <f t="shared" si="5"/>
        <v/>
      </c>
      <c r="AW16" s="141" t="str">
        <f t="shared" si="5"/>
        <v/>
      </c>
      <c r="AX16" s="141" t="str">
        <f t="shared" si="5"/>
        <v/>
      </c>
      <c r="AY16" s="141" t="str">
        <f>IF(AND(SUM(AY12:AY15)&gt;0,AY13=0),"Missing Input",IF(AND(SUM(AY12:AY15)&gt;0,AY14=0),"Missing Output",IF(AND(SUM(AY12:AY15)&gt;0,AY13&gt;0,AY14&gt;0),(AY14*3.6+AY15)/AY13*100,"")))</f>
        <v/>
      </c>
      <c r="AZ16" s="141" t="str">
        <f>IF(AND(SUM(AZ12:AZ15)&gt;0,AZ13=0),"Missing Input",IF(AND(SUM(AZ12:AZ15)&gt;0,AZ14=0),"Missing Output",IF(AND(SUM(AZ12:AZ15)&gt;0,AZ13&gt;0,AZ14&gt;0),(AZ14*3.6+AZ15)/AZ13*100,"")))</f>
        <v/>
      </c>
      <c r="BA16" s="141" t="str">
        <f>IF(AND(SUM(BA12:BA15)&gt;0,BA13=0),"Missing Input",IF(AND(SUM(BA12:BA15)&gt;0,BA14=0),"Missing Output",IF(AND(SUM(BA12:BA15)&gt;0,BA13&gt;0,BA14&gt;0),(BA14*3.6+BA15)/BA13*100,"")))</f>
        <v/>
      </c>
      <c r="BB16" s="141" t="str">
        <f>IF(AND(SUM(BB12:BB15)&gt;0,BB13=0),"Missing Input",IF(AND(SUM(BB12:BB15)&gt;0,BB14=0),"Missing Output",IF(AND(SUM(BB12:BB15)&gt;0,BB13&gt;0,BB14&gt;0),(BB14*3.6+BB15)/BB13*100,"")))</f>
        <v/>
      </c>
      <c r="BC16" s="141" t="str">
        <f t="shared" si="5"/>
        <v/>
      </c>
    </row>
    <row r="17" spans="1:55" s="140" customFormat="1" ht="24" customHeight="1">
      <c r="A17" s="775"/>
      <c r="B17" s="775"/>
      <c r="C17" s="775"/>
      <c r="D17" s="775"/>
      <c r="E17" s="628">
        <v>0</v>
      </c>
      <c r="F17" s="628">
        <v>0</v>
      </c>
      <c r="G17" s="628">
        <v>0</v>
      </c>
      <c r="H17" s="628">
        <v>0</v>
      </c>
      <c r="I17" s="628">
        <v>0</v>
      </c>
      <c r="J17" s="629">
        <v>0</v>
      </c>
      <c r="K17" s="629">
        <v>0</v>
      </c>
      <c r="L17" s="629">
        <v>0</v>
      </c>
      <c r="M17" s="629">
        <v>0</v>
      </c>
      <c r="N17" s="629">
        <v>0</v>
      </c>
      <c r="O17" s="143">
        <v>0</v>
      </c>
      <c r="P17" s="629">
        <v>0</v>
      </c>
      <c r="Q17" s="629">
        <v>0</v>
      </c>
      <c r="R17" s="629">
        <v>0</v>
      </c>
      <c r="S17" s="629">
        <v>0</v>
      </c>
      <c r="T17" s="629">
        <v>0</v>
      </c>
      <c r="U17" s="629">
        <v>0</v>
      </c>
      <c r="V17" s="629">
        <v>0</v>
      </c>
      <c r="W17" s="629">
        <v>0</v>
      </c>
      <c r="X17" s="629">
        <v>0</v>
      </c>
      <c r="Y17" s="143">
        <v>0</v>
      </c>
      <c r="Z17" s="629">
        <v>0</v>
      </c>
      <c r="AA17" s="629">
        <v>0</v>
      </c>
      <c r="AB17" s="143"/>
      <c r="AC17" s="1066" t="s">
        <v>2269</v>
      </c>
      <c r="AE17" s="762" t="s">
        <v>198</v>
      </c>
      <c r="AF17" s="629">
        <v>0</v>
      </c>
      <c r="AG17" s="629">
        <v>0</v>
      </c>
      <c r="AH17" s="629">
        <v>0</v>
      </c>
      <c r="AI17" s="629">
        <v>0</v>
      </c>
      <c r="AJ17" s="629">
        <v>0</v>
      </c>
      <c r="AK17" s="629">
        <v>0</v>
      </c>
      <c r="AL17" s="629">
        <v>0</v>
      </c>
      <c r="AM17" s="629">
        <v>0</v>
      </c>
      <c r="AN17" s="629">
        <v>0</v>
      </c>
      <c r="AO17" s="629">
        <v>0</v>
      </c>
      <c r="AP17" s="629">
        <v>0</v>
      </c>
      <c r="AQ17" s="629">
        <v>0</v>
      </c>
      <c r="AR17" s="629">
        <v>0</v>
      </c>
      <c r="AS17" s="629">
        <v>0</v>
      </c>
      <c r="AT17" s="629">
        <v>0</v>
      </c>
      <c r="AU17" s="629">
        <v>0</v>
      </c>
      <c r="AV17" s="629">
        <v>0</v>
      </c>
      <c r="AW17" s="629">
        <v>0</v>
      </c>
      <c r="AX17" s="629">
        <v>0</v>
      </c>
      <c r="AY17" s="629">
        <v>0</v>
      </c>
      <c r="AZ17" s="629">
        <v>0</v>
      </c>
      <c r="BA17" s="629">
        <v>0</v>
      </c>
      <c r="BB17" s="629">
        <v>0</v>
      </c>
      <c r="BC17" s="629">
        <v>0</v>
      </c>
    </row>
    <row r="18" spans="1:55" s="140" customFormat="1" ht="12.75" customHeight="1">
      <c r="A18" s="775" t="s">
        <v>538</v>
      </c>
      <c r="B18" s="775" t="s">
        <v>73</v>
      </c>
      <c r="C18" s="775" t="s">
        <v>558</v>
      </c>
      <c r="D18" s="775" t="s">
        <v>1406</v>
      </c>
      <c r="E18" s="138">
        <v>0</v>
      </c>
      <c r="F18" s="138">
        <v>0</v>
      </c>
      <c r="G18" s="138">
        <v>0</v>
      </c>
      <c r="H18" s="138">
        <v>0</v>
      </c>
      <c r="I18" s="138">
        <v>0</v>
      </c>
      <c r="J18" s="138">
        <v>0</v>
      </c>
      <c r="K18" s="138">
        <v>0</v>
      </c>
      <c r="L18" s="138">
        <v>0</v>
      </c>
      <c r="M18" s="138">
        <v>0</v>
      </c>
      <c r="N18" s="138">
        <v>0</v>
      </c>
      <c r="O18" s="138">
        <v>0</v>
      </c>
      <c r="P18" s="138">
        <v>0</v>
      </c>
      <c r="Q18" s="138">
        <v>0</v>
      </c>
      <c r="R18" s="138">
        <v>0</v>
      </c>
      <c r="S18" s="138">
        <v>0</v>
      </c>
      <c r="T18" s="138">
        <v>0</v>
      </c>
      <c r="U18" s="138">
        <v>0</v>
      </c>
      <c r="V18" s="138">
        <v>0</v>
      </c>
      <c r="W18" s="138">
        <v>0</v>
      </c>
      <c r="X18" s="138">
        <v>0</v>
      </c>
      <c r="Y18" s="138">
        <v>0</v>
      </c>
      <c r="Z18" s="138">
        <v>0</v>
      </c>
      <c r="AA18" s="138">
        <v>0</v>
      </c>
      <c r="AB18" s="138">
        <v>0</v>
      </c>
      <c r="AC18" s="1054" t="s">
        <v>2219</v>
      </c>
      <c r="AE18" s="762" t="s">
        <v>1474</v>
      </c>
      <c r="AF18" s="138">
        <v>0</v>
      </c>
      <c r="AG18" s="138">
        <v>0</v>
      </c>
      <c r="AH18" s="138">
        <v>0</v>
      </c>
      <c r="AI18" s="138">
        <v>0</v>
      </c>
      <c r="AJ18" s="138">
        <v>0</v>
      </c>
      <c r="AK18" s="138">
        <v>0</v>
      </c>
      <c r="AL18" s="138">
        <v>0</v>
      </c>
      <c r="AM18" s="138">
        <v>0</v>
      </c>
      <c r="AN18" s="138">
        <v>0</v>
      </c>
      <c r="AO18" s="138">
        <v>0</v>
      </c>
      <c r="AP18" s="138">
        <v>0</v>
      </c>
      <c r="AQ18" s="138">
        <v>0</v>
      </c>
      <c r="AR18" s="138">
        <v>0</v>
      </c>
      <c r="AS18" s="138">
        <v>0</v>
      </c>
      <c r="AT18" s="138">
        <v>0</v>
      </c>
      <c r="AU18" s="138">
        <v>0</v>
      </c>
      <c r="AV18" s="138">
        <v>0</v>
      </c>
      <c r="AW18" s="138">
        <v>0</v>
      </c>
      <c r="AX18" s="138">
        <v>0</v>
      </c>
      <c r="AY18" s="138">
        <v>0</v>
      </c>
      <c r="AZ18" s="138">
        <v>0</v>
      </c>
      <c r="BA18" s="138">
        <v>0</v>
      </c>
      <c r="BB18" s="138">
        <v>0</v>
      </c>
      <c r="BC18" s="138">
        <v>0</v>
      </c>
    </row>
    <row r="19" spans="1:55" s="140" customFormat="1" ht="12.75" customHeight="1">
      <c r="A19" s="775" t="s">
        <v>538</v>
      </c>
      <c r="B19" s="775" t="s">
        <v>1307</v>
      </c>
      <c r="C19" s="775" t="s">
        <v>558</v>
      </c>
      <c r="D19" s="775" t="s">
        <v>1406</v>
      </c>
      <c r="E19" s="138">
        <v>0</v>
      </c>
      <c r="F19" s="138">
        <v>0</v>
      </c>
      <c r="G19" s="138">
        <v>0</v>
      </c>
      <c r="H19" s="138">
        <v>0</v>
      </c>
      <c r="I19" s="138">
        <v>0</v>
      </c>
      <c r="J19" s="138">
        <v>0</v>
      </c>
      <c r="K19" s="138">
        <v>0</v>
      </c>
      <c r="L19" s="138">
        <v>0</v>
      </c>
      <c r="M19" s="138">
        <v>0</v>
      </c>
      <c r="N19" s="138">
        <v>0</v>
      </c>
      <c r="O19" s="138">
        <v>0</v>
      </c>
      <c r="P19" s="138">
        <v>0</v>
      </c>
      <c r="Q19" s="138">
        <v>0</v>
      </c>
      <c r="R19" s="138">
        <v>0</v>
      </c>
      <c r="S19" s="138">
        <v>0</v>
      </c>
      <c r="T19" s="138">
        <v>0</v>
      </c>
      <c r="U19" s="138">
        <v>0</v>
      </c>
      <c r="V19" s="138">
        <v>0</v>
      </c>
      <c r="W19" s="138">
        <v>0</v>
      </c>
      <c r="X19" s="138">
        <v>0</v>
      </c>
      <c r="Y19" s="138">
        <v>0</v>
      </c>
      <c r="Z19" s="138">
        <v>0</v>
      </c>
      <c r="AA19" s="138">
        <v>0</v>
      </c>
      <c r="AB19" s="138">
        <v>0</v>
      </c>
      <c r="AC19" s="1054" t="s">
        <v>2220</v>
      </c>
      <c r="AE19" s="762" t="s">
        <v>636</v>
      </c>
      <c r="AF19" s="138">
        <v>0</v>
      </c>
      <c r="AG19" s="138">
        <v>0</v>
      </c>
      <c r="AH19" s="138">
        <v>0</v>
      </c>
      <c r="AI19" s="138">
        <v>0</v>
      </c>
      <c r="AJ19" s="138">
        <v>0</v>
      </c>
      <c r="AK19" s="138">
        <v>0</v>
      </c>
      <c r="AL19" s="138">
        <v>0</v>
      </c>
      <c r="AM19" s="138">
        <v>0</v>
      </c>
      <c r="AN19" s="138">
        <v>0</v>
      </c>
      <c r="AO19" s="138">
        <v>0</v>
      </c>
      <c r="AP19" s="138">
        <v>0</v>
      </c>
      <c r="AQ19" s="138">
        <v>0</v>
      </c>
      <c r="AR19" s="138">
        <v>0</v>
      </c>
      <c r="AS19" s="138">
        <v>0</v>
      </c>
      <c r="AT19" s="138">
        <v>0</v>
      </c>
      <c r="AU19" s="138">
        <v>0</v>
      </c>
      <c r="AV19" s="138">
        <v>0</v>
      </c>
      <c r="AW19" s="138">
        <v>0</v>
      </c>
      <c r="AX19" s="138">
        <v>0</v>
      </c>
      <c r="AY19" s="138">
        <v>0</v>
      </c>
      <c r="AZ19" s="138">
        <v>0</v>
      </c>
      <c r="BA19" s="138">
        <v>0</v>
      </c>
      <c r="BB19" s="138">
        <v>0</v>
      </c>
      <c r="BC19" s="138">
        <v>0</v>
      </c>
    </row>
    <row r="20" spans="1:55" s="140" customFormat="1" ht="12.75" customHeight="1">
      <c r="A20" s="775" t="s">
        <v>538</v>
      </c>
      <c r="B20" s="775" t="s">
        <v>75</v>
      </c>
      <c r="C20" s="775" t="s">
        <v>558</v>
      </c>
      <c r="D20" s="775" t="s">
        <v>1406</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2225</v>
      </c>
      <c r="AE20" s="762" t="s">
        <v>638</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row>
    <row r="21" spans="1:55" s="140" customFormat="1" ht="12.75" customHeight="1">
      <c r="A21" s="775"/>
      <c r="B21" s="775"/>
      <c r="C21" s="775"/>
      <c r="D21" s="775"/>
      <c r="E21" s="141" t="str">
        <f>IF(AND(SUM(E18:E20)&gt;0,E19=0),"Missing Input",IF(AND(SUM(E18:E19)&gt;0,E20=0),"Missing Output",IF(AND(SUM(E18:E20)&gt;0,E19&gt;0,E20&gt;0),(E20/E19)*100,"")))</f>
        <v/>
      </c>
      <c r="F21" s="141" t="str">
        <f t="shared" ref="F21:V21" si="6">IF(AND(SUM(F18:F20)&gt;0,F19=0),"Missing Input",IF(AND(SUM(F18:F19)&gt;0,F20=0),"Missing Output",IF(AND(SUM(F18:F20)&gt;0,F19&gt;0,F20&gt;0),(F20/F19)*100,"")))</f>
        <v/>
      </c>
      <c r="G21" s="141" t="str">
        <f t="shared" si="6"/>
        <v/>
      </c>
      <c r="H21" s="141" t="str">
        <f t="shared" si="6"/>
        <v/>
      </c>
      <c r="I21" s="141" t="str">
        <f t="shared" si="6"/>
        <v/>
      </c>
      <c r="J21" s="141" t="str">
        <f t="shared" si="6"/>
        <v/>
      </c>
      <c r="K21" s="141" t="str">
        <f t="shared" si="6"/>
        <v/>
      </c>
      <c r="L21" s="141" t="str">
        <f t="shared" si="6"/>
        <v/>
      </c>
      <c r="M21" s="141" t="str">
        <f t="shared" si="6"/>
        <v/>
      </c>
      <c r="N21" s="141" t="str">
        <f t="shared" si="6"/>
        <v/>
      </c>
      <c r="O21" s="141" t="str">
        <f t="shared" si="6"/>
        <v/>
      </c>
      <c r="P21" s="141" t="str">
        <f t="shared" si="6"/>
        <v/>
      </c>
      <c r="Q21" s="141" t="str">
        <f t="shared" si="6"/>
        <v/>
      </c>
      <c r="R21" s="141" t="str">
        <f t="shared" si="6"/>
        <v/>
      </c>
      <c r="S21" s="141" t="str">
        <f t="shared" si="6"/>
        <v/>
      </c>
      <c r="T21" s="141" t="str">
        <f t="shared" si="6"/>
        <v/>
      </c>
      <c r="U21" s="141" t="str">
        <f t="shared" si="6"/>
        <v/>
      </c>
      <c r="V21" s="141" t="str">
        <f t="shared" si="6"/>
        <v/>
      </c>
      <c r="W21" s="141" t="str">
        <f t="shared" ref="W21:AB21" si="7">IF(AND(SUM(W18:W20)&gt;0,W19=0),"Missing Input",IF(AND(SUM(W18:W19)&gt;0,W20=0),"Missing Output",IF(AND(SUM(W18:W20)&gt;0,W19&gt;0,W20&gt;0),(W20/W19)*100,"")))</f>
        <v/>
      </c>
      <c r="X21" s="141" t="str">
        <f t="shared" si="7"/>
        <v/>
      </c>
      <c r="Y21" s="141" t="str">
        <f t="shared" si="7"/>
        <v/>
      </c>
      <c r="Z21" s="141" t="str">
        <f t="shared" si="7"/>
        <v/>
      </c>
      <c r="AA21" s="141" t="str">
        <f t="shared" si="7"/>
        <v/>
      </c>
      <c r="AB21" s="141" t="str">
        <f t="shared" si="7"/>
        <v/>
      </c>
      <c r="AC21" s="1070" t="s">
        <v>2222</v>
      </c>
      <c r="AE21" s="762" t="s">
        <v>964</v>
      </c>
      <c r="AF21" s="141" t="str">
        <f t="shared" ref="AF21:BC21" si="8">IF(AND(SUM(AF18:AF20)&gt;0,AF19=0),"Missing Input",IF(AND(SUM(AF18:AF19)&gt;0,AF20=0),"Missing Output",IF(AND(SUM(AF18:AF20)&gt;0,AF19&gt;0,AF20&gt;0),(AF20/AF19)*100,"")))</f>
        <v/>
      </c>
      <c r="AG21" s="141" t="str">
        <f t="shared" si="8"/>
        <v/>
      </c>
      <c r="AH21" s="141" t="str">
        <f t="shared" si="8"/>
        <v/>
      </c>
      <c r="AI21" s="141" t="str">
        <f t="shared" si="8"/>
        <v/>
      </c>
      <c r="AJ21" s="141" t="str">
        <f t="shared" si="8"/>
        <v/>
      </c>
      <c r="AK21" s="141" t="str">
        <f t="shared" si="8"/>
        <v/>
      </c>
      <c r="AL21" s="141" t="str">
        <f t="shared" si="8"/>
        <v/>
      </c>
      <c r="AM21" s="141" t="str">
        <f t="shared" si="8"/>
        <v/>
      </c>
      <c r="AN21" s="141" t="str">
        <f t="shared" si="8"/>
        <v/>
      </c>
      <c r="AO21" s="141" t="str">
        <f t="shared" si="8"/>
        <v/>
      </c>
      <c r="AP21" s="141" t="str">
        <f t="shared" si="8"/>
        <v/>
      </c>
      <c r="AQ21" s="141" t="str">
        <f t="shared" si="8"/>
        <v/>
      </c>
      <c r="AR21" s="141" t="str">
        <f t="shared" si="8"/>
        <v/>
      </c>
      <c r="AS21" s="141" t="str">
        <f t="shared" si="8"/>
        <v/>
      </c>
      <c r="AT21" s="141" t="str">
        <f t="shared" si="8"/>
        <v/>
      </c>
      <c r="AU21" s="141" t="str">
        <f t="shared" si="8"/>
        <v/>
      </c>
      <c r="AV21" s="141" t="str">
        <f t="shared" si="8"/>
        <v/>
      </c>
      <c r="AW21" s="141" t="str">
        <f t="shared" si="8"/>
        <v/>
      </c>
      <c r="AX21" s="141" t="str">
        <f t="shared" si="8"/>
        <v/>
      </c>
      <c r="AY21" s="141" t="str">
        <f>IF(AND(SUM(AY18:AY20)&gt;0,AY19=0),"Missing Input",IF(AND(SUM(AY18:AY19)&gt;0,AY20=0),"Missing Output",IF(AND(SUM(AY18:AY20)&gt;0,AY19&gt;0,AY20&gt;0),(AY20/AY19)*100,"")))</f>
        <v/>
      </c>
      <c r="AZ21" s="141" t="str">
        <f>IF(AND(SUM(AZ18:AZ20)&gt;0,AZ19=0),"Missing Input",IF(AND(SUM(AZ18:AZ19)&gt;0,AZ20=0),"Missing Output",IF(AND(SUM(AZ18:AZ20)&gt;0,AZ19&gt;0,AZ20&gt;0),(AZ20/AZ19)*100,"")))</f>
        <v/>
      </c>
      <c r="BA21" s="141" t="str">
        <f>IF(AND(SUM(BA18:BA20)&gt;0,BA19=0),"Missing Input",IF(AND(SUM(BA18:BA19)&gt;0,BA20=0),"Missing Output",IF(AND(SUM(BA18:BA20)&gt;0,BA19&gt;0,BA20&gt;0),(BA20/BA19)*100,"")))</f>
        <v/>
      </c>
      <c r="BB21" s="141" t="str">
        <f>IF(AND(SUM(BB18:BB20)&gt;0,BB19=0),"Missing Input",IF(AND(SUM(BB18:BB19)&gt;0,BB20=0),"Missing Output",IF(AND(SUM(BB18:BB20)&gt;0,BB19&gt;0,BB20&gt;0),(BB20/BB19)*100,"")))</f>
        <v/>
      </c>
      <c r="BC21" s="141" t="str">
        <f t="shared" si="8"/>
        <v/>
      </c>
    </row>
    <row r="22" spans="1:55" s="137" customFormat="1" ht="24" customHeight="1">
      <c r="A22" s="775"/>
      <c r="B22" s="775"/>
      <c r="C22" s="775"/>
      <c r="D22" s="775"/>
      <c r="E22" s="628"/>
      <c r="F22" s="628"/>
      <c r="G22" s="628"/>
      <c r="H22" s="628"/>
      <c r="I22" s="628"/>
      <c r="J22" s="629"/>
      <c r="K22" s="629"/>
      <c r="L22" s="629"/>
      <c r="M22" s="629"/>
      <c r="N22" s="629"/>
      <c r="O22" s="143"/>
      <c r="P22" s="629"/>
      <c r="Q22" s="629"/>
      <c r="R22" s="629"/>
      <c r="S22" s="629"/>
      <c r="T22" s="629"/>
      <c r="U22" s="629"/>
      <c r="V22" s="629"/>
      <c r="W22" s="629"/>
      <c r="X22" s="629"/>
      <c r="Y22" s="143"/>
      <c r="Z22" s="629"/>
      <c r="AA22" s="629"/>
      <c r="AB22" s="143"/>
      <c r="AC22" s="1061" t="s">
        <v>2144</v>
      </c>
      <c r="AE22" s="762" t="s">
        <v>191</v>
      </c>
      <c r="AF22" s="629"/>
      <c r="AG22" s="629"/>
      <c r="AH22" s="629"/>
      <c r="AI22" s="629"/>
      <c r="AJ22" s="629"/>
      <c r="AK22" s="629"/>
      <c r="AL22" s="629"/>
      <c r="AM22" s="629"/>
      <c r="AN22" s="629"/>
      <c r="AO22" s="629"/>
      <c r="AP22" s="629"/>
      <c r="AQ22" s="629"/>
      <c r="AR22" s="629"/>
      <c r="AS22" s="629"/>
      <c r="AT22" s="629"/>
      <c r="AU22" s="629"/>
      <c r="AV22" s="629"/>
      <c r="AW22" s="629"/>
      <c r="AX22" s="629"/>
      <c r="AY22" s="629"/>
      <c r="AZ22" s="629"/>
      <c r="BA22" s="629"/>
      <c r="BB22" s="629"/>
      <c r="BC22" s="629"/>
    </row>
    <row r="23" spans="1:55" s="140" customFormat="1" ht="12.75" customHeight="1">
      <c r="A23" s="775" t="s">
        <v>538</v>
      </c>
      <c r="B23" s="775" t="s">
        <v>73</v>
      </c>
      <c r="C23" s="775" t="s">
        <v>245</v>
      </c>
      <c r="D23" s="775" t="s">
        <v>1406</v>
      </c>
      <c r="E23" s="138">
        <v>0</v>
      </c>
      <c r="F23" s="138">
        <v>0</v>
      </c>
      <c r="G23" s="138">
        <v>0</v>
      </c>
      <c r="H23" s="138">
        <v>0</v>
      </c>
      <c r="I23" s="138">
        <v>0</v>
      </c>
      <c r="J23" s="138">
        <v>0</v>
      </c>
      <c r="K23" s="138">
        <v>0</v>
      </c>
      <c r="L23" s="138">
        <v>0</v>
      </c>
      <c r="M23" s="138">
        <v>0</v>
      </c>
      <c r="N23" s="138">
        <v>0</v>
      </c>
      <c r="O23" s="138">
        <v>0</v>
      </c>
      <c r="P23" s="138">
        <v>0</v>
      </c>
      <c r="Q23" s="138">
        <v>0</v>
      </c>
      <c r="R23" s="138">
        <v>0</v>
      </c>
      <c r="S23" s="138">
        <v>0</v>
      </c>
      <c r="T23" s="138">
        <v>0</v>
      </c>
      <c r="U23" s="138">
        <v>0</v>
      </c>
      <c r="V23" s="138">
        <v>0</v>
      </c>
      <c r="W23" s="138">
        <v>0</v>
      </c>
      <c r="X23" s="138">
        <v>0</v>
      </c>
      <c r="Y23" s="138">
        <v>0</v>
      </c>
      <c r="Z23" s="138">
        <v>0</v>
      </c>
      <c r="AA23" s="138">
        <v>0</v>
      </c>
      <c r="AB23" s="138">
        <v>0</v>
      </c>
      <c r="AC23" s="1054" t="s">
        <v>2219</v>
      </c>
      <c r="AE23" s="762" t="s">
        <v>1474</v>
      </c>
      <c r="AF23" s="138">
        <v>0</v>
      </c>
      <c r="AG23" s="138">
        <v>0</v>
      </c>
      <c r="AH23" s="138">
        <v>0</v>
      </c>
      <c r="AI23" s="138">
        <v>0</v>
      </c>
      <c r="AJ23" s="138">
        <v>0</v>
      </c>
      <c r="AK23" s="138">
        <v>0</v>
      </c>
      <c r="AL23" s="138">
        <v>0</v>
      </c>
      <c r="AM23" s="138">
        <v>0</v>
      </c>
      <c r="AN23" s="138">
        <v>0</v>
      </c>
      <c r="AO23" s="138">
        <v>0</v>
      </c>
      <c r="AP23" s="138">
        <v>0</v>
      </c>
      <c r="AQ23" s="138">
        <v>0</v>
      </c>
      <c r="AR23" s="138">
        <v>0</v>
      </c>
      <c r="AS23" s="138">
        <v>0</v>
      </c>
      <c r="AT23" s="138">
        <v>0</v>
      </c>
      <c r="AU23" s="138">
        <v>0</v>
      </c>
      <c r="AV23" s="138">
        <v>0</v>
      </c>
      <c r="AW23" s="138">
        <v>0</v>
      </c>
      <c r="AX23" s="138">
        <v>0</v>
      </c>
      <c r="AY23" s="138">
        <v>0</v>
      </c>
      <c r="AZ23" s="138">
        <v>0</v>
      </c>
      <c r="BA23" s="138">
        <v>0</v>
      </c>
      <c r="BB23" s="138">
        <v>0</v>
      </c>
      <c r="BC23" s="138">
        <v>0</v>
      </c>
    </row>
    <row r="24" spans="1:55" s="140" customFormat="1" ht="12.75" customHeight="1">
      <c r="A24" s="775" t="s">
        <v>538</v>
      </c>
      <c r="B24" s="775" t="s">
        <v>1307</v>
      </c>
      <c r="C24" s="775" t="s">
        <v>245</v>
      </c>
      <c r="D24" s="775" t="s">
        <v>1406</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762" t="s">
        <v>636</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row>
    <row r="25" spans="1:55" s="140" customFormat="1" ht="12.75" customHeight="1">
      <c r="A25" s="775" t="s">
        <v>538</v>
      </c>
      <c r="B25" s="775" t="s">
        <v>74</v>
      </c>
      <c r="C25" s="775" t="s">
        <v>245</v>
      </c>
      <c r="D25" s="775" t="s">
        <v>1406</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762" t="s">
        <v>637</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row>
    <row r="26" spans="1:55" s="140" customFormat="1" ht="12.75" customHeight="1">
      <c r="A26" s="775"/>
      <c r="B26" s="775"/>
      <c r="C26" s="775"/>
      <c r="D26" s="775"/>
      <c r="E26" s="141" t="str">
        <f>IF(AND(SUM(E23:E25)&gt;0,E24=0),"Missing Input",IF(AND(SUM(E23:E24)&gt;0,E25=0),"Missing Output",IF(AND(SUM(E23:E25)&gt;0,E24&gt;0,E25&gt;0),(E25*3.6)/E24*100,"")))</f>
        <v/>
      </c>
      <c r="F26" s="141" t="str">
        <f t="shared" ref="F26:V26" si="9">IF(AND(SUM(F23:F25)&gt;0,F24=0),"Missing Input",IF(AND(SUM(F23:F24)&gt;0,F25=0),"Missing Output",IF(AND(SUM(F23:F25)&gt;0,F24&gt;0,F25&gt;0),(F25*3.6)/F24*100,"")))</f>
        <v/>
      </c>
      <c r="G26" s="141" t="str">
        <f t="shared" si="9"/>
        <v/>
      </c>
      <c r="H26" s="141" t="str">
        <f t="shared" si="9"/>
        <v/>
      </c>
      <c r="I26" s="141" t="str">
        <f t="shared" si="9"/>
        <v/>
      </c>
      <c r="J26" s="141" t="str">
        <f t="shared" si="9"/>
        <v/>
      </c>
      <c r="K26" s="141" t="str">
        <f t="shared" si="9"/>
        <v/>
      </c>
      <c r="L26" s="141" t="str">
        <f t="shared" si="9"/>
        <v/>
      </c>
      <c r="M26" s="141" t="str">
        <f t="shared" si="9"/>
        <v/>
      </c>
      <c r="N26" s="141" t="str">
        <f t="shared" si="9"/>
        <v/>
      </c>
      <c r="O26" s="141" t="str">
        <f t="shared" si="9"/>
        <v/>
      </c>
      <c r="P26" s="141" t="str">
        <f t="shared" si="9"/>
        <v/>
      </c>
      <c r="Q26" s="141" t="str">
        <f t="shared" si="9"/>
        <v/>
      </c>
      <c r="R26" s="141" t="str">
        <f t="shared" si="9"/>
        <v/>
      </c>
      <c r="S26" s="141" t="str">
        <f t="shared" si="9"/>
        <v/>
      </c>
      <c r="T26" s="141" t="str">
        <f t="shared" si="9"/>
        <v/>
      </c>
      <c r="U26" s="141" t="str">
        <f t="shared" si="9"/>
        <v/>
      </c>
      <c r="V26" s="141" t="str">
        <f t="shared" si="9"/>
        <v/>
      </c>
      <c r="W26" s="141" t="str">
        <f t="shared" ref="W26:AB26" si="10">IF(AND(SUM(W23:W25)&gt;0,W24=0),"Missing Input",IF(AND(SUM(W23:W24)&gt;0,W25=0),"Missing Output",IF(AND(SUM(W23:W25)&gt;0,W24&gt;0,W25&gt;0),(W25*3.6)/W24*100,"")))</f>
        <v/>
      </c>
      <c r="X26" s="141" t="str">
        <f t="shared" si="10"/>
        <v/>
      </c>
      <c r="Y26" s="141" t="str">
        <f t="shared" si="10"/>
        <v/>
      </c>
      <c r="Z26" s="141" t="str">
        <f t="shared" si="10"/>
        <v/>
      </c>
      <c r="AA26" s="141" t="str">
        <f t="shared" si="10"/>
        <v/>
      </c>
      <c r="AB26" s="141" t="str">
        <f t="shared" si="10"/>
        <v/>
      </c>
      <c r="AC26" s="1070" t="s">
        <v>2222</v>
      </c>
      <c r="AE26" s="762" t="s">
        <v>964</v>
      </c>
      <c r="AF26" s="141" t="str">
        <f t="shared" ref="AF26:BC26" si="11">IF(AND(SUM(AF23:AF25)&gt;0,AF24=0),"Missing Input",IF(AND(SUM(AF23:AF24)&gt;0,AF25=0),"Missing Output",IF(AND(SUM(AF23:AF25)&gt;0,AF24&gt;0,AF25&gt;0),(AF25*3.6)/AF24*100,"")))</f>
        <v/>
      </c>
      <c r="AG26" s="141" t="str">
        <f t="shared" si="11"/>
        <v/>
      </c>
      <c r="AH26" s="141" t="str">
        <f t="shared" si="11"/>
        <v/>
      </c>
      <c r="AI26" s="141" t="str">
        <f t="shared" si="11"/>
        <v/>
      </c>
      <c r="AJ26" s="141" t="str">
        <f t="shared" si="11"/>
        <v/>
      </c>
      <c r="AK26" s="141" t="str">
        <f t="shared" si="11"/>
        <v/>
      </c>
      <c r="AL26" s="141" t="str">
        <f t="shared" si="11"/>
        <v/>
      </c>
      <c r="AM26" s="141" t="str">
        <f t="shared" si="11"/>
        <v/>
      </c>
      <c r="AN26" s="141" t="str">
        <f t="shared" si="11"/>
        <v/>
      </c>
      <c r="AO26" s="141" t="str">
        <f t="shared" si="11"/>
        <v/>
      </c>
      <c r="AP26" s="141" t="str">
        <f t="shared" si="11"/>
        <v/>
      </c>
      <c r="AQ26" s="141" t="str">
        <f t="shared" si="11"/>
        <v/>
      </c>
      <c r="AR26" s="141" t="str">
        <f t="shared" si="11"/>
        <v/>
      </c>
      <c r="AS26" s="141" t="str">
        <f t="shared" si="11"/>
        <v/>
      </c>
      <c r="AT26" s="141" t="str">
        <f t="shared" si="11"/>
        <v/>
      </c>
      <c r="AU26" s="141" t="str">
        <f t="shared" si="11"/>
        <v/>
      </c>
      <c r="AV26" s="141" t="str">
        <f t="shared" si="11"/>
        <v/>
      </c>
      <c r="AW26" s="141" t="str">
        <f t="shared" si="11"/>
        <v/>
      </c>
      <c r="AX26" s="141" t="str">
        <f t="shared" si="11"/>
        <v/>
      </c>
      <c r="AY26" s="141" t="str">
        <f>IF(AND(SUM(AY23:AY25)&gt;0,AY24=0),"Missing Input",IF(AND(SUM(AY23:AY24)&gt;0,AY25=0),"Missing Output",IF(AND(SUM(AY23:AY25)&gt;0,AY24&gt;0,AY25&gt;0),(AY25*3.6)/AY24*100,"")))</f>
        <v/>
      </c>
      <c r="AZ26" s="141" t="str">
        <f>IF(AND(SUM(AZ23:AZ25)&gt;0,AZ24=0),"Missing Input",IF(AND(SUM(AZ23:AZ24)&gt;0,AZ25=0),"Missing Output",IF(AND(SUM(AZ23:AZ25)&gt;0,AZ24&gt;0,AZ25&gt;0),(AZ25*3.6)/AZ24*100,"")))</f>
        <v/>
      </c>
      <c r="BA26" s="141" t="str">
        <f>IF(AND(SUM(BA23:BA25)&gt;0,BA24=0),"Missing Input",IF(AND(SUM(BA23:BA24)&gt;0,BA25=0),"Missing Output",IF(AND(SUM(BA23:BA25)&gt;0,BA24&gt;0,BA25&gt;0),(BA25*3.6)/BA24*100,"")))</f>
        <v/>
      </c>
      <c r="BB26" s="141" t="str">
        <f>IF(AND(SUM(BB23:BB25)&gt;0,BB24=0),"Missing Input",IF(AND(SUM(BB23:BB24)&gt;0,BB25=0),"Missing Output",IF(AND(SUM(BB23:BB25)&gt;0,BB24&gt;0,BB25&gt;0),(BB25*3.6)/BB24*100,"")))</f>
        <v/>
      </c>
      <c r="BC26" s="141" t="str">
        <f t="shared" si="11"/>
        <v/>
      </c>
    </row>
    <row r="27" spans="1:55" s="140" customFormat="1" ht="24" customHeight="1">
      <c r="A27" s="775"/>
      <c r="B27" s="775"/>
      <c r="C27" s="775"/>
      <c r="D27" s="775"/>
      <c r="E27" s="628"/>
      <c r="F27" s="628"/>
      <c r="G27" s="628"/>
      <c r="H27" s="628"/>
      <c r="I27" s="628"/>
      <c r="J27" s="629"/>
      <c r="K27" s="629"/>
      <c r="L27" s="629"/>
      <c r="M27" s="629"/>
      <c r="N27" s="629"/>
      <c r="O27" s="143"/>
      <c r="P27" s="629"/>
      <c r="Q27" s="629"/>
      <c r="R27" s="629"/>
      <c r="S27" s="629"/>
      <c r="T27" s="629"/>
      <c r="U27" s="629"/>
      <c r="V27" s="629"/>
      <c r="W27" s="629"/>
      <c r="X27" s="629"/>
      <c r="Y27" s="143"/>
      <c r="Z27" s="629"/>
      <c r="AA27" s="629"/>
      <c r="AB27" s="143"/>
      <c r="AC27" s="1063" t="s">
        <v>2143</v>
      </c>
      <c r="AE27" s="762" t="s">
        <v>192</v>
      </c>
      <c r="AF27" s="629"/>
      <c r="AG27" s="629"/>
      <c r="AH27" s="629"/>
      <c r="AI27" s="629"/>
      <c r="AJ27" s="629"/>
      <c r="AK27" s="629"/>
      <c r="AL27" s="629"/>
      <c r="AM27" s="629"/>
      <c r="AN27" s="629"/>
      <c r="AO27" s="629"/>
      <c r="AP27" s="629"/>
      <c r="AQ27" s="629"/>
      <c r="AR27" s="629"/>
      <c r="AS27" s="629"/>
      <c r="AT27" s="629"/>
      <c r="AU27" s="629"/>
      <c r="AV27" s="629"/>
      <c r="AW27" s="629"/>
      <c r="AX27" s="629"/>
      <c r="AY27" s="629"/>
      <c r="AZ27" s="629"/>
      <c r="BA27" s="629"/>
      <c r="BB27" s="629"/>
      <c r="BC27" s="629"/>
    </row>
    <row r="28" spans="1:55" s="140" customFormat="1" ht="12.75" customHeight="1">
      <c r="A28" s="775" t="s">
        <v>538</v>
      </c>
      <c r="B28" s="775" t="s">
        <v>73</v>
      </c>
      <c r="C28" s="775" t="s">
        <v>246</v>
      </c>
      <c r="D28" s="775" t="s">
        <v>1406</v>
      </c>
      <c r="E28" s="138">
        <v>0</v>
      </c>
      <c r="F28" s="138">
        <v>0</v>
      </c>
      <c r="G28" s="138">
        <v>0</v>
      </c>
      <c r="H28" s="138">
        <v>0</v>
      </c>
      <c r="I28" s="138">
        <v>0</v>
      </c>
      <c r="J28" s="138">
        <v>0</v>
      </c>
      <c r="K28" s="138">
        <v>0</v>
      </c>
      <c r="L28" s="138">
        <v>0</v>
      </c>
      <c r="M28" s="138">
        <v>0</v>
      </c>
      <c r="N28" s="138">
        <v>0</v>
      </c>
      <c r="O28" s="138">
        <v>0</v>
      </c>
      <c r="P28" s="138">
        <v>0</v>
      </c>
      <c r="Q28" s="138">
        <v>0</v>
      </c>
      <c r="R28" s="138">
        <v>0</v>
      </c>
      <c r="S28" s="138">
        <v>0</v>
      </c>
      <c r="T28" s="138">
        <v>0</v>
      </c>
      <c r="U28" s="138">
        <v>0</v>
      </c>
      <c r="V28" s="138">
        <v>0</v>
      </c>
      <c r="W28" s="138">
        <v>0</v>
      </c>
      <c r="X28" s="138">
        <v>0</v>
      </c>
      <c r="Y28" s="138">
        <v>0</v>
      </c>
      <c r="Z28" s="138">
        <v>0</v>
      </c>
      <c r="AA28" s="138">
        <v>0</v>
      </c>
      <c r="AB28" s="138">
        <v>0</v>
      </c>
      <c r="AC28" s="1054" t="s">
        <v>2219</v>
      </c>
      <c r="AE28" s="762" t="s">
        <v>1474</v>
      </c>
      <c r="AF28" s="138">
        <v>0</v>
      </c>
      <c r="AG28" s="138">
        <v>0</v>
      </c>
      <c r="AH28" s="138">
        <v>0</v>
      </c>
      <c r="AI28" s="138">
        <v>0</v>
      </c>
      <c r="AJ28" s="138">
        <v>0</v>
      </c>
      <c r="AK28" s="138">
        <v>0</v>
      </c>
      <c r="AL28" s="138">
        <v>0</v>
      </c>
      <c r="AM28" s="138">
        <v>0</v>
      </c>
      <c r="AN28" s="138">
        <v>0</v>
      </c>
      <c r="AO28" s="138">
        <v>0</v>
      </c>
      <c r="AP28" s="138">
        <v>0</v>
      </c>
      <c r="AQ28" s="138">
        <v>0</v>
      </c>
      <c r="AR28" s="138">
        <v>0</v>
      </c>
      <c r="AS28" s="138">
        <v>0</v>
      </c>
      <c r="AT28" s="138">
        <v>0</v>
      </c>
      <c r="AU28" s="138">
        <v>0</v>
      </c>
      <c r="AV28" s="138">
        <v>0</v>
      </c>
      <c r="AW28" s="138">
        <v>0</v>
      </c>
      <c r="AX28" s="138">
        <v>0</v>
      </c>
      <c r="AY28" s="138">
        <v>0</v>
      </c>
      <c r="AZ28" s="138">
        <v>0</v>
      </c>
      <c r="BA28" s="138">
        <v>0</v>
      </c>
      <c r="BB28" s="138">
        <v>0</v>
      </c>
      <c r="BC28" s="138">
        <v>0</v>
      </c>
    </row>
    <row r="29" spans="1:55" s="140" customFormat="1" ht="12.75" customHeight="1">
      <c r="A29" s="775" t="s">
        <v>538</v>
      </c>
      <c r="B29" s="775" t="s">
        <v>1307</v>
      </c>
      <c r="C29" s="775" t="s">
        <v>246</v>
      </c>
      <c r="D29" s="775" t="s">
        <v>1406</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762" t="s">
        <v>636</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row>
    <row r="30" spans="1:55" s="140" customFormat="1" ht="12.75" customHeight="1">
      <c r="A30" s="775" t="s">
        <v>538</v>
      </c>
      <c r="B30" s="775" t="s">
        <v>74</v>
      </c>
      <c r="C30" s="775" t="s">
        <v>246</v>
      </c>
      <c r="D30" s="775" t="s">
        <v>1406</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2221</v>
      </c>
      <c r="AE30" s="762" t="s">
        <v>637</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row>
    <row r="31" spans="1:55" s="140" customFormat="1" ht="12.75" customHeight="1">
      <c r="A31" s="775" t="s">
        <v>538</v>
      </c>
      <c r="B31" s="775" t="s">
        <v>75</v>
      </c>
      <c r="C31" s="775" t="s">
        <v>246</v>
      </c>
      <c r="D31" s="775" t="s">
        <v>1406</v>
      </c>
      <c r="E31" s="138">
        <v>0</v>
      </c>
      <c r="F31" s="138">
        <v>0</v>
      </c>
      <c r="G31" s="138">
        <v>0</v>
      </c>
      <c r="H31" s="138">
        <v>0</v>
      </c>
      <c r="I31" s="138">
        <v>0</v>
      </c>
      <c r="J31" s="138">
        <v>0</v>
      </c>
      <c r="K31" s="138">
        <v>0</v>
      </c>
      <c r="L31" s="138">
        <v>0</v>
      </c>
      <c r="M31" s="138">
        <v>0</v>
      </c>
      <c r="N31" s="138">
        <v>0</v>
      </c>
      <c r="O31" s="138">
        <v>0</v>
      </c>
      <c r="P31" s="138">
        <v>0</v>
      </c>
      <c r="Q31" s="138">
        <v>0</v>
      </c>
      <c r="R31" s="138">
        <v>0</v>
      </c>
      <c r="S31" s="138">
        <v>0</v>
      </c>
      <c r="T31" s="138">
        <v>0</v>
      </c>
      <c r="U31" s="138">
        <v>0</v>
      </c>
      <c r="V31" s="138">
        <v>0</v>
      </c>
      <c r="W31" s="138">
        <v>0</v>
      </c>
      <c r="X31" s="138">
        <v>0</v>
      </c>
      <c r="Y31" s="138">
        <v>0</v>
      </c>
      <c r="Z31" s="138">
        <v>0</v>
      </c>
      <c r="AA31" s="138">
        <v>0</v>
      </c>
      <c r="AB31" s="138">
        <v>0</v>
      </c>
      <c r="AC31" s="1054" t="s">
        <v>2225</v>
      </c>
      <c r="AE31" s="762" t="s">
        <v>638</v>
      </c>
      <c r="AF31" s="138">
        <v>0</v>
      </c>
      <c r="AG31" s="138">
        <v>0</v>
      </c>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0</v>
      </c>
      <c r="AW31" s="138">
        <v>0</v>
      </c>
      <c r="AX31" s="138">
        <v>0</v>
      </c>
      <c r="AY31" s="138">
        <v>0</v>
      </c>
      <c r="AZ31" s="138">
        <v>0</v>
      </c>
      <c r="BA31" s="138">
        <v>0</v>
      </c>
      <c r="BB31" s="138">
        <v>0</v>
      </c>
      <c r="BC31" s="138">
        <v>0</v>
      </c>
    </row>
    <row r="32" spans="1:55" s="140" customFormat="1" ht="12.75" customHeight="1">
      <c r="A32" s="775"/>
      <c r="B32" s="775"/>
      <c r="C32" s="775"/>
      <c r="D32" s="775"/>
      <c r="E32" s="141" t="str">
        <f>IF(AND(SUM(E28:E31)&gt;0,E29=0),"Missing Input",IF(AND(SUM(E28:E31)&gt;0,E30=0),"Missing Output",IF(AND(SUM(E28:E31)&gt;0,E29&gt;0,E30&gt;0),(E30*3.6+E31)/E29*100,"")))</f>
        <v/>
      </c>
      <c r="F32" s="141" t="str">
        <f t="shared" ref="F32:V32" si="12">IF(AND(SUM(F28:F31)&gt;0,F29=0),"Missing Input",IF(AND(SUM(F28:F31)&gt;0,F30=0),"Missing Output",IF(AND(SUM(F28:F31)&gt;0,F29&gt;0,F30&gt;0),(F30*3.6+F31)/F29*100,"")))</f>
        <v/>
      </c>
      <c r="G32" s="141" t="str">
        <f t="shared" si="12"/>
        <v/>
      </c>
      <c r="H32" s="141" t="str">
        <f t="shared" si="12"/>
        <v/>
      </c>
      <c r="I32" s="141" t="str">
        <f t="shared" si="12"/>
        <v/>
      </c>
      <c r="J32" s="141" t="str">
        <f t="shared" si="12"/>
        <v/>
      </c>
      <c r="K32" s="141" t="str">
        <f t="shared" si="12"/>
        <v/>
      </c>
      <c r="L32" s="141" t="str">
        <f t="shared" si="12"/>
        <v/>
      </c>
      <c r="M32" s="141" t="str">
        <f t="shared" si="12"/>
        <v/>
      </c>
      <c r="N32" s="141" t="str">
        <f t="shared" si="12"/>
        <v/>
      </c>
      <c r="O32" s="141" t="str">
        <f t="shared" si="12"/>
        <v/>
      </c>
      <c r="P32" s="141" t="str">
        <f t="shared" si="12"/>
        <v/>
      </c>
      <c r="Q32" s="141" t="str">
        <f t="shared" si="12"/>
        <v/>
      </c>
      <c r="R32" s="141" t="str">
        <f t="shared" si="12"/>
        <v/>
      </c>
      <c r="S32" s="141" t="str">
        <f t="shared" si="12"/>
        <v/>
      </c>
      <c r="T32" s="141" t="str">
        <f t="shared" si="12"/>
        <v/>
      </c>
      <c r="U32" s="141" t="str">
        <f t="shared" si="12"/>
        <v/>
      </c>
      <c r="V32" s="141" t="str">
        <f t="shared" si="12"/>
        <v/>
      </c>
      <c r="W32" s="141" t="str">
        <f t="shared" ref="W32:AB32" si="13">IF(AND(SUM(W28:W31)&gt;0,W29=0),"Missing Input",IF(AND(SUM(W28:W31)&gt;0,W30=0),"Missing Output",IF(AND(SUM(W28:W31)&gt;0,W29&gt;0,W30&gt;0),(W30*3.6+W31)/W29*100,"")))</f>
        <v/>
      </c>
      <c r="X32" s="141" t="str">
        <f t="shared" si="13"/>
        <v/>
      </c>
      <c r="Y32" s="141" t="str">
        <f t="shared" si="13"/>
        <v/>
      </c>
      <c r="Z32" s="141" t="str">
        <f t="shared" si="13"/>
        <v/>
      </c>
      <c r="AA32" s="141" t="str">
        <f t="shared" si="13"/>
        <v/>
      </c>
      <c r="AB32" s="141" t="str">
        <f t="shared" si="13"/>
        <v/>
      </c>
      <c r="AC32" s="1070" t="s">
        <v>2222</v>
      </c>
      <c r="AE32" s="762" t="s">
        <v>964</v>
      </c>
      <c r="AF32" s="141" t="str">
        <f t="shared" ref="AF32:BC32" si="14">IF(AND(SUM(AF28:AF31)&gt;0,AF29=0),"Missing Input",IF(AND(SUM(AF28:AF31)&gt;0,AF30=0),"Missing Output",IF(AND(SUM(AF28:AF31)&gt;0,AF29&gt;0,AF30&gt;0),(AF30*3.6+AF31)/AF29*100,"")))</f>
        <v/>
      </c>
      <c r="AG32" s="141" t="str">
        <f t="shared" si="14"/>
        <v/>
      </c>
      <c r="AH32" s="141" t="str">
        <f t="shared" si="14"/>
        <v/>
      </c>
      <c r="AI32" s="141" t="str">
        <f t="shared" si="14"/>
        <v/>
      </c>
      <c r="AJ32" s="141" t="str">
        <f t="shared" si="14"/>
        <v/>
      </c>
      <c r="AK32" s="141" t="str">
        <f t="shared" si="14"/>
        <v/>
      </c>
      <c r="AL32" s="141" t="str">
        <f t="shared" si="14"/>
        <v/>
      </c>
      <c r="AM32" s="141" t="str">
        <f t="shared" si="14"/>
        <v/>
      </c>
      <c r="AN32" s="141" t="str">
        <f t="shared" si="14"/>
        <v/>
      </c>
      <c r="AO32" s="141" t="str">
        <f t="shared" si="14"/>
        <v/>
      </c>
      <c r="AP32" s="141" t="str">
        <f t="shared" si="14"/>
        <v/>
      </c>
      <c r="AQ32" s="141" t="str">
        <f t="shared" si="14"/>
        <v/>
      </c>
      <c r="AR32" s="141" t="str">
        <f t="shared" si="14"/>
        <v/>
      </c>
      <c r="AS32" s="141" t="str">
        <f t="shared" si="14"/>
        <v/>
      </c>
      <c r="AT32" s="141" t="str">
        <f t="shared" si="14"/>
        <v/>
      </c>
      <c r="AU32" s="141" t="str">
        <f t="shared" si="14"/>
        <v/>
      </c>
      <c r="AV32" s="141" t="str">
        <f t="shared" si="14"/>
        <v/>
      </c>
      <c r="AW32" s="141" t="str">
        <f t="shared" si="14"/>
        <v/>
      </c>
      <c r="AX32" s="141" t="str">
        <f t="shared" si="14"/>
        <v/>
      </c>
      <c r="AY32" s="141" t="str">
        <f>IF(AND(SUM(AY28:AY31)&gt;0,AY29=0),"Missing Input",IF(AND(SUM(AY28:AY31)&gt;0,AY30=0),"Missing Output",IF(AND(SUM(AY28:AY31)&gt;0,AY29&gt;0,AY30&gt;0),(AY30*3.6+AY31)/AY29*100,"")))</f>
        <v/>
      </c>
      <c r="AZ32" s="141" t="str">
        <f>IF(AND(SUM(AZ28:AZ31)&gt;0,AZ29=0),"Missing Input",IF(AND(SUM(AZ28:AZ31)&gt;0,AZ30=0),"Missing Output",IF(AND(SUM(AZ28:AZ31)&gt;0,AZ29&gt;0,AZ30&gt;0),(AZ30*3.6+AZ31)/AZ29*100,"")))</f>
        <v/>
      </c>
      <c r="BA32" s="141" t="str">
        <f>IF(AND(SUM(BA28:BA31)&gt;0,BA29=0),"Missing Input",IF(AND(SUM(BA28:BA31)&gt;0,BA30=0),"Missing Output",IF(AND(SUM(BA28:BA31)&gt;0,BA29&gt;0,BA30&gt;0),(BA30*3.6+BA31)/BA29*100,"")))</f>
        <v/>
      </c>
      <c r="BB32" s="141" t="str">
        <f>IF(AND(SUM(BB28:BB31)&gt;0,BB29=0),"Missing Input",IF(AND(SUM(BB28:BB31)&gt;0,BB30=0),"Missing Output",IF(AND(SUM(BB28:BB31)&gt;0,BB29&gt;0,BB30&gt;0),(BB30*3.6+BB31)/BB29*100,"")))</f>
        <v/>
      </c>
      <c r="BC32" s="141" t="str">
        <f t="shared" si="14"/>
        <v/>
      </c>
    </row>
    <row r="33" spans="1:55" s="140" customFormat="1" ht="24" customHeight="1">
      <c r="A33" s="775"/>
      <c r="B33" s="775"/>
      <c r="C33" s="775"/>
      <c r="D33" s="775"/>
      <c r="E33" s="628"/>
      <c r="F33" s="628"/>
      <c r="G33" s="628"/>
      <c r="H33" s="628"/>
      <c r="I33" s="628"/>
      <c r="J33" s="629"/>
      <c r="K33" s="629"/>
      <c r="L33" s="629"/>
      <c r="M33" s="629"/>
      <c r="N33" s="629"/>
      <c r="O33" s="143"/>
      <c r="P33" s="629"/>
      <c r="Q33" s="629"/>
      <c r="R33" s="629"/>
      <c r="S33" s="629"/>
      <c r="T33" s="629"/>
      <c r="U33" s="629"/>
      <c r="V33" s="629"/>
      <c r="W33" s="629"/>
      <c r="X33" s="629"/>
      <c r="Y33" s="143"/>
      <c r="Z33" s="629"/>
      <c r="AA33" s="629"/>
      <c r="AB33" s="143"/>
      <c r="AC33" s="1066" t="s">
        <v>2154</v>
      </c>
      <c r="AE33" s="762" t="s">
        <v>199</v>
      </c>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629"/>
      <c r="BB33" s="629"/>
      <c r="BC33" s="629"/>
    </row>
    <row r="34" spans="1:55" s="140" customFormat="1" ht="12.75" customHeight="1">
      <c r="A34" s="775" t="s">
        <v>538</v>
      </c>
      <c r="B34" s="775" t="s">
        <v>73</v>
      </c>
      <c r="C34" s="775" t="s">
        <v>247</v>
      </c>
      <c r="D34" s="775" t="s">
        <v>1406</v>
      </c>
      <c r="E34" s="138">
        <v>0</v>
      </c>
      <c r="F34" s="138">
        <v>0</v>
      </c>
      <c r="G34" s="138">
        <v>0</v>
      </c>
      <c r="H34" s="138">
        <v>0</v>
      </c>
      <c r="I34" s="138">
        <v>0</v>
      </c>
      <c r="J34" s="138">
        <v>0</v>
      </c>
      <c r="K34" s="138">
        <v>0</v>
      </c>
      <c r="L34" s="138">
        <v>0</v>
      </c>
      <c r="M34" s="138">
        <v>0</v>
      </c>
      <c r="N34" s="138">
        <v>0</v>
      </c>
      <c r="O34" s="138">
        <v>0</v>
      </c>
      <c r="P34" s="138">
        <v>0</v>
      </c>
      <c r="Q34" s="138">
        <v>0</v>
      </c>
      <c r="R34" s="138">
        <v>0</v>
      </c>
      <c r="S34" s="138">
        <v>0</v>
      </c>
      <c r="T34" s="138">
        <v>0</v>
      </c>
      <c r="U34" s="138">
        <v>0</v>
      </c>
      <c r="V34" s="138">
        <v>0</v>
      </c>
      <c r="W34" s="138">
        <v>0</v>
      </c>
      <c r="X34" s="138">
        <v>0</v>
      </c>
      <c r="Y34" s="138">
        <v>0</v>
      </c>
      <c r="Z34" s="138">
        <v>0</v>
      </c>
      <c r="AA34" s="138">
        <v>0</v>
      </c>
      <c r="AB34" s="138">
        <v>0</v>
      </c>
      <c r="AC34" s="1054" t="s">
        <v>2219</v>
      </c>
      <c r="AE34" s="762" t="s">
        <v>1474</v>
      </c>
      <c r="AF34" s="138">
        <v>0</v>
      </c>
      <c r="AG34" s="138">
        <v>0</v>
      </c>
      <c r="AH34" s="138">
        <v>0</v>
      </c>
      <c r="AI34" s="138">
        <v>0</v>
      </c>
      <c r="AJ34" s="138">
        <v>0</v>
      </c>
      <c r="AK34" s="138">
        <v>0</v>
      </c>
      <c r="AL34" s="138">
        <v>0</v>
      </c>
      <c r="AM34" s="138">
        <v>0</v>
      </c>
      <c r="AN34" s="138">
        <v>0</v>
      </c>
      <c r="AO34" s="138">
        <v>0</v>
      </c>
      <c r="AP34" s="138">
        <v>0</v>
      </c>
      <c r="AQ34" s="138">
        <v>0</v>
      </c>
      <c r="AR34" s="138">
        <v>0</v>
      </c>
      <c r="AS34" s="138">
        <v>0</v>
      </c>
      <c r="AT34" s="138">
        <v>0</v>
      </c>
      <c r="AU34" s="138">
        <v>0</v>
      </c>
      <c r="AV34" s="138">
        <v>0</v>
      </c>
      <c r="AW34" s="138">
        <v>0</v>
      </c>
      <c r="AX34" s="138">
        <v>0</v>
      </c>
      <c r="AY34" s="138">
        <v>0</v>
      </c>
      <c r="AZ34" s="138">
        <v>0</v>
      </c>
      <c r="BA34" s="138">
        <v>0</v>
      </c>
      <c r="BB34" s="138">
        <v>0</v>
      </c>
      <c r="BC34" s="138">
        <v>0</v>
      </c>
    </row>
    <row r="35" spans="1:55" s="140" customFormat="1" ht="12.75" customHeight="1">
      <c r="A35" s="748" t="s">
        <v>538</v>
      </c>
      <c r="B35" s="775" t="s">
        <v>1307</v>
      </c>
      <c r="C35" s="775" t="s">
        <v>247</v>
      </c>
      <c r="D35" s="775" t="s">
        <v>1406</v>
      </c>
      <c r="E35" s="138">
        <v>0</v>
      </c>
      <c r="F35" s="138">
        <v>0</v>
      </c>
      <c r="G35" s="138">
        <v>0</v>
      </c>
      <c r="H35" s="138">
        <v>0</v>
      </c>
      <c r="I35" s="138">
        <v>0</v>
      </c>
      <c r="J35" s="138">
        <v>0</v>
      </c>
      <c r="K35" s="138">
        <v>0</v>
      </c>
      <c r="L35" s="138">
        <v>0</v>
      </c>
      <c r="M35" s="138">
        <v>0</v>
      </c>
      <c r="N35" s="138">
        <v>0</v>
      </c>
      <c r="O35" s="138">
        <v>0</v>
      </c>
      <c r="P35" s="138">
        <v>0</v>
      </c>
      <c r="Q35" s="138">
        <v>0</v>
      </c>
      <c r="R35" s="138">
        <v>0</v>
      </c>
      <c r="S35" s="138">
        <v>0</v>
      </c>
      <c r="T35" s="138">
        <v>0</v>
      </c>
      <c r="U35" s="138">
        <v>0</v>
      </c>
      <c r="V35" s="138">
        <v>0</v>
      </c>
      <c r="W35" s="138">
        <v>0</v>
      </c>
      <c r="X35" s="138">
        <v>0</v>
      </c>
      <c r="Y35" s="138">
        <v>0</v>
      </c>
      <c r="Z35" s="138">
        <v>0</v>
      </c>
      <c r="AA35" s="138">
        <v>0</v>
      </c>
      <c r="AB35" s="138">
        <v>0</v>
      </c>
      <c r="AC35" s="1054" t="s">
        <v>2220</v>
      </c>
      <c r="AE35" s="762" t="s">
        <v>636</v>
      </c>
      <c r="AF35" s="138">
        <v>0</v>
      </c>
      <c r="AG35" s="138">
        <v>0</v>
      </c>
      <c r="AH35" s="138">
        <v>0</v>
      </c>
      <c r="AI35" s="138">
        <v>0</v>
      </c>
      <c r="AJ35" s="138">
        <v>0</v>
      </c>
      <c r="AK35" s="138">
        <v>0</v>
      </c>
      <c r="AL35" s="138">
        <v>0</v>
      </c>
      <c r="AM35" s="138">
        <v>0</v>
      </c>
      <c r="AN35" s="138">
        <v>0</v>
      </c>
      <c r="AO35" s="138">
        <v>0</v>
      </c>
      <c r="AP35" s="138">
        <v>0</v>
      </c>
      <c r="AQ35" s="138">
        <v>0</v>
      </c>
      <c r="AR35" s="138">
        <v>0</v>
      </c>
      <c r="AS35" s="138">
        <v>0</v>
      </c>
      <c r="AT35" s="138">
        <v>0</v>
      </c>
      <c r="AU35" s="138">
        <v>0</v>
      </c>
      <c r="AV35" s="138">
        <v>0</v>
      </c>
      <c r="AW35" s="138">
        <v>0</v>
      </c>
      <c r="AX35" s="138">
        <v>0</v>
      </c>
      <c r="AY35" s="138">
        <v>0</v>
      </c>
      <c r="AZ35" s="138">
        <v>0</v>
      </c>
      <c r="BA35" s="138">
        <v>0</v>
      </c>
      <c r="BB35" s="138">
        <v>0</v>
      </c>
      <c r="BC35" s="138">
        <v>0</v>
      </c>
    </row>
    <row r="36" spans="1:55" s="140" customFormat="1" ht="12.75" customHeight="1">
      <c r="A36" s="777" t="s">
        <v>538</v>
      </c>
      <c r="B36" s="775" t="s">
        <v>75</v>
      </c>
      <c r="C36" s="775" t="s">
        <v>247</v>
      </c>
      <c r="D36" s="775" t="s">
        <v>1406</v>
      </c>
      <c r="E36" s="138">
        <v>0</v>
      </c>
      <c r="F36" s="138">
        <v>0</v>
      </c>
      <c r="G36" s="138">
        <v>0</v>
      </c>
      <c r="H36" s="138">
        <v>0</v>
      </c>
      <c r="I36" s="138">
        <v>0</v>
      </c>
      <c r="J36" s="138">
        <v>0</v>
      </c>
      <c r="K36" s="138">
        <v>0</v>
      </c>
      <c r="L36" s="138">
        <v>0</v>
      </c>
      <c r="M36" s="138">
        <v>0</v>
      </c>
      <c r="N36" s="138">
        <v>0</v>
      </c>
      <c r="O36" s="138">
        <v>0</v>
      </c>
      <c r="P36" s="138">
        <v>0</v>
      </c>
      <c r="Q36" s="138">
        <v>0</v>
      </c>
      <c r="R36" s="138">
        <v>0</v>
      </c>
      <c r="S36" s="138">
        <v>0</v>
      </c>
      <c r="T36" s="138">
        <v>0</v>
      </c>
      <c r="U36" s="138">
        <v>0</v>
      </c>
      <c r="V36" s="138">
        <v>0</v>
      </c>
      <c r="W36" s="138">
        <v>0</v>
      </c>
      <c r="X36" s="138">
        <v>0</v>
      </c>
      <c r="Y36" s="138">
        <v>0</v>
      </c>
      <c r="Z36" s="138">
        <v>0</v>
      </c>
      <c r="AA36" s="138">
        <v>0</v>
      </c>
      <c r="AB36" s="138">
        <v>0</v>
      </c>
      <c r="AC36" s="1054" t="s">
        <v>2225</v>
      </c>
      <c r="AE36" s="762" t="s">
        <v>638</v>
      </c>
      <c r="AF36" s="138">
        <v>0</v>
      </c>
      <c r="AG36" s="138">
        <v>0</v>
      </c>
      <c r="AH36" s="138">
        <v>0</v>
      </c>
      <c r="AI36" s="138">
        <v>0</v>
      </c>
      <c r="AJ36" s="138">
        <v>0</v>
      </c>
      <c r="AK36" s="138">
        <v>0</v>
      </c>
      <c r="AL36" s="138">
        <v>0</v>
      </c>
      <c r="AM36" s="138">
        <v>0</v>
      </c>
      <c r="AN36" s="138">
        <v>0</v>
      </c>
      <c r="AO36" s="138">
        <v>0</v>
      </c>
      <c r="AP36" s="138">
        <v>0</v>
      </c>
      <c r="AQ36" s="138">
        <v>0</v>
      </c>
      <c r="AR36" s="138">
        <v>0</v>
      </c>
      <c r="AS36" s="138">
        <v>0</v>
      </c>
      <c r="AT36" s="138">
        <v>0</v>
      </c>
      <c r="AU36" s="138">
        <v>0</v>
      </c>
      <c r="AV36" s="138">
        <v>0</v>
      </c>
      <c r="AW36" s="138">
        <v>0</v>
      </c>
      <c r="AX36" s="138">
        <v>0</v>
      </c>
      <c r="AY36" s="138">
        <v>0</v>
      </c>
      <c r="AZ36" s="138">
        <v>0</v>
      </c>
      <c r="BA36" s="138">
        <v>0</v>
      </c>
      <c r="BB36" s="138">
        <v>0</v>
      </c>
      <c r="BC36" s="138">
        <v>0</v>
      </c>
    </row>
    <row r="37" spans="1:55" s="140" customFormat="1" ht="12.75" customHeight="1">
      <c r="A37" s="777"/>
      <c r="B37" s="775"/>
      <c r="C37" s="775"/>
      <c r="D37" s="775"/>
      <c r="E37" s="141" t="str">
        <f>IF(AND(SUM(E34:E36)&gt;0,E35=0),"Missing Input",IF(AND(SUM(E34:E35)&gt;0,E36=0),"Missing Output",IF(AND(SUM(E34:E36)&gt;0,E35&gt;0,E36&gt;0),(E36/E35)*100,"")))</f>
        <v/>
      </c>
      <c r="F37" s="141" t="str">
        <f t="shared" ref="F37:V37" si="15">IF(AND(SUM(F34:F36)&gt;0,F35=0),"Missing Input",IF(AND(SUM(F34:F35)&gt;0,F36=0),"Missing Output",IF(AND(SUM(F34:F36)&gt;0,F35&gt;0,F36&gt;0),(F36/F35)*100,"")))</f>
        <v/>
      </c>
      <c r="G37" s="141" t="str">
        <f t="shared" si="15"/>
        <v/>
      </c>
      <c r="H37" s="141" t="str">
        <f t="shared" si="15"/>
        <v/>
      </c>
      <c r="I37" s="141" t="str">
        <f t="shared" si="15"/>
        <v/>
      </c>
      <c r="J37" s="141" t="str">
        <f t="shared" si="15"/>
        <v/>
      </c>
      <c r="K37" s="141" t="str">
        <f t="shared" si="15"/>
        <v/>
      </c>
      <c r="L37" s="141" t="str">
        <f t="shared" si="15"/>
        <v/>
      </c>
      <c r="M37" s="141" t="str">
        <f t="shared" si="15"/>
        <v/>
      </c>
      <c r="N37" s="141" t="str">
        <f t="shared" si="15"/>
        <v/>
      </c>
      <c r="O37" s="141" t="str">
        <f t="shared" si="15"/>
        <v/>
      </c>
      <c r="P37" s="141" t="str">
        <f t="shared" si="15"/>
        <v/>
      </c>
      <c r="Q37" s="141" t="str">
        <f t="shared" si="15"/>
        <v/>
      </c>
      <c r="R37" s="141" t="str">
        <f t="shared" si="15"/>
        <v/>
      </c>
      <c r="S37" s="141" t="str">
        <f t="shared" si="15"/>
        <v/>
      </c>
      <c r="T37" s="141" t="str">
        <f t="shared" si="15"/>
        <v/>
      </c>
      <c r="U37" s="141" t="str">
        <f t="shared" si="15"/>
        <v/>
      </c>
      <c r="V37" s="141" t="str">
        <f t="shared" si="15"/>
        <v/>
      </c>
      <c r="W37" s="141" t="str">
        <f t="shared" ref="W37:AB37" si="16">IF(AND(SUM(W34:W36)&gt;0,W35=0),"Missing Input",IF(AND(SUM(W34:W35)&gt;0,W36=0),"Missing Output",IF(AND(SUM(W34:W36)&gt;0,W35&gt;0,W36&gt;0),(W36/W35)*100,"")))</f>
        <v/>
      </c>
      <c r="X37" s="141" t="str">
        <f t="shared" si="16"/>
        <v/>
      </c>
      <c r="Y37" s="141" t="str">
        <f t="shared" si="16"/>
        <v/>
      </c>
      <c r="Z37" s="141" t="str">
        <f t="shared" si="16"/>
        <v/>
      </c>
      <c r="AA37" s="141" t="str">
        <f t="shared" si="16"/>
        <v/>
      </c>
      <c r="AB37" s="141" t="str">
        <f t="shared" si="16"/>
        <v/>
      </c>
      <c r="AC37" s="1070" t="s">
        <v>2222</v>
      </c>
      <c r="AE37" s="762" t="s">
        <v>964</v>
      </c>
      <c r="AF37" s="141" t="str">
        <f t="shared" ref="AF37:BC37" si="17">IF(AND(SUM(AF34:AF36)&gt;0,AF35=0),"Missing Input",IF(AND(SUM(AF34:AF35)&gt;0,AF36=0),"Missing Output",IF(AND(SUM(AF34:AF36)&gt;0,AF35&gt;0,AF36&gt;0),(AF36/AF35)*100,"")))</f>
        <v/>
      </c>
      <c r="AG37" s="141" t="str">
        <f t="shared" si="17"/>
        <v/>
      </c>
      <c r="AH37" s="141" t="str">
        <f t="shared" si="17"/>
        <v/>
      </c>
      <c r="AI37" s="141" t="str">
        <f t="shared" si="17"/>
        <v/>
      </c>
      <c r="AJ37" s="141" t="str">
        <f t="shared" si="17"/>
        <v/>
      </c>
      <c r="AK37" s="141" t="str">
        <f t="shared" si="17"/>
        <v/>
      </c>
      <c r="AL37" s="141" t="str">
        <f t="shared" si="17"/>
        <v/>
      </c>
      <c r="AM37" s="141" t="str">
        <f t="shared" si="17"/>
        <v/>
      </c>
      <c r="AN37" s="141" t="str">
        <f t="shared" si="17"/>
        <v/>
      </c>
      <c r="AO37" s="141" t="str">
        <f t="shared" si="17"/>
        <v/>
      </c>
      <c r="AP37" s="141" t="str">
        <f t="shared" si="17"/>
        <v/>
      </c>
      <c r="AQ37" s="141" t="str">
        <f t="shared" si="17"/>
        <v/>
      </c>
      <c r="AR37" s="141" t="str">
        <f t="shared" si="17"/>
        <v/>
      </c>
      <c r="AS37" s="141" t="str">
        <f t="shared" si="17"/>
        <v/>
      </c>
      <c r="AT37" s="141" t="str">
        <f t="shared" si="17"/>
        <v/>
      </c>
      <c r="AU37" s="141" t="str">
        <f t="shared" si="17"/>
        <v/>
      </c>
      <c r="AV37" s="141" t="str">
        <f t="shared" si="17"/>
        <v/>
      </c>
      <c r="AW37" s="141" t="str">
        <f t="shared" si="17"/>
        <v/>
      </c>
      <c r="AX37" s="141" t="str">
        <f t="shared" si="17"/>
        <v/>
      </c>
      <c r="AY37" s="141" t="str">
        <f>IF(AND(SUM(AY34:AY36)&gt;0,AY35=0),"Missing Input",IF(AND(SUM(AY34:AY35)&gt;0,AY36=0),"Missing Output",IF(AND(SUM(AY34:AY36)&gt;0,AY35&gt;0,AY36&gt;0),(AY36/AY35)*100,"")))</f>
        <v/>
      </c>
      <c r="AZ37" s="141" t="str">
        <f>IF(AND(SUM(AZ34:AZ36)&gt;0,AZ35=0),"Missing Input",IF(AND(SUM(AZ34:AZ35)&gt;0,AZ36=0),"Missing Output",IF(AND(SUM(AZ34:AZ36)&gt;0,AZ35&gt;0,AZ36&gt;0),(AZ36/AZ35)*100,"")))</f>
        <v/>
      </c>
      <c r="BA37" s="141" t="str">
        <f>IF(AND(SUM(BA34:BA36)&gt;0,BA35=0),"Missing Input",IF(AND(SUM(BA34:BA35)&gt;0,BA36=0),"Missing Output",IF(AND(SUM(BA34:BA36)&gt;0,BA35&gt;0,BA36&gt;0),(BA36/BA35)*100,"")))</f>
        <v/>
      </c>
      <c r="BB37" s="141" t="str">
        <f>IF(AND(SUM(BB34:BB36)&gt;0,BB35=0),"Missing Input",IF(AND(SUM(BB34:BB35)&gt;0,BB36=0),"Missing Output",IF(AND(SUM(BB34:BB36)&gt;0,BB35&gt;0,BB36&gt;0),(BB36/BB35)*100,"")))</f>
        <v/>
      </c>
      <c r="BC37" s="141" t="str">
        <f t="shared" si="17"/>
        <v/>
      </c>
    </row>
    <row r="38" spans="1:55" s="140" customFormat="1" ht="24" customHeight="1">
      <c r="A38" s="777"/>
      <c r="B38" s="775"/>
      <c r="C38" s="775"/>
      <c r="D38" s="775"/>
      <c r="E38" s="142"/>
      <c r="F38" s="142"/>
      <c r="G38" s="142"/>
      <c r="H38" s="142"/>
      <c r="I38" s="142"/>
      <c r="J38" s="143"/>
      <c r="K38" s="143"/>
      <c r="L38" s="143"/>
      <c r="M38" s="143"/>
      <c r="N38" s="143"/>
      <c r="O38" s="143"/>
      <c r="P38" s="143"/>
      <c r="Q38" s="143"/>
      <c r="R38" s="143"/>
      <c r="S38" s="143"/>
      <c r="T38" s="143"/>
      <c r="U38" s="143"/>
      <c r="V38" s="143"/>
      <c r="W38" s="143"/>
      <c r="X38" s="143"/>
      <c r="Y38" s="143"/>
      <c r="Z38" s="143"/>
      <c r="AA38" s="143"/>
      <c r="AB38" s="143"/>
      <c r="AC38" s="1071" t="s">
        <v>2223</v>
      </c>
      <c r="AE38" s="762" t="s">
        <v>759</v>
      </c>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row>
    <row r="39" spans="1:55" s="140" customFormat="1">
      <c r="A39" s="777" t="s">
        <v>538</v>
      </c>
      <c r="B39" s="793" t="s">
        <v>74</v>
      </c>
      <c r="C39" s="775" t="s">
        <v>615</v>
      </c>
      <c r="D39" s="775" t="s">
        <v>1406</v>
      </c>
      <c r="E39" s="718">
        <f>SUM(E9,E14,E25,E30)</f>
        <v>0</v>
      </c>
      <c r="F39" s="718">
        <f t="shared" ref="F39:R39" si="18">SUM(F9,F14,F25,F30)</f>
        <v>0</v>
      </c>
      <c r="G39" s="718">
        <f t="shared" si="18"/>
        <v>0</v>
      </c>
      <c r="H39" s="718">
        <f t="shared" si="18"/>
        <v>0</v>
      </c>
      <c r="I39" s="718">
        <f t="shared" si="18"/>
        <v>0</v>
      </c>
      <c r="J39" s="718">
        <f t="shared" si="18"/>
        <v>0</v>
      </c>
      <c r="K39" s="718">
        <f t="shared" si="18"/>
        <v>0</v>
      </c>
      <c r="L39" s="718">
        <f t="shared" si="18"/>
        <v>0</v>
      </c>
      <c r="M39" s="718">
        <f t="shared" si="18"/>
        <v>0</v>
      </c>
      <c r="N39" s="718">
        <f t="shared" si="18"/>
        <v>0</v>
      </c>
      <c r="O39" s="722">
        <f t="shared" si="18"/>
        <v>0</v>
      </c>
      <c r="P39" s="718">
        <f t="shared" si="18"/>
        <v>0</v>
      </c>
      <c r="Q39" s="718">
        <f t="shared" si="18"/>
        <v>0</v>
      </c>
      <c r="R39" s="718">
        <f t="shared" si="18"/>
        <v>0</v>
      </c>
      <c r="S39" s="718">
        <f t="shared" ref="S39:AB39" si="19">SUM(S9,S14,S25,S30)</f>
        <v>0</v>
      </c>
      <c r="T39" s="718">
        <f t="shared" si="19"/>
        <v>0</v>
      </c>
      <c r="U39" s="718">
        <f t="shared" si="19"/>
        <v>0</v>
      </c>
      <c r="V39" s="718">
        <f t="shared" si="19"/>
        <v>0</v>
      </c>
      <c r="W39" s="718">
        <f t="shared" si="19"/>
        <v>0</v>
      </c>
      <c r="X39" s="718">
        <f>SUM(X9,X14,X25,X30)</f>
        <v>0</v>
      </c>
      <c r="Y39" s="722">
        <f>SUM(Y9,Y14,Y25,Y30)</f>
        <v>0</v>
      </c>
      <c r="Z39" s="718">
        <f>SUM(Z9,Z14,Z25,Z30)</f>
        <v>0</v>
      </c>
      <c r="AA39" s="718">
        <f>SUM(AA9,AA14,AA25,AA30)</f>
        <v>0</v>
      </c>
      <c r="AB39" s="722">
        <f t="shared" si="19"/>
        <v>0</v>
      </c>
      <c r="AC39" s="1072" t="s">
        <v>2224</v>
      </c>
      <c r="AE39" s="762" t="s">
        <v>637</v>
      </c>
      <c r="AF39" s="145">
        <f t="shared" ref="AF39:BC39" si="20">SUM(AF9,AF14,AF25,AF30)</f>
        <v>0</v>
      </c>
      <c r="AG39" s="145">
        <f t="shared" si="20"/>
        <v>0</v>
      </c>
      <c r="AH39" s="145">
        <f t="shared" si="20"/>
        <v>0</v>
      </c>
      <c r="AI39" s="145">
        <f t="shared" si="20"/>
        <v>0</v>
      </c>
      <c r="AJ39" s="145">
        <f t="shared" si="20"/>
        <v>0</v>
      </c>
      <c r="AK39" s="145">
        <f t="shared" si="20"/>
        <v>0</v>
      </c>
      <c r="AL39" s="145">
        <f t="shared" si="20"/>
        <v>0</v>
      </c>
      <c r="AM39" s="145">
        <f t="shared" si="20"/>
        <v>0</v>
      </c>
      <c r="AN39" s="145">
        <f t="shared" si="20"/>
        <v>0</v>
      </c>
      <c r="AO39" s="145">
        <f t="shared" si="20"/>
        <v>0</v>
      </c>
      <c r="AP39" s="145">
        <f t="shared" si="20"/>
        <v>0</v>
      </c>
      <c r="AQ39" s="145">
        <f t="shared" si="20"/>
        <v>0</v>
      </c>
      <c r="AR39" s="145">
        <f t="shared" si="20"/>
        <v>0</v>
      </c>
      <c r="AS39" s="145">
        <f t="shared" si="20"/>
        <v>0</v>
      </c>
      <c r="AT39" s="145">
        <f t="shared" si="20"/>
        <v>0</v>
      </c>
      <c r="AU39" s="145">
        <f t="shared" si="20"/>
        <v>0</v>
      </c>
      <c r="AV39" s="145">
        <f t="shared" si="20"/>
        <v>0</v>
      </c>
      <c r="AW39" s="145">
        <f t="shared" si="20"/>
        <v>0</v>
      </c>
      <c r="AX39" s="145">
        <f t="shared" si="20"/>
        <v>0</v>
      </c>
      <c r="AY39" s="145">
        <f>SUM(AY9,AY14,AY25,AY30)</f>
        <v>0</v>
      </c>
      <c r="AZ39" s="145">
        <f>SUM(AZ9,AZ14,AZ25,AZ30)</f>
        <v>0</v>
      </c>
      <c r="BA39" s="145">
        <f>SUM(BA9,BA14,BA25,BA30)</f>
        <v>0</v>
      </c>
      <c r="BB39" s="145">
        <f>SUM(BB9,BB14,BB25,BB30)</f>
        <v>0</v>
      </c>
      <c r="BC39" s="145">
        <f t="shared" si="20"/>
        <v>0</v>
      </c>
    </row>
    <row r="40" spans="1:55" s="140" customFormat="1" ht="12.75" thickBot="1">
      <c r="A40" s="777" t="s">
        <v>538</v>
      </c>
      <c r="B40" s="775" t="s">
        <v>75</v>
      </c>
      <c r="C40" s="775" t="s">
        <v>615</v>
      </c>
      <c r="D40" s="775" t="s">
        <v>1406</v>
      </c>
      <c r="E40" s="720">
        <f>SUM(E15,E20,E31,E36)</f>
        <v>0</v>
      </c>
      <c r="F40" s="720">
        <f t="shared" ref="F40:R40" si="21">SUM(F15,F20,F31,F36)</f>
        <v>0</v>
      </c>
      <c r="G40" s="720">
        <f t="shared" si="21"/>
        <v>0</v>
      </c>
      <c r="H40" s="720">
        <f t="shared" si="21"/>
        <v>0</v>
      </c>
      <c r="I40" s="720">
        <f t="shared" si="21"/>
        <v>0</v>
      </c>
      <c r="J40" s="720">
        <f t="shared" si="21"/>
        <v>0</v>
      </c>
      <c r="K40" s="720">
        <f t="shared" si="21"/>
        <v>0</v>
      </c>
      <c r="L40" s="720">
        <f t="shared" si="21"/>
        <v>0</v>
      </c>
      <c r="M40" s="720">
        <f t="shared" si="21"/>
        <v>0</v>
      </c>
      <c r="N40" s="720">
        <f t="shared" si="21"/>
        <v>0</v>
      </c>
      <c r="O40" s="723">
        <f t="shared" si="21"/>
        <v>0</v>
      </c>
      <c r="P40" s="720">
        <f t="shared" si="21"/>
        <v>0</v>
      </c>
      <c r="Q40" s="720">
        <f t="shared" si="21"/>
        <v>0</v>
      </c>
      <c r="R40" s="720">
        <f t="shared" si="21"/>
        <v>0</v>
      </c>
      <c r="S40" s="720">
        <f t="shared" ref="S40:AB40" si="22">SUM(S15,S20,S31,S36)</f>
        <v>0</v>
      </c>
      <c r="T40" s="720">
        <f t="shared" si="22"/>
        <v>0</v>
      </c>
      <c r="U40" s="720">
        <f t="shared" si="22"/>
        <v>0</v>
      </c>
      <c r="V40" s="720">
        <f t="shared" si="22"/>
        <v>0</v>
      </c>
      <c r="W40" s="720">
        <f t="shared" si="22"/>
        <v>0</v>
      </c>
      <c r="X40" s="720">
        <f>SUM(X15,X20,X31,X36)</f>
        <v>0</v>
      </c>
      <c r="Y40" s="723">
        <f>SUM(Y15,Y20,Y31,Y36)</f>
        <v>0</v>
      </c>
      <c r="Z40" s="720">
        <f>SUM(Z15,Z20,Z31,Z36)</f>
        <v>0</v>
      </c>
      <c r="AA40" s="720">
        <f>SUM(AA15,AA20,AA31,AA36)</f>
        <v>0</v>
      </c>
      <c r="AB40" s="723">
        <f t="shared" si="22"/>
        <v>0</v>
      </c>
      <c r="AC40" s="1073" t="s">
        <v>2225</v>
      </c>
      <c r="AE40" s="764" t="s">
        <v>638</v>
      </c>
      <c r="AF40" s="146">
        <f t="shared" ref="AF40:BC40" si="23">SUM(AF15,AF20,AF31,AF36)</f>
        <v>0</v>
      </c>
      <c r="AG40" s="146">
        <f t="shared" si="23"/>
        <v>0</v>
      </c>
      <c r="AH40" s="146">
        <f t="shared" si="23"/>
        <v>0</v>
      </c>
      <c r="AI40" s="146">
        <f t="shared" si="23"/>
        <v>0</v>
      </c>
      <c r="AJ40" s="146">
        <f t="shared" si="23"/>
        <v>0</v>
      </c>
      <c r="AK40" s="146">
        <f t="shared" si="23"/>
        <v>0</v>
      </c>
      <c r="AL40" s="146">
        <f t="shared" si="23"/>
        <v>0</v>
      </c>
      <c r="AM40" s="146">
        <f t="shared" si="23"/>
        <v>0</v>
      </c>
      <c r="AN40" s="146">
        <f t="shared" si="23"/>
        <v>0</v>
      </c>
      <c r="AO40" s="146">
        <f t="shared" si="23"/>
        <v>0</v>
      </c>
      <c r="AP40" s="146">
        <f t="shared" si="23"/>
        <v>0</v>
      </c>
      <c r="AQ40" s="146">
        <f t="shared" si="23"/>
        <v>0</v>
      </c>
      <c r="AR40" s="146">
        <f t="shared" si="23"/>
        <v>0</v>
      </c>
      <c r="AS40" s="146">
        <f t="shared" si="23"/>
        <v>0</v>
      </c>
      <c r="AT40" s="146">
        <f t="shared" si="23"/>
        <v>0</v>
      </c>
      <c r="AU40" s="146">
        <f t="shared" si="23"/>
        <v>0</v>
      </c>
      <c r="AV40" s="146">
        <f t="shared" si="23"/>
        <v>0</v>
      </c>
      <c r="AW40" s="146">
        <f t="shared" si="23"/>
        <v>0</v>
      </c>
      <c r="AX40" s="146">
        <f t="shared" si="23"/>
        <v>0</v>
      </c>
      <c r="AY40" s="146">
        <f>SUM(AY15,AY20,AY31,AY36)</f>
        <v>0</v>
      </c>
      <c r="AZ40" s="146">
        <f>SUM(AZ15,AZ20,AZ31,AZ36)</f>
        <v>0</v>
      </c>
      <c r="BA40" s="146">
        <f>SUM(BA15,BA20,BA31,BA36)</f>
        <v>0</v>
      </c>
      <c r="BB40" s="146">
        <f>SUM(BB15,BB20,BB31,BB36)</f>
        <v>0</v>
      </c>
      <c r="BC40" s="146">
        <f t="shared" si="23"/>
        <v>0</v>
      </c>
    </row>
  </sheetData>
  <phoneticPr fontId="11" type="noConversion"/>
  <conditionalFormatting sqref="E6:Z40">
    <cfRule type="expression" dxfId="176" priority="2" stopIfTrue="1">
      <formula>E6&lt;&gt;AF6</formula>
    </cfRule>
  </conditionalFormatting>
  <conditionalFormatting sqref="AB6:AB40">
    <cfRule type="expression" dxfId="175" priority="110" stopIfTrue="1">
      <formula>AB6&lt;&gt;BC6</formula>
    </cfRule>
  </conditionalFormatting>
  <conditionalFormatting sqref="AA6:AA40">
    <cfRule type="expression" dxfId="174" priority="1" stopIfTrue="1">
      <formula>AA6&lt;&gt;BB6</formula>
    </cfRule>
  </conditionalFormatting>
  <dataValidations count="1">
    <dataValidation type="whole" operator="greaterThanOrEqual" allowBlank="1" showInputMessage="1" showErrorMessage="1" error="Positive whole numbers only / Nombres entiers positifs uniquement" sqref="AF12:BC15 AF7:BC9 AF34:BC36 AF28:BC31 AF23:BC25 AF18:BC20 E12:AB15 E7:AB9 E34:AB36 E28:AB31 E23:AB25 E18:AB20">
      <formula1>0</formula1>
    </dataValidation>
  </dataValidations>
  <pageMargins left="0.25" right="0.25" top="0.5" bottom="0.3" header="0.5" footer="0.5"/>
  <pageSetup paperSize="9" scale="59" orientation="landscape" r:id="rId1"/>
  <headerFooter alignWithMargins="0"/>
  <legacyDrawing r:id="rId2"/>
</worksheet>
</file>

<file path=xl/worksheets/sheet48.xml><?xml version="1.0" encoding="utf-8"?>
<worksheet xmlns="http://schemas.openxmlformats.org/spreadsheetml/2006/main" xmlns:r="http://schemas.openxmlformats.org/officeDocument/2006/relationships">
  <sheetPr codeName="Sheet_TS31" enableFormatConditionsCalculation="0">
    <tabColor indexed="43"/>
    <pageSetUpPr fitToPage="1"/>
  </sheetPr>
  <dimension ref="A1:BP40"/>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17" sqref="AC17"/>
    </sheetView>
  </sheetViews>
  <sheetFormatPr defaultRowHeight="12"/>
  <cols>
    <col min="1" max="4" width="10.140625" style="777" hidden="1" customWidth="1"/>
    <col min="5" max="28" width="8.7109375" style="95" customWidth="1"/>
    <col min="29" max="29" width="30.7109375" style="777" customWidth="1"/>
    <col min="30" max="30" width="9.140625" style="95" hidden="1" customWidth="1"/>
    <col min="31" max="31" width="33.42578125" style="777" hidden="1" customWidth="1"/>
    <col min="32" max="68" width="9.140625" style="95" hidden="1" customWidth="1"/>
    <col min="69" max="79" width="9.140625" style="95" customWidth="1"/>
    <col min="80" max="16384" width="9.140625" style="95"/>
  </cols>
  <sheetData>
    <row r="1" spans="1:55" ht="48.95" customHeight="1">
      <c r="F1" s="402"/>
      <c r="G1" s="220"/>
      <c r="H1" s="220"/>
      <c r="I1" s="1075" t="s">
        <v>2247</v>
      </c>
      <c r="J1" s="220"/>
      <c r="K1" s="220"/>
      <c r="L1" s="220"/>
      <c r="N1" s="402"/>
      <c r="O1" s="221"/>
      <c r="P1" s="221"/>
      <c r="Q1" s="221"/>
      <c r="R1" s="221"/>
      <c r="S1" s="221"/>
      <c r="T1" s="221"/>
      <c r="U1" s="1075" t="s">
        <v>2247</v>
      </c>
      <c r="V1" s="221"/>
      <c r="W1" s="221"/>
      <c r="X1" s="221"/>
      <c r="Y1" s="221"/>
      <c r="Z1" s="221"/>
      <c r="AA1" s="221"/>
      <c r="AB1" s="221"/>
      <c r="AC1" s="1040">
        <f ca="1">NOW()</f>
        <v>41912.572466666665</v>
      </c>
      <c r="AE1" s="787" t="s">
        <v>662</v>
      </c>
    </row>
    <row r="2" spans="1:55"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c r="AE2" s="770"/>
    </row>
    <row r="3" spans="1:55"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E3" s="772"/>
    </row>
    <row r="4" spans="1:55" s="99" customFormat="1">
      <c r="A4" s="759" t="s">
        <v>1304</v>
      </c>
      <c r="B4" s="759" t="s">
        <v>1302</v>
      </c>
      <c r="C4" s="759" t="s">
        <v>1303</v>
      </c>
      <c r="D4" s="760" t="s">
        <v>1305</v>
      </c>
      <c r="E4" s="98"/>
      <c r="F4" s="98"/>
      <c r="G4" s="98"/>
      <c r="H4" s="98"/>
      <c r="I4" s="98"/>
      <c r="J4" s="98"/>
      <c r="K4" s="98"/>
      <c r="L4" s="98"/>
      <c r="AC4" s="771"/>
      <c r="AE4" s="772"/>
    </row>
    <row r="5" spans="1:55" s="99"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137" customFormat="1" ht="24" customHeight="1" thickBot="1">
      <c r="A6" s="789"/>
      <c r="B6" s="789"/>
      <c r="C6" s="789"/>
      <c r="D6" s="789"/>
      <c r="E6" s="626"/>
      <c r="F6" s="626"/>
      <c r="G6" s="626"/>
      <c r="H6" s="626"/>
      <c r="I6" s="626"/>
      <c r="J6" s="626"/>
      <c r="K6" s="626"/>
      <c r="L6" s="626"/>
      <c r="M6" s="626"/>
      <c r="N6" s="626"/>
      <c r="O6" s="126"/>
      <c r="P6" s="627"/>
      <c r="Q6" s="627"/>
      <c r="R6" s="627"/>
      <c r="S6" s="627"/>
      <c r="T6" s="627"/>
      <c r="U6" s="627"/>
      <c r="V6" s="627"/>
      <c r="W6" s="627"/>
      <c r="X6" s="627"/>
      <c r="Y6" s="126"/>
      <c r="Z6" s="627"/>
      <c r="AA6" s="627"/>
      <c r="AB6" s="126"/>
      <c r="AC6" s="1069" t="s">
        <v>2142</v>
      </c>
      <c r="AE6" s="763" t="s">
        <v>186</v>
      </c>
      <c r="AF6" s="249"/>
      <c r="AG6" s="627"/>
      <c r="AH6" s="627"/>
      <c r="AI6" s="627"/>
      <c r="AJ6" s="627"/>
      <c r="AK6" s="627"/>
      <c r="AL6" s="627"/>
      <c r="AM6" s="627"/>
      <c r="AN6" s="627"/>
      <c r="AO6" s="627"/>
      <c r="AP6" s="627"/>
      <c r="AQ6" s="627"/>
      <c r="AR6" s="627"/>
      <c r="AS6" s="627"/>
      <c r="AT6" s="627"/>
      <c r="AU6" s="627"/>
      <c r="AV6" s="627"/>
      <c r="AW6" s="627"/>
      <c r="AX6" s="627"/>
      <c r="AY6" s="627"/>
      <c r="AZ6" s="627"/>
      <c r="BA6" s="627"/>
      <c r="BB6" s="627"/>
      <c r="BC6" s="627"/>
    </row>
    <row r="7" spans="1:55" s="140" customFormat="1" ht="12.75" customHeight="1">
      <c r="A7" s="775" t="s">
        <v>538</v>
      </c>
      <c r="B7" s="775" t="s">
        <v>73</v>
      </c>
      <c r="C7" s="775" t="s">
        <v>555</v>
      </c>
      <c r="D7" s="775" t="s">
        <v>1407</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2219</v>
      </c>
      <c r="AE7" s="762" t="s">
        <v>1474</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row>
    <row r="8" spans="1:55" s="140" customFormat="1" ht="12.75" customHeight="1">
      <c r="A8" s="775" t="s">
        <v>538</v>
      </c>
      <c r="B8" s="775" t="s">
        <v>1307</v>
      </c>
      <c r="C8" s="775" t="s">
        <v>555</v>
      </c>
      <c r="D8" s="775" t="s">
        <v>1407</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2220</v>
      </c>
      <c r="AE8" s="762" t="s">
        <v>636</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row>
    <row r="9" spans="1:55" s="140" customFormat="1" ht="12.75" customHeight="1">
      <c r="A9" s="775" t="s">
        <v>538</v>
      </c>
      <c r="B9" s="775" t="s">
        <v>74</v>
      </c>
      <c r="C9" s="775" t="s">
        <v>555</v>
      </c>
      <c r="D9" s="775" t="s">
        <v>1407</v>
      </c>
      <c r="E9" s="138">
        <v>0</v>
      </c>
      <c r="F9" s="138">
        <v>0</v>
      </c>
      <c r="G9" s="138">
        <v>0</v>
      </c>
      <c r="H9" s="138">
        <v>0</v>
      </c>
      <c r="I9" s="138">
        <v>0</v>
      </c>
      <c r="J9" s="138">
        <v>0</v>
      </c>
      <c r="K9" s="138">
        <v>0</v>
      </c>
      <c r="L9" s="138">
        <v>0</v>
      </c>
      <c r="M9" s="138">
        <v>0</v>
      </c>
      <c r="N9" s="138">
        <v>0</v>
      </c>
      <c r="O9" s="138">
        <v>0</v>
      </c>
      <c r="P9" s="138">
        <v>0</v>
      </c>
      <c r="Q9" s="138">
        <v>0</v>
      </c>
      <c r="R9" s="138">
        <v>0</v>
      </c>
      <c r="S9" s="138">
        <v>0</v>
      </c>
      <c r="T9" s="138">
        <v>0</v>
      </c>
      <c r="U9" s="138">
        <v>0</v>
      </c>
      <c r="V9" s="138">
        <v>0</v>
      </c>
      <c r="W9" s="138">
        <v>0</v>
      </c>
      <c r="X9" s="138">
        <v>0</v>
      </c>
      <c r="Y9" s="138">
        <v>0</v>
      </c>
      <c r="Z9" s="138">
        <v>0</v>
      </c>
      <c r="AA9" s="138">
        <v>0</v>
      </c>
      <c r="AB9" s="138">
        <v>0</v>
      </c>
      <c r="AC9" s="1054" t="s">
        <v>2221</v>
      </c>
      <c r="AE9" s="762" t="s">
        <v>637</v>
      </c>
      <c r="AF9" s="138">
        <v>0</v>
      </c>
      <c r="AG9" s="138">
        <v>0</v>
      </c>
      <c r="AH9" s="138">
        <v>0</v>
      </c>
      <c r="AI9" s="138">
        <v>0</v>
      </c>
      <c r="AJ9" s="138">
        <v>0</v>
      </c>
      <c r="AK9" s="138">
        <v>0</v>
      </c>
      <c r="AL9" s="138">
        <v>0</v>
      </c>
      <c r="AM9" s="138">
        <v>0</v>
      </c>
      <c r="AN9" s="138">
        <v>0</v>
      </c>
      <c r="AO9" s="138">
        <v>0</v>
      </c>
      <c r="AP9" s="138">
        <v>0</v>
      </c>
      <c r="AQ9" s="138">
        <v>0</v>
      </c>
      <c r="AR9" s="138">
        <v>0</v>
      </c>
      <c r="AS9" s="138">
        <v>0</v>
      </c>
      <c r="AT9" s="138">
        <v>0</v>
      </c>
      <c r="AU9" s="138">
        <v>0</v>
      </c>
      <c r="AV9" s="138">
        <v>0</v>
      </c>
      <c r="AW9" s="138">
        <v>0</v>
      </c>
      <c r="AX9" s="138">
        <v>0</v>
      </c>
      <c r="AY9" s="138">
        <v>0</v>
      </c>
      <c r="AZ9" s="138">
        <v>0</v>
      </c>
      <c r="BA9" s="138">
        <v>0</v>
      </c>
      <c r="BB9" s="138">
        <v>0</v>
      </c>
      <c r="BC9" s="138">
        <v>0</v>
      </c>
    </row>
    <row r="10" spans="1:55" s="140" customFormat="1" ht="12.75" customHeight="1">
      <c r="A10" s="775"/>
      <c r="B10" s="775"/>
      <c r="C10" s="775"/>
      <c r="D10" s="775"/>
      <c r="E10" s="141" t="str">
        <f>IF(AND(SUM(E7:E9)&gt;0,E8=0),"Missing Input",IF(AND(SUM(E7:E8)&gt;0,E9=0),"Missing Output",IF(AND(SUM(E7:E9)&gt;0,E8&gt;0,E9&gt;0),(E9*3.6)/E8*100,"")))</f>
        <v/>
      </c>
      <c r="F10" s="141" t="str">
        <f t="shared" ref="F10:V10" si="0">IF(AND(SUM(F7:F9)&gt;0,F8=0),"Missing Input",IF(AND(SUM(F7:F8)&gt;0,F9=0),"Missing Output",IF(AND(SUM(F7:F9)&gt;0,F8&gt;0,F9&gt;0),(F9*3.6)/F8*100,"")))</f>
        <v/>
      </c>
      <c r="G10" s="141" t="str">
        <f t="shared" si="0"/>
        <v/>
      </c>
      <c r="H10" s="141" t="str">
        <f t="shared" si="0"/>
        <v/>
      </c>
      <c r="I10" s="141" t="str">
        <f t="shared" si="0"/>
        <v/>
      </c>
      <c r="J10" s="141" t="str">
        <f t="shared" si="0"/>
        <v/>
      </c>
      <c r="K10" s="141" t="str">
        <f t="shared" si="0"/>
        <v/>
      </c>
      <c r="L10" s="141" t="str">
        <f t="shared" si="0"/>
        <v/>
      </c>
      <c r="M10" s="141" t="str">
        <f t="shared" si="0"/>
        <v/>
      </c>
      <c r="N10" s="141" t="str">
        <f t="shared" si="0"/>
        <v/>
      </c>
      <c r="O10" s="141" t="str">
        <f t="shared" si="0"/>
        <v/>
      </c>
      <c r="P10" s="141" t="str">
        <f t="shared" si="0"/>
        <v/>
      </c>
      <c r="Q10" s="141" t="str">
        <f t="shared" si="0"/>
        <v/>
      </c>
      <c r="R10" s="141" t="str">
        <f t="shared" si="0"/>
        <v/>
      </c>
      <c r="S10" s="141" t="str">
        <f t="shared" si="0"/>
        <v/>
      </c>
      <c r="T10" s="141" t="str">
        <f t="shared" si="0"/>
        <v/>
      </c>
      <c r="U10" s="141" t="str">
        <f t="shared" si="0"/>
        <v/>
      </c>
      <c r="V10" s="141" t="str">
        <f t="shared" si="0"/>
        <v/>
      </c>
      <c r="W10" s="141" t="str">
        <f t="shared" ref="W10:AB10" si="1">IF(AND(SUM(W7:W9)&gt;0,W8=0),"Missing Input",IF(AND(SUM(W7:W8)&gt;0,W9=0),"Missing Output",IF(AND(SUM(W7:W9)&gt;0,W8&gt;0,W9&gt;0),(W9*3.6)/W8*100,"")))</f>
        <v/>
      </c>
      <c r="X10" s="141" t="str">
        <f t="shared" si="1"/>
        <v/>
      </c>
      <c r="Y10" s="141" t="str">
        <f t="shared" si="1"/>
        <v/>
      </c>
      <c r="Z10" s="141" t="str">
        <f t="shared" si="1"/>
        <v/>
      </c>
      <c r="AA10" s="141" t="str">
        <f t="shared" si="1"/>
        <v/>
      </c>
      <c r="AB10" s="141" t="str">
        <f t="shared" si="1"/>
        <v/>
      </c>
      <c r="AC10" s="1070" t="s">
        <v>2222</v>
      </c>
      <c r="AE10" s="762" t="s">
        <v>964</v>
      </c>
      <c r="AF10" s="141" t="str">
        <f t="shared" ref="AF10:BC10" si="2">IF(AND(SUM(AF7:AF9)&gt;0,AF8=0),"Missing Input",IF(AND(SUM(AF7:AF8)&gt;0,AF9=0),"Missing Output",IF(AND(SUM(AF7:AF9)&gt;0,AF8&gt;0,AF9&gt;0),(AF9*3.6)/AF8*100,"")))</f>
        <v/>
      </c>
      <c r="AG10" s="141" t="str">
        <f t="shared" si="2"/>
        <v/>
      </c>
      <c r="AH10" s="141" t="str">
        <f t="shared" si="2"/>
        <v/>
      </c>
      <c r="AI10" s="141" t="str">
        <f t="shared" si="2"/>
        <v/>
      </c>
      <c r="AJ10" s="141" t="str">
        <f t="shared" si="2"/>
        <v/>
      </c>
      <c r="AK10" s="141" t="str">
        <f t="shared" si="2"/>
        <v/>
      </c>
      <c r="AL10" s="141" t="str">
        <f t="shared" si="2"/>
        <v/>
      </c>
      <c r="AM10" s="141" t="str">
        <f t="shared" si="2"/>
        <v/>
      </c>
      <c r="AN10" s="141" t="str">
        <f t="shared" si="2"/>
        <v/>
      </c>
      <c r="AO10" s="141" t="str">
        <f t="shared" si="2"/>
        <v/>
      </c>
      <c r="AP10" s="141" t="str">
        <f t="shared" si="2"/>
        <v/>
      </c>
      <c r="AQ10" s="141" t="str">
        <f t="shared" si="2"/>
        <v/>
      </c>
      <c r="AR10" s="141" t="str">
        <f t="shared" si="2"/>
        <v/>
      </c>
      <c r="AS10" s="141" t="str">
        <f t="shared" si="2"/>
        <v/>
      </c>
      <c r="AT10" s="141" t="str">
        <f t="shared" si="2"/>
        <v/>
      </c>
      <c r="AU10" s="141" t="str">
        <f t="shared" si="2"/>
        <v/>
      </c>
      <c r="AV10" s="141" t="str">
        <f t="shared" si="2"/>
        <v/>
      </c>
      <c r="AW10" s="141" t="str">
        <f t="shared" si="2"/>
        <v/>
      </c>
      <c r="AX10" s="141" t="str">
        <f t="shared" si="2"/>
        <v/>
      </c>
      <c r="AY10" s="141" t="str">
        <f>IF(AND(SUM(AY7:AY9)&gt;0,AY8=0),"Missing Input",IF(AND(SUM(AY7:AY8)&gt;0,AY9=0),"Missing Output",IF(AND(SUM(AY7:AY9)&gt;0,AY8&gt;0,AY9&gt;0),(AY9*3.6)/AY8*100,"")))</f>
        <v/>
      </c>
      <c r="AZ10" s="141" t="str">
        <f>IF(AND(SUM(AZ7:AZ9)&gt;0,AZ8=0),"Missing Input",IF(AND(SUM(AZ7:AZ8)&gt;0,AZ9=0),"Missing Output",IF(AND(SUM(AZ7:AZ9)&gt;0,AZ8&gt;0,AZ9&gt;0),(AZ9*3.6)/AZ8*100,"")))</f>
        <v/>
      </c>
      <c r="BA10" s="141" t="str">
        <f>IF(AND(SUM(BA7:BA9)&gt;0,BA8=0),"Missing Input",IF(AND(SUM(BA7:BA8)&gt;0,BA9=0),"Missing Output",IF(AND(SUM(BA7:BA9)&gt;0,BA8&gt;0,BA9&gt;0),(BA9*3.6)/BA8*100,"")))</f>
        <v/>
      </c>
      <c r="BB10" s="141" t="str">
        <f>IF(AND(SUM(BB7:BB9)&gt;0,BB8=0),"Missing Input",IF(AND(SUM(BB7:BB8)&gt;0,BB9=0),"Missing Output",IF(AND(SUM(BB7:BB9)&gt;0,BB8&gt;0,BB9&gt;0),(BB9*3.6)/BB8*100,"")))</f>
        <v/>
      </c>
      <c r="BC10" s="141" t="str">
        <f t="shared" si="2"/>
        <v/>
      </c>
    </row>
    <row r="11" spans="1:55" s="140" customFormat="1" ht="24" customHeight="1">
      <c r="A11" s="775"/>
      <c r="B11" s="775"/>
      <c r="C11" s="775"/>
      <c r="D11" s="775"/>
      <c r="E11" s="628"/>
      <c r="F11" s="628"/>
      <c r="G11" s="628"/>
      <c r="H11" s="628"/>
      <c r="I11" s="628"/>
      <c r="J11" s="629"/>
      <c r="K11" s="629"/>
      <c r="L11" s="629"/>
      <c r="M11" s="629"/>
      <c r="N11" s="629"/>
      <c r="O11" s="144"/>
      <c r="P11" s="630"/>
      <c r="Q11" s="630"/>
      <c r="R11" s="630"/>
      <c r="S11" s="630"/>
      <c r="T11" s="630"/>
      <c r="U11" s="630"/>
      <c r="V11" s="630"/>
      <c r="W11" s="630"/>
      <c r="X11" s="630"/>
      <c r="Y11" s="144"/>
      <c r="Z11" s="630"/>
      <c r="AA11" s="630"/>
      <c r="AB11" s="144"/>
      <c r="AC11" s="1067" t="s">
        <v>2141</v>
      </c>
      <c r="AE11" s="762" t="s">
        <v>189</v>
      </c>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row>
    <row r="12" spans="1:55" s="140" customFormat="1" ht="12.75" customHeight="1">
      <c r="A12" s="775" t="s">
        <v>538</v>
      </c>
      <c r="B12" s="775" t="s">
        <v>73</v>
      </c>
      <c r="C12" s="775" t="s">
        <v>556</v>
      </c>
      <c r="D12" s="775" t="s">
        <v>1407</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2219</v>
      </c>
      <c r="AE12" s="762" t="s">
        <v>1474</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row>
    <row r="13" spans="1:55" s="140" customFormat="1" ht="12.75" customHeight="1">
      <c r="A13" s="775" t="s">
        <v>538</v>
      </c>
      <c r="B13" s="775" t="s">
        <v>1307</v>
      </c>
      <c r="C13" s="775" t="s">
        <v>556</v>
      </c>
      <c r="D13" s="775" t="s">
        <v>1407</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2220</v>
      </c>
      <c r="AE13" s="762" t="s">
        <v>636</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row>
    <row r="14" spans="1:55" s="140" customFormat="1" ht="12.75" customHeight="1">
      <c r="A14" s="775" t="s">
        <v>538</v>
      </c>
      <c r="B14" s="775" t="s">
        <v>74</v>
      </c>
      <c r="C14" s="775" t="s">
        <v>556</v>
      </c>
      <c r="D14" s="775" t="s">
        <v>1407</v>
      </c>
      <c r="E14" s="138">
        <v>0</v>
      </c>
      <c r="F14" s="138">
        <v>0</v>
      </c>
      <c r="G14" s="138">
        <v>0</v>
      </c>
      <c r="H14" s="138">
        <v>0</v>
      </c>
      <c r="I14" s="138">
        <v>0</v>
      </c>
      <c r="J14" s="138">
        <v>0</v>
      </c>
      <c r="K14" s="138">
        <v>0</v>
      </c>
      <c r="L14" s="138">
        <v>0</v>
      </c>
      <c r="M14" s="138">
        <v>0</v>
      </c>
      <c r="N14" s="138">
        <v>0</v>
      </c>
      <c r="O14" s="138">
        <v>0</v>
      </c>
      <c r="P14" s="138">
        <v>0</v>
      </c>
      <c r="Q14" s="138">
        <v>0</v>
      </c>
      <c r="R14" s="138">
        <v>0</v>
      </c>
      <c r="S14" s="138">
        <v>0</v>
      </c>
      <c r="T14" s="138">
        <v>0</v>
      </c>
      <c r="U14" s="138">
        <v>0</v>
      </c>
      <c r="V14" s="138">
        <v>0</v>
      </c>
      <c r="W14" s="138">
        <v>0</v>
      </c>
      <c r="X14" s="138">
        <v>0</v>
      </c>
      <c r="Y14" s="138">
        <v>0</v>
      </c>
      <c r="Z14" s="138">
        <v>0</v>
      </c>
      <c r="AA14" s="138">
        <v>0</v>
      </c>
      <c r="AB14" s="138">
        <v>0</v>
      </c>
      <c r="AC14" s="1054" t="s">
        <v>2221</v>
      </c>
      <c r="AE14" s="762" t="s">
        <v>637</v>
      </c>
      <c r="AF14" s="138">
        <v>0</v>
      </c>
      <c r="AG14" s="138">
        <v>0</v>
      </c>
      <c r="AH14" s="138">
        <v>0</v>
      </c>
      <c r="AI14" s="138">
        <v>0</v>
      </c>
      <c r="AJ14" s="138">
        <v>0</v>
      </c>
      <c r="AK14" s="138">
        <v>0</v>
      </c>
      <c r="AL14" s="138">
        <v>0</v>
      </c>
      <c r="AM14" s="138">
        <v>0</v>
      </c>
      <c r="AN14" s="138">
        <v>0</v>
      </c>
      <c r="AO14" s="138">
        <v>0</v>
      </c>
      <c r="AP14" s="138">
        <v>0</v>
      </c>
      <c r="AQ14" s="138">
        <v>0</v>
      </c>
      <c r="AR14" s="138">
        <v>0</v>
      </c>
      <c r="AS14" s="138">
        <v>0</v>
      </c>
      <c r="AT14" s="138">
        <v>0</v>
      </c>
      <c r="AU14" s="138">
        <v>0</v>
      </c>
      <c r="AV14" s="138">
        <v>0</v>
      </c>
      <c r="AW14" s="138">
        <v>0</v>
      </c>
      <c r="AX14" s="138">
        <v>0</v>
      </c>
      <c r="AY14" s="138">
        <v>0</v>
      </c>
      <c r="AZ14" s="138">
        <v>0</v>
      </c>
      <c r="BA14" s="138">
        <v>0</v>
      </c>
      <c r="BB14" s="138">
        <v>0</v>
      </c>
      <c r="BC14" s="138">
        <v>0</v>
      </c>
    </row>
    <row r="15" spans="1:55" s="140" customFormat="1" ht="12.75" customHeight="1">
      <c r="A15" s="775" t="s">
        <v>538</v>
      </c>
      <c r="B15" s="775" t="s">
        <v>75</v>
      </c>
      <c r="C15" s="775" t="s">
        <v>556</v>
      </c>
      <c r="D15" s="775" t="s">
        <v>1407</v>
      </c>
      <c r="E15" s="138">
        <v>0</v>
      </c>
      <c r="F15" s="138">
        <v>0</v>
      </c>
      <c r="G15" s="138">
        <v>0</v>
      </c>
      <c r="H15" s="138">
        <v>0</v>
      </c>
      <c r="I15" s="138">
        <v>0</v>
      </c>
      <c r="J15" s="138">
        <v>0</v>
      </c>
      <c r="K15" s="138">
        <v>0</v>
      </c>
      <c r="L15" s="138">
        <v>0</v>
      </c>
      <c r="M15" s="138">
        <v>0</v>
      </c>
      <c r="N15" s="138">
        <v>0</v>
      </c>
      <c r="O15" s="138">
        <v>0</v>
      </c>
      <c r="P15" s="138">
        <v>0</v>
      </c>
      <c r="Q15" s="138">
        <v>0</v>
      </c>
      <c r="R15" s="138">
        <v>0</v>
      </c>
      <c r="S15" s="138">
        <v>0</v>
      </c>
      <c r="T15" s="138">
        <v>0</v>
      </c>
      <c r="U15" s="138">
        <v>0</v>
      </c>
      <c r="V15" s="138">
        <v>0</v>
      </c>
      <c r="W15" s="138">
        <v>0</v>
      </c>
      <c r="X15" s="138">
        <v>0</v>
      </c>
      <c r="Y15" s="138">
        <v>0</v>
      </c>
      <c r="Z15" s="138">
        <v>0</v>
      </c>
      <c r="AA15" s="138">
        <v>0</v>
      </c>
      <c r="AB15" s="138">
        <v>0</v>
      </c>
      <c r="AC15" s="1054" t="s">
        <v>2225</v>
      </c>
      <c r="AE15" s="762" t="s">
        <v>638</v>
      </c>
      <c r="AF15" s="138">
        <v>0</v>
      </c>
      <c r="AG15" s="138">
        <v>0</v>
      </c>
      <c r="AH15" s="138">
        <v>0</v>
      </c>
      <c r="AI15" s="138">
        <v>0</v>
      </c>
      <c r="AJ15" s="138">
        <v>0</v>
      </c>
      <c r="AK15" s="138">
        <v>0</v>
      </c>
      <c r="AL15" s="138">
        <v>0</v>
      </c>
      <c r="AM15" s="138">
        <v>0</v>
      </c>
      <c r="AN15" s="138">
        <v>0</v>
      </c>
      <c r="AO15" s="138">
        <v>0</v>
      </c>
      <c r="AP15" s="138">
        <v>0</v>
      </c>
      <c r="AQ15" s="138">
        <v>0</v>
      </c>
      <c r="AR15" s="138">
        <v>0</v>
      </c>
      <c r="AS15" s="138">
        <v>0</v>
      </c>
      <c r="AT15" s="138">
        <v>0</v>
      </c>
      <c r="AU15" s="138">
        <v>0</v>
      </c>
      <c r="AV15" s="138">
        <v>0</v>
      </c>
      <c r="AW15" s="138">
        <v>0</v>
      </c>
      <c r="AX15" s="138">
        <v>0</v>
      </c>
      <c r="AY15" s="138">
        <v>0</v>
      </c>
      <c r="AZ15" s="138">
        <v>0</v>
      </c>
      <c r="BA15" s="138">
        <v>0</v>
      </c>
      <c r="BB15" s="138">
        <v>0</v>
      </c>
      <c r="BC15" s="138">
        <v>0</v>
      </c>
    </row>
    <row r="16" spans="1:55" s="140" customFormat="1" ht="12.75" customHeight="1">
      <c r="A16" s="775"/>
      <c r="B16" s="775"/>
      <c r="C16" s="775"/>
      <c r="D16" s="775"/>
      <c r="E16" s="141" t="str">
        <f>IF(AND(SUM(E12:E15)&gt;0,E13=0),"Missing Input",IF(AND(SUM(E12:E15)&gt;0,E14=0),"Missing Output",IF(AND(SUM(E12:E15)&gt;0,E13&gt;0,E14&gt;0),(E14*3.6+E15)/E13*100,"")))</f>
        <v/>
      </c>
      <c r="F16" s="141" t="str">
        <f t="shared" ref="F16:V16" si="3">IF(AND(SUM(F12:F15)&gt;0,F13=0),"Missing Input",IF(AND(SUM(F12:F15)&gt;0,F14=0),"Missing Output",IF(AND(SUM(F12:F15)&gt;0,F13&gt;0,F14&gt;0),(F14*3.6+F15)/F13*100,"")))</f>
        <v/>
      </c>
      <c r="G16" s="141" t="str">
        <f t="shared" si="3"/>
        <v/>
      </c>
      <c r="H16" s="141" t="str">
        <f t="shared" si="3"/>
        <v/>
      </c>
      <c r="I16" s="141" t="str">
        <f t="shared" si="3"/>
        <v/>
      </c>
      <c r="J16" s="141" t="str">
        <f t="shared" si="3"/>
        <v/>
      </c>
      <c r="K16" s="141" t="str">
        <f t="shared" si="3"/>
        <v/>
      </c>
      <c r="L16" s="141" t="str">
        <f t="shared" si="3"/>
        <v/>
      </c>
      <c r="M16" s="141" t="str">
        <f t="shared" si="3"/>
        <v/>
      </c>
      <c r="N16" s="141" t="str">
        <f t="shared" si="3"/>
        <v/>
      </c>
      <c r="O16" s="141" t="str">
        <f t="shared" si="3"/>
        <v/>
      </c>
      <c r="P16" s="141" t="str">
        <f t="shared" si="3"/>
        <v/>
      </c>
      <c r="Q16" s="141" t="str">
        <f t="shared" si="3"/>
        <v/>
      </c>
      <c r="R16" s="141" t="str">
        <f t="shared" si="3"/>
        <v/>
      </c>
      <c r="S16" s="141" t="str">
        <f t="shared" si="3"/>
        <v/>
      </c>
      <c r="T16" s="141" t="str">
        <f t="shared" si="3"/>
        <v/>
      </c>
      <c r="U16" s="141" t="str">
        <f t="shared" si="3"/>
        <v/>
      </c>
      <c r="V16" s="141" t="str">
        <f t="shared" si="3"/>
        <v/>
      </c>
      <c r="W16" s="141" t="str">
        <f t="shared" ref="W16:AB16" si="4">IF(AND(SUM(W12:W15)&gt;0,W13=0),"Missing Input",IF(AND(SUM(W12:W15)&gt;0,W14=0),"Missing Output",IF(AND(SUM(W12:W15)&gt;0,W13&gt;0,W14&gt;0),(W14*3.6+W15)/W13*100,"")))</f>
        <v/>
      </c>
      <c r="X16" s="141" t="str">
        <f t="shared" si="4"/>
        <v/>
      </c>
      <c r="Y16" s="141" t="str">
        <f t="shared" si="4"/>
        <v/>
      </c>
      <c r="Z16" s="141" t="str">
        <f t="shared" si="4"/>
        <v/>
      </c>
      <c r="AA16" s="141" t="str">
        <f t="shared" si="4"/>
        <v/>
      </c>
      <c r="AB16" s="141" t="str">
        <f t="shared" si="4"/>
        <v/>
      </c>
      <c r="AC16" s="1070" t="s">
        <v>2222</v>
      </c>
      <c r="AE16" s="762" t="s">
        <v>964</v>
      </c>
      <c r="AF16" s="141" t="str">
        <f t="shared" ref="AF16:BC16" si="5">IF(AND(SUM(AF12:AF15)&gt;0,AF13=0),"Missing Input",IF(AND(SUM(AF12:AF15)&gt;0,AF14=0),"Missing Output",IF(AND(SUM(AF12:AF15)&gt;0,AF13&gt;0,AF14&gt;0),(AF14*3.6+AF15)/AF13*100,"")))</f>
        <v/>
      </c>
      <c r="AG16" s="141" t="str">
        <f t="shared" si="5"/>
        <v/>
      </c>
      <c r="AH16" s="141" t="str">
        <f t="shared" si="5"/>
        <v/>
      </c>
      <c r="AI16" s="141" t="str">
        <f t="shared" si="5"/>
        <v/>
      </c>
      <c r="AJ16" s="141" t="str">
        <f t="shared" si="5"/>
        <v/>
      </c>
      <c r="AK16" s="141" t="str">
        <f t="shared" si="5"/>
        <v/>
      </c>
      <c r="AL16" s="141" t="str">
        <f t="shared" si="5"/>
        <v/>
      </c>
      <c r="AM16" s="141" t="str">
        <f t="shared" si="5"/>
        <v/>
      </c>
      <c r="AN16" s="141" t="str">
        <f t="shared" si="5"/>
        <v/>
      </c>
      <c r="AO16" s="141" t="str">
        <f t="shared" si="5"/>
        <v/>
      </c>
      <c r="AP16" s="141" t="str">
        <f t="shared" si="5"/>
        <v/>
      </c>
      <c r="AQ16" s="141" t="str">
        <f t="shared" si="5"/>
        <v/>
      </c>
      <c r="AR16" s="141" t="str">
        <f t="shared" si="5"/>
        <v/>
      </c>
      <c r="AS16" s="141" t="str">
        <f t="shared" si="5"/>
        <v/>
      </c>
      <c r="AT16" s="141" t="str">
        <f t="shared" si="5"/>
        <v/>
      </c>
      <c r="AU16" s="141" t="str">
        <f t="shared" si="5"/>
        <v/>
      </c>
      <c r="AV16" s="141" t="str">
        <f t="shared" si="5"/>
        <v/>
      </c>
      <c r="AW16" s="141" t="str">
        <f t="shared" si="5"/>
        <v/>
      </c>
      <c r="AX16" s="141" t="str">
        <f t="shared" si="5"/>
        <v/>
      </c>
      <c r="AY16" s="141" t="str">
        <f>IF(AND(SUM(AY12:AY15)&gt;0,AY13=0),"Missing Input",IF(AND(SUM(AY12:AY15)&gt;0,AY14=0),"Missing Output",IF(AND(SUM(AY12:AY15)&gt;0,AY13&gt;0,AY14&gt;0),(AY14*3.6+AY15)/AY13*100,"")))</f>
        <v/>
      </c>
      <c r="AZ16" s="141" t="str">
        <f>IF(AND(SUM(AZ12:AZ15)&gt;0,AZ13=0),"Missing Input",IF(AND(SUM(AZ12:AZ15)&gt;0,AZ14=0),"Missing Output",IF(AND(SUM(AZ12:AZ15)&gt;0,AZ13&gt;0,AZ14&gt;0),(AZ14*3.6+AZ15)/AZ13*100,"")))</f>
        <v/>
      </c>
      <c r="BA16" s="141" t="str">
        <f>IF(AND(SUM(BA12:BA15)&gt;0,BA13=0),"Missing Input",IF(AND(SUM(BA12:BA15)&gt;0,BA14=0),"Missing Output",IF(AND(SUM(BA12:BA15)&gt;0,BA13&gt;0,BA14&gt;0),(BA14*3.6+BA15)/BA13*100,"")))</f>
        <v/>
      </c>
      <c r="BB16" s="141" t="str">
        <f>IF(AND(SUM(BB12:BB15)&gt;0,BB13=0),"Missing Input",IF(AND(SUM(BB12:BB15)&gt;0,BB14=0),"Missing Output",IF(AND(SUM(BB12:BB15)&gt;0,BB13&gt;0,BB14&gt;0),(BB14*3.6+BB15)/BB13*100,"")))</f>
        <v/>
      </c>
      <c r="BC16" s="141" t="str">
        <f t="shared" si="5"/>
        <v/>
      </c>
    </row>
    <row r="17" spans="1:55" s="140" customFormat="1" ht="24" customHeight="1">
      <c r="A17" s="775"/>
      <c r="B17" s="775"/>
      <c r="C17" s="775"/>
      <c r="D17" s="775"/>
      <c r="E17" s="628"/>
      <c r="F17" s="628"/>
      <c r="G17" s="628"/>
      <c r="H17" s="628"/>
      <c r="I17" s="628"/>
      <c r="J17" s="629"/>
      <c r="K17" s="629"/>
      <c r="L17" s="629"/>
      <c r="M17" s="629"/>
      <c r="N17" s="629"/>
      <c r="O17" s="143"/>
      <c r="P17" s="629"/>
      <c r="Q17" s="629"/>
      <c r="R17" s="629"/>
      <c r="S17" s="629"/>
      <c r="T17" s="629"/>
      <c r="U17" s="629"/>
      <c r="V17" s="629"/>
      <c r="W17" s="629"/>
      <c r="X17" s="629"/>
      <c r="Y17" s="143"/>
      <c r="Z17" s="629"/>
      <c r="AA17" s="629"/>
      <c r="AB17" s="143"/>
      <c r="AC17" s="1066" t="s">
        <v>2269</v>
      </c>
      <c r="AE17" s="762" t="s">
        <v>198</v>
      </c>
      <c r="AF17" s="629"/>
      <c r="AG17" s="629"/>
      <c r="AH17" s="629"/>
      <c r="AI17" s="629"/>
      <c r="AJ17" s="629"/>
      <c r="AK17" s="629"/>
      <c r="AL17" s="629"/>
      <c r="AM17" s="629"/>
      <c r="AN17" s="629"/>
      <c r="AO17" s="629"/>
      <c r="AP17" s="629"/>
      <c r="AQ17" s="629"/>
      <c r="AR17" s="629"/>
      <c r="AS17" s="629"/>
      <c r="AT17" s="629"/>
      <c r="AU17" s="629"/>
      <c r="AV17" s="629"/>
      <c r="AW17" s="629"/>
      <c r="AX17" s="629"/>
      <c r="AY17" s="629"/>
      <c r="AZ17" s="629"/>
      <c r="BA17" s="629"/>
      <c r="BB17" s="629"/>
      <c r="BC17" s="629"/>
    </row>
    <row r="18" spans="1:55" s="140" customFormat="1" ht="12.75" customHeight="1">
      <c r="A18" s="775" t="s">
        <v>538</v>
      </c>
      <c r="B18" s="775" t="s">
        <v>73</v>
      </c>
      <c r="C18" s="775" t="s">
        <v>558</v>
      </c>
      <c r="D18" s="775" t="s">
        <v>1407</v>
      </c>
      <c r="E18" s="138">
        <v>0</v>
      </c>
      <c r="F18" s="138">
        <v>0</v>
      </c>
      <c r="G18" s="138">
        <v>0</v>
      </c>
      <c r="H18" s="138">
        <v>0</v>
      </c>
      <c r="I18" s="138">
        <v>0</v>
      </c>
      <c r="J18" s="138">
        <v>0</v>
      </c>
      <c r="K18" s="138">
        <v>0</v>
      </c>
      <c r="L18" s="138">
        <v>0</v>
      </c>
      <c r="M18" s="138">
        <v>0</v>
      </c>
      <c r="N18" s="138">
        <v>0</v>
      </c>
      <c r="O18" s="138">
        <v>0</v>
      </c>
      <c r="P18" s="138">
        <v>0</v>
      </c>
      <c r="Q18" s="138">
        <v>0</v>
      </c>
      <c r="R18" s="138">
        <v>0</v>
      </c>
      <c r="S18" s="138">
        <v>0</v>
      </c>
      <c r="T18" s="138">
        <v>0</v>
      </c>
      <c r="U18" s="138">
        <v>0</v>
      </c>
      <c r="V18" s="138">
        <v>0</v>
      </c>
      <c r="W18" s="138">
        <v>0</v>
      </c>
      <c r="X18" s="138">
        <v>0</v>
      </c>
      <c r="Y18" s="138">
        <v>0</v>
      </c>
      <c r="Z18" s="138">
        <v>0</v>
      </c>
      <c r="AA18" s="138">
        <v>0</v>
      </c>
      <c r="AB18" s="138">
        <v>0</v>
      </c>
      <c r="AC18" s="1054" t="s">
        <v>2219</v>
      </c>
      <c r="AE18" s="762" t="s">
        <v>1474</v>
      </c>
      <c r="AF18" s="138">
        <v>0</v>
      </c>
      <c r="AG18" s="138">
        <v>0</v>
      </c>
      <c r="AH18" s="138">
        <v>0</v>
      </c>
      <c r="AI18" s="138">
        <v>0</v>
      </c>
      <c r="AJ18" s="138">
        <v>0</v>
      </c>
      <c r="AK18" s="138">
        <v>0</v>
      </c>
      <c r="AL18" s="138">
        <v>0</v>
      </c>
      <c r="AM18" s="138">
        <v>0</v>
      </c>
      <c r="AN18" s="138">
        <v>0</v>
      </c>
      <c r="AO18" s="138">
        <v>0</v>
      </c>
      <c r="AP18" s="138">
        <v>0</v>
      </c>
      <c r="AQ18" s="138">
        <v>0</v>
      </c>
      <c r="AR18" s="138">
        <v>0</v>
      </c>
      <c r="AS18" s="138">
        <v>0</v>
      </c>
      <c r="AT18" s="138">
        <v>0</v>
      </c>
      <c r="AU18" s="138">
        <v>0</v>
      </c>
      <c r="AV18" s="138">
        <v>0</v>
      </c>
      <c r="AW18" s="138">
        <v>0</v>
      </c>
      <c r="AX18" s="138">
        <v>0</v>
      </c>
      <c r="AY18" s="138">
        <v>0</v>
      </c>
      <c r="AZ18" s="138">
        <v>0</v>
      </c>
      <c r="BA18" s="138">
        <v>0</v>
      </c>
      <c r="BB18" s="138">
        <v>0</v>
      </c>
      <c r="BC18" s="138">
        <v>0</v>
      </c>
    </row>
    <row r="19" spans="1:55" s="140" customFormat="1" ht="12.75" customHeight="1">
      <c r="A19" s="775" t="s">
        <v>538</v>
      </c>
      <c r="B19" s="775" t="s">
        <v>1307</v>
      </c>
      <c r="C19" s="775" t="s">
        <v>558</v>
      </c>
      <c r="D19" s="775" t="s">
        <v>1407</v>
      </c>
      <c r="E19" s="138">
        <v>0</v>
      </c>
      <c r="F19" s="138">
        <v>0</v>
      </c>
      <c r="G19" s="138">
        <v>0</v>
      </c>
      <c r="H19" s="138">
        <v>0</v>
      </c>
      <c r="I19" s="138">
        <v>0</v>
      </c>
      <c r="J19" s="138">
        <v>0</v>
      </c>
      <c r="K19" s="138">
        <v>0</v>
      </c>
      <c r="L19" s="138">
        <v>0</v>
      </c>
      <c r="M19" s="138">
        <v>0</v>
      </c>
      <c r="N19" s="138">
        <v>0</v>
      </c>
      <c r="O19" s="138">
        <v>0</v>
      </c>
      <c r="P19" s="138">
        <v>0</v>
      </c>
      <c r="Q19" s="138">
        <v>0</v>
      </c>
      <c r="R19" s="138">
        <v>0</v>
      </c>
      <c r="S19" s="138">
        <v>0</v>
      </c>
      <c r="T19" s="138">
        <v>0</v>
      </c>
      <c r="U19" s="138">
        <v>0</v>
      </c>
      <c r="V19" s="138">
        <v>0</v>
      </c>
      <c r="W19" s="138">
        <v>0</v>
      </c>
      <c r="X19" s="138">
        <v>0</v>
      </c>
      <c r="Y19" s="138">
        <v>0</v>
      </c>
      <c r="Z19" s="138">
        <v>0</v>
      </c>
      <c r="AA19" s="138">
        <v>0</v>
      </c>
      <c r="AB19" s="138">
        <v>0</v>
      </c>
      <c r="AC19" s="1054" t="s">
        <v>2220</v>
      </c>
      <c r="AE19" s="762" t="s">
        <v>636</v>
      </c>
      <c r="AF19" s="138">
        <v>0</v>
      </c>
      <c r="AG19" s="138">
        <v>0</v>
      </c>
      <c r="AH19" s="138">
        <v>0</v>
      </c>
      <c r="AI19" s="138">
        <v>0</v>
      </c>
      <c r="AJ19" s="138">
        <v>0</v>
      </c>
      <c r="AK19" s="138">
        <v>0</v>
      </c>
      <c r="AL19" s="138">
        <v>0</v>
      </c>
      <c r="AM19" s="138">
        <v>0</v>
      </c>
      <c r="AN19" s="138">
        <v>0</v>
      </c>
      <c r="AO19" s="138">
        <v>0</v>
      </c>
      <c r="AP19" s="138">
        <v>0</v>
      </c>
      <c r="AQ19" s="138">
        <v>0</v>
      </c>
      <c r="AR19" s="138">
        <v>0</v>
      </c>
      <c r="AS19" s="138">
        <v>0</v>
      </c>
      <c r="AT19" s="138">
        <v>0</v>
      </c>
      <c r="AU19" s="138">
        <v>0</v>
      </c>
      <c r="AV19" s="138">
        <v>0</v>
      </c>
      <c r="AW19" s="138">
        <v>0</v>
      </c>
      <c r="AX19" s="138">
        <v>0</v>
      </c>
      <c r="AY19" s="138">
        <v>0</v>
      </c>
      <c r="AZ19" s="138">
        <v>0</v>
      </c>
      <c r="BA19" s="138">
        <v>0</v>
      </c>
      <c r="BB19" s="138">
        <v>0</v>
      </c>
      <c r="BC19" s="138">
        <v>0</v>
      </c>
    </row>
    <row r="20" spans="1:55" s="140" customFormat="1" ht="12.75" customHeight="1">
      <c r="A20" s="775" t="s">
        <v>538</v>
      </c>
      <c r="B20" s="775" t="s">
        <v>75</v>
      </c>
      <c r="C20" s="775" t="s">
        <v>558</v>
      </c>
      <c r="D20" s="775" t="s">
        <v>1407</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2225</v>
      </c>
      <c r="AE20" s="762" t="s">
        <v>638</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row>
    <row r="21" spans="1:55" s="140" customFormat="1" ht="12.75" customHeight="1">
      <c r="A21" s="775"/>
      <c r="B21" s="775"/>
      <c r="C21" s="775"/>
      <c r="D21" s="775"/>
      <c r="E21" s="141" t="str">
        <f>IF(AND(SUM(E18:E20)&gt;0,E19=0),"Missing Input",IF(AND(SUM(E18:E19)&gt;0,E20=0),"Missing Output",IF(AND(SUM(E18:E20)&gt;0,E19&gt;0,E20&gt;0),(E20/E19)*100,"")))</f>
        <v/>
      </c>
      <c r="F21" s="141" t="str">
        <f t="shared" ref="F21:V21" si="6">IF(AND(SUM(F18:F20)&gt;0,F19=0),"Missing Input",IF(AND(SUM(F18:F19)&gt;0,F20=0),"Missing Output",IF(AND(SUM(F18:F20)&gt;0,F19&gt;0,F20&gt;0),(F20/F19)*100,"")))</f>
        <v/>
      </c>
      <c r="G21" s="141" t="str">
        <f t="shared" si="6"/>
        <v/>
      </c>
      <c r="H21" s="141" t="str">
        <f t="shared" si="6"/>
        <v/>
      </c>
      <c r="I21" s="141" t="str">
        <f t="shared" si="6"/>
        <v/>
      </c>
      <c r="J21" s="141" t="str">
        <f t="shared" si="6"/>
        <v/>
      </c>
      <c r="K21" s="141" t="str">
        <f t="shared" si="6"/>
        <v/>
      </c>
      <c r="L21" s="141" t="str">
        <f t="shared" si="6"/>
        <v/>
      </c>
      <c r="M21" s="141" t="str">
        <f t="shared" si="6"/>
        <v/>
      </c>
      <c r="N21" s="141" t="str">
        <f t="shared" si="6"/>
        <v/>
      </c>
      <c r="O21" s="141" t="str">
        <f t="shared" si="6"/>
        <v/>
      </c>
      <c r="P21" s="141" t="str">
        <f t="shared" si="6"/>
        <v/>
      </c>
      <c r="Q21" s="141" t="str">
        <f t="shared" si="6"/>
        <v/>
      </c>
      <c r="R21" s="141" t="str">
        <f t="shared" si="6"/>
        <v/>
      </c>
      <c r="S21" s="141" t="str">
        <f t="shared" si="6"/>
        <v/>
      </c>
      <c r="T21" s="141" t="str">
        <f t="shared" si="6"/>
        <v/>
      </c>
      <c r="U21" s="141" t="str">
        <f t="shared" si="6"/>
        <v/>
      </c>
      <c r="V21" s="141" t="str">
        <f t="shared" si="6"/>
        <v/>
      </c>
      <c r="W21" s="141" t="str">
        <f t="shared" ref="W21:AB21" si="7">IF(AND(SUM(W18:W20)&gt;0,W19=0),"Missing Input",IF(AND(SUM(W18:W19)&gt;0,W20=0),"Missing Output",IF(AND(SUM(W18:W20)&gt;0,W19&gt;0,W20&gt;0),(W20/W19)*100,"")))</f>
        <v/>
      </c>
      <c r="X21" s="141" t="str">
        <f t="shared" si="7"/>
        <v/>
      </c>
      <c r="Y21" s="141" t="str">
        <f t="shared" si="7"/>
        <v/>
      </c>
      <c r="Z21" s="141" t="str">
        <f t="shared" si="7"/>
        <v/>
      </c>
      <c r="AA21" s="141" t="str">
        <f t="shared" si="7"/>
        <v/>
      </c>
      <c r="AB21" s="141" t="str">
        <f t="shared" si="7"/>
        <v/>
      </c>
      <c r="AC21" s="1070" t="s">
        <v>2222</v>
      </c>
      <c r="AE21" s="762" t="s">
        <v>964</v>
      </c>
      <c r="AF21" s="141" t="str">
        <f t="shared" ref="AF21:BC21" si="8">IF(AND(SUM(AF18:AF20)&gt;0,AF19=0),"Missing Input",IF(AND(SUM(AF18:AF19)&gt;0,AF20=0),"Missing Output",IF(AND(SUM(AF18:AF20)&gt;0,AF19&gt;0,AF20&gt;0),(AF20/AF19)*100,"")))</f>
        <v/>
      </c>
      <c r="AG21" s="141" t="str">
        <f t="shared" si="8"/>
        <v/>
      </c>
      <c r="AH21" s="141" t="str">
        <f t="shared" si="8"/>
        <v/>
      </c>
      <c r="AI21" s="141" t="str">
        <f t="shared" si="8"/>
        <v/>
      </c>
      <c r="AJ21" s="141" t="str">
        <f t="shared" si="8"/>
        <v/>
      </c>
      <c r="AK21" s="141" t="str">
        <f t="shared" si="8"/>
        <v/>
      </c>
      <c r="AL21" s="141" t="str">
        <f t="shared" si="8"/>
        <v/>
      </c>
      <c r="AM21" s="141" t="str">
        <f t="shared" si="8"/>
        <v/>
      </c>
      <c r="AN21" s="141" t="str">
        <f t="shared" si="8"/>
        <v/>
      </c>
      <c r="AO21" s="141" t="str">
        <f t="shared" si="8"/>
        <v/>
      </c>
      <c r="AP21" s="141" t="str">
        <f t="shared" si="8"/>
        <v/>
      </c>
      <c r="AQ21" s="141" t="str">
        <f t="shared" si="8"/>
        <v/>
      </c>
      <c r="AR21" s="141" t="str">
        <f t="shared" si="8"/>
        <v/>
      </c>
      <c r="AS21" s="141" t="str">
        <f t="shared" si="8"/>
        <v/>
      </c>
      <c r="AT21" s="141" t="str">
        <f t="shared" si="8"/>
        <v/>
      </c>
      <c r="AU21" s="141" t="str">
        <f t="shared" si="8"/>
        <v/>
      </c>
      <c r="AV21" s="141" t="str">
        <f t="shared" si="8"/>
        <v/>
      </c>
      <c r="AW21" s="141" t="str">
        <f t="shared" si="8"/>
        <v/>
      </c>
      <c r="AX21" s="141" t="str">
        <f t="shared" si="8"/>
        <v/>
      </c>
      <c r="AY21" s="141" t="str">
        <f>IF(AND(SUM(AY18:AY20)&gt;0,AY19=0),"Missing Input",IF(AND(SUM(AY18:AY19)&gt;0,AY20=0),"Missing Output",IF(AND(SUM(AY18:AY20)&gt;0,AY19&gt;0,AY20&gt;0),(AY20/AY19)*100,"")))</f>
        <v/>
      </c>
      <c r="AZ21" s="141" t="str">
        <f>IF(AND(SUM(AZ18:AZ20)&gt;0,AZ19=0),"Missing Input",IF(AND(SUM(AZ18:AZ19)&gt;0,AZ20=0),"Missing Output",IF(AND(SUM(AZ18:AZ20)&gt;0,AZ19&gt;0,AZ20&gt;0),(AZ20/AZ19)*100,"")))</f>
        <v/>
      </c>
      <c r="BA21" s="141" t="str">
        <f>IF(AND(SUM(BA18:BA20)&gt;0,BA19=0),"Missing Input",IF(AND(SUM(BA18:BA19)&gt;0,BA20=0),"Missing Output",IF(AND(SUM(BA18:BA20)&gt;0,BA19&gt;0,BA20&gt;0),(BA20/BA19)*100,"")))</f>
        <v/>
      </c>
      <c r="BB21" s="141" t="str">
        <f>IF(AND(SUM(BB18:BB20)&gt;0,BB19=0),"Missing Input",IF(AND(SUM(BB18:BB19)&gt;0,BB20=0),"Missing Output",IF(AND(SUM(BB18:BB20)&gt;0,BB19&gt;0,BB20&gt;0),(BB20/BB19)*100,"")))</f>
        <v/>
      </c>
      <c r="BC21" s="141" t="str">
        <f t="shared" si="8"/>
        <v/>
      </c>
    </row>
    <row r="22" spans="1:55" s="137" customFormat="1" ht="24" customHeight="1">
      <c r="A22" s="775"/>
      <c r="B22" s="775"/>
      <c r="C22" s="775"/>
      <c r="D22" s="775"/>
      <c r="E22" s="628"/>
      <c r="F22" s="628"/>
      <c r="G22" s="628"/>
      <c r="H22" s="628"/>
      <c r="I22" s="628"/>
      <c r="J22" s="629"/>
      <c r="K22" s="629"/>
      <c r="L22" s="629"/>
      <c r="M22" s="629"/>
      <c r="N22" s="629"/>
      <c r="O22" s="143"/>
      <c r="P22" s="629"/>
      <c r="Q22" s="629"/>
      <c r="R22" s="629"/>
      <c r="S22" s="629"/>
      <c r="T22" s="629"/>
      <c r="U22" s="629"/>
      <c r="V22" s="629"/>
      <c r="W22" s="629"/>
      <c r="X22" s="629"/>
      <c r="Y22" s="143"/>
      <c r="Z22" s="629"/>
      <c r="AA22" s="629"/>
      <c r="AB22" s="143"/>
      <c r="AC22" s="1061" t="s">
        <v>2144</v>
      </c>
      <c r="AE22" s="762" t="s">
        <v>191</v>
      </c>
      <c r="AF22" s="629"/>
      <c r="AG22" s="629"/>
      <c r="AH22" s="629"/>
      <c r="AI22" s="629"/>
      <c r="AJ22" s="629"/>
      <c r="AK22" s="629"/>
      <c r="AL22" s="629"/>
      <c r="AM22" s="629"/>
      <c r="AN22" s="629"/>
      <c r="AO22" s="629"/>
      <c r="AP22" s="629"/>
      <c r="AQ22" s="629"/>
      <c r="AR22" s="629"/>
      <c r="AS22" s="629"/>
      <c r="AT22" s="629"/>
      <c r="AU22" s="629"/>
      <c r="AV22" s="629"/>
      <c r="AW22" s="629"/>
      <c r="AX22" s="629"/>
      <c r="AY22" s="629"/>
      <c r="AZ22" s="629"/>
      <c r="BA22" s="629"/>
      <c r="BB22" s="629"/>
      <c r="BC22" s="629"/>
    </row>
    <row r="23" spans="1:55" s="140" customFormat="1" ht="12.75" customHeight="1">
      <c r="A23" s="775" t="s">
        <v>538</v>
      </c>
      <c r="B23" s="775" t="s">
        <v>73</v>
      </c>
      <c r="C23" s="775" t="s">
        <v>245</v>
      </c>
      <c r="D23" s="775" t="s">
        <v>1407</v>
      </c>
      <c r="E23" s="138">
        <v>0</v>
      </c>
      <c r="F23" s="138">
        <v>0</v>
      </c>
      <c r="G23" s="138">
        <v>0</v>
      </c>
      <c r="H23" s="138">
        <v>0</v>
      </c>
      <c r="I23" s="138">
        <v>0</v>
      </c>
      <c r="J23" s="138">
        <v>0</v>
      </c>
      <c r="K23" s="138">
        <v>0</v>
      </c>
      <c r="L23" s="138">
        <v>0</v>
      </c>
      <c r="M23" s="138">
        <v>0</v>
      </c>
      <c r="N23" s="138">
        <v>0</v>
      </c>
      <c r="O23" s="138">
        <v>0</v>
      </c>
      <c r="P23" s="138">
        <v>0</v>
      </c>
      <c r="Q23" s="138">
        <v>0</v>
      </c>
      <c r="R23" s="138">
        <v>0</v>
      </c>
      <c r="S23" s="138">
        <v>0</v>
      </c>
      <c r="T23" s="138">
        <v>0</v>
      </c>
      <c r="U23" s="138">
        <v>0</v>
      </c>
      <c r="V23" s="138">
        <v>0</v>
      </c>
      <c r="W23" s="138">
        <v>0</v>
      </c>
      <c r="X23" s="138">
        <v>0</v>
      </c>
      <c r="Y23" s="138">
        <v>0</v>
      </c>
      <c r="Z23" s="138">
        <v>0</v>
      </c>
      <c r="AA23" s="138">
        <v>0</v>
      </c>
      <c r="AB23" s="138">
        <v>0</v>
      </c>
      <c r="AC23" s="1054" t="s">
        <v>2219</v>
      </c>
      <c r="AE23" s="762" t="s">
        <v>1474</v>
      </c>
      <c r="AF23" s="138">
        <v>0</v>
      </c>
      <c r="AG23" s="138">
        <v>0</v>
      </c>
      <c r="AH23" s="138">
        <v>0</v>
      </c>
      <c r="AI23" s="138">
        <v>0</v>
      </c>
      <c r="AJ23" s="138">
        <v>0</v>
      </c>
      <c r="AK23" s="138">
        <v>0</v>
      </c>
      <c r="AL23" s="138">
        <v>0</v>
      </c>
      <c r="AM23" s="138">
        <v>0</v>
      </c>
      <c r="AN23" s="138">
        <v>0</v>
      </c>
      <c r="AO23" s="138">
        <v>0</v>
      </c>
      <c r="AP23" s="138">
        <v>0</v>
      </c>
      <c r="AQ23" s="138">
        <v>0</v>
      </c>
      <c r="AR23" s="138">
        <v>0</v>
      </c>
      <c r="AS23" s="138">
        <v>0</v>
      </c>
      <c r="AT23" s="138">
        <v>0</v>
      </c>
      <c r="AU23" s="138">
        <v>0</v>
      </c>
      <c r="AV23" s="138">
        <v>0</v>
      </c>
      <c r="AW23" s="138">
        <v>0</v>
      </c>
      <c r="AX23" s="138">
        <v>0</v>
      </c>
      <c r="AY23" s="138">
        <v>0</v>
      </c>
      <c r="AZ23" s="138">
        <v>0</v>
      </c>
      <c r="BA23" s="138">
        <v>0</v>
      </c>
      <c r="BB23" s="138">
        <v>0</v>
      </c>
      <c r="BC23" s="138">
        <v>0</v>
      </c>
    </row>
    <row r="24" spans="1:55" s="140" customFormat="1" ht="12.75" customHeight="1">
      <c r="A24" s="775" t="s">
        <v>538</v>
      </c>
      <c r="B24" s="775" t="s">
        <v>1307</v>
      </c>
      <c r="C24" s="775" t="s">
        <v>245</v>
      </c>
      <c r="D24" s="775" t="s">
        <v>1407</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762" t="s">
        <v>636</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row>
    <row r="25" spans="1:55" s="140" customFormat="1" ht="12.75" customHeight="1">
      <c r="A25" s="775" t="s">
        <v>538</v>
      </c>
      <c r="B25" s="775" t="s">
        <v>74</v>
      </c>
      <c r="C25" s="775" t="s">
        <v>245</v>
      </c>
      <c r="D25" s="775" t="s">
        <v>1407</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762" t="s">
        <v>637</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row>
    <row r="26" spans="1:55" s="140" customFormat="1" ht="12.75" customHeight="1">
      <c r="A26" s="775"/>
      <c r="B26" s="775"/>
      <c r="C26" s="775"/>
      <c r="D26" s="775"/>
      <c r="E26" s="141" t="str">
        <f>IF(AND(SUM(E23:E25)&gt;0,E24=0),"Missing Input",IF(AND(SUM(E23:E24)&gt;0,E25=0),"Missing Output",IF(AND(SUM(E23:E25)&gt;0,E24&gt;0,E25&gt;0),(E25*3.6)/E24*100,"")))</f>
        <v/>
      </c>
      <c r="F26" s="141" t="str">
        <f t="shared" ref="F26:V26" si="9">IF(AND(SUM(F23:F25)&gt;0,F24=0),"Missing Input",IF(AND(SUM(F23:F24)&gt;0,F25=0),"Missing Output",IF(AND(SUM(F23:F25)&gt;0,F24&gt;0,F25&gt;0),(F25*3.6)/F24*100,"")))</f>
        <v/>
      </c>
      <c r="G26" s="141" t="str">
        <f t="shared" si="9"/>
        <v/>
      </c>
      <c r="H26" s="141" t="str">
        <f t="shared" si="9"/>
        <v/>
      </c>
      <c r="I26" s="141" t="str">
        <f t="shared" si="9"/>
        <v/>
      </c>
      <c r="J26" s="141" t="str">
        <f t="shared" si="9"/>
        <v/>
      </c>
      <c r="K26" s="141" t="str">
        <f t="shared" si="9"/>
        <v/>
      </c>
      <c r="L26" s="141" t="str">
        <f t="shared" si="9"/>
        <v/>
      </c>
      <c r="M26" s="141" t="str">
        <f t="shared" si="9"/>
        <v/>
      </c>
      <c r="N26" s="141" t="str">
        <f t="shared" si="9"/>
        <v/>
      </c>
      <c r="O26" s="141" t="str">
        <f t="shared" si="9"/>
        <v/>
      </c>
      <c r="P26" s="141" t="str">
        <f t="shared" si="9"/>
        <v/>
      </c>
      <c r="Q26" s="141" t="str">
        <f t="shared" si="9"/>
        <v/>
      </c>
      <c r="R26" s="141" t="str">
        <f t="shared" si="9"/>
        <v/>
      </c>
      <c r="S26" s="141" t="str">
        <f t="shared" si="9"/>
        <v/>
      </c>
      <c r="T26" s="141" t="str">
        <f t="shared" si="9"/>
        <v/>
      </c>
      <c r="U26" s="141" t="str">
        <f t="shared" si="9"/>
        <v/>
      </c>
      <c r="V26" s="141" t="str">
        <f t="shared" si="9"/>
        <v/>
      </c>
      <c r="W26" s="141" t="str">
        <f t="shared" ref="W26:AB26" si="10">IF(AND(SUM(W23:W25)&gt;0,W24=0),"Missing Input",IF(AND(SUM(W23:W24)&gt;0,W25=0),"Missing Output",IF(AND(SUM(W23:W25)&gt;0,W24&gt;0,W25&gt;0),(W25*3.6)/W24*100,"")))</f>
        <v/>
      </c>
      <c r="X26" s="141" t="str">
        <f t="shared" si="10"/>
        <v/>
      </c>
      <c r="Y26" s="141" t="str">
        <f t="shared" si="10"/>
        <v/>
      </c>
      <c r="Z26" s="141" t="str">
        <f t="shared" si="10"/>
        <v/>
      </c>
      <c r="AA26" s="141" t="str">
        <f t="shared" si="10"/>
        <v/>
      </c>
      <c r="AB26" s="141" t="str">
        <f t="shared" si="10"/>
        <v/>
      </c>
      <c r="AC26" s="1070" t="s">
        <v>2222</v>
      </c>
      <c r="AE26" s="762" t="s">
        <v>964</v>
      </c>
      <c r="AF26" s="141" t="str">
        <f t="shared" ref="AF26:BC26" si="11">IF(AND(SUM(AF23:AF25)&gt;0,AF24=0),"Missing Input",IF(AND(SUM(AF23:AF24)&gt;0,AF25=0),"Missing Output",IF(AND(SUM(AF23:AF25)&gt;0,AF24&gt;0,AF25&gt;0),(AF25*3.6)/AF24*100,"")))</f>
        <v/>
      </c>
      <c r="AG26" s="141" t="str">
        <f t="shared" si="11"/>
        <v/>
      </c>
      <c r="AH26" s="141" t="str">
        <f t="shared" si="11"/>
        <v/>
      </c>
      <c r="AI26" s="141" t="str">
        <f t="shared" si="11"/>
        <v/>
      </c>
      <c r="AJ26" s="141" t="str">
        <f t="shared" si="11"/>
        <v/>
      </c>
      <c r="AK26" s="141" t="str">
        <f t="shared" si="11"/>
        <v/>
      </c>
      <c r="AL26" s="141" t="str">
        <f t="shared" si="11"/>
        <v/>
      </c>
      <c r="AM26" s="141" t="str">
        <f t="shared" si="11"/>
        <v/>
      </c>
      <c r="AN26" s="141" t="str">
        <f t="shared" si="11"/>
        <v/>
      </c>
      <c r="AO26" s="141" t="str">
        <f t="shared" si="11"/>
        <v/>
      </c>
      <c r="AP26" s="141" t="str">
        <f t="shared" si="11"/>
        <v/>
      </c>
      <c r="AQ26" s="141" t="str">
        <f t="shared" si="11"/>
        <v/>
      </c>
      <c r="AR26" s="141" t="str">
        <f t="shared" si="11"/>
        <v/>
      </c>
      <c r="AS26" s="141" t="str">
        <f t="shared" si="11"/>
        <v/>
      </c>
      <c r="AT26" s="141" t="str">
        <f t="shared" si="11"/>
        <v/>
      </c>
      <c r="AU26" s="141" t="str">
        <f t="shared" si="11"/>
        <v/>
      </c>
      <c r="AV26" s="141" t="str">
        <f t="shared" si="11"/>
        <v/>
      </c>
      <c r="AW26" s="141" t="str">
        <f t="shared" si="11"/>
        <v/>
      </c>
      <c r="AX26" s="141" t="str">
        <f t="shared" si="11"/>
        <v/>
      </c>
      <c r="AY26" s="141" t="str">
        <f>IF(AND(SUM(AY23:AY25)&gt;0,AY24=0),"Missing Input",IF(AND(SUM(AY23:AY24)&gt;0,AY25=0),"Missing Output",IF(AND(SUM(AY23:AY25)&gt;0,AY24&gt;0,AY25&gt;0),(AY25*3.6)/AY24*100,"")))</f>
        <v/>
      </c>
      <c r="AZ26" s="141" t="str">
        <f>IF(AND(SUM(AZ23:AZ25)&gt;0,AZ24=0),"Missing Input",IF(AND(SUM(AZ23:AZ24)&gt;0,AZ25=0),"Missing Output",IF(AND(SUM(AZ23:AZ25)&gt;0,AZ24&gt;0,AZ25&gt;0),(AZ25*3.6)/AZ24*100,"")))</f>
        <v/>
      </c>
      <c r="BA26" s="141" t="str">
        <f>IF(AND(SUM(BA23:BA25)&gt;0,BA24=0),"Missing Input",IF(AND(SUM(BA23:BA24)&gt;0,BA25=0),"Missing Output",IF(AND(SUM(BA23:BA25)&gt;0,BA24&gt;0,BA25&gt;0),(BA25*3.6)/BA24*100,"")))</f>
        <v/>
      </c>
      <c r="BB26" s="141" t="str">
        <f>IF(AND(SUM(BB23:BB25)&gt;0,BB24=0),"Missing Input",IF(AND(SUM(BB23:BB24)&gt;0,BB25=0),"Missing Output",IF(AND(SUM(BB23:BB25)&gt;0,BB24&gt;0,BB25&gt;0),(BB25*3.6)/BB24*100,"")))</f>
        <v/>
      </c>
      <c r="BC26" s="141" t="str">
        <f t="shared" si="11"/>
        <v/>
      </c>
    </row>
    <row r="27" spans="1:55" s="140" customFormat="1" ht="24" customHeight="1">
      <c r="A27" s="775"/>
      <c r="B27" s="775"/>
      <c r="C27" s="775"/>
      <c r="D27" s="775"/>
      <c r="E27" s="628"/>
      <c r="F27" s="628"/>
      <c r="G27" s="628"/>
      <c r="H27" s="628"/>
      <c r="I27" s="628"/>
      <c r="J27" s="629"/>
      <c r="K27" s="629"/>
      <c r="L27" s="629"/>
      <c r="M27" s="629"/>
      <c r="N27" s="629"/>
      <c r="O27" s="143"/>
      <c r="P27" s="629"/>
      <c r="Q27" s="629"/>
      <c r="R27" s="629"/>
      <c r="S27" s="629"/>
      <c r="T27" s="629"/>
      <c r="U27" s="629"/>
      <c r="V27" s="629"/>
      <c r="W27" s="629"/>
      <c r="X27" s="629"/>
      <c r="Y27" s="143"/>
      <c r="Z27" s="629"/>
      <c r="AA27" s="629"/>
      <c r="AB27" s="143"/>
      <c r="AC27" s="1063" t="s">
        <v>2143</v>
      </c>
      <c r="AE27" s="762" t="s">
        <v>192</v>
      </c>
      <c r="AF27" s="629"/>
      <c r="AG27" s="629"/>
      <c r="AH27" s="629"/>
      <c r="AI27" s="629"/>
      <c r="AJ27" s="629"/>
      <c r="AK27" s="629"/>
      <c r="AL27" s="629"/>
      <c r="AM27" s="629"/>
      <c r="AN27" s="629"/>
      <c r="AO27" s="629"/>
      <c r="AP27" s="629"/>
      <c r="AQ27" s="629"/>
      <c r="AR27" s="629"/>
      <c r="AS27" s="629"/>
      <c r="AT27" s="629"/>
      <c r="AU27" s="629"/>
      <c r="AV27" s="629"/>
      <c r="AW27" s="629"/>
      <c r="AX27" s="629"/>
      <c r="AY27" s="629"/>
      <c r="AZ27" s="629"/>
      <c r="BA27" s="629"/>
      <c r="BB27" s="629"/>
      <c r="BC27" s="629"/>
    </row>
    <row r="28" spans="1:55" s="140" customFormat="1" ht="12.75" customHeight="1">
      <c r="A28" s="775" t="s">
        <v>538</v>
      </c>
      <c r="B28" s="775" t="s">
        <v>73</v>
      </c>
      <c r="C28" s="775" t="s">
        <v>246</v>
      </c>
      <c r="D28" s="775" t="s">
        <v>1407</v>
      </c>
      <c r="E28" s="138">
        <v>0</v>
      </c>
      <c r="F28" s="138">
        <v>0</v>
      </c>
      <c r="G28" s="138">
        <v>0</v>
      </c>
      <c r="H28" s="138">
        <v>0</v>
      </c>
      <c r="I28" s="138">
        <v>0</v>
      </c>
      <c r="J28" s="138">
        <v>0</v>
      </c>
      <c r="K28" s="138">
        <v>0</v>
      </c>
      <c r="L28" s="138">
        <v>0</v>
      </c>
      <c r="M28" s="138">
        <v>0</v>
      </c>
      <c r="N28" s="138">
        <v>0</v>
      </c>
      <c r="O28" s="138">
        <v>0</v>
      </c>
      <c r="P28" s="138">
        <v>0</v>
      </c>
      <c r="Q28" s="138">
        <v>0</v>
      </c>
      <c r="R28" s="138">
        <v>0</v>
      </c>
      <c r="S28" s="138">
        <v>0</v>
      </c>
      <c r="T28" s="138">
        <v>0</v>
      </c>
      <c r="U28" s="138">
        <v>0</v>
      </c>
      <c r="V28" s="138">
        <v>0</v>
      </c>
      <c r="W28" s="138">
        <v>0</v>
      </c>
      <c r="X28" s="138">
        <v>0</v>
      </c>
      <c r="Y28" s="138">
        <v>0</v>
      </c>
      <c r="Z28" s="138">
        <v>0</v>
      </c>
      <c r="AA28" s="138">
        <v>0</v>
      </c>
      <c r="AB28" s="138">
        <v>0</v>
      </c>
      <c r="AC28" s="1054" t="s">
        <v>2219</v>
      </c>
      <c r="AE28" s="762" t="s">
        <v>1474</v>
      </c>
      <c r="AF28" s="138">
        <v>0</v>
      </c>
      <c r="AG28" s="138">
        <v>0</v>
      </c>
      <c r="AH28" s="138">
        <v>0</v>
      </c>
      <c r="AI28" s="138">
        <v>0</v>
      </c>
      <c r="AJ28" s="138">
        <v>0</v>
      </c>
      <c r="AK28" s="138">
        <v>0</v>
      </c>
      <c r="AL28" s="138">
        <v>0</v>
      </c>
      <c r="AM28" s="138">
        <v>0</v>
      </c>
      <c r="AN28" s="138">
        <v>0</v>
      </c>
      <c r="AO28" s="138">
        <v>0</v>
      </c>
      <c r="AP28" s="138">
        <v>0</v>
      </c>
      <c r="AQ28" s="138">
        <v>0</v>
      </c>
      <c r="AR28" s="138">
        <v>0</v>
      </c>
      <c r="AS28" s="138">
        <v>0</v>
      </c>
      <c r="AT28" s="138">
        <v>0</v>
      </c>
      <c r="AU28" s="138">
        <v>0</v>
      </c>
      <c r="AV28" s="138">
        <v>0</v>
      </c>
      <c r="AW28" s="138">
        <v>0</v>
      </c>
      <c r="AX28" s="138">
        <v>0</v>
      </c>
      <c r="AY28" s="138">
        <v>0</v>
      </c>
      <c r="AZ28" s="138">
        <v>0</v>
      </c>
      <c r="BA28" s="138">
        <v>0</v>
      </c>
      <c r="BB28" s="138">
        <v>0</v>
      </c>
      <c r="BC28" s="138">
        <v>0</v>
      </c>
    </row>
    <row r="29" spans="1:55" s="140" customFormat="1" ht="12.75" customHeight="1">
      <c r="A29" s="775" t="s">
        <v>538</v>
      </c>
      <c r="B29" s="775" t="s">
        <v>1307</v>
      </c>
      <c r="C29" s="775" t="s">
        <v>246</v>
      </c>
      <c r="D29" s="775" t="s">
        <v>1407</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762" t="s">
        <v>636</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row>
    <row r="30" spans="1:55" s="140" customFormat="1" ht="12.75" customHeight="1">
      <c r="A30" s="775" t="s">
        <v>538</v>
      </c>
      <c r="B30" s="775" t="s">
        <v>74</v>
      </c>
      <c r="C30" s="775" t="s">
        <v>246</v>
      </c>
      <c r="D30" s="775" t="s">
        <v>1407</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2221</v>
      </c>
      <c r="AE30" s="762" t="s">
        <v>637</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row>
    <row r="31" spans="1:55" s="140" customFormat="1" ht="12.75" customHeight="1">
      <c r="A31" s="775" t="s">
        <v>538</v>
      </c>
      <c r="B31" s="775" t="s">
        <v>75</v>
      </c>
      <c r="C31" s="775" t="s">
        <v>246</v>
      </c>
      <c r="D31" s="775" t="s">
        <v>1407</v>
      </c>
      <c r="E31" s="138">
        <v>0</v>
      </c>
      <c r="F31" s="138">
        <v>0</v>
      </c>
      <c r="G31" s="138">
        <v>0</v>
      </c>
      <c r="H31" s="138">
        <v>0</v>
      </c>
      <c r="I31" s="138">
        <v>0</v>
      </c>
      <c r="J31" s="138">
        <v>0</v>
      </c>
      <c r="K31" s="138">
        <v>0</v>
      </c>
      <c r="L31" s="138">
        <v>0</v>
      </c>
      <c r="M31" s="138">
        <v>0</v>
      </c>
      <c r="N31" s="138">
        <v>0</v>
      </c>
      <c r="O31" s="138">
        <v>0</v>
      </c>
      <c r="P31" s="138">
        <v>0</v>
      </c>
      <c r="Q31" s="138">
        <v>0</v>
      </c>
      <c r="R31" s="138">
        <v>0</v>
      </c>
      <c r="S31" s="138">
        <v>0</v>
      </c>
      <c r="T31" s="138">
        <v>0</v>
      </c>
      <c r="U31" s="138">
        <v>0</v>
      </c>
      <c r="V31" s="138">
        <v>0</v>
      </c>
      <c r="W31" s="138">
        <v>0</v>
      </c>
      <c r="X31" s="138">
        <v>0</v>
      </c>
      <c r="Y31" s="138">
        <v>0</v>
      </c>
      <c r="Z31" s="138">
        <v>0</v>
      </c>
      <c r="AA31" s="138">
        <v>0</v>
      </c>
      <c r="AB31" s="138">
        <v>0</v>
      </c>
      <c r="AC31" s="1054" t="s">
        <v>2225</v>
      </c>
      <c r="AE31" s="762" t="s">
        <v>638</v>
      </c>
      <c r="AF31" s="138">
        <v>0</v>
      </c>
      <c r="AG31" s="138">
        <v>0</v>
      </c>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0</v>
      </c>
      <c r="AW31" s="138">
        <v>0</v>
      </c>
      <c r="AX31" s="138">
        <v>0</v>
      </c>
      <c r="AY31" s="138">
        <v>0</v>
      </c>
      <c r="AZ31" s="138">
        <v>0</v>
      </c>
      <c r="BA31" s="138">
        <v>0</v>
      </c>
      <c r="BB31" s="138">
        <v>0</v>
      </c>
      <c r="BC31" s="138">
        <v>0</v>
      </c>
    </row>
    <row r="32" spans="1:55" s="140" customFormat="1" ht="12.75" customHeight="1">
      <c r="A32" s="775"/>
      <c r="B32" s="775"/>
      <c r="C32" s="775"/>
      <c r="D32" s="775"/>
      <c r="E32" s="141" t="str">
        <f>IF(AND(SUM(E28:E31)&gt;0,E29=0),"Missing Input",IF(AND(SUM(E28:E31)&gt;0,E30=0),"Missing Output",IF(AND(SUM(E28:E31)&gt;0,E29&gt;0,E30&gt;0),(E30*3.6+E31)/E29*100,"")))</f>
        <v/>
      </c>
      <c r="F32" s="141" t="str">
        <f t="shared" ref="F32:V32" si="12">IF(AND(SUM(F28:F31)&gt;0,F29=0),"Missing Input",IF(AND(SUM(F28:F31)&gt;0,F30=0),"Missing Output",IF(AND(SUM(F28:F31)&gt;0,F29&gt;0,F30&gt;0),(F30*3.6+F31)/F29*100,"")))</f>
        <v/>
      </c>
      <c r="G32" s="141" t="str">
        <f t="shared" si="12"/>
        <v/>
      </c>
      <c r="H32" s="141" t="str">
        <f t="shared" si="12"/>
        <v/>
      </c>
      <c r="I32" s="141" t="str">
        <f t="shared" si="12"/>
        <v/>
      </c>
      <c r="J32" s="141" t="str">
        <f t="shared" si="12"/>
        <v/>
      </c>
      <c r="K32" s="141" t="str">
        <f t="shared" si="12"/>
        <v/>
      </c>
      <c r="L32" s="141" t="str">
        <f t="shared" si="12"/>
        <v/>
      </c>
      <c r="M32" s="141" t="str">
        <f t="shared" si="12"/>
        <v/>
      </c>
      <c r="N32" s="141" t="str">
        <f t="shared" si="12"/>
        <v/>
      </c>
      <c r="O32" s="141" t="str">
        <f t="shared" si="12"/>
        <v/>
      </c>
      <c r="P32" s="141" t="str">
        <f t="shared" si="12"/>
        <v/>
      </c>
      <c r="Q32" s="141" t="str">
        <f t="shared" si="12"/>
        <v/>
      </c>
      <c r="R32" s="141" t="str">
        <f t="shared" si="12"/>
        <v/>
      </c>
      <c r="S32" s="141" t="str">
        <f t="shared" si="12"/>
        <v/>
      </c>
      <c r="T32" s="141" t="str">
        <f t="shared" si="12"/>
        <v/>
      </c>
      <c r="U32" s="141" t="str">
        <f t="shared" si="12"/>
        <v/>
      </c>
      <c r="V32" s="141" t="str">
        <f t="shared" si="12"/>
        <v/>
      </c>
      <c r="W32" s="141" t="str">
        <f t="shared" ref="W32:AB32" si="13">IF(AND(SUM(W28:W31)&gt;0,W29=0),"Missing Input",IF(AND(SUM(W28:W31)&gt;0,W30=0),"Missing Output",IF(AND(SUM(W28:W31)&gt;0,W29&gt;0,W30&gt;0),(W30*3.6+W31)/W29*100,"")))</f>
        <v/>
      </c>
      <c r="X32" s="141" t="str">
        <f t="shared" si="13"/>
        <v/>
      </c>
      <c r="Y32" s="141" t="str">
        <f t="shared" si="13"/>
        <v/>
      </c>
      <c r="Z32" s="141" t="str">
        <f t="shared" si="13"/>
        <v/>
      </c>
      <c r="AA32" s="141" t="str">
        <f t="shared" si="13"/>
        <v/>
      </c>
      <c r="AB32" s="141" t="str">
        <f t="shared" si="13"/>
        <v/>
      </c>
      <c r="AC32" s="1070" t="s">
        <v>2222</v>
      </c>
      <c r="AE32" s="762" t="s">
        <v>964</v>
      </c>
      <c r="AF32" s="141" t="str">
        <f t="shared" ref="AF32:BC32" si="14">IF(AND(SUM(AF28:AF31)&gt;0,AF29=0),"Missing Input",IF(AND(SUM(AF28:AF31)&gt;0,AF30=0),"Missing Output",IF(AND(SUM(AF28:AF31)&gt;0,AF29&gt;0,AF30&gt;0),(AF30*3.6+AF31)/AF29*100,"")))</f>
        <v/>
      </c>
      <c r="AG32" s="141" t="str">
        <f t="shared" si="14"/>
        <v/>
      </c>
      <c r="AH32" s="141" t="str">
        <f t="shared" si="14"/>
        <v/>
      </c>
      <c r="AI32" s="141" t="str">
        <f t="shared" si="14"/>
        <v/>
      </c>
      <c r="AJ32" s="141" t="str">
        <f t="shared" si="14"/>
        <v/>
      </c>
      <c r="AK32" s="141" t="str">
        <f t="shared" si="14"/>
        <v/>
      </c>
      <c r="AL32" s="141" t="str">
        <f t="shared" si="14"/>
        <v/>
      </c>
      <c r="AM32" s="141" t="str">
        <f t="shared" si="14"/>
        <v/>
      </c>
      <c r="AN32" s="141" t="str">
        <f t="shared" si="14"/>
        <v/>
      </c>
      <c r="AO32" s="141" t="str">
        <f t="shared" si="14"/>
        <v/>
      </c>
      <c r="AP32" s="141" t="str">
        <f t="shared" si="14"/>
        <v/>
      </c>
      <c r="AQ32" s="141" t="str">
        <f t="shared" si="14"/>
        <v/>
      </c>
      <c r="AR32" s="141" t="str">
        <f t="shared" si="14"/>
        <v/>
      </c>
      <c r="AS32" s="141" t="str">
        <f t="shared" si="14"/>
        <v/>
      </c>
      <c r="AT32" s="141" t="str">
        <f t="shared" si="14"/>
        <v/>
      </c>
      <c r="AU32" s="141" t="str">
        <f t="shared" si="14"/>
        <v/>
      </c>
      <c r="AV32" s="141" t="str">
        <f t="shared" si="14"/>
        <v/>
      </c>
      <c r="AW32" s="141" t="str">
        <f t="shared" si="14"/>
        <v/>
      </c>
      <c r="AX32" s="141" t="str">
        <f t="shared" si="14"/>
        <v/>
      </c>
      <c r="AY32" s="141" t="str">
        <f>IF(AND(SUM(AY28:AY31)&gt;0,AY29=0),"Missing Input",IF(AND(SUM(AY28:AY31)&gt;0,AY30=0),"Missing Output",IF(AND(SUM(AY28:AY31)&gt;0,AY29&gt;0,AY30&gt;0),(AY30*3.6+AY31)/AY29*100,"")))</f>
        <v/>
      </c>
      <c r="AZ32" s="141" t="str">
        <f>IF(AND(SUM(AZ28:AZ31)&gt;0,AZ29=0),"Missing Input",IF(AND(SUM(AZ28:AZ31)&gt;0,AZ30=0),"Missing Output",IF(AND(SUM(AZ28:AZ31)&gt;0,AZ29&gt;0,AZ30&gt;0),(AZ30*3.6+AZ31)/AZ29*100,"")))</f>
        <v/>
      </c>
      <c r="BA32" s="141" t="str">
        <f>IF(AND(SUM(BA28:BA31)&gt;0,BA29=0),"Missing Input",IF(AND(SUM(BA28:BA31)&gt;0,BA30=0),"Missing Output",IF(AND(SUM(BA28:BA31)&gt;0,BA29&gt;0,BA30&gt;0),(BA30*3.6+BA31)/BA29*100,"")))</f>
        <v/>
      </c>
      <c r="BB32" s="141" t="str">
        <f>IF(AND(SUM(BB28:BB31)&gt;0,BB29=0),"Missing Input",IF(AND(SUM(BB28:BB31)&gt;0,BB30=0),"Missing Output",IF(AND(SUM(BB28:BB31)&gt;0,BB29&gt;0,BB30&gt;0),(BB30*3.6+BB31)/BB29*100,"")))</f>
        <v/>
      </c>
      <c r="BC32" s="141" t="str">
        <f t="shared" si="14"/>
        <v/>
      </c>
    </row>
    <row r="33" spans="1:55" s="140" customFormat="1" ht="24" customHeight="1">
      <c r="A33" s="775"/>
      <c r="B33" s="775"/>
      <c r="C33" s="775"/>
      <c r="D33" s="775"/>
      <c r="E33" s="628"/>
      <c r="F33" s="628"/>
      <c r="G33" s="628"/>
      <c r="H33" s="628"/>
      <c r="I33" s="628"/>
      <c r="J33" s="629"/>
      <c r="K33" s="629"/>
      <c r="L33" s="629"/>
      <c r="M33" s="629"/>
      <c r="N33" s="629"/>
      <c r="O33" s="143"/>
      <c r="P33" s="629"/>
      <c r="Q33" s="629"/>
      <c r="R33" s="629"/>
      <c r="S33" s="629"/>
      <c r="T33" s="629"/>
      <c r="U33" s="629"/>
      <c r="V33" s="629"/>
      <c r="W33" s="629"/>
      <c r="X33" s="629"/>
      <c r="Y33" s="143"/>
      <c r="Z33" s="629"/>
      <c r="AA33" s="629"/>
      <c r="AB33" s="143"/>
      <c r="AC33" s="1066" t="s">
        <v>2154</v>
      </c>
      <c r="AE33" s="762" t="s">
        <v>199</v>
      </c>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629"/>
      <c r="BB33" s="629"/>
      <c r="BC33" s="629"/>
    </row>
    <row r="34" spans="1:55" s="140" customFormat="1" ht="12.75" customHeight="1">
      <c r="A34" s="775" t="s">
        <v>538</v>
      </c>
      <c r="B34" s="775" t="s">
        <v>73</v>
      </c>
      <c r="C34" s="775" t="s">
        <v>247</v>
      </c>
      <c r="D34" s="775" t="s">
        <v>1407</v>
      </c>
      <c r="E34" s="138">
        <v>0</v>
      </c>
      <c r="F34" s="138">
        <v>0</v>
      </c>
      <c r="G34" s="138">
        <v>0</v>
      </c>
      <c r="H34" s="138">
        <v>0</v>
      </c>
      <c r="I34" s="138">
        <v>0</v>
      </c>
      <c r="J34" s="138">
        <v>0</v>
      </c>
      <c r="K34" s="138">
        <v>0</v>
      </c>
      <c r="L34" s="138">
        <v>0</v>
      </c>
      <c r="M34" s="138">
        <v>0</v>
      </c>
      <c r="N34" s="138">
        <v>0</v>
      </c>
      <c r="O34" s="138">
        <v>0</v>
      </c>
      <c r="P34" s="138">
        <v>0</v>
      </c>
      <c r="Q34" s="138">
        <v>0</v>
      </c>
      <c r="R34" s="138">
        <v>0</v>
      </c>
      <c r="S34" s="138">
        <v>0</v>
      </c>
      <c r="T34" s="138">
        <v>0</v>
      </c>
      <c r="U34" s="138">
        <v>0</v>
      </c>
      <c r="V34" s="138">
        <v>0</v>
      </c>
      <c r="W34" s="138">
        <v>0</v>
      </c>
      <c r="X34" s="138">
        <v>0</v>
      </c>
      <c r="Y34" s="138">
        <v>0</v>
      </c>
      <c r="Z34" s="138">
        <v>0</v>
      </c>
      <c r="AA34" s="138">
        <v>0</v>
      </c>
      <c r="AB34" s="138">
        <v>0</v>
      </c>
      <c r="AC34" s="1054" t="s">
        <v>2219</v>
      </c>
      <c r="AE34" s="762" t="s">
        <v>1474</v>
      </c>
      <c r="AF34" s="138">
        <v>0</v>
      </c>
      <c r="AG34" s="138">
        <v>0</v>
      </c>
      <c r="AH34" s="138">
        <v>0</v>
      </c>
      <c r="AI34" s="138">
        <v>0</v>
      </c>
      <c r="AJ34" s="138">
        <v>0</v>
      </c>
      <c r="AK34" s="138">
        <v>0</v>
      </c>
      <c r="AL34" s="138">
        <v>0</v>
      </c>
      <c r="AM34" s="138">
        <v>0</v>
      </c>
      <c r="AN34" s="138">
        <v>0</v>
      </c>
      <c r="AO34" s="138">
        <v>0</v>
      </c>
      <c r="AP34" s="138">
        <v>0</v>
      </c>
      <c r="AQ34" s="138">
        <v>0</v>
      </c>
      <c r="AR34" s="138">
        <v>0</v>
      </c>
      <c r="AS34" s="138">
        <v>0</v>
      </c>
      <c r="AT34" s="138">
        <v>0</v>
      </c>
      <c r="AU34" s="138">
        <v>0</v>
      </c>
      <c r="AV34" s="138">
        <v>0</v>
      </c>
      <c r="AW34" s="138">
        <v>0</v>
      </c>
      <c r="AX34" s="138">
        <v>0</v>
      </c>
      <c r="AY34" s="138">
        <v>0</v>
      </c>
      <c r="AZ34" s="138">
        <v>0</v>
      </c>
      <c r="BA34" s="138">
        <v>0</v>
      </c>
      <c r="BB34" s="138">
        <v>0</v>
      </c>
      <c r="BC34" s="138">
        <v>0</v>
      </c>
    </row>
    <row r="35" spans="1:55" s="140" customFormat="1" ht="12.75" customHeight="1">
      <c r="A35" s="748" t="s">
        <v>538</v>
      </c>
      <c r="B35" s="775" t="s">
        <v>1307</v>
      </c>
      <c r="C35" s="775" t="s">
        <v>247</v>
      </c>
      <c r="D35" s="775" t="s">
        <v>1407</v>
      </c>
      <c r="E35" s="138">
        <v>0</v>
      </c>
      <c r="F35" s="138">
        <v>0</v>
      </c>
      <c r="G35" s="138">
        <v>0</v>
      </c>
      <c r="H35" s="138">
        <v>0</v>
      </c>
      <c r="I35" s="138">
        <v>0</v>
      </c>
      <c r="J35" s="138">
        <v>0</v>
      </c>
      <c r="K35" s="138">
        <v>0</v>
      </c>
      <c r="L35" s="138">
        <v>0</v>
      </c>
      <c r="M35" s="138">
        <v>0</v>
      </c>
      <c r="N35" s="138">
        <v>0</v>
      </c>
      <c r="O35" s="138">
        <v>0</v>
      </c>
      <c r="P35" s="138">
        <v>0</v>
      </c>
      <c r="Q35" s="138">
        <v>0</v>
      </c>
      <c r="R35" s="138">
        <v>0</v>
      </c>
      <c r="S35" s="138">
        <v>0</v>
      </c>
      <c r="T35" s="138">
        <v>0</v>
      </c>
      <c r="U35" s="138">
        <v>0</v>
      </c>
      <c r="V35" s="138">
        <v>0</v>
      </c>
      <c r="W35" s="138">
        <v>0</v>
      </c>
      <c r="X35" s="138">
        <v>0</v>
      </c>
      <c r="Y35" s="138">
        <v>0</v>
      </c>
      <c r="Z35" s="138">
        <v>0</v>
      </c>
      <c r="AA35" s="138">
        <v>0</v>
      </c>
      <c r="AB35" s="138">
        <v>0</v>
      </c>
      <c r="AC35" s="1054" t="s">
        <v>2220</v>
      </c>
      <c r="AE35" s="762" t="s">
        <v>636</v>
      </c>
      <c r="AF35" s="138">
        <v>0</v>
      </c>
      <c r="AG35" s="138">
        <v>0</v>
      </c>
      <c r="AH35" s="138">
        <v>0</v>
      </c>
      <c r="AI35" s="138">
        <v>0</v>
      </c>
      <c r="AJ35" s="138">
        <v>0</v>
      </c>
      <c r="AK35" s="138">
        <v>0</v>
      </c>
      <c r="AL35" s="138">
        <v>0</v>
      </c>
      <c r="AM35" s="138">
        <v>0</v>
      </c>
      <c r="AN35" s="138">
        <v>0</v>
      </c>
      <c r="AO35" s="138">
        <v>0</v>
      </c>
      <c r="AP35" s="138">
        <v>0</v>
      </c>
      <c r="AQ35" s="138">
        <v>0</v>
      </c>
      <c r="AR35" s="138">
        <v>0</v>
      </c>
      <c r="AS35" s="138">
        <v>0</v>
      </c>
      <c r="AT35" s="138">
        <v>0</v>
      </c>
      <c r="AU35" s="138">
        <v>0</v>
      </c>
      <c r="AV35" s="138">
        <v>0</v>
      </c>
      <c r="AW35" s="138">
        <v>0</v>
      </c>
      <c r="AX35" s="138">
        <v>0</v>
      </c>
      <c r="AY35" s="138">
        <v>0</v>
      </c>
      <c r="AZ35" s="138">
        <v>0</v>
      </c>
      <c r="BA35" s="138">
        <v>0</v>
      </c>
      <c r="BB35" s="138">
        <v>0</v>
      </c>
      <c r="BC35" s="138">
        <v>0</v>
      </c>
    </row>
    <row r="36" spans="1:55" s="140" customFormat="1" ht="12.75" customHeight="1">
      <c r="A36" s="777" t="s">
        <v>538</v>
      </c>
      <c r="B36" s="775" t="s">
        <v>75</v>
      </c>
      <c r="C36" s="775" t="s">
        <v>247</v>
      </c>
      <c r="D36" s="775" t="s">
        <v>1407</v>
      </c>
      <c r="E36" s="138">
        <v>0</v>
      </c>
      <c r="F36" s="138">
        <v>0</v>
      </c>
      <c r="G36" s="138">
        <v>0</v>
      </c>
      <c r="H36" s="138">
        <v>0</v>
      </c>
      <c r="I36" s="138">
        <v>0</v>
      </c>
      <c r="J36" s="138">
        <v>0</v>
      </c>
      <c r="K36" s="138">
        <v>0</v>
      </c>
      <c r="L36" s="138">
        <v>0</v>
      </c>
      <c r="M36" s="138">
        <v>0</v>
      </c>
      <c r="N36" s="138">
        <v>0</v>
      </c>
      <c r="O36" s="138">
        <v>0</v>
      </c>
      <c r="P36" s="138">
        <v>0</v>
      </c>
      <c r="Q36" s="138">
        <v>0</v>
      </c>
      <c r="R36" s="138">
        <v>0</v>
      </c>
      <c r="S36" s="138">
        <v>0</v>
      </c>
      <c r="T36" s="138">
        <v>0</v>
      </c>
      <c r="U36" s="138">
        <v>0</v>
      </c>
      <c r="V36" s="138">
        <v>0</v>
      </c>
      <c r="W36" s="138">
        <v>0</v>
      </c>
      <c r="X36" s="138">
        <v>0</v>
      </c>
      <c r="Y36" s="138">
        <v>0</v>
      </c>
      <c r="Z36" s="138">
        <v>0</v>
      </c>
      <c r="AA36" s="138">
        <v>0</v>
      </c>
      <c r="AB36" s="138">
        <v>0</v>
      </c>
      <c r="AC36" s="1054" t="s">
        <v>2225</v>
      </c>
      <c r="AE36" s="762" t="s">
        <v>638</v>
      </c>
      <c r="AF36" s="138">
        <v>0</v>
      </c>
      <c r="AG36" s="138">
        <v>0</v>
      </c>
      <c r="AH36" s="138">
        <v>0</v>
      </c>
      <c r="AI36" s="138">
        <v>0</v>
      </c>
      <c r="AJ36" s="138">
        <v>0</v>
      </c>
      <c r="AK36" s="138">
        <v>0</v>
      </c>
      <c r="AL36" s="138">
        <v>0</v>
      </c>
      <c r="AM36" s="138">
        <v>0</v>
      </c>
      <c r="AN36" s="138">
        <v>0</v>
      </c>
      <c r="AO36" s="138">
        <v>0</v>
      </c>
      <c r="AP36" s="138">
        <v>0</v>
      </c>
      <c r="AQ36" s="138">
        <v>0</v>
      </c>
      <c r="AR36" s="138">
        <v>0</v>
      </c>
      <c r="AS36" s="138">
        <v>0</v>
      </c>
      <c r="AT36" s="138">
        <v>0</v>
      </c>
      <c r="AU36" s="138">
        <v>0</v>
      </c>
      <c r="AV36" s="138">
        <v>0</v>
      </c>
      <c r="AW36" s="138">
        <v>0</v>
      </c>
      <c r="AX36" s="138">
        <v>0</v>
      </c>
      <c r="AY36" s="138">
        <v>0</v>
      </c>
      <c r="AZ36" s="138">
        <v>0</v>
      </c>
      <c r="BA36" s="138">
        <v>0</v>
      </c>
      <c r="BB36" s="138">
        <v>0</v>
      </c>
      <c r="BC36" s="138">
        <v>0</v>
      </c>
    </row>
    <row r="37" spans="1:55" s="140" customFormat="1" ht="12.75" customHeight="1">
      <c r="A37" s="777"/>
      <c r="B37" s="775"/>
      <c r="C37" s="775"/>
      <c r="D37" s="775"/>
      <c r="E37" s="141" t="str">
        <f>IF(AND(SUM(E34:E36)&gt;0,E35=0),"Missing Input",IF(AND(SUM(E34:E35)&gt;0,E36=0),"Missing Output",IF(AND(SUM(E34:E36)&gt;0,E35&gt;0,E36&gt;0),(E36/E35)*100,"")))</f>
        <v/>
      </c>
      <c r="F37" s="141" t="str">
        <f t="shared" ref="F37:V37" si="15">IF(AND(SUM(F34:F36)&gt;0,F35=0),"Missing Input",IF(AND(SUM(F34:F35)&gt;0,F36=0),"Missing Output",IF(AND(SUM(F34:F36)&gt;0,F35&gt;0,F36&gt;0),(F36/F35)*100,"")))</f>
        <v/>
      </c>
      <c r="G37" s="141" t="str">
        <f t="shared" si="15"/>
        <v/>
      </c>
      <c r="H37" s="141" t="str">
        <f t="shared" si="15"/>
        <v/>
      </c>
      <c r="I37" s="141" t="str">
        <f t="shared" si="15"/>
        <v/>
      </c>
      <c r="J37" s="141" t="str">
        <f t="shared" si="15"/>
        <v/>
      </c>
      <c r="K37" s="141" t="str">
        <f t="shared" si="15"/>
        <v/>
      </c>
      <c r="L37" s="141" t="str">
        <f t="shared" si="15"/>
        <v/>
      </c>
      <c r="M37" s="141" t="str">
        <f t="shared" si="15"/>
        <v/>
      </c>
      <c r="N37" s="141" t="str">
        <f t="shared" si="15"/>
        <v/>
      </c>
      <c r="O37" s="141" t="str">
        <f t="shared" si="15"/>
        <v/>
      </c>
      <c r="P37" s="141" t="str">
        <f t="shared" si="15"/>
        <v/>
      </c>
      <c r="Q37" s="141" t="str">
        <f t="shared" si="15"/>
        <v/>
      </c>
      <c r="R37" s="141" t="str">
        <f t="shared" si="15"/>
        <v/>
      </c>
      <c r="S37" s="141" t="str">
        <f t="shared" si="15"/>
        <v/>
      </c>
      <c r="T37" s="141" t="str">
        <f t="shared" si="15"/>
        <v/>
      </c>
      <c r="U37" s="141" t="str">
        <f t="shared" si="15"/>
        <v/>
      </c>
      <c r="V37" s="141" t="str">
        <f t="shared" si="15"/>
        <v/>
      </c>
      <c r="W37" s="141" t="str">
        <f t="shared" ref="W37:AB37" si="16">IF(AND(SUM(W34:W36)&gt;0,W35=0),"Missing Input",IF(AND(SUM(W34:W35)&gt;0,W36=0),"Missing Output",IF(AND(SUM(W34:W36)&gt;0,W35&gt;0,W36&gt;0),(W36/W35)*100,"")))</f>
        <v/>
      </c>
      <c r="X37" s="141" t="str">
        <f t="shared" si="16"/>
        <v/>
      </c>
      <c r="Y37" s="141" t="str">
        <f t="shared" si="16"/>
        <v/>
      </c>
      <c r="Z37" s="141" t="str">
        <f t="shared" si="16"/>
        <v/>
      </c>
      <c r="AA37" s="141" t="str">
        <f t="shared" si="16"/>
        <v/>
      </c>
      <c r="AB37" s="141" t="str">
        <f t="shared" si="16"/>
        <v/>
      </c>
      <c r="AC37" s="1070" t="s">
        <v>2222</v>
      </c>
      <c r="AE37" s="762" t="s">
        <v>964</v>
      </c>
      <c r="AF37" s="141" t="str">
        <f t="shared" ref="AF37:BC37" si="17">IF(AND(SUM(AF34:AF36)&gt;0,AF35=0),"Missing Input",IF(AND(SUM(AF34:AF35)&gt;0,AF36=0),"Missing Output",IF(AND(SUM(AF34:AF36)&gt;0,AF35&gt;0,AF36&gt;0),(AF36/AF35)*100,"")))</f>
        <v/>
      </c>
      <c r="AG37" s="141" t="str">
        <f t="shared" si="17"/>
        <v/>
      </c>
      <c r="AH37" s="141" t="str">
        <f t="shared" si="17"/>
        <v/>
      </c>
      <c r="AI37" s="141" t="str">
        <f t="shared" si="17"/>
        <v/>
      </c>
      <c r="AJ37" s="141" t="str">
        <f t="shared" si="17"/>
        <v/>
      </c>
      <c r="AK37" s="141" t="str">
        <f t="shared" si="17"/>
        <v/>
      </c>
      <c r="AL37" s="141" t="str">
        <f t="shared" si="17"/>
        <v/>
      </c>
      <c r="AM37" s="141" t="str">
        <f t="shared" si="17"/>
        <v/>
      </c>
      <c r="AN37" s="141" t="str">
        <f t="shared" si="17"/>
        <v/>
      </c>
      <c r="AO37" s="141" t="str">
        <f t="shared" si="17"/>
        <v/>
      </c>
      <c r="AP37" s="141" t="str">
        <f t="shared" si="17"/>
        <v/>
      </c>
      <c r="AQ37" s="141" t="str">
        <f t="shared" si="17"/>
        <v/>
      </c>
      <c r="AR37" s="141" t="str">
        <f t="shared" si="17"/>
        <v/>
      </c>
      <c r="AS37" s="141" t="str">
        <f t="shared" si="17"/>
        <v/>
      </c>
      <c r="AT37" s="141" t="str">
        <f t="shared" si="17"/>
        <v/>
      </c>
      <c r="AU37" s="141" t="str">
        <f t="shared" si="17"/>
        <v/>
      </c>
      <c r="AV37" s="141" t="str">
        <f t="shared" si="17"/>
        <v/>
      </c>
      <c r="AW37" s="141" t="str">
        <f t="shared" si="17"/>
        <v/>
      </c>
      <c r="AX37" s="141" t="str">
        <f t="shared" si="17"/>
        <v/>
      </c>
      <c r="AY37" s="141" t="str">
        <f>IF(AND(SUM(AY34:AY36)&gt;0,AY35=0),"Missing Input",IF(AND(SUM(AY34:AY35)&gt;0,AY36=0),"Missing Output",IF(AND(SUM(AY34:AY36)&gt;0,AY35&gt;0,AY36&gt;0),(AY36/AY35)*100,"")))</f>
        <v/>
      </c>
      <c r="AZ37" s="141" t="str">
        <f>IF(AND(SUM(AZ34:AZ36)&gt;0,AZ35=0),"Missing Input",IF(AND(SUM(AZ34:AZ35)&gt;0,AZ36=0),"Missing Output",IF(AND(SUM(AZ34:AZ36)&gt;0,AZ35&gt;0,AZ36&gt;0),(AZ36/AZ35)*100,"")))</f>
        <v/>
      </c>
      <c r="BA37" s="141" t="str">
        <f>IF(AND(SUM(BA34:BA36)&gt;0,BA35=0),"Missing Input",IF(AND(SUM(BA34:BA35)&gt;0,BA36=0),"Missing Output",IF(AND(SUM(BA34:BA36)&gt;0,BA35&gt;0,BA36&gt;0),(BA36/BA35)*100,"")))</f>
        <v/>
      </c>
      <c r="BB37" s="141" t="str">
        <f>IF(AND(SUM(BB34:BB36)&gt;0,BB35=0),"Missing Input",IF(AND(SUM(BB34:BB35)&gt;0,BB36=0),"Missing Output",IF(AND(SUM(BB34:BB36)&gt;0,BB35&gt;0,BB36&gt;0),(BB36/BB35)*100,"")))</f>
        <v/>
      </c>
      <c r="BC37" s="141" t="str">
        <f t="shared" si="17"/>
        <v/>
      </c>
    </row>
    <row r="38" spans="1:55" s="140" customFormat="1" ht="24" customHeight="1">
      <c r="A38" s="777"/>
      <c r="B38" s="775"/>
      <c r="C38" s="775"/>
      <c r="D38" s="775"/>
      <c r="E38" s="142"/>
      <c r="F38" s="142"/>
      <c r="G38" s="142"/>
      <c r="H38" s="142"/>
      <c r="I38" s="142"/>
      <c r="J38" s="143"/>
      <c r="K38" s="143"/>
      <c r="L38" s="143"/>
      <c r="M38" s="143"/>
      <c r="N38" s="143"/>
      <c r="O38" s="143"/>
      <c r="P38" s="143"/>
      <c r="Q38" s="143"/>
      <c r="R38" s="143"/>
      <c r="S38" s="143"/>
      <c r="T38" s="143"/>
      <c r="U38" s="143"/>
      <c r="V38" s="143"/>
      <c r="W38" s="143"/>
      <c r="X38" s="143"/>
      <c r="Y38" s="143"/>
      <c r="Z38" s="143"/>
      <c r="AA38" s="143"/>
      <c r="AB38" s="143"/>
      <c r="AC38" s="1071" t="s">
        <v>2223</v>
      </c>
      <c r="AE38" s="762" t="s">
        <v>759</v>
      </c>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row>
    <row r="39" spans="1:55" s="140" customFormat="1">
      <c r="A39" s="777" t="s">
        <v>538</v>
      </c>
      <c r="B39" s="793" t="s">
        <v>74</v>
      </c>
      <c r="C39" s="775" t="s">
        <v>615</v>
      </c>
      <c r="D39" s="775" t="s">
        <v>1407</v>
      </c>
      <c r="E39" s="718">
        <f>SUM(E9,E14,E25,E30)</f>
        <v>0</v>
      </c>
      <c r="F39" s="718">
        <f t="shared" ref="F39:R39" si="18">SUM(F9,F14,F25,F30)</f>
        <v>0</v>
      </c>
      <c r="G39" s="718">
        <f t="shared" si="18"/>
        <v>0</v>
      </c>
      <c r="H39" s="718">
        <f t="shared" si="18"/>
        <v>0</v>
      </c>
      <c r="I39" s="718">
        <f t="shared" si="18"/>
        <v>0</v>
      </c>
      <c r="J39" s="718">
        <f t="shared" si="18"/>
        <v>0</v>
      </c>
      <c r="K39" s="718">
        <f t="shared" si="18"/>
        <v>0</v>
      </c>
      <c r="L39" s="718">
        <f t="shared" si="18"/>
        <v>0</v>
      </c>
      <c r="M39" s="718">
        <f t="shared" si="18"/>
        <v>0</v>
      </c>
      <c r="N39" s="718">
        <f t="shared" si="18"/>
        <v>0</v>
      </c>
      <c r="O39" s="722">
        <f t="shared" si="18"/>
        <v>0</v>
      </c>
      <c r="P39" s="718">
        <f t="shared" si="18"/>
        <v>0</v>
      </c>
      <c r="Q39" s="718">
        <f t="shared" si="18"/>
        <v>0</v>
      </c>
      <c r="R39" s="718">
        <f t="shared" si="18"/>
        <v>0</v>
      </c>
      <c r="S39" s="718">
        <f t="shared" ref="S39:AB39" si="19">SUM(S9,S14,S25,S30)</f>
        <v>0</v>
      </c>
      <c r="T39" s="718">
        <f t="shared" si="19"/>
        <v>0</v>
      </c>
      <c r="U39" s="718">
        <f t="shared" si="19"/>
        <v>0</v>
      </c>
      <c r="V39" s="718">
        <f t="shared" si="19"/>
        <v>0</v>
      </c>
      <c r="W39" s="718">
        <f t="shared" si="19"/>
        <v>0</v>
      </c>
      <c r="X39" s="718">
        <f>SUM(X9,X14,X25,X30)</f>
        <v>0</v>
      </c>
      <c r="Y39" s="722">
        <f>SUM(Y9,Y14,Y25,Y30)</f>
        <v>0</v>
      </c>
      <c r="Z39" s="718">
        <f>SUM(Z9,Z14,Z25,Z30)</f>
        <v>0</v>
      </c>
      <c r="AA39" s="718">
        <f>SUM(AA9,AA14,AA25,AA30)</f>
        <v>0</v>
      </c>
      <c r="AB39" s="722">
        <f t="shared" si="19"/>
        <v>0</v>
      </c>
      <c r="AC39" s="1072" t="s">
        <v>2224</v>
      </c>
      <c r="AE39" s="762" t="s">
        <v>637</v>
      </c>
      <c r="AF39" s="145">
        <f t="shared" ref="AF39:BC39" si="20">SUM(AF9,AF14,AF25,AF30)</f>
        <v>0</v>
      </c>
      <c r="AG39" s="145">
        <f t="shared" si="20"/>
        <v>0</v>
      </c>
      <c r="AH39" s="145">
        <f t="shared" si="20"/>
        <v>0</v>
      </c>
      <c r="AI39" s="145">
        <f t="shared" si="20"/>
        <v>0</v>
      </c>
      <c r="AJ39" s="145">
        <f t="shared" si="20"/>
        <v>0</v>
      </c>
      <c r="AK39" s="145">
        <f t="shared" si="20"/>
        <v>0</v>
      </c>
      <c r="AL39" s="145">
        <f t="shared" si="20"/>
        <v>0</v>
      </c>
      <c r="AM39" s="145">
        <f t="shared" si="20"/>
        <v>0</v>
      </c>
      <c r="AN39" s="145">
        <f t="shared" si="20"/>
        <v>0</v>
      </c>
      <c r="AO39" s="145">
        <f t="shared" si="20"/>
        <v>0</v>
      </c>
      <c r="AP39" s="145">
        <f t="shared" si="20"/>
        <v>0</v>
      </c>
      <c r="AQ39" s="145">
        <f t="shared" si="20"/>
        <v>0</v>
      </c>
      <c r="AR39" s="145">
        <f t="shared" si="20"/>
        <v>0</v>
      </c>
      <c r="AS39" s="145">
        <f t="shared" si="20"/>
        <v>0</v>
      </c>
      <c r="AT39" s="145">
        <f t="shared" si="20"/>
        <v>0</v>
      </c>
      <c r="AU39" s="145">
        <f t="shared" si="20"/>
        <v>0</v>
      </c>
      <c r="AV39" s="145">
        <f t="shared" si="20"/>
        <v>0</v>
      </c>
      <c r="AW39" s="145">
        <f t="shared" si="20"/>
        <v>0</v>
      </c>
      <c r="AX39" s="145">
        <f t="shared" si="20"/>
        <v>0</v>
      </c>
      <c r="AY39" s="145">
        <f>SUM(AY9,AY14,AY25,AY30)</f>
        <v>0</v>
      </c>
      <c r="AZ39" s="145">
        <f>SUM(AZ9,AZ14,AZ25,AZ30)</f>
        <v>0</v>
      </c>
      <c r="BA39" s="145">
        <f>SUM(BA9,BA14,BA25,BA30)</f>
        <v>0</v>
      </c>
      <c r="BB39" s="145">
        <f>SUM(BB9,BB14,BB25,BB30)</f>
        <v>0</v>
      </c>
      <c r="BC39" s="145">
        <f t="shared" si="20"/>
        <v>0</v>
      </c>
    </row>
    <row r="40" spans="1:55" s="140" customFormat="1" ht="12.75" thickBot="1">
      <c r="A40" s="777" t="s">
        <v>538</v>
      </c>
      <c r="B40" s="775" t="s">
        <v>75</v>
      </c>
      <c r="C40" s="775" t="s">
        <v>615</v>
      </c>
      <c r="D40" s="775" t="s">
        <v>1407</v>
      </c>
      <c r="E40" s="720">
        <f>SUM(E15,E20,E31,E36)</f>
        <v>0</v>
      </c>
      <c r="F40" s="720">
        <f t="shared" ref="F40:R40" si="21">SUM(F15,F20,F31,F36)</f>
        <v>0</v>
      </c>
      <c r="G40" s="720">
        <f t="shared" si="21"/>
        <v>0</v>
      </c>
      <c r="H40" s="720">
        <f t="shared" si="21"/>
        <v>0</v>
      </c>
      <c r="I40" s="720">
        <f t="shared" si="21"/>
        <v>0</v>
      </c>
      <c r="J40" s="720">
        <f t="shared" si="21"/>
        <v>0</v>
      </c>
      <c r="K40" s="720">
        <f t="shared" si="21"/>
        <v>0</v>
      </c>
      <c r="L40" s="720">
        <f t="shared" si="21"/>
        <v>0</v>
      </c>
      <c r="M40" s="720">
        <f t="shared" si="21"/>
        <v>0</v>
      </c>
      <c r="N40" s="720">
        <f t="shared" si="21"/>
        <v>0</v>
      </c>
      <c r="O40" s="723">
        <f t="shared" si="21"/>
        <v>0</v>
      </c>
      <c r="P40" s="720">
        <f t="shared" si="21"/>
        <v>0</v>
      </c>
      <c r="Q40" s="720">
        <f t="shared" si="21"/>
        <v>0</v>
      </c>
      <c r="R40" s="720">
        <f t="shared" si="21"/>
        <v>0</v>
      </c>
      <c r="S40" s="720">
        <f t="shared" ref="S40:AB40" si="22">SUM(S15,S20,S31,S36)</f>
        <v>0</v>
      </c>
      <c r="T40" s="720">
        <f t="shared" si="22"/>
        <v>0</v>
      </c>
      <c r="U40" s="720">
        <f t="shared" si="22"/>
        <v>0</v>
      </c>
      <c r="V40" s="720">
        <f t="shared" si="22"/>
        <v>0</v>
      </c>
      <c r="W40" s="720">
        <f t="shared" si="22"/>
        <v>0</v>
      </c>
      <c r="X40" s="720">
        <f>SUM(X15,X20,X31,X36)</f>
        <v>0</v>
      </c>
      <c r="Y40" s="723">
        <f>SUM(Y15,Y20,Y31,Y36)</f>
        <v>0</v>
      </c>
      <c r="Z40" s="720">
        <f>SUM(Z15,Z20,Z31,Z36)</f>
        <v>0</v>
      </c>
      <c r="AA40" s="720">
        <f>SUM(AA15,AA20,AA31,AA36)</f>
        <v>0</v>
      </c>
      <c r="AB40" s="723">
        <f t="shared" si="22"/>
        <v>0</v>
      </c>
      <c r="AC40" s="1073" t="s">
        <v>2225</v>
      </c>
      <c r="AE40" s="764" t="s">
        <v>638</v>
      </c>
      <c r="AF40" s="146">
        <f t="shared" ref="AF40:BC40" si="23">SUM(AF15,AF20,AF31,AF36)</f>
        <v>0</v>
      </c>
      <c r="AG40" s="146">
        <f t="shared" si="23"/>
        <v>0</v>
      </c>
      <c r="AH40" s="146">
        <f t="shared" si="23"/>
        <v>0</v>
      </c>
      <c r="AI40" s="146">
        <f t="shared" si="23"/>
        <v>0</v>
      </c>
      <c r="AJ40" s="146">
        <f t="shared" si="23"/>
        <v>0</v>
      </c>
      <c r="AK40" s="146">
        <f t="shared" si="23"/>
        <v>0</v>
      </c>
      <c r="AL40" s="146">
        <f t="shared" si="23"/>
        <v>0</v>
      </c>
      <c r="AM40" s="146">
        <f t="shared" si="23"/>
        <v>0</v>
      </c>
      <c r="AN40" s="146">
        <f t="shared" si="23"/>
        <v>0</v>
      </c>
      <c r="AO40" s="146">
        <f t="shared" si="23"/>
        <v>0</v>
      </c>
      <c r="AP40" s="146">
        <f t="shared" si="23"/>
        <v>0</v>
      </c>
      <c r="AQ40" s="146">
        <f t="shared" si="23"/>
        <v>0</v>
      </c>
      <c r="AR40" s="146">
        <f t="shared" si="23"/>
        <v>0</v>
      </c>
      <c r="AS40" s="146">
        <f t="shared" si="23"/>
        <v>0</v>
      </c>
      <c r="AT40" s="146">
        <f t="shared" si="23"/>
        <v>0</v>
      </c>
      <c r="AU40" s="146">
        <f t="shared" si="23"/>
        <v>0</v>
      </c>
      <c r="AV40" s="146">
        <f t="shared" si="23"/>
        <v>0</v>
      </c>
      <c r="AW40" s="146">
        <f t="shared" si="23"/>
        <v>0</v>
      </c>
      <c r="AX40" s="146">
        <f t="shared" si="23"/>
        <v>0</v>
      </c>
      <c r="AY40" s="146">
        <f>SUM(AY15,AY20,AY31,AY36)</f>
        <v>0</v>
      </c>
      <c r="AZ40" s="146">
        <f>SUM(AZ15,AZ20,AZ31,AZ36)</f>
        <v>0</v>
      </c>
      <c r="BA40" s="146">
        <f>SUM(BA15,BA20,BA31,BA36)</f>
        <v>0</v>
      </c>
      <c r="BB40" s="146">
        <f>SUM(BB15,BB20,BB31,BB36)</f>
        <v>0</v>
      </c>
      <c r="BC40" s="146">
        <f t="shared" si="23"/>
        <v>0</v>
      </c>
    </row>
  </sheetData>
  <phoneticPr fontId="11" type="noConversion"/>
  <conditionalFormatting sqref="E6:Z40">
    <cfRule type="expression" dxfId="173" priority="2" stopIfTrue="1">
      <formula>E6&lt;&gt;AF6</formula>
    </cfRule>
  </conditionalFormatting>
  <conditionalFormatting sqref="AB6:AB40">
    <cfRule type="expression" dxfId="172" priority="113" stopIfTrue="1">
      <formula>AB6&lt;&gt;BC6</formula>
    </cfRule>
  </conditionalFormatting>
  <conditionalFormatting sqref="AA6:AA40">
    <cfRule type="expression" dxfId="171" priority="1" stopIfTrue="1">
      <formula>AA6&lt;&gt;BB6</formula>
    </cfRule>
  </conditionalFormatting>
  <dataValidations count="1">
    <dataValidation type="whole" operator="greaterThanOrEqual" allowBlank="1" showInputMessage="1" showErrorMessage="1" error="Positive whole numbers only / Nombres entiers positifs uniquement" sqref="AF12:BC15 AF7:BC9 AF34:BC36 AF28:BC31 AF23:BC25 AF18:BC20 E12:AB15 E7:AB9 E34:AB36 E28:AB31 E23:AB25 E18:AB20">
      <formula1>0</formula1>
    </dataValidation>
  </dataValidations>
  <pageMargins left="0.25" right="0.25" top="0.5" bottom="0.3" header="0.5" footer="0.5"/>
  <pageSetup paperSize="9" scale="59" orientation="landscape" r:id="rId1"/>
  <headerFooter alignWithMargins="0"/>
  <legacyDrawing r:id="rId2"/>
</worksheet>
</file>

<file path=xl/worksheets/sheet49.xml><?xml version="1.0" encoding="utf-8"?>
<worksheet xmlns="http://schemas.openxmlformats.org/spreadsheetml/2006/main" xmlns:r="http://schemas.openxmlformats.org/officeDocument/2006/relationships">
  <sheetPr codeName="Sheet_TS32" enableFormatConditionsCalculation="0">
    <tabColor indexed="43"/>
    <pageSetUpPr fitToPage="1"/>
  </sheetPr>
  <dimension ref="A1:BP40"/>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17" sqref="AC17"/>
    </sheetView>
  </sheetViews>
  <sheetFormatPr defaultRowHeight="12"/>
  <cols>
    <col min="1" max="4" width="10.140625" style="777" hidden="1" customWidth="1"/>
    <col min="5" max="28" width="8.7109375" style="95" customWidth="1"/>
    <col min="29" max="29" width="30.7109375" style="777" customWidth="1"/>
    <col min="30" max="30" width="9.140625" style="95" hidden="1" customWidth="1"/>
    <col min="31" max="31" width="33.42578125" style="777" hidden="1" customWidth="1"/>
    <col min="32" max="68" width="9.140625" style="95" hidden="1" customWidth="1"/>
    <col min="69" max="79" width="9.140625" style="95" customWidth="1"/>
    <col min="80" max="16384" width="9.140625" style="95"/>
  </cols>
  <sheetData>
    <row r="1" spans="1:55" ht="48.95" customHeight="1">
      <c r="F1" s="402"/>
      <c r="G1" s="220"/>
      <c r="H1" s="220"/>
      <c r="I1" s="1075" t="s">
        <v>2248</v>
      </c>
      <c r="J1" s="220"/>
      <c r="K1" s="220"/>
      <c r="L1" s="220"/>
      <c r="N1" s="402"/>
      <c r="O1" s="221"/>
      <c r="P1" s="221"/>
      <c r="Q1" s="221"/>
      <c r="R1" s="221"/>
      <c r="S1" s="221"/>
      <c r="T1" s="221"/>
      <c r="U1" s="1075" t="s">
        <v>2248</v>
      </c>
      <c r="V1" s="221"/>
      <c r="W1" s="221"/>
      <c r="X1" s="221"/>
      <c r="Y1" s="221"/>
      <c r="Z1" s="221"/>
      <c r="AA1" s="221"/>
      <c r="AB1" s="221"/>
      <c r="AC1" s="1040">
        <f ca="1">NOW()</f>
        <v>41912.572466666665</v>
      </c>
      <c r="AE1" s="787" t="s">
        <v>663</v>
      </c>
    </row>
    <row r="2" spans="1:55"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c r="AE2" s="770"/>
    </row>
    <row r="3" spans="1:55"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E3" s="772"/>
    </row>
    <row r="4" spans="1:55" s="99" customFormat="1">
      <c r="A4" s="759" t="s">
        <v>1304</v>
      </c>
      <c r="B4" s="759" t="s">
        <v>1302</v>
      </c>
      <c r="C4" s="759" t="s">
        <v>1303</v>
      </c>
      <c r="D4" s="760" t="s">
        <v>1305</v>
      </c>
      <c r="E4" s="98"/>
      <c r="F4" s="98"/>
      <c r="G4" s="98"/>
      <c r="H4" s="98"/>
      <c r="I4" s="98"/>
      <c r="J4" s="98"/>
      <c r="K4" s="98"/>
      <c r="L4" s="98"/>
      <c r="AC4" s="771"/>
      <c r="AE4" s="772"/>
    </row>
    <row r="5" spans="1:55" s="99"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137" customFormat="1" ht="24" customHeight="1" thickBot="1">
      <c r="A6" s="789"/>
      <c r="B6" s="789"/>
      <c r="C6" s="789"/>
      <c r="D6" s="789"/>
      <c r="E6" s="626"/>
      <c r="F6" s="626"/>
      <c r="G6" s="626"/>
      <c r="H6" s="626"/>
      <c r="I6" s="626"/>
      <c r="J6" s="626"/>
      <c r="K6" s="626"/>
      <c r="L6" s="626"/>
      <c r="M6" s="626"/>
      <c r="N6" s="626"/>
      <c r="O6" s="126"/>
      <c r="P6" s="627"/>
      <c r="Q6" s="627"/>
      <c r="R6" s="627"/>
      <c r="S6" s="627"/>
      <c r="T6" s="627"/>
      <c r="U6" s="627"/>
      <c r="V6" s="627"/>
      <c r="W6" s="627"/>
      <c r="X6" s="627"/>
      <c r="Y6" s="126"/>
      <c r="Z6" s="627"/>
      <c r="AA6" s="627"/>
      <c r="AB6" s="126"/>
      <c r="AC6" s="1069" t="s">
        <v>2142</v>
      </c>
      <c r="AE6" s="763" t="s">
        <v>186</v>
      </c>
      <c r="AF6" s="249"/>
      <c r="AG6" s="627"/>
      <c r="AH6" s="627"/>
      <c r="AI6" s="627"/>
      <c r="AJ6" s="627"/>
      <c r="AK6" s="627"/>
      <c r="AL6" s="627"/>
      <c r="AM6" s="627"/>
      <c r="AN6" s="627"/>
      <c r="AO6" s="627"/>
      <c r="AP6" s="627"/>
      <c r="AQ6" s="627"/>
      <c r="AR6" s="627"/>
      <c r="AS6" s="627"/>
      <c r="AT6" s="627"/>
      <c r="AU6" s="627"/>
      <c r="AV6" s="627"/>
      <c r="AW6" s="627"/>
      <c r="AX6" s="627"/>
      <c r="AY6" s="627"/>
      <c r="AZ6" s="627"/>
      <c r="BA6" s="627"/>
      <c r="BB6" s="627"/>
      <c r="BC6" s="627"/>
    </row>
    <row r="7" spans="1:55" s="140" customFormat="1" ht="12.75" customHeight="1">
      <c r="A7" s="775" t="s">
        <v>538</v>
      </c>
      <c r="B7" s="775" t="s">
        <v>73</v>
      </c>
      <c r="C7" s="775" t="s">
        <v>555</v>
      </c>
      <c r="D7" s="775" t="s">
        <v>935</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2219</v>
      </c>
      <c r="AE7" s="762" t="s">
        <v>1474</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row>
    <row r="8" spans="1:55" s="140" customFormat="1" ht="12.75" customHeight="1">
      <c r="A8" s="775" t="s">
        <v>538</v>
      </c>
      <c r="B8" s="775" t="s">
        <v>1307</v>
      </c>
      <c r="C8" s="775" t="s">
        <v>555</v>
      </c>
      <c r="D8" s="775" t="s">
        <v>935</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2220</v>
      </c>
      <c r="AE8" s="762" t="s">
        <v>636</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row>
    <row r="9" spans="1:55" s="140" customFormat="1" ht="12.75" customHeight="1">
      <c r="A9" s="775" t="s">
        <v>538</v>
      </c>
      <c r="B9" s="775" t="s">
        <v>74</v>
      </c>
      <c r="C9" s="775" t="s">
        <v>555</v>
      </c>
      <c r="D9" s="775" t="s">
        <v>935</v>
      </c>
      <c r="E9" s="138">
        <v>0</v>
      </c>
      <c r="F9" s="138">
        <v>0</v>
      </c>
      <c r="G9" s="138">
        <v>0</v>
      </c>
      <c r="H9" s="138">
        <v>0</v>
      </c>
      <c r="I9" s="138">
        <v>0</v>
      </c>
      <c r="J9" s="138">
        <v>0</v>
      </c>
      <c r="K9" s="138">
        <v>0</v>
      </c>
      <c r="L9" s="138">
        <v>0</v>
      </c>
      <c r="M9" s="138">
        <v>0</v>
      </c>
      <c r="N9" s="138">
        <v>0</v>
      </c>
      <c r="O9" s="138">
        <v>0</v>
      </c>
      <c r="P9" s="138">
        <v>0</v>
      </c>
      <c r="Q9" s="138">
        <v>0</v>
      </c>
      <c r="R9" s="138">
        <v>0</v>
      </c>
      <c r="S9" s="138">
        <v>0</v>
      </c>
      <c r="T9" s="138">
        <v>0</v>
      </c>
      <c r="U9" s="138">
        <v>0</v>
      </c>
      <c r="V9" s="138">
        <v>0</v>
      </c>
      <c r="W9" s="138">
        <v>0</v>
      </c>
      <c r="X9" s="138">
        <v>0</v>
      </c>
      <c r="Y9" s="138">
        <v>0</v>
      </c>
      <c r="Z9" s="138">
        <v>0</v>
      </c>
      <c r="AA9" s="138">
        <v>0</v>
      </c>
      <c r="AB9" s="138">
        <v>0</v>
      </c>
      <c r="AC9" s="1054" t="s">
        <v>2221</v>
      </c>
      <c r="AE9" s="762" t="s">
        <v>637</v>
      </c>
      <c r="AF9" s="138">
        <v>0</v>
      </c>
      <c r="AG9" s="138">
        <v>0</v>
      </c>
      <c r="AH9" s="138">
        <v>0</v>
      </c>
      <c r="AI9" s="138">
        <v>0</v>
      </c>
      <c r="AJ9" s="138">
        <v>0</v>
      </c>
      <c r="AK9" s="138">
        <v>0</v>
      </c>
      <c r="AL9" s="138">
        <v>0</v>
      </c>
      <c r="AM9" s="138">
        <v>0</v>
      </c>
      <c r="AN9" s="138">
        <v>0</v>
      </c>
      <c r="AO9" s="138">
        <v>0</v>
      </c>
      <c r="AP9" s="138">
        <v>0</v>
      </c>
      <c r="AQ9" s="138">
        <v>0</v>
      </c>
      <c r="AR9" s="138">
        <v>0</v>
      </c>
      <c r="AS9" s="138">
        <v>0</v>
      </c>
      <c r="AT9" s="138">
        <v>0</v>
      </c>
      <c r="AU9" s="138">
        <v>0</v>
      </c>
      <c r="AV9" s="138">
        <v>0</v>
      </c>
      <c r="AW9" s="138">
        <v>0</v>
      </c>
      <c r="AX9" s="138">
        <v>0</v>
      </c>
      <c r="AY9" s="138">
        <v>0</v>
      </c>
      <c r="AZ9" s="138">
        <v>0</v>
      </c>
      <c r="BA9" s="138">
        <v>0</v>
      </c>
      <c r="BB9" s="138">
        <v>0</v>
      </c>
      <c r="BC9" s="138">
        <v>0</v>
      </c>
    </row>
    <row r="10" spans="1:55" s="140" customFormat="1" ht="12.75" customHeight="1">
      <c r="A10" s="775"/>
      <c r="B10" s="775"/>
      <c r="C10" s="775"/>
      <c r="D10" s="775"/>
      <c r="E10" s="141" t="str">
        <f>IF(AND(SUM(E7:E9)&gt;0,E8=0),"Missing Input",IF(AND(SUM(E7:E8)&gt;0,E9=0),"Missing Output",IF(AND(SUM(E7:E9)&gt;0,E8&gt;0,E9&gt;0),(E9*3.6)/E8*100,"")))</f>
        <v/>
      </c>
      <c r="F10" s="141" t="str">
        <f t="shared" ref="F10:V10" si="0">IF(AND(SUM(F7:F9)&gt;0,F8=0),"Missing Input",IF(AND(SUM(F7:F8)&gt;0,F9=0),"Missing Output",IF(AND(SUM(F7:F9)&gt;0,F8&gt;0,F9&gt;0),(F9*3.6)/F8*100,"")))</f>
        <v/>
      </c>
      <c r="G10" s="141" t="str">
        <f t="shared" si="0"/>
        <v/>
      </c>
      <c r="H10" s="141" t="str">
        <f t="shared" si="0"/>
        <v/>
      </c>
      <c r="I10" s="141" t="str">
        <f t="shared" si="0"/>
        <v/>
      </c>
      <c r="J10" s="141" t="str">
        <f t="shared" si="0"/>
        <v/>
      </c>
      <c r="K10" s="141" t="str">
        <f t="shared" si="0"/>
        <v/>
      </c>
      <c r="L10" s="141" t="str">
        <f t="shared" si="0"/>
        <v/>
      </c>
      <c r="M10" s="141" t="str">
        <f t="shared" si="0"/>
        <v/>
      </c>
      <c r="N10" s="141" t="str">
        <f t="shared" si="0"/>
        <v/>
      </c>
      <c r="O10" s="141" t="str">
        <f t="shared" si="0"/>
        <v/>
      </c>
      <c r="P10" s="141" t="str">
        <f t="shared" si="0"/>
        <v/>
      </c>
      <c r="Q10" s="141" t="str">
        <f t="shared" si="0"/>
        <v/>
      </c>
      <c r="R10" s="141" t="str">
        <f t="shared" si="0"/>
        <v/>
      </c>
      <c r="S10" s="141" t="str">
        <f t="shared" si="0"/>
        <v/>
      </c>
      <c r="T10" s="141" t="str">
        <f t="shared" si="0"/>
        <v/>
      </c>
      <c r="U10" s="141" t="str">
        <f t="shared" si="0"/>
        <v/>
      </c>
      <c r="V10" s="141" t="str">
        <f t="shared" si="0"/>
        <v/>
      </c>
      <c r="W10" s="141" t="str">
        <f t="shared" ref="W10:AB10" si="1">IF(AND(SUM(W7:W9)&gt;0,W8=0),"Missing Input",IF(AND(SUM(W7:W8)&gt;0,W9=0),"Missing Output",IF(AND(SUM(W7:W9)&gt;0,W8&gt;0,W9&gt;0),(W9*3.6)/W8*100,"")))</f>
        <v/>
      </c>
      <c r="X10" s="141" t="str">
        <f t="shared" si="1"/>
        <v/>
      </c>
      <c r="Y10" s="141" t="str">
        <f t="shared" si="1"/>
        <v/>
      </c>
      <c r="Z10" s="141" t="str">
        <f t="shared" si="1"/>
        <v/>
      </c>
      <c r="AA10" s="141" t="str">
        <f t="shared" si="1"/>
        <v/>
      </c>
      <c r="AB10" s="141" t="str">
        <f t="shared" si="1"/>
        <v/>
      </c>
      <c r="AC10" s="1070" t="s">
        <v>2222</v>
      </c>
      <c r="AE10" s="762" t="s">
        <v>964</v>
      </c>
      <c r="AF10" s="141" t="str">
        <f t="shared" ref="AF10:BC10" si="2">IF(AND(SUM(AF7:AF9)&gt;0,AF8=0),"Missing Input",IF(AND(SUM(AF7:AF8)&gt;0,AF9=0),"Missing Output",IF(AND(SUM(AF7:AF9)&gt;0,AF8&gt;0,AF9&gt;0),(AF9*3.6)/AF8*100,"")))</f>
        <v/>
      </c>
      <c r="AG10" s="141" t="str">
        <f t="shared" si="2"/>
        <v/>
      </c>
      <c r="AH10" s="141" t="str">
        <f t="shared" si="2"/>
        <v/>
      </c>
      <c r="AI10" s="141" t="str">
        <f t="shared" si="2"/>
        <v/>
      </c>
      <c r="AJ10" s="141" t="str">
        <f t="shared" si="2"/>
        <v/>
      </c>
      <c r="AK10" s="141" t="str">
        <f t="shared" si="2"/>
        <v/>
      </c>
      <c r="AL10" s="141" t="str">
        <f t="shared" si="2"/>
        <v/>
      </c>
      <c r="AM10" s="141" t="str">
        <f t="shared" si="2"/>
        <v/>
      </c>
      <c r="AN10" s="141" t="str">
        <f t="shared" si="2"/>
        <v/>
      </c>
      <c r="AO10" s="141" t="str">
        <f t="shared" si="2"/>
        <v/>
      </c>
      <c r="AP10" s="141" t="str">
        <f t="shared" si="2"/>
        <v/>
      </c>
      <c r="AQ10" s="141" t="str">
        <f t="shared" si="2"/>
        <v/>
      </c>
      <c r="AR10" s="141" t="str">
        <f t="shared" si="2"/>
        <v/>
      </c>
      <c r="AS10" s="141" t="str">
        <f t="shared" si="2"/>
        <v/>
      </c>
      <c r="AT10" s="141" t="str">
        <f t="shared" si="2"/>
        <v/>
      </c>
      <c r="AU10" s="141" t="str">
        <f t="shared" si="2"/>
        <v/>
      </c>
      <c r="AV10" s="141" t="str">
        <f t="shared" si="2"/>
        <v/>
      </c>
      <c r="AW10" s="141" t="str">
        <f t="shared" si="2"/>
        <v/>
      </c>
      <c r="AX10" s="141" t="str">
        <f t="shared" si="2"/>
        <v/>
      </c>
      <c r="AY10" s="141" t="str">
        <f>IF(AND(SUM(AY7:AY9)&gt;0,AY8=0),"Missing Input",IF(AND(SUM(AY7:AY8)&gt;0,AY9=0),"Missing Output",IF(AND(SUM(AY7:AY9)&gt;0,AY8&gt;0,AY9&gt;0),(AY9*3.6)/AY8*100,"")))</f>
        <v/>
      </c>
      <c r="AZ10" s="141" t="str">
        <f>IF(AND(SUM(AZ7:AZ9)&gt;0,AZ8=0),"Missing Input",IF(AND(SUM(AZ7:AZ8)&gt;0,AZ9=0),"Missing Output",IF(AND(SUM(AZ7:AZ9)&gt;0,AZ8&gt;0,AZ9&gt;0),(AZ9*3.6)/AZ8*100,"")))</f>
        <v/>
      </c>
      <c r="BA10" s="141" t="str">
        <f>IF(AND(SUM(BA7:BA9)&gt;0,BA8=0),"Missing Input",IF(AND(SUM(BA7:BA8)&gt;0,BA9=0),"Missing Output",IF(AND(SUM(BA7:BA9)&gt;0,BA8&gt;0,BA9&gt;0),(BA9*3.6)/BA8*100,"")))</f>
        <v/>
      </c>
      <c r="BB10" s="141" t="str">
        <f>IF(AND(SUM(BB7:BB9)&gt;0,BB8=0),"Missing Input",IF(AND(SUM(BB7:BB8)&gt;0,BB9=0),"Missing Output",IF(AND(SUM(BB7:BB9)&gt;0,BB8&gt;0,BB9&gt;0),(BB9*3.6)/BB8*100,"")))</f>
        <v/>
      </c>
      <c r="BC10" s="141" t="str">
        <f t="shared" si="2"/>
        <v/>
      </c>
    </row>
    <row r="11" spans="1:55" s="140" customFormat="1" ht="24" customHeight="1">
      <c r="A11" s="775"/>
      <c r="B11" s="775"/>
      <c r="C11" s="775"/>
      <c r="D11" s="775"/>
      <c r="E11" s="628"/>
      <c r="F11" s="628"/>
      <c r="G11" s="628"/>
      <c r="H11" s="628"/>
      <c r="I11" s="628"/>
      <c r="J11" s="629"/>
      <c r="K11" s="629"/>
      <c r="L11" s="629"/>
      <c r="M11" s="629"/>
      <c r="N11" s="629"/>
      <c r="O11" s="144"/>
      <c r="P11" s="630"/>
      <c r="Q11" s="630"/>
      <c r="R11" s="630"/>
      <c r="S11" s="630"/>
      <c r="T11" s="630"/>
      <c r="U11" s="630"/>
      <c r="V11" s="630"/>
      <c r="W11" s="630"/>
      <c r="X11" s="630"/>
      <c r="Y11" s="144"/>
      <c r="Z11" s="630"/>
      <c r="AA11" s="630"/>
      <c r="AB11" s="144"/>
      <c r="AC11" s="1067" t="s">
        <v>2141</v>
      </c>
      <c r="AE11" s="762" t="s">
        <v>189</v>
      </c>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row>
    <row r="12" spans="1:55" s="140" customFormat="1" ht="12.75" customHeight="1">
      <c r="A12" s="775" t="s">
        <v>538</v>
      </c>
      <c r="B12" s="775" t="s">
        <v>73</v>
      </c>
      <c r="C12" s="775" t="s">
        <v>556</v>
      </c>
      <c r="D12" s="775" t="s">
        <v>935</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2219</v>
      </c>
      <c r="AE12" s="762" t="s">
        <v>1474</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row>
    <row r="13" spans="1:55" s="140" customFormat="1" ht="12.75" customHeight="1">
      <c r="A13" s="775" t="s">
        <v>538</v>
      </c>
      <c r="B13" s="775" t="s">
        <v>1307</v>
      </c>
      <c r="C13" s="775" t="s">
        <v>556</v>
      </c>
      <c r="D13" s="775" t="s">
        <v>935</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2220</v>
      </c>
      <c r="AE13" s="762" t="s">
        <v>636</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row>
    <row r="14" spans="1:55" s="140" customFormat="1" ht="12.75" customHeight="1">
      <c r="A14" s="775" t="s">
        <v>538</v>
      </c>
      <c r="B14" s="775" t="s">
        <v>74</v>
      </c>
      <c r="C14" s="775" t="s">
        <v>556</v>
      </c>
      <c r="D14" s="775" t="s">
        <v>935</v>
      </c>
      <c r="E14" s="138">
        <v>0</v>
      </c>
      <c r="F14" s="138">
        <v>0</v>
      </c>
      <c r="G14" s="138">
        <v>0</v>
      </c>
      <c r="H14" s="138">
        <v>0</v>
      </c>
      <c r="I14" s="138">
        <v>0</v>
      </c>
      <c r="J14" s="138">
        <v>0</v>
      </c>
      <c r="K14" s="138">
        <v>0</v>
      </c>
      <c r="L14" s="138">
        <v>0</v>
      </c>
      <c r="M14" s="138">
        <v>0</v>
      </c>
      <c r="N14" s="138">
        <v>0</v>
      </c>
      <c r="O14" s="138">
        <v>0</v>
      </c>
      <c r="P14" s="138">
        <v>0</v>
      </c>
      <c r="Q14" s="138">
        <v>0</v>
      </c>
      <c r="R14" s="138">
        <v>0</v>
      </c>
      <c r="S14" s="138">
        <v>0</v>
      </c>
      <c r="T14" s="138">
        <v>0</v>
      </c>
      <c r="U14" s="138">
        <v>0</v>
      </c>
      <c r="V14" s="138">
        <v>0</v>
      </c>
      <c r="W14" s="138">
        <v>0</v>
      </c>
      <c r="X14" s="138">
        <v>0</v>
      </c>
      <c r="Y14" s="138">
        <v>0</v>
      </c>
      <c r="Z14" s="138">
        <v>0</v>
      </c>
      <c r="AA14" s="138">
        <v>0</v>
      </c>
      <c r="AB14" s="138">
        <v>0</v>
      </c>
      <c r="AC14" s="1054" t="s">
        <v>2221</v>
      </c>
      <c r="AE14" s="762" t="s">
        <v>637</v>
      </c>
      <c r="AF14" s="138">
        <v>0</v>
      </c>
      <c r="AG14" s="138">
        <v>0</v>
      </c>
      <c r="AH14" s="138">
        <v>0</v>
      </c>
      <c r="AI14" s="138">
        <v>0</v>
      </c>
      <c r="AJ14" s="138">
        <v>0</v>
      </c>
      <c r="AK14" s="138">
        <v>0</v>
      </c>
      <c r="AL14" s="138">
        <v>0</v>
      </c>
      <c r="AM14" s="138">
        <v>0</v>
      </c>
      <c r="AN14" s="138">
        <v>0</v>
      </c>
      <c r="AO14" s="138">
        <v>0</v>
      </c>
      <c r="AP14" s="138">
        <v>0</v>
      </c>
      <c r="AQ14" s="138">
        <v>0</v>
      </c>
      <c r="AR14" s="138">
        <v>0</v>
      </c>
      <c r="AS14" s="138">
        <v>0</v>
      </c>
      <c r="AT14" s="138">
        <v>0</v>
      </c>
      <c r="AU14" s="138">
        <v>0</v>
      </c>
      <c r="AV14" s="138">
        <v>0</v>
      </c>
      <c r="AW14" s="138">
        <v>0</v>
      </c>
      <c r="AX14" s="138">
        <v>0</v>
      </c>
      <c r="AY14" s="138">
        <v>0</v>
      </c>
      <c r="AZ14" s="138">
        <v>0</v>
      </c>
      <c r="BA14" s="138">
        <v>0</v>
      </c>
      <c r="BB14" s="138">
        <v>0</v>
      </c>
      <c r="BC14" s="138">
        <v>0</v>
      </c>
    </row>
    <row r="15" spans="1:55" s="140" customFormat="1" ht="12.75" customHeight="1">
      <c r="A15" s="775" t="s">
        <v>538</v>
      </c>
      <c r="B15" s="775" t="s">
        <v>75</v>
      </c>
      <c r="C15" s="775" t="s">
        <v>556</v>
      </c>
      <c r="D15" s="775" t="s">
        <v>935</v>
      </c>
      <c r="E15" s="138">
        <v>0</v>
      </c>
      <c r="F15" s="138">
        <v>0</v>
      </c>
      <c r="G15" s="138">
        <v>0</v>
      </c>
      <c r="H15" s="138">
        <v>0</v>
      </c>
      <c r="I15" s="138">
        <v>0</v>
      </c>
      <c r="J15" s="138">
        <v>0</v>
      </c>
      <c r="K15" s="138">
        <v>0</v>
      </c>
      <c r="L15" s="138">
        <v>0</v>
      </c>
      <c r="M15" s="138">
        <v>0</v>
      </c>
      <c r="N15" s="138">
        <v>0</v>
      </c>
      <c r="O15" s="138">
        <v>0</v>
      </c>
      <c r="P15" s="138">
        <v>0</v>
      </c>
      <c r="Q15" s="138">
        <v>0</v>
      </c>
      <c r="R15" s="138">
        <v>0</v>
      </c>
      <c r="S15" s="138">
        <v>0</v>
      </c>
      <c r="T15" s="138">
        <v>0</v>
      </c>
      <c r="U15" s="138">
        <v>0</v>
      </c>
      <c r="V15" s="138">
        <v>0</v>
      </c>
      <c r="W15" s="138">
        <v>0</v>
      </c>
      <c r="X15" s="138">
        <v>0</v>
      </c>
      <c r="Y15" s="138">
        <v>0</v>
      </c>
      <c r="Z15" s="138">
        <v>0</v>
      </c>
      <c r="AA15" s="138">
        <v>0</v>
      </c>
      <c r="AB15" s="138">
        <v>0</v>
      </c>
      <c r="AC15" s="1054" t="s">
        <v>2225</v>
      </c>
      <c r="AE15" s="762" t="s">
        <v>638</v>
      </c>
      <c r="AF15" s="138">
        <v>0</v>
      </c>
      <c r="AG15" s="138">
        <v>0</v>
      </c>
      <c r="AH15" s="138">
        <v>0</v>
      </c>
      <c r="AI15" s="138">
        <v>0</v>
      </c>
      <c r="AJ15" s="138">
        <v>0</v>
      </c>
      <c r="AK15" s="138">
        <v>0</v>
      </c>
      <c r="AL15" s="138">
        <v>0</v>
      </c>
      <c r="AM15" s="138">
        <v>0</v>
      </c>
      <c r="AN15" s="138">
        <v>0</v>
      </c>
      <c r="AO15" s="138">
        <v>0</v>
      </c>
      <c r="AP15" s="138">
        <v>0</v>
      </c>
      <c r="AQ15" s="138">
        <v>0</v>
      </c>
      <c r="AR15" s="138">
        <v>0</v>
      </c>
      <c r="AS15" s="138">
        <v>0</v>
      </c>
      <c r="AT15" s="138">
        <v>0</v>
      </c>
      <c r="AU15" s="138">
        <v>0</v>
      </c>
      <c r="AV15" s="138">
        <v>0</v>
      </c>
      <c r="AW15" s="138">
        <v>0</v>
      </c>
      <c r="AX15" s="138">
        <v>0</v>
      </c>
      <c r="AY15" s="138">
        <v>0</v>
      </c>
      <c r="AZ15" s="138">
        <v>0</v>
      </c>
      <c r="BA15" s="138">
        <v>0</v>
      </c>
      <c r="BB15" s="138">
        <v>0</v>
      </c>
      <c r="BC15" s="138">
        <v>0</v>
      </c>
    </row>
    <row r="16" spans="1:55" s="140" customFormat="1" ht="12.75" customHeight="1">
      <c r="A16" s="775"/>
      <c r="B16" s="775"/>
      <c r="C16" s="775"/>
      <c r="D16" s="775"/>
      <c r="E16" s="141" t="str">
        <f>IF(AND(SUM(E12:E15)&gt;0,E13=0),"Missing Input",IF(AND(SUM(E12:E15)&gt;0,E14=0),"Missing Output",IF(AND(SUM(E12:E15)&gt;0,E13&gt;0,E14&gt;0),(E14*3.6+E15)/E13*100,"")))</f>
        <v/>
      </c>
      <c r="F16" s="141" t="str">
        <f t="shared" ref="F16:V16" si="3">IF(AND(SUM(F12:F15)&gt;0,F13=0),"Missing Input",IF(AND(SUM(F12:F15)&gt;0,F14=0),"Missing Output",IF(AND(SUM(F12:F15)&gt;0,F13&gt;0,F14&gt;0),(F14*3.6+F15)/F13*100,"")))</f>
        <v/>
      </c>
      <c r="G16" s="141" t="str">
        <f t="shared" si="3"/>
        <v/>
      </c>
      <c r="H16" s="141" t="str">
        <f t="shared" si="3"/>
        <v/>
      </c>
      <c r="I16" s="141" t="str">
        <f t="shared" si="3"/>
        <v/>
      </c>
      <c r="J16" s="141" t="str">
        <f t="shared" si="3"/>
        <v/>
      </c>
      <c r="K16" s="141" t="str">
        <f t="shared" si="3"/>
        <v/>
      </c>
      <c r="L16" s="141" t="str">
        <f t="shared" si="3"/>
        <v/>
      </c>
      <c r="M16" s="141" t="str">
        <f t="shared" si="3"/>
        <v/>
      </c>
      <c r="N16" s="141" t="str">
        <f t="shared" si="3"/>
        <v/>
      </c>
      <c r="O16" s="141" t="str">
        <f t="shared" si="3"/>
        <v/>
      </c>
      <c r="P16" s="141" t="str">
        <f t="shared" si="3"/>
        <v/>
      </c>
      <c r="Q16" s="141" t="str">
        <f t="shared" si="3"/>
        <v/>
      </c>
      <c r="R16" s="141" t="str">
        <f t="shared" si="3"/>
        <v/>
      </c>
      <c r="S16" s="141" t="str">
        <f t="shared" si="3"/>
        <v/>
      </c>
      <c r="T16" s="141" t="str">
        <f t="shared" si="3"/>
        <v/>
      </c>
      <c r="U16" s="141" t="str">
        <f t="shared" si="3"/>
        <v/>
      </c>
      <c r="V16" s="141" t="str">
        <f t="shared" si="3"/>
        <v/>
      </c>
      <c r="W16" s="141" t="str">
        <f t="shared" ref="W16:AB16" si="4">IF(AND(SUM(W12:W15)&gt;0,W13=0),"Missing Input",IF(AND(SUM(W12:W15)&gt;0,W14=0),"Missing Output",IF(AND(SUM(W12:W15)&gt;0,W13&gt;0,W14&gt;0),(W14*3.6+W15)/W13*100,"")))</f>
        <v/>
      </c>
      <c r="X16" s="141" t="str">
        <f t="shared" si="4"/>
        <v/>
      </c>
      <c r="Y16" s="141" t="str">
        <f t="shared" si="4"/>
        <v/>
      </c>
      <c r="Z16" s="141" t="str">
        <f t="shared" si="4"/>
        <v/>
      </c>
      <c r="AA16" s="141" t="str">
        <f t="shared" si="4"/>
        <v/>
      </c>
      <c r="AB16" s="141" t="str">
        <f t="shared" si="4"/>
        <v/>
      </c>
      <c r="AC16" s="1070" t="s">
        <v>2222</v>
      </c>
      <c r="AE16" s="762" t="s">
        <v>964</v>
      </c>
      <c r="AF16" s="141" t="str">
        <f t="shared" ref="AF16:BC16" si="5">IF(AND(SUM(AF12:AF15)&gt;0,AF13=0),"Missing Input",IF(AND(SUM(AF12:AF15)&gt;0,AF14=0),"Missing Output",IF(AND(SUM(AF12:AF15)&gt;0,AF13&gt;0,AF14&gt;0),(AF14*3.6+AF15)/AF13*100,"")))</f>
        <v/>
      </c>
      <c r="AG16" s="141" t="str">
        <f t="shared" si="5"/>
        <v/>
      </c>
      <c r="AH16" s="141" t="str">
        <f t="shared" si="5"/>
        <v/>
      </c>
      <c r="AI16" s="141" t="str">
        <f t="shared" si="5"/>
        <v/>
      </c>
      <c r="AJ16" s="141" t="str">
        <f t="shared" si="5"/>
        <v/>
      </c>
      <c r="AK16" s="141" t="str">
        <f t="shared" si="5"/>
        <v/>
      </c>
      <c r="AL16" s="141" t="str">
        <f t="shared" si="5"/>
        <v/>
      </c>
      <c r="AM16" s="141" t="str">
        <f t="shared" si="5"/>
        <v/>
      </c>
      <c r="AN16" s="141" t="str">
        <f t="shared" si="5"/>
        <v/>
      </c>
      <c r="AO16" s="141" t="str">
        <f t="shared" si="5"/>
        <v/>
      </c>
      <c r="AP16" s="141" t="str">
        <f t="shared" si="5"/>
        <v/>
      </c>
      <c r="AQ16" s="141" t="str">
        <f t="shared" si="5"/>
        <v/>
      </c>
      <c r="AR16" s="141" t="str">
        <f t="shared" si="5"/>
        <v/>
      </c>
      <c r="AS16" s="141" t="str">
        <f t="shared" si="5"/>
        <v/>
      </c>
      <c r="AT16" s="141" t="str">
        <f t="shared" si="5"/>
        <v/>
      </c>
      <c r="AU16" s="141" t="str">
        <f t="shared" si="5"/>
        <v/>
      </c>
      <c r="AV16" s="141" t="str">
        <f t="shared" si="5"/>
        <v/>
      </c>
      <c r="AW16" s="141" t="str">
        <f t="shared" si="5"/>
        <v/>
      </c>
      <c r="AX16" s="141" t="str">
        <f t="shared" si="5"/>
        <v/>
      </c>
      <c r="AY16" s="141" t="str">
        <f>IF(AND(SUM(AY12:AY15)&gt;0,AY13=0),"Missing Input",IF(AND(SUM(AY12:AY15)&gt;0,AY14=0),"Missing Output",IF(AND(SUM(AY12:AY15)&gt;0,AY13&gt;0,AY14&gt;0),(AY14*3.6+AY15)/AY13*100,"")))</f>
        <v/>
      </c>
      <c r="AZ16" s="141" t="str">
        <f>IF(AND(SUM(AZ12:AZ15)&gt;0,AZ13=0),"Missing Input",IF(AND(SUM(AZ12:AZ15)&gt;0,AZ14=0),"Missing Output",IF(AND(SUM(AZ12:AZ15)&gt;0,AZ13&gt;0,AZ14&gt;0),(AZ14*3.6+AZ15)/AZ13*100,"")))</f>
        <v/>
      </c>
      <c r="BA16" s="141" t="str">
        <f>IF(AND(SUM(BA12:BA15)&gt;0,BA13=0),"Missing Input",IF(AND(SUM(BA12:BA15)&gt;0,BA14=0),"Missing Output",IF(AND(SUM(BA12:BA15)&gt;0,BA13&gt;0,BA14&gt;0),(BA14*3.6+BA15)/BA13*100,"")))</f>
        <v/>
      </c>
      <c r="BB16" s="141" t="str">
        <f>IF(AND(SUM(BB12:BB15)&gt;0,BB13=0),"Missing Input",IF(AND(SUM(BB12:BB15)&gt;0,BB14=0),"Missing Output",IF(AND(SUM(BB12:BB15)&gt;0,BB13&gt;0,BB14&gt;0),(BB14*3.6+BB15)/BB13*100,"")))</f>
        <v/>
      </c>
      <c r="BC16" s="141" t="str">
        <f t="shared" si="5"/>
        <v/>
      </c>
    </row>
    <row r="17" spans="1:55" s="140" customFormat="1" ht="24" customHeight="1">
      <c r="A17" s="775"/>
      <c r="B17" s="775"/>
      <c r="C17" s="775"/>
      <c r="D17" s="775"/>
      <c r="E17" s="628"/>
      <c r="F17" s="628"/>
      <c r="G17" s="628"/>
      <c r="H17" s="628"/>
      <c r="I17" s="628"/>
      <c r="J17" s="629"/>
      <c r="K17" s="629"/>
      <c r="L17" s="629"/>
      <c r="M17" s="629"/>
      <c r="N17" s="629"/>
      <c r="O17" s="143"/>
      <c r="P17" s="629"/>
      <c r="Q17" s="629"/>
      <c r="R17" s="629"/>
      <c r="S17" s="629"/>
      <c r="T17" s="629"/>
      <c r="U17" s="629"/>
      <c r="V17" s="629"/>
      <c r="W17" s="629"/>
      <c r="X17" s="629"/>
      <c r="Y17" s="143"/>
      <c r="Z17" s="629"/>
      <c r="AA17" s="629"/>
      <c r="AB17" s="143"/>
      <c r="AC17" s="1066" t="s">
        <v>2269</v>
      </c>
      <c r="AE17" s="762" t="s">
        <v>198</v>
      </c>
      <c r="AF17" s="629"/>
      <c r="AG17" s="629"/>
      <c r="AH17" s="629"/>
      <c r="AI17" s="629"/>
      <c r="AJ17" s="629"/>
      <c r="AK17" s="629"/>
      <c r="AL17" s="629"/>
      <c r="AM17" s="629"/>
      <c r="AN17" s="629"/>
      <c r="AO17" s="629"/>
      <c r="AP17" s="629"/>
      <c r="AQ17" s="629"/>
      <c r="AR17" s="629"/>
      <c r="AS17" s="629"/>
      <c r="AT17" s="629"/>
      <c r="AU17" s="629"/>
      <c r="AV17" s="629"/>
      <c r="AW17" s="629"/>
      <c r="AX17" s="629"/>
      <c r="AY17" s="629"/>
      <c r="AZ17" s="629"/>
      <c r="BA17" s="629"/>
      <c r="BB17" s="629"/>
      <c r="BC17" s="629"/>
    </row>
    <row r="18" spans="1:55" s="140" customFormat="1" ht="12.75" customHeight="1">
      <c r="A18" s="775" t="s">
        <v>538</v>
      </c>
      <c r="B18" s="775" t="s">
        <v>73</v>
      </c>
      <c r="C18" s="775" t="s">
        <v>558</v>
      </c>
      <c r="D18" s="775" t="s">
        <v>935</v>
      </c>
      <c r="E18" s="138">
        <v>0</v>
      </c>
      <c r="F18" s="138">
        <v>0</v>
      </c>
      <c r="G18" s="138">
        <v>0</v>
      </c>
      <c r="H18" s="138">
        <v>0</v>
      </c>
      <c r="I18" s="138">
        <v>0</v>
      </c>
      <c r="J18" s="138">
        <v>0</v>
      </c>
      <c r="K18" s="138">
        <v>0</v>
      </c>
      <c r="L18" s="138">
        <v>0</v>
      </c>
      <c r="M18" s="138">
        <v>0</v>
      </c>
      <c r="N18" s="138">
        <v>0</v>
      </c>
      <c r="O18" s="138">
        <v>0</v>
      </c>
      <c r="P18" s="138">
        <v>0</v>
      </c>
      <c r="Q18" s="138">
        <v>0</v>
      </c>
      <c r="R18" s="138">
        <v>0</v>
      </c>
      <c r="S18" s="138">
        <v>0</v>
      </c>
      <c r="T18" s="138">
        <v>0</v>
      </c>
      <c r="U18" s="138">
        <v>0</v>
      </c>
      <c r="V18" s="138">
        <v>0</v>
      </c>
      <c r="W18" s="138">
        <v>0</v>
      </c>
      <c r="X18" s="138">
        <v>0</v>
      </c>
      <c r="Y18" s="138">
        <v>0</v>
      </c>
      <c r="Z18" s="138">
        <v>0</v>
      </c>
      <c r="AA18" s="138">
        <v>0</v>
      </c>
      <c r="AB18" s="138">
        <v>0</v>
      </c>
      <c r="AC18" s="1054" t="s">
        <v>2219</v>
      </c>
      <c r="AE18" s="762" t="s">
        <v>1474</v>
      </c>
      <c r="AF18" s="138">
        <v>0</v>
      </c>
      <c r="AG18" s="138">
        <v>0</v>
      </c>
      <c r="AH18" s="138">
        <v>0</v>
      </c>
      <c r="AI18" s="138">
        <v>0</v>
      </c>
      <c r="AJ18" s="138">
        <v>0</v>
      </c>
      <c r="AK18" s="138">
        <v>0</v>
      </c>
      <c r="AL18" s="138">
        <v>0</v>
      </c>
      <c r="AM18" s="138">
        <v>0</v>
      </c>
      <c r="AN18" s="138">
        <v>0</v>
      </c>
      <c r="AO18" s="138">
        <v>0</v>
      </c>
      <c r="AP18" s="138">
        <v>0</v>
      </c>
      <c r="AQ18" s="138">
        <v>0</v>
      </c>
      <c r="AR18" s="138">
        <v>0</v>
      </c>
      <c r="AS18" s="138">
        <v>0</v>
      </c>
      <c r="AT18" s="138">
        <v>0</v>
      </c>
      <c r="AU18" s="138">
        <v>0</v>
      </c>
      <c r="AV18" s="138">
        <v>0</v>
      </c>
      <c r="AW18" s="138">
        <v>0</v>
      </c>
      <c r="AX18" s="138">
        <v>0</v>
      </c>
      <c r="AY18" s="138">
        <v>0</v>
      </c>
      <c r="AZ18" s="138">
        <v>0</v>
      </c>
      <c r="BA18" s="138">
        <v>0</v>
      </c>
      <c r="BB18" s="138">
        <v>0</v>
      </c>
      <c r="BC18" s="138">
        <v>0</v>
      </c>
    </row>
    <row r="19" spans="1:55" s="140" customFormat="1" ht="12.75" customHeight="1">
      <c r="A19" s="775" t="s">
        <v>538</v>
      </c>
      <c r="B19" s="775" t="s">
        <v>1307</v>
      </c>
      <c r="C19" s="775" t="s">
        <v>558</v>
      </c>
      <c r="D19" s="775" t="s">
        <v>935</v>
      </c>
      <c r="E19" s="138">
        <v>0</v>
      </c>
      <c r="F19" s="138">
        <v>0</v>
      </c>
      <c r="G19" s="138">
        <v>0</v>
      </c>
      <c r="H19" s="138">
        <v>0</v>
      </c>
      <c r="I19" s="138">
        <v>0</v>
      </c>
      <c r="J19" s="138">
        <v>0</v>
      </c>
      <c r="K19" s="138">
        <v>0</v>
      </c>
      <c r="L19" s="138">
        <v>0</v>
      </c>
      <c r="M19" s="138">
        <v>0</v>
      </c>
      <c r="N19" s="138">
        <v>0</v>
      </c>
      <c r="O19" s="138">
        <v>0</v>
      </c>
      <c r="P19" s="138">
        <v>0</v>
      </c>
      <c r="Q19" s="138">
        <v>0</v>
      </c>
      <c r="R19" s="138">
        <v>0</v>
      </c>
      <c r="S19" s="138">
        <v>0</v>
      </c>
      <c r="T19" s="138">
        <v>0</v>
      </c>
      <c r="U19" s="138">
        <v>0</v>
      </c>
      <c r="V19" s="138">
        <v>0</v>
      </c>
      <c r="W19" s="138">
        <v>0</v>
      </c>
      <c r="X19" s="138">
        <v>0</v>
      </c>
      <c r="Y19" s="138">
        <v>0</v>
      </c>
      <c r="Z19" s="138">
        <v>0</v>
      </c>
      <c r="AA19" s="138">
        <v>0</v>
      </c>
      <c r="AB19" s="138">
        <v>0</v>
      </c>
      <c r="AC19" s="1054" t="s">
        <v>2220</v>
      </c>
      <c r="AE19" s="762" t="s">
        <v>636</v>
      </c>
      <c r="AF19" s="138">
        <v>0</v>
      </c>
      <c r="AG19" s="138">
        <v>0</v>
      </c>
      <c r="AH19" s="138">
        <v>0</v>
      </c>
      <c r="AI19" s="138">
        <v>0</v>
      </c>
      <c r="AJ19" s="138">
        <v>0</v>
      </c>
      <c r="AK19" s="138">
        <v>0</v>
      </c>
      <c r="AL19" s="138">
        <v>0</v>
      </c>
      <c r="AM19" s="138">
        <v>0</v>
      </c>
      <c r="AN19" s="138">
        <v>0</v>
      </c>
      <c r="AO19" s="138">
        <v>0</v>
      </c>
      <c r="AP19" s="138">
        <v>0</v>
      </c>
      <c r="AQ19" s="138">
        <v>0</v>
      </c>
      <c r="AR19" s="138">
        <v>0</v>
      </c>
      <c r="AS19" s="138">
        <v>0</v>
      </c>
      <c r="AT19" s="138">
        <v>0</v>
      </c>
      <c r="AU19" s="138">
        <v>0</v>
      </c>
      <c r="AV19" s="138">
        <v>0</v>
      </c>
      <c r="AW19" s="138">
        <v>0</v>
      </c>
      <c r="AX19" s="138">
        <v>0</v>
      </c>
      <c r="AY19" s="138">
        <v>0</v>
      </c>
      <c r="AZ19" s="138">
        <v>0</v>
      </c>
      <c r="BA19" s="138">
        <v>0</v>
      </c>
      <c r="BB19" s="138">
        <v>0</v>
      </c>
      <c r="BC19" s="138">
        <v>0</v>
      </c>
    </row>
    <row r="20" spans="1:55" s="140" customFormat="1" ht="12.75" customHeight="1">
      <c r="A20" s="775" t="s">
        <v>538</v>
      </c>
      <c r="B20" s="775" t="s">
        <v>75</v>
      </c>
      <c r="C20" s="775" t="s">
        <v>558</v>
      </c>
      <c r="D20" s="775" t="s">
        <v>935</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2225</v>
      </c>
      <c r="AE20" s="762" t="s">
        <v>638</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row>
    <row r="21" spans="1:55" s="140" customFormat="1" ht="12.75" customHeight="1">
      <c r="A21" s="775"/>
      <c r="B21" s="775"/>
      <c r="C21" s="775"/>
      <c r="D21" s="775"/>
      <c r="E21" s="141" t="str">
        <f>IF(AND(SUM(E18:E20)&gt;0,E19=0),"Missing Input",IF(AND(SUM(E18:E19)&gt;0,E20=0),"Missing Output",IF(AND(SUM(E18:E20)&gt;0,E19&gt;0,E20&gt;0),(E20/E19)*100,"")))</f>
        <v/>
      </c>
      <c r="F21" s="141" t="str">
        <f t="shared" ref="F21:V21" si="6">IF(AND(SUM(F18:F20)&gt;0,F19=0),"Missing Input",IF(AND(SUM(F18:F19)&gt;0,F20=0),"Missing Output",IF(AND(SUM(F18:F20)&gt;0,F19&gt;0,F20&gt;0),(F20/F19)*100,"")))</f>
        <v/>
      </c>
      <c r="G21" s="141" t="str">
        <f t="shared" si="6"/>
        <v/>
      </c>
      <c r="H21" s="141" t="str">
        <f t="shared" si="6"/>
        <v/>
      </c>
      <c r="I21" s="141" t="str">
        <f t="shared" si="6"/>
        <v/>
      </c>
      <c r="J21" s="141" t="str">
        <f t="shared" si="6"/>
        <v/>
      </c>
      <c r="K21" s="141" t="str">
        <f t="shared" si="6"/>
        <v/>
      </c>
      <c r="L21" s="141" t="str">
        <f t="shared" si="6"/>
        <v/>
      </c>
      <c r="M21" s="141" t="str">
        <f t="shared" si="6"/>
        <v/>
      </c>
      <c r="N21" s="141" t="str">
        <f t="shared" si="6"/>
        <v/>
      </c>
      <c r="O21" s="141" t="str">
        <f t="shared" si="6"/>
        <v/>
      </c>
      <c r="P21" s="141" t="str">
        <f t="shared" si="6"/>
        <v/>
      </c>
      <c r="Q21" s="141" t="str">
        <f t="shared" si="6"/>
        <v/>
      </c>
      <c r="R21" s="141" t="str">
        <f t="shared" si="6"/>
        <v/>
      </c>
      <c r="S21" s="141" t="str">
        <f t="shared" si="6"/>
        <v/>
      </c>
      <c r="T21" s="141" t="str">
        <f t="shared" si="6"/>
        <v/>
      </c>
      <c r="U21" s="141" t="str">
        <f t="shared" si="6"/>
        <v/>
      </c>
      <c r="V21" s="141" t="str">
        <f t="shared" si="6"/>
        <v/>
      </c>
      <c r="W21" s="141" t="str">
        <f t="shared" ref="W21:AB21" si="7">IF(AND(SUM(W18:W20)&gt;0,W19=0),"Missing Input",IF(AND(SUM(W18:W19)&gt;0,W20=0),"Missing Output",IF(AND(SUM(W18:W20)&gt;0,W19&gt;0,W20&gt;0),(W20/W19)*100,"")))</f>
        <v/>
      </c>
      <c r="X21" s="141" t="str">
        <f t="shared" si="7"/>
        <v/>
      </c>
      <c r="Y21" s="141" t="str">
        <f t="shared" si="7"/>
        <v/>
      </c>
      <c r="Z21" s="141" t="str">
        <f t="shared" si="7"/>
        <v/>
      </c>
      <c r="AA21" s="141" t="str">
        <f t="shared" si="7"/>
        <v/>
      </c>
      <c r="AB21" s="141" t="str">
        <f t="shared" si="7"/>
        <v/>
      </c>
      <c r="AC21" s="1070" t="s">
        <v>2222</v>
      </c>
      <c r="AE21" s="762" t="s">
        <v>964</v>
      </c>
      <c r="AF21" s="141" t="str">
        <f t="shared" ref="AF21:BC21" si="8">IF(AND(SUM(AF18:AF20)&gt;0,AF19=0),"Missing Input",IF(AND(SUM(AF18:AF19)&gt;0,AF20=0),"Missing Output",IF(AND(SUM(AF18:AF20)&gt;0,AF19&gt;0,AF20&gt;0),(AF20/AF19)*100,"")))</f>
        <v/>
      </c>
      <c r="AG21" s="141" t="str">
        <f t="shared" si="8"/>
        <v/>
      </c>
      <c r="AH21" s="141" t="str">
        <f t="shared" si="8"/>
        <v/>
      </c>
      <c r="AI21" s="141" t="str">
        <f t="shared" si="8"/>
        <v/>
      </c>
      <c r="AJ21" s="141" t="str">
        <f t="shared" si="8"/>
        <v/>
      </c>
      <c r="AK21" s="141" t="str">
        <f t="shared" si="8"/>
        <v/>
      </c>
      <c r="AL21" s="141" t="str">
        <f t="shared" si="8"/>
        <v/>
      </c>
      <c r="AM21" s="141" t="str">
        <f t="shared" si="8"/>
        <v/>
      </c>
      <c r="AN21" s="141" t="str">
        <f t="shared" si="8"/>
        <v/>
      </c>
      <c r="AO21" s="141" t="str">
        <f t="shared" si="8"/>
        <v/>
      </c>
      <c r="AP21" s="141" t="str">
        <f t="shared" si="8"/>
        <v/>
      </c>
      <c r="AQ21" s="141" t="str">
        <f t="shared" si="8"/>
        <v/>
      </c>
      <c r="AR21" s="141" t="str">
        <f t="shared" si="8"/>
        <v/>
      </c>
      <c r="AS21" s="141" t="str">
        <f t="shared" si="8"/>
        <v/>
      </c>
      <c r="AT21" s="141" t="str">
        <f t="shared" si="8"/>
        <v/>
      </c>
      <c r="AU21" s="141" t="str">
        <f t="shared" si="8"/>
        <v/>
      </c>
      <c r="AV21" s="141" t="str">
        <f t="shared" si="8"/>
        <v/>
      </c>
      <c r="AW21" s="141" t="str">
        <f t="shared" si="8"/>
        <v/>
      </c>
      <c r="AX21" s="141" t="str">
        <f t="shared" si="8"/>
        <v/>
      </c>
      <c r="AY21" s="141" t="str">
        <f>IF(AND(SUM(AY18:AY20)&gt;0,AY19=0),"Missing Input",IF(AND(SUM(AY18:AY19)&gt;0,AY20=0),"Missing Output",IF(AND(SUM(AY18:AY20)&gt;0,AY19&gt;0,AY20&gt;0),(AY20/AY19)*100,"")))</f>
        <v/>
      </c>
      <c r="AZ21" s="141" t="str">
        <f>IF(AND(SUM(AZ18:AZ20)&gt;0,AZ19=0),"Missing Input",IF(AND(SUM(AZ18:AZ19)&gt;0,AZ20=0),"Missing Output",IF(AND(SUM(AZ18:AZ20)&gt;0,AZ19&gt;0,AZ20&gt;0),(AZ20/AZ19)*100,"")))</f>
        <v/>
      </c>
      <c r="BA21" s="141" t="str">
        <f>IF(AND(SUM(BA18:BA20)&gt;0,BA19=0),"Missing Input",IF(AND(SUM(BA18:BA19)&gt;0,BA20=0),"Missing Output",IF(AND(SUM(BA18:BA20)&gt;0,BA19&gt;0,BA20&gt;0),(BA20/BA19)*100,"")))</f>
        <v/>
      </c>
      <c r="BB21" s="141" t="str">
        <f>IF(AND(SUM(BB18:BB20)&gt;0,BB19=0),"Missing Input",IF(AND(SUM(BB18:BB19)&gt;0,BB20=0),"Missing Output",IF(AND(SUM(BB18:BB20)&gt;0,BB19&gt;0,BB20&gt;0),(BB20/BB19)*100,"")))</f>
        <v/>
      </c>
      <c r="BC21" s="141" t="str">
        <f t="shared" si="8"/>
        <v/>
      </c>
    </row>
    <row r="22" spans="1:55" s="137" customFormat="1" ht="24" customHeight="1">
      <c r="A22" s="775"/>
      <c r="B22" s="775"/>
      <c r="C22" s="775"/>
      <c r="D22" s="775"/>
      <c r="E22" s="628"/>
      <c r="F22" s="628"/>
      <c r="G22" s="628"/>
      <c r="H22" s="628"/>
      <c r="I22" s="628"/>
      <c r="J22" s="629"/>
      <c r="K22" s="629"/>
      <c r="L22" s="629"/>
      <c r="M22" s="629"/>
      <c r="N22" s="629"/>
      <c r="O22" s="143"/>
      <c r="P22" s="629"/>
      <c r="Q22" s="629"/>
      <c r="R22" s="629"/>
      <c r="S22" s="629"/>
      <c r="T22" s="629"/>
      <c r="U22" s="629"/>
      <c r="V22" s="629"/>
      <c r="W22" s="629"/>
      <c r="X22" s="629"/>
      <c r="Y22" s="143"/>
      <c r="Z22" s="629"/>
      <c r="AA22" s="629"/>
      <c r="AB22" s="143"/>
      <c r="AC22" s="1061" t="s">
        <v>2144</v>
      </c>
      <c r="AE22" s="762" t="s">
        <v>191</v>
      </c>
      <c r="AF22" s="629"/>
      <c r="AG22" s="629"/>
      <c r="AH22" s="629"/>
      <c r="AI22" s="629"/>
      <c r="AJ22" s="629"/>
      <c r="AK22" s="629"/>
      <c r="AL22" s="629"/>
      <c r="AM22" s="629"/>
      <c r="AN22" s="629"/>
      <c r="AO22" s="629"/>
      <c r="AP22" s="629"/>
      <c r="AQ22" s="629"/>
      <c r="AR22" s="629"/>
      <c r="AS22" s="629"/>
      <c r="AT22" s="629"/>
      <c r="AU22" s="629"/>
      <c r="AV22" s="629"/>
      <c r="AW22" s="629"/>
      <c r="AX22" s="629"/>
      <c r="AY22" s="629"/>
      <c r="AZ22" s="629"/>
      <c r="BA22" s="629"/>
      <c r="BB22" s="629"/>
      <c r="BC22" s="629"/>
    </row>
    <row r="23" spans="1:55" s="140" customFormat="1" ht="12.75" customHeight="1">
      <c r="A23" s="775" t="s">
        <v>538</v>
      </c>
      <c r="B23" s="775" t="s">
        <v>73</v>
      </c>
      <c r="C23" s="775" t="s">
        <v>245</v>
      </c>
      <c r="D23" s="775" t="s">
        <v>935</v>
      </c>
      <c r="E23" s="138">
        <v>0</v>
      </c>
      <c r="F23" s="138">
        <v>0</v>
      </c>
      <c r="G23" s="138">
        <v>0</v>
      </c>
      <c r="H23" s="138">
        <v>0</v>
      </c>
      <c r="I23" s="138">
        <v>0</v>
      </c>
      <c r="J23" s="138">
        <v>0</v>
      </c>
      <c r="K23" s="138">
        <v>0</v>
      </c>
      <c r="L23" s="138">
        <v>0</v>
      </c>
      <c r="M23" s="138">
        <v>0</v>
      </c>
      <c r="N23" s="138">
        <v>0</v>
      </c>
      <c r="O23" s="138">
        <v>0</v>
      </c>
      <c r="P23" s="138">
        <v>0</v>
      </c>
      <c r="Q23" s="138">
        <v>0</v>
      </c>
      <c r="R23" s="138">
        <v>0</v>
      </c>
      <c r="S23" s="138">
        <v>0</v>
      </c>
      <c r="T23" s="138">
        <v>0</v>
      </c>
      <c r="U23" s="138">
        <v>0</v>
      </c>
      <c r="V23" s="138">
        <v>0</v>
      </c>
      <c r="W23" s="138">
        <v>0</v>
      </c>
      <c r="X23" s="138">
        <v>0</v>
      </c>
      <c r="Y23" s="138">
        <v>0</v>
      </c>
      <c r="Z23" s="138">
        <v>0</v>
      </c>
      <c r="AA23" s="138">
        <v>0</v>
      </c>
      <c r="AB23" s="138">
        <v>0</v>
      </c>
      <c r="AC23" s="1054" t="s">
        <v>2219</v>
      </c>
      <c r="AE23" s="762" t="s">
        <v>1474</v>
      </c>
      <c r="AF23" s="138">
        <v>0</v>
      </c>
      <c r="AG23" s="138">
        <v>0</v>
      </c>
      <c r="AH23" s="138">
        <v>0</v>
      </c>
      <c r="AI23" s="138">
        <v>0</v>
      </c>
      <c r="AJ23" s="138">
        <v>0</v>
      </c>
      <c r="AK23" s="138">
        <v>0</v>
      </c>
      <c r="AL23" s="138">
        <v>0</v>
      </c>
      <c r="AM23" s="138">
        <v>0</v>
      </c>
      <c r="AN23" s="138">
        <v>0</v>
      </c>
      <c r="AO23" s="138">
        <v>0</v>
      </c>
      <c r="AP23" s="138">
        <v>0</v>
      </c>
      <c r="AQ23" s="138">
        <v>0</v>
      </c>
      <c r="AR23" s="138">
        <v>0</v>
      </c>
      <c r="AS23" s="138">
        <v>0</v>
      </c>
      <c r="AT23" s="138">
        <v>0</v>
      </c>
      <c r="AU23" s="138">
        <v>0</v>
      </c>
      <c r="AV23" s="138">
        <v>0</v>
      </c>
      <c r="AW23" s="138">
        <v>0</v>
      </c>
      <c r="AX23" s="138">
        <v>0</v>
      </c>
      <c r="AY23" s="138">
        <v>0</v>
      </c>
      <c r="AZ23" s="138">
        <v>0</v>
      </c>
      <c r="BA23" s="138">
        <v>0</v>
      </c>
      <c r="BB23" s="138">
        <v>0</v>
      </c>
      <c r="BC23" s="138">
        <v>0</v>
      </c>
    </row>
    <row r="24" spans="1:55" s="140" customFormat="1" ht="12.75" customHeight="1">
      <c r="A24" s="775" t="s">
        <v>538</v>
      </c>
      <c r="B24" s="775" t="s">
        <v>1307</v>
      </c>
      <c r="C24" s="775" t="s">
        <v>245</v>
      </c>
      <c r="D24" s="775" t="s">
        <v>935</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762" t="s">
        <v>636</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row>
    <row r="25" spans="1:55" s="140" customFormat="1" ht="12.75" customHeight="1">
      <c r="A25" s="775" t="s">
        <v>538</v>
      </c>
      <c r="B25" s="775" t="s">
        <v>74</v>
      </c>
      <c r="C25" s="775" t="s">
        <v>245</v>
      </c>
      <c r="D25" s="775" t="s">
        <v>935</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762" t="s">
        <v>637</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row>
    <row r="26" spans="1:55" s="140" customFormat="1" ht="12.75" customHeight="1">
      <c r="A26" s="775"/>
      <c r="B26" s="775"/>
      <c r="C26" s="775"/>
      <c r="D26" s="775"/>
      <c r="E26" s="141" t="str">
        <f>IF(AND(SUM(E23:E25)&gt;0,E24=0),"Missing Input",IF(AND(SUM(E23:E24)&gt;0,E25=0),"Missing Output",IF(AND(SUM(E23:E25)&gt;0,E24&gt;0,E25&gt;0),(E25*3.6)/E24*100,"")))</f>
        <v/>
      </c>
      <c r="F26" s="141" t="str">
        <f t="shared" ref="F26:V26" si="9">IF(AND(SUM(F23:F25)&gt;0,F24=0),"Missing Input",IF(AND(SUM(F23:F24)&gt;0,F25=0),"Missing Output",IF(AND(SUM(F23:F25)&gt;0,F24&gt;0,F25&gt;0),(F25*3.6)/F24*100,"")))</f>
        <v/>
      </c>
      <c r="G26" s="141" t="str">
        <f t="shared" si="9"/>
        <v/>
      </c>
      <c r="H26" s="141" t="str">
        <f t="shared" si="9"/>
        <v/>
      </c>
      <c r="I26" s="141" t="str">
        <f t="shared" si="9"/>
        <v/>
      </c>
      <c r="J26" s="141" t="str">
        <f t="shared" si="9"/>
        <v/>
      </c>
      <c r="K26" s="141" t="str">
        <f t="shared" si="9"/>
        <v/>
      </c>
      <c r="L26" s="141" t="str">
        <f t="shared" si="9"/>
        <v/>
      </c>
      <c r="M26" s="141" t="str">
        <f t="shared" si="9"/>
        <v/>
      </c>
      <c r="N26" s="141" t="str">
        <f t="shared" si="9"/>
        <v/>
      </c>
      <c r="O26" s="141" t="str">
        <f t="shared" si="9"/>
        <v/>
      </c>
      <c r="P26" s="141" t="str">
        <f t="shared" si="9"/>
        <v/>
      </c>
      <c r="Q26" s="141" t="str">
        <f t="shared" si="9"/>
        <v/>
      </c>
      <c r="R26" s="141" t="str">
        <f t="shared" si="9"/>
        <v/>
      </c>
      <c r="S26" s="141" t="str">
        <f t="shared" si="9"/>
        <v/>
      </c>
      <c r="T26" s="141" t="str">
        <f t="shared" si="9"/>
        <v/>
      </c>
      <c r="U26" s="141" t="str">
        <f t="shared" si="9"/>
        <v/>
      </c>
      <c r="V26" s="141" t="str">
        <f t="shared" si="9"/>
        <v/>
      </c>
      <c r="W26" s="141" t="str">
        <f t="shared" ref="W26:AB26" si="10">IF(AND(SUM(W23:W25)&gt;0,W24=0),"Missing Input",IF(AND(SUM(W23:W24)&gt;0,W25=0),"Missing Output",IF(AND(SUM(W23:W25)&gt;0,W24&gt;0,W25&gt;0),(W25*3.6)/W24*100,"")))</f>
        <v/>
      </c>
      <c r="X26" s="141" t="str">
        <f t="shared" si="10"/>
        <v/>
      </c>
      <c r="Y26" s="141" t="str">
        <f t="shared" si="10"/>
        <v/>
      </c>
      <c r="Z26" s="141" t="str">
        <f t="shared" si="10"/>
        <v/>
      </c>
      <c r="AA26" s="141" t="str">
        <f t="shared" si="10"/>
        <v/>
      </c>
      <c r="AB26" s="141" t="str">
        <f t="shared" si="10"/>
        <v/>
      </c>
      <c r="AC26" s="1070" t="s">
        <v>2222</v>
      </c>
      <c r="AE26" s="762" t="s">
        <v>964</v>
      </c>
      <c r="AF26" s="141" t="str">
        <f t="shared" ref="AF26:BC26" si="11">IF(AND(SUM(AF23:AF25)&gt;0,AF24=0),"Missing Input",IF(AND(SUM(AF23:AF24)&gt;0,AF25=0),"Missing Output",IF(AND(SUM(AF23:AF25)&gt;0,AF24&gt;0,AF25&gt;0),(AF25*3.6)/AF24*100,"")))</f>
        <v/>
      </c>
      <c r="AG26" s="141" t="str">
        <f t="shared" si="11"/>
        <v/>
      </c>
      <c r="AH26" s="141" t="str">
        <f t="shared" si="11"/>
        <v/>
      </c>
      <c r="AI26" s="141" t="str">
        <f t="shared" si="11"/>
        <v/>
      </c>
      <c r="AJ26" s="141" t="str">
        <f t="shared" si="11"/>
        <v/>
      </c>
      <c r="AK26" s="141" t="str">
        <f t="shared" si="11"/>
        <v/>
      </c>
      <c r="AL26" s="141" t="str">
        <f t="shared" si="11"/>
        <v/>
      </c>
      <c r="AM26" s="141" t="str">
        <f t="shared" si="11"/>
        <v/>
      </c>
      <c r="AN26" s="141" t="str">
        <f t="shared" si="11"/>
        <v/>
      </c>
      <c r="AO26" s="141" t="str">
        <f t="shared" si="11"/>
        <v/>
      </c>
      <c r="AP26" s="141" t="str">
        <f t="shared" si="11"/>
        <v/>
      </c>
      <c r="AQ26" s="141" t="str">
        <f t="shared" si="11"/>
        <v/>
      </c>
      <c r="AR26" s="141" t="str">
        <f t="shared" si="11"/>
        <v/>
      </c>
      <c r="AS26" s="141" t="str">
        <f t="shared" si="11"/>
        <v/>
      </c>
      <c r="AT26" s="141" t="str">
        <f t="shared" si="11"/>
        <v/>
      </c>
      <c r="AU26" s="141" t="str">
        <f t="shared" si="11"/>
        <v/>
      </c>
      <c r="AV26" s="141" t="str">
        <f t="shared" si="11"/>
        <v/>
      </c>
      <c r="AW26" s="141" t="str">
        <f t="shared" si="11"/>
        <v/>
      </c>
      <c r="AX26" s="141" t="str">
        <f t="shared" si="11"/>
        <v/>
      </c>
      <c r="AY26" s="141" t="str">
        <f>IF(AND(SUM(AY23:AY25)&gt;0,AY24=0),"Missing Input",IF(AND(SUM(AY23:AY24)&gt;0,AY25=0),"Missing Output",IF(AND(SUM(AY23:AY25)&gt;0,AY24&gt;0,AY25&gt;0),(AY25*3.6)/AY24*100,"")))</f>
        <v/>
      </c>
      <c r="AZ26" s="141" t="str">
        <f>IF(AND(SUM(AZ23:AZ25)&gt;0,AZ24=0),"Missing Input",IF(AND(SUM(AZ23:AZ24)&gt;0,AZ25=0),"Missing Output",IF(AND(SUM(AZ23:AZ25)&gt;0,AZ24&gt;0,AZ25&gt;0),(AZ25*3.6)/AZ24*100,"")))</f>
        <v/>
      </c>
      <c r="BA26" s="141" t="str">
        <f>IF(AND(SUM(BA23:BA25)&gt;0,BA24=0),"Missing Input",IF(AND(SUM(BA23:BA24)&gt;0,BA25=0),"Missing Output",IF(AND(SUM(BA23:BA25)&gt;0,BA24&gt;0,BA25&gt;0),(BA25*3.6)/BA24*100,"")))</f>
        <v/>
      </c>
      <c r="BB26" s="141" t="str">
        <f>IF(AND(SUM(BB23:BB25)&gt;0,BB24=0),"Missing Input",IF(AND(SUM(BB23:BB24)&gt;0,BB25=0),"Missing Output",IF(AND(SUM(BB23:BB25)&gt;0,BB24&gt;0,BB25&gt;0),(BB25*3.6)/BB24*100,"")))</f>
        <v/>
      </c>
      <c r="BC26" s="141" t="str">
        <f t="shared" si="11"/>
        <v/>
      </c>
    </row>
    <row r="27" spans="1:55" s="140" customFormat="1" ht="24" customHeight="1">
      <c r="A27" s="775"/>
      <c r="B27" s="775"/>
      <c r="C27" s="775"/>
      <c r="D27" s="775"/>
      <c r="E27" s="628"/>
      <c r="F27" s="628"/>
      <c r="G27" s="628"/>
      <c r="H27" s="628"/>
      <c r="I27" s="628"/>
      <c r="J27" s="629"/>
      <c r="K27" s="629"/>
      <c r="L27" s="629"/>
      <c r="M27" s="629"/>
      <c r="N27" s="629"/>
      <c r="O27" s="143"/>
      <c r="P27" s="629"/>
      <c r="Q27" s="629"/>
      <c r="R27" s="629"/>
      <c r="S27" s="629"/>
      <c r="T27" s="629"/>
      <c r="U27" s="629"/>
      <c r="V27" s="629"/>
      <c r="W27" s="629"/>
      <c r="X27" s="629"/>
      <c r="Y27" s="143"/>
      <c r="Z27" s="629"/>
      <c r="AA27" s="629"/>
      <c r="AB27" s="143"/>
      <c r="AC27" s="1063" t="s">
        <v>2143</v>
      </c>
      <c r="AE27" s="762" t="s">
        <v>192</v>
      </c>
      <c r="AF27" s="629"/>
      <c r="AG27" s="629"/>
      <c r="AH27" s="629"/>
      <c r="AI27" s="629"/>
      <c r="AJ27" s="629"/>
      <c r="AK27" s="629"/>
      <c r="AL27" s="629"/>
      <c r="AM27" s="629"/>
      <c r="AN27" s="629"/>
      <c r="AO27" s="629"/>
      <c r="AP27" s="629"/>
      <c r="AQ27" s="629"/>
      <c r="AR27" s="629"/>
      <c r="AS27" s="629"/>
      <c r="AT27" s="629"/>
      <c r="AU27" s="629"/>
      <c r="AV27" s="629"/>
      <c r="AW27" s="629"/>
      <c r="AX27" s="629"/>
      <c r="AY27" s="629"/>
      <c r="AZ27" s="629"/>
      <c r="BA27" s="629"/>
      <c r="BB27" s="629"/>
      <c r="BC27" s="629"/>
    </row>
    <row r="28" spans="1:55" s="140" customFormat="1" ht="12.75" customHeight="1">
      <c r="A28" s="775" t="s">
        <v>538</v>
      </c>
      <c r="B28" s="775" t="s">
        <v>73</v>
      </c>
      <c r="C28" s="775" t="s">
        <v>246</v>
      </c>
      <c r="D28" s="775" t="s">
        <v>935</v>
      </c>
      <c r="E28" s="138">
        <v>0</v>
      </c>
      <c r="F28" s="138">
        <v>0</v>
      </c>
      <c r="G28" s="138">
        <v>0</v>
      </c>
      <c r="H28" s="138">
        <v>0</v>
      </c>
      <c r="I28" s="138">
        <v>0</v>
      </c>
      <c r="J28" s="138">
        <v>0</v>
      </c>
      <c r="K28" s="138">
        <v>0</v>
      </c>
      <c r="L28" s="138">
        <v>0</v>
      </c>
      <c r="M28" s="138">
        <v>0</v>
      </c>
      <c r="N28" s="138">
        <v>0</v>
      </c>
      <c r="O28" s="138">
        <v>0</v>
      </c>
      <c r="P28" s="138">
        <v>0</v>
      </c>
      <c r="Q28" s="138">
        <v>0</v>
      </c>
      <c r="R28" s="138">
        <v>0</v>
      </c>
      <c r="S28" s="138">
        <v>0</v>
      </c>
      <c r="T28" s="138">
        <v>0</v>
      </c>
      <c r="U28" s="138">
        <v>0</v>
      </c>
      <c r="V28" s="138">
        <v>0</v>
      </c>
      <c r="W28" s="138">
        <v>0</v>
      </c>
      <c r="X28" s="138">
        <v>0</v>
      </c>
      <c r="Y28" s="138">
        <v>0</v>
      </c>
      <c r="Z28" s="138">
        <v>0</v>
      </c>
      <c r="AA28" s="138">
        <v>0</v>
      </c>
      <c r="AB28" s="138">
        <v>0</v>
      </c>
      <c r="AC28" s="1054" t="s">
        <v>2219</v>
      </c>
      <c r="AE28" s="762" t="s">
        <v>1474</v>
      </c>
      <c r="AF28" s="138">
        <v>0</v>
      </c>
      <c r="AG28" s="138">
        <v>0</v>
      </c>
      <c r="AH28" s="138">
        <v>0</v>
      </c>
      <c r="AI28" s="138">
        <v>0</v>
      </c>
      <c r="AJ28" s="138">
        <v>0</v>
      </c>
      <c r="AK28" s="138">
        <v>0</v>
      </c>
      <c r="AL28" s="138">
        <v>0</v>
      </c>
      <c r="AM28" s="138">
        <v>0</v>
      </c>
      <c r="AN28" s="138">
        <v>0</v>
      </c>
      <c r="AO28" s="138">
        <v>0</v>
      </c>
      <c r="AP28" s="138">
        <v>0</v>
      </c>
      <c r="AQ28" s="138">
        <v>0</v>
      </c>
      <c r="AR28" s="138">
        <v>0</v>
      </c>
      <c r="AS28" s="138">
        <v>0</v>
      </c>
      <c r="AT28" s="138">
        <v>0</v>
      </c>
      <c r="AU28" s="138">
        <v>0</v>
      </c>
      <c r="AV28" s="138">
        <v>0</v>
      </c>
      <c r="AW28" s="138">
        <v>0</v>
      </c>
      <c r="AX28" s="138">
        <v>0</v>
      </c>
      <c r="AY28" s="138">
        <v>0</v>
      </c>
      <c r="AZ28" s="138">
        <v>0</v>
      </c>
      <c r="BA28" s="138">
        <v>0</v>
      </c>
      <c r="BB28" s="138">
        <v>0</v>
      </c>
      <c r="BC28" s="138">
        <v>0</v>
      </c>
    </row>
    <row r="29" spans="1:55" s="140" customFormat="1" ht="12.75" customHeight="1">
      <c r="A29" s="775" t="s">
        <v>538</v>
      </c>
      <c r="B29" s="775" t="s">
        <v>1307</v>
      </c>
      <c r="C29" s="775" t="s">
        <v>246</v>
      </c>
      <c r="D29" s="775" t="s">
        <v>935</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762" t="s">
        <v>636</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row>
    <row r="30" spans="1:55" s="140" customFormat="1" ht="12.75" customHeight="1">
      <c r="A30" s="775" t="s">
        <v>538</v>
      </c>
      <c r="B30" s="775" t="s">
        <v>74</v>
      </c>
      <c r="C30" s="775" t="s">
        <v>246</v>
      </c>
      <c r="D30" s="775" t="s">
        <v>935</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2221</v>
      </c>
      <c r="AE30" s="762" t="s">
        <v>637</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row>
    <row r="31" spans="1:55" s="140" customFormat="1" ht="12.75" customHeight="1">
      <c r="A31" s="775" t="s">
        <v>538</v>
      </c>
      <c r="B31" s="775" t="s">
        <v>75</v>
      </c>
      <c r="C31" s="775" t="s">
        <v>246</v>
      </c>
      <c r="D31" s="775" t="s">
        <v>935</v>
      </c>
      <c r="E31" s="138">
        <v>0</v>
      </c>
      <c r="F31" s="138">
        <v>0</v>
      </c>
      <c r="G31" s="138">
        <v>0</v>
      </c>
      <c r="H31" s="138">
        <v>0</v>
      </c>
      <c r="I31" s="138">
        <v>0</v>
      </c>
      <c r="J31" s="138">
        <v>0</v>
      </c>
      <c r="K31" s="138">
        <v>0</v>
      </c>
      <c r="L31" s="138">
        <v>0</v>
      </c>
      <c r="M31" s="138">
        <v>0</v>
      </c>
      <c r="N31" s="138">
        <v>0</v>
      </c>
      <c r="O31" s="138">
        <v>0</v>
      </c>
      <c r="P31" s="138">
        <v>0</v>
      </c>
      <c r="Q31" s="138">
        <v>0</v>
      </c>
      <c r="R31" s="138">
        <v>0</v>
      </c>
      <c r="S31" s="138">
        <v>0</v>
      </c>
      <c r="T31" s="138">
        <v>0</v>
      </c>
      <c r="U31" s="138">
        <v>0</v>
      </c>
      <c r="V31" s="138">
        <v>0</v>
      </c>
      <c r="W31" s="138">
        <v>0</v>
      </c>
      <c r="X31" s="138">
        <v>0</v>
      </c>
      <c r="Y31" s="138">
        <v>0</v>
      </c>
      <c r="Z31" s="138">
        <v>0</v>
      </c>
      <c r="AA31" s="138">
        <v>0</v>
      </c>
      <c r="AB31" s="138">
        <v>0</v>
      </c>
      <c r="AC31" s="1054" t="s">
        <v>2225</v>
      </c>
      <c r="AE31" s="762" t="s">
        <v>638</v>
      </c>
      <c r="AF31" s="138">
        <v>0</v>
      </c>
      <c r="AG31" s="138">
        <v>0</v>
      </c>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0</v>
      </c>
      <c r="AW31" s="138">
        <v>0</v>
      </c>
      <c r="AX31" s="138">
        <v>0</v>
      </c>
      <c r="AY31" s="138">
        <v>0</v>
      </c>
      <c r="AZ31" s="138">
        <v>0</v>
      </c>
      <c r="BA31" s="138">
        <v>0</v>
      </c>
      <c r="BB31" s="138">
        <v>0</v>
      </c>
      <c r="BC31" s="138">
        <v>0</v>
      </c>
    </row>
    <row r="32" spans="1:55" s="140" customFormat="1" ht="12.75" customHeight="1">
      <c r="A32" s="775"/>
      <c r="B32" s="775"/>
      <c r="C32" s="775"/>
      <c r="D32" s="775"/>
      <c r="E32" s="141" t="str">
        <f>IF(AND(SUM(E28:E31)&gt;0,E29=0),"Missing Input",IF(AND(SUM(E28:E31)&gt;0,E30=0),"Missing Output",IF(AND(SUM(E28:E31)&gt;0,E29&gt;0,E30&gt;0),(E30*3.6+E31)/E29*100,"")))</f>
        <v/>
      </c>
      <c r="F32" s="141" t="str">
        <f t="shared" ref="F32:V32" si="12">IF(AND(SUM(F28:F31)&gt;0,F29=0),"Missing Input",IF(AND(SUM(F28:F31)&gt;0,F30=0),"Missing Output",IF(AND(SUM(F28:F31)&gt;0,F29&gt;0,F30&gt;0),(F30*3.6+F31)/F29*100,"")))</f>
        <v/>
      </c>
      <c r="G32" s="141" t="str">
        <f t="shared" si="12"/>
        <v/>
      </c>
      <c r="H32" s="141" t="str">
        <f t="shared" si="12"/>
        <v/>
      </c>
      <c r="I32" s="141" t="str">
        <f t="shared" si="12"/>
        <v/>
      </c>
      <c r="J32" s="141" t="str">
        <f t="shared" si="12"/>
        <v/>
      </c>
      <c r="K32" s="141" t="str">
        <f t="shared" si="12"/>
        <v/>
      </c>
      <c r="L32" s="141" t="str">
        <f t="shared" si="12"/>
        <v/>
      </c>
      <c r="M32" s="141" t="str">
        <f t="shared" si="12"/>
        <v/>
      </c>
      <c r="N32" s="141" t="str">
        <f t="shared" si="12"/>
        <v/>
      </c>
      <c r="O32" s="141" t="str">
        <f t="shared" si="12"/>
        <v/>
      </c>
      <c r="P32" s="141" t="str">
        <f t="shared" si="12"/>
        <v/>
      </c>
      <c r="Q32" s="141" t="str">
        <f t="shared" si="12"/>
        <v/>
      </c>
      <c r="R32" s="141" t="str">
        <f t="shared" si="12"/>
        <v/>
      </c>
      <c r="S32" s="141" t="str">
        <f t="shared" si="12"/>
        <v/>
      </c>
      <c r="T32" s="141" t="str">
        <f t="shared" si="12"/>
        <v/>
      </c>
      <c r="U32" s="141" t="str">
        <f t="shared" si="12"/>
        <v/>
      </c>
      <c r="V32" s="141" t="str">
        <f t="shared" si="12"/>
        <v/>
      </c>
      <c r="W32" s="141" t="str">
        <f t="shared" ref="W32:AB32" si="13">IF(AND(SUM(W28:W31)&gt;0,W29=0),"Missing Input",IF(AND(SUM(W28:W31)&gt;0,W30=0),"Missing Output",IF(AND(SUM(W28:W31)&gt;0,W29&gt;0,W30&gt;0),(W30*3.6+W31)/W29*100,"")))</f>
        <v/>
      </c>
      <c r="X32" s="141" t="str">
        <f t="shared" si="13"/>
        <v/>
      </c>
      <c r="Y32" s="141" t="str">
        <f t="shared" si="13"/>
        <v/>
      </c>
      <c r="Z32" s="141" t="str">
        <f t="shared" si="13"/>
        <v/>
      </c>
      <c r="AA32" s="141" t="str">
        <f t="shared" si="13"/>
        <v/>
      </c>
      <c r="AB32" s="141" t="str">
        <f t="shared" si="13"/>
        <v/>
      </c>
      <c r="AC32" s="1070" t="s">
        <v>2222</v>
      </c>
      <c r="AE32" s="762" t="s">
        <v>964</v>
      </c>
      <c r="AF32" s="141" t="str">
        <f t="shared" ref="AF32:BC32" si="14">IF(AND(SUM(AF28:AF31)&gt;0,AF29=0),"Missing Input",IF(AND(SUM(AF28:AF31)&gt;0,AF30=0),"Missing Output",IF(AND(SUM(AF28:AF31)&gt;0,AF29&gt;0,AF30&gt;0),(AF30*3.6+AF31)/AF29*100,"")))</f>
        <v/>
      </c>
      <c r="AG32" s="141" t="str">
        <f t="shared" si="14"/>
        <v/>
      </c>
      <c r="AH32" s="141" t="str">
        <f t="shared" si="14"/>
        <v/>
      </c>
      <c r="AI32" s="141" t="str">
        <f t="shared" si="14"/>
        <v/>
      </c>
      <c r="AJ32" s="141" t="str">
        <f t="shared" si="14"/>
        <v/>
      </c>
      <c r="AK32" s="141" t="str">
        <f t="shared" si="14"/>
        <v/>
      </c>
      <c r="AL32" s="141" t="str">
        <f t="shared" si="14"/>
        <v/>
      </c>
      <c r="AM32" s="141" t="str">
        <f t="shared" si="14"/>
        <v/>
      </c>
      <c r="AN32" s="141" t="str">
        <f t="shared" si="14"/>
        <v/>
      </c>
      <c r="AO32" s="141" t="str">
        <f t="shared" si="14"/>
        <v/>
      </c>
      <c r="AP32" s="141" t="str">
        <f t="shared" si="14"/>
        <v/>
      </c>
      <c r="AQ32" s="141" t="str">
        <f t="shared" si="14"/>
        <v/>
      </c>
      <c r="AR32" s="141" t="str">
        <f t="shared" si="14"/>
        <v/>
      </c>
      <c r="AS32" s="141" t="str">
        <f t="shared" si="14"/>
        <v/>
      </c>
      <c r="AT32" s="141" t="str">
        <f t="shared" si="14"/>
        <v/>
      </c>
      <c r="AU32" s="141" t="str">
        <f t="shared" si="14"/>
        <v/>
      </c>
      <c r="AV32" s="141" t="str">
        <f t="shared" si="14"/>
        <v/>
      </c>
      <c r="AW32" s="141" t="str">
        <f t="shared" si="14"/>
        <v/>
      </c>
      <c r="AX32" s="141" t="str">
        <f t="shared" si="14"/>
        <v/>
      </c>
      <c r="AY32" s="141" t="str">
        <f>IF(AND(SUM(AY28:AY31)&gt;0,AY29=0),"Missing Input",IF(AND(SUM(AY28:AY31)&gt;0,AY30=0),"Missing Output",IF(AND(SUM(AY28:AY31)&gt;0,AY29&gt;0,AY30&gt;0),(AY30*3.6+AY31)/AY29*100,"")))</f>
        <v/>
      </c>
      <c r="AZ32" s="141" t="str">
        <f>IF(AND(SUM(AZ28:AZ31)&gt;0,AZ29=0),"Missing Input",IF(AND(SUM(AZ28:AZ31)&gt;0,AZ30=0),"Missing Output",IF(AND(SUM(AZ28:AZ31)&gt;0,AZ29&gt;0,AZ30&gt;0),(AZ30*3.6+AZ31)/AZ29*100,"")))</f>
        <v/>
      </c>
      <c r="BA32" s="141" t="str">
        <f>IF(AND(SUM(BA28:BA31)&gt;0,BA29=0),"Missing Input",IF(AND(SUM(BA28:BA31)&gt;0,BA30=0),"Missing Output",IF(AND(SUM(BA28:BA31)&gt;0,BA29&gt;0,BA30&gt;0),(BA30*3.6+BA31)/BA29*100,"")))</f>
        <v/>
      </c>
      <c r="BB32" s="141" t="str">
        <f>IF(AND(SUM(BB28:BB31)&gt;0,BB29=0),"Missing Input",IF(AND(SUM(BB28:BB31)&gt;0,BB30=0),"Missing Output",IF(AND(SUM(BB28:BB31)&gt;0,BB29&gt;0,BB30&gt;0),(BB30*3.6+BB31)/BB29*100,"")))</f>
        <v/>
      </c>
      <c r="BC32" s="141" t="str">
        <f t="shared" si="14"/>
        <v/>
      </c>
    </row>
    <row r="33" spans="1:55" s="140" customFormat="1" ht="24" customHeight="1">
      <c r="A33" s="775"/>
      <c r="B33" s="775"/>
      <c r="C33" s="775"/>
      <c r="D33" s="775"/>
      <c r="E33" s="628"/>
      <c r="F33" s="628"/>
      <c r="G33" s="628"/>
      <c r="H33" s="628"/>
      <c r="I33" s="628"/>
      <c r="J33" s="629"/>
      <c r="K33" s="629"/>
      <c r="L33" s="629"/>
      <c r="M33" s="629"/>
      <c r="N33" s="629"/>
      <c r="O33" s="143"/>
      <c r="P33" s="629"/>
      <c r="Q33" s="629"/>
      <c r="R33" s="629"/>
      <c r="S33" s="629"/>
      <c r="T33" s="629"/>
      <c r="U33" s="629"/>
      <c r="V33" s="629"/>
      <c r="W33" s="629"/>
      <c r="X33" s="629"/>
      <c r="Y33" s="143"/>
      <c r="Z33" s="629"/>
      <c r="AA33" s="629"/>
      <c r="AB33" s="143"/>
      <c r="AC33" s="1066" t="s">
        <v>2154</v>
      </c>
      <c r="AE33" s="762" t="s">
        <v>199</v>
      </c>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629"/>
      <c r="BB33" s="629"/>
      <c r="BC33" s="629"/>
    </row>
    <row r="34" spans="1:55" s="140" customFormat="1" ht="12.75" customHeight="1">
      <c r="A34" s="775" t="s">
        <v>538</v>
      </c>
      <c r="B34" s="775" t="s">
        <v>73</v>
      </c>
      <c r="C34" s="775" t="s">
        <v>247</v>
      </c>
      <c r="D34" s="775" t="s">
        <v>935</v>
      </c>
      <c r="E34" s="138">
        <v>0</v>
      </c>
      <c r="F34" s="138">
        <v>0</v>
      </c>
      <c r="G34" s="138">
        <v>0</v>
      </c>
      <c r="H34" s="138">
        <v>0</v>
      </c>
      <c r="I34" s="138">
        <v>0</v>
      </c>
      <c r="J34" s="138">
        <v>0</v>
      </c>
      <c r="K34" s="138">
        <v>0</v>
      </c>
      <c r="L34" s="138">
        <v>0</v>
      </c>
      <c r="M34" s="138">
        <v>0</v>
      </c>
      <c r="N34" s="138">
        <v>0</v>
      </c>
      <c r="O34" s="138">
        <v>0</v>
      </c>
      <c r="P34" s="138">
        <v>0</v>
      </c>
      <c r="Q34" s="138">
        <v>0</v>
      </c>
      <c r="R34" s="138">
        <v>0</v>
      </c>
      <c r="S34" s="138">
        <v>0</v>
      </c>
      <c r="T34" s="138">
        <v>0</v>
      </c>
      <c r="U34" s="138">
        <v>0</v>
      </c>
      <c r="V34" s="138">
        <v>0</v>
      </c>
      <c r="W34" s="138">
        <v>0</v>
      </c>
      <c r="X34" s="138">
        <v>0</v>
      </c>
      <c r="Y34" s="138">
        <v>0</v>
      </c>
      <c r="Z34" s="138">
        <v>0</v>
      </c>
      <c r="AA34" s="138">
        <v>0</v>
      </c>
      <c r="AB34" s="138">
        <v>0</v>
      </c>
      <c r="AC34" s="1054" t="s">
        <v>2219</v>
      </c>
      <c r="AE34" s="762" t="s">
        <v>1474</v>
      </c>
      <c r="AF34" s="138">
        <v>0</v>
      </c>
      <c r="AG34" s="138">
        <v>0</v>
      </c>
      <c r="AH34" s="138">
        <v>0</v>
      </c>
      <c r="AI34" s="138">
        <v>0</v>
      </c>
      <c r="AJ34" s="138">
        <v>0</v>
      </c>
      <c r="AK34" s="138">
        <v>0</v>
      </c>
      <c r="AL34" s="138">
        <v>0</v>
      </c>
      <c r="AM34" s="138">
        <v>0</v>
      </c>
      <c r="AN34" s="138">
        <v>0</v>
      </c>
      <c r="AO34" s="138">
        <v>0</v>
      </c>
      <c r="AP34" s="138">
        <v>0</v>
      </c>
      <c r="AQ34" s="138">
        <v>0</v>
      </c>
      <c r="AR34" s="138">
        <v>0</v>
      </c>
      <c r="AS34" s="138">
        <v>0</v>
      </c>
      <c r="AT34" s="138">
        <v>0</v>
      </c>
      <c r="AU34" s="138">
        <v>0</v>
      </c>
      <c r="AV34" s="138">
        <v>0</v>
      </c>
      <c r="AW34" s="138">
        <v>0</v>
      </c>
      <c r="AX34" s="138">
        <v>0</v>
      </c>
      <c r="AY34" s="138">
        <v>0</v>
      </c>
      <c r="AZ34" s="138">
        <v>0</v>
      </c>
      <c r="BA34" s="138">
        <v>0</v>
      </c>
      <c r="BB34" s="138">
        <v>0</v>
      </c>
      <c r="BC34" s="138">
        <v>0</v>
      </c>
    </row>
    <row r="35" spans="1:55" s="140" customFormat="1" ht="12.75" customHeight="1">
      <c r="A35" s="748" t="s">
        <v>538</v>
      </c>
      <c r="B35" s="775" t="s">
        <v>1307</v>
      </c>
      <c r="C35" s="775" t="s">
        <v>247</v>
      </c>
      <c r="D35" s="775" t="s">
        <v>935</v>
      </c>
      <c r="E35" s="138">
        <v>0</v>
      </c>
      <c r="F35" s="138">
        <v>0</v>
      </c>
      <c r="G35" s="138">
        <v>0</v>
      </c>
      <c r="H35" s="138">
        <v>0</v>
      </c>
      <c r="I35" s="138">
        <v>0</v>
      </c>
      <c r="J35" s="138">
        <v>0</v>
      </c>
      <c r="K35" s="138">
        <v>0</v>
      </c>
      <c r="L35" s="138">
        <v>0</v>
      </c>
      <c r="M35" s="138">
        <v>0</v>
      </c>
      <c r="N35" s="138">
        <v>0</v>
      </c>
      <c r="O35" s="138">
        <v>0</v>
      </c>
      <c r="P35" s="138">
        <v>0</v>
      </c>
      <c r="Q35" s="138">
        <v>0</v>
      </c>
      <c r="R35" s="138">
        <v>0</v>
      </c>
      <c r="S35" s="138">
        <v>0</v>
      </c>
      <c r="T35" s="138">
        <v>0</v>
      </c>
      <c r="U35" s="138">
        <v>0</v>
      </c>
      <c r="V35" s="138">
        <v>0</v>
      </c>
      <c r="W35" s="138">
        <v>0</v>
      </c>
      <c r="X35" s="138">
        <v>0</v>
      </c>
      <c r="Y35" s="138">
        <v>0</v>
      </c>
      <c r="Z35" s="138">
        <v>0</v>
      </c>
      <c r="AA35" s="138">
        <v>0</v>
      </c>
      <c r="AB35" s="138">
        <v>0</v>
      </c>
      <c r="AC35" s="1054" t="s">
        <v>2220</v>
      </c>
      <c r="AE35" s="762" t="s">
        <v>636</v>
      </c>
      <c r="AF35" s="138">
        <v>0</v>
      </c>
      <c r="AG35" s="138">
        <v>0</v>
      </c>
      <c r="AH35" s="138">
        <v>0</v>
      </c>
      <c r="AI35" s="138">
        <v>0</v>
      </c>
      <c r="AJ35" s="138">
        <v>0</v>
      </c>
      <c r="AK35" s="138">
        <v>0</v>
      </c>
      <c r="AL35" s="138">
        <v>0</v>
      </c>
      <c r="AM35" s="138">
        <v>0</v>
      </c>
      <c r="AN35" s="138">
        <v>0</v>
      </c>
      <c r="AO35" s="138">
        <v>0</v>
      </c>
      <c r="AP35" s="138">
        <v>0</v>
      </c>
      <c r="AQ35" s="138">
        <v>0</v>
      </c>
      <c r="AR35" s="138">
        <v>0</v>
      </c>
      <c r="AS35" s="138">
        <v>0</v>
      </c>
      <c r="AT35" s="138">
        <v>0</v>
      </c>
      <c r="AU35" s="138">
        <v>0</v>
      </c>
      <c r="AV35" s="138">
        <v>0</v>
      </c>
      <c r="AW35" s="138">
        <v>0</v>
      </c>
      <c r="AX35" s="138">
        <v>0</v>
      </c>
      <c r="AY35" s="138">
        <v>0</v>
      </c>
      <c r="AZ35" s="138">
        <v>0</v>
      </c>
      <c r="BA35" s="138">
        <v>0</v>
      </c>
      <c r="BB35" s="138">
        <v>0</v>
      </c>
      <c r="BC35" s="138">
        <v>0</v>
      </c>
    </row>
    <row r="36" spans="1:55" s="140" customFormat="1" ht="12.75" customHeight="1">
      <c r="A36" s="777" t="s">
        <v>538</v>
      </c>
      <c r="B36" s="775" t="s">
        <v>75</v>
      </c>
      <c r="C36" s="775" t="s">
        <v>247</v>
      </c>
      <c r="D36" s="775" t="s">
        <v>935</v>
      </c>
      <c r="E36" s="138">
        <v>0</v>
      </c>
      <c r="F36" s="138">
        <v>0</v>
      </c>
      <c r="G36" s="138">
        <v>0</v>
      </c>
      <c r="H36" s="138">
        <v>0</v>
      </c>
      <c r="I36" s="138">
        <v>0</v>
      </c>
      <c r="J36" s="138">
        <v>0</v>
      </c>
      <c r="K36" s="138">
        <v>0</v>
      </c>
      <c r="L36" s="138">
        <v>0</v>
      </c>
      <c r="M36" s="138">
        <v>0</v>
      </c>
      <c r="N36" s="138">
        <v>0</v>
      </c>
      <c r="O36" s="138">
        <v>0</v>
      </c>
      <c r="P36" s="138">
        <v>0</v>
      </c>
      <c r="Q36" s="138">
        <v>0</v>
      </c>
      <c r="R36" s="138">
        <v>0</v>
      </c>
      <c r="S36" s="138">
        <v>0</v>
      </c>
      <c r="T36" s="138">
        <v>0</v>
      </c>
      <c r="U36" s="138">
        <v>0</v>
      </c>
      <c r="V36" s="138">
        <v>0</v>
      </c>
      <c r="W36" s="138">
        <v>0</v>
      </c>
      <c r="X36" s="138">
        <v>0</v>
      </c>
      <c r="Y36" s="138">
        <v>0</v>
      </c>
      <c r="Z36" s="138">
        <v>0</v>
      </c>
      <c r="AA36" s="138">
        <v>0</v>
      </c>
      <c r="AB36" s="138">
        <v>0</v>
      </c>
      <c r="AC36" s="1054" t="s">
        <v>2225</v>
      </c>
      <c r="AE36" s="762" t="s">
        <v>638</v>
      </c>
      <c r="AF36" s="138">
        <v>0</v>
      </c>
      <c r="AG36" s="138">
        <v>0</v>
      </c>
      <c r="AH36" s="138">
        <v>0</v>
      </c>
      <c r="AI36" s="138">
        <v>0</v>
      </c>
      <c r="AJ36" s="138">
        <v>0</v>
      </c>
      <c r="AK36" s="138">
        <v>0</v>
      </c>
      <c r="AL36" s="138">
        <v>0</v>
      </c>
      <c r="AM36" s="138">
        <v>0</v>
      </c>
      <c r="AN36" s="138">
        <v>0</v>
      </c>
      <c r="AO36" s="138">
        <v>0</v>
      </c>
      <c r="AP36" s="138">
        <v>0</v>
      </c>
      <c r="AQ36" s="138">
        <v>0</v>
      </c>
      <c r="AR36" s="138">
        <v>0</v>
      </c>
      <c r="AS36" s="138">
        <v>0</v>
      </c>
      <c r="AT36" s="138">
        <v>0</v>
      </c>
      <c r="AU36" s="138">
        <v>0</v>
      </c>
      <c r="AV36" s="138">
        <v>0</v>
      </c>
      <c r="AW36" s="138">
        <v>0</v>
      </c>
      <c r="AX36" s="138">
        <v>0</v>
      </c>
      <c r="AY36" s="138">
        <v>0</v>
      </c>
      <c r="AZ36" s="138">
        <v>0</v>
      </c>
      <c r="BA36" s="138">
        <v>0</v>
      </c>
      <c r="BB36" s="138">
        <v>0</v>
      </c>
      <c r="BC36" s="138">
        <v>0</v>
      </c>
    </row>
    <row r="37" spans="1:55" s="140" customFormat="1" ht="12.75" customHeight="1">
      <c r="A37" s="777"/>
      <c r="B37" s="775"/>
      <c r="C37" s="775"/>
      <c r="D37" s="775"/>
      <c r="E37" s="141" t="str">
        <f>IF(AND(SUM(E34:E36)&gt;0,E35=0),"Missing Input",IF(AND(SUM(E34:E35)&gt;0,E36=0),"Missing Output",IF(AND(SUM(E34:E36)&gt;0,E35&gt;0,E36&gt;0),(E36/E35)*100,"")))</f>
        <v/>
      </c>
      <c r="F37" s="141" t="str">
        <f t="shared" ref="F37:V37" si="15">IF(AND(SUM(F34:F36)&gt;0,F35=0),"Missing Input",IF(AND(SUM(F34:F35)&gt;0,F36=0),"Missing Output",IF(AND(SUM(F34:F36)&gt;0,F35&gt;0,F36&gt;0),(F36/F35)*100,"")))</f>
        <v/>
      </c>
      <c r="G37" s="141" t="str">
        <f t="shared" si="15"/>
        <v/>
      </c>
      <c r="H37" s="141" t="str">
        <f t="shared" si="15"/>
        <v/>
      </c>
      <c r="I37" s="141" t="str">
        <f t="shared" si="15"/>
        <v/>
      </c>
      <c r="J37" s="141" t="str">
        <f t="shared" si="15"/>
        <v/>
      </c>
      <c r="K37" s="141" t="str">
        <f t="shared" si="15"/>
        <v/>
      </c>
      <c r="L37" s="141" t="str">
        <f t="shared" si="15"/>
        <v/>
      </c>
      <c r="M37" s="141" t="str">
        <f t="shared" si="15"/>
        <v/>
      </c>
      <c r="N37" s="141" t="str">
        <f t="shared" si="15"/>
        <v/>
      </c>
      <c r="O37" s="141" t="str">
        <f t="shared" si="15"/>
        <v/>
      </c>
      <c r="P37" s="141" t="str">
        <f t="shared" si="15"/>
        <v/>
      </c>
      <c r="Q37" s="141" t="str">
        <f t="shared" si="15"/>
        <v/>
      </c>
      <c r="R37" s="141" t="str">
        <f t="shared" si="15"/>
        <v/>
      </c>
      <c r="S37" s="141" t="str">
        <f t="shared" si="15"/>
        <v/>
      </c>
      <c r="T37" s="141" t="str">
        <f t="shared" si="15"/>
        <v/>
      </c>
      <c r="U37" s="141" t="str">
        <f t="shared" si="15"/>
        <v/>
      </c>
      <c r="V37" s="141" t="str">
        <f t="shared" si="15"/>
        <v/>
      </c>
      <c r="W37" s="141" t="str">
        <f t="shared" ref="W37:AB37" si="16">IF(AND(SUM(W34:W36)&gt;0,W35=0),"Missing Input",IF(AND(SUM(W34:W35)&gt;0,W36=0),"Missing Output",IF(AND(SUM(W34:W36)&gt;0,W35&gt;0,W36&gt;0),(W36/W35)*100,"")))</f>
        <v/>
      </c>
      <c r="X37" s="141" t="str">
        <f t="shared" si="16"/>
        <v/>
      </c>
      <c r="Y37" s="141" t="str">
        <f t="shared" si="16"/>
        <v/>
      </c>
      <c r="Z37" s="141" t="str">
        <f t="shared" si="16"/>
        <v/>
      </c>
      <c r="AA37" s="141" t="str">
        <f t="shared" si="16"/>
        <v/>
      </c>
      <c r="AB37" s="141" t="str">
        <f t="shared" si="16"/>
        <v/>
      </c>
      <c r="AC37" s="1070" t="s">
        <v>2222</v>
      </c>
      <c r="AE37" s="762" t="s">
        <v>964</v>
      </c>
      <c r="AF37" s="141" t="str">
        <f t="shared" ref="AF37:BC37" si="17">IF(AND(SUM(AF34:AF36)&gt;0,AF35=0),"Missing Input",IF(AND(SUM(AF34:AF35)&gt;0,AF36=0),"Missing Output",IF(AND(SUM(AF34:AF36)&gt;0,AF35&gt;0,AF36&gt;0),(AF36/AF35)*100,"")))</f>
        <v/>
      </c>
      <c r="AG37" s="141" t="str">
        <f t="shared" si="17"/>
        <v/>
      </c>
      <c r="AH37" s="141" t="str">
        <f t="shared" si="17"/>
        <v/>
      </c>
      <c r="AI37" s="141" t="str">
        <f t="shared" si="17"/>
        <v/>
      </c>
      <c r="AJ37" s="141" t="str">
        <f t="shared" si="17"/>
        <v/>
      </c>
      <c r="AK37" s="141" t="str">
        <f t="shared" si="17"/>
        <v/>
      </c>
      <c r="AL37" s="141" t="str">
        <f t="shared" si="17"/>
        <v/>
      </c>
      <c r="AM37" s="141" t="str">
        <f t="shared" si="17"/>
        <v/>
      </c>
      <c r="AN37" s="141" t="str">
        <f t="shared" si="17"/>
        <v/>
      </c>
      <c r="AO37" s="141" t="str">
        <f t="shared" si="17"/>
        <v/>
      </c>
      <c r="AP37" s="141" t="str">
        <f t="shared" si="17"/>
        <v/>
      </c>
      <c r="AQ37" s="141" t="str">
        <f t="shared" si="17"/>
        <v/>
      </c>
      <c r="AR37" s="141" t="str">
        <f t="shared" si="17"/>
        <v/>
      </c>
      <c r="AS37" s="141" t="str">
        <f t="shared" si="17"/>
        <v/>
      </c>
      <c r="AT37" s="141" t="str">
        <f t="shared" si="17"/>
        <v/>
      </c>
      <c r="AU37" s="141" t="str">
        <f t="shared" si="17"/>
        <v/>
      </c>
      <c r="AV37" s="141" t="str">
        <f t="shared" si="17"/>
        <v/>
      </c>
      <c r="AW37" s="141" t="str">
        <f t="shared" si="17"/>
        <v/>
      </c>
      <c r="AX37" s="141" t="str">
        <f t="shared" si="17"/>
        <v/>
      </c>
      <c r="AY37" s="141" t="str">
        <f>IF(AND(SUM(AY34:AY36)&gt;0,AY35=0),"Missing Input",IF(AND(SUM(AY34:AY35)&gt;0,AY36=0),"Missing Output",IF(AND(SUM(AY34:AY36)&gt;0,AY35&gt;0,AY36&gt;0),(AY36/AY35)*100,"")))</f>
        <v/>
      </c>
      <c r="AZ37" s="141" t="str">
        <f>IF(AND(SUM(AZ34:AZ36)&gt;0,AZ35=0),"Missing Input",IF(AND(SUM(AZ34:AZ35)&gt;0,AZ36=0),"Missing Output",IF(AND(SUM(AZ34:AZ36)&gt;0,AZ35&gt;0,AZ36&gt;0),(AZ36/AZ35)*100,"")))</f>
        <v/>
      </c>
      <c r="BA37" s="141" t="str">
        <f>IF(AND(SUM(BA34:BA36)&gt;0,BA35=0),"Missing Input",IF(AND(SUM(BA34:BA35)&gt;0,BA36=0),"Missing Output",IF(AND(SUM(BA34:BA36)&gt;0,BA35&gt;0,BA36&gt;0),(BA36/BA35)*100,"")))</f>
        <v/>
      </c>
      <c r="BB37" s="141" t="str">
        <f>IF(AND(SUM(BB34:BB36)&gt;0,BB35=0),"Missing Input",IF(AND(SUM(BB34:BB35)&gt;0,BB36=0),"Missing Output",IF(AND(SUM(BB34:BB36)&gt;0,BB35&gt;0,BB36&gt;0),(BB36/BB35)*100,"")))</f>
        <v/>
      </c>
      <c r="BC37" s="141" t="str">
        <f t="shared" si="17"/>
        <v/>
      </c>
    </row>
    <row r="38" spans="1:55" s="140" customFormat="1" ht="24" customHeight="1">
      <c r="A38" s="777"/>
      <c r="B38" s="775"/>
      <c r="C38" s="775"/>
      <c r="D38" s="775"/>
      <c r="E38" s="142"/>
      <c r="F38" s="142"/>
      <c r="G38" s="142"/>
      <c r="H38" s="142"/>
      <c r="I38" s="142"/>
      <c r="J38" s="143"/>
      <c r="K38" s="143"/>
      <c r="L38" s="143"/>
      <c r="M38" s="143"/>
      <c r="N38" s="143"/>
      <c r="O38" s="143"/>
      <c r="P38" s="143"/>
      <c r="Q38" s="143"/>
      <c r="R38" s="143"/>
      <c r="S38" s="143"/>
      <c r="T38" s="143"/>
      <c r="U38" s="143"/>
      <c r="V38" s="143"/>
      <c r="W38" s="143"/>
      <c r="X38" s="143"/>
      <c r="Y38" s="143"/>
      <c r="Z38" s="143"/>
      <c r="AA38" s="143"/>
      <c r="AB38" s="143"/>
      <c r="AC38" s="1071" t="s">
        <v>2223</v>
      </c>
      <c r="AE38" s="762" t="s">
        <v>759</v>
      </c>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row>
    <row r="39" spans="1:55" s="140" customFormat="1">
      <c r="A39" s="777" t="s">
        <v>538</v>
      </c>
      <c r="B39" s="793" t="s">
        <v>74</v>
      </c>
      <c r="C39" s="775" t="s">
        <v>615</v>
      </c>
      <c r="D39" s="775" t="s">
        <v>935</v>
      </c>
      <c r="E39" s="718">
        <f>SUM(E9,E14,E25,E30)</f>
        <v>0</v>
      </c>
      <c r="F39" s="718">
        <f t="shared" ref="F39:R39" si="18">SUM(F9,F14,F25,F30)</f>
        <v>0</v>
      </c>
      <c r="G39" s="718">
        <f t="shared" si="18"/>
        <v>0</v>
      </c>
      <c r="H39" s="718">
        <f t="shared" si="18"/>
        <v>0</v>
      </c>
      <c r="I39" s="718">
        <f t="shared" si="18"/>
        <v>0</v>
      </c>
      <c r="J39" s="718">
        <f t="shared" si="18"/>
        <v>0</v>
      </c>
      <c r="K39" s="718">
        <f t="shared" si="18"/>
        <v>0</v>
      </c>
      <c r="L39" s="718">
        <f t="shared" si="18"/>
        <v>0</v>
      </c>
      <c r="M39" s="718">
        <f t="shared" si="18"/>
        <v>0</v>
      </c>
      <c r="N39" s="718">
        <f t="shared" si="18"/>
        <v>0</v>
      </c>
      <c r="O39" s="722">
        <f t="shared" si="18"/>
        <v>0</v>
      </c>
      <c r="P39" s="718">
        <f t="shared" si="18"/>
        <v>0</v>
      </c>
      <c r="Q39" s="718">
        <f t="shared" si="18"/>
        <v>0</v>
      </c>
      <c r="R39" s="718">
        <f t="shared" si="18"/>
        <v>0</v>
      </c>
      <c r="S39" s="718">
        <f t="shared" ref="S39:AB39" si="19">SUM(S9,S14,S25,S30)</f>
        <v>0</v>
      </c>
      <c r="T39" s="718">
        <f t="shared" si="19"/>
        <v>0</v>
      </c>
      <c r="U39" s="718">
        <f t="shared" si="19"/>
        <v>0</v>
      </c>
      <c r="V39" s="718">
        <f t="shared" si="19"/>
        <v>0</v>
      </c>
      <c r="W39" s="718">
        <f t="shared" si="19"/>
        <v>0</v>
      </c>
      <c r="X39" s="718">
        <f>SUM(X9,X14,X25,X30)</f>
        <v>0</v>
      </c>
      <c r="Y39" s="722">
        <f>SUM(Y9,Y14,Y25,Y30)</f>
        <v>0</v>
      </c>
      <c r="Z39" s="718">
        <f>SUM(Z9,Z14,Z25,Z30)</f>
        <v>0</v>
      </c>
      <c r="AA39" s="718">
        <f>SUM(AA9,AA14,AA25,AA30)</f>
        <v>0</v>
      </c>
      <c r="AB39" s="722">
        <f t="shared" si="19"/>
        <v>0</v>
      </c>
      <c r="AC39" s="1072" t="s">
        <v>2224</v>
      </c>
      <c r="AE39" s="762" t="s">
        <v>637</v>
      </c>
      <c r="AF39" s="145">
        <f t="shared" ref="AF39:BC39" si="20">SUM(AF9,AF14,AF25,AF30)</f>
        <v>0</v>
      </c>
      <c r="AG39" s="145">
        <f t="shared" si="20"/>
        <v>0</v>
      </c>
      <c r="AH39" s="145">
        <f t="shared" si="20"/>
        <v>0</v>
      </c>
      <c r="AI39" s="145">
        <f t="shared" si="20"/>
        <v>0</v>
      </c>
      <c r="AJ39" s="145">
        <f t="shared" si="20"/>
        <v>0</v>
      </c>
      <c r="AK39" s="145">
        <f t="shared" si="20"/>
        <v>0</v>
      </c>
      <c r="AL39" s="145">
        <f t="shared" si="20"/>
        <v>0</v>
      </c>
      <c r="AM39" s="145">
        <f t="shared" si="20"/>
        <v>0</v>
      </c>
      <c r="AN39" s="145">
        <f t="shared" si="20"/>
        <v>0</v>
      </c>
      <c r="AO39" s="145">
        <f t="shared" si="20"/>
        <v>0</v>
      </c>
      <c r="AP39" s="145">
        <f t="shared" si="20"/>
        <v>0</v>
      </c>
      <c r="AQ39" s="145">
        <f t="shared" si="20"/>
        <v>0</v>
      </c>
      <c r="AR39" s="145">
        <f t="shared" si="20"/>
        <v>0</v>
      </c>
      <c r="AS39" s="145">
        <f t="shared" si="20"/>
        <v>0</v>
      </c>
      <c r="AT39" s="145">
        <f t="shared" si="20"/>
        <v>0</v>
      </c>
      <c r="AU39" s="145">
        <f t="shared" si="20"/>
        <v>0</v>
      </c>
      <c r="AV39" s="145">
        <f t="shared" si="20"/>
        <v>0</v>
      </c>
      <c r="AW39" s="145">
        <f t="shared" si="20"/>
        <v>0</v>
      </c>
      <c r="AX39" s="145">
        <f t="shared" si="20"/>
        <v>0</v>
      </c>
      <c r="AY39" s="145">
        <f>SUM(AY9,AY14,AY25,AY30)</f>
        <v>0</v>
      </c>
      <c r="AZ39" s="145">
        <f>SUM(AZ9,AZ14,AZ25,AZ30)</f>
        <v>0</v>
      </c>
      <c r="BA39" s="145">
        <f>SUM(BA9,BA14,BA25,BA30)</f>
        <v>0</v>
      </c>
      <c r="BB39" s="145">
        <f>SUM(BB9,BB14,BB25,BB30)</f>
        <v>0</v>
      </c>
      <c r="BC39" s="145">
        <f t="shared" si="20"/>
        <v>0</v>
      </c>
    </row>
    <row r="40" spans="1:55" s="140" customFormat="1" ht="12.75" thickBot="1">
      <c r="A40" s="777" t="s">
        <v>538</v>
      </c>
      <c r="B40" s="775" t="s">
        <v>75</v>
      </c>
      <c r="C40" s="775" t="s">
        <v>615</v>
      </c>
      <c r="D40" s="775" t="s">
        <v>935</v>
      </c>
      <c r="E40" s="720">
        <f>SUM(E15,E20,E31,E36)</f>
        <v>0</v>
      </c>
      <c r="F40" s="720">
        <f t="shared" ref="F40:R40" si="21">SUM(F15,F20,F31,F36)</f>
        <v>0</v>
      </c>
      <c r="G40" s="720">
        <f t="shared" si="21"/>
        <v>0</v>
      </c>
      <c r="H40" s="720">
        <f t="shared" si="21"/>
        <v>0</v>
      </c>
      <c r="I40" s="720">
        <f t="shared" si="21"/>
        <v>0</v>
      </c>
      <c r="J40" s="720">
        <f t="shared" si="21"/>
        <v>0</v>
      </c>
      <c r="K40" s="720">
        <f t="shared" si="21"/>
        <v>0</v>
      </c>
      <c r="L40" s="720">
        <f t="shared" si="21"/>
        <v>0</v>
      </c>
      <c r="M40" s="720">
        <f t="shared" si="21"/>
        <v>0</v>
      </c>
      <c r="N40" s="720">
        <f t="shared" si="21"/>
        <v>0</v>
      </c>
      <c r="O40" s="723">
        <f t="shared" si="21"/>
        <v>0</v>
      </c>
      <c r="P40" s="720">
        <f t="shared" si="21"/>
        <v>0</v>
      </c>
      <c r="Q40" s="720">
        <f t="shared" si="21"/>
        <v>0</v>
      </c>
      <c r="R40" s="720">
        <f t="shared" si="21"/>
        <v>0</v>
      </c>
      <c r="S40" s="720">
        <f t="shared" ref="S40:AB40" si="22">SUM(S15,S20,S31,S36)</f>
        <v>0</v>
      </c>
      <c r="T40" s="720">
        <f t="shared" si="22"/>
        <v>0</v>
      </c>
      <c r="U40" s="720">
        <f t="shared" si="22"/>
        <v>0</v>
      </c>
      <c r="V40" s="720">
        <f t="shared" si="22"/>
        <v>0</v>
      </c>
      <c r="W40" s="720">
        <f t="shared" si="22"/>
        <v>0</v>
      </c>
      <c r="X40" s="720">
        <f>SUM(X15,X20,X31,X36)</f>
        <v>0</v>
      </c>
      <c r="Y40" s="723">
        <f>SUM(Y15,Y20,Y31,Y36)</f>
        <v>0</v>
      </c>
      <c r="Z40" s="720">
        <f>SUM(Z15,Z20,Z31,Z36)</f>
        <v>0</v>
      </c>
      <c r="AA40" s="720">
        <f>SUM(AA15,AA20,AA31,AA36)</f>
        <v>0</v>
      </c>
      <c r="AB40" s="723">
        <f t="shared" si="22"/>
        <v>0</v>
      </c>
      <c r="AC40" s="1073" t="s">
        <v>2225</v>
      </c>
      <c r="AE40" s="764" t="s">
        <v>638</v>
      </c>
      <c r="AF40" s="146">
        <f t="shared" ref="AF40:BC40" si="23">SUM(AF15,AF20,AF31,AF36)</f>
        <v>0</v>
      </c>
      <c r="AG40" s="146">
        <f t="shared" si="23"/>
        <v>0</v>
      </c>
      <c r="AH40" s="146">
        <f t="shared" si="23"/>
        <v>0</v>
      </c>
      <c r="AI40" s="146">
        <f t="shared" si="23"/>
        <v>0</v>
      </c>
      <c r="AJ40" s="146">
        <f t="shared" si="23"/>
        <v>0</v>
      </c>
      <c r="AK40" s="146">
        <f t="shared" si="23"/>
        <v>0</v>
      </c>
      <c r="AL40" s="146">
        <f t="shared" si="23"/>
        <v>0</v>
      </c>
      <c r="AM40" s="146">
        <f t="shared" si="23"/>
        <v>0</v>
      </c>
      <c r="AN40" s="146">
        <f t="shared" si="23"/>
        <v>0</v>
      </c>
      <c r="AO40" s="146">
        <f t="shared" si="23"/>
        <v>0</v>
      </c>
      <c r="AP40" s="146">
        <f t="shared" si="23"/>
        <v>0</v>
      </c>
      <c r="AQ40" s="146">
        <f t="shared" si="23"/>
        <v>0</v>
      </c>
      <c r="AR40" s="146">
        <f t="shared" si="23"/>
        <v>0</v>
      </c>
      <c r="AS40" s="146">
        <f t="shared" si="23"/>
        <v>0</v>
      </c>
      <c r="AT40" s="146">
        <f t="shared" si="23"/>
        <v>0</v>
      </c>
      <c r="AU40" s="146">
        <f t="shared" si="23"/>
        <v>0</v>
      </c>
      <c r="AV40" s="146">
        <f t="shared" si="23"/>
        <v>0</v>
      </c>
      <c r="AW40" s="146">
        <f t="shared" si="23"/>
        <v>0</v>
      </c>
      <c r="AX40" s="146">
        <f t="shared" si="23"/>
        <v>0</v>
      </c>
      <c r="AY40" s="146">
        <f>SUM(AY15,AY20,AY31,AY36)</f>
        <v>0</v>
      </c>
      <c r="AZ40" s="146">
        <f>SUM(AZ15,AZ20,AZ31,AZ36)</f>
        <v>0</v>
      </c>
      <c r="BA40" s="146">
        <f>SUM(BA15,BA20,BA31,BA36)</f>
        <v>0</v>
      </c>
      <c r="BB40" s="146">
        <f>SUM(BB15,BB20,BB31,BB36)</f>
        <v>0</v>
      </c>
      <c r="BC40" s="146">
        <f t="shared" si="23"/>
        <v>0</v>
      </c>
    </row>
  </sheetData>
  <phoneticPr fontId="11" type="noConversion"/>
  <conditionalFormatting sqref="E6:Z40">
    <cfRule type="expression" dxfId="170" priority="2" stopIfTrue="1">
      <formula>E6&lt;&gt;AF6</formula>
    </cfRule>
  </conditionalFormatting>
  <conditionalFormatting sqref="AB6:AB40">
    <cfRule type="expression" dxfId="169" priority="116" stopIfTrue="1">
      <formula>AB6&lt;&gt;BC6</formula>
    </cfRule>
  </conditionalFormatting>
  <conditionalFormatting sqref="AA6:AA40">
    <cfRule type="expression" dxfId="168" priority="1" stopIfTrue="1">
      <formula>AA6&lt;&gt;BB6</formula>
    </cfRule>
  </conditionalFormatting>
  <dataValidations count="1">
    <dataValidation type="whole" operator="greaterThanOrEqual" allowBlank="1" showInputMessage="1" showErrorMessage="1" error="Positive whole numbers only / Nombres entiers positifs uniquement" sqref="AF12:BC15 AF7:BC9 AF34:BC36 AF28:BC31 AF23:BC25 AF18:BC20 E12:AB15 E7:AB9 E34:AB36 E28:AB31 E23:AB25 E18:AB20">
      <formula1>0</formula1>
    </dataValidation>
  </dataValidations>
  <pageMargins left="0.25" right="0.25" top="0.5" bottom="0.3" header="0.5" footer="0.5"/>
  <pageSetup paperSize="9" scale="59"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sheetPr codeName="Sheet02" enableFormatConditionsCalculation="0">
    <tabColor indexed="42"/>
    <pageSetUpPr fitToPage="1"/>
  </sheetPr>
  <dimension ref="A1:BQ31"/>
  <sheetViews>
    <sheetView showGridLines="0" zoomScaleNormal="100" workbookViewId="0">
      <pane xSplit="4" ySplit="5" topLeftCell="E6" activePane="bottomRight" state="frozen"/>
      <selection activeCell="P11" sqref="P11"/>
      <selection pane="topRight" activeCell="P11" sqref="P11"/>
      <selection pane="bottomLeft" activeCell="P11" sqref="P11"/>
      <selection pane="bottomRight" activeCell="C1" sqref="C1"/>
    </sheetView>
  </sheetViews>
  <sheetFormatPr defaultColWidth="11.42578125" defaultRowHeight="12.75"/>
  <cols>
    <col min="1" max="2" width="9.42578125" style="11" hidden="1" customWidth="1"/>
    <col min="3" max="3" width="31.7109375" style="11" customWidth="1"/>
    <col min="4" max="4" width="4" style="11" customWidth="1"/>
    <col min="5" max="10" width="13.7109375" style="11" customWidth="1"/>
    <col min="11" max="12" width="15.28515625" style="11" customWidth="1"/>
    <col min="13" max="25" width="11.42578125" style="11" customWidth="1"/>
    <col min="26" max="26" width="38.28515625" style="11" hidden="1" customWidth="1"/>
    <col min="27" max="27" width="3.42578125" style="11" hidden="1" customWidth="1"/>
    <col min="28" max="28" width="11.42578125" style="11" hidden="1" customWidth="1"/>
    <col min="29" max="30" width="11.28515625" style="11" hidden="1" customWidth="1"/>
    <col min="31" max="31" width="11.42578125" style="11" hidden="1" customWidth="1"/>
    <col min="32" max="32" width="11.28515625" style="11" hidden="1" customWidth="1"/>
    <col min="33" max="33" width="11.85546875" style="11" hidden="1" customWidth="1"/>
    <col min="34" max="34" width="14.140625" style="11" hidden="1" customWidth="1"/>
    <col min="35" max="35" width="15.140625" style="11" hidden="1" customWidth="1"/>
    <col min="36" max="51" width="11.42578125" style="11" hidden="1" customWidth="1"/>
    <col min="52" max="52" width="13.7109375" style="11" hidden="1" customWidth="1"/>
    <col min="53" max="69" width="11.42578125" style="11" hidden="1" customWidth="1"/>
    <col min="70" max="256" width="11.42578125" style="11"/>
    <col min="257" max="258" width="0" style="11" hidden="1" customWidth="1"/>
    <col min="259" max="259" width="31.7109375" style="11" customWidth="1"/>
    <col min="260" max="260" width="4" style="11" customWidth="1"/>
    <col min="261" max="266" width="13.7109375" style="11" customWidth="1"/>
    <col min="267" max="268" width="15.28515625" style="11" customWidth="1"/>
    <col min="269" max="281" width="11.42578125" style="11" customWidth="1"/>
    <col min="282" max="325" width="0" style="11" hidden="1" customWidth="1"/>
    <col min="326" max="512" width="11.42578125" style="11"/>
    <col min="513" max="514" width="0" style="11" hidden="1" customWidth="1"/>
    <col min="515" max="515" width="31.7109375" style="11" customWidth="1"/>
    <col min="516" max="516" width="4" style="11" customWidth="1"/>
    <col min="517" max="522" width="13.7109375" style="11" customWidth="1"/>
    <col min="523" max="524" width="15.28515625" style="11" customWidth="1"/>
    <col min="525" max="537" width="11.42578125" style="11" customWidth="1"/>
    <col min="538" max="581" width="0" style="11" hidden="1" customWidth="1"/>
    <col min="582" max="768" width="11.42578125" style="11"/>
    <col min="769" max="770" width="0" style="11" hidden="1" customWidth="1"/>
    <col min="771" max="771" width="31.7109375" style="11" customWidth="1"/>
    <col min="772" max="772" width="4" style="11" customWidth="1"/>
    <col min="773" max="778" width="13.7109375" style="11" customWidth="1"/>
    <col min="779" max="780" width="15.28515625" style="11" customWidth="1"/>
    <col min="781" max="793" width="11.42578125" style="11" customWidth="1"/>
    <col min="794" max="837" width="0" style="11" hidden="1" customWidth="1"/>
    <col min="838" max="1024" width="11.42578125" style="11"/>
    <col min="1025" max="1026" width="0" style="11" hidden="1" customWidth="1"/>
    <col min="1027" max="1027" width="31.7109375" style="11" customWidth="1"/>
    <col min="1028" max="1028" width="4" style="11" customWidth="1"/>
    <col min="1029" max="1034" width="13.7109375" style="11" customWidth="1"/>
    <col min="1035" max="1036" width="15.28515625" style="11" customWidth="1"/>
    <col min="1037" max="1049" width="11.42578125" style="11" customWidth="1"/>
    <col min="1050" max="1093" width="0" style="11" hidden="1" customWidth="1"/>
    <col min="1094" max="1280" width="11.42578125" style="11"/>
    <col min="1281" max="1282" width="0" style="11" hidden="1" customWidth="1"/>
    <col min="1283" max="1283" width="31.7109375" style="11" customWidth="1"/>
    <col min="1284" max="1284" width="4" style="11" customWidth="1"/>
    <col min="1285" max="1290" width="13.7109375" style="11" customWidth="1"/>
    <col min="1291" max="1292" width="15.28515625" style="11" customWidth="1"/>
    <col min="1293" max="1305" width="11.42578125" style="11" customWidth="1"/>
    <col min="1306" max="1349" width="0" style="11" hidden="1" customWidth="1"/>
    <col min="1350" max="1536" width="11.42578125" style="11"/>
    <col min="1537" max="1538" width="0" style="11" hidden="1" customWidth="1"/>
    <col min="1539" max="1539" width="31.7109375" style="11" customWidth="1"/>
    <col min="1540" max="1540" width="4" style="11" customWidth="1"/>
    <col min="1541" max="1546" width="13.7109375" style="11" customWidth="1"/>
    <col min="1547" max="1548" width="15.28515625" style="11" customWidth="1"/>
    <col min="1549" max="1561" width="11.42578125" style="11" customWidth="1"/>
    <col min="1562" max="1605" width="0" style="11" hidden="1" customWidth="1"/>
    <col min="1606" max="1792" width="11.42578125" style="11"/>
    <col min="1793" max="1794" width="0" style="11" hidden="1" customWidth="1"/>
    <col min="1795" max="1795" width="31.7109375" style="11" customWidth="1"/>
    <col min="1796" max="1796" width="4" style="11" customWidth="1"/>
    <col min="1797" max="1802" width="13.7109375" style="11" customWidth="1"/>
    <col min="1803" max="1804" width="15.28515625" style="11" customWidth="1"/>
    <col min="1805" max="1817" width="11.42578125" style="11" customWidth="1"/>
    <col min="1818" max="1861" width="0" style="11" hidden="1" customWidth="1"/>
    <col min="1862" max="2048" width="11.42578125" style="11"/>
    <col min="2049" max="2050" width="0" style="11" hidden="1" customWidth="1"/>
    <col min="2051" max="2051" width="31.7109375" style="11" customWidth="1"/>
    <col min="2052" max="2052" width="4" style="11" customWidth="1"/>
    <col min="2053" max="2058" width="13.7109375" style="11" customWidth="1"/>
    <col min="2059" max="2060" width="15.28515625" style="11" customWidth="1"/>
    <col min="2061" max="2073" width="11.42578125" style="11" customWidth="1"/>
    <col min="2074" max="2117" width="0" style="11" hidden="1" customWidth="1"/>
    <col min="2118" max="2304" width="11.42578125" style="11"/>
    <col min="2305" max="2306" width="0" style="11" hidden="1" customWidth="1"/>
    <col min="2307" max="2307" width="31.7109375" style="11" customWidth="1"/>
    <col min="2308" max="2308" width="4" style="11" customWidth="1"/>
    <col min="2309" max="2314" width="13.7109375" style="11" customWidth="1"/>
    <col min="2315" max="2316" width="15.28515625" style="11" customWidth="1"/>
    <col min="2317" max="2329" width="11.42578125" style="11" customWidth="1"/>
    <col min="2330" max="2373" width="0" style="11" hidden="1" customWidth="1"/>
    <col min="2374" max="2560" width="11.42578125" style="11"/>
    <col min="2561" max="2562" width="0" style="11" hidden="1" customWidth="1"/>
    <col min="2563" max="2563" width="31.7109375" style="11" customWidth="1"/>
    <col min="2564" max="2564" width="4" style="11" customWidth="1"/>
    <col min="2565" max="2570" width="13.7109375" style="11" customWidth="1"/>
    <col min="2571" max="2572" width="15.28515625" style="11" customWidth="1"/>
    <col min="2573" max="2585" width="11.42578125" style="11" customWidth="1"/>
    <col min="2586" max="2629" width="0" style="11" hidden="1" customWidth="1"/>
    <col min="2630" max="2816" width="11.42578125" style="11"/>
    <col min="2817" max="2818" width="0" style="11" hidden="1" customWidth="1"/>
    <col min="2819" max="2819" width="31.7109375" style="11" customWidth="1"/>
    <col min="2820" max="2820" width="4" style="11" customWidth="1"/>
    <col min="2821" max="2826" width="13.7109375" style="11" customWidth="1"/>
    <col min="2827" max="2828" width="15.28515625" style="11" customWidth="1"/>
    <col min="2829" max="2841" width="11.42578125" style="11" customWidth="1"/>
    <col min="2842" max="2885" width="0" style="11" hidden="1" customWidth="1"/>
    <col min="2886" max="3072" width="11.42578125" style="11"/>
    <col min="3073" max="3074" width="0" style="11" hidden="1" customWidth="1"/>
    <col min="3075" max="3075" width="31.7109375" style="11" customWidth="1"/>
    <col min="3076" max="3076" width="4" style="11" customWidth="1"/>
    <col min="3077" max="3082" width="13.7109375" style="11" customWidth="1"/>
    <col min="3083" max="3084" width="15.28515625" style="11" customWidth="1"/>
    <col min="3085" max="3097" width="11.42578125" style="11" customWidth="1"/>
    <col min="3098" max="3141" width="0" style="11" hidden="1" customWidth="1"/>
    <col min="3142" max="3328" width="11.42578125" style="11"/>
    <col min="3329" max="3330" width="0" style="11" hidden="1" customWidth="1"/>
    <col min="3331" max="3331" width="31.7109375" style="11" customWidth="1"/>
    <col min="3332" max="3332" width="4" style="11" customWidth="1"/>
    <col min="3333" max="3338" width="13.7109375" style="11" customWidth="1"/>
    <col min="3339" max="3340" width="15.28515625" style="11" customWidth="1"/>
    <col min="3341" max="3353" width="11.42578125" style="11" customWidth="1"/>
    <col min="3354" max="3397" width="0" style="11" hidden="1" customWidth="1"/>
    <col min="3398" max="3584" width="11.42578125" style="11"/>
    <col min="3585" max="3586" width="0" style="11" hidden="1" customWidth="1"/>
    <col min="3587" max="3587" width="31.7109375" style="11" customWidth="1"/>
    <col min="3588" max="3588" width="4" style="11" customWidth="1"/>
    <col min="3589" max="3594" width="13.7109375" style="11" customWidth="1"/>
    <col min="3595" max="3596" width="15.28515625" style="11" customWidth="1"/>
    <col min="3597" max="3609" width="11.42578125" style="11" customWidth="1"/>
    <col min="3610" max="3653" width="0" style="11" hidden="1" customWidth="1"/>
    <col min="3654" max="3840" width="11.42578125" style="11"/>
    <col min="3841" max="3842" width="0" style="11" hidden="1" customWidth="1"/>
    <col min="3843" max="3843" width="31.7109375" style="11" customWidth="1"/>
    <col min="3844" max="3844" width="4" style="11" customWidth="1"/>
    <col min="3845" max="3850" width="13.7109375" style="11" customWidth="1"/>
    <col min="3851" max="3852" width="15.28515625" style="11" customWidth="1"/>
    <col min="3853" max="3865" width="11.42578125" style="11" customWidth="1"/>
    <col min="3866" max="3909" width="0" style="11" hidden="1" customWidth="1"/>
    <col min="3910" max="4096" width="11.42578125" style="11"/>
    <col min="4097" max="4098" width="0" style="11" hidden="1" customWidth="1"/>
    <col min="4099" max="4099" width="31.7109375" style="11" customWidth="1"/>
    <col min="4100" max="4100" width="4" style="11" customWidth="1"/>
    <col min="4101" max="4106" width="13.7109375" style="11" customWidth="1"/>
    <col min="4107" max="4108" width="15.28515625" style="11" customWidth="1"/>
    <col min="4109" max="4121" width="11.42578125" style="11" customWidth="1"/>
    <col min="4122" max="4165" width="0" style="11" hidden="1" customWidth="1"/>
    <col min="4166" max="4352" width="11.42578125" style="11"/>
    <col min="4353" max="4354" width="0" style="11" hidden="1" customWidth="1"/>
    <col min="4355" max="4355" width="31.7109375" style="11" customWidth="1"/>
    <col min="4356" max="4356" width="4" style="11" customWidth="1"/>
    <col min="4357" max="4362" width="13.7109375" style="11" customWidth="1"/>
    <col min="4363" max="4364" width="15.28515625" style="11" customWidth="1"/>
    <col min="4365" max="4377" width="11.42578125" style="11" customWidth="1"/>
    <col min="4378" max="4421" width="0" style="11" hidden="1" customWidth="1"/>
    <col min="4422" max="4608" width="11.42578125" style="11"/>
    <col min="4609" max="4610" width="0" style="11" hidden="1" customWidth="1"/>
    <col min="4611" max="4611" width="31.7109375" style="11" customWidth="1"/>
    <col min="4612" max="4612" width="4" style="11" customWidth="1"/>
    <col min="4613" max="4618" width="13.7109375" style="11" customWidth="1"/>
    <col min="4619" max="4620" width="15.28515625" style="11" customWidth="1"/>
    <col min="4621" max="4633" width="11.42578125" style="11" customWidth="1"/>
    <col min="4634" max="4677" width="0" style="11" hidden="1" customWidth="1"/>
    <col min="4678" max="4864" width="11.42578125" style="11"/>
    <col min="4865" max="4866" width="0" style="11" hidden="1" customWidth="1"/>
    <col min="4867" max="4867" width="31.7109375" style="11" customWidth="1"/>
    <col min="4868" max="4868" width="4" style="11" customWidth="1"/>
    <col min="4869" max="4874" width="13.7109375" style="11" customWidth="1"/>
    <col min="4875" max="4876" width="15.28515625" style="11" customWidth="1"/>
    <col min="4877" max="4889" width="11.42578125" style="11" customWidth="1"/>
    <col min="4890" max="4933" width="0" style="11" hidden="1" customWidth="1"/>
    <col min="4934" max="5120" width="11.42578125" style="11"/>
    <col min="5121" max="5122" width="0" style="11" hidden="1" customWidth="1"/>
    <col min="5123" max="5123" width="31.7109375" style="11" customWidth="1"/>
    <col min="5124" max="5124" width="4" style="11" customWidth="1"/>
    <col min="5125" max="5130" width="13.7109375" style="11" customWidth="1"/>
    <col min="5131" max="5132" width="15.28515625" style="11" customWidth="1"/>
    <col min="5133" max="5145" width="11.42578125" style="11" customWidth="1"/>
    <col min="5146" max="5189" width="0" style="11" hidden="1" customWidth="1"/>
    <col min="5190" max="5376" width="11.42578125" style="11"/>
    <col min="5377" max="5378" width="0" style="11" hidden="1" customWidth="1"/>
    <col min="5379" max="5379" width="31.7109375" style="11" customWidth="1"/>
    <col min="5380" max="5380" width="4" style="11" customWidth="1"/>
    <col min="5381" max="5386" width="13.7109375" style="11" customWidth="1"/>
    <col min="5387" max="5388" width="15.28515625" style="11" customWidth="1"/>
    <col min="5389" max="5401" width="11.42578125" style="11" customWidth="1"/>
    <col min="5402" max="5445" width="0" style="11" hidden="1" customWidth="1"/>
    <col min="5446" max="5632" width="11.42578125" style="11"/>
    <col min="5633" max="5634" width="0" style="11" hidden="1" customWidth="1"/>
    <col min="5635" max="5635" width="31.7109375" style="11" customWidth="1"/>
    <col min="5636" max="5636" width="4" style="11" customWidth="1"/>
    <col min="5637" max="5642" width="13.7109375" style="11" customWidth="1"/>
    <col min="5643" max="5644" width="15.28515625" style="11" customWidth="1"/>
    <col min="5645" max="5657" width="11.42578125" style="11" customWidth="1"/>
    <col min="5658" max="5701" width="0" style="11" hidden="1" customWidth="1"/>
    <col min="5702" max="5888" width="11.42578125" style="11"/>
    <col min="5889" max="5890" width="0" style="11" hidden="1" customWidth="1"/>
    <col min="5891" max="5891" width="31.7109375" style="11" customWidth="1"/>
    <col min="5892" max="5892" width="4" style="11" customWidth="1"/>
    <col min="5893" max="5898" width="13.7109375" style="11" customWidth="1"/>
    <col min="5899" max="5900" width="15.28515625" style="11" customWidth="1"/>
    <col min="5901" max="5913" width="11.42578125" style="11" customWidth="1"/>
    <col min="5914" max="5957" width="0" style="11" hidden="1" customWidth="1"/>
    <col min="5958" max="6144" width="11.42578125" style="11"/>
    <col min="6145" max="6146" width="0" style="11" hidden="1" customWidth="1"/>
    <col min="6147" max="6147" width="31.7109375" style="11" customWidth="1"/>
    <col min="6148" max="6148" width="4" style="11" customWidth="1"/>
    <col min="6149" max="6154" width="13.7109375" style="11" customWidth="1"/>
    <col min="6155" max="6156" width="15.28515625" style="11" customWidth="1"/>
    <col min="6157" max="6169" width="11.42578125" style="11" customWidth="1"/>
    <col min="6170" max="6213" width="0" style="11" hidden="1" customWidth="1"/>
    <col min="6214" max="6400" width="11.42578125" style="11"/>
    <col min="6401" max="6402" width="0" style="11" hidden="1" customWidth="1"/>
    <col min="6403" max="6403" width="31.7109375" style="11" customWidth="1"/>
    <col min="6404" max="6404" width="4" style="11" customWidth="1"/>
    <col min="6405" max="6410" width="13.7109375" style="11" customWidth="1"/>
    <col min="6411" max="6412" width="15.28515625" style="11" customWidth="1"/>
    <col min="6413" max="6425" width="11.42578125" style="11" customWidth="1"/>
    <col min="6426" max="6469" width="0" style="11" hidden="1" customWidth="1"/>
    <col min="6470" max="6656" width="11.42578125" style="11"/>
    <col min="6657" max="6658" width="0" style="11" hidden="1" customWidth="1"/>
    <col min="6659" max="6659" width="31.7109375" style="11" customWidth="1"/>
    <col min="6660" max="6660" width="4" style="11" customWidth="1"/>
    <col min="6661" max="6666" width="13.7109375" style="11" customWidth="1"/>
    <col min="6667" max="6668" width="15.28515625" style="11" customWidth="1"/>
    <col min="6669" max="6681" width="11.42578125" style="11" customWidth="1"/>
    <col min="6682" max="6725" width="0" style="11" hidden="1" customWidth="1"/>
    <col min="6726" max="6912" width="11.42578125" style="11"/>
    <col min="6913" max="6914" width="0" style="11" hidden="1" customWidth="1"/>
    <col min="6915" max="6915" width="31.7109375" style="11" customWidth="1"/>
    <col min="6916" max="6916" width="4" style="11" customWidth="1"/>
    <col min="6917" max="6922" width="13.7109375" style="11" customWidth="1"/>
    <col min="6923" max="6924" width="15.28515625" style="11" customWidth="1"/>
    <col min="6925" max="6937" width="11.42578125" style="11" customWidth="1"/>
    <col min="6938" max="6981" width="0" style="11" hidden="1" customWidth="1"/>
    <col min="6982" max="7168" width="11.42578125" style="11"/>
    <col min="7169" max="7170" width="0" style="11" hidden="1" customWidth="1"/>
    <col min="7171" max="7171" width="31.7109375" style="11" customWidth="1"/>
    <col min="7172" max="7172" width="4" style="11" customWidth="1"/>
    <col min="7173" max="7178" width="13.7109375" style="11" customWidth="1"/>
    <col min="7179" max="7180" width="15.28515625" style="11" customWidth="1"/>
    <col min="7181" max="7193" width="11.42578125" style="11" customWidth="1"/>
    <col min="7194" max="7237" width="0" style="11" hidden="1" customWidth="1"/>
    <col min="7238" max="7424" width="11.42578125" style="11"/>
    <col min="7425" max="7426" width="0" style="11" hidden="1" customWidth="1"/>
    <col min="7427" max="7427" width="31.7109375" style="11" customWidth="1"/>
    <col min="7428" max="7428" width="4" style="11" customWidth="1"/>
    <col min="7429" max="7434" width="13.7109375" style="11" customWidth="1"/>
    <col min="7435" max="7436" width="15.28515625" style="11" customWidth="1"/>
    <col min="7437" max="7449" width="11.42578125" style="11" customWidth="1"/>
    <col min="7450" max="7493" width="0" style="11" hidden="1" customWidth="1"/>
    <col min="7494" max="7680" width="11.42578125" style="11"/>
    <col min="7681" max="7682" width="0" style="11" hidden="1" customWidth="1"/>
    <col min="7683" max="7683" width="31.7109375" style="11" customWidth="1"/>
    <col min="7684" max="7684" width="4" style="11" customWidth="1"/>
    <col min="7685" max="7690" width="13.7109375" style="11" customWidth="1"/>
    <col min="7691" max="7692" width="15.28515625" style="11" customWidth="1"/>
    <col min="7693" max="7705" width="11.42578125" style="11" customWidth="1"/>
    <col min="7706" max="7749" width="0" style="11" hidden="1" customWidth="1"/>
    <col min="7750" max="7936" width="11.42578125" style="11"/>
    <col min="7937" max="7938" width="0" style="11" hidden="1" customWidth="1"/>
    <col min="7939" max="7939" width="31.7109375" style="11" customWidth="1"/>
    <col min="7940" max="7940" width="4" style="11" customWidth="1"/>
    <col min="7941" max="7946" width="13.7109375" style="11" customWidth="1"/>
    <col min="7947" max="7948" width="15.28515625" style="11" customWidth="1"/>
    <col min="7949" max="7961" width="11.42578125" style="11" customWidth="1"/>
    <col min="7962" max="8005" width="0" style="11" hidden="1" customWidth="1"/>
    <col min="8006" max="8192" width="11.42578125" style="11"/>
    <col min="8193" max="8194" width="0" style="11" hidden="1" customWidth="1"/>
    <col min="8195" max="8195" width="31.7109375" style="11" customWidth="1"/>
    <col min="8196" max="8196" width="4" style="11" customWidth="1"/>
    <col min="8197" max="8202" width="13.7109375" style="11" customWidth="1"/>
    <col min="8203" max="8204" width="15.28515625" style="11" customWidth="1"/>
    <col min="8205" max="8217" width="11.42578125" style="11" customWidth="1"/>
    <col min="8218" max="8261" width="0" style="11" hidden="1" customWidth="1"/>
    <col min="8262" max="8448" width="11.42578125" style="11"/>
    <col min="8449" max="8450" width="0" style="11" hidden="1" customWidth="1"/>
    <col min="8451" max="8451" width="31.7109375" style="11" customWidth="1"/>
    <col min="8452" max="8452" width="4" style="11" customWidth="1"/>
    <col min="8453" max="8458" width="13.7109375" style="11" customWidth="1"/>
    <col min="8459" max="8460" width="15.28515625" style="11" customWidth="1"/>
    <col min="8461" max="8473" width="11.42578125" style="11" customWidth="1"/>
    <col min="8474" max="8517" width="0" style="11" hidden="1" customWidth="1"/>
    <col min="8518" max="8704" width="11.42578125" style="11"/>
    <col min="8705" max="8706" width="0" style="11" hidden="1" customWidth="1"/>
    <col min="8707" max="8707" width="31.7109375" style="11" customWidth="1"/>
    <col min="8708" max="8708" width="4" style="11" customWidth="1"/>
    <col min="8709" max="8714" width="13.7109375" style="11" customWidth="1"/>
    <col min="8715" max="8716" width="15.28515625" style="11" customWidth="1"/>
    <col min="8717" max="8729" width="11.42578125" style="11" customWidth="1"/>
    <col min="8730" max="8773" width="0" style="11" hidden="1" customWidth="1"/>
    <col min="8774" max="8960" width="11.42578125" style="11"/>
    <col min="8961" max="8962" width="0" style="11" hidden="1" customWidth="1"/>
    <col min="8963" max="8963" width="31.7109375" style="11" customWidth="1"/>
    <col min="8964" max="8964" width="4" style="11" customWidth="1"/>
    <col min="8965" max="8970" width="13.7109375" style="11" customWidth="1"/>
    <col min="8971" max="8972" width="15.28515625" style="11" customWidth="1"/>
    <col min="8973" max="8985" width="11.42578125" style="11" customWidth="1"/>
    <col min="8986" max="9029" width="0" style="11" hidden="1" customWidth="1"/>
    <col min="9030" max="9216" width="11.42578125" style="11"/>
    <col min="9217" max="9218" width="0" style="11" hidden="1" customWidth="1"/>
    <col min="9219" max="9219" width="31.7109375" style="11" customWidth="1"/>
    <col min="9220" max="9220" width="4" style="11" customWidth="1"/>
    <col min="9221" max="9226" width="13.7109375" style="11" customWidth="1"/>
    <col min="9227" max="9228" width="15.28515625" style="11" customWidth="1"/>
    <col min="9229" max="9241" width="11.42578125" style="11" customWidth="1"/>
    <col min="9242" max="9285" width="0" style="11" hidden="1" customWidth="1"/>
    <col min="9286" max="9472" width="11.42578125" style="11"/>
    <col min="9473" max="9474" width="0" style="11" hidden="1" customWidth="1"/>
    <col min="9475" max="9475" width="31.7109375" style="11" customWidth="1"/>
    <col min="9476" max="9476" width="4" style="11" customWidth="1"/>
    <col min="9477" max="9482" width="13.7109375" style="11" customWidth="1"/>
    <col min="9483" max="9484" width="15.28515625" style="11" customWidth="1"/>
    <col min="9485" max="9497" width="11.42578125" style="11" customWidth="1"/>
    <col min="9498" max="9541" width="0" style="11" hidden="1" customWidth="1"/>
    <col min="9542" max="9728" width="11.42578125" style="11"/>
    <col min="9729" max="9730" width="0" style="11" hidden="1" customWidth="1"/>
    <col min="9731" max="9731" width="31.7109375" style="11" customWidth="1"/>
    <col min="9732" max="9732" width="4" style="11" customWidth="1"/>
    <col min="9733" max="9738" width="13.7109375" style="11" customWidth="1"/>
    <col min="9739" max="9740" width="15.28515625" style="11" customWidth="1"/>
    <col min="9741" max="9753" width="11.42578125" style="11" customWidth="1"/>
    <col min="9754" max="9797" width="0" style="11" hidden="1" customWidth="1"/>
    <col min="9798" max="9984" width="11.42578125" style="11"/>
    <col min="9985" max="9986" width="0" style="11" hidden="1" customWidth="1"/>
    <col min="9987" max="9987" width="31.7109375" style="11" customWidth="1"/>
    <col min="9988" max="9988" width="4" style="11" customWidth="1"/>
    <col min="9989" max="9994" width="13.7109375" style="11" customWidth="1"/>
    <col min="9995" max="9996" width="15.28515625" style="11" customWidth="1"/>
    <col min="9997" max="10009" width="11.42578125" style="11" customWidth="1"/>
    <col min="10010" max="10053" width="0" style="11" hidden="1" customWidth="1"/>
    <col min="10054" max="10240" width="11.42578125" style="11"/>
    <col min="10241" max="10242" width="0" style="11" hidden="1" customWidth="1"/>
    <col min="10243" max="10243" width="31.7109375" style="11" customWidth="1"/>
    <col min="10244" max="10244" width="4" style="11" customWidth="1"/>
    <col min="10245" max="10250" width="13.7109375" style="11" customWidth="1"/>
    <col min="10251" max="10252" width="15.28515625" style="11" customWidth="1"/>
    <col min="10253" max="10265" width="11.42578125" style="11" customWidth="1"/>
    <col min="10266" max="10309" width="0" style="11" hidden="1" customWidth="1"/>
    <col min="10310" max="10496" width="11.42578125" style="11"/>
    <col min="10497" max="10498" width="0" style="11" hidden="1" customWidth="1"/>
    <col min="10499" max="10499" width="31.7109375" style="11" customWidth="1"/>
    <col min="10500" max="10500" width="4" style="11" customWidth="1"/>
    <col min="10501" max="10506" width="13.7109375" style="11" customWidth="1"/>
    <col min="10507" max="10508" width="15.28515625" style="11" customWidth="1"/>
    <col min="10509" max="10521" width="11.42578125" style="11" customWidth="1"/>
    <col min="10522" max="10565" width="0" style="11" hidden="1" customWidth="1"/>
    <col min="10566" max="10752" width="11.42578125" style="11"/>
    <col min="10753" max="10754" width="0" style="11" hidden="1" customWidth="1"/>
    <col min="10755" max="10755" width="31.7109375" style="11" customWidth="1"/>
    <col min="10756" max="10756" width="4" style="11" customWidth="1"/>
    <col min="10757" max="10762" width="13.7109375" style="11" customWidth="1"/>
    <col min="10763" max="10764" width="15.28515625" style="11" customWidth="1"/>
    <col min="10765" max="10777" width="11.42578125" style="11" customWidth="1"/>
    <col min="10778" max="10821" width="0" style="11" hidden="1" customWidth="1"/>
    <col min="10822" max="11008" width="11.42578125" style="11"/>
    <col min="11009" max="11010" width="0" style="11" hidden="1" customWidth="1"/>
    <col min="11011" max="11011" width="31.7109375" style="11" customWidth="1"/>
    <col min="11012" max="11012" width="4" style="11" customWidth="1"/>
    <col min="11013" max="11018" width="13.7109375" style="11" customWidth="1"/>
    <col min="11019" max="11020" width="15.28515625" style="11" customWidth="1"/>
    <col min="11021" max="11033" width="11.42578125" style="11" customWidth="1"/>
    <col min="11034" max="11077" width="0" style="11" hidden="1" customWidth="1"/>
    <col min="11078" max="11264" width="11.42578125" style="11"/>
    <col min="11265" max="11266" width="0" style="11" hidden="1" customWidth="1"/>
    <col min="11267" max="11267" width="31.7109375" style="11" customWidth="1"/>
    <col min="11268" max="11268" width="4" style="11" customWidth="1"/>
    <col min="11269" max="11274" width="13.7109375" style="11" customWidth="1"/>
    <col min="11275" max="11276" width="15.28515625" style="11" customWidth="1"/>
    <col min="11277" max="11289" width="11.42578125" style="11" customWidth="1"/>
    <col min="11290" max="11333" width="0" style="11" hidden="1" customWidth="1"/>
    <col min="11334" max="11520" width="11.42578125" style="11"/>
    <col min="11521" max="11522" width="0" style="11" hidden="1" customWidth="1"/>
    <col min="11523" max="11523" width="31.7109375" style="11" customWidth="1"/>
    <col min="11524" max="11524" width="4" style="11" customWidth="1"/>
    <col min="11525" max="11530" width="13.7109375" style="11" customWidth="1"/>
    <col min="11531" max="11532" width="15.28515625" style="11" customWidth="1"/>
    <col min="11533" max="11545" width="11.42578125" style="11" customWidth="1"/>
    <col min="11546" max="11589" width="0" style="11" hidden="1" customWidth="1"/>
    <col min="11590" max="11776" width="11.42578125" style="11"/>
    <col min="11777" max="11778" width="0" style="11" hidden="1" customWidth="1"/>
    <col min="11779" max="11779" width="31.7109375" style="11" customWidth="1"/>
    <col min="11780" max="11780" width="4" style="11" customWidth="1"/>
    <col min="11781" max="11786" width="13.7109375" style="11" customWidth="1"/>
    <col min="11787" max="11788" width="15.28515625" style="11" customWidth="1"/>
    <col min="11789" max="11801" width="11.42578125" style="11" customWidth="1"/>
    <col min="11802" max="11845" width="0" style="11" hidden="1" customWidth="1"/>
    <col min="11846" max="12032" width="11.42578125" style="11"/>
    <col min="12033" max="12034" width="0" style="11" hidden="1" customWidth="1"/>
    <col min="12035" max="12035" width="31.7109375" style="11" customWidth="1"/>
    <col min="12036" max="12036" width="4" style="11" customWidth="1"/>
    <col min="12037" max="12042" width="13.7109375" style="11" customWidth="1"/>
    <col min="12043" max="12044" width="15.28515625" style="11" customWidth="1"/>
    <col min="12045" max="12057" width="11.42578125" style="11" customWidth="1"/>
    <col min="12058" max="12101" width="0" style="11" hidden="1" customWidth="1"/>
    <col min="12102" max="12288" width="11.42578125" style="11"/>
    <col min="12289" max="12290" width="0" style="11" hidden="1" customWidth="1"/>
    <col min="12291" max="12291" width="31.7109375" style="11" customWidth="1"/>
    <col min="12292" max="12292" width="4" style="11" customWidth="1"/>
    <col min="12293" max="12298" width="13.7109375" style="11" customWidth="1"/>
    <col min="12299" max="12300" width="15.28515625" style="11" customWidth="1"/>
    <col min="12301" max="12313" width="11.42578125" style="11" customWidth="1"/>
    <col min="12314" max="12357" width="0" style="11" hidden="1" customWidth="1"/>
    <col min="12358" max="12544" width="11.42578125" style="11"/>
    <col min="12545" max="12546" width="0" style="11" hidden="1" customWidth="1"/>
    <col min="12547" max="12547" width="31.7109375" style="11" customWidth="1"/>
    <col min="12548" max="12548" width="4" style="11" customWidth="1"/>
    <col min="12549" max="12554" width="13.7109375" style="11" customWidth="1"/>
    <col min="12555" max="12556" width="15.28515625" style="11" customWidth="1"/>
    <col min="12557" max="12569" width="11.42578125" style="11" customWidth="1"/>
    <col min="12570" max="12613" width="0" style="11" hidden="1" customWidth="1"/>
    <col min="12614" max="12800" width="11.42578125" style="11"/>
    <col min="12801" max="12802" width="0" style="11" hidden="1" customWidth="1"/>
    <col min="12803" max="12803" width="31.7109375" style="11" customWidth="1"/>
    <col min="12804" max="12804" width="4" style="11" customWidth="1"/>
    <col min="12805" max="12810" width="13.7109375" style="11" customWidth="1"/>
    <col min="12811" max="12812" width="15.28515625" style="11" customWidth="1"/>
    <col min="12813" max="12825" width="11.42578125" style="11" customWidth="1"/>
    <col min="12826" max="12869" width="0" style="11" hidden="1" customWidth="1"/>
    <col min="12870" max="13056" width="11.42578125" style="11"/>
    <col min="13057" max="13058" width="0" style="11" hidden="1" customWidth="1"/>
    <col min="13059" max="13059" width="31.7109375" style="11" customWidth="1"/>
    <col min="13060" max="13060" width="4" style="11" customWidth="1"/>
    <col min="13061" max="13066" width="13.7109375" style="11" customWidth="1"/>
    <col min="13067" max="13068" width="15.28515625" style="11" customWidth="1"/>
    <col min="13069" max="13081" width="11.42578125" style="11" customWidth="1"/>
    <col min="13082" max="13125" width="0" style="11" hidden="1" customWidth="1"/>
    <col min="13126" max="13312" width="11.42578125" style="11"/>
    <col min="13313" max="13314" width="0" style="11" hidden="1" customWidth="1"/>
    <col min="13315" max="13315" width="31.7109375" style="11" customWidth="1"/>
    <col min="13316" max="13316" width="4" style="11" customWidth="1"/>
    <col min="13317" max="13322" width="13.7109375" style="11" customWidth="1"/>
    <col min="13323" max="13324" width="15.28515625" style="11" customWidth="1"/>
    <col min="13325" max="13337" width="11.42578125" style="11" customWidth="1"/>
    <col min="13338" max="13381" width="0" style="11" hidden="1" customWidth="1"/>
    <col min="13382" max="13568" width="11.42578125" style="11"/>
    <col min="13569" max="13570" width="0" style="11" hidden="1" customWidth="1"/>
    <col min="13571" max="13571" width="31.7109375" style="11" customWidth="1"/>
    <col min="13572" max="13572" width="4" style="11" customWidth="1"/>
    <col min="13573" max="13578" width="13.7109375" style="11" customWidth="1"/>
    <col min="13579" max="13580" width="15.28515625" style="11" customWidth="1"/>
    <col min="13581" max="13593" width="11.42578125" style="11" customWidth="1"/>
    <col min="13594" max="13637" width="0" style="11" hidden="1" customWidth="1"/>
    <col min="13638" max="13824" width="11.42578125" style="11"/>
    <col min="13825" max="13826" width="0" style="11" hidden="1" customWidth="1"/>
    <col min="13827" max="13827" width="31.7109375" style="11" customWidth="1"/>
    <col min="13828" max="13828" width="4" style="11" customWidth="1"/>
    <col min="13829" max="13834" width="13.7109375" style="11" customWidth="1"/>
    <col min="13835" max="13836" width="15.28515625" style="11" customWidth="1"/>
    <col min="13837" max="13849" width="11.42578125" style="11" customWidth="1"/>
    <col min="13850" max="13893" width="0" style="11" hidden="1" customWidth="1"/>
    <col min="13894" max="14080" width="11.42578125" style="11"/>
    <col min="14081" max="14082" width="0" style="11" hidden="1" customWidth="1"/>
    <col min="14083" max="14083" width="31.7109375" style="11" customWidth="1"/>
    <col min="14084" max="14084" width="4" style="11" customWidth="1"/>
    <col min="14085" max="14090" width="13.7109375" style="11" customWidth="1"/>
    <col min="14091" max="14092" width="15.28515625" style="11" customWidth="1"/>
    <col min="14093" max="14105" width="11.42578125" style="11" customWidth="1"/>
    <col min="14106" max="14149" width="0" style="11" hidden="1" customWidth="1"/>
    <col min="14150" max="14336" width="11.42578125" style="11"/>
    <col min="14337" max="14338" width="0" style="11" hidden="1" customWidth="1"/>
    <col min="14339" max="14339" width="31.7109375" style="11" customWidth="1"/>
    <col min="14340" max="14340" width="4" style="11" customWidth="1"/>
    <col min="14341" max="14346" width="13.7109375" style="11" customWidth="1"/>
    <col min="14347" max="14348" width="15.28515625" style="11" customWidth="1"/>
    <col min="14349" max="14361" width="11.42578125" style="11" customWidth="1"/>
    <col min="14362" max="14405" width="0" style="11" hidden="1" customWidth="1"/>
    <col min="14406" max="14592" width="11.42578125" style="11"/>
    <col min="14593" max="14594" width="0" style="11" hidden="1" customWidth="1"/>
    <col min="14595" max="14595" width="31.7109375" style="11" customWidth="1"/>
    <col min="14596" max="14596" width="4" style="11" customWidth="1"/>
    <col min="14597" max="14602" width="13.7109375" style="11" customWidth="1"/>
    <col min="14603" max="14604" width="15.28515625" style="11" customWidth="1"/>
    <col min="14605" max="14617" width="11.42578125" style="11" customWidth="1"/>
    <col min="14618" max="14661" width="0" style="11" hidden="1" customWidth="1"/>
    <col min="14662" max="14848" width="11.42578125" style="11"/>
    <col min="14849" max="14850" width="0" style="11" hidden="1" customWidth="1"/>
    <col min="14851" max="14851" width="31.7109375" style="11" customWidth="1"/>
    <col min="14852" max="14852" width="4" style="11" customWidth="1"/>
    <col min="14853" max="14858" width="13.7109375" style="11" customWidth="1"/>
    <col min="14859" max="14860" width="15.28515625" style="11" customWidth="1"/>
    <col min="14861" max="14873" width="11.42578125" style="11" customWidth="1"/>
    <col min="14874" max="14917" width="0" style="11" hidden="1" customWidth="1"/>
    <col min="14918" max="15104" width="11.42578125" style="11"/>
    <col min="15105" max="15106" width="0" style="11" hidden="1" customWidth="1"/>
    <col min="15107" max="15107" width="31.7109375" style="11" customWidth="1"/>
    <col min="15108" max="15108" width="4" style="11" customWidth="1"/>
    <col min="15109" max="15114" width="13.7109375" style="11" customWidth="1"/>
    <col min="15115" max="15116" width="15.28515625" style="11" customWidth="1"/>
    <col min="15117" max="15129" width="11.42578125" style="11" customWidth="1"/>
    <col min="15130" max="15173" width="0" style="11" hidden="1" customWidth="1"/>
    <col min="15174" max="15360" width="11.42578125" style="11"/>
    <col min="15361" max="15362" width="0" style="11" hidden="1" customWidth="1"/>
    <col min="15363" max="15363" width="31.7109375" style="11" customWidth="1"/>
    <col min="15364" max="15364" width="4" style="11" customWidth="1"/>
    <col min="15365" max="15370" width="13.7109375" style="11" customWidth="1"/>
    <col min="15371" max="15372" width="15.28515625" style="11" customWidth="1"/>
    <col min="15373" max="15385" width="11.42578125" style="11" customWidth="1"/>
    <col min="15386" max="15429" width="0" style="11" hidden="1" customWidth="1"/>
    <col min="15430" max="15616" width="11.42578125" style="11"/>
    <col min="15617" max="15618" width="0" style="11" hidden="1" customWidth="1"/>
    <col min="15619" max="15619" width="31.7109375" style="11" customWidth="1"/>
    <col min="15620" max="15620" width="4" style="11" customWidth="1"/>
    <col min="15621" max="15626" width="13.7109375" style="11" customWidth="1"/>
    <col min="15627" max="15628" width="15.28515625" style="11" customWidth="1"/>
    <col min="15629" max="15641" width="11.42578125" style="11" customWidth="1"/>
    <col min="15642" max="15685" width="0" style="11" hidden="1" customWidth="1"/>
    <col min="15686" max="15872" width="11.42578125" style="11"/>
    <col min="15873" max="15874" width="0" style="11" hidden="1" customWidth="1"/>
    <col min="15875" max="15875" width="31.7109375" style="11" customWidth="1"/>
    <col min="15876" max="15876" width="4" style="11" customWidth="1"/>
    <col min="15877" max="15882" width="13.7109375" style="11" customWidth="1"/>
    <col min="15883" max="15884" width="15.28515625" style="11" customWidth="1"/>
    <col min="15885" max="15897" width="11.42578125" style="11" customWidth="1"/>
    <col min="15898" max="15941" width="0" style="11" hidden="1" customWidth="1"/>
    <col min="15942" max="16128" width="11.42578125" style="11"/>
    <col min="16129" max="16130" width="0" style="11" hidden="1" customWidth="1"/>
    <col min="16131" max="16131" width="31.7109375" style="11" customWidth="1"/>
    <col min="16132" max="16132" width="4" style="11" customWidth="1"/>
    <col min="16133" max="16138" width="13.7109375" style="11" customWidth="1"/>
    <col min="16139" max="16140" width="15.28515625" style="11" customWidth="1"/>
    <col min="16141" max="16153" width="11.42578125" style="11" customWidth="1"/>
    <col min="16154" max="16197" width="0" style="11" hidden="1" customWidth="1"/>
    <col min="16198" max="16384" width="11.42578125" style="11"/>
  </cols>
  <sheetData>
    <row r="1" spans="1:53" ht="33" customHeight="1" thickBot="1">
      <c r="B1" s="172"/>
      <c r="C1" s="1265" t="s">
        <v>2129</v>
      </c>
      <c r="E1" s="13"/>
      <c r="F1" s="405" t="s">
        <v>2408</v>
      </c>
      <c r="G1" s="13"/>
      <c r="H1" s="13"/>
      <c r="I1" s="13"/>
      <c r="J1" s="13"/>
      <c r="K1" s="13"/>
      <c r="L1" s="13"/>
      <c r="Z1" s="963" t="s">
        <v>1480</v>
      </c>
      <c r="AY1" s="11" t="s">
        <v>1480</v>
      </c>
      <c r="AZ1" s="11" t="s">
        <v>1481</v>
      </c>
      <c r="BA1" s="11" t="s">
        <v>1647</v>
      </c>
    </row>
    <row r="2" spans="1:53" ht="13.5" hidden="1" customHeight="1" thickBot="1">
      <c r="A2" s="505" t="s">
        <v>740</v>
      </c>
      <c r="E2" s="443" t="s">
        <v>555</v>
      </c>
      <c r="F2" s="443" t="s">
        <v>556</v>
      </c>
      <c r="G2" s="443" t="s">
        <v>558</v>
      </c>
      <c r="H2" s="443" t="s">
        <v>245</v>
      </c>
      <c r="I2" s="443" t="s">
        <v>246</v>
      </c>
      <c r="J2" s="443" t="s">
        <v>247</v>
      </c>
      <c r="K2" s="443" t="s">
        <v>557</v>
      </c>
      <c r="L2" s="443" t="s">
        <v>248</v>
      </c>
    </row>
    <row r="3" spans="1:53" ht="20.100000000000001" customHeight="1" thickTop="1">
      <c r="A3" s="506" t="s">
        <v>1389</v>
      </c>
      <c r="B3" s="18" t="s">
        <v>538</v>
      </c>
      <c r="C3" s="293">
        <f>ChosenYear</f>
        <v>2013</v>
      </c>
      <c r="D3" s="4"/>
      <c r="E3" s="1138"/>
      <c r="F3" s="1138" t="s">
        <v>2381</v>
      </c>
      <c r="G3" s="1139"/>
      <c r="H3" s="1140"/>
      <c r="I3" s="1138" t="s">
        <v>2382</v>
      </c>
      <c r="J3" s="1141"/>
      <c r="K3" s="979" t="s">
        <v>2383</v>
      </c>
      <c r="L3" s="1142"/>
      <c r="AB3" s="1164" t="s">
        <v>1285</v>
      </c>
      <c r="AC3" s="1164"/>
      <c r="AD3" s="1164"/>
      <c r="AE3" s="1164" t="s">
        <v>1221</v>
      </c>
      <c r="AF3" s="1164"/>
      <c r="AG3" s="1164"/>
      <c r="AH3" s="1164" t="s">
        <v>615</v>
      </c>
      <c r="AI3" s="1164"/>
    </row>
    <row r="4" spans="1:53" ht="18" customHeight="1">
      <c r="A4" s="418" t="s">
        <v>739</v>
      </c>
      <c r="B4" s="420" t="s">
        <v>1305</v>
      </c>
      <c r="C4" s="315"/>
      <c r="D4" s="316"/>
      <c r="E4" s="1143" t="s">
        <v>2145</v>
      </c>
      <c r="F4" s="1144" t="s">
        <v>2384</v>
      </c>
      <c r="G4" s="1144" t="s">
        <v>2385</v>
      </c>
      <c r="H4" s="1144" t="s">
        <v>2145</v>
      </c>
      <c r="I4" s="1144" t="s">
        <v>2384</v>
      </c>
      <c r="J4" s="1144" t="s">
        <v>2385</v>
      </c>
      <c r="K4" s="1145" t="s">
        <v>2381</v>
      </c>
      <c r="L4" s="1146" t="s">
        <v>2386</v>
      </c>
      <c r="AB4" s="1165" t="s">
        <v>1053</v>
      </c>
      <c r="AC4" s="1166" t="s">
        <v>755</v>
      </c>
      <c r="AD4" s="1166" t="s">
        <v>1222</v>
      </c>
      <c r="AE4" s="1165" t="s">
        <v>1053</v>
      </c>
      <c r="AF4" s="1166" t="s">
        <v>755</v>
      </c>
      <c r="AG4" s="1166" t="s">
        <v>1222</v>
      </c>
      <c r="AH4" s="1165" t="s">
        <v>1286</v>
      </c>
      <c r="AI4" s="1165" t="s">
        <v>217</v>
      </c>
    </row>
    <row r="5" spans="1:53" ht="19.5" customHeight="1" thickBot="1">
      <c r="A5" s="419" t="s">
        <v>538</v>
      </c>
      <c r="C5" s="294" t="str">
        <f>INDEX(LangT1C,,Lang)</f>
        <v>ELECTRICITY UNIT:  GWh (10^6 kWh)</v>
      </c>
      <c r="D5" s="5"/>
      <c r="E5" s="1147" t="s">
        <v>2387</v>
      </c>
      <c r="F5" s="1147" t="s">
        <v>2388</v>
      </c>
      <c r="G5" s="1147" t="s">
        <v>2389</v>
      </c>
      <c r="H5" s="1147" t="s">
        <v>2390</v>
      </c>
      <c r="I5" s="1147" t="s">
        <v>2391</v>
      </c>
      <c r="J5" s="1147" t="s">
        <v>2392</v>
      </c>
      <c r="K5" s="1147" t="s">
        <v>2393</v>
      </c>
      <c r="L5" s="1148" t="s">
        <v>2394</v>
      </c>
      <c r="Z5" s="11" t="s">
        <v>1173</v>
      </c>
    </row>
    <row r="6" spans="1:53" ht="19.5" customHeight="1" thickBot="1">
      <c r="A6" s="18" t="s">
        <v>239</v>
      </c>
      <c r="B6" s="18" t="s">
        <v>583</v>
      </c>
      <c r="C6" s="430">
        <f>INDEX(LangT1C,,Lang)</f>
        <v>0</v>
      </c>
      <c r="D6" s="435">
        <v>1</v>
      </c>
      <c r="E6" s="549">
        <f>SUM(E7:E8,E10:E16)</f>
        <v>0</v>
      </c>
      <c r="F6" s="549">
        <f>SUM(F7,F10,F14,F16)</f>
        <v>0</v>
      </c>
      <c r="G6" s="510"/>
      <c r="H6" s="549">
        <f>SUM(H7:H8,H10:H16)</f>
        <v>0</v>
      </c>
      <c r="I6" s="549">
        <f>SUM(I7,I10,I14,I16)</f>
        <v>0</v>
      </c>
      <c r="J6" s="510"/>
      <c r="K6" s="541">
        <f>SUM(K7:K8,K10:K16)</f>
        <v>0</v>
      </c>
      <c r="L6" s="542">
        <f>SUM(L7:L8,L10:L16)</f>
        <v>0</v>
      </c>
      <c r="V6" s="18"/>
      <c r="Z6" s="187" t="s">
        <v>441</v>
      </c>
      <c r="AB6" s="248">
        <f>SUM(AB7:AB8,AB10:AB16)</f>
        <v>0</v>
      </c>
      <c r="AC6" s="197">
        <f>SUM(AC7,AC10,AC14,AC16)</f>
        <v>0</v>
      </c>
      <c r="AD6" s="187"/>
      <c r="AE6" s="187">
        <f>SUM(AE7:AE8,AE10:AE16)</f>
        <v>0</v>
      </c>
      <c r="AF6" s="187">
        <f>SUM(AF7,AF10,AF14,AF16)</f>
        <v>0</v>
      </c>
      <c r="AG6" s="187"/>
      <c r="AH6" s="187">
        <f>SUM(AH7:AH8,AH10:AH16)</f>
        <v>0</v>
      </c>
      <c r="AI6" s="187">
        <f>SUM(AI7:AI8,AI10:AI16)</f>
        <v>0</v>
      </c>
    </row>
    <row r="7" spans="1:53" ht="19.5" customHeight="1">
      <c r="A7" s="18" t="s">
        <v>239</v>
      </c>
      <c r="B7" s="18" t="s">
        <v>563</v>
      </c>
      <c r="C7" s="1150" t="s">
        <v>2395</v>
      </c>
      <c r="D7" s="435">
        <v>2</v>
      </c>
      <c r="E7" s="893">
        <v>0</v>
      </c>
      <c r="F7" s="893">
        <v>0</v>
      </c>
      <c r="G7" s="894"/>
      <c r="H7" s="893">
        <v>0</v>
      </c>
      <c r="I7" s="893">
        <v>0</v>
      </c>
      <c r="J7" s="510"/>
      <c r="K7" s="549">
        <f>SUM(E7,F7)</f>
        <v>0</v>
      </c>
      <c r="L7" s="550">
        <f>SUM(H7,I7)</f>
        <v>0</v>
      </c>
      <c r="V7" s="18"/>
      <c r="Z7" s="188" t="s">
        <v>760</v>
      </c>
      <c r="AB7" s="188">
        <v>0</v>
      </c>
      <c r="AC7" s="188">
        <v>0</v>
      </c>
      <c r="AD7" s="188"/>
      <c r="AE7" s="188">
        <v>0</v>
      </c>
      <c r="AF7" s="188">
        <v>0</v>
      </c>
      <c r="AG7" s="188"/>
      <c r="AH7" s="190">
        <f>SUM(AB7,AC7)</f>
        <v>0</v>
      </c>
      <c r="AI7" s="190">
        <f>SUM(AE7,AF7)</f>
        <v>0</v>
      </c>
    </row>
    <row r="8" spans="1:53" ht="19.5" customHeight="1">
      <c r="A8" s="18" t="s">
        <v>239</v>
      </c>
      <c r="B8" s="18" t="s">
        <v>564</v>
      </c>
      <c r="C8" s="1152" t="s">
        <v>2396</v>
      </c>
      <c r="D8" s="435">
        <v>3</v>
      </c>
      <c r="E8" s="895">
        <v>0</v>
      </c>
      <c r="F8" s="894"/>
      <c r="G8" s="894"/>
      <c r="H8" s="895">
        <v>0</v>
      </c>
      <c r="I8" s="894"/>
      <c r="J8" s="510"/>
      <c r="K8" s="541">
        <f>E8</f>
        <v>0</v>
      </c>
      <c r="L8" s="542">
        <f>H8</f>
        <v>0</v>
      </c>
      <c r="V8" s="18"/>
      <c r="Z8" s="188" t="s">
        <v>761</v>
      </c>
      <c r="AB8" s="188">
        <v>0</v>
      </c>
      <c r="AC8" s="188"/>
      <c r="AD8" s="188"/>
      <c r="AE8" s="188">
        <v>0</v>
      </c>
      <c r="AF8" s="188"/>
      <c r="AG8" s="188"/>
      <c r="AH8" s="190">
        <f>AB8</f>
        <v>0</v>
      </c>
      <c r="AI8" s="190">
        <f>AE8</f>
        <v>0</v>
      </c>
    </row>
    <row r="9" spans="1:53" ht="19.5" customHeight="1">
      <c r="A9" s="18" t="s">
        <v>239</v>
      </c>
      <c r="B9" s="18" t="s">
        <v>565</v>
      </c>
      <c r="C9" s="1152" t="s">
        <v>2397</v>
      </c>
      <c r="D9" s="435">
        <v>4</v>
      </c>
      <c r="E9" s="895">
        <v>0</v>
      </c>
      <c r="F9" s="894"/>
      <c r="G9" s="894"/>
      <c r="H9" s="895">
        <v>0</v>
      </c>
      <c r="I9" s="894"/>
      <c r="J9" s="510"/>
      <c r="K9" s="541">
        <f>E9</f>
        <v>0</v>
      </c>
      <c r="L9" s="542">
        <f>H9</f>
        <v>0</v>
      </c>
      <c r="V9" s="18"/>
      <c r="Z9" s="437" t="s">
        <v>886</v>
      </c>
      <c r="AB9" s="188">
        <v>0</v>
      </c>
      <c r="AC9" s="188"/>
      <c r="AD9" s="188"/>
      <c r="AE9" s="188">
        <v>0</v>
      </c>
      <c r="AF9" s="188"/>
      <c r="AG9" s="188"/>
      <c r="AH9" s="190">
        <f>AB9</f>
        <v>0</v>
      </c>
      <c r="AI9" s="190">
        <f>AE9</f>
        <v>0</v>
      </c>
    </row>
    <row r="10" spans="1:53" ht="19.5" customHeight="1">
      <c r="A10" s="18" t="s">
        <v>239</v>
      </c>
      <c r="B10" s="18" t="s">
        <v>566</v>
      </c>
      <c r="C10" s="1154" t="s">
        <v>2398</v>
      </c>
      <c r="D10" s="435">
        <v>5</v>
      </c>
      <c r="E10" s="895">
        <v>0</v>
      </c>
      <c r="F10" s="895">
        <v>0</v>
      </c>
      <c r="G10" s="894"/>
      <c r="H10" s="895">
        <v>0</v>
      </c>
      <c r="I10" s="893">
        <v>0</v>
      </c>
      <c r="J10" s="510"/>
      <c r="K10" s="549">
        <f>SUM(E10,F10)</f>
        <v>0</v>
      </c>
      <c r="L10" s="550">
        <f>SUM(H10,I10)</f>
        <v>0</v>
      </c>
      <c r="V10" s="18"/>
      <c r="Z10" s="188" t="s">
        <v>762</v>
      </c>
      <c r="AB10" s="188">
        <v>0</v>
      </c>
      <c r="AC10" s="188">
        <v>0</v>
      </c>
      <c r="AD10" s="188"/>
      <c r="AE10" s="188">
        <v>0</v>
      </c>
      <c r="AF10" s="188">
        <v>0</v>
      </c>
      <c r="AG10" s="188"/>
      <c r="AH10" s="190">
        <f>SUM(AB10,AC10)</f>
        <v>0</v>
      </c>
      <c r="AI10" s="190">
        <f>SUM(AE10,AF10)</f>
        <v>0</v>
      </c>
    </row>
    <row r="11" spans="1:53" ht="19.5" customHeight="1">
      <c r="A11" s="18" t="s">
        <v>239</v>
      </c>
      <c r="B11" s="18" t="s">
        <v>567</v>
      </c>
      <c r="C11" s="1152" t="s">
        <v>2399</v>
      </c>
      <c r="D11" s="435">
        <v>6</v>
      </c>
      <c r="E11" s="893">
        <v>0</v>
      </c>
      <c r="F11" s="894"/>
      <c r="G11" s="894"/>
      <c r="H11" s="893">
        <v>0</v>
      </c>
      <c r="I11" s="894"/>
      <c r="J11" s="510"/>
      <c r="K11" s="549">
        <f>E11</f>
        <v>0</v>
      </c>
      <c r="L11" s="550">
        <f>H11</f>
        <v>0</v>
      </c>
      <c r="V11" s="18"/>
      <c r="Z11" s="188" t="s">
        <v>763</v>
      </c>
      <c r="AB11" s="188">
        <v>0</v>
      </c>
      <c r="AC11" s="188"/>
      <c r="AD11" s="188"/>
      <c r="AE11" s="188">
        <v>0</v>
      </c>
      <c r="AF11" s="188"/>
      <c r="AG11" s="188"/>
      <c r="AH11" s="190">
        <f>AB11</f>
        <v>0</v>
      </c>
      <c r="AI11" s="190">
        <f>AE11</f>
        <v>0</v>
      </c>
    </row>
    <row r="12" spans="1:53" ht="19.5" customHeight="1">
      <c r="A12" s="18" t="s">
        <v>239</v>
      </c>
      <c r="B12" s="18" t="s">
        <v>568</v>
      </c>
      <c r="C12" s="1152" t="s">
        <v>2400</v>
      </c>
      <c r="D12" s="435">
        <v>7</v>
      </c>
      <c r="E12" s="895">
        <v>0</v>
      </c>
      <c r="F12" s="894"/>
      <c r="G12" s="894"/>
      <c r="H12" s="895">
        <v>0</v>
      </c>
      <c r="I12" s="894"/>
      <c r="J12" s="510"/>
      <c r="K12" s="549">
        <f>E12</f>
        <v>0</v>
      </c>
      <c r="L12" s="550">
        <f>H12</f>
        <v>0</v>
      </c>
      <c r="V12" s="18"/>
      <c r="Z12" s="188" t="s">
        <v>887</v>
      </c>
      <c r="AB12" s="188">
        <v>0</v>
      </c>
      <c r="AC12" s="188"/>
      <c r="AD12" s="188"/>
      <c r="AE12" s="188">
        <v>0</v>
      </c>
      <c r="AF12" s="188"/>
      <c r="AG12" s="188"/>
      <c r="AH12" s="190">
        <f>AB12</f>
        <v>0</v>
      </c>
      <c r="AI12" s="190">
        <f>AE12</f>
        <v>0</v>
      </c>
    </row>
    <row r="13" spans="1:53" ht="19.5" customHeight="1">
      <c r="A13" s="18" t="s">
        <v>239</v>
      </c>
      <c r="B13" s="18" t="s">
        <v>569</v>
      </c>
      <c r="C13" s="1152" t="s">
        <v>2401</v>
      </c>
      <c r="D13" s="435">
        <v>8</v>
      </c>
      <c r="E13" s="893">
        <v>0</v>
      </c>
      <c r="F13" s="894"/>
      <c r="G13" s="894"/>
      <c r="H13" s="893">
        <v>0</v>
      </c>
      <c r="I13" s="894"/>
      <c r="J13" s="510"/>
      <c r="K13" s="549">
        <f>E13</f>
        <v>0</v>
      </c>
      <c r="L13" s="550">
        <f>H13</f>
        <v>0</v>
      </c>
      <c r="V13" s="18"/>
      <c r="Z13" s="188" t="s">
        <v>764</v>
      </c>
      <c r="AB13" s="188">
        <v>0</v>
      </c>
      <c r="AC13" s="188"/>
      <c r="AD13" s="188"/>
      <c r="AE13" s="188">
        <v>0</v>
      </c>
      <c r="AF13" s="188"/>
      <c r="AG13" s="188"/>
      <c r="AH13" s="190">
        <f>AB13</f>
        <v>0</v>
      </c>
      <c r="AI13" s="190">
        <f>AE13</f>
        <v>0</v>
      </c>
    </row>
    <row r="14" spans="1:53" ht="19.5" customHeight="1">
      <c r="A14" s="18" t="s">
        <v>239</v>
      </c>
      <c r="B14" s="18" t="s">
        <v>570</v>
      </c>
      <c r="C14" s="1155" t="s">
        <v>2402</v>
      </c>
      <c r="D14" s="435">
        <v>9</v>
      </c>
      <c r="E14" s="895">
        <v>0</v>
      </c>
      <c r="F14" s="893">
        <v>0</v>
      </c>
      <c r="G14" s="894"/>
      <c r="H14" s="895">
        <v>0</v>
      </c>
      <c r="I14" s="893">
        <v>0</v>
      </c>
      <c r="J14" s="510"/>
      <c r="K14" s="549">
        <f>SUM(E14,F14)</f>
        <v>0</v>
      </c>
      <c r="L14" s="550">
        <f>SUM(H14,I14)</f>
        <v>0</v>
      </c>
      <c r="V14" s="18"/>
      <c r="Z14" s="188" t="s">
        <v>237</v>
      </c>
      <c r="AB14" s="188">
        <v>0</v>
      </c>
      <c r="AC14" s="188">
        <v>0</v>
      </c>
      <c r="AD14" s="188"/>
      <c r="AE14" s="188">
        <v>0</v>
      </c>
      <c r="AF14" s="188">
        <v>0</v>
      </c>
      <c r="AG14" s="188"/>
      <c r="AH14" s="190">
        <f>SUM(AB14,AC14)</f>
        <v>0</v>
      </c>
      <c r="AI14" s="190">
        <f>SUM(AE14,AF14)</f>
        <v>0</v>
      </c>
    </row>
    <row r="15" spans="1:53" ht="19.5" customHeight="1">
      <c r="A15" s="18" t="s">
        <v>239</v>
      </c>
      <c r="B15" s="18" t="s">
        <v>554</v>
      </c>
      <c r="C15" s="1152" t="s">
        <v>2403</v>
      </c>
      <c r="D15" s="435">
        <v>10</v>
      </c>
      <c r="E15" s="895">
        <v>0</v>
      </c>
      <c r="F15" s="895">
        <v>0</v>
      </c>
      <c r="G15" s="900"/>
      <c r="H15" s="896">
        <v>0</v>
      </c>
      <c r="I15" s="899">
        <v>0</v>
      </c>
      <c r="J15" s="511"/>
      <c r="K15" s="549">
        <f>SUM(E15,F15)</f>
        <v>0</v>
      </c>
      <c r="L15" s="550">
        <f>SUM(H15:I15)</f>
        <v>0</v>
      </c>
      <c r="V15" s="18"/>
      <c r="Z15" s="188" t="s">
        <v>890</v>
      </c>
      <c r="AB15" s="188">
        <v>0</v>
      </c>
      <c r="AC15" s="188">
        <v>0</v>
      </c>
      <c r="AD15" s="188"/>
      <c r="AE15" s="188">
        <v>0</v>
      </c>
      <c r="AF15" s="188">
        <v>0</v>
      </c>
      <c r="AG15" s="188"/>
      <c r="AH15" s="190">
        <f>SUM(AB15,AC15)</f>
        <v>0</v>
      </c>
      <c r="AI15" s="190">
        <f>SUM(AE15:AF15)</f>
        <v>0</v>
      </c>
    </row>
    <row r="16" spans="1:53" ht="19.5" customHeight="1" thickBot="1">
      <c r="A16" s="18" t="s">
        <v>239</v>
      </c>
      <c r="B16" s="18" t="s">
        <v>244</v>
      </c>
      <c r="C16" s="1152" t="s">
        <v>2404</v>
      </c>
      <c r="D16" s="436">
        <v>11</v>
      </c>
      <c r="E16" s="899">
        <v>0</v>
      </c>
      <c r="F16" s="897">
        <v>0</v>
      </c>
      <c r="G16" s="898"/>
      <c r="H16" s="899">
        <v>0</v>
      </c>
      <c r="I16" s="897">
        <v>0</v>
      </c>
      <c r="J16" s="512"/>
      <c r="K16" s="551">
        <f>SUM(E16,F16)</f>
        <v>0</v>
      </c>
      <c r="L16" s="552">
        <f>SUM(H16,I16)</f>
        <v>0</v>
      </c>
      <c r="V16" s="18"/>
      <c r="Z16" s="189" t="s">
        <v>238</v>
      </c>
      <c r="AB16" s="189">
        <v>0</v>
      </c>
      <c r="AC16" s="189">
        <v>0</v>
      </c>
      <c r="AD16" s="189"/>
      <c r="AE16" s="189">
        <v>0</v>
      </c>
      <c r="AF16" s="189">
        <v>0</v>
      </c>
      <c r="AG16" s="189"/>
      <c r="AH16" s="191">
        <f>SUM(AB16,AC16)</f>
        <v>0</v>
      </c>
      <c r="AI16" s="191">
        <f>SUM(AE16,AF16)</f>
        <v>0</v>
      </c>
    </row>
    <row r="17" spans="1:53" ht="19.5" customHeight="1" thickTop="1" thickBot="1">
      <c r="A17" s="18"/>
      <c r="B17" s="18"/>
      <c r="C17" s="1156" t="s">
        <v>2405</v>
      </c>
      <c r="D17" s="438"/>
      <c r="E17" s="513"/>
      <c r="F17" s="438"/>
      <c r="G17" s="438"/>
      <c r="H17" s="513"/>
      <c r="I17" s="438"/>
      <c r="J17" s="438"/>
      <c r="K17" s="513"/>
      <c r="L17" s="521"/>
      <c r="V17" s="18"/>
      <c r="Z17" s="11" t="s">
        <v>1054</v>
      </c>
    </row>
    <row r="18" spans="1:53" ht="19.5" customHeight="1" thickTop="1" thickBot="1">
      <c r="A18" s="18" t="s">
        <v>240</v>
      </c>
      <c r="B18" s="18" t="s">
        <v>1222</v>
      </c>
      <c r="C18" s="1159" t="s">
        <v>2406</v>
      </c>
      <c r="D18" s="434">
        <v>12</v>
      </c>
      <c r="E18" s="514"/>
      <c r="F18" s="543">
        <f>SUM(F19:F26)</f>
        <v>0</v>
      </c>
      <c r="G18" s="543">
        <f>SUM(G19:G26)</f>
        <v>0</v>
      </c>
      <c r="H18" s="514"/>
      <c r="I18" s="543">
        <f>SUM(I19:I26)</f>
        <v>0</v>
      </c>
      <c r="J18" s="543">
        <f>SUM(J19:J26)</f>
        <v>0</v>
      </c>
      <c r="K18" s="543">
        <f>SUM(K19:K26)</f>
        <v>0</v>
      </c>
      <c r="L18" s="544">
        <f>SUM(L19:L26)</f>
        <v>0</v>
      </c>
      <c r="V18" s="18"/>
      <c r="Z18" s="187" t="s">
        <v>442</v>
      </c>
      <c r="AB18" s="187"/>
      <c r="AC18" s="187">
        <f>SUM(AC19:AC26)</f>
        <v>0</v>
      </c>
      <c r="AD18" s="187">
        <f>SUM(AD19:AD26)</f>
        <v>0</v>
      </c>
      <c r="AE18" s="187"/>
      <c r="AF18" s="187">
        <f>SUM(AF19:AF26)</f>
        <v>0</v>
      </c>
      <c r="AG18" s="187">
        <f>SUM(AG19:AG26)</f>
        <v>0</v>
      </c>
      <c r="AH18" s="187">
        <f>SUM(AH19:AH26)</f>
        <v>0</v>
      </c>
      <c r="AI18" s="187">
        <f>SUM(AI19:AI26)</f>
        <v>0</v>
      </c>
    </row>
    <row r="19" spans="1:53" ht="19.5" customHeight="1" thickTop="1">
      <c r="A19" s="18" t="s">
        <v>240</v>
      </c>
      <c r="B19" s="18" t="s">
        <v>563</v>
      </c>
      <c r="C19" s="1160" t="s">
        <v>2385</v>
      </c>
      <c r="D19" s="435">
        <v>13</v>
      </c>
      <c r="E19" s="894"/>
      <c r="F19" s="893">
        <v>0</v>
      </c>
      <c r="G19" s="893">
        <v>0</v>
      </c>
      <c r="H19" s="894"/>
      <c r="I19" s="901">
        <v>0</v>
      </c>
      <c r="J19" s="901">
        <v>0</v>
      </c>
      <c r="K19" s="545">
        <f>SUM(F19,G19)</f>
        <v>0</v>
      </c>
      <c r="L19" s="546">
        <f>SUM(I19,J19)</f>
        <v>0</v>
      </c>
      <c r="V19" s="18"/>
      <c r="Z19" s="188" t="s">
        <v>760</v>
      </c>
      <c r="AB19" s="188"/>
      <c r="AC19" s="188">
        <v>0</v>
      </c>
      <c r="AD19" s="188">
        <v>0</v>
      </c>
      <c r="AE19" s="188"/>
      <c r="AF19" s="188">
        <v>0</v>
      </c>
      <c r="AG19" s="188">
        <v>0</v>
      </c>
      <c r="AH19" s="188">
        <f t="shared" ref="AH19:AH24" si="0">SUM(AC19,AD19)</f>
        <v>0</v>
      </c>
      <c r="AI19" s="188">
        <f t="shared" ref="AI19:AI24" si="1">SUM(AF19,AG19)</f>
        <v>0</v>
      </c>
    </row>
    <row r="20" spans="1:53" ht="19.5" customHeight="1">
      <c r="A20" s="18" t="s">
        <v>240</v>
      </c>
      <c r="B20" s="18" t="s">
        <v>566</v>
      </c>
      <c r="C20" s="1152" t="s">
        <v>2396</v>
      </c>
      <c r="D20" s="435">
        <v>14</v>
      </c>
      <c r="E20" s="894"/>
      <c r="F20" s="893">
        <v>0</v>
      </c>
      <c r="G20" s="893">
        <v>0</v>
      </c>
      <c r="H20" s="894"/>
      <c r="I20" s="901">
        <v>0</v>
      </c>
      <c r="J20" s="901">
        <v>0</v>
      </c>
      <c r="K20" s="545">
        <f t="shared" ref="K20:K26" si="2">SUM(F20,G20)</f>
        <v>0</v>
      </c>
      <c r="L20" s="546">
        <f t="shared" ref="L20:L26" si="3">SUM(I20,J20)</f>
        <v>0</v>
      </c>
      <c r="V20" s="18"/>
      <c r="Z20" s="188" t="s">
        <v>762</v>
      </c>
      <c r="AB20" s="188"/>
      <c r="AC20" s="188">
        <v>0</v>
      </c>
      <c r="AD20" s="188">
        <v>0</v>
      </c>
      <c r="AE20" s="188"/>
      <c r="AF20" s="188">
        <v>0</v>
      </c>
      <c r="AG20" s="188">
        <v>0</v>
      </c>
      <c r="AH20" s="188">
        <f t="shared" si="0"/>
        <v>0</v>
      </c>
      <c r="AI20" s="188">
        <f t="shared" si="1"/>
        <v>0</v>
      </c>
    </row>
    <row r="21" spans="1:53" ht="19.5" customHeight="1">
      <c r="A21" s="18" t="s">
        <v>240</v>
      </c>
      <c r="B21" s="18" t="s">
        <v>567</v>
      </c>
      <c r="C21" s="1152" t="s">
        <v>2399</v>
      </c>
      <c r="D21" s="435">
        <v>15</v>
      </c>
      <c r="E21" s="894"/>
      <c r="F21" s="893">
        <v>0</v>
      </c>
      <c r="G21" s="893">
        <v>0</v>
      </c>
      <c r="H21" s="894"/>
      <c r="I21" s="901">
        <v>0</v>
      </c>
      <c r="J21" s="901">
        <v>0</v>
      </c>
      <c r="K21" s="545">
        <f t="shared" si="2"/>
        <v>0</v>
      </c>
      <c r="L21" s="546">
        <f t="shared" si="3"/>
        <v>0</v>
      </c>
      <c r="V21" s="18"/>
      <c r="Z21" s="188" t="s">
        <v>763</v>
      </c>
      <c r="AB21" s="188"/>
      <c r="AC21" s="188">
        <v>0</v>
      </c>
      <c r="AD21" s="188">
        <v>0</v>
      </c>
      <c r="AE21" s="188"/>
      <c r="AF21" s="188">
        <v>0</v>
      </c>
      <c r="AG21" s="188">
        <v>0</v>
      </c>
      <c r="AH21" s="188">
        <f t="shared" si="0"/>
        <v>0</v>
      </c>
      <c r="AI21" s="188">
        <f t="shared" si="1"/>
        <v>0</v>
      </c>
    </row>
    <row r="22" spans="1:53" ht="19.5" customHeight="1">
      <c r="A22" s="18" t="s">
        <v>240</v>
      </c>
      <c r="B22" s="18" t="s">
        <v>570</v>
      </c>
      <c r="C22" s="1152" t="s">
        <v>2400</v>
      </c>
      <c r="D22" s="435">
        <v>16</v>
      </c>
      <c r="E22" s="894"/>
      <c r="F22" s="893">
        <v>0</v>
      </c>
      <c r="G22" s="893">
        <v>0</v>
      </c>
      <c r="H22" s="894"/>
      <c r="I22" s="901">
        <v>0</v>
      </c>
      <c r="J22" s="901">
        <v>0</v>
      </c>
      <c r="K22" s="545">
        <f t="shared" si="2"/>
        <v>0</v>
      </c>
      <c r="L22" s="546">
        <f t="shared" si="3"/>
        <v>0</v>
      </c>
      <c r="V22" s="18"/>
      <c r="Z22" s="188" t="s">
        <v>237</v>
      </c>
      <c r="AB22" s="188"/>
      <c r="AC22" s="188">
        <v>0</v>
      </c>
      <c r="AD22" s="188">
        <v>0</v>
      </c>
      <c r="AE22" s="188"/>
      <c r="AF22" s="188">
        <v>0</v>
      </c>
      <c r="AG22" s="188">
        <v>0</v>
      </c>
      <c r="AH22" s="188">
        <f t="shared" si="0"/>
        <v>0</v>
      </c>
      <c r="AI22" s="188">
        <f t="shared" si="1"/>
        <v>0</v>
      </c>
    </row>
    <row r="23" spans="1:53" ht="19.5" customHeight="1">
      <c r="A23" s="18" t="s">
        <v>240</v>
      </c>
      <c r="B23" s="18" t="s">
        <v>242</v>
      </c>
      <c r="C23" s="1152" t="s">
        <v>2403</v>
      </c>
      <c r="D23" s="435">
        <v>17</v>
      </c>
      <c r="E23" s="894"/>
      <c r="F23" s="893">
        <v>0</v>
      </c>
      <c r="G23" s="893">
        <v>0</v>
      </c>
      <c r="H23" s="894"/>
      <c r="I23" s="901">
        <v>0</v>
      </c>
      <c r="J23" s="901">
        <v>0</v>
      </c>
      <c r="K23" s="545">
        <f t="shared" si="2"/>
        <v>0</v>
      </c>
      <c r="L23" s="546">
        <f t="shared" si="3"/>
        <v>0</v>
      </c>
      <c r="V23" s="18"/>
      <c r="Z23" s="188" t="s">
        <v>765</v>
      </c>
      <c r="AB23" s="188"/>
      <c r="AC23" s="188">
        <v>0</v>
      </c>
      <c r="AD23" s="188">
        <v>0</v>
      </c>
      <c r="AE23" s="188"/>
      <c r="AF23" s="188">
        <v>0</v>
      </c>
      <c r="AG23" s="188">
        <v>0</v>
      </c>
      <c r="AH23" s="188">
        <f t="shared" si="0"/>
        <v>0</v>
      </c>
      <c r="AI23" s="188">
        <f t="shared" si="1"/>
        <v>0</v>
      </c>
    </row>
    <row r="24" spans="1:53" ht="19.5" customHeight="1">
      <c r="A24" s="18" t="s">
        <v>240</v>
      </c>
      <c r="B24" s="18" t="s">
        <v>243</v>
      </c>
      <c r="C24" s="1152" t="s">
        <v>2407</v>
      </c>
      <c r="D24" s="435">
        <v>18</v>
      </c>
      <c r="E24" s="894"/>
      <c r="F24" s="893">
        <v>0</v>
      </c>
      <c r="G24" s="893">
        <v>0</v>
      </c>
      <c r="H24" s="894"/>
      <c r="I24" s="902">
        <v>0</v>
      </c>
      <c r="J24" s="902">
        <v>0</v>
      </c>
      <c r="K24" s="545">
        <f t="shared" si="2"/>
        <v>0</v>
      </c>
      <c r="L24" s="546">
        <f t="shared" si="3"/>
        <v>0</v>
      </c>
      <c r="V24" s="18"/>
      <c r="Z24" s="188" t="s">
        <v>766</v>
      </c>
      <c r="AB24" s="188"/>
      <c r="AC24" s="188">
        <v>0</v>
      </c>
      <c r="AD24" s="188">
        <v>0</v>
      </c>
      <c r="AE24" s="188"/>
      <c r="AF24" s="188">
        <v>0</v>
      </c>
      <c r="AG24" s="188">
        <v>0</v>
      </c>
      <c r="AH24" s="188">
        <f t="shared" si="0"/>
        <v>0</v>
      </c>
      <c r="AI24" s="188">
        <f t="shared" si="1"/>
        <v>0</v>
      </c>
    </row>
    <row r="25" spans="1:53" ht="19.5" customHeight="1">
      <c r="A25" s="18" t="s">
        <v>240</v>
      </c>
      <c r="B25" s="18" t="s">
        <v>554</v>
      </c>
      <c r="C25" s="1152" t="s">
        <v>2150</v>
      </c>
      <c r="D25" s="435">
        <v>19</v>
      </c>
      <c r="E25" s="903"/>
      <c r="F25" s="903"/>
      <c r="G25" s="903"/>
      <c r="H25" s="903"/>
      <c r="I25" s="902">
        <v>0</v>
      </c>
      <c r="J25" s="902">
        <v>0</v>
      </c>
      <c r="K25" s="515"/>
      <c r="L25" s="546">
        <f>SUM(I25:J25)</f>
        <v>0</v>
      </c>
      <c r="V25" s="18"/>
      <c r="Z25" s="188" t="s">
        <v>890</v>
      </c>
      <c r="AB25" s="188"/>
      <c r="AC25" s="188"/>
      <c r="AD25" s="188"/>
      <c r="AE25" s="188"/>
      <c r="AF25" s="188">
        <v>0</v>
      </c>
      <c r="AG25" s="188">
        <v>0</v>
      </c>
      <c r="AH25" s="188"/>
      <c r="AI25" s="188">
        <f>SUM(AF25:AG25)</f>
        <v>0</v>
      </c>
    </row>
    <row r="26" spans="1:53" ht="19.5" customHeight="1" thickBot="1">
      <c r="A26" s="18" t="s">
        <v>240</v>
      </c>
      <c r="B26" s="18" t="s">
        <v>244</v>
      </c>
      <c r="C26" s="1163" t="s">
        <v>2404</v>
      </c>
      <c r="D26" s="436">
        <v>20</v>
      </c>
      <c r="E26" s="898"/>
      <c r="F26" s="897">
        <v>0</v>
      </c>
      <c r="G26" s="897">
        <v>0</v>
      </c>
      <c r="H26" s="898"/>
      <c r="I26" s="904">
        <v>0</v>
      </c>
      <c r="J26" s="904">
        <v>0</v>
      </c>
      <c r="K26" s="548">
        <f t="shared" si="2"/>
        <v>0</v>
      </c>
      <c r="L26" s="547">
        <f t="shared" si="3"/>
        <v>0</v>
      </c>
      <c r="V26" s="18"/>
      <c r="Z26" s="189" t="s">
        <v>238</v>
      </c>
      <c r="AB26" s="189"/>
      <c r="AC26" s="189">
        <v>0</v>
      </c>
      <c r="AD26" s="189">
        <v>0</v>
      </c>
      <c r="AE26" s="189"/>
      <c r="AF26" s="189">
        <v>0</v>
      </c>
      <c r="AG26" s="189">
        <v>0</v>
      </c>
      <c r="AH26" s="189">
        <f>SUM(AC26,AD26)</f>
        <v>0</v>
      </c>
      <c r="AI26" s="189">
        <f>SUM(AF26,AG26)</f>
        <v>0</v>
      </c>
    </row>
    <row r="27" spans="1:53" ht="8.1" customHeight="1" thickTop="1" thickBot="1">
      <c r="C27" s="1156" t="s">
        <v>2140</v>
      </c>
      <c r="D27" s="22"/>
      <c r="E27" s="22"/>
      <c r="F27" s="22"/>
      <c r="G27" s="22"/>
      <c r="H27" s="22"/>
      <c r="I27" s="22"/>
      <c r="J27" s="22"/>
      <c r="K27" s="22"/>
      <c r="L27" s="20"/>
    </row>
    <row r="28" spans="1:53" ht="20.100000000000001" customHeight="1" thickTop="1" thickBot="1">
      <c r="C28" s="432" t="str">
        <f>INDEX(LangT2C,,Lang)</f>
        <v>Source(s) des données ci-dessus:</v>
      </c>
      <c r="D28" s="1093"/>
      <c r="E28" s="1090"/>
      <c r="F28" s="1090"/>
      <c r="G28" s="1090"/>
      <c r="H28" s="1090"/>
      <c r="I28" s="1090"/>
      <c r="J28" s="1090"/>
      <c r="K28" s="1090"/>
      <c r="L28" s="1094"/>
      <c r="Z28" s="169" t="s">
        <v>767</v>
      </c>
      <c r="AB28" s="192"/>
      <c r="AC28" s="193"/>
      <c r="AD28" s="193"/>
      <c r="AE28" s="193"/>
      <c r="AF28" s="193"/>
      <c r="AG28" s="193"/>
      <c r="AH28" s="193"/>
      <c r="AI28" s="194"/>
      <c r="AY28" s="11" t="s">
        <v>767</v>
      </c>
      <c r="AZ28" s="11" t="s">
        <v>363</v>
      </c>
      <c r="BA28" s="11" t="s">
        <v>1643</v>
      </c>
    </row>
    <row r="29" spans="1:53" ht="15" customHeight="1" thickTop="1">
      <c r="C29" s="524" t="str">
        <f>INDEX(LangT2C,,Lang)</f>
        <v>Colonnes D, E, F, H : Indiquer l'ensemble de la production d'électricité, mais uniquement la production de chaleur vendue à des utilisateurs extérieurs.</v>
      </c>
      <c r="D29" s="27"/>
      <c r="E29" s="27"/>
      <c r="F29" s="27"/>
      <c r="G29" s="27"/>
      <c r="H29" s="27"/>
      <c r="I29" s="27"/>
      <c r="J29" s="27"/>
      <c r="K29" s="27"/>
      <c r="L29" s="27"/>
      <c r="M29" s="26"/>
      <c r="Z29" s="11" t="s">
        <v>1388</v>
      </c>
      <c r="AY29" s="11" t="s">
        <v>1388</v>
      </c>
      <c r="AZ29" s="11" t="s">
        <v>15</v>
      </c>
      <c r="BA29" s="11" t="s">
        <v>1648</v>
      </c>
    </row>
    <row r="30" spans="1:53" ht="9" customHeight="1">
      <c r="C30" s="297" t="str">
        <f>INDEX(LangT2C,,Lang)</f>
        <v>Colonnes E et F : Comme seule est indiquée la chaleur vendue à des utilisateurs extérieurs, la production nette est égale à la production brute indiquée dans le tableau 1 (Cellules E12 à E20, F12 à F20).</v>
      </c>
      <c r="D30" s="29"/>
      <c r="E30" s="29"/>
      <c r="F30" s="29"/>
      <c r="G30" s="29"/>
      <c r="H30" s="29"/>
      <c r="I30" s="29"/>
      <c r="J30" s="29"/>
      <c r="K30" s="29"/>
      <c r="L30" s="29"/>
      <c r="M30" s="26"/>
      <c r="Z30" s="11" t="s">
        <v>828</v>
      </c>
      <c r="AY30" s="11" t="s">
        <v>828</v>
      </c>
      <c r="AZ30" s="11" t="s">
        <v>526</v>
      </c>
      <c r="BA30" s="11" t="s">
        <v>1649</v>
      </c>
    </row>
    <row r="31" spans="1:53" ht="12.75" customHeight="1"/>
  </sheetData>
  <dataConsolidate/>
  <mergeCells count="1">
    <mergeCell ref="D28:L28"/>
  </mergeCells>
  <phoneticPr fontId="11" type="noConversion"/>
  <conditionalFormatting sqref="AI7:AJ16">
    <cfRule type="cellIs" dxfId="284" priority="5" stopIfTrue="1" operator="notEqual">
      <formula>K52</formula>
    </cfRule>
  </conditionalFormatting>
  <conditionalFormatting sqref="E6:L16 E18:L26">
    <cfRule type="cellIs" dxfId="283" priority="6" stopIfTrue="1" operator="notEqual">
      <formula>AC6</formula>
    </cfRule>
  </conditionalFormatting>
  <conditionalFormatting sqref="AH7:AI16">
    <cfRule type="cellIs" dxfId="53" priority="4" stopIfTrue="1" operator="notEqual">
      <formula>K52</formula>
    </cfRule>
  </conditionalFormatting>
  <conditionalFormatting sqref="E6:L16 E18:L26">
    <cfRule type="cellIs" dxfId="51" priority="3" stopIfTrue="1" operator="notEqual">
      <formula>AB6</formula>
    </cfRule>
  </conditionalFormatting>
  <conditionalFormatting sqref="AH7:AI16">
    <cfRule type="cellIs" dxfId="49" priority="2" stopIfTrue="1" operator="notEqual">
      <formula>K52</formula>
    </cfRule>
  </conditionalFormatting>
  <conditionalFormatting sqref="E6:L16 E18:L26">
    <cfRule type="cellIs" dxfId="47" priority="1" stopIfTrue="1" operator="notEqual">
      <formula>AB6</formula>
    </cfRule>
  </conditionalFormatting>
  <dataValidations count="1">
    <dataValidation type="whole" operator="greaterThanOrEqual" allowBlank="1" showInputMessage="1" showErrorMessage="1" error="Positive whole numbers only / Nombres entiers positifs uniquement" sqref="E6:L16 JA6:JH16 SW6:TD16 ACS6:ACZ16 AMO6:AMV16 AWK6:AWR16 BGG6:BGN16 BQC6:BQJ16 BZY6:CAF16 CJU6:CKB16 CTQ6:CTX16 DDM6:DDT16 DNI6:DNP16 DXE6:DXL16 EHA6:EHH16 EQW6:ERD16 FAS6:FAZ16 FKO6:FKV16 FUK6:FUR16 GEG6:GEN16 GOC6:GOJ16 GXY6:GYF16 HHU6:HIB16 HRQ6:HRX16 IBM6:IBT16 ILI6:ILP16 IVE6:IVL16 JFA6:JFH16 JOW6:JPD16 JYS6:JYZ16 KIO6:KIV16 KSK6:KSR16 LCG6:LCN16 LMC6:LMJ16 LVY6:LWF16 MFU6:MGB16 MPQ6:MPX16 MZM6:MZT16 NJI6:NJP16 NTE6:NTL16 ODA6:ODH16 OMW6:OND16 OWS6:OWZ16 PGO6:PGV16 PQK6:PQR16 QAG6:QAN16 QKC6:QKJ16 QTY6:QUF16 RDU6:REB16 RNQ6:RNX16 RXM6:RXT16 SHI6:SHP16 SRE6:SRL16 TBA6:TBH16 TKW6:TLD16 TUS6:TUZ16 UEO6:UEV16 UOK6:UOR16 UYG6:UYN16 VIC6:VIJ16 VRY6:VSF16 WBU6:WCB16 WLQ6:WLX16 WVM6:WVT16 E65542:L65552 JA65542:JH65552 SW65542:TD65552 ACS65542:ACZ65552 AMO65542:AMV65552 AWK65542:AWR65552 BGG65542:BGN65552 BQC65542:BQJ65552 BZY65542:CAF65552 CJU65542:CKB65552 CTQ65542:CTX65552 DDM65542:DDT65552 DNI65542:DNP65552 DXE65542:DXL65552 EHA65542:EHH65552 EQW65542:ERD65552 FAS65542:FAZ65552 FKO65542:FKV65552 FUK65542:FUR65552 GEG65542:GEN65552 GOC65542:GOJ65552 GXY65542:GYF65552 HHU65542:HIB65552 HRQ65542:HRX65552 IBM65542:IBT65552 ILI65542:ILP65552 IVE65542:IVL65552 JFA65542:JFH65552 JOW65542:JPD65552 JYS65542:JYZ65552 KIO65542:KIV65552 KSK65542:KSR65552 LCG65542:LCN65552 LMC65542:LMJ65552 LVY65542:LWF65552 MFU65542:MGB65552 MPQ65542:MPX65552 MZM65542:MZT65552 NJI65542:NJP65552 NTE65542:NTL65552 ODA65542:ODH65552 OMW65542:OND65552 OWS65542:OWZ65552 PGO65542:PGV65552 PQK65542:PQR65552 QAG65542:QAN65552 QKC65542:QKJ65552 QTY65542:QUF65552 RDU65542:REB65552 RNQ65542:RNX65552 RXM65542:RXT65552 SHI65542:SHP65552 SRE65542:SRL65552 TBA65542:TBH65552 TKW65542:TLD65552 TUS65542:TUZ65552 UEO65542:UEV65552 UOK65542:UOR65552 UYG65542:UYN65552 VIC65542:VIJ65552 VRY65542:VSF65552 WBU65542:WCB65552 WLQ65542:WLX65552 WVM65542:WVT65552 E131078:L131088 JA131078:JH131088 SW131078:TD131088 ACS131078:ACZ131088 AMO131078:AMV131088 AWK131078:AWR131088 BGG131078:BGN131088 BQC131078:BQJ131088 BZY131078:CAF131088 CJU131078:CKB131088 CTQ131078:CTX131088 DDM131078:DDT131088 DNI131078:DNP131088 DXE131078:DXL131088 EHA131078:EHH131088 EQW131078:ERD131088 FAS131078:FAZ131088 FKO131078:FKV131088 FUK131078:FUR131088 GEG131078:GEN131088 GOC131078:GOJ131088 GXY131078:GYF131088 HHU131078:HIB131088 HRQ131078:HRX131088 IBM131078:IBT131088 ILI131078:ILP131088 IVE131078:IVL131088 JFA131078:JFH131088 JOW131078:JPD131088 JYS131078:JYZ131088 KIO131078:KIV131088 KSK131078:KSR131088 LCG131078:LCN131088 LMC131078:LMJ131088 LVY131078:LWF131088 MFU131078:MGB131088 MPQ131078:MPX131088 MZM131078:MZT131088 NJI131078:NJP131088 NTE131078:NTL131088 ODA131078:ODH131088 OMW131078:OND131088 OWS131078:OWZ131088 PGO131078:PGV131088 PQK131078:PQR131088 QAG131078:QAN131088 QKC131078:QKJ131088 QTY131078:QUF131088 RDU131078:REB131088 RNQ131078:RNX131088 RXM131078:RXT131088 SHI131078:SHP131088 SRE131078:SRL131088 TBA131078:TBH131088 TKW131078:TLD131088 TUS131078:TUZ131088 UEO131078:UEV131088 UOK131078:UOR131088 UYG131078:UYN131088 VIC131078:VIJ131088 VRY131078:VSF131088 WBU131078:WCB131088 WLQ131078:WLX131088 WVM131078:WVT131088 E196614:L196624 JA196614:JH196624 SW196614:TD196624 ACS196614:ACZ196624 AMO196614:AMV196624 AWK196614:AWR196624 BGG196614:BGN196624 BQC196614:BQJ196624 BZY196614:CAF196624 CJU196614:CKB196624 CTQ196614:CTX196624 DDM196614:DDT196624 DNI196614:DNP196624 DXE196614:DXL196624 EHA196614:EHH196624 EQW196614:ERD196624 FAS196614:FAZ196624 FKO196614:FKV196624 FUK196614:FUR196624 GEG196614:GEN196624 GOC196614:GOJ196624 GXY196614:GYF196624 HHU196614:HIB196624 HRQ196614:HRX196624 IBM196614:IBT196624 ILI196614:ILP196624 IVE196614:IVL196624 JFA196614:JFH196624 JOW196614:JPD196624 JYS196614:JYZ196624 KIO196614:KIV196624 KSK196614:KSR196624 LCG196614:LCN196624 LMC196614:LMJ196624 LVY196614:LWF196624 MFU196614:MGB196624 MPQ196614:MPX196624 MZM196614:MZT196624 NJI196614:NJP196624 NTE196614:NTL196624 ODA196614:ODH196624 OMW196614:OND196624 OWS196614:OWZ196624 PGO196614:PGV196624 PQK196614:PQR196624 QAG196614:QAN196624 QKC196614:QKJ196624 QTY196614:QUF196624 RDU196614:REB196624 RNQ196614:RNX196624 RXM196614:RXT196624 SHI196614:SHP196624 SRE196614:SRL196624 TBA196614:TBH196624 TKW196614:TLD196624 TUS196614:TUZ196624 UEO196614:UEV196624 UOK196614:UOR196624 UYG196614:UYN196624 VIC196614:VIJ196624 VRY196614:VSF196624 WBU196614:WCB196624 WLQ196614:WLX196624 WVM196614:WVT196624 E262150:L262160 JA262150:JH262160 SW262150:TD262160 ACS262150:ACZ262160 AMO262150:AMV262160 AWK262150:AWR262160 BGG262150:BGN262160 BQC262150:BQJ262160 BZY262150:CAF262160 CJU262150:CKB262160 CTQ262150:CTX262160 DDM262150:DDT262160 DNI262150:DNP262160 DXE262150:DXL262160 EHA262150:EHH262160 EQW262150:ERD262160 FAS262150:FAZ262160 FKO262150:FKV262160 FUK262150:FUR262160 GEG262150:GEN262160 GOC262150:GOJ262160 GXY262150:GYF262160 HHU262150:HIB262160 HRQ262150:HRX262160 IBM262150:IBT262160 ILI262150:ILP262160 IVE262150:IVL262160 JFA262150:JFH262160 JOW262150:JPD262160 JYS262150:JYZ262160 KIO262150:KIV262160 KSK262150:KSR262160 LCG262150:LCN262160 LMC262150:LMJ262160 LVY262150:LWF262160 MFU262150:MGB262160 MPQ262150:MPX262160 MZM262150:MZT262160 NJI262150:NJP262160 NTE262150:NTL262160 ODA262150:ODH262160 OMW262150:OND262160 OWS262150:OWZ262160 PGO262150:PGV262160 PQK262150:PQR262160 QAG262150:QAN262160 QKC262150:QKJ262160 QTY262150:QUF262160 RDU262150:REB262160 RNQ262150:RNX262160 RXM262150:RXT262160 SHI262150:SHP262160 SRE262150:SRL262160 TBA262150:TBH262160 TKW262150:TLD262160 TUS262150:TUZ262160 UEO262150:UEV262160 UOK262150:UOR262160 UYG262150:UYN262160 VIC262150:VIJ262160 VRY262150:VSF262160 WBU262150:WCB262160 WLQ262150:WLX262160 WVM262150:WVT262160 E327686:L327696 JA327686:JH327696 SW327686:TD327696 ACS327686:ACZ327696 AMO327686:AMV327696 AWK327686:AWR327696 BGG327686:BGN327696 BQC327686:BQJ327696 BZY327686:CAF327696 CJU327686:CKB327696 CTQ327686:CTX327696 DDM327686:DDT327696 DNI327686:DNP327696 DXE327686:DXL327696 EHA327686:EHH327696 EQW327686:ERD327696 FAS327686:FAZ327696 FKO327686:FKV327696 FUK327686:FUR327696 GEG327686:GEN327696 GOC327686:GOJ327696 GXY327686:GYF327696 HHU327686:HIB327696 HRQ327686:HRX327696 IBM327686:IBT327696 ILI327686:ILP327696 IVE327686:IVL327696 JFA327686:JFH327696 JOW327686:JPD327696 JYS327686:JYZ327696 KIO327686:KIV327696 KSK327686:KSR327696 LCG327686:LCN327696 LMC327686:LMJ327696 LVY327686:LWF327696 MFU327686:MGB327696 MPQ327686:MPX327696 MZM327686:MZT327696 NJI327686:NJP327696 NTE327686:NTL327696 ODA327686:ODH327696 OMW327686:OND327696 OWS327686:OWZ327696 PGO327686:PGV327696 PQK327686:PQR327696 QAG327686:QAN327696 QKC327686:QKJ327696 QTY327686:QUF327696 RDU327686:REB327696 RNQ327686:RNX327696 RXM327686:RXT327696 SHI327686:SHP327696 SRE327686:SRL327696 TBA327686:TBH327696 TKW327686:TLD327696 TUS327686:TUZ327696 UEO327686:UEV327696 UOK327686:UOR327696 UYG327686:UYN327696 VIC327686:VIJ327696 VRY327686:VSF327696 WBU327686:WCB327696 WLQ327686:WLX327696 WVM327686:WVT327696 E393222:L393232 JA393222:JH393232 SW393222:TD393232 ACS393222:ACZ393232 AMO393222:AMV393232 AWK393222:AWR393232 BGG393222:BGN393232 BQC393222:BQJ393232 BZY393222:CAF393232 CJU393222:CKB393232 CTQ393222:CTX393232 DDM393222:DDT393232 DNI393222:DNP393232 DXE393222:DXL393232 EHA393222:EHH393232 EQW393222:ERD393232 FAS393222:FAZ393232 FKO393222:FKV393232 FUK393222:FUR393232 GEG393222:GEN393232 GOC393222:GOJ393232 GXY393222:GYF393232 HHU393222:HIB393232 HRQ393222:HRX393232 IBM393222:IBT393232 ILI393222:ILP393232 IVE393222:IVL393232 JFA393222:JFH393232 JOW393222:JPD393232 JYS393222:JYZ393232 KIO393222:KIV393232 KSK393222:KSR393232 LCG393222:LCN393232 LMC393222:LMJ393232 LVY393222:LWF393232 MFU393222:MGB393232 MPQ393222:MPX393232 MZM393222:MZT393232 NJI393222:NJP393232 NTE393222:NTL393232 ODA393222:ODH393232 OMW393222:OND393232 OWS393222:OWZ393232 PGO393222:PGV393232 PQK393222:PQR393232 QAG393222:QAN393232 QKC393222:QKJ393232 QTY393222:QUF393232 RDU393222:REB393232 RNQ393222:RNX393232 RXM393222:RXT393232 SHI393222:SHP393232 SRE393222:SRL393232 TBA393222:TBH393232 TKW393222:TLD393232 TUS393222:TUZ393232 UEO393222:UEV393232 UOK393222:UOR393232 UYG393222:UYN393232 VIC393222:VIJ393232 VRY393222:VSF393232 WBU393222:WCB393232 WLQ393222:WLX393232 WVM393222:WVT393232 E458758:L458768 JA458758:JH458768 SW458758:TD458768 ACS458758:ACZ458768 AMO458758:AMV458768 AWK458758:AWR458768 BGG458758:BGN458768 BQC458758:BQJ458768 BZY458758:CAF458768 CJU458758:CKB458768 CTQ458758:CTX458768 DDM458758:DDT458768 DNI458758:DNP458768 DXE458758:DXL458768 EHA458758:EHH458768 EQW458758:ERD458768 FAS458758:FAZ458768 FKO458758:FKV458768 FUK458758:FUR458768 GEG458758:GEN458768 GOC458758:GOJ458768 GXY458758:GYF458768 HHU458758:HIB458768 HRQ458758:HRX458768 IBM458758:IBT458768 ILI458758:ILP458768 IVE458758:IVL458768 JFA458758:JFH458768 JOW458758:JPD458768 JYS458758:JYZ458768 KIO458758:KIV458768 KSK458758:KSR458768 LCG458758:LCN458768 LMC458758:LMJ458768 LVY458758:LWF458768 MFU458758:MGB458768 MPQ458758:MPX458768 MZM458758:MZT458768 NJI458758:NJP458768 NTE458758:NTL458768 ODA458758:ODH458768 OMW458758:OND458768 OWS458758:OWZ458768 PGO458758:PGV458768 PQK458758:PQR458768 QAG458758:QAN458768 QKC458758:QKJ458768 QTY458758:QUF458768 RDU458758:REB458768 RNQ458758:RNX458768 RXM458758:RXT458768 SHI458758:SHP458768 SRE458758:SRL458768 TBA458758:TBH458768 TKW458758:TLD458768 TUS458758:TUZ458768 UEO458758:UEV458768 UOK458758:UOR458768 UYG458758:UYN458768 VIC458758:VIJ458768 VRY458758:VSF458768 WBU458758:WCB458768 WLQ458758:WLX458768 WVM458758:WVT458768 E524294:L524304 JA524294:JH524304 SW524294:TD524304 ACS524294:ACZ524304 AMO524294:AMV524304 AWK524294:AWR524304 BGG524294:BGN524304 BQC524294:BQJ524304 BZY524294:CAF524304 CJU524294:CKB524304 CTQ524294:CTX524304 DDM524294:DDT524304 DNI524294:DNP524304 DXE524294:DXL524304 EHA524294:EHH524304 EQW524294:ERD524304 FAS524294:FAZ524304 FKO524294:FKV524304 FUK524294:FUR524304 GEG524294:GEN524304 GOC524294:GOJ524304 GXY524294:GYF524304 HHU524294:HIB524304 HRQ524294:HRX524304 IBM524294:IBT524304 ILI524294:ILP524304 IVE524294:IVL524304 JFA524294:JFH524304 JOW524294:JPD524304 JYS524294:JYZ524304 KIO524294:KIV524304 KSK524294:KSR524304 LCG524294:LCN524304 LMC524294:LMJ524304 LVY524294:LWF524304 MFU524294:MGB524304 MPQ524294:MPX524304 MZM524294:MZT524304 NJI524294:NJP524304 NTE524294:NTL524304 ODA524294:ODH524304 OMW524294:OND524304 OWS524294:OWZ524304 PGO524294:PGV524304 PQK524294:PQR524304 QAG524294:QAN524304 QKC524294:QKJ524304 QTY524294:QUF524304 RDU524294:REB524304 RNQ524294:RNX524304 RXM524294:RXT524304 SHI524294:SHP524304 SRE524294:SRL524304 TBA524294:TBH524304 TKW524294:TLD524304 TUS524294:TUZ524304 UEO524294:UEV524304 UOK524294:UOR524304 UYG524294:UYN524304 VIC524294:VIJ524304 VRY524294:VSF524304 WBU524294:WCB524304 WLQ524294:WLX524304 WVM524294:WVT524304 E589830:L589840 JA589830:JH589840 SW589830:TD589840 ACS589830:ACZ589840 AMO589830:AMV589840 AWK589830:AWR589840 BGG589830:BGN589840 BQC589830:BQJ589840 BZY589830:CAF589840 CJU589830:CKB589840 CTQ589830:CTX589840 DDM589830:DDT589840 DNI589830:DNP589840 DXE589830:DXL589840 EHA589830:EHH589840 EQW589830:ERD589840 FAS589830:FAZ589840 FKO589830:FKV589840 FUK589830:FUR589840 GEG589830:GEN589840 GOC589830:GOJ589840 GXY589830:GYF589840 HHU589830:HIB589840 HRQ589830:HRX589840 IBM589830:IBT589840 ILI589830:ILP589840 IVE589830:IVL589840 JFA589830:JFH589840 JOW589830:JPD589840 JYS589830:JYZ589840 KIO589830:KIV589840 KSK589830:KSR589840 LCG589830:LCN589840 LMC589830:LMJ589840 LVY589830:LWF589840 MFU589830:MGB589840 MPQ589830:MPX589840 MZM589830:MZT589840 NJI589830:NJP589840 NTE589830:NTL589840 ODA589830:ODH589840 OMW589830:OND589840 OWS589830:OWZ589840 PGO589830:PGV589840 PQK589830:PQR589840 QAG589830:QAN589840 QKC589830:QKJ589840 QTY589830:QUF589840 RDU589830:REB589840 RNQ589830:RNX589840 RXM589830:RXT589840 SHI589830:SHP589840 SRE589830:SRL589840 TBA589830:TBH589840 TKW589830:TLD589840 TUS589830:TUZ589840 UEO589830:UEV589840 UOK589830:UOR589840 UYG589830:UYN589840 VIC589830:VIJ589840 VRY589830:VSF589840 WBU589830:WCB589840 WLQ589830:WLX589840 WVM589830:WVT589840 E655366:L655376 JA655366:JH655376 SW655366:TD655376 ACS655366:ACZ655376 AMO655366:AMV655376 AWK655366:AWR655376 BGG655366:BGN655376 BQC655366:BQJ655376 BZY655366:CAF655376 CJU655366:CKB655376 CTQ655366:CTX655376 DDM655366:DDT655376 DNI655366:DNP655376 DXE655366:DXL655376 EHA655366:EHH655376 EQW655366:ERD655376 FAS655366:FAZ655376 FKO655366:FKV655376 FUK655366:FUR655376 GEG655366:GEN655376 GOC655366:GOJ655376 GXY655366:GYF655376 HHU655366:HIB655376 HRQ655366:HRX655376 IBM655366:IBT655376 ILI655366:ILP655376 IVE655366:IVL655376 JFA655366:JFH655376 JOW655366:JPD655376 JYS655366:JYZ655376 KIO655366:KIV655376 KSK655366:KSR655376 LCG655366:LCN655376 LMC655366:LMJ655376 LVY655366:LWF655376 MFU655366:MGB655376 MPQ655366:MPX655376 MZM655366:MZT655376 NJI655366:NJP655376 NTE655366:NTL655376 ODA655366:ODH655376 OMW655366:OND655376 OWS655366:OWZ655376 PGO655366:PGV655376 PQK655366:PQR655376 QAG655366:QAN655376 QKC655366:QKJ655376 QTY655366:QUF655376 RDU655366:REB655376 RNQ655366:RNX655376 RXM655366:RXT655376 SHI655366:SHP655376 SRE655366:SRL655376 TBA655366:TBH655376 TKW655366:TLD655376 TUS655366:TUZ655376 UEO655366:UEV655376 UOK655366:UOR655376 UYG655366:UYN655376 VIC655366:VIJ655376 VRY655366:VSF655376 WBU655366:WCB655376 WLQ655366:WLX655376 WVM655366:WVT655376 E720902:L720912 JA720902:JH720912 SW720902:TD720912 ACS720902:ACZ720912 AMO720902:AMV720912 AWK720902:AWR720912 BGG720902:BGN720912 BQC720902:BQJ720912 BZY720902:CAF720912 CJU720902:CKB720912 CTQ720902:CTX720912 DDM720902:DDT720912 DNI720902:DNP720912 DXE720902:DXL720912 EHA720902:EHH720912 EQW720902:ERD720912 FAS720902:FAZ720912 FKO720902:FKV720912 FUK720902:FUR720912 GEG720902:GEN720912 GOC720902:GOJ720912 GXY720902:GYF720912 HHU720902:HIB720912 HRQ720902:HRX720912 IBM720902:IBT720912 ILI720902:ILP720912 IVE720902:IVL720912 JFA720902:JFH720912 JOW720902:JPD720912 JYS720902:JYZ720912 KIO720902:KIV720912 KSK720902:KSR720912 LCG720902:LCN720912 LMC720902:LMJ720912 LVY720902:LWF720912 MFU720902:MGB720912 MPQ720902:MPX720912 MZM720902:MZT720912 NJI720902:NJP720912 NTE720902:NTL720912 ODA720902:ODH720912 OMW720902:OND720912 OWS720902:OWZ720912 PGO720902:PGV720912 PQK720902:PQR720912 QAG720902:QAN720912 QKC720902:QKJ720912 QTY720902:QUF720912 RDU720902:REB720912 RNQ720902:RNX720912 RXM720902:RXT720912 SHI720902:SHP720912 SRE720902:SRL720912 TBA720902:TBH720912 TKW720902:TLD720912 TUS720902:TUZ720912 UEO720902:UEV720912 UOK720902:UOR720912 UYG720902:UYN720912 VIC720902:VIJ720912 VRY720902:VSF720912 WBU720902:WCB720912 WLQ720902:WLX720912 WVM720902:WVT720912 E786438:L786448 JA786438:JH786448 SW786438:TD786448 ACS786438:ACZ786448 AMO786438:AMV786448 AWK786438:AWR786448 BGG786438:BGN786448 BQC786438:BQJ786448 BZY786438:CAF786448 CJU786438:CKB786448 CTQ786438:CTX786448 DDM786438:DDT786448 DNI786438:DNP786448 DXE786438:DXL786448 EHA786438:EHH786448 EQW786438:ERD786448 FAS786438:FAZ786448 FKO786438:FKV786448 FUK786438:FUR786448 GEG786438:GEN786448 GOC786438:GOJ786448 GXY786438:GYF786448 HHU786438:HIB786448 HRQ786438:HRX786448 IBM786438:IBT786448 ILI786438:ILP786448 IVE786438:IVL786448 JFA786438:JFH786448 JOW786438:JPD786448 JYS786438:JYZ786448 KIO786438:KIV786448 KSK786438:KSR786448 LCG786438:LCN786448 LMC786438:LMJ786448 LVY786438:LWF786448 MFU786438:MGB786448 MPQ786438:MPX786448 MZM786438:MZT786448 NJI786438:NJP786448 NTE786438:NTL786448 ODA786438:ODH786448 OMW786438:OND786448 OWS786438:OWZ786448 PGO786438:PGV786448 PQK786438:PQR786448 QAG786438:QAN786448 QKC786438:QKJ786448 QTY786438:QUF786448 RDU786438:REB786448 RNQ786438:RNX786448 RXM786438:RXT786448 SHI786438:SHP786448 SRE786438:SRL786448 TBA786438:TBH786448 TKW786438:TLD786448 TUS786438:TUZ786448 UEO786438:UEV786448 UOK786438:UOR786448 UYG786438:UYN786448 VIC786438:VIJ786448 VRY786438:VSF786448 WBU786438:WCB786448 WLQ786438:WLX786448 WVM786438:WVT786448 E851974:L851984 JA851974:JH851984 SW851974:TD851984 ACS851974:ACZ851984 AMO851974:AMV851984 AWK851974:AWR851984 BGG851974:BGN851984 BQC851974:BQJ851984 BZY851974:CAF851984 CJU851974:CKB851984 CTQ851974:CTX851984 DDM851974:DDT851984 DNI851974:DNP851984 DXE851974:DXL851984 EHA851974:EHH851984 EQW851974:ERD851984 FAS851974:FAZ851984 FKO851974:FKV851984 FUK851974:FUR851984 GEG851974:GEN851984 GOC851974:GOJ851984 GXY851974:GYF851984 HHU851974:HIB851984 HRQ851974:HRX851984 IBM851974:IBT851984 ILI851974:ILP851984 IVE851974:IVL851984 JFA851974:JFH851984 JOW851974:JPD851984 JYS851974:JYZ851984 KIO851974:KIV851984 KSK851974:KSR851984 LCG851974:LCN851984 LMC851974:LMJ851984 LVY851974:LWF851984 MFU851974:MGB851984 MPQ851974:MPX851984 MZM851974:MZT851984 NJI851974:NJP851984 NTE851974:NTL851984 ODA851974:ODH851984 OMW851974:OND851984 OWS851974:OWZ851984 PGO851974:PGV851984 PQK851974:PQR851984 QAG851974:QAN851984 QKC851974:QKJ851984 QTY851974:QUF851984 RDU851974:REB851984 RNQ851974:RNX851984 RXM851974:RXT851984 SHI851974:SHP851984 SRE851974:SRL851984 TBA851974:TBH851984 TKW851974:TLD851984 TUS851974:TUZ851984 UEO851974:UEV851984 UOK851974:UOR851984 UYG851974:UYN851984 VIC851974:VIJ851984 VRY851974:VSF851984 WBU851974:WCB851984 WLQ851974:WLX851984 WVM851974:WVT851984 E917510:L917520 JA917510:JH917520 SW917510:TD917520 ACS917510:ACZ917520 AMO917510:AMV917520 AWK917510:AWR917520 BGG917510:BGN917520 BQC917510:BQJ917520 BZY917510:CAF917520 CJU917510:CKB917520 CTQ917510:CTX917520 DDM917510:DDT917520 DNI917510:DNP917520 DXE917510:DXL917520 EHA917510:EHH917520 EQW917510:ERD917520 FAS917510:FAZ917520 FKO917510:FKV917520 FUK917510:FUR917520 GEG917510:GEN917520 GOC917510:GOJ917520 GXY917510:GYF917520 HHU917510:HIB917520 HRQ917510:HRX917520 IBM917510:IBT917520 ILI917510:ILP917520 IVE917510:IVL917520 JFA917510:JFH917520 JOW917510:JPD917520 JYS917510:JYZ917520 KIO917510:KIV917520 KSK917510:KSR917520 LCG917510:LCN917520 LMC917510:LMJ917520 LVY917510:LWF917520 MFU917510:MGB917520 MPQ917510:MPX917520 MZM917510:MZT917520 NJI917510:NJP917520 NTE917510:NTL917520 ODA917510:ODH917520 OMW917510:OND917520 OWS917510:OWZ917520 PGO917510:PGV917520 PQK917510:PQR917520 QAG917510:QAN917520 QKC917510:QKJ917520 QTY917510:QUF917520 RDU917510:REB917520 RNQ917510:RNX917520 RXM917510:RXT917520 SHI917510:SHP917520 SRE917510:SRL917520 TBA917510:TBH917520 TKW917510:TLD917520 TUS917510:TUZ917520 UEO917510:UEV917520 UOK917510:UOR917520 UYG917510:UYN917520 VIC917510:VIJ917520 VRY917510:VSF917520 WBU917510:WCB917520 WLQ917510:WLX917520 WVM917510:WVT917520 E983046:L983056 JA983046:JH983056 SW983046:TD983056 ACS983046:ACZ983056 AMO983046:AMV983056 AWK983046:AWR983056 BGG983046:BGN983056 BQC983046:BQJ983056 BZY983046:CAF983056 CJU983046:CKB983056 CTQ983046:CTX983056 DDM983046:DDT983056 DNI983046:DNP983056 DXE983046:DXL983056 EHA983046:EHH983056 EQW983046:ERD983056 FAS983046:FAZ983056 FKO983046:FKV983056 FUK983046:FUR983056 GEG983046:GEN983056 GOC983046:GOJ983056 GXY983046:GYF983056 HHU983046:HIB983056 HRQ983046:HRX983056 IBM983046:IBT983056 ILI983046:ILP983056 IVE983046:IVL983056 JFA983046:JFH983056 JOW983046:JPD983056 JYS983046:JYZ983056 KIO983046:KIV983056 KSK983046:KSR983056 LCG983046:LCN983056 LMC983046:LMJ983056 LVY983046:LWF983056 MFU983046:MGB983056 MPQ983046:MPX983056 MZM983046:MZT983056 NJI983046:NJP983056 NTE983046:NTL983056 ODA983046:ODH983056 OMW983046:OND983056 OWS983046:OWZ983056 PGO983046:PGV983056 PQK983046:PQR983056 QAG983046:QAN983056 QKC983046:QKJ983056 QTY983046:QUF983056 RDU983046:REB983056 RNQ983046:RNX983056 RXM983046:RXT983056 SHI983046:SHP983056 SRE983046:SRL983056 TBA983046:TBH983056 TKW983046:TLD983056 TUS983046:TUZ983056 UEO983046:UEV983056 UOK983046:UOR983056 UYG983046:UYN983056 VIC983046:VIJ983056 VRY983046:VSF983056 WBU983046:WCB983056 WLQ983046:WLX983056 WVM983046:WVT983056 E18:L26 JA18:JH26 SW18:TD26 ACS18:ACZ26 AMO18:AMV26 AWK18:AWR26 BGG18:BGN26 BQC18:BQJ26 BZY18:CAF26 CJU18:CKB26 CTQ18:CTX26 DDM18:DDT26 DNI18:DNP26 DXE18:DXL26 EHA18:EHH26 EQW18:ERD26 FAS18:FAZ26 FKO18:FKV26 FUK18:FUR26 GEG18:GEN26 GOC18:GOJ26 GXY18:GYF26 HHU18:HIB26 HRQ18:HRX26 IBM18:IBT26 ILI18:ILP26 IVE18:IVL26 JFA18:JFH26 JOW18:JPD26 JYS18:JYZ26 KIO18:KIV26 KSK18:KSR26 LCG18:LCN26 LMC18:LMJ26 LVY18:LWF26 MFU18:MGB26 MPQ18:MPX26 MZM18:MZT26 NJI18:NJP26 NTE18:NTL26 ODA18:ODH26 OMW18:OND26 OWS18:OWZ26 PGO18:PGV26 PQK18:PQR26 QAG18:QAN26 QKC18:QKJ26 QTY18:QUF26 RDU18:REB26 RNQ18:RNX26 RXM18:RXT26 SHI18:SHP26 SRE18:SRL26 TBA18:TBH26 TKW18:TLD26 TUS18:TUZ26 UEO18:UEV26 UOK18:UOR26 UYG18:UYN26 VIC18:VIJ26 VRY18:VSF26 WBU18:WCB26 WLQ18:WLX26 WVM18:WVT26 E65554:L65562 JA65554:JH65562 SW65554:TD65562 ACS65554:ACZ65562 AMO65554:AMV65562 AWK65554:AWR65562 BGG65554:BGN65562 BQC65554:BQJ65562 BZY65554:CAF65562 CJU65554:CKB65562 CTQ65554:CTX65562 DDM65554:DDT65562 DNI65554:DNP65562 DXE65554:DXL65562 EHA65554:EHH65562 EQW65554:ERD65562 FAS65554:FAZ65562 FKO65554:FKV65562 FUK65554:FUR65562 GEG65554:GEN65562 GOC65554:GOJ65562 GXY65554:GYF65562 HHU65554:HIB65562 HRQ65554:HRX65562 IBM65554:IBT65562 ILI65554:ILP65562 IVE65554:IVL65562 JFA65554:JFH65562 JOW65554:JPD65562 JYS65554:JYZ65562 KIO65554:KIV65562 KSK65554:KSR65562 LCG65554:LCN65562 LMC65554:LMJ65562 LVY65554:LWF65562 MFU65554:MGB65562 MPQ65554:MPX65562 MZM65554:MZT65562 NJI65554:NJP65562 NTE65554:NTL65562 ODA65554:ODH65562 OMW65554:OND65562 OWS65554:OWZ65562 PGO65554:PGV65562 PQK65554:PQR65562 QAG65554:QAN65562 QKC65554:QKJ65562 QTY65554:QUF65562 RDU65554:REB65562 RNQ65554:RNX65562 RXM65554:RXT65562 SHI65554:SHP65562 SRE65554:SRL65562 TBA65554:TBH65562 TKW65554:TLD65562 TUS65554:TUZ65562 UEO65554:UEV65562 UOK65554:UOR65562 UYG65554:UYN65562 VIC65554:VIJ65562 VRY65554:VSF65562 WBU65554:WCB65562 WLQ65554:WLX65562 WVM65554:WVT65562 E131090:L131098 JA131090:JH131098 SW131090:TD131098 ACS131090:ACZ131098 AMO131090:AMV131098 AWK131090:AWR131098 BGG131090:BGN131098 BQC131090:BQJ131098 BZY131090:CAF131098 CJU131090:CKB131098 CTQ131090:CTX131098 DDM131090:DDT131098 DNI131090:DNP131098 DXE131090:DXL131098 EHA131090:EHH131098 EQW131090:ERD131098 FAS131090:FAZ131098 FKO131090:FKV131098 FUK131090:FUR131098 GEG131090:GEN131098 GOC131090:GOJ131098 GXY131090:GYF131098 HHU131090:HIB131098 HRQ131090:HRX131098 IBM131090:IBT131098 ILI131090:ILP131098 IVE131090:IVL131098 JFA131090:JFH131098 JOW131090:JPD131098 JYS131090:JYZ131098 KIO131090:KIV131098 KSK131090:KSR131098 LCG131090:LCN131098 LMC131090:LMJ131098 LVY131090:LWF131098 MFU131090:MGB131098 MPQ131090:MPX131098 MZM131090:MZT131098 NJI131090:NJP131098 NTE131090:NTL131098 ODA131090:ODH131098 OMW131090:OND131098 OWS131090:OWZ131098 PGO131090:PGV131098 PQK131090:PQR131098 QAG131090:QAN131098 QKC131090:QKJ131098 QTY131090:QUF131098 RDU131090:REB131098 RNQ131090:RNX131098 RXM131090:RXT131098 SHI131090:SHP131098 SRE131090:SRL131098 TBA131090:TBH131098 TKW131090:TLD131098 TUS131090:TUZ131098 UEO131090:UEV131098 UOK131090:UOR131098 UYG131090:UYN131098 VIC131090:VIJ131098 VRY131090:VSF131098 WBU131090:WCB131098 WLQ131090:WLX131098 WVM131090:WVT131098 E196626:L196634 JA196626:JH196634 SW196626:TD196634 ACS196626:ACZ196634 AMO196626:AMV196634 AWK196626:AWR196634 BGG196626:BGN196634 BQC196626:BQJ196634 BZY196626:CAF196634 CJU196626:CKB196634 CTQ196626:CTX196634 DDM196626:DDT196634 DNI196626:DNP196634 DXE196626:DXL196634 EHA196626:EHH196634 EQW196626:ERD196634 FAS196626:FAZ196634 FKO196626:FKV196634 FUK196626:FUR196634 GEG196626:GEN196634 GOC196626:GOJ196634 GXY196626:GYF196634 HHU196626:HIB196634 HRQ196626:HRX196634 IBM196626:IBT196634 ILI196626:ILP196634 IVE196626:IVL196634 JFA196626:JFH196634 JOW196626:JPD196634 JYS196626:JYZ196634 KIO196626:KIV196634 KSK196626:KSR196634 LCG196626:LCN196634 LMC196626:LMJ196634 LVY196626:LWF196634 MFU196626:MGB196634 MPQ196626:MPX196634 MZM196626:MZT196634 NJI196626:NJP196634 NTE196626:NTL196634 ODA196626:ODH196634 OMW196626:OND196634 OWS196626:OWZ196634 PGO196626:PGV196634 PQK196626:PQR196634 QAG196626:QAN196634 QKC196626:QKJ196634 QTY196626:QUF196634 RDU196626:REB196634 RNQ196626:RNX196634 RXM196626:RXT196634 SHI196626:SHP196634 SRE196626:SRL196634 TBA196626:TBH196634 TKW196626:TLD196634 TUS196626:TUZ196634 UEO196626:UEV196634 UOK196626:UOR196634 UYG196626:UYN196634 VIC196626:VIJ196634 VRY196626:VSF196634 WBU196626:WCB196634 WLQ196626:WLX196634 WVM196626:WVT196634 E262162:L262170 JA262162:JH262170 SW262162:TD262170 ACS262162:ACZ262170 AMO262162:AMV262170 AWK262162:AWR262170 BGG262162:BGN262170 BQC262162:BQJ262170 BZY262162:CAF262170 CJU262162:CKB262170 CTQ262162:CTX262170 DDM262162:DDT262170 DNI262162:DNP262170 DXE262162:DXL262170 EHA262162:EHH262170 EQW262162:ERD262170 FAS262162:FAZ262170 FKO262162:FKV262170 FUK262162:FUR262170 GEG262162:GEN262170 GOC262162:GOJ262170 GXY262162:GYF262170 HHU262162:HIB262170 HRQ262162:HRX262170 IBM262162:IBT262170 ILI262162:ILP262170 IVE262162:IVL262170 JFA262162:JFH262170 JOW262162:JPD262170 JYS262162:JYZ262170 KIO262162:KIV262170 KSK262162:KSR262170 LCG262162:LCN262170 LMC262162:LMJ262170 LVY262162:LWF262170 MFU262162:MGB262170 MPQ262162:MPX262170 MZM262162:MZT262170 NJI262162:NJP262170 NTE262162:NTL262170 ODA262162:ODH262170 OMW262162:OND262170 OWS262162:OWZ262170 PGO262162:PGV262170 PQK262162:PQR262170 QAG262162:QAN262170 QKC262162:QKJ262170 QTY262162:QUF262170 RDU262162:REB262170 RNQ262162:RNX262170 RXM262162:RXT262170 SHI262162:SHP262170 SRE262162:SRL262170 TBA262162:TBH262170 TKW262162:TLD262170 TUS262162:TUZ262170 UEO262162:UEV262170 UOK262162:UOR262170 UYG262162:UYN262170 VIC262162:VIJ262170 VRY262162:VSF262170 WBU262162:WCB262170 WLQ262162:WLX262170 WVM262162:WVT262170 E327698:L327706 JA327698:JH327706 SW327698:TD327706 ACS327698:ACZ327706 AMO327698:AMV327706 AWK327698:AWR327706 BGG327698:BGN327706 BQC327698:BQJ327706 BZY327698:CAF327706 CJU327698:CKB327706 CTQ327698:CTX327706 DDM327698:DDT327706 DNI327698:DNP327706 DXE327698:DXL327706 EHA327698:EHH327706 EQW327698:ERD327706 FAS327698:FAZ327706 FKO327698:FKV327706 FUK327698:FUR327706 GEG327698:GEN327706 GOC327698:GOJ327706 GXY327698:GYF327706 HHU327698:HIB327706 HRQ327698:HRX327706 IBM327698:IBT327706 ILI327698:ILP327706 IVE327698:IVL327706 JFA327698:JFH327706 JOW327698:JPD327706 JYS327698:JYZ327706 KIO327698:KIV327706 KSK327698:KSR327706 LCG327698:LCN327706 LMC327698:LMJ327706 LVY327698:LWF327706 MFU327698:MGB327706 MPQ327698:MPX327706 MZM327698:MZT327706 NJI327698:NJP327706 NTE327698:NTL327706 ODA327698:ODH327706 OMW327698:OND327706 OWS327698:OWZ327706 PGO327698:PGV327706 PQK327698:PQR327706 QAG327698:QAN327706 QKC327698:QKJ327706 QTY327698:QUF327706 RDU327698:REB327706 RNQ327698:RNX327706 RXM327698:RXT327706 SHI327698:SHP327706 SRE327698:SRL327706 TBA327698:TBH327706 TKW327698:TLD327706 TUS327698:TUZ327706 UEO327698:UEV327706 UOK327698:UOR327706 UYG327698:UYN327706 VIC327698:VIJ327706 VRY327698:VSF327706 WBU327698:WCB327706 WLQ327698:WLX327706 WVM327698:WVT327706 E393234:L393242 JA393234:JH393242 SW393234:TD393242 ACS393234:ACZ393242 AMO393234:AMV393242 AWK393234:AWR393242 BGG393234:BGN393242 BQC393234:BQJ393242 BZY393234:CAF393242 CJU393234:CKB393242 CTQ393234:CTX393242 DDM393234:DDT393242 DNI393234:DNP393242 DXE393234:DXL393242 EHA393234:EHH393242 EQW393234:ERD393242 FAS393234:FAZ393242 FKO393234:FKV393242 FUK393234:FUR393242 GEG393234:GEN393242 GOC393234:GOJ393242 GXY393234:GYF393242 HHU393234:HIB393242 HRQ393234:HRX393242 IBM393234:IBT393242 ILI393234:ILP393242 IVE393234:IVL393242 JFA393234:JFH393242 JOW393234:JPD393242 JYS393234:JYZ393242 KIO393234:KIV393242 KSK393234:KSR393242 LCG393234:LCN393242 LMC393234:LMJ393242 LVY393234:LWF393242 MFU393234:MGB393242 MPQ393234:MPX393242 MZM393234:MZT393242 NJI393234:NJP393242 NTE393234:NTL393242 ODA393234:ODH393242 OMW393234:OND393242 OWS393234:OWZ393242 PGO393234:PGV393242 PQK393234:PQR393242 QAG393234:QAN393242 QKC393234:QKJ393242 QTY393234:QUF393242 RDU393234:REB393242 RNQ393234:RNX393242 RXM393234:RXT393242 SHI393234:SHP393242 SRE393234:SRL393242 TBA393234:TBH393242 TKW393234:TLD393242 TUS393234:TUZ393242 UEO393234:UEV393242 UOK393234:UOR393242 UYG393234:UYN393242 VIC393234:VIJ393242 VRY393234:VSF393242 WBU393234:WCB393242 WLQ393234:WLX393242 WVM393234:WVT393242 E458770:L458778 JA458770:JH458778 SW458770:TD458778 ACS458770:ACZ458778 AMO458770:AMV458778 AWK458770:AWR458778 BGG458770:BGN458778 BQC458770:BQJ458778 BZY458770:CAF458778 CJU458770:CKB458778 CTQ458770:CTX458778 DDM458770:DDT458778 DNI458770:DNP458778 DXE458770:DXL458778 EHA458770:EHH458778 EQW458770:ERD458778 FAS458770:FAZ458778 FKO458770:FKV458778 FUK458770:FUR458778 GEG458770:GEN458778 GOC458770:GOJ458778 GXY458770:GYF458778 HHU458770:HIB458778 HRQ458770:HRX458778 IBM458770:IBT458778 ILI458770:ILP458778 IVE458770:IVL458778 JFA458770:JFH458778 JOW458770:JPD458778 JYS458770:JYZ458778 KIO458770:KIV458778 KSK458770:KSR458778 LCG458770:LCN458778 LMC458770:LMJ458778 LVY458770:LWF458778 MFU458770:MGB458778 MPQ458770:MPX458778 MZM458770:MZT458778 NJI458770:NJP458778 NTE458770:NTL458778 ODA458770:ODH458778 OMW458770:OND458778 OWS458770:OWZ458778 PGO458770:PGV458778 PQK458770:PQR458778 QAG458770:QAN458778 QKC458770:QKJ458778 QTY458770:QUF458778 RDU458770:REB458778 RNQ458770:RNX458778 RXM458770:RXT458778 SHI458770:SHP458778 SRE458770:SRL458778 TBA458770:TBH458778 TKW458770:TLD458778 TUS458770:TUZ458778 UEO458770:UEV458778 UOK458770:UOR458778 UYG458770:UYN458778 VIC458770:VIJ458778 VRY458770:VSF458778 WBU458770:WCB458778 WLQ458770:WLX458778 WVM458770:WVT458778 E524306:L524314 JA524306:JH524314 SW524306:TD524314 ACS524306:ACZ524314 AMO524306:AMV524314 AWK524306:AWR524314 BGG524306:BGN524314 BQC524306:BQJ524314 BZY524306:CAF524314 CJU524306:CKB524314 CTQ524306:CTX524314 DDM524306:DDT524314 DNI524306:DNP524314 DXE524306:DXL524314 EHA524306:EHH524314 EQW524306:ERD524314 FAS524306:FAZ524314 FKO524306:FKV524314 FUK524306:FUR524314 GEG524306:GEN524314 GOC524306:GOJ524314 GXY524306:GYF524314 HHU524306:HIB524314 HRQ524306:HRX524314 IBM524306:IBT524314 ILI524306:ILP524314 IVE524306:IVL524314 JFA524306:JFH524314 JOW524306:JPD524314 JYS524306:JYZ524314 KIO524306:KIV524314 KSK524306:KSR524314 LCG524306:LCN524314 LMC524306:LMJ524314 LVY524306:LWF524314 MFU524306:MGB524314 MPQ524306:MPX524314 MZM524306:MZT524314 NJI524306:NJP524314 NTE524306:NTL524314 ODA524306:ODH524314 OMW524306:OND524314 OWS524306:OWZ524314 PGO524306:PGV524314 PQK524306:PQR524314 QAG524306:QAN524314 QKC524306:QKJ524314 QTY524306:QUF524314 RDU524306:REB524314 RNQ524306:RNX524314 RXM524306:RXT524314 SHI524306:SHP524314 SRE524306:SRL524314 TBA524306:TBH524314 TKW524306:TLD524314 TUS524306:TUZ524314 UEO524306:UEV524314 UOK524306:UOR524314 UYG524306:UYN524314 VIC524306:VIJ524314 VRY524306:VSF524314 WBU524306:WCB524314 WLQ524306:WLX524314 WVM524306:WVT524314 E589842:L589850 JA589842:JH589850 SW589842:TD589850 ACS589842:ACZ589850 AMO589842:AMV589850 AWK589842:AWR589850 BGG589842:BGN589850 BQC589842:BQJ589850 BZY589842:CAF589850 CJU589842:CKB589850 CTQ589842:CTX589850 DDM589842:DDT589850 DNI589842:DNP589850 DXE589842:DXL589850 EHA589842:EHH589850 EQW589842:ERD589850 FAS589842:FAZ589850 FKO589842:FKV589850 FUK589842:FUR589850 GEG589842:GEN589850 GOC589842:GOJ589850 GXY589842:GYF589850 HHU589842:HIB589850 HRQ589842:HRX589850 IBM589842:IBT589850 ILI589842:ILP589850 IVE589842:IVL589850 JFA589842:JFH589850 JOW589842:JPD589850 JYS589842:JYZ589850 KIO589842:KIV589850 KSK589842:KSR589850 LCG589842:LCN589850 LMC589842:LMJ589850 LVY589842:LWF589850 MFU589842:MGB589850 MPQ589842:MPX589850 MZM589842:MZT589850 NJI589842:NJP589850 NTE589842:NTL589850 ODA589842:ODH589850 OMW589842:OND589850 OWS589842:OWZ589850 PGO589842:PGV589850 PQK589842:PQR589850 QAG589842:QAN589850 QKC589842:QKJ589850 QTY589842:QUF589850 RDU589842:REB589850 RNQ589842:RNX589850 RXM589842:RXT589850 SHI589842:SHP589850 SRE589842:SRL589850 TBA589842:TBH589850 TKW589842:TLD589850 TUS589842:TUZ589850 UEO589842:UEV589850 UOK589842:UOR589850 UYG589842:UYN589850 VIC589842:VIJ589850 VRY589842:VSF589850 WBU589842:WCB589850 WLQ589842:WLX589850 WVM589842:WVT589850 E655378:L655386 JA655378:JH655386 SW655378:TD655386 ACS655378:ACZ655386 AMO655378:AMV655386 AWK655378:AWR655386 BGG655378:BGN655386 BQC655378:BQJ655386 BZY655378:CAF655386 CJU655378:CKB655386 CTQ655378:CTX655386 DDM655378:DDT655386 DNI655378:DNP655386 DXE655378:DXL655386 EHA655378:EHH655386 EQW655378:ERD655386 FAS655378:FAZ655386 FKO655378:FKV655386 FUK655378:FUR655386 GEG655378:GEN655386 GOC655378:GOJ655386 GXY655378:GYF655386 HHU655378:HIB655386 HRQ655378:HRX655386 IBM655378:IBT655386 ILI655378:ILP655386 IVE655378:IVL655386 JFA655378:JFH655386 JOW655378:JPD655386 JYS655378:JYZ655386 KIO655378:KIV655386 KSK655378:KSR655386 LCG655378:LCN655386 LMC655378:LMJ655386 LVY655378:LWF655386 MFU655378:MGB655386 MPQ655378:MPX655386 MZM655378:MZT655386 NJI655378:NJP655386 NTE655378:NTL655386 ODA655378:ODH655386 OMW655378:OND655386 OWS655378:OWZ655386 PGO655378:PGV655386 PQK655378:PQR655386 QAG655378:QAN655386 QKC655378:QKJ655386 QTY655378:QUF655386 RDU655378:REB655386 RNQ655378:RNX655386 RXM655378:RXT655386 SHI655378:SHP655386 SRE655378:SRL655386 TBA655378:TBH655386 TKW655378:TLD655386 TUS655378:TUZ655386 UEO655378:UEV655386 UOK655378:UOR655386 UYG655378:UYN655386 VIC655378:VIJ655386 VRY655378:VSF655386 WBU655378:WCB655386 WLQ655378:WLX655386 WVM655378:WVT655386 E720914:L720922 JA720914:JH720922 SW720914:TD720922 ACS720914:ACZ720922 AMO720914:AMV720922 AWK720914:AWR720922 BGG720914:BGN720922 BQC720914:BQJ720922 BZY720914:CAF720922 CJU720914:CKB720922 CTQ720914:CTX720922 DDM720914:DDT720922 DNI720914:DNP720922 DXE720914:DXL720922 EHA720914:EHH720922 EQW720914:ERD720922 FAS720914:FAZ720922 FKO720914:FKV720922 FUK720914:FUR720922 GEG720914:GEN720922 GOC720914:GOJ720922 GXY720914:GYF720922 HHU720914:HIB720922 HRQ720914:HRX720922 IBM720914:IBT720922 ILI720914:ILP720922 IVE720914:IVL720922 JFA720914:JFH720922 JOW720914:JPD720922 JYS720914:JYZ720922 KIO720914:KIV720922 KSK720914:KSR720922 LCG720914:LCN720922 LMC720914:LMJ720922 LVY720914:LWF720922 MFU720914:MGB720922 MPQ720914:MPX720922 MZM720914:MZT720922 NJI720914:NJP720922 NTE720914:NTL720922 ODA720914:ODH720922 OMW720914:OND720922 OWS720914:OWZ720922 PGO720914:PGV720922 PQK720914:PQR720922 QAG720914:QAN720922 QKC720914:QKJ720922 QTY720914:QUF720922 RDU720914:REB720922 RNQ720914:RNX720922 RXM720914:RXT720922 SHI720914:SHP720922 SRE720914:SRL720922 TBA720914:TBH720922 TKW720914:TLD720922 TUS720914:TUZ720922 UEO720914:UEV720922 UOK720914:UOR720922 UYG720914:UYN720922 VIC720914:VIJ720922 VRY720914:VSF720922 WBU720914:WCB720922 WLQ720914:WLX720922 WVM720914:WVT720922 E786450:L786458 JA786450:JH786458 SW786450:TD786458 ACS786450:ACZ786458 AMO786450:AMV786458 AWK786450:AWR786458 BGG786450:BGN786458 BQC786450:BQJ786458 BZY786450:CAF786458 CJU786450:CKB786458 CTQ786450:CTX786458 DDM786450:DDT786458 DNI786450:DNP786458 DXE786450:DXL786458 EHA786450:EHH786458 EQW786450:ERD786458 FAS786450:FAZ786458 FKO786450:FKV786458 FUK786450:FUR786458 GEG786450:GEN786458 GOC786450:GOJ786458 GXY786450:GYF786458 HHU786450:HIB786458 HRQ786450:HRX786458 IBM786450:IBT786458 ILI786450:ILP786458 IVE786450:IVL786458 JFA786450:JFH786458 JOW786450:JPD786458 JYS786450:JYZ786458 KIO786450:KIV786458 KSK786450:KSR786458 LCG786450:LCN786458 LMC786450:LMJ786458 LVY786450:LWF786458 MFU786450:MGB786458 MPQ786450:MPX786458 MZM786450:MZT786458 NJI786450:NJP786458 NTE786450:NTL786458 ODA786450:ODH786458 OMW786450:OND786458 OWS786450:OWZ786458 PGO786450:PGV786458 PQK786450:PQR786458 QAG786450:QAN786458 QKC786450:QKJ786458 QTY786450:QUF786458 RDU786450:REB786458 RNQ786450:RNX786458 RXM786450:RXT786458 SHI786450:SHP786458 SRE786450:SRL786458 TBA786450:TBH786458 TKW786450:TLD786458 TUS786450:TUZ786458 UEO786450:UEV786458 UOK786450:UOR786458 UYG786450:UYN786458 VIC786450:VIJ786458 VRY786450:VSF786458 WBU786450:WCB786458 WLQ786450:WLX786458 WVM786450:WVT786458 E851986:L851994 JA851986:JH851994 SW851986:TD851994 ACS851986:ACZ851994 AMO851986:AMV851994 AWK851986:AWR851994 BGG851986:BGN851994 BQC851986:BQJ851994 BZY851986:CAF851994 CJU851986:CKB851994 CTQ851986:CTX851994 DDM851986:DDT851994 DNI851986:DNP851994 DXE851986:DXL851994 EHA851986:EHH851994 EQW851986:ERD851994 FAS851986:FAZ851994 FKO851986:FKV851994 FUK851986:FUR851994 GEG851986:GEN851994 GOC851986:GOJ851994 GXY851986:GYF851994 HHU851986:HIB851994 HRQ851986:HRX851994 IBM851986:IBT851994 ILI851986:ILP851994 IVE851986:IVL851994 JFA851986:JFH851994 JOW851986:JPD851994 JYS851986:JYZ851994 KIO851986:KIV851994 KSK851986:KSR851994 LCG851986:LCN851994 LMC851986:LMJ851994 LVY851986:LWF851994 MFU851986:MGB851994 MPQ851986:MPX851994 MZM851986:MZT851994 NJI851986:NJP851994 NTE851986:NTL851994 ODA851986:ODH851994 OMW851986:OND851994 OWS851986:OWZ851994 PGO851986:PGV851994 PQK851986:PQR851994 QAG851986:QAN851994 QKC851986:QKJ851994 QTY851986:QUF851994 RDU851986:REB851994 RNQ851986:RNX851994 RXM851986:RXT851994 SHI851986:SHP851994 SRE851986:SRL851994 TBA851986:TBH851994 TKW851986:TLD851994 TUS851986:TUZ851994 UEO851986:UEV851994 UOK851986:UOR851994 UYG851986:UYN851994 VIC851986:VIJ851994 VRY851986:VSF851994 WBU851986:WCB851994 WLQ851986:WLX851994 WVM851986:WVT851994 E917522:L917530 JA917522:JH917530 SW917522:TD917530 ACS917522:ACZ917530 AMO917522:AMV917530 AWK917522:AWR917530 BGG917522:BGN917530 BQC917522:BQJ917530 BZY917522:CAF917530 CJU917522:CKB917530 CTQ917522:CTX917530 DDM917522:DDT917530 DNI917522:DNP917530 DXE917522:DXL917530 EHA917522:EHH917530 EQW917522:ERD917530 FAS917522:FAZ917530 FKO917522:FKV917530 FUK917522:FUR917530 GEG917522:GEN917530 GOC917522:GOJ917530 GXY917522:GYF917530 HHU917522:HIB917530 HRQ917522:HRX917530 IBM917522:IBT917530 ILI917522:ILP917530 IVE917522:IVL917530 JFA917522:JFH917530 JOW917522:JPD917530 JYS917522:JYZ917530 KIO917522:KIV917530 KSK917522:KSR917530 LCG917522:LCN917530 LMC917522:LMJ917530 LVY917522:LWF917530 MFU917522:MGB917530 MPQ917522:MPX917530 MZM917522:MZT917530 NJI917522:NJP917530 NTE917522:NTL917530 ODA917522:ODH917530 OMW917522:OND917530 OWS917522:OWZ917530 PGO917522:PGV917530 PQK917522:PQR917530 QAG917522:QAN917530 QKC917522:QKJ917530 QTY917522:QUF917530 RDU917522:REB917530 RNQ917522:RNX917530 RXM917522:RXT917530 SHI917522:SHP917530 SRE917522:SRL917530 TBA917522:TBH917530 TKW917522:TLD917530 TUS917522:TUZ917530 UEO917522:UEV917530 UOK917522:UOR917530 UYG917522:UYN917530 VIC917522:VIJ917530 VRY917522:VSF917530 WBU917522:WCB917530 WLQ917522:WLX917530 WVM917522:WVT917530 E983058:L983066 JA983058:JH983066 SW983058:TD983066 ACS983058:ACZ983066 AMO983058:AMV983066 AWK983058:AWR983066 BGG983058:BGN983066 BQC983058:BQJ983066 BZY983058:CAF983066 CJU983058:CKB983066 CTQ983058:CTX983066 DDM983058:DDT983066 DNI983058:DNP983066 DXE983058:DXL983066 EHA983058:EHH983066 EQW983058:ERD983066 FAS983058:FAZ983066 FKO983058:FKV983066 FUK983058:FUR983066 GEG983058:GEN983066 GOC983058:GOJ983066 GXY983058:GYF983066 HHU983058:HIB983066 HRQ983058:HRX983066 IBM983058:IBT983066 ILI983058:ILP983066 IVE983058:IVL983066 JFA983058:JFH983066 JOW983058:JPD983066 JYS983058:JYZ983066 KIO983058:KIV983066 KSK983058:KSR983066 LCG983058:LCN983066 LMC983058:LMJ983066 LVY983058:LWF983066 MFU983058:MGB983066 MPQ983058:MPX983066 MZM983058:MZT983066 NJI983058:NJP983066 NTE983058:NTL983066 ODA983058:ODH983066 OMW983058:OND983066 OWS983058:OWZ983066 PGO983058:PGV983066 PQK983058:PQR983066 QAG983058:QAN983066 QKC983058:QKJ983066 QTY983058:QUF983066 RDU983058:REB983066 RNQ983058:RNX983066 RXM983058:RXT983066 SHI983058:SHP983066 SRE983058:SRL983066 TBA983058:TBH983066 TKW983058:TLD983066 TUS983058:TUZ983066 UEO983058:UEV983066 UOK983058:UOR983066 UYG983058:UYN983066 VIC983058:VIJ983066 VRY983058:VSF983066 WBU983058:WCB983066 WLQ983058:WLX983066 WVM983058:WVT983066">
      <formula1>0</formula1>
    </dataValidation>
  </dataValidations>
  <pageMargins left="0.5" right="0" top="0.5" bottom="0.5" header="0" footer="0"/>
  <pageSetup paperSize="9" scale="96" orientation="landscape" verticalDpi="300" r:id="rId1"/>
  <headerFooter alignWithMargins="0"/>
  <legacyDrawing r:id="rId2"/>
</worksheet>
</file>

<file path=xl/worksheets/sheet50.xml><?xml version="1.0" encoding="utf-8"?>
<worksheet xmlns="http://schemas.openxmlformats.org/spreadsheetml/2006/main" xmlns:r="http://schemas.openxmlformats.org/officeDocument/2006/relationships">
  <sheetPr codeName="Sheet_TS33" enableFormatConditionsCalculation="0">
    <tabColor indexed="43"/>
    <pageSetUpPr fitToPage="1"/>
  </sheetPr>
  <dimension ref="A1:BP40"/>
  <sheetViews>
    <sheetView showGridLines="0" zoomScaleNormal="100" workbookViewId="0">
      <pane xSplit="4" ySplit="5" topLeftCell="N6" activePane="bottomRight" state="frozen"/>
      <selection activeCell="P11" sqref="P11"/>
      <selection pane="topRight" activeCell="P11" sqref="P11"/>
      <selection pane="bottomLeft" activeCell="P11" sqref="P11"/>
      <selection pane="bottomRight" activeCell="AC17" sqref="AC17"/>
    </sheetView>
  </sheetViews>
  <sheetFormatPr defaultRowHeight="12"/>
  <cols>
    <col min="1" max="4" width="10.140625" style="777" hidden="1" customWidth="1"/>
    <col min="5" max="28" width="8.7109375" style="95" customWidth="1"/>
    <col min="29" max="29" width="30.7109375" style="777" customWidth="1"/>
    <col min="30" max="30" width="9.140625" style="95" hidden="1" customWidth="1"/>
    <col min="31" max="31" width="33.42578125" style="777" hidden="1" customWidth="1"/>
    <col min="32" max="68" width="9.140625" style="95" hidden="1" customWidth="1"/>
    <col min="69" max="79" width="9.140625" style="95" customWidth="1"/>
    <col min="80" max="16384" width="9.140625" style="95"/>
  </cols>
  <sheetData>
    <row r="1" spans="1:55" ht="48.95" customHeight="1">
      <c r="F1" s="402"/>
      <c r="G1" s="220"/>
      <c r="H1" s="220"/>
      <c r="I1" s="1075" t="s">
        <v>2249</v>
      </c>
      <c r="J1" s="220"/>
      <c r="K1" s="220"/>
      <c r="L1" s="220"/>
      <c r="N1" s="402"/>
      <c r="O1" s="221"/>
      <c r="P1" s="221"/>
      <c r="Q1" s="221"/>
      <c r="R1" s="221"/>
      <c r="S1" s="221"/>
      <c r="T1" s="221"/>
      <c r="U1" s="1075" t="s">
        <v>2249</v>
      </c>
      <c r="V1" s="221"/>
      <c r="W1" s="221"/>
      <c r="X1" s="221"/>
      <c r="Y1" s="221"/>
      <c r="Z1" s="221"/>
      <c r="AA1" s="221"/>
      <c r="AB1" s="221"/>
      <c r="AC1" s="1040">
        <f ca="1">NOW()</f>
        <v>41912.572466666665</v>
      </c>
      <c r="AE1" s="787" t="s">
        <v>664</v>
      </c>
    </row>
    <row r="2" spans="1:55"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c r="AE2" s="770"/>
    </row>
    <row r="3" spans="1:55"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E3" s="772"/>
    </row>
    <row r="4" spans="1:55" s="99" customFormat="1">
      <c r="A4" s="759" t="s">
        <v>1304</v>
      </c>
      <c r="B4" s="759" t="s">
        <v>1302</v>
      </c>
      <c r="C4" s="759" t="s">
        <v>1303</v>
      </c>
      <c r="D4" s="760" t="s">
        <v>1305</v>
      </c>
      <c r="E4" s="98"/>
      <c r="F4" s="98"/>
      <c r="G4" s="98"/>
      <c r="H4" s="98"/>
      <c r="I4" s="98"/>
      <c r="J4" s="98"/>
      <c r="K4" s="98"/>
      <c r="L4" s="98"/>
      <c r="AC4" s="771"/>
      <c r="AE4" s="772"/>
    </row>
    <row r="5" spans="1:55" s="99"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137" customFormat="1" ht="24" customHeight="1" thickBot="1">
      <c r="A6" s="789"/>
      <c r="B6" s="789"/>
      <c r="C6" s="789"/>
      <c r="D6" s="789"/>
      <c r="E6" s="626"/>
      <c r="F6" s="626"/>
      <c r="G6" s="626"/>
      <c r="H6" s="626"/>
      <c r="I6" s="626"/>
      <c r="J6" s="626"/>
      <c r="K6" s="626"/>
      <c r="L6" s="626"/>
      <c r="M6" s="626"/>
      <c r="N6" s="626"/>
      <c r="O6" s="126"/>
      <c r="P6" s="627"/>
      <c r="Q6" s="627"/>
      <c r="R6" s="627"/>
      <c r="S6" s="627"/>
      <c r="T6" s="627"/>
      <c r="U6" s="627"/>
      <c r="V6" s="627"/>
      <c r="W6" s="627"/>
      <c r="X6" s="627"/>
      <c r="Y6" s="126"/>
      <c r="Z6" s="627"/>
      <c r="AA6" s="627"/>
      <c r="AB6" s="126"/>
      <c r="AC6" s="1069" t="s">
        <v>2142</v>
      </c>
      <c r="AE6" s="763" t="s">
        <v>186</v>
      </c>
      <c r="AF6" s="249"/>
      <c r="AG6" s="627"/>
      <c r="AH6" s="627"/>
      <c r="AI6" s="627"/>
      <c r="AJ6" s="627"/>
      <c r="AK6" s="627"/>
      <c r="AL6" s="627"/>
      <c r="AM6" s="627"/>
      <c r="AN6" s="627"/>
      <c r="AO6" s="627"/>
      <c r="AP6" s="627"/>
      <c r="AQ6" s="627"/>
      <c r="AR6" s="627"/>
      <c r="AS6" s="627"/>
      <c r="AT6" s="627"/>
      <c r="AU6" s="627"/>
      <c r="AV6" s="627"/>
      <c r="AW6" s="627"/>
      <c r="AX6" s="627"/>
      <c r="AY6" s="627"/>
      <c r="AZ6" s="627"/>
      <c r="BA6" s="627"/>
      <c r="BB6" s="627"/>
      <c r="BC6" s="627"/>
    </row>
    <row r="7" spans="1:55" s="140" customFormat="1" ht="12.75" customHeight="1">
      <c r="A7" s="775" t="s">
        <v>538</v>
      </c>
      <c r="B7" s="775" t="s">
        <v>73</v>
      </c>
      <c r="C7" s="775" t="s">
        <v>555</v>
      </c>
      <c r="D7" s="775" t="s">
        <v>1408</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2219</v>
      </c>
      <c r="AE7" s="762" t="s">
        <v>1474</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row>
    <row r="8" spans="1:55" s="140" customFormat="1" ht="12.75" customHeight="1">
      <c r="A8" s="775" t="s">
        <v>538</v>
      </c>
      <c r="B8" s="775" t="s">
        <v>1307</v>
      </c>
      <c r="C8" s="775" t="s">
        <v>555</v>
      </c>
      <c r="D8" s="775" t="s">
        <v>1408</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2220</v>
      </c>
      <c r="AE8" s="762" t="s">
        <v>636</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row>
    <row r="9" spans="1:55" s="140" customFormat="1" ht="12.75" customHeight="1">
      <c r="A9" s="775" t="s">
        <v>538</v>
      </c>
      <c r="B9" s="775" t="s">
        <v>74</v>
      </c>
      <c r="C9" s="775" t="s">
        <v>555</v>
      </c>
      <c r="D9" s="775" t="s">
        <v>1408</v>
      </c>
      <c r="E9" s="138">
        <v>0</v>
      </c>
      <c r="F9" s="138">
        <v>0</v>
      </c>
      <c r="G9" s="138">
        <v>0</v>
      </c>
      <c r="H9" s="138">
        <v>0</v>
      </c>
      <c r="I9" s="138">
        <v>0</v>
      </c>
      <c r="J9" s="138">
        <v>0</v>
      </c>
      <c r="K9" s="138">
        <v>0</v>
      </c>
      <c r="L9" s="138">
        <v>0</v>
      </c>
      <c r="M9" s="138">
        <v>0</v>
      </c>
      <c r="N9" s="138">
        <v>0</v>
      </c>
      <c r="O9" s="138">
        <v>0</v>
      </c>
      <c r="P9" s="138">
        <v>0</v>
      </c>
      <c r="Q9" s="138">
        <v>0</v>
      </c>
      <c r="R9" s="138">
        <v>0</v>
      </c>
      <c r="S9" s="138">
        <v>0</v>
      </c>
      <c r="T9" s="138">
        <v>0</v>
      </c>
      <c r="U9" s="138">
        <v>0</v>
      </c>
      <c r="V9" s="138">
        <v>0</v>
      </c>
      <c r="W9" s="138">
        <v>0</v>
      </c>
      <c r="X9" s="138">
        <v>0</v>
      </c>
      <c r="Y9" s="138">
        <v>0</v>
      </c>
      <c r="Z9" s="138">
        <v>0</v>
      </c>
      <c r="AA9" s="138">
        <v>0</v>
      </c>
      <c r="AB9" s="138">
        <v>0</v>
      </c>
      <c r="AC9" s="1054" t="s">
        <v>2221</v>
      </c>
      <c r="AE9" s="762" t="s">
        <v>637</v>
      </c>
      <c r="AF9" s="138">
        <v>0</v>
      </c>
      <c r="AG9" s="138">
        <v>0</v>
      </c>
      <c r="AH9" s="138">
        <v>0</v>
      </c>
      <c r="AI9" s="138">
        <v>0</v>
      </c>
      <c r="AJ9" s="138">
        <v>0</v>
      </c>
      <c r="AK9" s="138">
        <v>0</v>
      </c>
      <c r="AL9" s="138">
        <v>0</v>
      </c>
      <c r="AM9" s="138">
        <v>0</v>
      </c>
      <c r="AN9" s="138">
        <v>0</v>
      </c>
      <c r="AO9" s="138">
        <v>0</v>
      </c>
      <c r="AP9" s="138">
        <v>0</v>
      </c>
      <c r="AQ9" s="138">
        <v>0</v>
      </c>
      <c r="AR9" s="138">
        <v>0</v>
      </c>
      <c r="AS9" s="138">
        <v>0</v>
      </c>
      <c r="AT9" s="138">
        <v>0</v>
      </c>
      <c r="AU9" s="138">
        <v>0</v>
      </c>
      <c r="AV9" s="138">
        <v>0</v>
      </c>
      <c r="AW9" s="138">
        <v>0</v>
      </c>
      <c r="AX9" s="138">
        <v>0</v>
      </c>
      <c r="AY9" s="138">
        <v>0</v>
      </c>
      <c r="AZ9" s="138">
        <v>0</v>
      </c>
      <c r="BA9" s="138">
        <v>0</v>
      </c>
      <c r="BB9" s="138">
        <v>0</v>
      </c>
      <c r="BC9" s="138">
        <v>0</v>
      </c>
    </row>
    <row r="10" spans="1:55" s="140" customFormat="1" ht="12.75" customHeight="1">
      <c r="A10" s="775"/>
      <c r="B10" s="775"/>
      <c r="C10" s="775"/>
      <c r="D10" s="775"/>
      <c r="E10" s="141" t="str">
        <f>IF(AND(SUM(E7:E9)&gt;0,E8=0),"Missing Input",IF(AND(SUM(E7:E8)&gt;0,E9=0),"Missing Output",IF(AND(SUM(E7:E9)&gt;0,E8&gt;0,E9&gt;0),(E9*3.6)/E8*100,"")))</f>
        <v/>
      </c>
      <c r="F10" s="141" t="str">
        <f t="shared" ref="F10:V10" si="0">IF(AND(SUM(F7:F9)&gt;0,F8=0),"Missing Input",IF(AND(SUM(F7:F8)&gt;0,F9=0),"Missing Output",IF(AND(SUM(F7:F9)&gt;0,F8&gt;0,F9&gt;0),(F9*3.6)/F8*100,"")))</f>
        <v/>
      </c>
      <c r="G10" s="141" t="str">
        <f t="shared" si="0"/>
        <v/>
      </c>
      <c r="H10" s="141" t="str">
        <f t="shared" si="0"/>
        <v/>
      </c>
      <c r="I10" s="141" t="str">
        <f t="shared" si="0"/>
        <v/>
      </c>
      <c r="J10" s="141" t="str">
        <f t="shared" si="0"/>
        <v/>
      </c>
      <c r="K10" s="141" t="str">
        <f t="shared" si="0"/>
        <v/>
      </c>
      <c r="L10" s="141" t="str">
        <f t="shared" si="0"/>
        <v/>
      </c>
      <c r="M10" s="141" t="str">
        <f t="shared" si="0"/>
        <v/>
      </c>
      <c r="N10" s="141" t="str">
        <f t="shared" si="0"/>
        <v/>
      </c>
      <c r="O10" s="141" t="str">
        <f t="shared" si="0"/>
        <v/>
      </c>
      <c r="P10" s="141" t="str">
        <f t="shared" si="0"/>
        <v/>
      </c>
      <c r="Q10" s="141" t="str">
        <f t="shared" si="0"/>
        <v/>
      </c>
      <c r="R10" s="141" t="str">
        <f t="shared" si="0"/>
        <v/>
      </c>
      <c r="S10" s="141" t="str">
        <f t="shared" si="0"/>
        <v/>
      </c>
      <c r="T10" s="141" t="str">
        <f t="shared" si="0"/>
        <v/>
      </c>
      <c r="U10" s="141" t="str">
        <f t="shared" si="0"/>
        <v/>
      </c>
      <c r="V10" s="141" t="str">
        <f t="shared" si="0"/>
        <v/>
      </c>
      <c r="W10" s="141" t="str">
        <f t="shared" ref="W10:AB10" si="1">IF(AND(SUM(W7:W9)&gt;0,W8=0),"Missing Input",IF(AND(SUM(W7:W8)&gt;0,W9=0),"Missing Output",IF(AND(SUM(W7:W9)&gt;0,W8&gt;0,W9&gt;0),(W9*3.6)/W8*100,"")))</f>
        <v/>
      </c>
      <c r="X10" s="141" t="str">
        <f t="shared" si="1"/>
        <v/>
      </c>
      <c r="Y10" s="141" t="str">
        <f t="shared" si="1"/>
        <v/>
      </c>
      <c r="Z10" s="141" t="str">
        <f t="shared" si="1"/>
        <v/>
      </c>
      <c r="AA10" s="141" t="str">
        <f t="shared" si="1"/>
        <v/>
      </c>
      <c r="AB10" s="141" t="str">
        <f t="shared" si="1"/>
        <v/>
      </c>
      <c r="AC10" s="1070" t="s">
        <v>2222</v>
      </c>
      <c r="AE10" s="762" t="s">
        <v>964</v>
      </c>
      <c r="AF10" s="141" t="str">
        <f t="shared" ref="AF10:BC10" si="2">IF(AND(SUM(AF7:AF9)&gt;0,AF8=0),"Missing Input",IF(AND(SUM(AF7:AF8)&gt;0,AF9=0),"Missing Output",IF(AND(SUM(AF7:AF9)&gt;0,AF8&gt;0,AF9&gt;0),(AF9*3.6)/AF8*100,"")))</f>
        <v/>
      </c>
      <c r="AG10" s="141" t="str">
        <f t="shared" si="2"/>
        <v/>
      </c>
      <c r="AH10" s="141" t="str">
        <f t="shared" si="2"/>
        <v/>
      </c>
      <c r="AI10" s="141" t="str">
        <f t="shared" si="2"/>
        <v/>
      </c>
      <c r="AJ10" s="141" t="str">
        <f t="shared" si="2"/>
        <v/>
      </c>
      <c r="AK10" s="141" t="str">
        <f t="shared" si="2"/>
        <v/>
      </c>
      <c r="AL10" s="141" t="str">
        <f t="shared" si="2"/>
        <v/>
      </c>
      <c r="AM10" s="141" t="str">
        <f t="shared" si="2"/>
        <v/>
      </c>
      <c r="AN10" s="141" t="str">
        <f t="shared" si="2"/>
        <v/>
      </c>
      <c r="AO10" s="141" t="str">
        <f t="shared" si="2"/>
        <v/>
      </c>
      <c r="AP10" s="141" t="str">
        <f t="shared" si="2"/>
        <v/>
      </c>
      <c r="AQ10" s="141" t="str">
        <f t="shared" si="2"/>
        <v/>
      </c>
      <c r="AR10" s="141" t="str">
        <f t="shared" si="2"/>
        <v/>
      </c>
      <c r="AS10" s="141" t="str">
        <f t="shared" si="2"/>
        <v/>
      </c>
      <c r="AT10" s="141" t="str">
        <f t="shared" si="2"/>
        <v/>
      </c>
      <c r="AU10" s="141" t="str">
        <f t="shared" si="2"/>
        <v/>
      </c>
      <c r="AV10" s="141" t="str">
        <f t="shared" si="2"/>
        <v/>
      </c>
      <c r="AW10" s="141" t="str">
        <f t="shared" si="2"/>
        <v/>
      </c>
      <c r="AX10" s="141" t="str">
        <f t="shared" si="2"/>
        <v/>
      </c>
      <c r="AY10" s="141" t="str">
        <f>IF(AND(SUM(AY7:AY9)&gt;0,AY8=0),"Missing Input",IF(AND(SUM(AY7:AY8)&gt;0,AY9=0),"Missing Output",IF(AND(SUM(AY7:AY9)&gt;0,AY8&gt;0,AY9&gt;0),(AY9*3.6)/AY8*100,"")))</f>
        <v/>
      </c>
      <c r="AZ10" s="141" t="str">
        <f>IF(AND(SUM(AZ7:AZ9)&gt;0,AZ8=0),"Missing Input",IF(AND(SUM(AZ7:AZ8)&gt;0,AZ9=0),"Missing Output",IF(AND(SUM(AZ7:AZ9)&gt;0,AZ8&gt;0,AZ9&gt;0),(AZ9*3.6)/AZ8*100,"")))</f>
        <v/>
      </c>
      <c r="BA10" s="141" t="str">
        <f>IF(AND(SUM(BA7:BA9)&gt;0,BA8=0),"Missing Input",IF(AND(SUM(BA7:BA8)&gt;0,BA9=0),"Missing Output",IF(AND(SUM(BA7:BA9)&gt;0,BA8&gt;0,BA9&gt;0),(BA9*3.6)/BA8*100,"")))</f>
        <v/>
      </c>
      <c r="BB10" s="141" t="str">
        <f>IF(AND(SUM(BB7:BB9)&gt;0,BB8=0),"Missing Input",IF(AND(SUM(BB7:BB8)&gt;0,BB9=0),"Missing Output",IF(AND(SUM(BB7:BB9)&gt;0,BB8&gt;0,BB9&gt;0),(BB9*3.6)/BB8*100,"")))</f>
        <v/>
      </c>
      <c r="BC10" s="141" t="str">
        <f t="shared" si="2"/>
        <v/>
      </c>
    </row>
    <row r="11" spans="1:55" s="140" customFormat="1" ht="24" customHeight="1">
      <c r="A11" s="775"/>
      <c r="B11" s="775"/>
      <c r="C11" s="775"/>
      <c r="D11" s="775"/>
      <c r="E11" s="628"/>
      <c r="F11" s="628"/>
      <c r="G11" s="628"/>
      <c r="H11" s="628"/>
      <c r="I11" s="628"/>
      <c r="J11" s="629"/>
      <c r="K11" s="629"/>
      <c r="L11" s="629"/>
      <c r="M11" s="629"/>
      <c r="N11" s="629"/>
      <c r="O11" s="144"/>
      <c r="P11" s="630"/>
      <c r="Q11" s="630"/>
      <c r="R11" s="630"/>
      <c r="S11" s="630"/>
      <c r="T11" s="630"/>
      <c r="U11" s="630"/>
      <c r="V11" s="630"/>
      <c r="W11" s="630"/>
      <c r="X11" s="630"/>
      <c r="Y11" s="144"/>
      <c r="Z11" s="630"/>
      <c r="AA11" s="630"/>
      <c r="AB11" s="144"/>
      <c r="AC11" s="1067" t="s">
        <v>2141</v>
      </c>
      <c r="AE11" s="762" t="s">
        <v>189</v>
      </c>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row>
    <row r="12" spans="1:55" s="140" customFormat="1" ht="12.75" customHeight="1">
      <c r="A12" s="775" t="s">
        <v>538</v>
      </c>
      <c r="B12" s="775" t="s">
        <v>73</v>
      </c>
      <c r="C12" s="775" t="s">
        <v>556</v>
      </c>
      <c r="D12" s="775" t="s">
        <v>1408</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2219</v>
      </c>
      <c r="AE12" s="762" t="s">
        <v>1474</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row>
    <row r="13" spans="1:55" s="140" customFormat="1" ht="12.75" customHeight="1">
      <c r="A13" s="775" t="s">
        <v>538</v>
      </c>
      <c r="B13" s="775" t="s">
        <v>1307</v>
      </c>
      <c r="C13" s="775" t="s">
        <v>556</v>
      </c>
      <c r="D13" s="775" t="s">
        <v>1408</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2220</v>
      </c>
      <c r="AE13" s="762" t="s">
        <v>636</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row>
    <row r="14" spans="1:55" s="140" customFormat="1" ht="12.75" customHeight="1">
      <c r="A14" s="775" t="s">
        <v>538</v>
      </c>
      <c r="B14" s="775" t="s">
        <v>74</v>
      </c>
      <c r="C14" s="775" t="s">
        <v>556</v>
      </c>
      <c r="D14" s="775" t="s">
        <v>1408</v>
      </c>
      <c r="E14" s="138">
        <v>0</v>
      </c>
      <c r="F14" s="138">
        <v>0</v>
      </c>
      <c r="G14" s="138">
        <v>0</v>
      </c>
      <c r="H14" s="138">
        <v>0</v>
      </c>
      <c r="I14" s="138">
        <v>0</v>
      </c>
      <c r="J14" s="138">
        <v>0</v>
      </c>
      <c r="K14" s="138">
        <v>0</v>
      </c>
      <c r="L14" s="138">
        <v>0</v>
      </c>
      <c r="M14" s="138">
        <v>0</v>
      </c>
      <c r="N14" s="138">
        <v>0</v>
      </c>
      <c r="O14" s="138">
        <v>0</v>
      </c>
      <c r="P14" s="138">
        <v>0</v>
      </c>
      <c r="Q14" s="138">
        <v>0</v>
      </c>
      <c r="R14" s="138">
        <v>0</v>
      </c>
      <c r="S14" s="138">
        <v>0</v>
      </c>
      <c r="T14" s="138">
        <v>0</v>
      </c>
      <c r="U14" s="138">
        <v>0</v>
      </c>
      <c r="V14" s="138">
        <v>0</v>
      </c>
      <c r="W14" s="138">
        <v>0</v>
      </c>
      <c r="X14" s="138">
        <v>0</v>
      </c>
      <c r="Y14" s="138">
        <v>0</v>
      </c>
      <c r="Z14" s="138">
        <v>0</v>
      </c>
      <c r="AA14" s="138">
        <v>0</v>
      </c>
      <c r="AB14" s="138">
        <v>0</v>
      </c>
      <c r="AC14" s="1054" t="s">
        <v>2221</v>
      </c>
      <c r="AE14" s="762" t="s">
        <v>637</v>
      </c>
      <c r="AF14" s="138">
        <v>0</v>
      </c>
      <c r="AG14" s="138">
        <v>0</v>
      </c>
      <c r="AH14" s="138">
        <v>0</v>
      </c>
      <c r="AI14" s="138">
        <v>0</v>
      </c>
      <c r="AJ14" s="138">
        <v>0</v>
      </c>
      <c r="AK14" s="138">
        <v>0</v>
      </c>
      <c r="AL14" s="138">
        <v>0</v>
      </c>
      <c r="AM14" s="138">
        <v>0</v>
      </c>
      <c r="AN14" s="138">
        <v>0</v>
      </c>
      <c r="AO14" s="138">
        <v>0</v>
      </c>
      <c r="AP14" s="138">
        <v>0</v>
      </c>
      <c r="AQ14" s="138">
        <v>0</v>
      </c>
      <c r="AR14" s="138">
        <v>0</v>
      </c>
      <c r="AS14" s="138">
        <v>0</v>
      </c>
      <c r="AT14" s="138">
        <v>0</v>
      </c>
      <c r="AU14" s="138">
        <v>0</v>
      </c>
      <c r="AV14" s="138">
        <v>0</v>
      </c>
      <c r="AW14" s="138">
        <v>0</v>
      </c>
      <c r="AX14" s="138">
        <v>0</v>
      </c>
      <c r="AY14" s="138">
        <v>0</v>
      </c>
      <c r="AZ14" s="138">
        <v>0</v>
      </c>
      <c r="BA14" s="138">
        <v>0</v>
      </c>
      <c r="BB14" s="138">
        <v>0</v>
      </c>
      <c r="BC14" s="138">
        <v>0</v>
      </c>
    </row>
    <row r="15" spans="1:55" s="140" customFormat="1" ht="12.75" customHeight="1">
      <c r="A15" s="775" t="s">
        <v>538</v>
      </c>
      <c r="B15" s="775" t="s">
        <v>75</v>
      </c>
      <c r="C15" s="775" t="s">
        <v>556</v>
      </c>
      <c r="D15" s="775" t="s">
        <v>1408</v>
      </c>
      <c r="E15" s="138">
        <v>0</v>
      </c>
      <c r="F15" s="138">
        <v>0</v>
      </c>
      <c r="G15" s="138">
        <v>0</v>
      </c>
      <c r="H15" s="138">
        <v>0</v>
      </c>
      <c r="I15" s="138">
        <v>0</v>
      </c>
      <c r="J15" s="138">
        <v>0</v>
      </c>
      <c r="K15" s="138">
        <v>0</v>
      </c>
      <c r="L15" s="138">
        <v>0</v>
      </c>
      <c r="M15" s="138">
        <v>0</v>
      </c>
      <c r="N15" s="138">
        <v>0</v>
      </c>
      <c r="O15" s="138">
        <v>0</v>
      </c>
      <c r="P15" s="138">
        <v>0</v>
      </c>
      <c r="Q15" s="138">
        <v>0</v>
      </c>
      <c r="R15" s="138">
        <v>0</v>
      </c>
      <c r="S15" s="138">
        <v>0</v>
      </c>
      <c r="T15" s="138">
        <v>0</v>
      </c>
      <c r="U15" s="138">
        <v>0</v>
      </c>
      <c r="V15" s="138">
        <v>0</v>
      </c>
      <c r="W15" s="138">
        <v>0</v>
      </c>
      <c r="X15" s="138">
        <v>0</v>
      </c>
      <c r="Y15" s="138">
        <v>0</v>
      </c>
      <c r="Z15" s="138">
        <v>0</v>
      </c>
      <c r="AA15" s="138">
        <v>0</v>
      </c>
      <c r="AB15" s="138">
        <v>0</v>
      </c>
      <c r="AC15" s="1054" t="s">
        <v>2225</v>
      </c>
      <c r="AE15" s="762" t="s">
        <v>638</v>
      </c>
      <c r="AF15" s="138">
        <v>0</v>
      </c>
      <c r="AG15" s="138">
        <v>0</v>
      </c>
      <c r="AH15" s="138">
        <v>0</v>
      </c>
      <c r="AI15" s="138">
        <v>0</v>
      </c>
      <c r="AJ15" s="138">
        <v>0</v>
      </c>
      <c r="AK15" s="138">
        <v>0</v>
      </c>
      <c r="AL15" s="138">
        <v>0</v>
      </c>
      <c r="AM15" s="138">
        <v>0</v>
      </c>
      <c r="AN15" s="138">
        <v>0</v>
      </c>
      <c r="AO15" s="138">
        <v>0</v>
      </c>
      <c r="AP15" s="138">
        <v>0</v>
      </c>
      <c r="AQ15" s="138">
        <v>0</v>
      </c>
      <c r="AR15" s="138">
        <v>0</v>
      </c>
      <c r="AS15" s="138">
        <v>0</v>
      </c>
      <c r="AT15" s="138">
        <v>0</v>
      </c>
      <c r="AU15" s="138">
        <v>0</v>
      </c>
      <c r="AV15" s="138">
        <v>0</v>
      </c>
      <c r="AW15" s="138">
        <v>0</v>
      </c>
      <c r="AX15" s="138">
        <v>0</v>
      </c>
      <c r="AY15" s="138">
        <v>0</v>
      </c>
      <c r="AZ15" s="138">
        <v>0</v>
      </c>
      <c r="BA15" s="138">
        <v>0</v>
      </c>
      <c r="BB15" s="138">
        <v>0</v>
      </c>
      <c r="BC15" s="138">
        <v>0</v>
      </c>
    </row>
    <row r="16" spans="1:55" s="140" customFormat="1" ht="12.75" customHeight="1">
      <c r="A16" s="775"/>
      <c r="B16" s="775"/>
      <c r="C16" s="775"/>
      <c r="D16" s="775"/>
      <c r="E16" s="141" t="str">
        <f>IF(AND(SUM(E12:E15)&gt;0,E13=0),"Missing Input",IF(AND(SUM(E12:E15)&gt;0,E14=0),"Missing Output",IF(AND(SUM(E12:E15)&gt;0,E13&gt;0,E14&gt;0),(E14*3.6+E15)/E13*100,"")))</f>
        <v/>
      </c>
      <c r="F16" s="141" t="str">
        <f t="shared" ref="F16:V16" si="3">IF(AND(SUM(F12:F15)&gt;0,F13=0),"Missing Input",IF(AND(SUM(F12:F15)&gt;0,F14=0),"Missing Output",IF(AND(SUM(F12:F15)&gt;0,F13&gt;0,F14&gt;0),(F14*3.6+F15)/F13*100,"")))</f>
        <v/>
      </c>
      <c r="G16" s="141" t="str">
        <f t="shared" si="3"/>
        <v/>
      </c>
      <c r="H16" s="141" t="str">
        <f t="shared" si="3"/>
        <v/>
      </c>
      <c r="I16" s="141" t="str">
        <f t="shared" si="3"/>
        <v/>
      </c>
      <c r="J16" s="141" t="str">
        <f t="shared" si="3"/>
        <v/>
      </c>
      <c r="K16" s="141" t="str">
        <f t="shared" si="3"/>
        <v/>
      </c>
      <c r="L16" s="141" t="str">
        <f t="shared" si="3"/>
        <v/>
      </c>
      <c r="M16" s="141" t="str">
        <f t="shared" si="3"/>
        <v/>
      </c>
      <c r="N16" s="141" t="str">
        <f t="shared" si="3"/>
        <v/>
      </c>
      <c r="O16" s="141" t="str">
        <f t="shared" si="3"/>
        <v/>
      </c>
      <c r="P16" s="141" t="str">
        <f t="shared" si="3"/>
        <v/>
      </c>
      <c r="Q16" s="141" t="str">
        <f t="shared" si="3"/>
        <v/>
      </c>
      <c r="R16" s="141" t="str">
        <f t="shared" si="3"/>
        <v/>
      </c>
      <c r="S16" s="141" t="str">
        <f t="shared" si="3"/>
        <v/>
      </c>
      <c r="T16" s="141" t="str">
        <f t="shared" si="3"/>
        <v/>
      </c>
      <c r="U16" s="141" t="str">
        <f t="shared" si="3"/>
        <v/>
      </c>
      <c r="V16" s="141" t="str">
        <f t="shared" si="3"/>
        <v/>
      </c>
      <c r="W16" s="141" t="str">
        <f t="shared" ref="W16:AB16" si="4">IF(AND(SUM(W12:W15)&gt;0,W13=0),"Missing Input",IF(AND(SUM(W12:W15)&gt;0,W14=0),"Missing Output",IF(AND(SUM(W12:W15)&gt;0,W13&gt;0,W14&gt;0),(W14*3.6+W15)/W13*100,"")))</f>
        <v/>
      </c>
      <c r="X16" s="141" t="str">
        <f t="shared" si="4"/>
        <v/>
      </c>
      <c r="Y16" s="141" t="str">
        <f t="shared" si="4"/>
        <v/>
      </c>
      <c r="Z16" s="141" t="str">
        <f t="shared" si="4"/>
        <v/>
      </c>
      <c r="AA16" s="141" t="str">
        <f t="shared" si="4"/>
        <v/>
      </c>
      <c r="AB16" s="141" t="str">
        <f t="shared" si="4"/>
        <v/>
      </c>
      <c r="AC16" s="1070" t="s">
        <v>2222</v>
      </c>
      <c r="AE16" s="762" t="s">
        <v>964</v>
      </c>
      <c r="AF16" s="141" t="str">
        <f t="shared" ref="AF16:BC16" si="5">IF(AND(SUM(AF12:AF15)&gt;0,AF13=0),"Missing Input",IF(AND(SUM(AF12:AF15)&gt;0,AF14=0),"Missing Output",IF(AND(SUM(AF12:AF15)&gt;0,AF13&gt;0,AF14&gt;0),(AF14*3.6+AF15)/AF13*100,"")))</f>
        <v/>
      </c>
      <c r="AG16" s="141" t="str">
        <f t="shared" si="5"/>
        <v/>
      </c>
      <c r="AH16" s="141" t="str">
        <f t="shared" si="5"/>
        <v/>
      </c>
      <c r="AI16" s="141" t="str">
        <f t="shared" si="5"/>
        <v/>
      </c>
      <c r="AJ16" s="141" t="str">
        <f t="shared" si="5"/>
        <v/>
      </c>
      <c r="AK16" s="141" t="str">
        <f t="shared" si="5"/>
        <v/>
      </c>
      <c r="AL16" s="141" t="str">
        <f t="shared" si="5"/>
        <v/>
      </c>
      <c r="AM16" s="141" t="str">
        <f t="shared" si="5"/>
        <v/>
      </c>
      <c r="AN16" s="141" t="str">
        <f t="shared" si="5"/>
        <v/>
      </c>
      <c r="AO16" s="141" t="str">
        <f t="shared" si="5"/>
        <v/>
      </c>
      <c r="AP16" s="141" t="str">
        <f t="shared" si="5"/>
        <v/>
      </c>
      <c r="AQ16" s="141" t="str">
        <f t="shared" si="5"/>
        <v/>
      </c>
      <c r="AR16" s="141" t="str">
        <f t="shared" si="5"/>
        <v/>
      </c>
      <c r="AS16" s="141" t="str">
        <f t="shared" si="5"/>
        <v/>
      </c>
      <c r="AT16" s="141" t="str">
        <f t="shared" si="5"/>
        <v/>
      </c>
      <c r="AU16" s="141" t="str">
        <f t="shared" si="5"/>
        <v/>
      </c>
      <c r="AV16" s="141" t="str">
        <f t="shared" si="5"/>
        <v/>
      </c>
      <c r="AW16" s="141" t="str">
        <f t="shared" si="5"/>
        <v/>
      </c>
      <c r="AX16" s="141" t="str">
        <f t="shared" si="5"/>
        <v/>
      </c>
      <c r="AY16" s="141" t="str">
        <f>IF(AND(SUM(AY12:AY15)&gt;0,AY13=0),"Missing Input",IF(AND(SUM(AY12:AY15)&gt;0,AY14=0),"Missing Output",IF(AND(SUM(AY12:AY15)&gt;0,AY13&gt;0,AY14&gt;0),(AY14*3.6+AY15)/AY13*100,"")))</f>
        <v/>
      </c>
      <c r="AZ16" s="141" t="str">
        <f>IF(AND(SUM(AZ12:AZ15)&gt;0,AZ13=0),"Missing Input",IF(AND(SUM(AZ12:AZ15)&gt;0,AZ14=0),"Missing Output",IF(AND(SUM(AZ12:AZ15)&gt;0,AZ13&gt;0,AZ14&gt;0),(AZ14*3.6+AZ15)/AZ13*100,"")))</f>
        <v/>
      </c>
      <c r="BA16" s="141" t="str">
        <f>IF(AND(SUM(BA12:BA15)&gt;0,BA13=0),"Missing Input",IF(AND(SUM(BA12:BA15)&gt;0,BA14=0),"Missing Output",IF(AND(SUM(BA12:BA15)&gt;0,BA13&gt;0,BA14&gt;0),(BA14*3.6+BA15)/BA13*100,"")))</f>
        <v/>
      </c>
      <c r="BB16" s="141" t="str">
        <f>IF(AND(SUM(BB12:BB15)&gt;0,BB13=0),"Missing Input",IF(AND(SUM(BB12:BB15)&gt;0,BB14=0),"Missing Output",IF(AND(SUM(BB12:BB15)&gt;0,BB13&gt;0,BB14&gt;0),(BB14*3.6+BB15)/BB13*100,"")))</f>
        <v/>
      </c>
      <c r="BC16" s="141" t="str">
        <f t="shared" si="5"/>
        <v/>
      </c>
    </row>
    <row r="17" spans="1:55" s="140" customFormat="1" ht="24" customHeight="1">
      <c r="A17" s="775"/>
      <c r="B17" s="775"/>
      <c r="C17" s="775"/>
      <c r="D17" s="775"/>
      <c r="E17" s="628"/>
      <c r="F17" s="628"/>
      <c r="G17" s="628"/>
      <c r="H17" s="628"/>
      <c r="I17" s="628"/>
      <c r="J17" s="629"/>
      <c r="K17" s="629"/>
      <c r="L17" s="629"/>
      <c r="M17" s="629"/>
      <c r="N17" s="629"/>
      <c r="O17" s="143"/>
      <c r="P17" s="629"/>
      <c r="Q17" s="629"/>
      <c r="R17" s="629"/>
      <c r="S17" s="629"/>
      <c r="T17" s="629"/>
      <c r="U17" s="629"/>
      <c r="V17" s="629"/>
      <c r="W17" s="629"/>
      <c r="X17" s="629"/>
      <c r="Y17" s="143"/>
      <c r="Z17" s="629"/>
      <c r="AA17" s="629"/>
      <c r="AB17" s="143"/>
      <c r="AC17" s="1066" t="s">
        <v>2269</v>
      </c>
      <c r="AE17" s="762" t="s">
        <v>198</v>
      </c>
      <c r="AF17" s="629"/>
      <c r="AG17" s="629"/>
      <c r="AH17" s="629"/>
      <c r="AI17" s="629"/>
      <c r="AJ17" s="629"/>
      <c r="AK17" s="629"/>
      <c r="AL17" s="629"/>
      <c r="AM17" s="629"/>
      <c r="AN17" s="629"/>
      <c r="AO17" s="629"/>
      <c r="AP17" s="629"/>
      <c r="AQ17" s="629"/>
      <c r="AR17" s="629"/>
      <c r="AS17" s="629"/>
      <c r="AT17" s="629"/>
      <c r="AU17" s="629"/>
      <c r="AV17" s="629"/>
      <c r="AW17" s="629"/>
      <c r="AX17" s="629"/>
      <c r="AY17" s="629"/>
      <c r="AZ17" s="629"/>
      <c r="BA17" s="629"/>
      <c r="BB17" s="629"/>
      <c r="BC17" s="629"/>
    </row>
    <row r="18" spans="1:55" s="140" customFormat="1" ht="12.75" customHeight="1">
      <c r="A18" s="775" t="s">
        <v>538</v>
      </c>
      <c r="B18" s="775" t="s">
        <v>73</v>
      </c>
      <c r="C18" s="775" t="s">
        <v>558</v>
      </c>
      <c r="D18" s="775" t="s">
        <v>1408</v>
      </c>
      <c r="E18" s="138">
        <v>0</v>
      </c>
      <c r="F18" s="138">
        <v>0</v>
      </c>
      <c r="G18" s="138">
        <v>0</v>
      </c>
      <c r="H18" s="138">
        <v>0</v>
      </c>
      <c r="I18" s="138">
        <v>0</v>
      </c>
      <c r="J18" s="138">
        <v>0</v>
      </c>
      <c r="K18" s="138">
        <v>0</v>
      </c>
      <c r="L18" s="138">
        <v>0</v>
      </c>
      <c r="M18" s="138">
        <v>0</v>
      </c>
      <c r="N18" s="138">
        <v>0</v>
      </c>
      <c r="O18" s="138">
        <v>0</v>
      </c>
      <c r="P18" s="138">
        <v>0</v>
      </c>
      <c r="Q18" s="138">
        <v>0</v>
      </c>
      <c r="R18" s="138">
        <v>0</v>
      </c>
      <c r="S18" s="138">
        <v>0</v>
      </c>
      <c r="T18" s="138">
        <v>0</v>
      </c>
      <c r="U18" s="138">
        <v>0</v>
      </c>
      <c r="V18" s="138">
        <v>0</v>
      </c>
      <c r="W18" s="138">
        <v>0</v>
      </c>
      <c r="X18" s="138">
        <v>0</v>
      </c>
      <c r="Y18" s="138">
        <v>0</v>
      </c>
      <c r="Z18" s="138">
        <v>0</v>
      </c>
      <c r="AA18" s="138">
        <v>0</v>
      </c>
      <c r="AB18" s="138">
        <v>0</v>
      </c>
      <c r="AC18" s="1054" t="s">
        <v>2219</v>
      </c>
      <c r="AE18" s="762" t="s">
        <v>1474</v>
      </c>
      <c r="AF18" s="138">
        <v>0</v>
      </c>
      <c r="AG18" s="138">
        <v>0</v>
      </c>
      <c r="AH18" s="138">
        <v>0</v>
      </c>
      <c r="AI18" s="138">
        <v>0</v>
      </c>
      <c r="AJ18" s="138">
        <v>0</v>
      </c>
      <c r="AK18" s="138">
        <v>0</v>
      </c>
      <c r="AL18" s="138">
        <v>0</v>
      </c>
      <c r="AM18" s="138">
        <v>0</v>
      </c>
      <c r="AN18" s="138">
        <v>0</v>
      </c>
      <c r="AO18" s="138">
        <v>0</v>
      </c>
      <c r="AP18" s="138">
        <v>0</v>
      </c>
      <c r="AQ18" s="138">
        <v>0</v>
      </c>
      <c r="AR18" s="138">
        <v>0</v>
      </c>
      <c r="AS18" s="138">
        <v>0</v>
      </c>
      <c r="AT18" s="138">
        <v>0</v>
      </c>
      <c r="AU18" s="138">
        <v>0</v>
      </c>
      <c r="AV18" s="138">
        <v>0</v>
      </c>
      <c r="AW18" s="138">
        <v>0</v>
      </c>
      <c r="AX18" s="138">
        <v>0</v>
      </c>
      <c r="AY18" s="138">
        <v>0</v>
      </c>
      <c r="AZ18" s="138">
        <v>0</v>
      </c>
      <c r="BA18" s="138">
        <v>0</v>
      </c>
      <c r="BB18" s="138">
        <v>0</v>
      </c>
      <c r="BC18" s="138">
        <v>0</v>
      </c>
    </row>
    <row r="19" spans="1:55" s="140" customFormat="1" ht="12.75" customHeight="1">
      <c r="A19" s="775" t="s">
        <v>538</v>
      </c>
      <c r="B19" s="775" t="s">
        <v>1307</v>
      </c>
      <c r="C19" s="775" t="s">
        <v>558</v>
      </c>
      <c r="D19" s="775" t="s">
        <v>1408</v>
      </c>
      <c r="E19" s="138">
        <v>0</v>
      </c>
      <c r="F19" s="138">
        <v>0</v>
      </c>
      <c r="G19" s="138">
        <v>0</v>
      </c>
      <c r="H19" s="138">
        <v>0</v>
      </c>
      <c r="I19" s="138">
        <v>0</v>
      </c>
      <c r="J19" s="138">
        <v>0</v>
      </c>
      <c r="K19" s="138">
        <v>0</v>
      </c>
      <c r="L19" s="138">
        <v>0</v>
      </c>
      <c r="M19" s="138">
        <v>0</v>
      </c>
      <c r="N19" s="138">
        <v>0</v>
      </c>
      <c r="O19" s="138">
        <v>0</v>
      </c>
      <c r="P19" s="138">
        <v>0</v>
      </c>
      <c r="Q19" s="138">
        <v>0</v>
      </c>
      <c r="R19" s="138">
        <v>0</v>
      </c>
      <c r="S19" s="138">
        <v>0</v>
      </c>
      <c r="T19" s="138">
        <v>0</v>
      </c>
      <c r="U19" s="138">
        <v>0</v>
      </c>
      <c r="V19" s="138">
        <v>0</v>
      </c>
      <c r="W19" s="138">
        <v>0</v>
      </c>
      <c r="X19" s="138">
        <v>0</v>
      </c>
      <c r="Y19" s="138">
        <v>0</v>
      </c>
      <c r="Z19" s="138">
        <v>0</v>
      </c>
      <c r="AA19" s="138">
        <v>0</v>
      </c>
      <c r="AB19" s="138">
        <v>0</v>
      </c>
      <c r="AC19" s="1054" t="s">
        <v>2220</v>
      </c>
      <c r="AE19" s="762" t="s">
        <v>636</v>
      </c>
      <c r="AF19" s="138">
        <v>0</v>
      </c>
      <c r="AG19" s="138">
        <v>0</v>
      </c>
      <c r="AH19" s="138">
        <v>0</v>
      </c>
      <c r="AI19" s="138">
        <v>0</v>
      </c>
      <c r="AJ19" s="138">
        <v>0</v>
      </c>
      <c r="AK19" s="138">
        <v>0</v>
      </c>
      <c r="AL19" s="138">
        <v>0</v>
      </c>
      <c r="AM19" s="138">
        <v>0</v>
      </c>
      <c r="AN19" s="138">
        <v>0</v>
      </c>
      <c r="AO19" s="138">
        <v>0</v>
      </c>
      <c r="AP19" s="138">
        <v>0</v>
      </c>
      <c r="AQ19" s="138">
        <v>0</v>
      </c>
      <c r="AR19" s="138">
        <v>0</v>
      </c>
      <c r="AS19" s="138">
        <v>0</v>
      </c>
      <c r="AT19" s="138">
        <v>0</v>
      </c>
      <c r="AU19" s="138">
        <v>0</v>
      </c>
      <c r="AV19" s="138">
        <v>0</v>
      </c>
      <c r="AW19" s="138">
        <v>0</v>
      </c>
      <c r="AX19" s="138">
        <v>0</v>
      </c>
      <c r="AY19" s="138">
        <v>0</v>
      </c>
      <c r="AZ19" s="138">
        <v>0</v>
      </c>
      <c r="BA19" s="138">
        <v>0</v>
      </c>
      <c r="BB19" s="138">
        <v>0</v>
      </c>
      <c r="BC19" s="138">
        <v>0</v>
      </c>
    </row>
    <row r="20" spans="1:55" s="140" customFormat="1" ht="12.75" customHeight="1">
      <c r="A20" s="775" t="s">
        <v>538</v>
      </c>
      <c r="B20" s="775" t="s">
        <v>75</v>
      </c>
      <c r="C20" s="775" t="s">
        <v>558</v>
      </c>
      <c r="D20" s="775" t="s">
        <v>1408</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2225</v>
      </c>
      <c r="AE20" s="762" t="s">
        <v>638</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row>
    <row r="21" spans="1:55" s="140" customFormat="1" ht="12.75" customHeight="1">
      <c r="A21" s="775"/>
      <c r="B21" s="775"/>
      <c r="C21" s="775"/>
      <c r="D21" s="775"/>
      <c r="E21" s="141" t="str">
        <f>IF(AND(SUM(E18:E20)&gt;0,E19=0),"Missing Input",IF(AND(SUM(E18:E19)&gt;0,E20=0),"Missing Output",IF(AND(SUM(E18:E20)&gt;0,E19&gt;0,E20&gt;0),(E20/E19)*100,"")))</f>
        <v/>
      </c>
      <c r="F21" s="141" t="str">
        <f t="shared" ref="F21:V21" si="6">IF(AND(SUM(F18:F20)&gt;0,F19=0),"Missing Input",IF(AND(SUM(F18:F19)&gt;0,F20=0),"Missing Output",IF(AND(SUM(F18:F20)&gt;0,F19&gt;0,F20&gt;0),(F20/F19)*100,"")))</f>
        <v/>
      </c>
      <c r="G21" s="141" t="str">
        <f t="shared" si="6"/>
        <v/>
      </c>
      <c r="H21" s="141" t="str">
        <f t="shared" si="6"/>
        <v/>
      </c>
      <c r="I21" s="141" t="str">
        <f t="shared" si="6"/>
        <v/>
      </c>
      <c r="J21" s="141" t="str">
        <f t="shared" si="6"/>
        <v/>
      </c>
      <c r="K21" s="141" t="str">
        <f t="shared" si="6"/>
        <v/>
      </c>
      <c r="L21" s="141" t="str">
        <f t="shared" si="6"/>
        <v/>
      </c>
      <c r="M21" s="141" t="str">
        <f t="shared" si="6"/>
        <v/>
      </c>
      <c r="N21" s="141" t="str">
        <f t="shared" si="6"/>
        <v/>
      </c>
      <c r="O21" s="141" t="str">
        <f t="shared" si="6"/>
        <v/>
      </c>
      <c r="P21" s="141" t="str">
        <f t="shared" si="6"/>
        <v/>
      </c>
      <c r="Q21" s="141" t="str">
        <f t="shared" si="6"/>
        <v/>
      </c>
      <c r="R21" s="141" t="str">
        <f t="shared" si="6"/>
        <v/>
      </c>
      <c r="S21" s="141" t="str">
        <f t="shared" si="6"/>
        <v/>
      </c>
      <c r="T21" s="141" t="str">
        <f t="shared" si="6"/>
        <v/>
      </c>
      <c r="U21" s="141" t="str">
        <f t="shared" si="6"/>
        <v/>
      </c>
      <c r="V21" s="141" t="str">
        <f t="shared" si="6"/>
        <v/>
      </c>
      <c r="W21" s="141" t="str">
        <f t="shared" ref="W21:AB21" si="7">IF(AND(SUM(W18:W20)&gt;0,W19=0),"Missing Input",IF(AND(SUM(W18:W19)&gt;0,W20=0),"Missing Output",IF(AND(SUM(W18:W20)&gt;0,W19&gt;0,W20&gt;0),(W20/W19)*100,"")))</f>
        <v/>
      </c>
      <c r="X21" s="141" t="str">
        <f t="shared" si="7"/>
        <v/>
      </c>
      <c r="Y21" s="141" t="str">
        <f t="shared" si="7"/>
        <v/>
      </c>
      <c r="Z21" s="141" t="str">
        <f t="shared" si="7"/>
        <v/>
      </c>
      <c r="AA21" s="141" t="str">
        <f t="shared" si="7"/>
        <v/>
      </c>
      <c r="AB21" s="141" t="str">
        <f t="shared" si="7"/>
        <v/>
      </c>
      <c r="AC21" s="1070" t="s">
        <v>2222</v>
      </c>
      <c r="AE21" s="762" t="s">
        <v>964</v>
      </c>
      <c r="AF21" s="141" t="str">
        <f t="shared" ref="AF21:BC21" si="8">IF(AND(SUM(AF18:AF20)&gt;0,AF19=0),"Missing Input",IF(AND(SUM(AF18:AF19)&gt;0,AF20=0),"Missing Output",IF(AND(SUM(AF18:AF20)&gt;0,AF19&gt;0,AF20&gt;0),(AF20/AF19)*100,"")))</f>
        <v/>
      </c>
      <c r="AG21" s="141" t="str">
        <f t="shared" si="8"/>
        <v/>
      </c>
      <c r="AH21" s="141" t="str">
        <f t="shared" si="8"/>
        <v/>
      </c>
      <c r="AI21" s="141" t="str">
        <f t="shared" si="8"/>
        <v/>
      </c>
      <c r="AJ21" s="141" t="str">
        <f t="shared" si="8"/>
        <v/>
      </c>
      <c r="AK21" s="141" t="str">
        <f t="shared" si="8"/>
        <v/>
      </c>
      <c r="AL21" s="141" t="str">
        <f t="shared" si="8"/>
        <v/>
      </c>
      <c r="AM21" s="141" t="str">
        <f t="shared" si="8"/>
        <v/>
      </c>
      <c r="AN21" s="141" t="str">
        <f t="shared" si="8"/>
        <v/>
      </c>
      <c r="AO21" s="141" t="str">
        <f t="shared" si="8"/>
        <v/>
      </c>
      <c r="AP21" s="141" t="str">
        <f t="shared" si="8"/>
        <v/>
      </c>
      <c r="AQ21" s="141" t="str">
        <f t="shared" si="8"/>
        <v/>
      </c>
      <c r="AR21" s="141" t="str">
        <f t="shared" si="8"/>
        <v/>
      </c>
      <c r="AS21" s="141" t="str">
        <f t="shared" si="8"/>
        <v/>
      </c>
      <c r="AT21" s="141" t="str">
        <f t="shared" si="8"/>
        <v/>
      </c>
      <c r="AU21" s="141" t="str">
        <f t="shared" si="8"/>
        <v/>
      </c>
      <c r="AV21" s="141" t="str">
        <f t="shared" si="8"/>
        <v/>
      </c>
      <c r="AW21" s="141" t="str">
        <f t="shared" si="8"/>
        <v/>
      </c>
      <c r="AX21" s="141" t="str">
        <f t="shared" si="8"/>
        <v/>
      </c>
      <c r="AY21" s="141" t="str">
        <f>IF(AND(SUM(AY18:AY20)&gt;0,AY19=0),"Missing Input",IF(AND(SUM(AY18:AY19)&gt;0,AY20=0),"Missing Output",IF(AND(SUM(AY18:AY20)&gt;0,AY19&gt;0,AY20&gt;0),(AY20/AY19)*100,"")))</f>
        <v/>
      </c>
      <c r="AZ21" s="141" t="str">
        <f>IF(AND(SUM(AZ18:AZ20)&gt;0,AZ19=0),"Missing Input",IF(AND(SUM(AZ18:AZ19)&gt;0,AZ20=0),"Missing Output",IF(AND(SUM(AZ18:AZ20)&gt;0,AZ19&gt;0,AZ20&gt;0),(AZ20/AZ19)*100,"")))</f>
        <v/>
      </c>
      <c r="BA21" s="141" t="str">
        <f>IF(AND(SUM(BA18:BA20)&gt;0,BA19=0),"Missing Input",IF(AND(SUM(BA18:BA19)&gt;0,BA20=0),"Missing Output",IF(AND(SUM(BA18:BA20)&gt;0,BA19&gt;0,BA20&gt;0),(BA20/BA19)*100,"")))</f>
        <v/>
      </c>
      <c r="BB21" s="141" t="str">
        <f>IF(AND(SUM(BB18:BB20)&gt;0,BB19=0),"Missing Input",IF(AND(SUM(BB18:BB19)&gt;0,BB20=0),"Missing Output",IF(AND(SUM(BB18:BB20)&gt;0,BB19&gt;0,BB20&gt;0),(BB20/BB19)*100,"")))</f>
        <v/>
      </c>
      <c r="BC21" s="141" t="str">
        <f t="shared" si="8"/>
        <v/>
      </c>
    </row>
    <row r="22" spans="1:55" s="137" customFormat="1" ht="24" customHeight="1">
      <c r="A22" s="775"/>
      <c r="B22" s="775"/>
      <c r="C22" s="775"/>
      <c r="D22" s="775"/>
      <c r="E22" s="628"/>
      <c r="F22" s="628"/>
      <c r="G22" s="628"/>
      <c r="H22" s="628"/>
      <c r="I22" s="628"/>
      <c r="J22" s="629"/>
      <c r="K22" s="629"/>
      <c r="L22" s="629"/>
      <c r="M22" s="629"/>
      <c r="N22" s="629"/>
      <c r="O22" s="143"/>
      <c r="P22" s="629"/>
      <c r="Q22" s="629"/>
      <c r="R22" s="629"/>
      <c r="S22" s="629"/>
      <c r="T22" s="629"/>
      <c r="U22" s="629"/>
      <c r="V22" s="629"/>
      <c r="W22" s="629"/>
      <c r="X22" s="629"/>
      <c r="Y22" s="143"/>
      <c r="Z22" s="629"/>
      <c r="AA22" s="629"/>
      <c r="AB22" s="143"/>
      <c r="AC22" s="1061" t="s">
        <v>2144</v>
      </c>
      <c r="AE22" s="762" t="s">
        <v>191</v>
      </c>
      <c r="AF22" s="629"/>
      <c r="AG22" s="629"/>
      <c r="AH22" s="629"/>
      <c r="AI22" s="629"/>
      <c r="AJ22" s="629"/>
      <c r="AK22" s="629"/>
      <c r="AL22" s="629"/>
      <c r="AM22" s="629"/>
      <c r="AN22" s="629"/>
      <c r="AO22" s="629"/>
      <c r="AP22" s="629"/>
      <c r="AQ22" s="629"/>
      <c r="AR22" s="629"/>
      <c r="AS22" s="629"/>
      <c r="AT22" s="629"/>
      <c r="AU22" s="629"/>
      <c r="AV22" s="629"/>
      <c r="AW22" s="629"/>
      <c r="AX22" s="629"/>
      <c r="AY22" s="629"/>
      <c r="AZ22" s="629"/>
      <c r="BA22" s="629"/>
      <c r="BB22" s="629"/>
      <c r="BC22" s="629"/>
    </row>
    <row r="23" spans="1:55" s="140" customFormat="1" ht="12.75" customHeight="1">
      <c r="A23" s="775" t="s">
        <v>538</v>
      </c>
      <c r="B23" s="775" t="s">
        <v>73</v>
      </c>
      <c r="C23" s="775" t="s">
        <v>245</v>
      </c>
      <c r="D23" s="775" t="s">
        <v>1408</v>
      </c>
      <c r="E23" s="138">
        <v>0</v>
      </c>
      <c r="F23" s="138">
        <v>0</v>
      </c>
      <c r="G23" s="138">
        <v>0</v>
      </c>
      <c r="H23" s="138">
        <v>0</v>
      </c>
      <c r="I23" s="138">
        <v>0</v>
      </c>
      <c r="J23" s="138">
        <v>0</v>
      </c>
      <c r="K23" s="138">
        <v>0</v>
      </c>
      <c r="L23" s="138">
        <v>0</v>
      </c>
      <c r="M23" s="138">
        <v>0</v>
      </c>
      <c r="N23" s="138">
        <v>0</v>
      </c>
      <c r="O23" s="138">
        <v>0</v>
      </c>
      <c r="P23" s="138">
        <v>0</v>
      </c>
      <c r="Q23" s="138">
        <v>0</v>
      </c>
      <c r="R23" s="138">
        <v>0</v>
      </c>
      <c r="S23" s="138">
        <v>0</v>
      </c>
      <c r="T23" s="138">
        <v>0</v>
      </c>
      <c r="U23" s="138">
        <v>0</v>
      </c>
      <c r="V23" s="138">
        <v>0</v>
      </c>
      <c r="W23" s="138">
        <v>0</v>
      </c>
      <c r="X23" s="138">
        <v>0</v>
      </c>
      <c r="Y23" s="138">
        <v>0</v>
      </c>
      <c r="Z23" s="138">
        <v>0</v>
      </c>
      <c r="AA23" s="138">
        <v>0</v>
      </c>
      <c r="AB23" s="138">
        <v>0</v>
      </c>
      <c r="AC23" s="1054" t="s">
        <v>2219</v>
      </c>
      <c r="AE23" s="762" t="s">
        <v>1474</v>
      </c>
      <c r="AF23" s="138">
        <v>0</v>
      </c>
      <c r="AG23" s="138">
        <v>0</v>
      </c>
      <c r="AH23" s="138">
        <v>0</v>
      </c>
      <c r="AI23" s="138">
        <v>0</v>
      </c>
      <c r="AJ23" s="138">
        <v>0</v>
      </c>
      <c r="AK23" s="138">
        <v>0</v>
      </c>
      <c r="AL23" s="138">
        <v>0</v>
      </c>
      <c r="AM23" s="138">
        <v>0</v>
      </c>
      <c r="AN23" s="138">
        <v>0</v>
      </c>
      <c r="AO23" s="138">
        <v>0</v>
      </c>
      <c r="AP23" s="138">
        <v>0</v>
      </c>
      <c r="AQ23" s="138">
        <v>0</v>
      </c>
      <c r="AR23" s="138">
        <v>0</v>
      </c>
      <c r="AS23" s="138">
        <v>0</v>
      </c>
      <c r="AT23" s="138">
        <v>0</v>
      </c>
      <c r="AU23" s="138">
        <v>0</v>
      </c>
      <c r="AV23" s="138">
        <v>0</v>
      </c>
      <c r="AW23" s="138">
        <v>0</v>
      </c>
      <c r="AX23" s="138">
        <v>0</v>
      </c>
      <c r="AY23" s="138">
        <v>0</v>
      </c>
      <c r="AZ23" s="138">
        <v>0</v>
      </c>
      <c r="BA23" s="138">
        <v>0</v>
      </c>
      <c r="BB23" s="138">
        <v>0</v>
      </c>
      <c r="BC23" s="138">
        <v>0</v>
      </c>
    </row>
    <row r="24" spans="1:55" s="140" customFormat="1" ht="12.75" customHeight="1">
      <c r="A24" s="775" t="s">
        <v>538</v>
      </c>
      <c r="B24" s="775" t="s">
        <v>1307</v>
      </c>
      <c r="C24" s="775" t="s">
        <v>245</v>
      </c>
      <c r="D24" s="775" t="s">
        <v>1408</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762" t="s">
        <v>636</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row>
    <row r="25" spans="1:55" s="140" customFormat="1" ht="12.75" customHeight="1">
      <c r="A25" s="775" t="s">
        <v>538</v>
      </c>
      <c r="B25" s="775" t="s">
        <v>74</v>
      </c>
      <c r="C25" s="775" t="s">
        <v>245</v>
      </c>
      <c r="D25" s="775" t="s">
        <v>1408</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762" t="s">
        <v>637</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row>
    <row r="26" spans="1:55" s="140" customFormat="1" ht="12.75" customHeight="1">
      <c r="A26" s="775"/>
      <c r="B26" s="775"/>
      <c r="C26" s="775"/>
      <c r="D26" s="775"/>
      <c r="E26" s="141" t="str">
        <f>IF(AND(SUM(E23:E25)&gt;0,E24=0),"Missing Input",IF(AND(SUM(E23:E24)&gt;0,E25=0),"Missing Output",IF(AND(SUM(E23:E25)&gt;0,E24&gt;0,E25&gt;0),(E25*3.6)/E24*100,"")))</f>
        <v/>
      </c>
      <c r="F26" s="141" t="str">
        <f t="shared" ref="F26:V26" si="9">IF(AND(SUM(F23:F25)&gt;0,F24=0),"Missing Input",IF(AND(SUM(F23:F24)&gt;0,F25=0),"Missing Output",IF(AND(SUM(F23:F25)&gt;0,F24&gt;0,F25&gt;0),(F25*3.6)/F24*100,"")))</f>
        <v/>
      </c>
      <c r="G26" s="141" t="str">
        <f t="shared" si="9"/>
        <v/>
      </c>
      <c r="H26" s="141" t="str">
        <f t="shared" si="9"/>
        <v/>
      </c>
      <c r="I26" s="141" t="str">
        <f t="shared" si="9"/>
        <v/>
      </c>
      <c r="J26" s="141" t="str">
        <f t="shared" si="9"/>
        <v/>
      </c>
      <c r="K26" s="141" t="str">
        <f t="shared" si="9"/>
        <v/>
      </c>
      <c r="L26" s="141" t="str">
        <f t="shared" si="9"/>
        <v/>
      </c>
      <c r="M26" s="141" t="str">
        <f t="shared" si="9"/>
        <v/>
      </c>
      <c r="N26" s="141" t="str">
        <f t="shared" si="9"/>
        <v/>
      </c>
      <c r="O26" s="141" t="str">
        <f t="shared" si="9"/>
        <v/>
      </c>
      <c r="P26" s="141" t="str">
        <f t="shared" si="9"/>
        <v/>
      </c>
      <c r="Q26" s="141" t="str">
        <f t="shared" si="9"/>
        <v/>
      </c>
      <c r="R26" s="141" t="str">
        <f t="shared" si="9"/>
        <v/>
      </c>
      <c r="S26" s="141" t="str">
        <f t="shared" si="9"/>
        <v/>
      </c>
      <c r="T26" s="141" t="str">
        <f t="shared" si="9"/>
        <v/>
      </c>
      <c r="U26" s="141" t="str">
        <f t="shared" si="9"/>
        <v/>
      </c>
      <c r="V26" s="141" t="str">
        <f t="shared" si="9"/>
        <v/>
      </c>
      <c r="W26" s="141" t="str">
        <f t="shared" ref="W26:AB26" si="10">IF(AND(SUM(W23:W25)&gt;0,W24=0),"Missing Input",IF(AND(SUM(W23:W24)&gt;0,W25=0),"Missing Output",IF(AND(SUM(W23:W25)&gt;0,W24&gt;0,W25&gt;0),(W25*3.6)/W24*100,"")))</f>
        <v/>
      </c>
      <c r="X26" s="141" t="str">
        <f t="shared" si="10"/>
        <v/>
      </c>
      <c r="Y26" s="141" t="str">
        <f t="shared" si="10"/>
        <v/>
      </c>
      <c r="Z26" s="141" t="str">
        <f t="shared" si="10"/>
        <v/>
      </c>
      <c r="AA26" s="141" t="str">
        <f t="shared" si="10"/>
        <v/>
      </c>
      <c r="AB26" s="141" t="str">
        <f t="shared" si="10"/>
        <v/>
      </c>
      <c r="AC26" s="1070" t="s">
        <v>2222</v>
      </c>
      <c r="AE26" s="762" t="s">
        <v>964</v>
      </c>
      <c r="AF26" s="141" t="str">
        <f t="shared" ref="AF26:BC26" si="11">IF(AND(SUM(AF23:AF25)&gt;0,AF24=0),"Missing Input",IF(AND(SUM(AF23:AF24)&gt;0,AF25=0),"Missing Output",IF(AND(SUM(AF23:AF25)&gt;0,AF24&gt;0,AF25&gt;0),(AF25*3.6)/AF24*100,"")))</f>
        <v/>
      </c>
      <c r="AG26" s="141" t="str">
        <f t="shared" si="11"/>
        <v/>
      </c>
      <c r="AH26" s="141" t="str">
        <f t="shared" si="11"/>
        <v/>
      </c>
      <c r="AI26" s="141" t="str">
        <f t="shared" si="11"/>
        <v/>
      </c>
      <c r="AJ26" s="141" t="str">
        <f t="shared" si="11"/>
        <v/>
      </c>
      <c r="AK26" s="141" t="str">
        <f t="shared" si="11"/>
        <v/>
      </c>
      <c r="AL26" s="141" t="str">
        <f t="shared" si="11"/>
        <v/>
      </c>
      <c r="AM26" s="141" t="str">
        <f t="shared" si="11"/>
        <v/>
      </c>
      <c r="AN26" s="141" t="str">
        <f t="shared" si="11"/>
        <v/>
      </c>
      <c r="AO26" s="141" t="str">
        <f t="shared" si="11"/>
        <v/>
      </c>
      <c r="AP26" s="141" t="str">
        <f t="shared" si="11"/>
        <v/>
      </c>
      <c r="AQ26" s="141" t="str">
        <f t="shared" si="11"/>
        <v/>
      </c>
      <c r="AR26" s="141" t="str">
        <f t="shared" si="11"/>
        <v/>
      </c>
      <c r="AS26" s="141" t="str">
        <f t="shared" si="11"/>
        <v/>
      </c>
      <c r="AT26" s="141" t="str">
        <f t="shared" si="11"/>
        <v/>
      </c>
      <c r="AU26" s="141" t="str">
        <f t="shared" si="11"/>
        <v/>
      </c>
      <c r="AV26" s="141" t="str">
        <f t="shared" si="11"/>
        <v/>
      </c>
      <c r="AW26" s="141" t="str">
        <f t="shared" si="11"/>
        <v/>
      </c>
      <c r="AX26" s="141" t="str">
        <f t="shared" si="11"/>
        <v/>
      </c>
      <c r="AY26" s="141" t="str">
        <f>IF(AND(SUM(AY23:AY25)&gt;0,AY24=0),"Missing Input",IF(AND(SUM(AY23:AY24)&gt;0,AY25=0),"Missing Output",IF(AND(SUM(AY23:AY25)&gt;0,AY24&gt;0,AY25&gt;0),(AY25*3.6)/AY24*100,"")))</f>
        <v/>
      </c>
      <c r="AZ26" s="141" t="str">
        <f>IF(AND(SUM(AZ23:AZ25)&gt;0,AZ24=0),"Missing Input",IF(AND(SUM(AZ23:AZ24)&gt;0,AZ25=0),"Missing Output",IF(AND(SUM(AZ23:AZ25)&gt;0,AZ24&gt;0,AZ25&gt;0),(AZ25*3.6)/AZ24*100,"")))</f>
        <v/>
      </c>
      <c r="BA26" s="141" t="str">
        <f>IF(AND(SUM(BA23:BA25)&gt;0,BA24=0),"Missing Input",IF(AND(SUM(BA23:BA24)&gt;0,BA25=0),"Missing Output",IF(AND(SUM(BA23:BA25)&gt;0,BA24&gt;0,BA25&gt;0),(BA25*3.6)/BA24*100,"")))</f>
        <v/>
      </c>
      <c r="BB26" s="141" t="str">
        <f>IF(AND(SUM(BB23:BB25)&gt;0,BB24=0),"Missing Input",IF(AND(SUM(BB23:BB24)&gt;0,BB25=0),"Missing Output",IF(AND(SUM(BB23:BB25)&gt;0,BB24&gt;0,BB25&gt;0),(BB25*3.6)/BB24*100,"")))</f>
        <v/>
      </c>
      <c r="BC26" s="141" t="str">
        <f t="shared" si="11"/>
        <v/>
      </c>
    </row>
    <row r="27" spans="1:55" s="140" customFormat="1" ht="24" customHeight="1">
      <c r="A27" s="775"/>
      <c r="B27" s="775"/>
      <c r="C27" s="775"/>
      <c r="D27" s="775"/>
      <c r="E27" s="628"/>
      <c r="F27" s="628"/>
      <c r="G27" s="628"/>
      <c r="H27" s="628"/>
      <c r="I27" s="628"/>
      <c r="J27" s="629"/>
      <c r="K27" s="629"/>
      <c r="L27" s="629"/>
      <c r="M27" s="629"/>
      <c r="N27" s="629"/>
      <c r="O27" s="143"/>
      <c r="P27" s="629"/>
      <c r="Q27" s="629"/>
      <c r="R27" s="629"/>
      <c r="S27" s="629"/>
      <c r="T27" s="629"/>
      <c r="U27" s="629"/>
      <c r="V27" s="629"/>
      <c r="W27" s="629"/>
      <c r="X27" s="629"/>
      <c r="Y27" s="143"/>
      <c r="Z27" s="629"/>
      <c r="AA27" s="629"/>
      <c r="AB27" s="143"/>
      <c r="AC27" s="1063" t="s">
        <v>2143</v>
      </c>
      <c r="AE27" s="762" t="s">
        <v>192</v>
      </c>
      <c r="AF27" s="629"/>
      <c r="AG27" s="629"/>
      <c r="AH27" s="629"/>
      <c r="AI27" s="629"/>
      <c r="AJ27" s="629"/>
      <c r="AK27" s="629"/>
      <c r="AL27" s="629"/>
      <c r="AM27" s="629"/>
      <c r="AN27" s="629"/>
      <c r="AO27" s="629"/>
      <c r="AP27" s="629"/>
      <c r="AQ27" s="629"/>
      <c r="AR27" s="629"/>
      <c r="AS27" s="629"/>
      <c r="AT27" s="629"/>
      <c r="AU27" s="629"/>
      <c r="AV27" s="629"/>
      <c r="AW27" s="629"/>
      <c r="AX27" s="629"/>
      <c r="AY27" s="629"/>
      <c r="AZ27" s="629"/>
      <c r="BA27" s="629"/>
      <c r="BB27" s="629"/>
      <c r="BC27" s="629"/>
    </row>
    <row r="28" spans="1:55" s="140" customFormat="1" ht="12.75" customHeight="1">
      <c r="A28" s="775" t="s">
        <v>538</v>
      </c>
      <c r="B28" s="775" t="s">
        <v>73</v>
      </c>
      <c r="C28" s="775" t="s">
        <v>246</v>
      </c>
      <c r="D28" s="775" t="s">
        <v>1408</v>
      </c>
      <c r="E28" s="138">
        <v>0</v>
      </c>
      <c r="F28" s="138">
        <v>0</v>
      </c>
      <c r="G28" s="138">
        <v>0</v>
      </c>
      <c r="H28" s="138">
        <v>0</v>
      </c>
      <c r="I28" s="138">
        <v>0</v>
      </c>
      <c r="J28" s="138">
        <v>0</v>
      </c>
      <c r="K28" s="138">
        <v>0</v>
      </c>
      <c r="L28" s="138">
        <v>0</v>
      </c>
      <c r="M28" s="138">
        <v>0</v>
      </c>
      <c r="N28" s="138">
        <v>0</v>
      </c>
      <c r="O28" s="138">
        <v>0</v>
      </c>
      <c r="P28" s="138">
        <v>0</v>
      </c>
      <c r="Q28" s="138">
        <v>0</v>
      </c>
      <c r="R28" s="138">
        <v>0</v>
      </c>
      <c r="S28" s="138">
        <v>0</v>
      </c>
      <c r="T28" s="138">
        <v>0</v>
      </c>
      <c r="U28" s="138">
        <v>0</v>
      </c>
      <c r="V28" s="138">
        <v>0</v>
      </c>
      <c r="W28" s="138">
        <v>0</v>
      </c>
      <c r="X28" s="138">
        <v>0</v>
      </c>
      <c r="Y28" s="138">
        <v>0</v>
      </c>
      <c r="Z28" s="138">
        <v>0</v>
      </c>
      <c r="AA28" s="138">
        <v>0</v>
      </c>
      <c r="AB28" s="138">
        <v>0</v>
      </c>
      <c r="AC28" s="1054" t="s">
        <v>2219</v>
      </c>
      <c r="AE28" s="762" t="s">
        <v>1474</v>
      </c>
      <c r="AF28" s="138">
        <v>0</v>
      </c>
      <c r="AG28" s="138">
        <v>0</v>
      </c>
      <c r="AH28" s="138">
        <v>0</v>
      </c>
      <c r="AI28" s="138">
        <v>0</v>
      </c>
      <c r="AJ28" s="138">
        <v>0</v>
      </c>
      <c r="AK28" s="138">
        <v>0</v>
      </c>
      <c r="AL28" s="138">
        <v>0</v>
      </c>
      <c r="AM28" s="138">
        <v>0</v>
      </c>
      <c r="AN28" s="138">
        <v>0</v>
      </c>
      <c r="AO28" s="138">
        <v>0</v>
      </c>
      <c r="AP28" s="138">
        <v>0</v>
      </c>
      <c r="AQ28" s="138">
        <v>0</v>
      </c>
      <c r="AR28" s="138">
        <v>0</v>
      </c>
      <c r="AS28" s="138">
        <v>0</v>
      </c>
      <c r="AT28" s="138">
        <v>0</v>
      </c>
      <c r="AU28" s="138">
        <v>0</v>
      </c>
      <c r="AV28" s="138">
        <v>0</v>
      </c>
      <c r="AW28" s="138">
        <v>0</v>
      </c>
      <c r="AX28" s="138">
        <v>0</v>
      </c>
      <c r="AY28" s="138">
        <v>0</v>
      </c>
      <c r="AZ28" s="138">
        <v>0</v>
      </c>
      <c r="BA28" s="138">
        <v>0</v>
      </c>
      <c r="BB28" s="138">
        <v>0</v>
      </c>
      <c r="BC28" s="138">
        <v>0</v>
      </c>
    </row>
    <row r="29" spans="1:55" s="140" customFormat="1" ht="12.75" customHeight="1">
      <c r="A29" s="775" t="s">
        <v>538</v>
      </c>
      <c r="B29" s="775" t="s">
        <v>1307</v>
      </c>
      <c r="C29" s="775" t="s">
        <v>246</v>
      </c>
      <c r="D29" s="775" t="s">
        <v>1408</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762" t="s">
        <v>636</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row>
    <row r="30" spans="1:55" s="140" customFormat="1" ht="12.75" customHeight="1">
      <c r="A30" s="775" t="s">
        <v>538</v>
      </c>
      <c r="B30" s="775" t="s">
        <v>74</v>
      </c>
      <c r="C30" s="775" t="s">
        <v>246</v>
      </c>
      <c r="D30" s="775" t="s">
        <v>1408</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2221</v>
      </c>
      <c r="AE30" s="762" t="s">
        <v>637</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row>
    <row r="31" spans="1:55" s="140" customFormat="1" ht="12.75" customHeight="1">
      <c r="A31" s="775" t="s">
        <v>538</v>
      </c>
      <c r="B31" s="775" t="s">
        <v>75</v>
      </c>
      <c r="C31" s="775" t="s">
        <v>246</v>
      </c>
      <c r="D31" s="775" t="s">
        <v>1408</v>
      </c>
      <c r="E31" s="138">
        <v>0</v>
      </c>
      <c r="F31" s="138">
        <v>0</v>
      </c>
      <c r="G31" s="138">
        <v>0</v>
      </c>
      <c r="H31" s="138">
        <v>0</v>
      </c>
      <c r="I31" s="138">
        <v>0</v>
      </c>
      <c r="J31" s="138">
        <v>0</v>
      </c>
      <c r="K31" s="138">
        <v>0</v>
      </c>
      <c r="L31" s="138">
        <v>0</v>
      </c>
      <c r="M31" s="138">
        <v>0</v>
      </c>
      <c r="N31" s="138">
        <v>0</v>
      </c>
      <c r="O31" s="138">
        <v>0</v>
      </c>
      <c r="P31" s="138">
        <v>0</v>
      </c>
      <c r="Q31" s="138">
        <v>0</v>
      </c>
      <c r="R31" s="138">
        <v>0</v>
      </c>
      <c r="S31" s="138">
        <v>0</v>
      </c>
      <c r="T31" s="138">
        <v>0</v>
      </c>
      <c r="U31" s="138">
        <v>0</v>
      </c>
      <c r="V31" s="138">
        <v>0</v>
      </c>
      <c r="W31" s="138">
        <v>0</v>
      </c>
      <c r="X31" s="138">
        <v>0</v>
      </c>
      <c r="Y31" s="138">
        <v>0</v>
      </c>
      <c r="Z31" s="138">
        <v>0</v>
      </c>
      <c r="AA31" s="138">
        <v>0</v>
      </c>
      <c r="AB31" s="138">
        <v>0</v>
      </c>
      <c r="AC31" s="1054" t="s">
        <v>2225</v>
      </c>
      <c r="AE31" s="762" t="s">
        <v>638</v>
      </c>
      <c r="AF31" s="138">
        <v>0</v>
      </c>
      <c r="AG31" s="138">
        <v>0</v>
      </c>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0</v>
      </c>
      <c r="AW31" s="138">
        <v>0</v>
      </c>
      <c r="AX31" s="138">
        <v>0</v>
      </c>
      <c r="AY31" s="138">
        <v>0</v>
      </c>
      <c r="AZ31" s="138">
        <v>0</v>
      </c>
      <c r="BA31" s="138">
        <v>0</v>
      </c>
      <c r="BB31" s="138">
        <v>0</v>
      </c>
      <c r="BC31" s="138">
        <v>0</v>
      </c>
    </row>
    <row r="32" spans="1:55" s="140" customFormat="1" ht="12.75" customHeight="1">
      <c r="A32" s="775"/>
      <c r="B32" s="775"/>
      <c r="C32" s="775"/>
      <c r="D32" s="775"/>
      <c r="E32" s="141" t="str">
        <f>IF(AND(SUM(E28:E31)&gt;0,E29=0),"Missing Input",IF(AND(SUM(E28:E31)&gt;0,E30=0),"Missing Output",IF(AND(SUM(E28:E31)&gt;0,E29&gt;0,E30&gt;0),(E30*3.6+E31)/E29*100,"")))</f>
        <v/>
      </c>
      <c r="F32" s="141" t="str">
        <f t="shared" ref="F32:V32" si="12">IF(AND(SUM(F28:F31)&gt;0,F29=0),"Missing Input",IF(AND(SUM(F28:F31)&gt;0,F30=0),"Missing Output",IF(AND(SUM(F28:F31)&gt;0,F29&gt;0,F30&gt;0),(F30*3.6+F31)/F29*100,"")))</f>
        <v/>
      </c>
      <c r="G32" s="141" t="str">
        <f t="shared" si="12"/>
        <v/>
      </c>
      <c r="H32" s="141" t="str">
        <f t="shared" si="12"/>
        <v/>
      </c>
      <c r="I32" s="141" t="str">
        <f t="shared" si="12"/>
        <v/>
      </c>
      <c r="J32" s="141" t="str">
        <f t="shared" si="12"/>
        <v/>
      </c>
      <c r="K32" s="141" t="str">
        <f t="shared" si="12"/>
        <v/>
      </c>
      <c r="L32" s="141" t="str">
        <f t="shared" si="12"/>
        <v/>
      </c>
      <c r="M32" s="141" t="str">
        <f t="shared" si="12"/>
        <v/>
      </c>
      <c r="N32" s="141" t="str">
        <f t="shared" si="12"/>
        <v/>
      </c>
      <c r="O32" s="141" t="str">
        <f t="shared" si="12"/>
        <v/>
      </c>
      <c r="P32" s="141" t="str">
        <f t="shared" si="12"/>
        <v/>
      </c>
      <c r="Q32" s="141" t="str">
        <f t="shared" si="12"/>
        <v/>
      </c>
      <c r="R32" s="141" t="str">
        <f t="shared" si="12"/>
        <v/>
      </c>
      <c r="S32" s="141" t="str">
        <f t="shared" si="12"/>
        <v/>
      </c>
      <c r="T32" s="141" t="str">
        <f t="shared" si="12"/>
        <v/>
      </c>
      <c r="U32" s="141" t="str">
        <f t="shared" si="12"/>
        <v/>
      </c>
      <c r="V32" s="141" t="str">
        <f t="shared" si="12"/>
        <v/>
      </c>
      <c r="W32" s="141" t="str">
        <f t="shared" ref="W32:AB32" si="13">IF(AND(SUM(W28:W31)&gt;0,W29=0),"Missing Input",IF(AND(SUM(W28:W31)&gt;0,W30=0),"Missing Output",IF(AND(SUM(W28:W31)&gt;0,W29&gt;0,W30&gt;0),(W30*3.6+W31)/W29*100,"")))</f>
        <v/>
      </c>
      <c r="X32" s="141" t="str">
        <f t="shared" si="13"/>
        <v/>
      </c>
      <c r="Y32" s="141" t="str">
        <f t="shared" si="13"/>
        <v/>
      </c>
      <c r="Z32" s="141" t="str">
        <f t="shared" si="13"/>
        <v/>
      </c>
      <c r="AA32" s="141" t="str">
        <f t="shared" si="13"/>
        <v/>
      </c>
      <c r="AB32" s="141" t="str">
        <f t="shared" si="13"/>
        <v/>
      </c>
      <c r="AC32" s="1070" t="s">
        <v>2222</v>
      </c>
      <c r="AE32" s="762" t="s">
        <v>964</v>
      </c>
      <c r="AF32" s="141" t="str">
        <f t="shared" ref="AF32:BC32" si="14">IF(AND(SUM(AF28:AF31)&gt;0,AF29=0),"Missing Input",IF(AND(SUM(AF28:AF31)&gt;0,AF30=0),"Missing Output",IF(AND(SUM(AF28:AF31)&gt;0,AF29&gt;0,AF30&gt;0),(AF30*3.6+AF31)/AF29*100,"")))</f>
        <v/>
      </c>
      <c r="AG32" s="141" t="str">
        <f t="shared" si="14"/>
        <v/>
      </c>
      <c r="AH32" s="141" t="str">
        <f t="shared" si="14"/>
        <v/>
      </c>
      <c r="AI32" s="141" t="str">
        <f t="shared" si="14"/>
        <v/>
      </c>
      <c r="AJ32" s="141" t="str">
        <f t="shared" si="14"/>
        <v/>
      </c>
      <c r="AK32" s="141" t="str">
        <f t="shared" si="14"/>
        <v/>
      </c>
      <c r="AL32" s="141" t="str">
        <f t="shared" si="14"/>
        <v/>
      </c>
      <c r="AM32" s="141" t="str">
        <f t="shared" si="14"/>
        <v/>
      </c>
      <c r="AN32" s="141" t="str">
        <f t="shared" si="14"/>
        <v/>
      </c>
      <c r="AO32" s="141" t="str">
        <f t="shared" si="14"/>
        <v/>
      </c>
      <c r="AP32" s="141" t="str">
        <f t="shared" si="14"/>
        <v/>
      </c>
      <c r="AQ32" s="141" t="str">
        <f t="shared" si="14"/>
        <v/>
      </c>
      <c r="AR32" s="141" t="str">
        <f t="shared" si="14"/>
        <v/>
      </c>
      <c r="AS32" s="141" t="str">
        <f t="shared" si="14"/>
        <v/>
      </c>
      <c r="AT32" s="141" t="str">
        <f t="shared" si="14"/>
        <v/>
      </c>
      <c r="AU32" s="141" t="str">
        <f t="shared" si="14"/>
        <v/>
      </c>
      <c r="AV32" s="141" t="str">
        <f t="shared" si="14"/>
        <v/>
      </c>
      <c r="AW32" s="141" t="str">
        <f t="shared" si="14"/>
        <v/>
      </c>
      <c r="AX32" s="141" t="str">
        <f t="shared" si="14"/>
        <v/>
      </c>
      <c r="AY32" s="141" t="str">
        <f>IF(AND(SUM(AY28:AY31)&gt;0,AY29=0),"Missing Input",IF(AND(SUM(AY28:AY31)&gt;0,AY30=0),"Missing Output",IF(AND(SUM(AY28:AY31)&gt;0,AY29&gt;0,AY30&gt;0),(AY30*3.6+AY31)/AY29*100,"")))</f>
        <v/>
      </c>
      <c r="AZ32" s="141" t="str">
        <f>IF(AND(SUM(AZ28:AZ31)&gt;0,AZ29=0),"Missing Input",IF(AND(SUM(AZ28:AZ31)&gt;0,AZ30=0),"Missing Output",IF(AND(SUM(AZ28:AZ31)&gt;0,AZ29&gt;0,AZ30&gt;0),(AZ30*3.6+AZ31)/AZ29*100,"")))</f>
        <v/>
      </c>
      <c r="BA32" s="141" t="str">
        <f>IF(AND(SUM(BA28:BA31)&gt;0,BA29=0),"Missing Input",IF(AND(SUM(BA28:BA31)&gt;0,BA30=0),"Missing Output",IF(AND(SUM(BA28:BA31)&gt;0,BA29&gt;0,BA30&gt;0),(BA30*3.6+BA31)/BA29*100,"")))</f>
        <v/>
      </c>
      <c r="BB32" s="141" t="str">
        <f>IF(AND(SUM(BB28:BB31)&gt;0,BB29=0),"Missing Input",IF(AND(SUM(BB28:BB31)&gt;0,BB30=0),"Missing Output",IF(AND(SUM(BB28:BB31)&gt;0,BB29&gt;0,BB30&gt;0),(BB30*3.6+BB31)/BB29*100,"")))</f>
        <v/>
      </c>
      <c r="BC32" s="141" t="str">
        <f t="shared" si="14"/>
        <v/>
      </c>
    </row>
    <row r="33" spans="1:55" s="140" customFormat="1" ht="24" customHeight="1">
      <c r="A33" s="775"/>
      <c r="B33" s="775"/>
      <c r="C33" s="775"/>
      <c r="D33" s="775"/>
      <c r="E33" s="628"/>
      <c r="F33" s="628"/>
      <c r="G33" s="628"/>
      <c r="H33" s="628"/>
      <c r="I33" s="628"/>
      <c r="J33" s="629"/>
      <c r="K33" s="629"/>
      <c r="L33" s="629"/>
      <c r="M33" s="629"/>
      <c r="N33" s="629"/>
      <c r="O33" s="143"/>
      <c r="P33" s="629"/>
      <c r="Q33" s="629"/>
      <c r="R33" s="629"/>
      <c r="S33" s="629"/>
      <c r="T33" s="629"/>
      <c r="U33" s="629"/>
      <c r="V33" s="629"/>
      <c r="W33" s="629"/>
      <c r="X33" s="629"/>
      <c r="Y33" s="143"/>
      <c r="Z33" s="629"/>
      <c r="AA33" s="629"/>
      <c r="AB33" s="143"/>
      <c r="AC33" s="1066" t="s">
        <v>2154</v>
      </c>
      <c r="AE33" s="762" t="s">
        <v>199</v>
      </c>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629"/>
      <c r="BB33" s="629"/>
      <c r="BC33" s="629"/>
    </row>
    <row r="34" spans="1:55" s="140" customFormat="1" ht="12.75" customHeight="1">
      <c r="A34" s="775" t="s">
        <v>538</v>
      </c>
      <c r="B34" s="775" t="s">
        <v>73</v>
      </c>
      <c r="C34" s="775" t="s">
        <v>247</v>
      </c>
      <c r="D34" s="775" t="s">
        <v>1408</v>
      </c>
      <c r="E34" s="138">
        <v>0</v>
      </c>
      <c r="F34" s="138">
        <v>0</v>
      </c>
      <c r="G34" s="138">
        <v>0</v>
      </c>
      <c r="H34" s="138">
        <v>0</v>
      </c>
      <c r="I34" s="138">
        <v>0</v>
      </c>
      <c r="J34" s="138">
        <v>0</v>
      </c>
      <c r="K34" s="138">
        <v>0</v>
      </c>
      <c r="L34" s="138">
        <v>0</v>
      </c>
      <c r="M34" s="138">
        <v>0</v>
      </c>
      <c r="N34" s="138">
        <v>0</v>
      </c>
      <c r="O34" s="138">
        <v>0</v>
      </c>
      <c r="P34" s="138">
        <v>0</v>
      </c>
      <c r="Q34" s="138">
        <v>0</v>
      </c>
      <c r="R34" s="138">
        <v>0</v>
      </c>
      <c r="S34" s="138">
        <v>0</v>
      </c>
      <c r="T34" s="138">
        <v>0</v>
      </c>
      <c r="U34" s="138">
        <v>0</v>
      </c>
      <c r="V34" s="138">
        <v>0</v>
      </c>
      <c r="W34" s="138">
        <v>0</v>
      </c>
      <c r="X34" s="138">
        <v>0</v>
      </c>
      <c r="Y34" s="138">
        <v>0</v>
      </c>
      <c r="Z34" s="138">
        <v>0</v>
      </c>
      <c r="AA34" s="138">
        <v>0</v>
      </c>
      <c r="AB34" s="138">
        <v>0</v>
      </c>
      <c r="AC34" s="1054" t="s">
        <v>2219</v>
      </c>
      <c r="AE34" s="762" t="s">
        <v>1474</v>
      </c>
      <c r="AF34" s="138">
        <v>0</v>
      </c>
      <c r="AG34" s="138">
        <v>0</v>
      </c>
      <c r="AH34" s="138">
        <v>0</v>
      </c>
      <c r="AI34" s="138">
        <v>0</v>
      </c>
      <c r="AJ34" s="138">
        <v>0</v>
      </c>
      <c r="AK34" s="138">
        <v>0</v>
      </c>
      <c r="AL34" s="138">
        <v>0</v>
      </c>
      <c r="AM34" s="138">
        <v>0</v>
      </c>
      <c r="AN34" s="138">
        <v>0</v>
      </c>
      <c r="AO34" s="138">
        <v>0</v>
      </c>
      <c r="AP34" s="138">
        <v>0</v>
      </c>
      <c r="AQ34" s="138">
        <v>0</v>
      </c>
      <c r="AR34" s="138">
        <v>0</v>
      </c>
      <c r="AS34" s="138">
        <v>0</v>
      </c>
      <c r="AT34" s="138">
        <v>0</v>
      </c>
      <c r="AU34" s="138">
        <v>0</v>
      </c>
      <c r="AV34" s="138">
        <v>0</v>
      </c>
      <c r="AW34" s="138">
        <v>0</v>
      </c>
      <c r="AX34" s="138">
        <v>0</v>
      </c>
      <c r="AY34" s="138">
        <v>0</v>
      </c>
      <c r="AZ34" s="138">
        <v>0</v>
      </c>
      <c r="BA34" s="138">
        <v>0</v>
      </c>
      <c r="BB34" s="138">
        <v>0</v>
      </c>
      <c r="BC34" s="138">
        <v>0</v>
      </c>
    </row>
    <row r="35" spans="1:55" s="140" customFormat="1" ht="12.75" customHeight="1">
      <c r="A35" s="748" t="s">
        <v>538</v>
      </c>
      <c r="B35" s="775" t="s">
        <v>1307</v>
      </c>
      <c r="C35" s="775" t="s">
        <v>247</v>
      </c>
      <c r="D35" s="775" t="s">
        <v>1408</v>
      </c>
      <c r="E35" s="138">
        <v>0</v>
      </c>
      <c r="F35" s="138">
        <v>0</v>
      </c>
      <c r="G35" s="138">
        <v>0</v>
      </c>
      <c r="H35" s="138">
        <v>0</v>
      </c>
      <c r="I35" s="138">
        <v>0</v>
      </c>
      <c r="J35" s="138">
        <v>0</v>
      </c>
      <c r="K35" s="138">
        <v>0</v>
      </c>
      <c r="L35" s="138">
        <v>0</v>
      </c>
      <c r="M35" s="138">
        <v>0</v>
      </c>
      <c r="N35" s="138">
        <v>0</v>
      </c>
      <c r="O35" s="138">
        <v>0</v>
      </c>
      <c r="P35" s="138">
        <v>0</v>
      </c>
      <c r="Q35" s="138">
        <v>0</v>
      </c>
      <c r="R35" s="138">
        <v>0</v>
      </c>
      <c r="S35" s="138">
        <v>0</v>
      </c>
      <c r="T35" s="138">
        <v>0</v>
      </c>
      <c r="U35" s="138">
        <v>0</v>
      </c>
      <c r="V35" s="138">
        <v>0</v>
      </c>
      <c r="W35" s="138">
        <v>0</v>
      </c>
      <c r="X35" s="138">
        <v>0</v>
      </c>
      <c r="Y35" s="138">
        <v>0</v>
      </c>
      <c r="Z35" s="138">
        <v>0</v>
      </c>
      <c r="AA35" s="138">
        <v>0</v>
      </c>
      <c r="AB35" s="138">
        <v>0</v>
      </c>
      <c r="AC35" s="1054" t="s">
        <v>2220</v>
      </c>
      <c r="AE35" s="762" t="s">
        <v>636</v>
      </c>
      <c r="AF35" s="138">
        <v>0</v>
      </c>
      <c r="AG35" s="138">
        <v>0</v>
      </c>
      <c r="AH35" s="138">
        <v>0</v>
      </c>
      <c r="AI35" s="138">
        <v>0</v>
      </c>
      <c r="AJ35" s="138">
        <v>0</v>
      </c>
      <c r="AK35" s="138">
        <v>0</v>
      </c>
      <c r="AL35" s="138">
        <v>0</v>
      </c>
      <c r="AM35" s="138">
        <v>0</v>
      </c>
      <c r="AN35" s="138">
        <v>0</v>
      </c>
      <c r="AO35" s="138">
        <v>0</v>
      </c>
      <c r="AP35" s="138">
        <v>0</v>
      </c>
      <c r="AQ35" s="138">
        <v>0</v>
      </c>
      <c r="AR35" s="138">
        <v>0</v>
      </c>
      <c r="AS35" s="138">
        <v>0</v>
      </c>
      <c r="AT35" s="138">
        <v>0</v>
      </c>
      <c r="AU35" s="138">
        <v>0</v>
      </c>
      <c r="AV35" s="138">
        <v>0</v>
      </c>
      <c r="AW35" s="138">
        <v>0</v>
      </c>
      <c r="AX35" s="138">
        <v>0</v>
      </c>
      <c r="AY35" s="138">
        <v>0</v>
      </c>
      <c r="AZ35" s="138">
        <v>0</v>
      </c>
      <c r="BA35" s="138">
        <v>0</v>
      </c>
      <c r="BB35" s="138">
        <v>0</v>
      </c>
      <c r="BC35" s="138">
        <v>0</v>
      </c>
    </row>
    <row r="36" spans="1:55" s="140" customFormat="1" ht="12.75" customHeight="1">
      <c r="A36" s="777" t="s">
        <v>538</v>
      </c>
      <c r="B36" s="775" t="s">
        <v>75</v>
      </c>
      <c r="C36" s="775" t="s">
        <v>247</v>
      </c>
      <c r="D36" s="775" t="s">
        <v>1408</v>
      </c>
      <c r="E36" s="138">
        <v>0</v>
      </c>
      <c r="F36" s="138">
        <v>0</v>
      </c>
      <c r="G36" s="138">
        <v>0</v>
      </c>
      <c r="H36" s="138">
        <v>0</v>
      </c>
      <c r="I36" s="138">
        <v>0</v>
      </c>
      <c r="J36" s="138">
        <v>0</v>
      </c>
      <c r="K36" s="138">
        <v>0</v>
      </c>
      <c r="L36" s="138">
        <v>0</v>
      </c>
      <c r="M36" s="138">
        <v>0</v>
      </c>
      <c r="N36" s="138">
        <v>0</v>
      </c>
      <c r="O36" s="138">
        <v>0</v>
      </c>
      <c r="P36" s="138">
        <v>0</v>
      </c>
      <c r="Q36" s="138">
        <v>0</v>
      </c>
      <c r="R36" s="138">
        <v>0</v>
      </c>
      <c r="S36" s="138">
        <v>0</v>
      </c>
      <c r="T36" s="138">
        <v>0</v>
      </c>
      <c r="U36" s="138">
        <v>0</v>
      </c>
      <c r="V36" s="138">
        <v>0</v>
      </c>
      <c r="W36" s="138">
        <v>0</v>
      </c>
      <c r="X36" s="138">
        <v>0</v>
      </c>
      <c r="Y36" s="138">
        <v>0</v>
      </c>
      <c r="Z36" s="138">
        <v>0</v>
      </c>
      <c r="AA36" s="138">
        <v>0</v>
      </c>
      <c r="AB36" s="138">
        <v>0</v>
      </c>
      <c r="AC36" s="1054" t="s">
        <v>2225</v>
      </c>
      <c r="AE36" s="762" t="s">
        <v>638</v>
      </c>
      <c r="AF36" s="138">
        <v>0</v>
      </c>
      <c r="AG36" s="138">
        <v>0</v>
      </c>
      <c r="AH36" s="138">
        <v>0</v>
      </c>
      <c r="AI36" s="138">
        <v>0</v>
      </c>
      <c r="AJ36" s="138">
        <v>0</v>
      </c>
      <c r="AK36" s="138">
        <v>0</v>
      </c>
      <c r="AL36" s="138">
        <v>0</v>
      </c>
      <c r="AM36" s="138">
        <v>0</v>
      </c>
      <c r="AN36" s="138">
        <v>0</v>
      </c>
      <c r="AO36" s="138">
        <v>0</v>
      </c>
      <c r="AP36" s="138">
        <v>0</v>
      </c>
      <c r="AQ36" s="138">
        <v>0</v>
      </c>
      <c r="AR36" s="138">
        <v>0</v>
      </c>
      <c r="AS36" s="138">
        <v>0</v>
      </c>
      <c r="AT36" s="138">
        <v>0</v>
      </c>
      <c r="AU36" s="138">
        <v>0</v>
      </c>
      <c r="AV36" s="138">
        <v>0</v>
      </c>
      <c r="AW36" s="138">
        <v>0</v>
      </c>
      <c r="AX36" s="138">
        <v>0</v>
      </c>
      <c r="AY36" s="138">
        <v>0</v>
      </c>
      <c r="AZ36" s="138">
        <v>0</v>
      </c>
      <c r="BA36" s="138">
        <v>0</v>
      </c>
      <c r="BB36" s="138">
        <v>0</v>
      </c>
      <c r="BC36" s="138">
        <v>0</v>
      </c>
    </row>
    <row r="37" spans="1:55" s="140" customFormat="1" ht="12.75" customHeight="1">
      <c r="A37" s="777"/>
      <c r="B37" s="775"/>
      <c r="C37" s="775"/>
      <c r="D37" s="775"/>
      <c r="E37" s="141" t="str">
        <f>IF(AND(SUM(E34:E36)&gt;0,E35=0),"Missing Input",IF(AND(SUM(E34:E35)&gt;0,E36=0),"Missing Output",IF(AND(SUM(E34:E36)&gt;0,E35&gt;0,E36&gt;0),(E36/E35)*100,"")))</f>
        <v/>
      </c>
      <c r="F37" s="141" t="str">
        <f t="shared" ref="F37:V37" si="15">IF(AND(SUM(F34:F36)&gt;0,F35=0),"Missing Input",IF(AND(SUM(F34:F35)&gt;0,F36=0),"Missing Output",IF(AND(SUM(F34:F36)&gt;0,F35&gt;0,F36&gt;0),(F36/F35)*100,"")))</f>
        <v/>
      </c>
      <c r="G37" s="141" t="str">
        <f t="shared" si="15"/>
        <v/>
      </c>
      <c r="H37" s="141" t="str">
        <f t="shared" si="15"/>
        <v/>
      </c>
      <c r="I37" s="141" t="str">
        <f t="shared" si="15"/>
        <v/>
      </c>
      <c r="J37" s="141" t="str">
        <f t="shared" si="15"/>
        <v/>
      </c>
      <c r="K37" s="141" t="str">
        <f t="shared" si="15"/>
        <v/>
      </c>
      <c r="L37" s="141" t="str">
        <f t="shared" si="15"/>
        <v/>
      </c>
      <c r="M37" s="141" t="str">
        <f t="shared" si="15"/>
        <v/>
      </c>
      <c r="N37" s="141" t="str">
        <f t="shared" si="15"/>
        <v/>
      </c>
      <c r="O37" s="141" t="str">
        <f t="shared" si="15"/>
        <v/>
      </c>
      <c r="P37" s="141" t="str">
        <f t="shared" si="15"/>
        <v/>
      </c>
      <c r="Q37" s="141" t="str">
        <f t="shared" si="15"/>
        <v/>
      </c>
      <c r="R37" s="141" t="str">
        <f t="shared" si="15"/>
        <v/>
      </c>
      <c r="S37" s="141" t="str">
        <f t="shared" si="15"/>
        <v/>
      </c>
      <c r="T37" s="141" t="str">
        <f t="shared" si="15"/>
        <v/>
      </c>
      <c r="U37" s="141" t="str">
        <f t="shared" si="15"/>
        <v/>
      </c>
      <c r="V37" s="141" t="str">
        <f t="shared" si="15"/>
        <v/>
      </c>
      <c r="W37" s="141" t="str">
        <f t="shared" ref="W37:AB37" si="16">IF(AND(SUM(W34:W36)&gt;0,W35=0),"Missing Input",IF(AND(SUM(W34:W35)&gt;0,W36=0),"Missing Output",IF(AND(SUM(W34:W36)&gt;0,W35&gt;0,W36&gt;0),(W36/W35)*100,"")))</f>
        <v/>
      </c>
      <c r="X37" s="141" t="str">
        <f t="shared" si="16"/>
        <v/>
      </c>
      <c r="Y37" s="141" t="str">
        <f t="shared" si="16"/>
        <v/>
      </c>
      <c r="Z37" s="141" t="str">
        <f t="shared" si="16"/>
        <v/>
      </c>
      <c r="AA37" s="141" t="str">
        <f t="shared" si="16"/>
        <v/>
      </c>
      <c r="AB37" s="141" t="str">
        <f t="shared" si="16"/>
        <v/>
      </c>
      <c r="AC37" s="1070" t="s">
        <v>2222</v>
      </c>
      <c r="AE37" s="762" t="s">
        <v>964</v>
      </c>
      <c r="AF37" s="141" t="str">
        <f t="shared" ref="AF37:BC37" si="17">IF(AND(SUM(AF34:AF36)&gt;0,AF35=0),"Missing Input",IF(AND(SUM(AF34:AF35)&gt;0,AF36=0),"Missing Output",IF(AND(SUM(AF34:AF36)&gt;0,AF35&gt;0,AF36&gt;0),(AF36/AF35)*100,"")))</f>
        <v/>
      </c>
      <c r="AG37" s="141" t="str">
        <f t="shared" si="17"/>
        <v/>
      </c>
      <c r="AH37" s="141" t="str">
        <f t="shared" si="17"/>
        <v/>
      </c>
      <c r="AI37" s="141" t="str">
        <f t="shared" si="17"/>
        <v/>
      </c>
      <c r="AJ37" s="141" t="str">
        <f t="shared" si="17"/>
        <v/>
      </c>
      <c r="AK37" s="141" t="str">
        <f t="shared" si="17"/>
        <v/>
      </c>
      <c r="AL37" s="141" t="str">
        <f t="shared" si="17"/>
        <v/>
      </c>
      <c r="AM37" s="141" t="str">
        <f t="shared" si="17"/>
        <v/>
      </c>
      <c r="AN37" s="141" t="str">
        <f t="shared" si="17"/>
        <v/>
      </c>
      <c r="AO37" s="141" t="str">
        <f t="shared" si="17"/>
        <v/>
      </c>
      <c r="AP37" s="141" t="str">
        <f t="shared" si="17"/>
        <v/>
      </c>
      <c r="AQ37" s="141" t="str">
        <f t="shared" si="17"/>
        <v/>
      </c>
      <c r="AR37" s="141" t="str">
        <f t="shared" si="17"/>
        <v/>
      </c>
      <c r="AS37" s="141" t="str">
        <f t="shared" si="17"/>
        <v/>
      </c>
      <c r="AT37" s="141" t="str">
        <f t="shared" si="17"/>
        <v/>
      </c>
      <c r="AU37" s="141" t="str">
        <f t="shared" si="17"/>
        <v/>
      </c>
      <c r="AV37" s="141" t="str">
        <f t="shared" si="17"/>
        <v/>
      </c>
      <c r="AW37" s="141" t="str">
        <f t="shared" si="17"/>
        <v/>
      </c>
      <c r="AX37" s="141" t="str">
        <f t="shared" si="17"/>
        <v/>
      </c>
      <c r="AY37" s="141" t="str">
        <f>IF(AND(SUM(AY34:AY36)&gt;0,AY35=0),"Missing Input",IF(AND(SUM(AY34:AY35)&gt;0,AY36=0),"Missing Output",IF(AND(SUM(AY34:AY36)&gt;0,AY35&gt;0,AY36&gt;0),(AY36/AY35)*100,"")))</f>
        <v/>
      </c>
      <c r="AZ37" s="141" t="str">
        <f>IF(AND(SUM(AZ34:AZ36)&gt;0,AZ35=0),"Missing Input",IF(AND(SUM(AZ34:AZ35)&gt;0,AZ36=0),"Missing Output",IF(AND(SUM(AZ34:AZ36)&gt;0,AZ35&gt;0,AZ36&gt;0),(AZ36/AZ35)*100,"")))</f>
        <v/>
      </c>
      <c r="BA37" s="141" t="str">
        <f>IF(AND(SUM(BA34:BA36)&gt;0,BA35=0),"Missing Input",IF(AND(SUM(BA34:BA35)&gt;0,BA36=0),"Missing Output",IF(AND(SUM(BA34:BA36)&gt;0,BA35&gt;0,BA36&gt;0),(BA36/BA35)*100,"")))</f>
        <v/>
      </c>
      <c r="BB37" s="141" t="str">
        <f>IF(AND(SUM(BB34:BB36)&gt;0,BB35=0),"Missing Input",IF(AND(SUM(BB34:BB35)&gt;0,BB36=0),"Missing Output",IF(AND(SUM(BB34:BB36)&gt;0,BB35&gt;0,BB36&gt;0),(BB36/BB35)*100,"")))</f>
        <v/>
      </c>
      <c r="BC37" s="141" t="str">
        <f t="shared" si="17"/>
        <v/>
      </c>
    </row>
    <row r="38" spans="1:55" s="140" customFormat="1" ht="24" customHeight="1">
      <c r="A38" s="777"/>
      <c r="B38" s="775"/>
      <c r="C38" s="775"/>
      <c r="D38" s="775"/>
      <c r="E38" s="142"/>
      <c r="F38" s="142"/>
      <c r="G38" s="142"/>
      <c r="H38" s="142"/>
      <c r="I38" s="142"/>
      <c r="J38" s="143"/>
      <c r="K38" s="143"/>
      <c r="L38" s="143"/>
      <c r="M38" s="143"/>
      <c r="N38" s="143"/>
      <c r="O38" s="143"/>
      <c r="P38" s="143"/>
      <c r="Q38" s="143"/>
      <c r="R38" s="143"/>
      <c r="S38" s="143"/>
      <c r="T38" s="143"/>
      <c r="U38" s="143"/>
      <c r="V38" s="143"/>
      <c r="W38" s="143"/>
      <c r="X38" s="143"/>
      <c r="Y38" s="143"/>
      <c r="Z38" s="143"/>
      <c r="AA38" s="143"/>
      <c r="AB38" s="143"/>
      <c r="AC38" s="1071" t="s">
        <v>2223</v>
      </c>
      <c r="AE38" s="762" t="s">
        <v>759</v>
      </c>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row>
    <row r="39" spans="1:55" s="140" customFormat="1">
      <c r="A39" s="777" t="s">
        <v>538</v>
      </c>
      <c r="B39" s="793" t="s">
        <v>74</v>
      </c>
      <c r="C39" s="775" t="s">
        <v>615</v>
      </c>
      <c r="D39" s="775" t="s">
        <v>1408</v>
      </c>
      <c r="E39" s="718">
        <f>SUM(E9,E14,E25,E30)</f>
        <v>0</v>
      </c>
      <c r="F39" s="718">
        <f t="shared" ref="F39:R39" si="18">SUM(F9,F14,F25,F30)</f>
        <v>0</v>
      </c>
      <c r="G39" s="718">
        <f t="shared" si="18"/>
        <v>0</v>
      </c>
      <c r="H39" s="718">
        <f t="shared" si="18"/>
        <v>0</v>
      </c>
      <c r="I39" s="718">
        <f t="shared" si="18"/>
        <v>0</v>
      </c>
      <c r="J39" s="718">
        <f t="shared" si="18"/>
        <v>0</v>
      </c>
      <c r="K39" s="718">
        <f t="shared" si="18"/>
        <v>0</v>
      </c>
      <c r="L39" s="718">
        <f t="shared" si="18"/>
        <v>0</v>
      </c>
      <c r="M39" s="718">
        <f t="shared" si="18"/>
        <v>0</v>
      </c>
      <c r="N39" s="718">
        <f t="shared" si="18"/>
        <v>0</v>
      </c>
      <c r="O39" s="722">
        <f t="shared" si="18"/>
        <v>0</v>
      </c>
      <c r="P39" s="718">
        <f t="shared" si="18"/>
        <v>0</v>
      </c>
      <c r="Q39" s="718">
        <f t="shared" si="18"/>
        <v>0</v>
      </c>
      <c r="R39" s="718">
        <f t="shared" si="18"/>
        <v>0</v>
      </c>
      <c r="S39" s="718">
        <f t="shared" ref="S39:AB39" si="19">SUM(S9,S14,S25,S30)</f>
        <v>0</v>
      </c>
      <c r="T39" s="718">
        <f t="shared" si="19"/>
        <v>0</v>
      </c>
      <c r="U39" s="718">
        <f t="shared" si="19"/>
        <v>0</v>
      </c>
      <c r="V39" s="718">
        <f t="shared" si="19"/>
        <v>0</v>
      </c>
      <c r="W39" s="718">
        <f t="shared" si="19"/>
        <v>0</v>
      </c>
      <c r="X39" s="718">
        <f>SUM(X9,X14,X25,X30)</f>
        <v>0</v>
      </c>
      <c r="Y39" s="722">
        <f>SUM(Y9,Y14,Y25,Y30)</f>
        <v>0</v>
      </c>
      <c r="Z39" s="718">
        <f>SUM(Z9,Z14,Z25,Z30)</f>
        <v>0</v>
      </c>
      <c r="AA39" s="718">
        <f>SUM(AA9,AA14,AA25,AA30)</f>
        <v>0</v>
      </c>
      <c r="AB39" s="722">
        <f t="shared" si="19"/>
        <v>0</v>
      </c>
      <c r="AC39" s="1072" t="s">
        <v>2224</v>
      </c>
      <c r="AE39" s="762" t="s">
        <v>637</v>
      </c>
      <c r="AF39" s="145">
        <f t="shared" ref="AF39:BC39" si="20">SUM(AF9,AF14,AF25,AF30)</f>
        <v>0</v>
      </c>
      <c r="AG39" s="145">
        <f t="shared" si="20"/>
        <v>0</v>
      </c>
      <c r="AH39" s="145">
        <f t="shared" si="20"/>
        <v>0</v>
      </c>
      <c r="AI39" s="145">
        <f t="shared" si="20"/>
        <v>0</v>
      </c>
      <c r="AJ39" s="145">
        <f t="shared" si="20"/>
        <v>0</v>
      </c>
      <c r="AK39" s="145">
        <f t="shared" si="20"/>
        <v>0</v>
      </c>
      <c r="AL39" s="145">
        <f t="shared" si="20"/>
        <v>0</v>
      </c>
      <c r="AM39" s="145">
        <f t="shared" si="20"/>
        <v>0</v>
      </c>
      <c r="AN39" s="145">
        <f t="shared" si="20"/>
        <v>0</v>
      </c>
      <c r="AO39" s="145">
        <f t="shared" si="20"/>
        <v>0</v>
      </c>
      <c r="AP39" s="145">
        <f t="shared" si="20"/>
        <v>0</v>
      </c>
      <c r="AQ39" s="145">
        <f t="shared" si="20"/>
        <v>0</v>
      </c>
      <c r="AR39" s="145">
        <f t="shared" si="20"/>
        <v>0</v>
      </c>
      <c r="AS39" s="145">
        <f t="shared" si="20"/>
        <v>0</v>
      </c>
      <c r="AT39" s="145">
        <f t="shared" si="20"/>
        <v>0</v>
      </c>
      <c r="AU39" s="145">
        <f t="shared" si="20"/>
        <v>0</v>
      </c>
      <c r="AV39" s="145">
        <f t="shared" si="20"/>
        <v>0</v>
      </c>
      <c r="AW39" s="145">
        <f t="shared" si="20"/>
        <v>0</v>
      </c>
      <c r="AX39" s="145">
        <f t="shared" si="20"/>
        <v>0</v>
      </c>
      <c r="AY39" s="145">
        <f>SUM(AY9,AY14,AY25,AY30)</f>
        <v>0</v>
      </c>
      <c r="AZ39" s="145">
        <f>SUM(AZ9,AZ14,AZ25,AZ30)</f>
        <v>0</v>
      </c>
      <c r="BA39" s="145">
        <f>SUM(BA9,BA14,BA25,BA30)</f>
        <v>0</v>
      </c>
      <c r="BB39" s="145">
        <f>SUM(BB9,BB14,BB25,BB30)</f>
        <v>0</v>
      </c>
      <c r="BC39" s="145">
        <f t="shared" si="20"/>
        <v>0</v>
      </c>
    </row>
    <row r="40" spans="1:55" s="140" customFormat="1" ht="12.75" thickBot="1">
      <c r="A40" s="777" t="s">
        <v>538</v>
      </c>
      <c r="B40" s="775" t="s">
        <v>75</v>
      </c>
      <c r="C40" s="775" t="s">
        <v>615</v>
      </c>
      <c r="D40" s="775" t="s">
        <v>1408</v>
      </c>
      <c r="E40" s="720">
        <f>SUM(E15,E20,E31,E36)</f>
        <v>0</v>
      </c>
      <c r="F40" s="720">
        <f t="shared" ref="F40:R40" si="21">SUM(F15,F20,F31,F36)</f>
        <v>0</v>
      </c>
      <c r="G40" s="720">
        <f t="shared" si="21"/>
        <v>0</v>
      </c>
      <c r="H40" s="720">
        <f t="shared" si="21"/>
        <v>0</v>
      </c>
      <c r="I40" s="720">
        <f t="shared" si="21"/>
        <v>0</v>
      </c>
      <c r="J40" s="720">
        <f t="shared" si="21"/>
        <v>0</v>
      </c>
      <c r="K40" s="720">
        <f t="shared" si="21"/>
        <v>0</v>
      </c>
      <c r="L40" s="720">
        <f t="shared" si="21"/>
        <v>0</v>
      </c>
      <c r="M40" s="720">
        <f t="shared" si="21"/>
        <v>0</v>
      </c>
      <c r="N40" s="720">
        <f t="shared" si="21"/>
        <v>0</v>
      </c>
      <c r="O40" s="723">
        <f t="shared" si="21"/>
        <v>0</v>
      </c>
      <c r="P40" s="720">
        <f t="shared" si="21"/>
        <v>0</v>
      </c>
      <c r="Q40" s="720">
        <f t="shared" si="21"/>
        <v>0</v>
      </c>
      <c r="R40" s="720">
        <f t="shared" si="21"/>
        <v>0</v>
      </c>
      <c r="S40" s="720">
        <f t="shared" ref="S40:AB40" si="22">SUM(S15,S20,S31,S36)</f>
        <v>0</v>
      </c>
      <c r="T40" s="720">
        <f t="shared" si="22"/>
        <v>0</v>
      </c>
      <c r="U40" s="720">
        <f t="shared" si="22"/>
        <v>0</v>
      </c>
      <c r="V40" s="720">
        <f t="shared" si="22"/>
        <v>0</v>
      </c>
      <c r="W40" s="720">
        <f t="shared" si="22"/>
        <v>0</v>
      </c>
      <c r="X40" s="720">
        <f>SUM(X15,X20,X31,X36)</f>
        <v>0</v>
      </c>
      <c r="Y40" s="723">
        <f>SUM(Y15,Y20,Y31,Y36)</f>
        <v>0</v>
      </c>
      <c r="Z40" s="720">
        <f>SUM(Z15,Z20,Z31,Z36)</f>
        <v>0</v>
      </c>
      <c r="AA40" s="720">
        <f>SUM(AA15,AA20,AA31,AA36)</f>
        <v>0</v>
      </c>
      <c r="AB40" s="723">
        <f t="shared" si="22"/>
        <v>0</v>
      </c>
      <c r="AC40" s="1073" t="s">
        <v>2225</v>
      </c>
      <c r="AE40" s="764" t="s">
        <v>638</v>
      </c>
      <c r="AF40" s="146">
        <f t="shared" ref="AF40:BC40" si="23">SUM(AF15,AF20,AF31,AF36)</f>
        <v>0</v>
      </c>
      <c r="AG40" s="146">
        <f t="shared" si="23"/>
        <v>0</v>
      </c>
      <c r="AH40" s="146">
        <f t="shared" si="23"/>
        <v>0</v>
      </c>
      <c r="AI40" s="146">
        <f t="shared" si="23"/>
        <v>0</v>
      </c>
      <c r="AJ40" s="146">
        <f t="shared" si="23"/>
        <v>0</v>
      </c>
      <c r="AK40" s="146">
        <f t="shared" si="23"/>
        <v>0</v>
      </c>
      <c r="AL40" s="146">
        <f t="shared" si="23"/>
        <v>0</v>
      </c>
      <c r="AM40" s="146">
        <f t="shared" si="23"/>
        <v>0</v>
      </c>
      <c r="AN40" s="146">
        <f t="shared" si="23"/>
        <v>0</v>
      </c>
      <c r="AO40" s="146">
        <f t="shared" si="23"/>
        <v>0</v>
      </c>
      <c r="AP40" s="146">
        <f t="shared" si="23"/>
        <v>0</v>
      </c>
      <c r="AQ40" s="146">
        <f t="shared" si="23"/>
        <v>0</v>
      </c>
      <c r="AR40" s="146">
        <f t="shared" si="23"/>
        <v>0</v>
      </c>
      <c r="AS40" s="146">
        <f t="shared" si="23"/>
        <v>0</v>
      </c>
      <c r="AT40" s="146">
        <f t="shared" si="23"/>
        <v>0</v>
      </c>
      <c r="AU40" s="146">
        <f t="shared" si="23"/>
        <v>0</v>
      </c>
      <c r="AV40" s="146">
        <f t="shared" si="23"/>
        <v>0</v>
      </c>
      <c r="AW40" s="146">
        <f t="shared" si="23"/>
        <v>0</v>
      </c>
      <c r="AX40" s="146">
        <f t="shared" si="23"/>
        <v>0</v>
      </c>
      <c r="AY40" s="146">
        <f>SUM(AY15,AY20,AY31,AY36)</f>
        <v>0</v>
      </c>
      <c r="AZ40" s="146">
        <f>SUM(AZ15,AZ20,AZ31,AZ36)</f>
        <v>0</v>
      </c>
      <c r="BA40" s="146">
        <f>SUM(BA15,BA20,BA31,BA36)</f>
        <v>0</v>
      </c>
      <c r="BB40" s="146">
        <f>SUM(BB15,BB20,BB31,BB36)</f>
        <v>0</v>
      </c>
      <c r="BC40" s="146">
        <f t="shared" si="23"/>
        <v>0</v>
      </c>
    </row>
  </sheetData>
  <phoneticPr fontId="11" type="noConversion"/>
  <conditionalFormatting sqref="E6:Z40">
    <cfRule type="expression" dxfId="167" priority="2" stopIfTrue="1">
      <formula>E6&lt;&gt;AF6</formula>
    </cfRule>
  </conditionalFormatting>
  <conditionalFormatting sqref="AB6:AB40">
    <cfRule type="expression" dxfId="166" priority="119" stopIfTrue="1">
      <formula>AB6&lt;&gt;BC6</formula>
    </cfRule>
  </conditionalFormatting>
  <conditionalFormatting sqref="AA6:AA40">
    <cfRule type="expression" dxfId="165" priority="1" stopIfTrue="1">
      <formula>AA6&lt;&gt;BB6</formula>
    </cfRule>
  </conditionalFormatting>
  <dataValidations count="1">
    <dataValidation type="whole" operator="greaterThanOrEqual" allowBlank="1" showInputMessage="1" showErrorMessage="1" error="Positive whole numbers only / Nombres entiers positifs uniquement" sqref="AF12:BC15 AF7:BC9 AF34:BC36 AF28:BC31 AF23:BC25 AF18:BC20 E12:AB15 E7:AB9 E34:AB36 E28:AB31 E23:AB25 E18:AB20">
      <formula1>0</formula1>
    </dataValidation>
  </dataValidations>
  <pageMargins left="0.25" right="0.25" top="0.5" bottom="0.3" header="0.5" footer="0.5"/>
  <pageSetup paperSize="9" scale="59" orientation="landscape" r:id="rId1"/>
  <headerFooter alignWithMargins="0"/>
  <legacyDrawing r:id="rId2"/>
</worksheet>
</file>

<file path=xl/worksheets/sheet51.xml><?xml version="1.0" encoding="utf-8"?>
<worksheet xmlns="http://schemas.openxmlformats.org/spreadsheetml/2006/main" xmlns:r="http://schemas.openxmlformats.org/officeDocument/2006/relationships">
  <sheetPr codeName="Sheet_TS34" enableFormatConditionsCalculation="0">
    <tabColor indexed="43"/>
    <pageSetUpPr fitToPage="1"/>
  </sheetPr>
  <dimension ref="A1:BP40"/>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17" sqref="AC17"/>
    </sheetView>
  </sheetViews>
  <sheetFormatPr defaultRowHeight="12"/>
  <cols>
    <col min="1" max="4" width="10.140625" style="777" hidden="1" customWidth="1"/>
    <col min="5" max="28" width="8.7109375" style="95" customWidth="1"/>
    <col min="29" max="29" width="30.7109375" style="777" customWidth="1"/>
    <col min="30" max="30" width="9.140625" style="95" hidden="1" customWidth="1"/>
    <col min="31" max="31" width="33.42578125" style="777" hidden="1" customWidth="1"/>
    <col min="32" max="68" width="9.140625" style="95" hidden="1" customWidth="1"/>
    <col min="69" max="79" width="9.140625" style="95" customWidth="1"/>
    <col min="80" max="16384" width="9.140625" style="95"/>
  </cols>
  <sheetData>
    <row r="1" spans="1:55" ht="48.95" customHeight="1">
      <c r="F1" s="402"/>
      <c r="G1" s="220"/>
      <c r="H1" s="220"/>
      <c r="I1" s="1075" t="s">
        <v>2250</v>
      </c>
      <c r="J1" s="220"/>
      <c r="K1" s="220"/>
      <c r="L1" s="220"/>
      <c r="N1" s="402"/>
      <c r="O1" s="221"/>
      <c r="P1" s="221"/>
      <c r="Q1" s="221"/>
      <c r="R1" s="221"/>
      <c r="S1" s="221"/>
      <c r="T1" s="221"/>
      <c r="U1" s="1075" t="s">
        <v>2250</v>
      </c>
      <c r="V1" s="221"/>
      <c r="W1" s="221"/>
      <c r="X1" s="221"/>
      <c r="Y1" s="221"/>
      <c r="Z1" s="221"/>
      <c r="AA1" s="221"/>
      <c r="AB1" s="221"/>
      <c r="AC1" s="1040">
        <f ca="1">NOW()</f>
        <v>41912.572466666665</v>
      </c>
      <c r="AE1" s="787" t="s">
        <v>665</v>
      </c>
    </row>
    <row r="2" spans="1:55"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c r="AE2" s="770"/>
    </row>
    <row r="3" spans="1:55"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E3" s="772"/>
    </row>
    <row r="4" spans="1:55" s="99" customFormat="1">
      <c r="A4" s="759" t="s">
        <v>1304</v>
      </c>
      <c r="B4" s="759" t="s">
        <v>1302</v>
      </c>
      <c r="C4" s="759" t="s">
        <v>1303</v>
      </c>
      <c r="D4" s="760" t="s">
        <v>1305</v>
      </c>
      <c r="E4" s="98"/>
      <c r="F4" s="98"/>
      <c r="G4" s="98"/>
      <c r="H4" s="98"/>
      <c r="I4" s="98"/>
      <c r="J4" s="98"/>
      <c r="K4" s="98"/>
      <c r="L4" s="98"/>
      <c r="AC4" s="771"/>
      <c r="AE4" s="772"/>
    </row>
    <row r="5" spans="1:55" s="99"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137" customFormat="1" ht="24" customHeight="1" thickBot="1">
      <c r="A6" s="789"/>
      <c r="B6" s="789"/>
      <c r="C6" s="789"/>
      <c r="D6" s="789"/>
      <c r="E6" s="626"/>
      <c r="F6" s="626"/>
      <c r="G6" s="626"/>
      <c r="H6" s="626"/>
      <c r="I6" s="626"/>
      <c r="J6" s="626"/>
      <c r="K6" s="626"/>
      <c r="L6" s="626"/>
      <c r="M6" s="626"/>
      <c r="N6" s="626"/>
      <c r="O6" s="126"/>
      <c r="P6" s="627"/>
      <c r="Q6" s="627"/>
      <c r="R6" s="627"/>
      <c r="S6" s="627"/>
      <c r="T6" s="627"/>
      <c r="U6" s="627"/>
      <c r="V6" s="627"/>
      <c r="W6" s="627"/>
      <c r="X6" s="627"/>
      <c r="Y6" s="126"/>
      <c r="Z6" s="627"/>
      <c r="AA6" s="627"/>
      <c r="AB6" s="126"/>
      <c r="AC6" s="1069" t="s">
        <v>2142</v>
      </c>
      <c r="AE6" s="763" t="s">
        <v>186</v>
      </c>
      <c r="AF6" s="249"/>
      <c r="AG6" s="627"/>
      <c r="AH6" s="627"/>
      <c r="AI6" s="627"/>
      <c r="AJ6" s="627"/>
      <c r="AK6" s="627"/>
      <c r="AL6" s="627"/>
      <c r="AM6" s="627"/>
      <c r="AN6" s="627"/>
      <c r="AO6" s="627"/>
      <c r="AP6" s="627"/>
      <c r="AQ6" s="627"/>
      <c r="AR6" s="627"/>
      <c r="AS6" s="627"/>
      <c r="AT6" s="627"/>
      <c r="AU6" s="627"/>
      <c r="AV6" s="627"/>
      <c r="AW6" s="627"/>
      <c r="AX6" s="627"/>
      <c r="AY6" s="627"/>
      <c r="AZ6" s="627"/>
      <c r="BA6" s="627"/>
      <c r="BB6" s="627"/>
      <c r="BC6" s="627"/>
    </row>
    <row r="7" spans="1:55" s="140" customFormat="1" ht="12.75" customHeight="1">
      <c r="A7" s="775" t="s">
        <v>538</v>
      </c>
      <c r="B7" s="775" t="s">
        <v>73</v>
      </c>
      <c r="C7" s="775" t="s">
        <v>555</v>
      </c>
      <c r="D7" s="775" t="s">
        <v>1409</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2219</v>
      </c>
      <c r="AE7" s="762" t="s">
        <v>1474</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row>
    <row r="8" spans="1:55" s="140" customFormat="1" ht="12.75" customHeight="1">
      <c r="A8" s="775" t="s">
        <v>538</v>
      </c>
      <c r="B8" s="775" t="s">
        <v>1307</v>
      </c>
      <c r="C8" s="775" t="s">
        <v>555</v>
      </c>
      <c r="D8" s="775" t="s">
        <v>1409</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2220</v>
      </c>
      <c r="AE8" s="762" t="s">
        <v>636</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row>
    <row r="9" spans="1:55" s="140" customFormat="1" ht="12.75" customHeight="1">
      <c r="A9" s="775" t="s">
        <v>538</v>
      </c>
      <c r="B9" s="775" t="s">
        <v>74</v>
      </c>
      <c r="C9" s="775" t="s">
        <v>555</v>
      </c>
      <c r="D9" s="775" t="s">
        <v>1409</v>
      </c>
      <c r="E9" s="138">
        <v>0</v>
      </c>
      <c r="F9" s="138">
        <v>0</v>
      </c>
      <c r="G9" s="138">
        <v>0</v>
      </c>
      <c r="H9" s="138">
        <v>0</v>
      </c>
      <c r="I9" s="138">
        <v>0</v>
      </c>
      <c r="J9" s="138">
        <v>0</v>
      </c>
      <c r="K9" s="138">
        <v>0</v>
      </c>
      <c r="L9" s="138">
        <v>0</v>
      </c>
      <c r="M9" s="138">
        <v>0</v>
      </c>
      <c r="N9" s="138">
        <v>0</v>
      </c>
      <c r="O9" s="138">
        <v>0</v>
      </c>
      <c r="P9" s="138">
        <v>0</v>
      </c>
      <c r="Q9" s="138">
        <v>0</v>
      </c>
      <c r="R9" s="138">
        <v>0</v>
      </c>
      <c r="S9" s="138">
        <v>0</v>
      </c>
      <c r="T9" s="138">
        <v>0</v>
      </c>
      <c r="U9" s="138">
        <v>0</v>
      </c>
      <c r="V9" s="138">
        <v>0</v>
      </c>
      <c r="W9" s="138">
        <v>0</v>
      </c>
      <c r="X9" s="138">
        <v>0</v>
      </c>
      <c r="Y9" s="138">
        <v>0</v>
      </c>
      <c r="Z9" s="138">
        <v>0</v>
      </c>
      <c r="AA9" s="138">
        <v>0</v>
      </c>
      <c r="AB9" s="138">
        <v>0</v>
      </c>
      <c r="AC9" s="1054" t="s">
        <v>2221</v>
      </c>
      <c r="AE9" s="762" t="s">
        <v>637</v>
      </c>
      <c r="AF9" s="138">
        <v>0</v>
      </c>
      <c r="AG9" s="138">
        <v>0</v>
      </c>
      <c r="AH9" s="138">
        <v>0</v>
      </c>
      <c r="AI9" s="138">
        <v>0</v>
      </c>
      <c r="AJ9" s="138">
        <v>0</v>
      </c>
      <c r="AK9" s="138">
        <v>0</v>
      </c>
      <c r="AL9" s="138">
        <v>0</v>
      </c>
      <c r="AM9" s="138">
        <v>0</v>
      </c>
      <c r="AN9" s="138">
        <v>0</v>
      </c>
      <c r="AO9" s="138">
        <v>0</v>
      </c>
      <c r="AP9" s="138">
        <v>0</v>
      </c>
      <c r="AQ9" s="138">
        <v>0</v>
      </c>
      <c r="AR9" s="138">
        <v>0</v>
      </c>
      <c r="AS9" s="138">
        <v>0</v>
      </c>
      <c r="AT9" s="138">
        <v>0</v>
      </c>
      <c r="AU9" s="138">
        <v>0</v>
      </c>
      <c r="AV9" s="138">
        <v>0</v>
      </c>
      <c r="AW9" s="138">
        <v>0</v>
      </c>
      <c r="AX9" s="138">
        <v>0</v>
      </c>
      <c r="AY9" s="138">
        <v>0</v>
      </c>
      <c r="AZ9" s="138">
        <v>0</v>
      </c>
      <c r="BA9" s="138">
        <v>0</v>
      </c>
      <c r="BB9" s="138">
        <v>0</v>
      </c>
      <c r="BC9" s="138">
        <v>0</v>
      </c>
    </row>
    <row r="10" spans="1:55" s="140" customFormat="1" ht="12.75" customHeight="1">
      <c r="A10" s="775"/>
      <c r="B10" s="775"/>
      <c r="C10" s="775"/>
      <c r="D10" s="775"/>
      <c r="E10" s="141" t="str">
        <f>IF(AND(SUM(E7:E9)&gt;0,E8=0),"Missing Input",IF(AND(SUM(E7:E8)&gt;0,E9=0),"Missing Output",IF(AND(SUM(E7:E9)&gt;0,E8&gt;0,E9&gt;0),(E9*3.6)/E8*100,"")))</f>
        <v/>
      </c>
      <c r="F10" s="141" t="str">
        <f t="shared" ref="F10:V10" si="0">IF(AND(SUM(F7:F9)&gt;0,F8=0),"Missing Input",IF(AND(SUM(F7:F8)&gt;0,F9=0),"Missing Output",IF(AND(SUM(F7:F9)&gt;0,F8&gt;0,F9&gt;0),(F9*3.6)/F8*100,"")))</f>
        <v/>
      </c>
      <c r="G10" s="141" t="str">
        <f t="shared" si="0"/>
        <v/>
      </c>
      <c r="H10" s="141" t="str">
        <f t="shared" si="0"/>
        <v/>
      </c>
      <c r="I10" s="141" t="str">
        <f t="shared" si="0"/>
        <v/>
      </c>
      <c r="J10" s="141" t="str">
        <f t="shared" si="0"/>
        <v/>
      </c>
      <c r="K10" s="141" t="str">
        <f t="shared" si="0"/>
        <v/>
      </c>
      <c r="L10" s="141" t="str">
        <f t="shared" si="0"/>
        <v/>
      </c>
      <c r="M10" s="141" t="str">
        <f t="shared" si="0"/>
        <v/>
      </c>
      <c r="N10" s="141" t="str">
        <f t="shared" si="0"/>
        <v/>
      </c>
      <c r="O10" s="141" t="str">
        <f t="shared" si="0"/>
        <v/>
      </c>
      <c r="P10" s="141" t="str">
        <f t="shared" si="0"/>
        <v/>
      </c>
      <c r="Q10" s="141" t="str">
        <f t="shared" si="0"/>
        <v/>
      </c>
      <c r="R10" s="141" t="str">
        <f t="shared" si="0"/>
        <v/>
      </c>
      <c r="S10" s="141" t="str">
        <f t="shared" si="0"/>
        <v/>
      </c>
      <c r="T10" s="141" t="str">
        <f t="shared" si="0"/>
        <v/>
      </c>
      <c r="U10" s="141" t="str">
        <f t="shared" si="0"/>
        <v/>
      </c>
      <c r="V10" s="141" t="str">
        <f t="shared" si="0"/>
        <v/>
      </c>
      <c r="W10" s="141" t="str">
        <f t="shared" ref="W10:AB10" si="1">IF(AND(SUM(W7:W9)&gt;0,W8=0),"Missing Input",IF(AND(SUM(W7:W8)&gt;0,W9=0),"Missing Output",IF(AND(SUM(W7:W9)&gt;0,W8&gt;0,W9&gt;0),(W9*3.6)/W8*100,"")))</f>
        <v/>
      </c>
      <c r="X10" s="141" t="str">
        <f t="shared" si="1"/>
        <v/>
      </c>
      <c r="Y10" s="141" t="str">
        <f t="shared" si="1"/>
        <v/>
      </c>
      <c r="Z10" s="141" t="str">
        <f t="shared" si="1"/>
        <v/>
      </c>
      <c r="AA10" s="141" t="str">
        <f t="shared" si="1"/>
        <v/>
      </c>
      <c r="AB10" s="141" t="str">
        <f t="shared" si="1"/>
        <v/>
      </c>
      <c r="AC10" s="1070" t="s">
        <v>2222</v>
      </c>
      <c r="AE10" s="762" t="s">
        <v>964</v>
      </c>
      <c r="AF10" s="141" t="str">
        <f t="shared" ref="AF10:BC10" si="2">IF(AND(SUM(AF7:AF9)&gt;0,AF8=0),"Missing Input",IF(AND(SUM(AF7:AF8)&gt;0,AF9=0),"Missing Output",IF(AND(SUM(AF7:AF9)&gt;0,AF8&gt;0,AF9&gt;0),(AF9*3.6)/AF8*100,"")))</f>
        <v/>
      </c>
      <c r="AG10" s="141" t="str">
        <f t="shared" si="2"/>
        <v/>
      </c>
      <c r="AH10" s="141" t="str">
        <f t="shared" si="2"/>
        <v/>
      </c>
      <c r="AI10" s="141" t="str">
        <f t="shared" si="2"/>
        <v/>
      </c>
      <c r="AJ10" s="141" t="str">
        <f t="shared" si="2"/>
        <v/>
      </c>
      <c r="AK10" s="141" t="str">
        <f t="shared" si="2"/>
        <v/>
      </c>
      <c r="AL10" s="141" t="str">
        <f t="shared" si="2"/>
        <v/>
      </c>
      <c r="AM10" s="141" t="str">
        <f t="shared" si="2"/>
        <v/>
      </c>
      <c r="AN10" s="141" t="str">
        <f t="shared" si="2"/>
        <v/>
      </c>
      <c r="AO10" s="141" t="str">
        <f t="shared" si="2"/>
        <v/>
      </c>
      <c r="AP10" s="141" t="str">
        <f t="shared" si="2"/>
        <v/>
      </c>
      <c r="AQ10" s="141" t="str">
        <f t="shared" si="2"/>
        <v/>
      </c>
      <c r="AR10" s="141" t="str">
        <f t="shared" si="2"/>
        <v/>
      </c>
      <c r="AS10" s="141" t="str">
        <f t="shared" si="2"/>
        <v/>
      </c>
      <c r="AT10" s="141" t="str">
        <f t="shared" si="2"/>
        <v/>
      </c>
      <c r="AU10" s="141" t="str">
        <f t="shared" si="2"/>
        <v/>
      </c>
      <c r="AV10" s="141" t="str">
        <f t="shared" si="2"/>
        <v/>
      </c>
      <c r="AW10" s="141" t="str">
        <f t="shared" si="2"/>
        <v/>
      </c>
      <c r="AX10" s="141" t="str">
        <f t="shared" si="2"/>
        <v/>
      </c>
      <c r="AY10" s="141" t="str">
        <f>IF(AND(SUM(AY7:AY9)&gt;0,AY8=0),"Missing Input",IF(AND(SUM(AY7:AY8)&gt;0,AY9=0),"Missing Output",IF(AND(SUM(AY7:AY9)&gt;0,AY8&gt;0,AY9&gt;0),(AY9*3.6)/AY8*100,"")))</f>
        <v/>
      </c>
      <c r="AZ10" s="141" t="str">
        <f>IF(AND(SUM(AZ7:AZ9)&gt;0,AZ8=0),"Missing Input",IF(AND(SUM(AZ7:AZ8)&gt;0,AZ9=0),"Missing Output",IF(AND(SUM(AZ7:AZ9)&gt;0,AZ8&gt;0,AZ9&gt;0),(AZ9*3.6)/AZ8*100,"")))</f>
        <v/>
      </c>
      <c r="BA10" s="141" t="str">
        <f>IF(AND(SUM(BA7:BA9)&gt;0,BA8=0),"Missing Input",IF(AND(SUM(BA7:BA8)&gt;0,BA9=0),"Missing Output",IF(AND(SUM(BA7:BA9)&gt;0,BA8&gt;0,BA9&gt;0),(BA9*3.6)/BA8*100,"")))</f>
        <v/>
      </c>
      <c r="BB10" s="141" t="str">
        <f>IF(AND(SUM(BB7:BB9)&gt;0,BB8=0),"Missing Input",IF(AND(SUM(BB7:BB8)&gt;0,BB9=0),"Missing Output",IF(AND(SUM(BB7:BB9)&gt;0,BB8&gt;0,BB9&gt;0),(BB9*3.6)/BB8*100,"")))</f>
        <v/>
      </c>
      <c r="BC10" s="141" t="str">
        <f t="shared" si="2"/>
        <v/>
      </c>
    </row>
    <row r="11" spans="1:55" s="140" customFormat="1" ht="24" customHeight="1">
      <c r="A11" s="775"/>
      <c r="B11" s="775"/>
      <c r="C11" s="775"/>
      <c r="D11" s="775"/>
      <c r="E11" s="628"/>
      <c r="F11" s="628"/>
      <c r="G11" s="628"/>
      <c r="H11" s="628"/>
      <c r="I11" s="628"/>
      <c r="J11" s="629"/>
      <c r="K11" s="629"/>
      <c r="L11" s="629"/>
      <c r="M11" s="629"/>
      <c r="N11" s="629"/>
      <c r="O11" s="144"/>
      <c r="P11" s="630"/>
      <c r="Q11" s="630"/>
      <c r="R11" s="630"/>
      <c r="S11" s="630"/>
      <c r="T11" s="630"/>
      <c r="U11" s="630"/>
      <c r="V11" s="630"/>
      <c r="W11" s="630"/>
      <c r="X11" s="630"/>
      <c r="Y11" s="144"/>
      <c r="Z11" s="630"/>
      <c r="AA11" s="630"/>
      <c r="AB11" s="144"/>
      <c r="AC11" s="1067" t="s">
        <v>2141</v>
      </c>
      <c r="AE11" s="762" t="s">
        <v>189</v>
      </c>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row>
    <row r="12" spans="1:55" s="140" customFormat="1" ht="12.75" customHeight="1">
      <c r="A12" s="775" t="s">
        <v>538</v>
      </c>
      <c r="B12" s="775" t="s">
        <v>73</v>
      </c>
      <c r="C12" s="775" t="s">
        <v>556</v>
      </c>
      <c r="D12" s="775" t="s">
        <v>1409</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2219</v>
      </c>
      <c r="AE12" s="762" t="s">
        <v>1474</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row>
    <row r="13" spans="1:55" s="140" customFormat="1" ht="12.75" customHeight="1">
      <c r="A13" s="775" t="s">
        <v>538</v>
      </c>
      <c r="B13" s="775" t="s">
        <v>1307</v>
      </c>
      <c r="C13" s="775" t="s">
        <v>556</v>
      </c>
      <c r="D13" s="775" t="s">
        <v>1409</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2220</v>
      </c>
      <c r="AE13" s="762" t="s">
        <v>636</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row>
    <row r="14" spans="1:55" s="140" customFormat="1" ht="12.75" customHeight="1">
      <c r="A14" s="775" t="s">
        <v>538</v>
      </c>
      <c r="B14" s="775" t="s">
        <v>74</v>
      </c>
      <c r="C14" s="775" t="s">
        <v>556</v>
      </c>
      <c r="D14" s="775" t="s">
        <v>1409</v>
      </c>
      <c r="E14" s="138">
        <v>0</v>
      </c>
      <c r="F14" s="138">
        <v>0</v>
      </c>
      <c r="G14" s="138">
        <v>0</v>
      </c>
      <c r="H14" s="138">
        <v>0</v>
      </c>
      <c r="I14" s="138">
        <v>0</v>
      </c>
      <c r="J14" s="138">
        <v>0</v>
      </c>
      <c r="K14" s="138">
        <v>0</v>
      </c>
      <c r="L14" s="138">
        <v>0</v>
      </c>
      <c r="M14" s="138">
        <v>0</v>
      </c>
      <c r="N14" s="138">
        <v>0</v>
      </c>
      <c r="O14" s="138">
        <v>0</v>
      </c>
      <c r="P14" s="138">
        <v>0</v>
      </c>
      <c r="Q14" s="138">
        <v>0</v>
      </c>
      <c r="R14" s="138">
        <v>0</v>
      </c>
      <c r="S14" s="138">
        <v>0</v>
      </c>
      <c r="T14" s="138">
        <v>0</v>
      </c>
      <c r="U14" s="138">
        <v>0</v>
      </c>
      <c r="V14" s="138">
        <v>0</v>
      </c>
      <c r="W14" s="138">
        <v>0</v>
      </c>
      <c r="X14" s="138">
        <v>0</v>
      </c>
      <c r="Y14" s="138">
        <v>0</v>
      </c>
      <c r="Z14" s="138">
        <v>0</v>
      </c>
      <c r="AA14" s="138">
        <v>0</v>
      </c>
      <c r="AB14" s="138">
        <v>0</v>
      </c>
      <c r="AC14" s="1054" t="s">
        <v>2221</v>
      </c>
      <c r="AE14" s="762" t="s">
        <v>637</v>
      </c>
      <c r="AF14" s="138">
        <v>0</v>
      </c>
      <c r="AG14" s="138">
        <v>0</v>
      </c>
      <c r="AH14" s="138">
        <v>0</v>
      </c>
      <c r="AI14" s="138">
        <v>0</v>
      </c>
      <c r="AJ14" s="138">
        <v>0</v>
      </c>
      <c r="AK14" s="138">
        <v>0</v>
      </c>
      <c r="AL14" s="138">
        <v>0</v>
      </c>
      <c r="AM14" s="138">
        <v>0</v>
      </c>
      <c r="AN14" s="138">
        <v>0</v>
      </c>
      <c r="AO14" s="138">
        <v>0</v>
      </c>
      <c r="AP14" s="138">
        <v>0</v>
      </c>
      <c r="AQ14" s="138">
        <v>0</v>
      </c>
      <c r="AR14" s="138">
        <v>0</v>
      </c>
      <c r="AS14" s="138">
        <v>0</v>
      </c>
      <c r="AT14" s="138">
        <v>0</v>
      </c>
      <c r="AU14" s="138">
        <v>0</v>
      </c>
      <c r="AV14" s="138">
        <v>0</v>
      </c>
      <c r="AW14" s="138">
        <v>0</v>
      </c>
      <c r="AX14" s="138">
        <v>0</v>
      </c>
      <c r="AY14" s="138">
        <v>0</v>
      </c>
      <c r="AZ14" s="138">
        <v>0</v>
      </c>
      <c r="BA14" s="138">
        <v>0</v>
      </c>
      <c r="BB14" s="138">
        <v>0</v>
      </c>
      <c r="BC14" s="138">
        <v>0</v>
      </c>
    </row>
    <row r="15" spans="1:55" s="140" customFormat="1" ht="12.75" customHeight="1">
      <c r="A15" s="775" t="s">
        <v>538</v>
      </c>
      <c r="B15" s="775" t="s">
        <v>75</v>
      </c>
      <c r="C15" s="775" t="s">
        <v>556</v>
      </c>
      <c r="D15" s="775" t="s">
        <v>1409</v>
      </c>
      <c r="E15" s="138">
        <v>0</v>
      </c>
      <c r="F15" s="138">
        <v>0</v>
      </c>
      <c r="G15" s="138">
        <v>0</v>
      </c>
      <c r="H15" s="138">
        <v>0</v>
      </c>
      <c r="I15" s="138">
        <v>0</v>
      </c>
      <c r="J15" s="138">
        <v>0</v>
      </c>
      <c r="K15" s="138">
        <v>0</v>
      </c>
      <c r="L15" s="138">
        <v>0</v>
      </c>
      <c r="M15" s="138">
        <v>0</v>
      </c>
      <c r="N15" s="138">
        <v>0</v>
      </c>
      <c r="O15" s="138">
        <v>0</v>
      </c>
      <c r="P15" s="138">
        <v>0</v>
      </c>
      <c r="Q15" s="138">
        <v>0</v>
      </c>
      <c r="R15" s="138">
        <v>0</v>
      </c>
      <c r="S15" s="138">
        <v>0</v>
      </c>
      <c r="T15" s="138">
        <v>0</v>
      </c>
      <c r="U15" s="138">
        <v>0</v>
      </c>
      <c r="V15" s="138">
        <v>0</v>
      </c>
      <c r="W15" s="138">
        <v>0</v>
      </c>
      <c r="X15" s="138">
        <v>0</v>
      </c>
      <c r="Y15" s="138">
        <v>0</v>
      </c>
      <c r="Z15" s="138">
        <v>0</v>
      </c>
      <c r="AA15" s="138">
        <v>0</v>
      </c>
      <c r="AB15" s="138">
        <v>0</v>
      </c>
      <c r="AC15" s="1054" t="s">
        <v>2225</v>
      </c>
      <c r="AE15" s="762" t="s">
        <v>638</v>
      </c>
      <c r="AF15" s="138">
        <v>0</v>
      </c>
      <c r="AG15" s="138">
        <v>0</v>
      </c>
      <c r="AH15" s="138">
        <v>0</v>
      </c>
      <c r="AI15" s="138">
        <v>0</v>
      </c>
      <c r="AJ15" s="138">
        <v>0</v>
      </c>
      <c r="AK15" s="138">
        <v>0</v>
      </c>
      <c r="AL15" s="138">
        <v>0</v>
      </c>
      <c r="AM15" s="138">
        <v>0</v>
      </c>
      <c r="AN15" s="138">
        <v>0</v>
      </c>
      <c r="AO15" s="138">
        <v>0</v>
      </c>
      <c r="AP15" s="138">
        <v>0</v>
      </c>
      <c r="AQ15" s="138">
        <v>0</v>
      </c>
      <c r="AR15" s="138">
        <v>0</v>
      </c>
      <c r="AS15" s="138">
        <v>0</v>
      </c>
      <c r="AT15" s="138">
        <v>0</v>
      </c>
      <c r="AU15" s="138">
        <v>0</v>
      </c>
      <c r="AV15" s="138">
        <v>0</v>
      </c>
      <c r="AW15" s="138">
        <v>0</v>
      </c>
      <c r="AX15" s="138">
        <v>0</v>
      </c>
      <c r="AY15" s="138">
        <v>0</v>
      </c>
      <c r="AZ15" s="138">
        <v>0</v>
      </c>
      <c r="BA15" s="138">
        <v>0</v>
      </c>
      <c r="BB15" s="138">
        <v>0</v>
      </c>
      <c r="BC15" s="138">
        <v>0</v>
      </c>
    </row>
    <row r="16" spans="1:55" s="140" customFormat="1" ht="12.75" customHeight="1">
      <c r="A16" s="775"/>
      <c r="B16" s="775"/>
      <c r="C16" s="775"/>
      <c r="D16" s="775"/>
      <c r="E16" s="141" t="str">
        <f>IF(AND(SUM(E12:E15)&gt;0,E13=0),"Missing Input",IF(AND(SUM(E12:E15)&gt;0,E14=0),"Missing Output",IF(AND(SUM(E12:E15)&gt;0,E13&gt;0,E14&gt;0),(E14*3.6+E15)/E13*100,"")))</f>
        <v/>
      </c>
      <c r="F16" s="141" t="str">
        <f t="shared" ref="F16:V16" si="3">IF(AND(SUM(F12:F15)&gt;0,F13=0),"Missing Input",IF(AND(SUM(F12:F15)&gt;0,F14=0),"Missing Output",IF(AND(SUM(F12:F15)&gt;0,F13&gt;0,F14&gt;0),(F14*3.6+F15)/F13*100,"")))</f>
        <v/>
      </c>
      <c r="G16" s="141" t="str">
        <f t="shared" si="3"/>
        <v/>
      </c>
      <c r="H16" s="141" t="str">
        <f t="shared" si="3"/>
        <v/>
      </c>
      <c r="I16" s="141" t="str">
        <f t="shared" si="3"/>
        <v/>
      </c>
      <c r="J16" s="141" t="str">
        <f t="shared" si="3"/>
        <v/>
      </c>
      <c r="K16" s="141" t="str">
        <f t="shared" si="3"/>
        <v/>
      </c>
      <c r="L16" s="141" t="str">
        <f t="shared" si="3"/>
        <v/>
      </c>
      <c r="M16" s="141" t="str">
        <f t="shared" si="3"/>
        <v/>
      </c>
      <c r="N16" s="141" t="str">
        <f t="shared" si="3"/>
        <v/>
      </c>
      <c r="O16" s="141" t="str">
        <f t="shared" si="3"/>
        <v/>
      </c>
      <c r="P16" s="141" t="str">
        <f t="shared" si="3"/>
        <v/>
      </c>
      <c r="Q16" s="141" t="str">
        <f t="shared" si="3"/>
        <v/>
      </c>
      <c r="R16" s="141" t="str">
        <f t="shared" si="3"/>
        <v/>
      </c>
      <c r="S16" s="141" t="str">
        <f t="shared" si="3"/>
        <v/>
      </c>
      <c r="T16" s="141" t="str">
        <f t="shared" si="3"/>
        <v/>
      </c>
      <c r="U16" s="141" t="str">
        <f t="shared" si="3"/>
        <v/>
      </c>
      <c r="V16" s="141" t="str">
        <f t="shared" si="3"/>
        <v/>
      </c>
      <c r="W16" s="141" t="str">
        <f t="shared" ref="W16:AB16" si="4">IF(AND(SUM(W12:W15)&gt;0,W13=0),"Missing Input",IF(AND(SUM(W12:W15)&gt;0,W14=0),"Missing Output",IF(AND(SUM(W12:W15)&gt;0,W13&gt;0,W14&gt;0),(W14*3.6+W15)/W13*100,"")))</f>
        <v/>
      </c>
      <c r="X16" s="141" t="str">
        <f t="shared" si="4"/>
        <v/>
      </c>
      <c r="Y16" s="141" t="str">
        <f t="shared" si="4"/>
        <v/>
      </c>
      <c r="Z16" s="141" t="str">
        <f t="shared" si="4"/>
        <v/>
      </c>
      <c r="AA16" s="141" t="str">
        <f t="shared" si="4"/>
        <v/>
      </c>
      <c r="AB16" s="141" t="str">
        <f t="shared" si="4"/>
        <v/>
      </c>
      <c r="AC16" s="1070" t="s">
        <v>2222</v>
      </c>
      <c r="AE16" s="762" t="s">
        <v>964</v>
      </c>
      <c r="AF16" s="141" t="str">
        <f t="shared" ref="AF16:BC16" si="5">IF(AND(SUM(AF12:AF15)&gt;0,AF13=0),"Missing Input",IF(AND(SUM(AF12:AF15)&gt;0,AF14=0),"Missing Output",IF(AND(SUM(AF12:AF15)&gt;0,AF13&gt;0,AF14&gt;0),(AF14*3.6+AF15)/AF13*100,"")))</f>
        <v/>
      </c>
      <c r="AG16" s="141" t="str">
        <f t="shared" si="5"/>
        <v/>
      </c>
      <c r="AH16" s="141" t="str">
        <f t="shared" si="5"/>
        <v/>
      </c>
      <c r="AI16" s="141" t="str">
        <f t="shared" si="5"/>
        <v/>
      </c>
      <c r="AJ16" s="141" t="str">
        <f t="shared" si="5"/>
        <v/>
      </c>
      <c r="AK16" s="141" t="str">
        <f t="shared" si="5"/>
        <v/>
      </c>
      <c r="AL16" s="141" t="str">
        <f t="shared" si="5"/>
        <v/>
      </c>
      <c r="AM16" s="141" t="str">
        <f t="shared" si="5"/>
        <v/>
      </c>
      <c r="AN16" s="141" t="str">
        <f t="shared" si="5"/>
        <v/>
      </c>
      <c r="AO16" s="141" t="str">
        <f t="shared" si="5"/>
        <v/>
      </c>
      <c r="AP16" s="141" t="str">
        <f t="shared" si="5"/>
        <v/>
      </c>
      <c r="AQ16" s="141" t="str">
        <f t="shared" si="5"/>
        <v/>
      </c>
      <c r="AR16" s="141" t="str">
        <f t="shared" si="5"/>
        <v/>
      </c>
      <c r="AS16" s="141" t="str">
        <f t="shared" si="5"/>
        <v/>
      </c>
      <c r="AT16" s="141" t="str">
        <f t="shared" si="5"/>
        <v/>
      </c>
      <c r="AU16" s="141" t="str">
        <f t="shared" si="5"/>
        <v/>
      </c>
      <c r="AV16" s="141" t="str">
        <f t="shared" si="5"/>
        <v/>
      </c>
      <c r="AW16" s="141" t="str">
        <f t="shared" si="5"/>
        <v/>
      </c>
      <c r="AX16" s="141" t="str">
        <f t="shared" si="5"/>
        <v/>
      </c>
      <c r="AY16" s="141" t="str">
        <f>IF(AND(SUM(AY12:AY15)&gt;0,AY13=0),"Missing Input",IF(AND(SUM(AY12:AY15)&gt;0,AY14=0),"Missing Output",IF(AND(SUM(AY12:AY15)&gt;0,AY13&gt;0,AY14&gt;0),(AY14*3.6+AY15)/AY13*100,"")))</f>
        <v/>
      </c>
      <c r="AZ16" s="141" t="str">
        <f>IF(AND(SUM(AZ12:AZ15)&gt;0,AZ13=0),"Missing Input",IF(AND(SUM(AZ12:AZ15)&gt;0,AZ14=0),"Missing Output",IF(AND(SUM(AZ12:AZ15)&gt;0,AZ13&gt;0,AZ14&gt;0),(AZ14*3.6+AZ15)/AZ13*100,"")))</f>
        <v/>
      </c>
      <c r="BA16" s="141" t="str">
        <f>IF(AND(SUM(BA12:BA15)&gt;0,BA13=0),"Missing Input",IF(AND(SUM(BA12:BA15)&gt;0,BA14=0),"Missing Output",IF(AND(SUM(BA12:BA15)&gt;0,BA13&gt;0,BA14&gt;0),(BA14*3.6+BA15)/BA13*100,"")))</f>
        <v/>
      </c>
      <c r="BB16" s="141" t="str">
        <f>IF(AND(SUM(BB12:BB15)&gt;0,BB13=0),"Missing Input",IF(AND(SUM(BB12:BB15)&gt;0,BB14=0),"Missing Output",IF(AND(SUM(BB12:BB15)&gt;0,BB13&gt;0,BB14&gt;0),(BB14*3.6+BB15)/BB13*100,"")))</f>
        <v/>
      </c>
      <c r="BC16" s="141" t="str">
        <f t="shared" si="5"/>
        <v/>
      </c>
    </row>
    <row r="17" spans="1:55" s="140" customFormat="1" ht="24" customHeight="1">
      <c r="A17" s="775"/>
      <c r="B17" s="775"/>
      <c r="C17" s="775"/>
      <c r="D17" s="775"/>
      <c r="E17" s="628"/>
      <c r="F17" s="628"/>
      <c r="G17" s="628"/>
      <c r="H17" s="628"/>
      <c r="I17" s="628"/>
      <c r="J17" s="629"/>
      <c r="K17" s="629"/>
      <c r="L17" s="629"/>
      <c r="M17" s="629"/>
      <c r="N17" s="629"/>
      <c r="O17" s="143"/>
      <c r="P17" s="629"/>
      <c r="Q17" s="629"/>
      <c r="R17" s="629"/>
      <c r="S17" s="629"/>
      <c r="T17" s="629"/>
      <c r="U17" s="629"/>
      <c r="V17" s="629"/>
      <c r="W17" s="629"/>
      <c r="X17" s="629"/>
      <c r="Y17" s="143"/>
      <c r="Z17" s="629"/>
      <c r="AA17" s="629"/>
      <c r="AB17" s="143"/>
      <c r="AC17" s="1066" t="s">
        <v>2269</v>
      </c>
      <c r="AE17" s="762" t="s">
        <v>198</v>
      </c>
      <c r="AF17" s="629"/>
      <c r="AG17" s="629"/>
      <c r="AH17" s="629"/>
      <c r="AI17" s="629"/>
      <c r="AJ17" s="629"/>
      <c r="AK17" s="629"/>
      <c r="AL17" s="629"/>
      <c r="AM17" s="629"/>
      <c r="AN17" s="629"/>
      <c r="AO17" s="629"/>
      <c r="AP17" s="629"/>
      <c r="AQ17" s="629"/>
      <c r="AR17" s="629"/>
      <c r="AS17" s="629"/>
      <c r="AT17" s="629"/>
      <c r="AU17" s="629"/>
      <c r="AV17" s="629"/>
      <c r="AW17" s="629"/>
      <c r="AX17" s="629"/>
      <c r="AY17" s="629"/>
      <c r="AZ17" s="629"/>
      <c r="BA17" s="629"/>
      <c r="BB17" s="629"/>
      <c r="BC17" s="629"/>
    </row>
    <row r="18" spans="1:55" s="140" customFormat="1" ht="12.75" customHeight="1">
      <c r="A18" s="775" t="s">
        <v>538</v>
      </c>
      <c r="B18" s="775" t="s">
        <v>73</v>
      </c>
      <c r="C18" s="775" t="s">
        <v>558</v>
      </c>
      <c r="D18" s="775" t="s">
        <v>1409</v>
      </c>
      <c r="E18" s="138">
        <v>0</v>
      </c>
      <c r="F18" s="138">
        <v>0</v>
      </c>
      <c r="G18" s="138">
        <v>0</v>
      </c>
      <c r="H18" s="138">
        <v>0</v>
      </c>
      <c r="I18" s="138">
        <v>0</v>
      </c>
      <c r="J18" s="138">
        <v>0</v>
      </c>
      <c r="K18" s="138">
        <v>0</v>
      </c>
      <c r="L18" s="138">
        <v>0</v>
      </c>
      <c r="M18" s="138">
        <v>0</v>
      </c>
      <c r="N18" s="138">
        <v>0</v>
      </c>
      <c r="O18" s="138">
        <v>0</v>
      </c>
      <c r="P18" s="138">
        <v>0</v>
      </c>
      <c r="Q18" s="138">
        <v>0</v>
      </c>
      <c r="R18" s="138">
        <v>0</v>
      </c>
      <c r="S18" s="138">
        <v>0</v>
      </c>
      <c r="T18" s="138">
        <v>0</v>
      </c>
      <c r="U18" s="138">
        <v>0</v>
      </c>
      <c r="V18" s="138">
        <v>0</v>
      </c>
      <c r="W18" s="138">
        <v>0</v>
      </c>
      <c r="X18" s="138">
        <v>0</v>
      </c>
      <c r="Y18" s="138">
        <v>0</v>
      </c>
      <c r="Z18" s="138">
        <v>0</v>
      </c>
      <c r="AA18" s="138">
        <v>0</v>
      </c>
      <c r="AB18" s="138">
        <v>0</v>
      </c>
      <c r="AC18" s="1054" t="s">
        <v>2219</v>
      </c>
      <c r="AE18" s="762" t="s">
        <v>1474</v>
      </c>
      <c r="AF18" s="138">
        <v>0</v>
      </c>
      <c r="AG18" s="138">
        <v>0</v>
      </c>
      <c r="AH18" s="138">
        <v>0</v>
      </c>
      <c r="AI18" s="138">
        <v>0</v>
      </c>
      <c r="AJ18" s="138">
        <v>0</v>
      </c>
      <c r="AK18" s="138">
        <v>0</v>
      </c>
      <c r="AL18" s="138">
        <v>0</v>
      </c>
      <c r="AM18" s="138">
        <v>0</v>
      </c>
      <c r="AN18" s="138">
        <v>0</v>
      </c>
      <c r="AO18" s="138">
        <v>0</v>
      </c>
      <c r="AP18" s="138">
        <v>0</v>
      </c>
      <c r="AQ18" s="138">
        <v>0</v>
      </c>
      <c r="AR18" s="138">
        <v>0</v>
      </c>
      <c r="AS18" s="138">
        <v>0</v>
      </c>
      <c r="AT18" s="138">
        <v>0</v>
      </c>
      <c r="AU18" s="138">
        <v>0</v>
      </c>
      <c r="AV18" s="138">
        <v>0</v>
      </c>
      <c r="AW18" s="138">
        <v>0</v>
      </c>
      <c r="AX18" s="138">
        <v>0</v>
      </c>
      <c r="AY18" s="138">
        <v>0</v>
      </c>
      <c r="AZ18" s="138">
        <v>0</v>
      </c>
      <c r="BA18" s="138">
        <v>0</v>
      </c>
      <c r="BB18" s="138">
        <v>0</v>
      </c>
      <c r="BC18" s="138">
        <v>0</v>
      </c>
    </row>
    <row r="19" spans="1:55" s="140" customFormat="1" ht="12.75" customHeight="1">
      <c r="A19" s="775" t="s">
        <v>538</v>
      </c>
      <c r="B19" s="775" t="s">
        <v>1307</v>
      </c>
      <c r="C19" s="775" t="s">
        <v>558</v>
      </c>
      <c r="D19" s="775" t="s">
        <v>1409</v>
      </c>
      <c r="E19" s="138">
        <v>0</v>
      </c>
      <c r="F19" s="138">
        <v>0</v>
      </c>
      <c r="G19" s="138">
        <v>0</v>
      </c>
      <c r="H19" s="138">
        <v>0</v>
      </c>
      <c r="I19" s="138">
        <v>0</v>
      </c>
      <c r="J19" s="138">
        <v>0</v>
      </c>
      <c r="K19" s="138">
        <v>0</v>
      </c>
      <c r="L19" s="138">
        <v>0</v>
      </c>
      <c r="M19" s="138">
        <v>0</v>
      </c>
      <c r="N19" s="138">
        <v>0</v>
      </c>
      <c r="O19" s="138">
        <v>0</v>
      </c>
      <c r="P19" s="138">
        <v>0</v>
      </c>
      <c r="Q19" s="138">
        <v>0</v>
      </c>
      <c r="R19" s="138">
        <v>0</v>
      </c>
      <c r="S19" s="138">
        <v>0</v>
      </c>
      <c r="T19" s="138">
        <v>0</v>
      </c>
      <c r="U19" s="138">
        <v>0</v>
      </c>
      <c r="V19" s="138">
        <v>0</v>
      </c>
      <c r="W19" s="138">
        <v>0</v>
      </c>
      <c r="X19" s="138">
        <v>0</v>
      </c>
      <c r="Y19" s="138">
        <v>0</v>
      </c>
      <c r="Z19" s="138">
        <v>0</v>
      </c>
      <c r="AA19" s="138">
        <v>0</v>
      </c>
      <c r="AB19" s="138">
        <v>0</v>
      </c>
      <c r="AC19" s="1054" t="s">
        <v>2220</v>
      </c>
      <c r="AE19" s="762" t="s">
        <v>636</v>
      </c>
      <c r="AF19" s="138">
        <v>0</v>
      </c>
      <c r="AG19" s="138">
        <v>0</v>
      </c>
      <c r="AH19" s="138">
        <v>0</v>
      </c>
      <c r="AI19" s="138">
        <v>0</v>
      </c>
      <c r="AJ19" s="138">
        <v>0</v>
      </c>
      <c r="AK19" s="138">
        <v>0</v>
      </c>
      <c r="AL19" s="138">
        <v>0</v>
      </c>
      <c r="AM19" s="138">
        <v>0</v>
      </c>
      <c r="AN19" s="138">
        <v>0</v>
      </c>
      <c r="AO19" s="138">
        <v>0</v>
      </c>
      <c r="AP19" s="138">
        <v>0</v>
      </c>
      <c r="AQ19" s="138">
        <v>0</v>
      </c>
      <c r="AR19" s="138">
        <v>0</v>
      </c>
      <c r="AS19" s="138">
        <v>0</v>
      </c>
      <c r="AT19" s="138">
        <v>0</v>
      </c>
      <c r="AU19" s="138">
        <v>0</v>
      </c>
      <c r="AV19" s="138">
        <v>0</v>
      </c>
      <c r="AW19" s="138">
        <v>0</v>
      </c>
      <c r="AX19" s="138">
        <v>0</v>
      </c>
      <c r="AY19" s="138">
        <v>0</v>
      </c>
      <c r="AZ19" s="138">
        <v>0</v>
      </c>
      <c r="BA19" s="138">
        <v>0</v>
      </c>
      <c r="BB19" s="138">
        <v>0</v>
      </c>
      <c r="BC19" s="138">
        <v>0</v>
      </c>
    </row>
    <row r="20" spans="1:55" s="140" customFormat="1" ht="12.75" customHeight="1">
      <c r="A20" s="775" t="s">
        <v>538</v>
      </c>
      <c r="B20" s="775" t="s">
        <v>75</v>
      </c>
      <c r="C20" s="775" t="s">
        <v>558</v>
      </c>
      <c r="D20" s="775" t="s">
        <v>1409</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2225</v>
      </c>
      <c r="AE20" s="762" t="s">
        <v>638</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row>
    <row r="21" spans="1:55" s="140" customFormat="1" ht="12.75" customHeight="1">
      <c r="A21" s="775"/>
      <c r="B21" s="775"/>
      <c r="C21" s="775"/>
      <c r="D21" s="775"/>
      <c r="E21" s="141" t="str">
        <f>IF(AND(SUM(E18:E20)&gt;0,E19=0),"Missing Input",IF(AND(SUM(E18:E19)&gt;0,E20=0),"Missing Output",IF(AND(SUM(E18:E20)&gt;0,E19&gt;0,E20&gt;0),(E20/E19)*100,"")))</f>
        <v/>
      </c>
      <c r="F21" s="141" t="str">
        <f t="shared" ref="F21:V21" si="6">IF(AND(SUM(F18:F20)&gt;0,F19=0),"Missing Input",IF(AND(SUM(F18:F19)&gt;0,F20=0),"Missing Output",IF(AND(SUM(F18:F20)&gt;0,F19&gt;0,F20&gt;0),(F20/F19)*100,"")))</f>
        <v/>
      </c>
      <c r="G21" s="141" t="str">
        <f t="shared" si="6"/>
        <v/>
      </c>
      <c r="H21" s="141" t="str">
        <f t="shared" si="6"/>
        <v/>
      </c>
      <c r="I21" s="141" t="str">
        <f t="shared" si="6"/>
        <v/>
      </c>
      <c r="J21" s="141" t="str">
        <f t="shared" si="6"/>
        <v/>
      </c>
      <c r="K21" s="141" t="str">
        <f t="shared" si="6"/>
        <v/>
      </c>
      <c r="L21" s="141" t="str">
        <f t="shared" si="6"/>
        <v/>
      </c>
      <c r="M21" s="141" t="str">
        <f t="shared" si="6"/>
        <v/>
      </c>
      <c r="N21" s="141" t="str">
        <f t="shared" si="6"/>
        <v/>
      </c>
      <c r="O21" s="141" t="str">
        <f t="shared" si="6"/>
        <v/>
      </c>
      <c r="P21" s="141" t="str">
        <f t="shared" si="6"/>
        <v/>
      </c>
      <c r="Q21" s="141" t="str">
        <f t="shared" si="6"/>
        <v/>
      </c>
      <c r="R21" s="141" t="str">
        <f t="shared" si="6"/>
        <v/>
      </c>
      <c r="S21" s="141" t="str">
        <f t="shared" si="6"/>
        <v/>
      </c>
      <c r="T21" s="141" t="str">
        <f t="shared" si="6"/>
        <v/>
      </c>
      <c r="U21" s="141" t="str">
        <f t="shared" si="6"/>
        <v/>
      </c>
      <c r="V21" s="141" t="str">
        <f t="shared" si="6"/>
        <v/>
      </c>
      <c r="W21" s="141" t="str">
        <f t="shared" ref="W21:AB21" si="7">IF(AND(SUM(W18:W20)&gt;0,W19=0),"Missing Input",IF(AND(SUM(W18:W19)&gt;0,W20=0),"Missing Output",IF(AND(SUM(W18:W20)&gt;0,W19&gt;0,W20&gt;0),(W20/W19)*100,"")))</f>
        <v/>
      </c>
      <c r="X21" s="141" t="str">
        <f t="shared" si="7"/>
        <v/>
      </c>
      <c r="Y21" s="141" t="str">
        <f t="shared" si="7"/>
        <v/>
      </c>
      <c r="Z21" s="141" t="str">
        <f t="shared" si="7"/>
        <v/>
      </c>
      <c r="AA21" s="141" t="str">
        <f t="shared" si="7"/>
        <v/>
      </c>
      <c r="AB21" s="141" t="str">
        <f t="shared" si="7"/>
        <v/>
      </c>
      <c r="AC21" s="1070" t="s">
        <v>2222</v>
      </c>
      <c r="AE21" s="762" t="s">
        <v>964</v>
      </c>
      <c r="AF21" s="141" t="str">
        <f t="shared" ref="AF21:BC21" si="8">IF(AND(SUM(AF18:AF20)&gt;0,AF19=0),"Missing Input",IF(AND(SUM(AF18:AF19)&gt;0,AF20=0),"Missing Output",IF(AND(SUM(AF18:AF20)&gt;0,AF19&gt;0,AF20&gt;0),(AF20/AF19)*100,"")))</f>
        <v/>
      </c>
      <c r="AG21" s="141" t="str">
        <f t="shared" si="8"/>
        <v/>
      </c>
      <c r="AH21" s="141" t="str">
        <f t="shared" si="8"/>
        <v/>
      </c>
      <c r="AI21" s="141" t="str">
        <f t="shared" si="8"/>
        <v/>
      </c>
      <c r="AJ21" s="141" t="str">
        <f t="shared" si="8"/>
        <v/>
      </c>
      <c r="AK21" s="141" t="str">
        <f t="shared" si="8"/>
        <v/>
      </c>
      <c r="AL21" s="141" t="str">
        <f t="shared" si="8"/>
        <v/>
      </c>
      <c r="AM21" s="141" t="str">
        <f t="shared" si="8"/>
        <v/>
      </c>
      <c r="AN21" s="141" t="str">
        <f t="shared" si="8"/>
        <v/>
      </c>
      <c r="AO21" s="141" t="str">
        <f t="shared" si="8"/>
        <v/>
      </c>
      <c r="AP21" s="141" t="str">
        <f t="shared" si="8"/>
        <v/>
      </c>
      <c r="AQ21" s="141" t="str">
        <f t="shared" si="8"/>
        <v/>
      </c>
      <c r="AR21" s="141" t="str">
        <f t="shared" si="8"/>
        <v/>
      </c>
      <c r="AS21" s="141" t="str">
        <f t="shared" si="8"/>
        <v/>
      </c>
      <c r="AT21" s="141" t="str">
        <f t="shared" si="8"/>
        <v/>
      </c>
      <c r="AU21" s="141" t="str">
        <f t="shared" si="8"/>
        <v/>
      </c>
      <c r="AV21" s="141" t="str">
        <f t="shared" si="8"/>
        <v/>
      </c>
      <c r="AW21" s="141" t="str">
        <f t="shared" si="8"/>
        <v/>
      </c>
      <c r="AX21" s="141" t="str">
        <f t="shared" si="8"/>
        <v/>
      </c>
      <c r="AY21" s="141" t="str">
        <f>IF(AND(SUM(AY18:AY20)&gt;0,AY19=0),"Missing Input",IF(AND(SUM(AY18:AY19)&gt;0,AY20=0),"Missing Output",IF(AND(SUM(AY18:AY20)&gt;0,AY19&gt;0,AY20&gt;0),(AY20/AY19)*100,"")))</f>
        <v/>
      </c>
      <c r="AZ21" s="141" t="str">
        <f>IF(AND(SUM(AZ18:AZ20)&gt;0,AZ19=0),"Missing Input",IF(AND(SUM(AZ18:AZ19)&gt;0,AZ20=0),"Missing Output",IF(AND(SUM(AZ18:AZ20)&gt;0,AZ19&gt;0,AZ20&gt;0),(AZ20/AZ19)*100,"")))</f>
        <v/>
      </c>
      <c r="BA21" s="141" t="str">
        <f>IF(AND(SUM(BA18:BA20)&gt;0,BA19=0),"Missing Input",IF(AND(SUM(BA18:BA19)&gt;0,BA20=0),"Missing Output",IF(AND(SUM(BA18:BA20)&gt;0,BA19&gt;0,BA20&gt;0),(BA20/BA19)*100,"")))</f>
        <v/>
      </c>
      <c r="BB21" s="141" t="str">
        <f>IF(AND(SUM(BB18:BB20)&gt;0,BB19=0),"Missing Input",IF(AND(SUM(BB18:BB19)&gt;0,BB20=0),"Missing Output",IF(AND(SUM(BB18:BB20)&gt;0,BB19&gt;0,BB20&gt;0),(BB20/BB19)*100,"")))</f>
        <v/>
      </c>
      <c r="BC21" s="141" t="str">
        <f t="shared" si="8"/>
        <v/>
      </c>
    </row>
    <row r="22" spans="1:55" s="137" customFormat="1" ht="24" customHeight="1">
      <c r="A22" s="775"/>
      <c r="B22" s="775"/>
      <c r="C22" s="775"/>
      <c r="D22" s="775"/>
      <c r="E22" s="628"/>
      <c r="F22" s="628"/>
      <c r="G22" s="628"/>
      <c r="H22" s="628"/>
      <c r="I22" s="628"/>
      <c r="J22" s="629"/>
      <c r="K22" s="629"/>
      <c r="L22" s="629"/>
      <c r="M22" s="629"/>
      <c r="N22" s="629"/>
      <c r="O22" s="143"/>
      <c r="P22" s="629"/>
      <c r="Q22" s="629"/>
      <c r="R22" s="629"/>
      <c r="S22" s="629"/>
      <c r="T22" s="629"/>
      <c r="U22" s="629"/>
      <c r="V22" s="629"/>
      <c r="W22" s="629"/>
      <c r="X22" s="629"/>
      <c r="Y22" s="143"/>
      <c r="Z22" s="629"/>
      <c r="AA22" s="629"/>
      <c r="AB22" s="143"/>
      <c r="AC22" s="1061" t="s">
        <v>2144</v>
      </c>
      <c r="AE22" s="762" t="s">
        <v>191</v>
      </c>
      <c r="AF22" s="629"/>
      <c r="AG22" s="629"/>
      <c r="AH22" s="629"/>
      <c r="AI22" s="629"/>
      <c r="AJ22" s="629"/>
      <c r="AK22" s="629"/>
      <c r="AL22" s="629"/>
      <c r="AM22" s="629"/>
      <c r="AN22" s="629"/>
      <c r="AO22" s="629"/>
      <c r="AP22" s="629"/>
      <c r="AQ22" s="629"/>
      <c r="AR22" s="629"/>
      <c r="AS22" s="629"/>
      <c r="AT22" s="629"/>
      <c r="AU22" s="629"/>
      <c r="AV22" s="629"/>
      <c r="AW22" s="629"/>
      <c r="AX22" s="629"/>
      <c r="AY22" s="629"/>
      <c r="AZ22" s="629"/>
      <c r="BA22" s="629"/>
      <c r="BB22" s="629"/>
      <c r="BC22" s="629"/>
    </row>
    <row r="23" spans="1:55" s="140" customFormat="1" ht="12.75" customHeight="1">
      <c r="A23" s="775" t="s">
        <v>538</v>
      </c>
      <c r="B23" s="775" t="s">
        <v>73</v>
      </c>
      <c r="C23" s="775" t="s">
        <v>245</v>
      </c>
      <c r="D23" s="775" t="s">
        <v>1409</v>
      </c>
      <c r="E23" s="138">
        <v>0</v>
      </c>
      <c r="F23" s="138">
        <v>0</v>
      </c>
      <c r="G23" s="138">
        <v>0</v>
      </c>
      <c r="H23" s="138">
        <v>0</v>
      </c>
      <c r="I23" s="138">
        <v>0</v>
      </c>
      <c r="J23" s="138">
        <v>0</v>
      </c>
      <c r="K23" s="138">
        <v>0</v>
      </c>
      <c r="L23" s="138">
        <v>0</v>
      </c>
      <c r="M23" s="138">
        <v>0</v>
      </c>
      <c r="N23" s="138">
        <v>0</v>
      </c>
      <c r="O23" s="138">
        <v>0</v>
      </c>
      <c r="P23" s="138">
        <v>0</v>
      </c>
      <c r="Q23" s="138">
        <v>0</v>
      </c>
      <c r="R23" s="138">
        <v>0</v>
      </c>
      <c r="S23" s="138">
        <v>0</v>
      </c>
      <c r="T23" s="138">
        <v>0</v>
      </c>
      <c r="U23" s="138">
        <v>0</v>
      </c>
      <c r="V23" s="138">
        <v>0</v>
      </c>
      <c r="W23" s="138">
        <v>0</v>
      </c>
      <c r="X23" s="138">
        <v>0</v>
      </c>
      <c r="Y23" s="138">
        <v>0</v>
      </c>
      <c r="Z23" s="138">
        <v>0</v>
      </c>
      <c r="AA23" s="138">
        <v>0</v>
      </c>
      <c r="AB23" s="138">
        <v>0</v>
      </c>
      <c r="AC23" s="1054" t="s">
        <v>2219</v>
      </c>
      <c r="AE23" s="762" t="s">
        <v>1474</v>
      </c>
      <c r="AF23" s="138">
        <v>0</v>
      </c>
      <c r="AG23" s="138">
        <v>0</v>
      </c>
      <c r="AH23" s="138">
        <v>0</v>
      </c>
      <c r="AI23" s="138">
        <v>0</v>
      </c>
      <c r="AJ23" s="138">
        <v>0</v>
      </c>
      <c r="AK23" s="138">
        <v>0</v>
      </c>
      <c r="AL23" s="138">
        <v>0</v>
      </c>
      <c r="AM23" s="138">
        <v>0</v>
      </c>
      <c r="AN23" s="138">
        <v>0</v>
      </c>
      <c r="AO23" s="138">
        <v>0</v>
      </c>
      <c r="AP23" s="138">
        <v>0</v>
      </c>
      <c r="AQ23" s="138">
        <v>0</v>
      </c>
      <c r="AR23" s="138">
        <v>0</v>
      </c>
      <c r="AS23" s="138">
        <v>0</v>
      </c>
      <c r="AT23" s="138">
        <v>0</v>
      </c>
      <c r="AU23" s="138">
        <v>0</v>
      </c>
      <c r="AV23" s="138">
        <v>0</v>
      </c>
      <c r="AW23" s="138">
        <v>0</v>
      </c>
      <c r="AX23" s="138">
        <v>0</v>
      </c>
      <c r="AY23" s="138">
        <v>0</v>
      </c>
      <c r="AZ23" s="138">
        <v>0</v>
      </c>
      <c r="BA23" s="138">
        <v>0</v>
      </c>
      <c r="BB23" s="138">
        <v>0</v>
      </c>
      <c r="BC23" s="138">
        <v>0</v>
      </c>
    </row>
    <row r="24" spans="1:55" s="140" customFormat="1" ht="12.75" customHeight="1">
      <c r="A24" s="775" t="s">
        <v>538</v>
      </c>
      <c r="B24" s="775" t="s">
        <v>1307</v>
      </c>
      <c r="C24" s="775" t="s">
        <v>245</v>
      </c>
      <c r="D24" s="775" t="s">
        <v>1409</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762" t="s">
        <v>636</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row>
    <row r="25" spans="1:55" s="140" customFormat="1" ht="12.75" customHeight="1">
      <c r="A25" s="775" t="s">
        <v>538</v>
      </c>
      <c r="B25" s="775" t="s">
        <v>74</v>
      </c>
      <c r="C25" s="775" t="s">
        <v>245</v>
      </c>
      <c r="D25" s="775" t="s">
        <v>1409</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762" t="s">
        <v>637</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row>
    <row r="26" spans="1:55" s="140" customFormat="1" ht="12.75" customHeight="1">
      <c r="A26" s="775"/>
      <c r="B26" s="775"/>
      <c r="C26" s="775"/>
      <c r="D26" s="775"/>
      <c r="E26" s="141" t="str">
        <f>IF(AND(SUM(E23:E25)&gt;0,E24=0),"Missing Input",IF(AND(SUM(E23:E24)&gt;0,E25=0),"Missing Output",IF(AND(SUM(E23:E25)&gt;0,E24&gt;0,E25&gt;0),(E25*3.6)/E24*100,"")))</f>
        <v/>
      </c>
      <c r="F26" s="141" t="str">
        <f t="shared" ref="F26:V26" si="9">IF(AND(SUM(F23:F25)&gt;0,F24=0),"Missing Input",IF(AND(SUM(F23:F24)&gt;0,F25=0),"Missing Output",IF(AND(SUM(F23:F25)&gt;0,F24&gt;0,F25&gt;0),(F25*3.6)/F24*100,"")))</f>
        <v/>
      </c>
      <c r="G26" s="141" t="str">
        <f t="shared" si="9"/>
        <v/>
      </c>
      <c r="H26" s="141" t="str">
        <f t="shared" si="9"/>
        <v/>
      </c>
      <c r="I26" s="141" t="str">
        <f t="shared" si="9"/>
        <v/>
      </c>
      <c r="J26" s="141" t="str">
        <f t="shared" si="9"/>
        <v/>
      </c>
      <c r="K26" s="141" t="str">
        <f t="shared" si="9"/>
        <v/>
      </c>
      <c r="L26" s="141" t="str">
        <f t="shared" si="9"/>
        <v/>
      </c>
      <c r="M26" s="141" t="str">
        <f t="shared" si="9"/>
        <v/>
      </c>
      <c r="N26" s="141" t="str">
        <f t="shared" si="9"/>
        <v/>
      </c>
      <c r="O26" s="141" t="str">
        <f t="shared" si="9"/>
        <v/>
      </c>
      <c r="P26" s="141" t="str">
        <f t="shared" si="9"/>
        <v/>
      </c>
      <c r="Q26" s="141" t="str">
        <f t="shared" si="9"/>
        <v/>
      </c>
      <c r="R26" s="141" t="str">
        <f t="shared" si="9"/>
        <v/>
      </c>
      <c r="S26" s="141" t="str">
        <f t="shared" si="9"/>
        <v/>
      </c>
      <c r="T26" s="141" t="str">
        <f t="shared" si="9"/>
        <v/>
      </c>
      <c r="U26" s="141" t="str">
        <f t="shared" si="9"/>
        <v/>
      </c>
      <c r="V26" s="141" t="str">
        <f t="shared" si="9"/>
        <v/>
      </c>
      <c r="W26" s="141" t="str">
        <f t="shared" ref="W26:AB26" si="10">IF(AND(SUM(W23:W25)&gt;0,W24=0),"Missing Input",IF(AND(SUM(W23:W24)&gt;0,W25=0),"Missing Output",IF(AND(SUM(W23:W25)&gt;0,W24&gt;0,W25&gt;0),(W25*3.6)/W24*100,"")))</f>
        <v/>
      </c>
      <c r="X26" s="141" t="str">
        <f t="shared" si="10"/>
        <v/>
      </c>
      <c r="Y26" s="141" t="str">
        <f t="shared" si="10"/>
        <v/>
      </c>
      <c r="Z26" s="141" t="str">
        <f t="shared" si="10"/>
        <v/>
      </c>
      <c r="AA26" s="141" t="str">
        <f t="shared" si="10"/>
        <v/>
      </c>
      <c r="AB26" s="141" t="str">
        <f t="shared" si="10"/>
        <v/>
      </c>
      <c r="AC26" s="1070" t="s">
        <v>2222</v>
      </c>
      <c r="AE26" s="762" t="s">
        <v>964</v>
      </c>
      <c r="AF26" s="141" t="str">
        <f t="shared" ref="AF26:BC26" si="11">IF(AND(SUM(AF23:AF25)&gt;0,AF24=0),"Missing Input",IF(AND(SUM(AF23:AF24)&gt;0,AF25=0),"Missing Output",IF(AND(SUM(AF23:AF25)&gt;0,AF24&gt;0,AF25&gt;0),(AF25*3.6)/AF24*100,"")))</f>
        <v/>
      </c>
      <c r="AG26" s="141" t="str">
        <f t="shared" si="11"/>
        <v/>
      </c>
      <c r="AH26" s="141" t="str">
        <f t="shared" si="11"/>
        <v/>
      </c>
      <c r="AI26" s="141" t="str">
        <f t="shared" si="11"/>
        <v/>
      </c>
      <c r="AJ26" s="141" t="str">
        <f t="shared" si="11"/>
        <v/>
      </c>
      <c r="AK26" s="141" t="str">
        <f t="shared" si="11"/>
        <v/>
      </c>
      <c r="AL26" s="141" t="str">
        <f t="shared" si="11"/>
        <v/>
      </c>
      <c r="AM26" s="141" t="str">
        <f t="shared" si="11"/>
        <v/>
      </c>
      <c r="AN26" s="141" t="str">
        <f t="shared" si="11"/>
        <v/>
      </c>
      <c r="AO26" s="141" t="str">
        <f t="shared" si="11"/>
        <v/>
      </c>
      <c r="AP26" s="141" t="str">
        <f t="shared" si="11"/>
        <v/>
      </c>
      <c r="AQ26" s="141" t="str">
        <f t="shared" si="11"/>
        <v/>
      </c>
      <c r="AR26" s="141" t="str">
        <f t="shared" si="11"/>
        <v/>
      </c>
      <c r="AS26" s="141" t="str">
        <f t="shared" si="11"/>
        <v/>
      </c>
      <c r="AT26" s="141" t="str">
        <f t="shared" si="11"/>
        <v/>
      </c>
      <c r="AU26" s="141" t="str">
        <f t="shared" si="11"/>
        <v/>
      </c>
      <c r="AV26" s="141" t="str">
        <f t="shared" si="11"/>
        <v/>
      </c>
      <c r="AW26" s="141" t="str">
        <f t="shared" si="11"/>
        <v/>
      </c>
      <c r="AX26" s="141" t="str">
        <f t="shared" si="11"/>
        <v/>
      </c>
      <c r="AY26" s="141" t="str">
        <f>IF(AND(SUM(AY23:AY25)&gt;0,AY24=0),"Missing Input",IF(AND(SUM(AY23:AY24)&gt;0,AY25=0),"Missing Output",IF(AND(SUM(AY23:AY25)&gt;0,AY24&gt;0,AY25&gt;0),(AY25*3.6)/AY24*100,"")))</f>
        <v/>
      </c>
      <c r="AZ26" s="141" t="str">
        <f>IF(AND(SUM(AZ23:AZ25)&gt;0,AZ24=0),"Missing Input",IF(AND(SUM(AZ23:AZ24)&gt;0,AZ25=0),"Missing Output",IF(AND(SUM(AZ23:AZ25)&gt;0,AZ24&gt;0,AZ25&gt;0),(AZ25*3.6)/AZ24*100,"")))</f>
        <v/>
      </c>
      <c r="BA26" s="141" t="str">
        <f>IF(AND(SUM(BA23:BA25)&gt;0,BA24=0),"Missing Input",IF(AND(SUM(BA23:BA24)&gt;0,BA25=0),"Missing Output",IF(AND(SUM(BA23:BA25)&gt;0,BA24&gt;0,BA25&gt;0),(BA25*3.6)/BA24*100,"")))</f>
        <v/>
      </c>
      <c r="BB26" s="141" t="str">
        <f>IF(AND(SUM(BB23:BB25)&gt;0,BB24=0),"Missing Input",IF(AND(SUM(BB23:BB24)&gt;0,BB25=0),"Missing Output",IF(AND(SUM(BB23:BB25)&gt;0,BB24&gt;0,BB25&gt;0),(BB25*3.6)/BB24*100,"")))</f>
        <v/>
      </c>
      <c r="BC26" s="141" t="str">
        <f t="shared" si="11"/>
        <v/>
      </c>
    </row>
    <row r="27" spans="1:55" s="140" customFormat="1" ht="24" customHeight="1">
      <c r="A27" s="775"/>
      <c r="B27" s="775"/>
      <c r="C27" s="775"/>
      <c r="D27" s="775"/>
      <c r="E27" s="628"/>
      <c r="F27" s="628"/>
      <c r="G27" s="628"/>
      <c r="H27" s="628"/>
      <c r="I27" s="628"/>
      <c r="J27" s="629"/>
      <c r="K27" s="629"/>
      <c r="L27" s="629"/>
      <c r="M27" s="629"/>
      <c r="N27" s="629"/>
      <c r="O27" s="143"/>
      <c r="P27" s="629"/>
      <c r="Q27" s="629"/>
      <c r="R27" s="629"/>
      <c r="S27" s="629"/>
      <c r="T27" s="629"/>
      <c r="U27" s="629"/>
      <c r="V27" s="629"/>
      <c r="W27" s="629"/>
      <c r="X27" s="629"/>
      <c r="Y27" s="143"/>
      <c r="Z27" s="629"/>
      <c r="AA27" s="629"/>
      <c r="AB27" s="143"/>
      <c r="AC27" s="1063" t="s">
        <v>2143</v>
      </c>
      <c r="AE27" s="762" t="s">
        <v>192</v>
      </c>
      <c r="AF27" s="629"/>
      <c r="AG27" s="629"/>
      <c r="AH27" s="629"/>
      <c r="AI27" s="629"/>
      <c r="AJ27" s="629"/>
      <c r="AK27" s="629"/>
      <c r="AL27" s="629"/>
      <c r="AM27" s="629"/>
      <c r="AN27" s="629"/>
      <c r="AO27" s="629"/>
      <c r="AP27" s="629"/>
      <c r="AQ27" s="629"/>
      <c r="AR27" s="629"/>
      <c r="AS27" s="629"/>
      <c r="AT27" s="629"/>
      <c r="AU27" s="629"/>
      <c r="AV27" s="629"/>
      <c r="AW27" s="629"/>
      <c r="AX27" s="629"/>
      <c r="AY27" s="629"/>
      <c r="AZ27" s="629"/>
      <c r="BA27" s="629"/>
      <c r="BB27" s="629"/>
      <c r="BC27" s="629"/>
    </row>
    <row r="28" spans="1:55" s="140" customFormat="1" ht="12.75" customHeight="1">
      <c r="A28" s="775" t="s">
        <v>538</v>
      </c>
      <c r="B28" s="775" t="s">
        <v>73</v>
      </c>
      <c r="C28" s="775" t="s">
        <v>246</v>
      </c>
      <c r="D28" s="775" t="s">
        <v>1409</v>
      </c>
      <c r="E28" s="138">
        <v>0</v>
      </c>
      <c r="F28" s="138">
        <v>0</v>
      </c>
      <c r="G28" s="138">
        <v>0</v>
      </c>
      <c r="H28" s="138">
        <v>0</v>
      </c>
      <c r="I28" s="138">
        <v>0</v>
      </c>
      <c r="J28" s="138">
        <v>0</v>
      </c>
      <c r="K28" s="138">
        <v>0</v>
      </c>
      <c r="L28" s="138">
        <v>0</v>
      </c>
      <c r="M28" s="138">
        <v>0</v>
      </c>
      <c r="N28" s="138">
        <v>0</v>
      </c>
      <c r="O28" s="138">
        <v>0</v>
      </c>
      <c r="P28" s="138">
        <v>0</v>
      </c>
      <c r="Q28" s="138">
        <v>0</v>
      </c>
      <c r="R28" s="138">
        <v>0</v>
      </c>
      <c r="S28" s="138">
        <v>0</v>
      </c>
      <c r="T28" s="138">
        <v>0</v>
      </c>
      <c r="U28" s="138">
        <v>0</v>
      </c>
      <c r="V28" s="138">
        <v>0</v>
      </c>
      <c r="W28" s="138">
        <v>0</v>
      </c>
      <c r="X28" s="138">
        <v>0</v>
      </c>
      <c r="Y28" s="138">
        <v>0</v>
      </c>
      <c r="Z28" s="138">
        <v>0</v>
      </c>
      <c r="AA28" s="138">
        <v>0</v>
      </c>
      <c r="AB28" s="138">
        <v>0</v>
      </c>
      <c r="AC28" s="1054" t="s">
        <v>2219</v>
      </c>
      <c r="AE28" s="762" t="s">
        <v>1474</v>
      </c>
      <c r="AF28" s="138">
        <v>0</v>
      </c>
      <c r="AG28" s="138">
        <v>0</v>
      </c>
      <c r="AH28" s="138">
        <v>0</v>
      </c>
      <c r="AI28" s="138">
        <v>0</v>
      </c>
      <c r="AJ28" s="138">
        <v>0</v>
      </c>
      <c r="AK28" s="138">
        <v>0</v>
      </c>
      <c r="AL28" s="138">
        <v>0</v>
      </c>
      <c r="AM28" s="138">
        <v>0</v>
      </c>
      <c r="AN28" s="138">
        <v>0</v>
      </c>
      <c r="AO28" s="138">
        <v>0</v>
      </c>
      <c r="AP28" s="138">
        <v>0</v>
      </c>
      <c r="AQ28" s="138">
        <v>0</v>
      </c>
      <c r="AR28" s="138">
        <v>0</v>
      </c>
      <c r="AS28" s="138">
        <v>0</v>
      </c>
      <c r="AT28" s="138">
        <v>0</v>
      </c>
      <c r="AU28" s="138">
        <v>0</v>
      </c>
      <c r="AV28" s="138">
        <v>0</v>
      </c>
      <c r="AW28" s="138">
        <v>0</v>
      </c>
      <c r="AX28" s="138">
        <v>0</v>
      </c>
      <c r="AY28" s="138">
        <v>0</v>
      </c>
      <c r="AZ28" s="138">
        <v>0</v>
      </c>
      <c r="BA28" s="138">
        <v>0</v>
      </c>
      <c r="BB28" s="138">
        <v>0</v>
      </c>
      <c r="BC28" s="138">
        <v>0</v>
      </c>
    </row>
    <row r="29" spans="1:55" s="140" customFormat="1" ht="12.75" customHeight="1">
      <c r="A29" s="775" t="s">
        <v>538</v>
      </c>
      <c r="B29" s="775" t="s">
        <v>1307</v>
      </c>
      <c r="C29" s="775" t="s">
        <v>246</v>
      </c>
      <c r="D29" s="775" t="s">
        <v>1409</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762" t="s">
        <v>636</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row>
    <row r="30" spans="1:55" s="140" customFormat="1" ht="12.75" customHeight="1">
      <c r="A30" s="775" t="s">
        <v>538</v>
      </c>
      <c r="B30" s="775" t="s">
        <v>74</v>
      </c>
      <c r="C30" s="775" t="s">
        <v>246</v>
      </c>
      <c r="D30" s="775" t="s">
        <v>1409</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2221</v>
      </c>
      <c r="AE30" s="762" t="s">
        <v>637</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row>
    <row r="31" spans="1:55" s="140" customFormat="1" ht="12.75" customHeight="1">
      <c r="A31" s="775" t="s">
        <v>538</v>
      </c>
      <c r="B31" s="775" t="s">
        <v>75</v>
      </c>
      <c r="C31" s="775" t="s">
        <v>246</v>
      </c>
      <c r="D31" s="775" t="s">
        <v>1409</v>
      </c>
      <c r="E31" s="138">
        <v>0</v>
      </c>
      <c r="F31" s="138">
        <v>0</v>
      </c>
      <c r="G31" s="138">
        <v>0</v>
      </c>
      <c r="H31" s="138">
        <v>0</v>
      </c>
      <c r="I31" s="138">
        <v>0</v>
      </c>
      <c r="J31" s="138">
        <v>0</v>
      </c>
      <c r="K31" s="138">
        <v>0</v>
      </c>
      <c r="L31" s="138">
        <v>0</v>
      </c>
      <c r="M31" s="138">
        <v>0</v>
      </c>
      <c r="N31" s="138">
        <v>0</v>
      </c>
      <c r="O31" s="138">
        <v>0</v>
      </c>
      <c r="P31" s="138">
        <v>0</v>
      </c>
      <c r="Q31" s="138">
        <v>0</v>
      </c>
      <c r="R31" s="138">
        <v>0</v>
      </c>
      <c r="S31" s="138">
        <v>0</v>
      </c>
      <c r="T31" s="138">
        <v>0</v>
      </c>
      <c r="U31" s="138">
        <v>0</v>
      </c>
      <c r="V31" s="138">
        <v>0</v>
      </c>
      <c r="W31" s="138">
        <v>0</v>
      </c>
      <c r="X31" s="138">
        <v>0</v>
      </c>
      <c r="Y31" s="138">
        <v>0</v>
      </c>
      <c r="Z31" s="138">
        <v>0</v>
      </c>
      <c r="AA31" s="138">
        <v>0</v>
      </c>
      <c r="AB31" s="138">
        <v>0</v>
      </c>
      <c r="AC31" s="1054" t="s">
        <v>2225</v>
      </c>
      <c r="AE31" s="762" t="s">
        <v>638</v>
      </c>
      <c r="AF31" s="138">
        <v>0</v>
      </c>
      <c r="AG31" s="138">
        <v>0</v>
      </c>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0</v>
      </c>
      <c r="AW31" s="138">
        <v>0</v>
      </c>
      <c r="AX31" s="138">
        <v>0</v>
      </c>
      <c r="AY31" s="138">
        <v>0</v>
      </c>
      <c r="AZ31" s="138">
        <v>0</v>
      </c>
      <c r="BA31" s="138">
        <v>0</v>
      </c>
      <c r="BB31" s="138">
        <v>0</v>
      </c>
      <c r="BC31" s="138">
        <v>0</v>
      </c>
    </row>
    <row r="32" spans="1:55" s="140" customFormat="1" ht="12.75" customHeight="1">
      <c r="A32" s="775"/>
      <c r="B32" s="775"/>
      <c r="C32" s="775"/>
      <c r="D32" s="775"/>
      <c r="E32" s="141" t="str">
        <f>IF(AND(SUM(E28:E31)&gt;0,E29=0),"Missing Input",IF(AND(SUM(E28:E31)&gt;0,E30=0),"Missing Output",IF(AND(SUM(E28:E31)&gt;0,E29&gt;0,E30&gt;0),(E30*3.6+E31)/E29*100,"")))</f>
        <v/>
      </c>
      <c r="F32" s="141" t="str">
        <f t="shared" ref="F32:V32" si="12">IF(AND(SUM(F28:F31)&gt;0,F29=0),"Missing Input",IF(AND(SUM(F28:F31)&gt;0,F30=0),"Missing Output",IF(AND(SUM(F28:F31)&gt;0,F29&gt;0,F30&gt;0),(F30*3.6+F31)/F29*100,"")))</f>
        <v/>
      </c>
      <c r="G32" s="141" t="str">
        <f t="shared" si="12"/>
        <v/>
      </c>
      <c r="H32" s="141" t="str">
        <f t="shared" si="12"/>
        <v/>
      </c>
      <c r="I32" s="141" t="str">
        <f t="shared" si="12"/>
        <v/>
      </c>
      <c r="J32" s="141" t="str">
        <f t="shared" si="12"/>
        <v/>
      </c>
      <c r="K32" s="141" t="str">
        <f t="shared" si="12"/>
        <v/>
      </c>
      <c r="L32" s="141" t="str">
        <f t="shared" si="12"/>
        <v/>
      </c>
      <c r="M32" s="141" t="str">
        <f t="shared" si="12"/>
        <v/>
      </c>
      <c r="N32" s="141" t="str">
        <f t="shared" si="12"/>
        <v/>
      </c>
      <c r="O32" s="141" t="str">
        <f t="shared" si="12"/>
        <v/>
      </c>
      <c r="P32" s="141" t="str">
        <f t="shared" si="12"/>
        <v/>
      </c>
      <c r="Q32" s="141" t="str">
        <f t="shared" si="12"/>
        <v/>
      </c>
      <c r="R32" s="141" t="str">
        <f t="shared" si="12"/>
        <v/>
      </c>
      <c r="S32" s="141" t="str">
        <f t="shared" si="12"/>
        <v/>
      </c>
      <c r="T32" s="141" t="str">
        <f t="shared" si="12"/>
        <v/>
      </c>
      <c r="U32" s="141" t="str">
        <f t="shared" si="12"/>
        <v/>
      </c>
      <c r="V32" s="141" t="str">
        <f t="shared" si="12"/>
        <v/>
      </c>
      <c r="W32" s="141" t="str">
        <f t="shared" ref="W32:AB32" si="13">IF(AND(SUM(W28:W31)&gt;0,W29=0),"Missing Input",IF(AND(SUM(W28:W31)&gt;0,W30=0),"Missing Output",IF(AND(SUM(W28:W31)&gt;0,W29&gt;0,W30&gt;0),(W30*3.6+W31)/W29*100,"")))</f>
        <v/>
      </c>
      <c r="X32" s="141" t="str">
        <f t="shared" si="13"/>
        <v/>
      </c>
      <c r="Y32" s="141" t="str">
        <f t="shared" si="13"/>
        <v/>
      </c>
      <c r="Z32" s="141" t="str">
        <f t="shared" si="13"/>
        <v/>
      </c>
      <c r="AA32" s="141" t="str">
        <f t="shared" si="13"/>
        <v/>
      </c>
      <c r="AB32" s="141" t="str">
        <f t="shared" si="13"/>
        <v/>
      </c>
      <c r="AC32" s="1070" t="s">
        <v>2222</v>
      </c>
      <c r="AE32" s="762" t="s">
        <v>964</v>
      </c>
      <c r="AF32" s="141" t="str">
        <f t="shared" ref="AF32:BC32" si="14">IF(AND(SUM(AF28:AF31)&gt;0,AF29=0),"Missing Input",IF(AND(SUM(AF28:AF31)&gt;0,AF30=0),"Missing Output",IF(AND(SUM(AF28:AF31)&gt;0,AF29&gt;0,AF30&gt;0),(AF30*3.6+AF31)/AF29*100,"")))</f>
        <v/>
      </c>
      <c r="AG32" s="141" t="str">
        <f t="shared" si="14"/>
        <v/>
      </c>
      <c r="AH32" s="141" t="str">
        <f t="shared" si="14"/>
        <v/>
      </c>
      <c r="AI32" s="141" t="str">
        <f t="shared" si="14"/>
        <v/>
      </c>
      <c r="AJ32" s="141" t="str">
        <f t="shared" si="14"/>
        <v/>
      </c>
      <c r="AK32" s="141" t="str">
        <f t="shared" si="14"/>
        <v/>
      </c>
      <c r="AL32" s="141" t="str">
        <f t="shared" si="14"/>
        <v/>
      </c>
      <c r="AM32" s="141" t="str">
        <f t="shared" si="14"/>
        <v/>
      </c>
      <c r="AN32" s="141" t="str">
        <f t="shared" si="14"/>
        <v/>
      </c>
      <c r="AO32" s="141" t="str">
        <f t="shared" si="14"/>
        <v/>
      </c>
      <c r="AP32" s="141" t="str">
        <f t="shared" si="14"/>
        <v/>
      </c>
      <c r="AQ32" s="141" t="str">
        <f t="shared" si="14"/>
        <v/>
      </c>
      <c r="AR32" s="141" t="str">
        <f t="shared" si="14"/>
        <v/>
      </c>
      <c r="AS32" s="141" t="str">
        <f t="shared" si="14"/>
        <v/>
      </c>
      <c r="AT32" s="141" t="str">
        <f t="shared" si="14"/>
        <v/>
      </c>
      <c r="AU32" s="141" t="str">
        <f t="shared" si="14"/>
        <v/>
      </c>
      <c r="AV32" s="141" t="str">
        <f t="shared" si="14"/>
        <v/>
      </c>
      <c r="AW32" s="141" t="str">
        <f t="shared" si="14"/>
        <v/>
      </c>
      <c r="AX32" s="141" t="str">
        <f t="shared" si="14"/>
        <v/>
      </c>
      <c r="AY32" s="141" t="str">
        <f>IF(AND(SUM(AY28:AY31)&gt;0,AY29=0),"Missing Input",IF(AND(SUM(AY28:AY31)&gt;0,AY30=0),"Missing Output",IF(AND(SUM(AY28:AY31)&gt;0,AY29&gt;0,AY30&gt;0),(AY30*3.6+AY31)/AY29*100,"")))</f>
        <v/>
      </c>
      <c r="AZ32" s="141" t="str">
        <f>IF(AND(SUM(AZ28:AZ31)&gt;0,AZ29=0),"Missing Input",IF(AND(SUM(AZ28:AZ31)&gt;0,AZ30=0),"Missing Output",IF(AND(SUM(AZ28:AZ31)&gt;0,AZ29&gt;0,AZ30&gt;0),(AZ30*3.6+AZ31)/AZ29*100,"")))</f>
        <v/>
      </c>
      <c r="BA32" s="141" t="str">
        <f>IF(AND(SUM(BA28:BA31)&gt;0,BA29=0),"Missing Input",IF(AND(SUM(BA28:BA31)&gt;0,BA30=0),"Missing Output",IF(AND(SUM(BA28:BA31)&gt;0,BA29&gt;0,BA30&gt;0),(BA30*3.6+BA31)/BA29*100,"")))</f>
        <v/>
      </c>
      <c r="BB32" s="141" t="str">
        <f>IF(AND(SUM(BB28:BB31)&gt;0,BB29=0),"Missing Input",IF(AND(SUM(BB28:BB31)&gt;0,BB30=0),"Missing Output",IF(AND(SUM(BB28:BB31)&gt;0,BB29&gt;0,BB30&gt;0),(BB30*3.6+BB31)/BB29*100,"")))</f>
        <v/>
      </c>
      <c r="BC32" s="141" t="str">
        <f t="shared" si="14"/>
        <v/>
      </c>
    </row>
    <row r="33" spans="1:55" s="140" customFormat="1" ht="24" customHeight="1">
      <c r="A33" s="775"/>
      <c r="B33" s="775"/>
      <c r="C33" s="775"/>
      <c r="D33" s="775"/>
      <c r="E33" s="628"/>
      <c r="F33" s="628"/>
      <c r="G33" s="628"/>
      <c r="H33" s="628"/>
      <c r="I33" s="628"/>
      <c r="J33" s="629"/>
      <c r="K33" s="629"/>
      <c r="L33" s="629"/>
      <c r="M33" s="629"/>
      <c r="N33" s="629"/>
      <c r="O33" s="143"/>
      <c r="P33" s="629"/>
      <c r="Q33" s="629"/>
      <c r="R33" s="629"/>
      <c r="S33" s="629"/>
      <c r="T33" s="629"/>
      <c r="U33" s="629"/>
      <c r="V33" s="629"/>
      <c r="W33" s="629"/>
      <c r="X33" s="629"/>
      <c r="Y33" s="143"/>
      <c r="Z33" s="629"/>
      <c r="AA33" s="629"/>
      <c r="AB33" s="143"/>
      <c r="AC33" s="1066" t="s">
        <v>2154</v>
      </c>
      <c r="AE33" s="762" t="s">
        <v>199</v>
      </c>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629"/>
      <c r="BB33" s="629"/>
      <c r="BC33" s="629"/>
    </row>
    <row r="34" spans="1:55" s="140" customFormat="1" ht="12.75" customHeight="1">
      <c r="A34" s="775" t="s">
        <v>538</v>
      </c>
      <c r="B34" s="775" t="s">
        <v>73</v>
      </c>
      <c r="C34" s="775" t="s">
        <v>247</v>
      </c>
      <c r="D34" s="775" t="s">
        <v>1409</v>
      </c>
      <c r="E34" s="138">
        <v>0</v>
      </c>
      <c r="F34" s="138">
        <v>0</v>
      </c>
      <c r="G34" s="138">
        <v>0</v>
      </c>
      <c r="H34" s="138">
        <v>0</v>
      </c>
      <c r="I34" s="138">
        <v>0</v>
      </c>
      <c r="J34" s="138">
        <v>0</v>
      </c>
      <c r="K34" s="138">
        <v>0</v>
      </c>
      <c r="L34" s="138">
        <v>0</v>
      </c>
      <c r="M34" s="138">
        <v>0</v>
      </c>
      <c r="N34" s="138">
        <v>0</v>
      </c>
      <c r="O34" s="138">
        <v>0</v>
      </c>
      <c r="P34" s="138">
        <v>0</v>
      </c>
      <c r="Q34" s="138">
        <v>0</v>
      </c>
      <c r="R34" s="138">
        <v>0</v>
      </c>
      <c r="S34" s="138">
        <v>0</v>
      </c>
      <c r="T34" s="138">
        <v>0</v>
      </c>
      <c r="U34" s="138">
        <v>0</v>
      </c>
      <c r="V34" s="138">
        <v>0</v>
      </c>
      <c r="W34" s="138">
        <v>0</v>
      </c>
      <c r="X34" s="138">
        <v>0</v>
      </c>
      <c r="Y34" s="138">
        <v>0</v>
      </c>
      <c r="Z34" s="138">
        <v>0</v>
      </c>
      <c r="AA34" s="138">
        <v>0</v>
      </c>
      <c r="AB34" s="138">
        <v>0</v>
      </c>
      <c r="AC34" s="1054" t="s">
        <v>2219</v>
      </c>
      <c r="AE34" s="762" t="s">
        <v>1474</v>
      </c>
      <c r="AF34" s="138">
        <v>0</v>
      </c>
      <c r="AG34" s="138">
        <v>0</v>
      </c>
      <c r="AH34" s="138">
        <v>0</v>
      </c>
      <c r="AI34" s="138">
        <v>0</v>
      </c>
      <c r="AJ34" s="138">
        <v>0</v>
      </c>
      <c r="AK34" s="138">
        <v>0</v>
      </c>
      <c r="AL34" s="138">
        <v>0</v>
      </c>
      <c r="AM34" s="138">
        <v>0</v>
      </c>
      <c r="AN34" s="138">
        <v>0</v>
      </c>
      <c r="AO34" s="138">
        <v>0</v>
      </c>
      <c r="AP34" s="138">
        <v>0</v>
      </c>
      <c r="AQ34" s="138">
        <v>0</v>
      </c>
      <c r="AR34" s="138">
        <v>0</v>
      </c>
      <c r="AS34" s="138">
        <v>0</v>
      </c>
      <c r="AT34" s="138">
        <v>0</v>
      </c>
      <c r="AU34" s="138">
        <v>0</v>
      </c>
      <c r="AV34" s="138">
        <v>0</v>
      </c>
      <c r="AW34" s="138">
        <v>0</v>
      </c>
      <c r="AX34" s="138">
        <v>0</v>
      </c>
      <c r="AY34" s="138">
        <v>0</v>
      </c>
      <c r="AZ34" s="138">
        <v>0</v>
      </c>
      <c r="BA34" s="138">
        <v>0</v>
      </c>
      <c r="BB34" s="138">
        <v>0</v>
      </c>
      <c r="BC34" s="138">
        <v>0</v>
      </c>
    </row>
    <row r="35" spans="1:55" s="140" customFormat="1" ht="12.75" customHeight="1">
      <c r="A35" s="748" t="s">
        <v>538</v>
      </c>
      <c r="B35" s="775" t="s">
        <v>1307</v>
      </c>
      <c r="C35" s="775" t="s">
        <v>247</v>
      </c>
      <c r="D35" s="775" t="s">
        <v>1409</v>
      </c>
      <c r="E35" s="138">
        <v>0</v>
      </c>
      <c r="F35" s="138">
        <v>0</v>
      </c>
      <c r="G35" s="138">
        <v>0</v>
      </c>
      <c r="H35" s="138">
        <v>0</v>
      </c>
      <c r="I35" s="138">
        <v>0</v>
      </c>
      <c r="J35" s="138">
        <v>0</v>
      </c>
      <c r="K35" s="138">
        <v>0</v>
      </c>
      <c r="L35" s="138">
        <v>0</v>
      </c>
      <c r="M35" s="138">
        <v>0</v>
      </c>
      <c r="N35" s="138">
        <v>0</v>
      </c>
      <c r="O35" s="138">
        <v>0</v>
      </c>
      <c r="P35" s="138">
        <v>0</v>
      </c>
      <c r="Q35" s="138">
        <v>0</v>
      </c>
      <c r="R35" s="138">
        <v>0</v>
      </c>
      <c r="S35" s="138">
        <v>0</v>
      </c>
      <c r="T35" s="138">
        <v>0</v>
      </c>
      <c r="U35" s="138">
        <v>0</v>
      </c>
      <c r="V35" s="138">
        <v>0</v>
      </c>
      <c r="W35" s="138">
        <v>0</v>
      </c>
      <c r="X35" s="138">
        <v>0</v>
      </c>
      <c r="Y35" s="138">
        <v>0</v>
      </c>
      <c r="Z35" s="138">
        <v>0</v>
      </c>
      <c r="AA35" s="138">
        <v>0</v>
      </c>
      <c r="AB35" s="138">
        <v>0</v>
      </c>
      <c r="AC35" s="1054" t="s">
        <v>2220</v>
      </c>
      <c r="AE35" s="762" t="s">
        <v>636</v>
      </c>
      <c r="AF35" s="138">
        <v>0</v>
      </c>
      <c r="AG35" s="138">
        <v>0</v>
      </c>
      <c r="AH35" s="138">
        <v>0</v>
      </c>
      <c r="AI35" s="138">
        <v>0</v>
      </c>
      <c r="AJ35" s="138">
        <v>0</v>
      </c>
      <c r="AK35" s="138">
        <v>0</v>
      </c>
      <c r="AL35" s="138">
        <v>0</v>
      </c>
      <c r="AM35" s="138">
        <v>0</v>
      </c>
      <c r="AN35" s="138">
        <v>0</v>
      </c>
      <c r="AO35" s="138">
        <v>0</v>
      </c>
      <c r="AP35" s="138">
        <v>0</v>
      </c>
      <c r="AQ35" s="138">
        <v>0</v>
      </c>
      <c r="AR35" s="138">
        <v>0</v>
      </c>
      <c r="AS35" s="138">
        <v>0</v>
      </c>
      <c r="AT35" s="138">
        <v>0</v>
      </c>
      <c r="AU35" s="138">
        <v>0</v>
      </c>
      <c r="AV35" s="138">
        <v>0</v>
      </c>
      <c r="AW35" s="138">
        <v>0</v>
      </c>
      <c r="AX35" s="138">
        <v>0</v>
      </c>
      <c r="AY35" s="138">
        <v>0</v>
      </c>
      <c r="AZ35" s="138">
        <v>0</v>
      </c>
      <c r="BA35" s="138">
        <v>0</v>
      </c>
      <c r="BB35" s="138">
        <v>0</v>
      </c>
      <c r="BC35" s="138">
        <v>0</v>
      </c>
    </row>
    <row r="36" spans="1:55" s="140" customFormat="1" ht="12.75" customHeight="1">
      <c r="A36" s="777" t="s">
        <v>538</v>
      </c>
      <c r="B36" s="775" t="s">
        <v>75</v>
      </c>
      <c r="C36" s="775" t="s">
        <v>247</v>
      </c>
      <c r="D36" s="775" t="s">
        <v>1409</v>
      </c>
      <c r="E36" s="138">
        <v>0</v>
      </c>
      <c r="F36" s="138">
        <v>0</v>
      </c>
      <c r="G36" s="138">
        <v>0</v>
      </c>
      <c r="H36" s="138">
        <v>0</v>
      </c>
      <c r="I36" s="138">
        <v>0</v>
      </c>
      <c r="J36" s="138">
        <v>0</v>
      </c>
      <c r="K36" s="138">
        <v>0</v>
      </c>
      <c r="L36" s="138">
        <v>0</v>
      </c>
      <c r="M36" s="138">
        <v>0</v>
      </c>
      <c r="N36" s="138">
        <v>0</v>
      </c>
      <c r="O36" s="138">
        <v>0</v>
      </c>
      <c r="P36" s="138">
        <v>0</v>
      </c>
      <c r="Q36" s="138">
        <v>0</v>
      </c>
      <c r="R36" s="138">
        <v>0</v>
      </c>
      <c r="S36" s="138">
        <v>0</v>
      </c>
      <c r="T36" s="138">
        <v>0</v>
      </c>
      <c r="U36" s="138">
        <v>0</v>
      </c>
      <c r="V36" s="138">
        <v>0</v>
      </c>
      <c r="W36" s="138">
        <v>0</v>
      </c>
      <c r="X36" s="138">
        <v>0</v>
      </c>
      <c r="Y36" s="138">
        <v>0</v>
      </c>
      <c r="Z36" s="138">
        <v>0</v>
      </c>
      <c r="AA36" s="138">
        <v>0</v>
      </c>
      <c r="AB36" s="138">
        <v>0</v>
      </c>
      <c r="AC36" s="1054" t="s">
        <v>2225</v>
      </c>
      <c r="AE36" s="762" t="s">
        <v>638</v>
      </c>
      <c r="AF36" s="138">
        <v>0</v>
      </c>
      <c r="AG36" s="138">
        <v>0</v>
      </c>
      <c r="AH36" s="138">
        <v>0</v>
      </c>
      <c r="AI36" s="138">
        <v>0</v>
      </c>
      <c r="AJ36" s="138">
        <v>0</v>
      </c>
      <c r="AK36" s="138">
        <v>0</v>
      </c>
      <c r="AL36" s="138">
        <v>0</v>
      </c>
      <c r="AM36" s="138">
        <v>0</v>
      </c>
      <c r="AN36" s="138">
        <v>0</v>
      </c>
      <c r="AO36" s="138">
        <v>0</v>
      </c>
      <c r="AP36" s="138">
        <v>0</v>
      </c>
      <c r="AQ36" s="138">
        <v>0</v>
      </c>
      <c r="AR36" s="138">
        <v>0</v>
      </c>
      <c r="AS36" s="138">
        <v>0</v>
      </c>
      <c r="AT36" s="138">
        <v>0</v>
      </c>
      <c r="AU36" s="138">
        <v>0</v>
      </c>
      <c r="AV36" s="138">
        <v>0</v>
      </c>
      <c r="AW36" s="138">
        <v>0</v>
      </c>
      <c r="AX36" s="138">
        <v>0</v>
      </c>
      <c r="AY36" s="138">
        <v>0</v>
      </c>
      <c r="AZ36" s="138">
        <v>0</v>
      </c>
      <c r="BA36" s="138">
        <v>0</v>
      </c>
      <c r="BB36" s="138">
        <v>0</v>
      </c>
      <c r="BC36" s="138">
        <v>0</v>
      </c>
    </row>
    <row r="37" spans="1:55" s="140" customFormat="1" ht="12.75" customHeight="1">
      <c r="A37" s="777"/>
      <c r="B37" s="775"/>
      <c r="C37" s="775"/>
      <c r="D37" s="775"/>
      <c r="E37" s="141" t="str">
        <f>IF(AND(SUM(E34:E36)&gt;0,E35=0),"Missing Input",IF(AND(SUM(E34:E35)&gt;0,E36=0),"Missing Output",IF(AND(SUM(E34:E36)&gt;0,E35&gt;0,E36&gt;0),(E36/E35)*100,"")))</f>
        <v/>
      </c>
      <c r="F37" s="141" t="str">
        <f t="shared" ref="F37:V37" si="15">IF(AND(SUM(F34:F36)&gt;0,F35=0),"Missing Input",IF(AND(SUM(F34:F35)&gt;0,F36=0),"Missing Output",IF(AND(SUM(F34:F36)&gt;0,F35&gt;0,F36&gt;0),(F36/F35)*100,"")))</f>
        <v/>
      </c>
      <c r="G37" s="141" t="str">
        <f t="shared" si="15"/>
        <v/>
      </c>
      <c r="H37" s="141" t="str">
        <f t="shared" si="15"/>
        <v/>
      </c>
      <c r="I37" s="141" t="str">
        <f t="shared" si="15"/>
        <v/>
      </c>
      <c r="J37" s="141" t="str">
        <f t="shared" si="15"/>
        <v/>
      </c>
      <c r="K37" s="141" t="str">
        <f t="shared" si="15"/>
        <v/>
      </c>
      <c r="L37" s="141" t="str">
        <f t="shared" si="15"/>
        <v/>
      </c>
      <c r="M37" s="141" t="str">
        <f t="shared" si="15"/>
        <v/>
      </c>
      <c r="N37" s="141" t="str">
        <f t="shared" si="15"/>
        <v/>
      </c>
      <c r="O37" s="141" t="str">
        <f t="shared" si="15"/>
        <v/>
      </c>
      <c r="P37" s="141" t="str">
        <f t="shared" si="15"/>
        <v/>
      </c>
      <c r="Q37" s="141" t="str">
        <f t="shared" si="15"/>
        <v/>
      </c>
      <c r="R37" s="141" t="str">
        <f t="shared" si="15"/>
        <v/>
      </c>
      <c r="S37" s="141" t="str">
        <f t="shared" si="15"/>
        <v/>
      </c>
      <c r="T37" s="141" t="str">
        <f t="shared" si="15"/>
        <v/>
      </c>
      <c r="U37" s="141" t="str">
        <f t="shared" si="15"/>
        <v/>
      </c>
      <c r="V37" s="141" t="str">
        <f t="shared" si="15"/>
        <v/>
      </c>
      <c r="W37" s="141" t="str">
        <f t="shared" ref="W37:AB37" si="16">IF(AND(SUM(W34:W36)&gt;0,W35=0),"Missing Input",IF(AND(SUM(W34:W35)&gt;0,W36=0),"Missing Output",IF(AND(SUM(W34:W36)&gt;0,W35&gt;0,W36&gt;0),(W36/W35)*100,"")))</f>
        <v/>
      </c>
      <c r="X37" s="141" t="str">
        <f t="shared" si="16"/>
        <v/>
      </c>
      <c r="Y37" s="141" t="str">
        <f t="shared" si="16"/>
        <v/>
      </c>
      <c r="Z37" s="141" t="str">
        <f t="shared" si="16"/>
        <v/>
      </c>
      <c r="AA37" s="141" t="str">
        <f t="shared" si="16"/>
        <v/>
      </c>
      <c r="AB37" s="141" t="str">
        <f t="shared" si="16"/>
        <v/>
      </c>
      <c r="AC37" s="1070" t="s">
        <v>2222</v>
      </c>
      <c r="AE37" s="762" t="s">
        <v>964</v>
      </c>
      <c r="AF37" s="141" t="str">
        <f t="shared" ref="AF37:BC37" si="17">IF(AND(SUM(AF34:AF36)&gt;0,AF35=0),"Missing Input",IF(AND(SUM(AF34:AF35)&gt;0,AF36=0),"Missing Output",IF(AND(SUM(AF34:AF36)&gt;0,AF35&gt;0,AF36&gt;0),(AF36/AF35)*100,"")))</f>
        <v/>
      </c>
      <c r="AG37" s="141" t="str">
        <f t="shared" si="17"/>
        <v/>
      </c>
      <c r="AH37" s="141" t="str">
        <f t="shared" si="17"/>
        <v/>
      </c>
      <c r="AI37" s="141" t="str">
        <f t="shared" si="17"/>
        <v/>
      </c>
      <c r="AJ37" s="141" t="str">
        <f t="shared" si="17"/>
        <v/>
      </c>
      <c r="AK37" s="141" t="str">
        <f t="shared" si="17"/>
        <v/>
      </c>
      <c r="AL37" s="141" t="str">
        <f t="shared" si="17"/>
        <v/>
      </c>
      <c r="AM37" s="141" t="str">
        <f t="shared" si="17"/>
        <v/>
      </c>
      <c r="AN37" s="141" t="str">
        <f t="shared" si="17"/>
        <v/>
      </c>
      <c r="AO37" s="141" t="str">
        <f t="shared" si="17"/>
        <v/>
      </c>
      <c r="AP37" s="141" t="str">
        <f t="shared" si="17"/>
        <v/>
      </c>
      <c r="AQ37" s="141" t="str">
        <f t="shared" si="17"/>
        <v/>
      </c>
      <c r="AR37" s="141" t="str">
        <f t="shared" si="17"/>
        <v/>
      </c>
      <c r="AS37" s="141" t="str">
        <f t="shared" si="17"/>
        <v/>
      </c>
      <c r="AT37" s="141" t="str">
        <f t="shared" si="17"/>
        <v/>
      </c>
      <c r="AU37" s="141" t="str">
        <f t="shared" si="17"/>
        <v/>
      </c>
      <c r="AV37" s="141" t="str">
        <f t="shared" si="17"/>
        <v/>
      </c>
      <c r="AW37" s="141" t="str">
        <f t="shared" si="17"/>
        <v/>
      </c>
      <c r="AX37" s="141" t="str">
        <f t="shared" si="17"/>
        <v/>
      </c>
      <c r="AY37" s="141" t="str">
        <f>IF(AND(SUM(AY34:AY36)&gt;0,AY35=0),"Missing Input",IF(AND(SUM(AY34:AY35)&gt;0,AY36=0),"Missing Output",IF(AND(SUM(AY34:AY36)&gt;0,AY35&gt;0,AY36&gt;0),(AY36/AY35)*100,"")))</f>
        <v/>
      </c>
      <c r="AZ37" s="141" t="str">
        <f>IF(AND(SUM(AZ34:AZ36)&gt;0,AZ35=0),"Missing Input",IF(AND(SUM(AZ34:AZ35)&gt;0,AZ36=0),"Missing Output",IF(AND(SUM(AZ34:AZ36)&gt;0,AZ35&gt;0,AZ36&gt;0),(AZ36/AZ35)*100,"")))</f>
        <v/>
      </c>
      <c r="BA37" s="141" t="str">
        <f>IF(AND(SUM(BA34:BA36)&gt;0,BA35=0),"Missing Input",IF(AND(SUM(BA34:BA35)&gt;0,BA36=0),"Missing Output",IF(AND(SUM(BA34:BA36)&gt;0,BA35&gt;0,BA36&gt;0),(BA36/BA35)*100,"")))</f>
        <v/>
      </c>
      <c r="BB37" s="141" t="str">
        <f>IF(AND(SUM(BB34:BB36)&gt;0,BB35=0),"Missing Input",IF(AND(SUM(BB34:BB35)&gt;0,BB36=0),"Missing Output",IF(AND(SUM(BB34:BB36)&gt;0,BB35&gt;0,BB36&gt;0),(BB36/BB35)*100,"")))</f>
        <v/>
      </c>
      <c r="BC37" s="141" t="str">
        <f t="shared" si="17"/>
        <v/>
      </c>
    </row>
    <row r="38" spans="1:55" s="140" customFormat="1" ht="24" customHeight="1">
      <c r="A38" s="777"/>
      <c r="B38" s="775"/>
      <c r="C38" s="775"/>
      <c r="D38" s="775"/>
      <c r="E38" s="142"/>
      <c r="F38" s="142"/>
      <c r="G38" s="142"/>
      <c r="H38" s="142"/>
      <c r="I38" s="142"/>
      <c r="J38" s="143"/>
      <c r="K38" s="143"/>
      <c r="L38" s="143"/>
      <c r="M38" s="143"/>
      <c r="N38" s="143"/>
      <c r="O38" s="143"/>
      <c r="P38" s="143"/>
      <c r="Q38" s="143"/>
      <c r="R38" s="143"/>
      <c r="S38" s="143"/>
      <c r="T38" s="143"/>
      <c r="U38" s="143"/>
      <c r="V38" s="143"/>
      <c r="W38" s="143"/>
      <c r="X38" s="143"/>
      <c r="Y38" s="143"/>
      <c r="Z38" s="143"/>
      <c r="AA38" s="143"/>
      <c r="AB38" s="143"/>
      <c r="AC38" s="1071" t="s">
        <v>2223</v>
      </c>
      <c r="AE38" s="762" t="s">
        <v>759</v>
      </c>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row>
    <row r="39" spans="1:55" s="140" customFormat="1">
      <c r="A39" s="777" t="s">
        <v>538</v>
      </c>
      <c r="B39" s="793" t="s">
        <v>74</v>
      </c>
      <c r="C39" s="775" t="s">
        <v>615</v>
      </c>
      <c r="D39" s="775" t="s">
        <v>1409</v>
      </c>
      <c r="E39" s="718">
        <f>SUM(E9,E14,E25,E30)</f>
        <v>0</v>
      </c>
      <c r="F39" s="718">
        <f t="shared" ref="F39:R39" si="18">SUM(F9,F14,F25,F30)</f>
        <v>0</v>
      </c>
      <c r="G39" s="718">
        <f t="shared" si="18"/>
        <v>0</v>
      </c>
      <c r="H39" s="718">
        <f t="shared" si="18"/>
        <v>0</v>
      </c>
      <c r="I39" s="718">
        <f t="shared" si="18"/>
        <v>0</v>
      </c>
      <c r="J39" s="718">
        <f t="shared" si="18"/>
        <v>0</v>
      </c>
      <c r="K39" s="718">
        <f t="shared" si="18"/>
        <v>0</v>
      </c>
      <c r="L39" s="718">
        <f t="shared" si="18"/>
        <v>0</v>
      </c>
      <c r="M39" s="718">
        <f t="shared" si="18"/>
        <v>0</v>
      </c>
      <c r="N39" s="718">
        <f t="shared" si="18"/>
        <v>0</v>
      </c>
      <c r="O39" s="722">
        <f t="shared" si="18"/>
        <v>0</v>
      </c>
      <c r="P39" s="718">
        <f t="shared" si="18"/>
        <v>0</v>
      </c>
      <c r="Q39" s="718">
        <f t="shared" si="18"/>
        <v>0</v>
      </c>
      <c r="R39" s="718">
        <f t="shared" si="18"/>
        <v>0</v>
      </c>
      <c r="S39" s="718">
        <f t="shared" ref="S39:AB39" si="19">SUM(S9,S14,S25,S30)</f>
        <v>0</v>
      </c>
      <c r="T39" s="718">
        <f t="shared" si="19"/>
        <v>0</v>
      </c>
      <c r="U39" s="718">
        <f t="shared" si="19"/>
        <v>0</v>
      </c>
      <c r="V39" s="718">
        <f t="shared" si="19"/>
        <v>0</v>
      </c>
      <c r="W39" s="718">
        <f t="shared" si="19"/>
        <v>0</v>
      </c>
      <c r="X39" s="718">
        <f>SUM(X9,X14,X25,X30)</f>
        <v>0</v>
      </c>
      <c r="Y39" s="722">
        <f>SUM(Y9,Y14,Y25,Y30)</f>
        <v>0</v>
      </c>
      <c r="Z39" s="718">
        <f>SUM(Z9,Z14,Z25,Z30)</f>
        <v>0</v>
      </c>
      <c r="AA39" s="718">
        <f>SUM(AA9,AA14,AA25,AA30)</f>
        <v>0</v>
      </c>
      <c r="AB39" s="722">
        <f t="shared" si="19"/>
        <v>0</v>
      </c>
      <c r="AC39" s="1072" t="s">
        <v>2224</v>
      </c>
      <c r="AE39" s="762" t="s">
        <v>637</v>
      </c>
      <c r="AF39" s="145">
        <f t="shared" ref="AF39:BC39" si="20">SUM(AF9,AF14,AF25,AF30)</f>
        <v>0</v>
      </c>
      <c r="AG39" s="145">
        <f t="shared" si="20"/>
        <v>0</v>
      </c>
      <c r="AH39" s="145">
        <f t="shared" si="20"/>
        <v>0</v>
      </c>
      <c r="AI39" s="145">
        <f t="shared" si="20"/>
        <v>0</v>
      </c>
      <c r="AJ39" s="145">
        <f t="shared" si="20"/>
        <v>0</v>
      </c>
      <c r="AK39" s="145">
        <f t="shared" si="20"/>
        <v>0</v>
      </c>
      <c r="AL39" s="145">
        <f t="shared" si="20"/>
        <v>0</v>
      </c>
      <c r="AM39" s="145">
        <f t="shared" si="20"/>
        <v>0</v>
      </c>
      <c r="AN39" s="145">
        <f t="shared" si="20"/>
        <v>0</v>
      </c>
      <c r="AO39" s="145">
        <f t="shared" si="20"/>
        <v>0</v>
      </c>
      <c r="AP39" s="145">
        <f t="shared" si="20"/>
        <v>0</v>
      </c>
      <c r="AQ39" s="145">
        <f t="shared" si="20"/>
        <v>0</v>
      </c>
      <c r="AR39" s="145">
        <f t="shared" si="20"/>
        <v>0</v>
      </c>
      <c r="AS39" s="145">
        <f t="shared" si="20"/>
        <v>0</v>
      </c>
      <c r="AT39" s="145">
        <f t="shared" si="20"/>
        <v>0</v>
      </c>
      <c r="AU39" s="145">
        <f t="shared" si="20"/>
        <v>0</v>
      </c>
      <c r="AV39" s="145">
        <f t="shared" si="20"/>
        <v>0</v>
      </c>
      <c r="AW39" s="145">
        <f t="shared" si="20"/>
        <v>0</v>
      </c>
      <c r="AX39" s="145">
        <f t="shared" si="20"/>
        <v>0</v>
      </c>
      <c r="AY39" s="145">
        <f>SUM(AY9,AY14,AY25,AY30)</f>
        <v>0</v>
      </c>
      <c r="AZ39" s="145">
        <f>SUM(AZ9,AZ14,AZ25,AZ30)</f>
        <v>0</v>
      </c>
      <c r="BA39" s="145">
        <f>SUM(BA9,BA14,BA25,BA30)</f>
        <v>0</v>
      </c>
      <c r="BB39" s="145">
        <f>SUM(BB9,BB14,BB25,BB30)</f>
        <v>0</v>
      </c>
      <c r="BC39" s="145">
        <f t="shared" si="20"/>
        <v>0</v>
      </c>
    </row>
    <row r="40" spans="1:55" s="140" customFormat="1" ht="12.75" thickBot="1">
      <c r="A40" s="777" t="s">
        <v>538</v>
      </c>
      <c r="B40" s="775" t="s">
        <v>75</v>
      </c>
      <c r="C40" s="775" t="s">
        <v>615</v>
      </c>
      <c r="D40" s="775" t="s">
        <v>1409</v>
      </c>
      <c r="E40" s="720">
        <f>SUM(E15,E20,E31,E36)</f>
        <v>0</v>
      </c>
      <c r="F40" s="720">
        <f t="shared" ref="F40:R40" si="21">SUM(F15,F20,F31,F36)</f>
        <v>0</v>
      </c>
      <c r="G40" s="720">
        <f t="shared" si="21"/>
        <v>0</v>
      </c>
      <c r="H40" s="720">
        <f t="shared" si="21"/>
        <v>0</v>
      </c>
      <c r="I40" s="720">
        <f t="shared" si="21"/>
        <v>0</v>
      </c>
      <c r="J40" s="720">
        <f t="shared" si="21"/>
        <v>0</v>
      </c>
      <c r="K40" s="720">
        <f t="shared" si="21"/>
        <v>0</v>
      </c>
      <c r="L40" s="720">
        <f t="shared" si="21"/>
        <v>0</v>
      </c>
      <c r="M40" s="720">
        <f t="shared" si="21"/>
        <v>0</v>
      </c>
      <c r="N40" s="720">
        <f t="shared" si="21"/>
        <v>0</v>
      </c>
      <c r="O40" s="723">
        <f t="shared" si="21"/>
        <v>0</v>
      </c>
      <c r="P40" s="720">
        <f t="shared" si="21"/>
        <v>0</v>
      </c>
      <c r="Q40" s="720">
        <f t="shared" si="21"/>
        <v>0</v>
      </c>
      <c r="R40" s="720">
        <f t="shared" si="21"/>
        <v>0</v>
      </c>
      <c r="S40" s="720">
        <f t="shared" ref="S40:AB40" si="22">SUM(S15,S20,S31,S36)</f>
        <v>0</v>
      </c>
      <c r="T40" s="720">
        <f t="shared" si="22"/>
        <v>0</v>
      </c>
      <c r="U40" s="720">
        <f t="shared" si="22"/>
        <v>0</v>
      </c>
      <c r="V40" s="720">
        <f t="shared" si="22"/>
        <v>0</v>
      </c>
      <c r="W40" s="720">
        <f t="shared" si="22"/>
        <v>0</v>
      </c>
      <c r="X40" s="720">
        <f>SUM(X15,X20,X31,X36)</f>
        <v>0</v>
      </c>
      <c r="Y40" s="723">
        <f>SUM(Y15,Y20,Y31,Y36)</f>
        <v>0</v>
      </c>
      <c r="Z40" s="720">
        <f>SUM(Z15,Z20,Z31,Z36)</f>
        <v>0</v>
      </c>
      <c r="AA40" s="720">
        <f>SUM(AA15,AA20,AA31,AA36)</f>
        <v>0</v>
      </c>
      <c r="AB40" s="723">
        <f t="shared" si="22"/>
        <v>0</v>
      </c>
      <c r="AC40" s="1073" t="s">
        <v>2225</v>
      </c>
      <c r="AE40" s="764" t="s">
        <v>638</v>
      </c>
      <c r="AF40" s="146">
        <f t="shared" ref="AF40:BC40" si="23">SUM(AF15,AF20,AF31,AF36)</f>
        <v>0</v>
      </c>
      <c r="AG40" s="146">
        <f t="shared" si="23"/>
        <v>0</v>
      </c>
      <c r="AH40" s="146">
        <f t="shared" si="23"/>
        <v>0</v>
      </c>
      <c r="AI40" s="146">
        <f t="shared" si="23"/>
        <v>0</v>
      </c>
      <c r="AJ40" s="146">
        <f t="shared" si="23"/>
        <v>0</v>
      </c>
      <c r="AK40" s="146">
        <f t="shared" si="23"/>
        <v>0</v>
      </c>
      <c r="AL40" s="146">
        <f t="shared" si="23"/>
        <v>0</v>
      </c>
      <c r="AM40" s="146">
        <f t="shared" si="23"/>
        <v>0</v>
      </c>
      <c r="AN40" s="146">
        <f t="shared" si="23"/>
        <v>0</v>
      </c>
      <c r="AO40" s="146">
        <f t="shared" si="23"/>
        <v>0</v>
      </c>
      <c r="AP40" s="146">
        <f t="shared" si="23"/>
        <v>0</v>
      </c>
      <c r="AQ40" s="146">
        <f t="shared" si="23"/>
        <v>0</v>
      </c>
      <c r="AR40" s="146">
        <f t="shared" si="23"/>
        <v>0</v>
      </c>
      <c r="AS40" s="146">
        <f t="shared" si="23"/>
        <v>0</v>
      </c>
      <c r="AT40" s="146">
        <f t="shared" si="23"/>
        <v>0</v>
      </c>
      <c r="AU40" s="146">
        <f t="shared" si="23"/>
        <v>0</v>
      </c>
      <c r="AV40" s="146">
        <f t="shared" si="23"/>
        <v>0</v>
      </c>
      <c r="AW40" s="146">
        <f t="shared" si="23"/>
        <v>0</v>
      </c>
      <c r="AX40" s="146">
        <f t="shared" si="23"/>
        <v>0</v>
      </c>
      <c r="AY40" s="146">
        <f>SUM(AY15,AY20,AY31,AY36)</f>
        <v>0</v>
      </c>
      <c r="AZ40" s="146">
        <f>SUM(AZ15,AZ20,AZ31,AZ36)</f>
        <v>0</v>
      </c>
      <c r="BA40" s="146">
        <f>SUM(BA15,BA20,BA31,BA36)</f>
        <v>0</v>
      </c>
      <c r="BB40" s="146">
        <f>SUM(BB15,BB20,BB31,BB36)</f>
        <v>0</v>
      </c>
      <c r="BC40" s="146">
        <f t="shared" si="23"/>
        <v>0</v>
      </c>
    </row>
  </sheetData>
  <phoneticPr fontId="11" type="noConversion"/>
  <conditionalFormatting sqref="E6:Z40">
    <cfRule type="expression" dxfId="164" priority="2" stopIfTrue="1">
      <formula>E6&lt;&gt;AF6</formula>
    </cfRule>
  </conditionalFormatting>
  <conditionalFormatting sqref="AB6:AB40">
    <cfRule type="expression" dxfId="163" priority="122" stopIfTrue="1">
      <formula>AB6&lt;&gt;BC6</formula>
    </cfRule>
  </conditionalFormatting>
  <conditionalFormatting sqref="AA6:AA40">
    <cfRule type="expression" dxfId="162" priority="1" stopIfTrue="1">
      <formula>AA6&lt;&gt;BB6</formula>
    </cfRule>
  </conditionalFormatting>
  <dataValidations count="1">
    <dataValidation type="whole" operator="greaterThanOrEqual" allowBlank="1" showInputMessage="1" showErrorMessage="1" error="Positive whole numbers only / Nombres entiers positifs uniquement" sqref="AF12:BC15 AF7:BC9 AF34:BC36 AF28:BC31 AF23:BC25 AF18:BC20 E12:AB15 E7:AB9 E34:AB36 E28:AB31 E23:AB25 E18:AB20">
      <formula1>0</formula1>
    </dataValidation>
  </dataValidations>
  <pageMargins left="0.25" right="0.25" top="0.5" bottom="0.3" header="0.5" footer="0.5"/>
  <pageSetup paperSize="9" scale="59" orientation="landscape" r:id="rId1"/>
  <headerFooter alignWithMargins="0"/>
  <legacyDrawing r:id="rId2"/>
</worksheet>
</file>

<file path=xl/worksheets/sheet52.xml><?xml version="1.0" encoding="utf-8"?>
<worksheet xmlns="http://schemas.openxmlformats.org/spreadsheetml/2006/main" xmlns:r="http://schemas.openxmlformats.org/officeDocument/2006/relationships">
  <sheetPr codeName="Sheet_TS35" enableFormatConditionsCalculation="0">
    <tabColor indexed="43"/>
    <pageSetUpPr fitToPage="1"/>
  </sheetPr>
  <dimension ref="A1:BP40"/>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17" sqref="AC17"/>
    </sheetView>
  </sheetViews>
  <sheetFormatPr defaultRowHeight="12"/>
  <cols>
    <col min="1" max="4" width="10.140625" style="777" hidden="1" customWidth="1"/>
    <col min="5" max="28" width="8.7109375" style="95" customWidth="1"/>
    <col min="29" max="29" width="30.7109375" style="777" customWidth="1"/>
    <col min="30" max="30" width="9.140625" style="95" hidden="1" customWidth="1"/>
    <col min="31" max="31" width="33.42578125" style="777" hidden="1" customWidth="1"/>
    <col min="32" max="68" width="9.140625" style="95" hidden="1" customWidth="1"/>
    <col min="69" max="79" width="9.140625" style="95" customWidth="1"/>
    <col min="80" max="16384" width="9.140625" style="95"/>
  </cols>
  <sheetData>
    <row r="1" spans="1:55" ht="48.95" customHeight="1">
      <c r="F1" s="402"/>
      <c r="G1" s="220"/>
      <c r="H1" s="220"/>
      <c r="I1" s="1075" t="s">
        <v>2251</v>
      </c>
      <c r="J1" s="220"/>
      <c r="K1" s="220"/>
      <c r="L1" s="220"/>
      <c r="N1" s="402"/>
      <c r="O1" s="221"/>
      <c r="P1" s="221"/>
      <c r="Q1" s="221"/>
      <c r="R1" s="221"/>
      <c r="S1" s="221"/>
      <c r="T1" s="221"/>
      <c r="U1" s="1075" t="s">
        <v>2251</v>
      </c>
      <c r="V1" s="221"/>
      <c r="W1" s="221"/>
      <c r="X1" s="221"/>
      <c r="Y1" s="221"/>
      <c r="Z1" s="221"/>
      <c r="AA1" s="221"/>
      <c r="AB1" s="221"/>
      <c r="AC1" s="1040">
        <f ca="1">NOW()</f>
        <v>41912.572466666665</v>
      </c>
      <c r="AE1" s="787" t="s">
        <v>1457</v>
      </c>
    </row>
    <row r="2" spans="1:55"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c r="AE2" s="770"/>
    </row>
    <row r="3" spans="1:55"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E3" s="772"/>
    </row>
    <row r="4" spans="1:55" s="99" customFormat="1">
      <c r="A4" s="759" t="s">
        <v>1304</v>
      </c>
      <c r="B4" s="759" t="s">
        <v>1302</v>
      </c>
      <c r="C4" s="759" t="s">
        <v>1303</v>
      </c>
      <c r="D4" s="760" t="s">
        <v>1305</v>
      </c>
      <c r="E4" s="98"/>
      <c r="F4" s="98"/>
      <c r="G4" s="98"/>
      <c r="H4" s="98"/>
      <c r="I4" s="98"/>
      <c r="J4" s="98"/>
      <c r="K4" s="98"/>
      <c r="L4" s="98"/>
      <c r="AC4" s="771"/>
      <c r="AE4" s="772"/>
    </row>
    <row r="5" spans="1:55" s="99"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137" customFormat="1" ht="24" customHeight="1" thickBot="1">
      <c r="A6" s="789"/>
      <c r="B6" s="789"/>
      <c r="C6" s="789"/>
      <c r="D6" s="789"/>
      <c r="E6" s="626"/>
      <c r="F6" s="626"/>
      <c r="G6" s="626"/>
      <c r="H6" s="626"/>
      <c r="I6" s="626"/>
      <c r="J6" s="626"/>
      <c r="K6" s="626"/>
      <c r="L6" s="626"/>
      <c r="M6" s="626"/>
      <c r="N6" s="626"/>
      <c r="O6" s="126"/>
      <c r="P6" s="627"/>
      <c r="Q6" s="627"/>
      <c r="R6" s="627"/>
      <c r="S6" s="627"/>
      <c r="T6" s="627"/>
      <c r="U6" s="627"/>
      <c r="V6" s="627"/>
      <c r="W6" s="627"/>
      <c r="X6" s="627"/>
      <c r="Y6" s="126"/>
      <c r="Z6" s="627"/>
      <c r="AA6" s="627"/>
      <c r="AB6" s="126"/>
      <c r="AC6" s="1069" t="s">
        <v>2142</v>
      </c>
      <c r="AE6" s="763" t="s">
        <v>186</v>
      </c>
      <c r="AF6" s="249"/>
      <c r="AG6" s="627"/>
      <c r="AH6" s="627"/>
      <c r="AI6" s="627"/>
      <c r="AJ6" s="627"/>
      <c r="AK6" s="627"/>
      <c r="AL6" s="627"/>
      <c r="AM6" s="627"/>
      <c r="AN6" s="627"/>
      <c r="AO6" s="627"/>
      <c r="AP6" s="627"/>
      <c r="AQ6" s="627"/>
      <c r="AR6" s="627"/>
      <c r="AS6" s="627"/>
      <c r="AT6" s="627"/>
      <c r="AU6" s="627"/>
      <c r="AV6" s="627"/>
      <c r="AW6" s="627"/>
      <c r="AX6" s="627"/>
      <c r="AY6" s="627"/>
      <c r="AZ6" s="627"/>
      <c r="BA6" s="627"/>
      <c r="BB6" s="627"/>
      <c r="BC6" s="627"/>
    </row>
    <row r="7" spans="1:55" s="140" customFormat="1" ht="12.75" customHeight="1">
      <c r="A7" s="775" t="s">
        <v>538</v>
      </c>
      <c r="B7" s="775" t="s">
        <v>73</v>
      </c>
      <c r="C7" s="775" t="s">
        <v>555</v>
      </c>
      <c r="D7" s="775" t="s">
        <v>1410</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2219</v>
      </c>
      <c r="AE7" s="762" t="s">
        <v>1474</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row>
    <row r="8" spans="1:55" s="140" customFormat="1" ht="12.75" customHeight="1">
      <c r="A8" s="775" t="s">
        <v>538</v>
      </c>
      <c r="B8" s="775" t="s">
        <v>1307</v>
      </c>
      <c r="C8" s="775" t="s">
        <v>555</v>
      </c>
      <c r="D8" s="775" t="s">
        <v>1410</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2220</v>
      </c>
      <c r="AE8" s="762" t="s">
        <v>636</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row>
    <row r="9" spans="1:55" s="140" customFormat="1" ht="12.75" customHeight="1">
      <c r="A9" s="775" t="s">
        <v>538</v>
      </c>
      <c r="B9" s="775" t="s">
        <v>74</v>
      </c>
      <c r="C9" s="775" t="s">
        <v>555</v>
      </c>
      <c r="D9" s="775" t="s">
        <v>1410</v>
      </c>
      <c r="E9" s="138">
        <v>0</v>
      </c>
      <c r="F9" s="138">
        <v>0</v>
      </c>
      <c r="G9" s="138">
        <v>0</v>
      </c>
      <c r="H9" s="138">
        <v>0</v>
      </c>
      <c r="I9" s="138">
        <v>0</v>
      </c>
      <c r="J9" s="138">
        <v>0</v>
      </c>
      <c r="K9" s="138">
        <v>0</v>
      </c>
      <c r="L9" s="138">
        <v>0</v>
      </c>
      <c r="M9" s="138">
        <v>0</v>
      </c>
      <c r="N9" s="138">
        <v>0</v>
      </c>
      <c r="O9" s="138">
        <v>0</v>
      </c>
      <c r="P9" s="138">
        <v>0</v>
      </c>
      <c r="Q9" s="138">
        <v>0</v>
      </c>
      <c r="R9" s="138">
        <v>0</v>
      </c>
      <c r="S9" s="138">
        <v>0</v>
      </c>
      <c r="T9" s="138">
        <v>0</v>
      </c>
      <c r="U9" s="138">
        <v>0</v>
      </c>
      <c r="V9" s="138">
        <v>0</v>
      </c>
      <c r="W9" s="138">
        <v>0</v>
      </c>
      <c r="X9" s="138">
        <v>0</v>
      </c>
      <c r="Y9" s="138">
        <v>0</v>
      </c>
      <c r="Z9" s="138">
        <v>0</v>
      </c>
      <c r="AA9" s="138">
        <v>0</v>
      </c>
      <c r="AB9" s="138">
        <v>0</v>
      </c>
      <c r="AC9" s="1054" t="s">
        <v>2221</v>
      </c>
      <c r="AE9" s="762" t="s">
        <v>637</v>
      </c>
      <c r="AF9" s="138">
        <v>0</v>
      </c>
      <c r="AG9" s="138">
        <v>0</v>
      </c>
      <c r="AH9" s="138">
        <v>0</v>
      </c>
      <c r="AI9" s="138">
        <v>0</v>
      </c>
      <c r="AJ9" s="138">
        <v>0</v>
      </c>
      <c r="AK9" s="138">
        <v>0</v>
      </c>
      <c r="AL9" s="138">
        <v>0</v>
      </c>
      <c r="AM9" s="138">
        <v>0</v>
      </c>
      <c r="AN9" s="138">
        <v>0</v>
      </c>
      <c r="AO9" s="138">
        <v>0</v>
      </c>
      <c r="AP9" s="138">
        <v>0</v>
      </c>
      <c r="AQ9" s="138">
        <v>0</v>
      </c>
      <c r="AR9" s="138">
        <v>0</v>
      </c>
      <c r="AS9" s="138">
        <v>0</v>
      </c>
      <c r="AT9" s="138">
        <v>0</v>
      </c>
      <c r="AU9" s="138">
        <v>0</v>
      </c>
      <c r="AV9" s="138">
        <v>0</v>
      </c>
      <c r="AW9" s="138">
        <v>0</v>
      </c>
      <c r="AX9" s="138">
        <v>0</v>
      </c>
      <c r="AY9" s="138">
        <v>0</v>
      </c>
      <c r="AZ9" s="138">
        <v>0</v>
      </c>
      <c r="BA9" s="138">
        <v>0</v>
      </c>
      <c r="BB9" s="138">
        <v>0</v>
      </c>
      <c r="BC9" s="138">
        <v>0</v>
      </c>
    </row>
    <row r="10" spans="1:55" s="140" customFormat="1" ht="12.75" customHeight="1">
      <c r="A10" s="775"/>
      <c r="B10" s="775"/>
      <c r="C10" s="775"/>
      <c r="D10" s="775"/>
      <c r="E10" s="141" t="str">
        <f>IF(AND(SUM(E7:E9)&gt;0,E8=0),"Missing Input",IF(AND(SUM(E7:E8)&gt;0,E9=0),"Missing Output",IF(AND(SUM(E7:E9)&gt;0,E8&gt;0,E9&gt;0),(E9*3.6)/E8*100,"")))</f>
        <v/>
      </c>
      <c r="F10" s="141" t="str">
        <f t="shared" ref="F10:V10" si="0">IF(AND(SUM(F7:F9)&gt;0,F8=0),"Missing Input",IF(AND(SUM(F7:F8)&gt;0,F9=0),"Missing Output",IF(AND(SUM(F7:F9)&gt;0,F8&gt;0,F9&gt;0),(F9*3.6)/F8*100,"")))</f>
        <v/>
      </c>
      <c r="G10" s="141" t="str">
        <f t="shared" si="0"/>
        <v/>
      </c>
      <c r="H10" s="141" t="str">
        <f t="shared" si="0"/>
        <v/>
      </c>
      <c r="I10" s="141" t="str">
        <f t="shared" si="0"/>
        <v/>
      </c>
      <c r="J10" s="141" t="str">
        <f t="shared" si="0"/>
        <v/>
      </c>
      <c r="K10" s="141" t="str">
        <f t="shared" si="0"/>
        <v/>
      </c>
      <c r="L10" s="141" t="str">
        <f t="shared" si="0"/>
        <v/>
      </c>
      <c r="M10" s="141" t="str">
        <f t="shared" si="0"/>
        <v/>
      </c>
      <c r="N10" s="141" t="str">
        <f t="shared" si="0"/>
        <v/>
      </c>
      <c r="O10" s="141" t="str">
        <f t="shared" si="0"/>
        <v/>
      </c>
      <c r="P10" s="141" t="str">
        <f t="shared" si="0"/>
        <v/>
      </c>
      <c r="Q10" s="141" t="str">
        <f t="shared" si="0"/>
        <v/>
      </c>
      <c r="R10" s="141" t="str">
        <f t="shared" si="0"/>
        <v/>
      </c>
      <c r="S10" s="141" t="str">
        <f t="shared" si="0"/>
        <v/>
      </c>
      <c r="T10" s="141" t="str">
        <f t="shared" si="0"/>
        <v/>
      </c>
      <c r="U10" s="141" t="str">
        <f t="shared" si="0"/>
        <v/>
      </c>
      <c r="V10" s="141" t="str">
        <f t="shared" si="0"/>
        <v/>
      </c>
      <c r="W10" s="141" t="str">
        <f t="shared" ref="W10:AB10" si="1">IF(AND(SUM(W7:W9)&gt;0,W8=0),"Missing Input",IF(AND(SUM(W7:W8)&gt;0,W9=0),"Missing Output",IF(AND(SUM(W7:W9)&gt;0,W8&gt;0,W9&gt;0),(W9*3.6)/W8*100,"")))</f>
        <v/>
      </c>
      <c r="X10" s="141" t="str">
        <f t="shared" si="1"/>
        <v/>
      </c>
      <c r="Y10" s="141" t="str">
        <f t="shared" si="1"/>
        <v/>
      </c>
      <c r="Z10" s="141" t="str">
        <f t="shared" si="1"/>
        <v/>
      </c>
      <c r="AA10" s="141" t="str">
        <f t="shared" si="1"/>
        <v/>
      </c>
      <c r="AB10" s="141" t="str">
        <f t="shared" si="1"/>
        <v/>
      </c>
      <c r="AC10" s="1070" t="s">
        <v>2222</v>
      </c>
      <c r="AE10" s="762" t="s">
        <v>964</v>
      </c>
      <c r="AF10" s="141" t="str">
        <f t="shared" ref="AF10:BC10" si="2">IF(AND(SUM(AF7:AF9)&gt;0,AF8=0),"Missing Input",IF(AND(SUM(AF7:AF8)&gt;0,AF9=0),"Missing Output",IF(AND(SUM(AF7:AF9)&gt;0,AF8&gt;0,AF9&gt;0),(AF9*3.6)/AF8*100,"")))</f>
        <v/>
      </c>
      <c r="AG10" s="141" t="str">
        <f t="shared" si="2"/>
        <v/>
      </c>
      <c r="AH10" s="141" t="str">
        <f t="shared" si="2"/>
        <v/>
      </c>
      <c r="AI10" s="141" t="str">
        <f t="shared" si="2"/>
        <v/>
      </c>
      <c r="AJ10" s="141" t="str">
        <f t="shared" si="2"/>
        <v/>
      </c>
      <c r="AK10" s="141" t="str">
        <f t="shared" si="2"/>
        <v/>
      </c>
      <c r="AL10" s="141" t="str">
        <f t="shared" si="2"/>
        <v/>
      </c>
      <c r="AM10" s="141" t="str">
        <f t="shared" si="2"/>
        <v/>
      </c>
      <c r="AN10" s="141" t="str">
        <f t="shared" si="2"/>
        <v/>
      </c>
      <c r="AO10" s="141" t="str">
        <f t="shared" si="2"/>
        <v/>
      </c>
      <c r="AP10" s="141" t="str">
        <f t="shared" si="2"/>
        <v/>
      </c>
      <c r="AQ10" s="141" t="str">
        <f t="shared" si="2"/>
        <v/>
      </c>
      <c r="AR10" s="141" t="str">
        <f t="shared" si="2"/>
        <v/>
      </c>
      <c r="AS10" s="141" t="str">
        <f t="shared" si="2"/>
        <v/>
      </c>
      <c r="AT10" s="141" t="str">
        <f t="shared" si="2"/>
        <v/>
      </c>
      <c r="AU10" s="141" t="str">
        <f t="shared" si="2"/>
        <v/>
      </c>
      <c r="AV10" s="141" t="str">
        <f t="shared" si="2"/>
        <v/>
      </c>
      <c r="AW10" s="141" t="str">
        <f t="shared" si="2"/>
        <v/>
      </c>
      <c r="AX10" s="141" t="str">
        <f t="shared" si="2"/>
        <v/>
      </c>
      <c r="AY10" s="141" t="str">
        <f>IF(AND(SUM(AY7:AY9)&gt;0,AY8=0),"Missing Input",IF(AND(SUM(AY7:AY8)&gt;0,AY9=0),"Missing Output",IF(AND(SUM(AY7:AY9)&gt;0,AY8&gt;0,AY9&gt;0),(AY9*3.6)/AY8*100,"")))</f>
        <v/>
      </c>
      <c r="AZ10" s="141" t="str">
        <f>IF(AND(SUM(AZ7:AZ9)&gt;0,AZ8=0),"Missing Input",IF(AND(SUM(AZ7:AZ8)&gt;0,AZ9=0),"Missing Output",IF(AND(SUM(AZ7:AZ9)&gt;0,AZ8&gt;0,AZ9&gt;0),(AZ9*3.6)/AZ8*100,"")))</f>
        <v/>
      </c>
      <c r="BA10" s="141" t="str">
        <f>IF(AND(SUM(BA7:BA9)&gt;0,BA8=0),"Missing Input",IF(AND(SUM(BA7:BA8)&gt;0,BA9=0),"Missing Output",IF(AND(SUM(BA7:BA9)&gt;0,BA8&gt;0,BA9&gt;0),(BA9*3.6)/BA8*100,"")))</f>
        <v/>
      </c>
      <c r="BB10" s="141" t="str">
        <f>IF(AND(SUM(BB7:BB9)&gt;0,BB8=0),"Missing Input",IF(AND(SUM(BB7:BB8)&gt;0,BB9=0),"Missing Output",IF(AND(SUM(BB7:BB9)&gt;0,BB8&gt;0,BB9&gt;0),(BB9*3.6)/BB8*100,"")))</f>
        <v/>
      </c>
      <c r="BC10" s="141" t="str">
        <f t="shared" si="2"/>
        <v/>
      </c>
    </row>
    <row r="11" spans="1:55" s="140" customFormat="1" ht="24" customHeight="1">
      <c r="A11" s="775"/>
      <c r="B11" s="775"/>
      <c r="C11" s="775"/>
      <c r="D11" s="775"/>
      <c r="E11" s="628"/>
      <c r="F11" s="628"/>
      <c r="G11" s="628"/>
      <c r="H11" s="628"/>
      <c r="I11" s="628"/>
      <c r="J11" s="629"/>
      <c r="K11" s="629"/>
      <c r="L11" s="629"/>
      <c r="M11" s="629"/>
      <c r="N11" s="629"/>
      <c r="O11" s="144"/>
      <c r="P11" s="630"/>
      <c r="Q11" s="630"/>
      <c r="R11" s="630"/>
      <c r="S11" s="630"/>
      <c r="T11" s="630"/>
      <c r="U11" s="630"/>
      <c r="V11" s="630"/>
      <c r="W11" s="630"/>
      <c r="X11" s="630"/>
      <c r="Y11" s="144"/>
      <c r="Z11" s="630"/>
      <c r="AA11" s="630"/>
      <c r="AB11" s="144"/>
      <c r="AC11" s="1067" t="s">
        <v>2141</v>
      </c>
      <c r="AE11" s="762" t="s">
        <v>189</v>
      </c>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row>
    <row r="12" spans="1:55" s="140" customFormat="1" ht="12.75" customHeight="1">
      <c r="A12" s="775" t="s">
        <v>538</v>
      </c>
      <c r="B12" s="775" t="s">
        <v>73</v>
      </c>
      <c r="C12" s="775" t="s">
        <v>556</v>
      </c>
      <c r="D12" s="775" t="s">
        <v>1410</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2219</v>
      </c>
      <c r="AE12" s="762" t="s">
        <v>1474</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row>
    <row r="13" spans="1:55" s="140" customFormat="1" ht="12.75" customHeight="1">
      <c r="A13" s="775" t="s">
        <v>538</v>
      </c>
      <c r="B13" s="775" t="s">
        <v>1307</v>
      </c>
      <c r="C13" s="775" t="s">
        <v>556</v>
      </c>
      <c r="D13" s="775" t="s">
        <v>1410</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2220</v>
      </c>
      <c r="AE13" s="762" t="s">
        <v>636</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row>
    <row r="14" spans="1:55" s="140" customFormat="1" ht="12.75" customHeight="1">
      <c r="A14" s="775" t="s">
        <v>538</v>
      </c>
      <c r="B14" s="775" t="s">
        <v>74</v>
      </c>
      <c r="C14" s="775" t="s">
        <v>556</v>
      </c>
      <c r="D14" s="775" t="s">
        <v>1410</v>
      </c>
      <c r="E14" s="138">
        <v>0</v>
      </c>
      <c r="F14" s="138">
        <v>0</v>
      </c>
      <c r="G14" s="138">
        <v>0</v>
      </c>
      <c r="H14" s="138">
        <v>0</v>
      </c>
      <c r="I14" s="138">
        <v>0</v>
      </c>
      <c r="J14" s="138">
        <v>0</v>
      </c>
      <c r="K14" s="138">
        <v>0</v>
      </c>
      <c r="L14" s="138">
        <v>0</v>
      </c>
      <c r="M14" s="138">
        <v>0</v>
      </c>
      <c r="N14" s="138">
        <v>0</v>
      </c>
      <c r="O14" s="138">
        <v>0</v>
      </c>
      <c r="P14" s="138">
        <v>0</v>
      </c>
      <c r="Q14" s="138">
        <v>0</v>
      </c>
      <c r="R14" s="138">
        <v>0</v>
      </c>
      <c r="S14" s="138">
        <v>0</v>
      </c>
      <c r="T14" s="138">
        <v>0</v>
      </c>
      <c r="U14" s="138">
        <v>0</v>
      </c>
      <c r="V14" s="138">
        <v>0</v>
      </c>
      <c r="W14" s="138">
        <v>0</v>
      </c>
      <c r="X14" s="138">
        <v>0</v>
      </c>
      <c r="Y14" s="138">
        <v>0</v>
      </c>
      <c r="Z14" s="138">
        <v>0</v>
      </c>
      <c r="AA14" s="138">
        <v>0</v>
      </c>
      <c r="AB14" s="138">
        <v>0</v>
      </c>
      <c r="AC14" s="1054" t="s">
        <v>2221</v>
      </c>
      <c r="AE14" s="762" t="s">
        <v>637</v>
      </c>
      <c r="AF14" s="138">
        <v>0</v>
      </c>
      <c r="AG14" s="138">
        <v>0</v>
      </c>
      <c r="AH14" s="138">
        <v>0</v>
      </c>
      <c r="AI14" s="138">
        <v>0</v>
      </c>
      <c r="AJ14" s="138">
        <v>0</v>
      </c>
      <c r="AK14" s="138">
        <v>0</v>
      </c>
      <c r="AL14" s="138">
        <v>0</v>
      </c>
      <c r="AM14" s="138">
        <v>0</v>
      </c>
      <c r="AN14" s="138">
        <v>0</v>
      </c>
      <c r="AO14" s="138">
        <v>0</v>
      </c>
      <c r="AP14" s="138">
        <v>0</v>
      </c>
      <c r="AQ14" s="138">
        <v>0</v>
      </c>
      <c r="AR14" s="138">
        <v>0</v>
      </c>
      <c r="AS14" s="138">
        <v>0</v>
      </c>
      <c r="AT14" s="138">
        <v>0</v>
      </c>
      <c r="AU14" s="138">
        <v>0</v>
      </c>
      <c r="AV14" s="138">
        <v>0</v>
      </c>
      <c r="AW14" s="138">
        <v>0</v>
      </c>
      <c r="AX14" s="138">
        <v>0</v>
      </c>
      <c r="AY14" s="138">
        <v>0</v>
      </c>
      <c r="AZ14" s="138">
        <v>0</v>
      </c>
      <c r="BA14" s="138">
        <v>0</v>
      </c>
      <c r="BB14" s="138">
        <v>0</v>
      </c>
      <c r="BC14" s="138">
        <v>0</v>
      </c>
    </row>
    <row r="15" spans="1:55" s="140" customFormat="1" ht="12.75" customHeight="1">
      <c r="A15" s="775" t="s">
        <v>538</v>
      </c>
      <c r="B15" s="775" t="s">
        <v>75</v>
      </c>
      <c r="C15" s="775" t="s">
        <v>556</v>
      </c>
      <c r="D15" s="775" t="s">
        <v>1410</v>
      </c>
      <c r="E15" s="138">
        <v>0</v>
      </c>
      <c r="F15" s="138">
        <v>0</v>
      </c>
      <c r="G15" s="138">
        <v>0</v>
      </c>
      <c r="H15" s="138">
        <v>0</v>
      </c>
      <c r="I15" s="138">
        <v>0</v>
      </c>
      <c r="J15" s="138">
        <v>0</v>
      </c>
      <c r="K15" s="138">
        <v>0</v>
      </c>
      <c r="L15" s="138">
        <v>0</v>
      </c>
      <c r="M15" s="138">
        <v>0</v>
      </c>
      <c r="N15" s="138">
        <v>0</v>
      </c>
      <c r="O15" s="138">
        <v>0</v>
      </c>
      <c r="P15" s="138">
        <v>0</v>
      </c>
      <c r="Q15" s="138">
        <v>0</v>
      </c>
      <c r="R15" s="138">
        <v>0</v>
      </c>
      <c r="S15" s="138">
        <v>0</v>
      </c>
      <c r="T15" s="138">
        <v>0</v>
      </c>
      <c r="U15" s="138">
        <v>0</v>
      </c>
      <c r="V15" s="138">
        <v>0</v>
      </c>
      <c r="W15" s="138">
        <v>0</v>
      </c>
      <c r="X15" s="138">
        <v>0</v>
      </c>
      <c r="Y15" s="138">
        <v>0</v>
      </c>
      <c r="Z15" s="138">
        <v>0</v>
      </c>
      <c r="AA15" s="138">
        <v>0</v>
      </c>
      <c r="AB15" s="138">
        <v>0</v>
      </c>
      <c r="AC15" s="1054" t="s">
        <v>2225</v>
      </c>
      <c r="AE15" s="762" t="s">
        <v>638</v>
      </c>
      <c r="AF15" s="138">
        <v>0</v>
      </c>
      <c r="AG15" s="138">
        <v>0</v>
      </c>
      <c r="AH15" s="138">
        <v>0</v>
      </c>
      <c r="AI15" s="138">
        <v>0</v>
      </c>
      <c r="AJ15" s="138">
        <v>0</v>
      </c>
      <c r="AK15" s="138">
        <v>0</v>
      </c>
      <c r="AL15" s="138">
        <v>0</v>
      </c>
      <c r="AM15" s="138">
        <v>0</v>
      </c>
      <c r="AN15" s="138">
        <v>0</v>
      </c>
      <c r="AO15" s="138">
        <v>0</v>
      </c>
      <c r="AP15" s="138">
        <v>0</v>
      </c>
      <c r="AQ15" s="138">
        <v>0</v>
      </c>
      <c r="AR15" s="138">
        <v>0</v>
      </c>
      <c r="AS15" s="138">
        <v>0</v>
      </c>
      <c r="AT15" s="138">
        <v>0</v>
      </c>
      <c r="AU15" s="138">
        <v>0</v>
      </c>
      <c r="AV15" s="138">
        <v>0</v>
      </c>
      <c r="AW15" s="138">
        <v>0</v>
      </c>
      <c r="AX15" s="138">
        <v>0</v>
      </c>
      <c r="AY15" s="138">
        <v>0</v>
      </c>
      <c r="AZ15" s="138">
        <v>0</v>
      </c>
      <c r="BA15" s="138">
        <v>0</v>
      </c>
      <c r="BB15" s="138">
        <v>0</v>
      </c>
      <c r="BC15" s="138">
        <v>0</v>
      </c>
    </row>
    <row r="16" spans="1:55" s="140" customFormat="1" ht="12.75" customHeight="1">
      <c r="A16" s="775"/>
      <c r="B16" s="775"/>
      <c r="C16" s="775"/>
      <c r="D16" s="775"/>
      <c r="E16" s="141" t="str">
        <f>IF(AND(SUM(E12:E15)&gt;0,E13=0),"Missing Input",IF(AND(SUM(E12:E15)&gt;0,E14=0),"Missing Output",IF(AND(SUM(E12:E15)&gt;0,E13&gt;0,E14&gt;0),(E14*3.6+E15)/E13*100,"")))</f>
        <v/>
      </c>
      <c r="F16" s="141" t="str">
        <f t="shared" ref="F16:V16" si="3">IF(AND(SUM(F12:F15)&gt;0,F13=0),"Missing Input",IF(AND(SUM(F12:F15)&gt;0,F14=0),"Missing Output",IF(AND(SUM(F12:F15)&gt;0,F13&gt;0,F14&gt;0),(F14*3.6+F15)/F13*100,"")))</f>
        <v/>
      </c>
      <c r="G16" s="141" t="str">
        <f t="shared" si="3"/>
        <v/>
      </c>
      <c r="H16" s="141" t="str">
        <f t="shared" si="3"/>
        <v/>
      </c>
      <c r="I16" s="141" t="str">
        <f t="shared" si="3"/>
        <v/>
      </c>
      <c r="J16" s="141" t="str">
        <f t="shared" si="3"/>
        <v/>
      </c>
      <c r="K16" s="141" t="str">
        <f t="shared" si="3"/>
        <v/>
      </c>
      <c r="L16" s="141" t="str">
        <f t="shared" si="3"/>
        <v/>
      </c>
      <c r="M16" s="141" t="str">
        <f t="shared" si="3"/>
        <v/>
      </c>
      <c r="N16" s="141" t="str">
        <f t="shared" si="3"/>
        <v/>
      </c>
      <c r="O16" s="141" t="str">
        <f t="shared" si="3"/>
        <v/>
      </c>
      <c r="P16" s="141" t="str">
        <f t="shared" si="3"/>
        <v/>
      </c>
      <c r="Q16" s="141" t="str">
        <f t="shared" si="3"/>
        <v/>
      </c>
      <c r="R16" s="141" t="str">
        <f t="shared" si="3"/>
        <v/>
      </c>
      <c r="S16" s="141" t="str">
        <f t="shared" si="3"/>
        <v/>
      </c>
      <c r="T16" s="141" t="str">
        <f t="shared" si="3"/>
        <v/>
      </c>
      <c r="U16" s="141" t="str">
        <f t="shared" si="3"/>
        <v/>
      </c>
      <c r="V16" s="141" t="str">
        <f t="shared" si="3"/>
        <v/>
      </c>
      <c r="W16" s="141" t="str">
        <f t="shared" ref="W16:AB16" si="4">IF(AND(SUM(W12:W15)&gt;0,W13=0),"Missing Input",IF(AND(SUM(W12:W15)&gt;0,W14=0),"Missing Output",IF(AND(SUM(W12:W15)&gt;0,W13&gt;0,W14&gt;0),(W14*3.6+W15)/W13*100,"")))</f>
        <v/>
      </c>
      <c r="X16" s="141" t="str">
        <f t="shared" si="4"/>
        <v/>
      </c>
      <c r="Y16" s="141" t="str">
        <f t="shared" si="4"/>
        <v/>
      </c>
      <c r="Z16" s="141" t="str">
        <f t="shared" si="4"/>
        <v/>
      </c>
      <c r="AA16" s="141" t="str">
        <f t="shared" si="4"/>
        <v/>
      </c>
      <c r="AB16" s="141" t="str">
        <f t="shared" si="4"/>
        <v/>
      </c>
      <c r="AC16" s="1070" t="s">
        <v>2222</v>
      </c>
      <c r="AE16" s="762" t="s">
        <v>964</v>
      </c>
      <c r="AF16" s="141" t="str">
        <f t="shared" ref="AF16:BC16" si="5">IF(AND(SUM(AF12:AF15)&gt;0,AF13=0),"Missing Input",IF(AND(SUM(AF12:AF15)&gt;0,AF14=0),"Missing Output",IF(AND(SUM(AF12:AF15)&gt;0,AF13&gt;0,AF14&gt;0),(AF14*3.6+AF15)/AF13*100,"")))</f>
        <v/>
      </c>
      <c r="AG16" s="141" t="str">
        <f t="shared" si="5"/>
        <v/>
      </c>
      <c r="AH16" s="141" t="str">
        <f t="shared" si="5"/>
        <v/>
      </c>
      <c r="AI16" s="141" t="str">
        <f t="shared" si="5"/>
        <v/>
      </c>
      <c r="AJ16" s="141" t="str">
        <f t="shared" si="5"/>
        <v/>
      </c>
      <c r="AK16" s="141" t="str">
        <f t="shared" si="5"/>
        <v/>
      </c>
      <c r="AL16" s="141" t="str">
        <f t="shared" si="5"/>
        <v/>
      </c>
      <c r="AM16" s="141" t="str">
        <f t="shared" si="5"/>
        <v/>
      </c>
      <c r="AN16" s="141" t="str">
        <f t="shared" si="5"/>
        <v/>
      </c>
      <c r="AO16" s="141" t="str">
        <f t="shared" si="5"/>
        <v/>
      </c>
      <c r="AP16" s="141" t="str">
        <f t="shared" si="5"/>
        <v/>
      </c>
      <c r="AQ16" s="141" t="str">
        <f t="shared" si="5"/>
        <v/>
      </c>
      <c r="AR16" s="141" t="str">
        <f t="shared" si="5"/>
        <v/>
      </c>
      <c r="AS16" s="141" t="str">
        <f t="shared" si="5"/>
        <v/>
      </c>
      <c r="AT16" s="141" t="str">
        <f t="shared" si="5"/>
        <v/>
      </c>
      <c r="AU16" s="141" t="str">
        <f t="shared" si="5"/>
        <v/>
      </c>
      <c r="AV16" s="141" t="str">
        <f t="shared" si="5"/>
        <v/>
      </c>
      <c r="AW16" s="141" t="str">
        <f t="shared" si="5"/>
        <v/>
      </c>
      <c r="AX16" s="141" t="str">
        <f t="shared" si="5"/>
        <v/>
      </c>
      <c r="AY16" s="141" t="str">
        <f>IF(AND(SUM(AY12:AY15)&gt;0,AY13=0),"Missing Input",IF(AND(SUM(AY12:AY15)&gt;0,AY14=0),"Missing Output",IF(AND(SUM(AY12:AY15)&gt;0,AY13&gt;0,AY14&gt;0),(AY14*3.6+AY15)/AY13*100,"")))</f>
        <v/>
      </c>
      <c r="AZ16" s="141" t="str">
        <f>IF(AND(SUM(AZ12:AZ15)&gt;0,AZ13=0),"Missing Input",IF(AND(SUM(AZ12:AZ15)&gt;0,AZ14=0),"Missing Output",IF(AND(SUM(AZ12:AZ15)&gt;0,AZ13&gt;0,AZ14&gt;0),(AZ14*3.6+AZ15)/AZ13*100,"")))</f>
        <v/>
      </c>
      <c r="BA16" s="141" t="str">
        <f>IF(AND(SUM(BA12:BA15)&gt;0,BA13=0),"Missing Input",IF(AND(SUM(BA12:BA15)&gt;0,BA14=0),"Missing Output",IF(AND(SUM(BA12:BA15)&gt;0,BA13&gt;0,BA14&gt;0),(BA14*3.6+BA15)/BA13*100,"")))</f>
        <v/>
      </c>
      <c r="BB16" s="141" t="str">
        <f>IF(AND(SUM(BB12:BB15)&gt;0,BB13=0),"Missing Input",IF(AND(SUM(BB12:BB15)&gt;0,BB14=0),"Missing Output",IF(AND(SUM(BB12:BB15)&gt;0,BB13&gt;0,BB14&gt;0),(BB14*3.6+BB15)/BB13*100,"")))</f>
        <v/>
      </c>
      <c r="BC16" s="141" t="str">
        <f t="shared" si="5"/>
        <v/>
      </c>
    </row>
    <row r="17" spans="1:55" s="140" customFormat="1" ht="24" customHeight="1">
      <c r="A17" s="775"/>
      <c r="B17" s="775"/>
      <c r="C17" s="775"/>
      <c r="D17" s="775"/>
      <c r="E17" s="628"/>
      <c r="F17" s="628"/>
      <c r="G17" s="628"/>
      <c r="H17" s="628"/>
      <c r="I17" s="628"/>
      <c r="J17" s="629"/>
      <c r="K17" s="629"/>
      <c r="L17" s="629"/>
      <c r="M17" s="629"/>
      <c r="N17" s="629"/>
      <c r="O17" s="143"/>
      <c r="P17" s="629"/>
      <c r="Q17" s="629"/>
      <c r="R17" s="629"/>
      <c r="S17" s="629"/>
      <c r="T17" s="629"/>
      <c r="U17" s="629"/>
      <c r="V17" s="629"/>
      <c r="W17" s="629"/>
      <c r="X17" s="629"/>
      <c r="Y17" s="143"/>
      <c r="Z17" s="629"/>
      <c r="AA17" s="629"/>
      <c r="AB17" s="143"/>
      <c r="AC17" s="1066" t="s">
        <v>2269</v>
      </c>
      <c r="AE17" s="762" t="s">
        <v>198</v>
      </c>
      <c r="AF17" s="629"/>
      <c r="AG17" s="629"/>
      <c r="AH17" s="629"/>
      <c r="AI17" s="629"/>
      <c r="AJ17" s="629"/>
      <c r="AK17" s="629"/>
      <c r="AL17" s="629"/>
      <c r="AM17" s="629"/>
      <c r="AN17" s="629"/>
      <c r="AO17" s="629"/>
      <c r="AP17" s="629"/>
      <c r="AQ17" s="629"/>
      <c r="AR17" s="629"/>
      <c r="AS17" s="629"/>
      <c r="AT17" s="629"/>
      <c r="AU17" s="629"/>
      <c r="AV17" s="629"/>
      <c r="AW17" s="629"/>
      <c r="AX17" s="629"/>
      <c r="AY17" s="629"/>
      <c r="AZ17" s="629"/>
      <c r="BA17" s="629"/>
      <c r="BB17" s="629"/>
      <c r="BC17" s="629"/>
    </row>
    <row r="18" spans="1:55" s="140" customFormat="1" ht="12.75" customHeight="1">
      <c r="A18" s="775" t="s">
        <v>538</v>
      </c>
      <c r="B18" s="775" t="s">
        <v>73</v>
      </c>
      <c r="C18" s="775" t="s">
        <v>558</v>
      </c>
      <c r="D18" s="775" t="s">
        <v>1410</v>
      </c>
      <c r="E18" s="138">
        <v>0</v>
      </c>
      <c r="F18" s="138">
        <v>0</v>
      </c>
      <c r="G18" s="138">
        <v>0</v>
      </c>
      <c r="H18" s="138">
        <v>0</v>
      </c>
      <c r="I18" s="138">
        <v>0</v>
      </c>
      <c r="J18" s="138">
        <v>0</v>
      </c>
      <c r="K18" s="138">
        <v>0</v>
      </c>
      <c r="L18" s="138">
        <v>0</v>
      </c>
      <c r="M18" s="138">
        <v>0</v>
      </c>
      <c r="N18" s="138">
        <v>0</v>
      </c>
      <c r="O18" s="138">
        <v>0</v>
      </c>
      <c r="P18" s="138">
        <v>0</v>
      </c>
      <c r="Q18" s="138">
        <v>0</v>
      </c>
      <c r="R18" s="138">
        <v>0</v>
      </c>
      <c r="S18" s="138">
        <v>0</v>
      </c>
      <c r="T18" s="138">
        <v>0</v>
      </c>
      <c r="U18" s="138">
        <v>0</v>
      </c>
      <c r="V18" s="138">
        <v>0</v>
      </c>
      <c r="W18" s="138">
        <v>0</v>
      </c>
      <c r="X18" s="138">
        <v>0</v>
      </c>
      <c r="Y18" s="138">
        <v>0</v>
      </c>
      <c r="Z18" s="138">
        <v>0</v>
      </c>
      <c r="AA18" s="138">
        <v>0</v>
      </c>
      <c r="AB18" s="138">
        <v>0</v>
      </c>
      <c r="AC18" s="1054" t="s">
        <v>2219</v>
      </c>
      <c r="AE18" s="762" t="s">
        <v>1474</v>
      </c>
      <c r="AF18" s="138">
        <v>0</v>
      </c>
      <c r="AG18" s="138">
        <v>0</v>
      </c>
      <c r="AH18" s="138">
        <v>0</v>
      </c>
      <c r="AI18" s="138">
        <v>0</v>
      </c>
      <c r="AJ18" s="138">
        <v>0</v>
      </c>
      <c r="AK18" s="138">
        <v>0</v>
      </c>
      <c r="AL18" s="138">
        <v>0</v>
      </c>
      <c r="AM18" s="138">
        <v>0</v>
      </c>
      <c r="AN18" s="138">
        <v>0</v>
      </c>
      <c r="AO18" s="138">
        <v>0</v>
      </c>
      <c r="AP18" s="138">
        <v>0</v>
      </c>
      <c r="AQ18" s="138">
        <v>0</v>
      </c>
      <c r="AR18" s="138">
        <v>0</v>
      </c>
      <c r="AS18" s="138">
        <v>0</v>
      </c>
      <c r="AT18" s="138">
        <v>0</v>
      </c>
      <c r="AU18" s="138">
        <v>0</v>
      </c>
      <c r="AV18" s="138">
        <v>0</v>
      </c>
      <c r="AW18" s="138">
        <v>0</v>
      </c>
      <c r="AX18" s="138">
        <v>0</v>
      </c>
      <c r="AY18" s="138">
        <v>0</v>
      </c>
      <c r="AZ18" s="138">
        <v>0</v>
      </c>
      <c r="BA18" s="138">
        <v>0</v>
      </c>
      <c r="BB18" s="138">
        <v>0</v>
      </c>
      <c r="BC18" s="138">
        <v>0</v>
      </c>
    </row>
    <row r="19" spans="1:55" s="140" customFormat="1" ht="12.75" customHeight="1">
      <c r="A19" s="775" t="s">
        <v>538</v>
      </c>
      <c r="B19" s="775" t="s">
        <v>1307</v>
      </c>
      <c r="C19" s="775" t="s">
        <v>558</v>
      </c>
      <c r="D19" s="775" t="s">
        <v>1410</v>
      </c>
      <c r="E19" s="138">
        <v>0</v>
      </c>
      <c r="F19" s="138">
        <v>0</v>
      </c>
      <c r="G19" s="138">
        <v>0</v>
      </c>
      <c r="H19" s="138">
        <v>0</v>
      </c>
      <c r="I19" s="138">
        <v>0</v>
      </c>
      <c r="J19" s="138">
        <v>0</v>
      </c>
      <c r="K19" s="138">
        <v>0</v>
      </c>
      <c r="L19" s="138">
        <v>0</v>
      </c>
      <c r="M19" s="138">
        <v>0</v>
      </c>
      <c r="N19" s="138">
        <v>0</v>
      </c>
      <c r="O19" s="138">
        <v>0</v>
      </c>
      <c r="P19" s="138">
        <v>0</v>
      </c>
      <c r="Q19" s="138">
        <v>0</v>
      </c>
      <c r="R19" s="138">
        <v>0</v>
      </c>
      <c r="S19" s="138">
        <v>0</v>
      </c>
      <c r="T19" s="138">
        <v>0</v>
      </c>
      <c r="U19" s="138">
        <v>0</v>
      </c>
      <c r="V19" s="138">
        <v>0</v>
      </c>
      <c r="W19" s="138">
        <v>0</v>
      </c>
      <c r="X19" s="138">
        <v>0</v>
      </c>
      <c r="Y19" s="138">
        <v>0</v>
      </c>
      <c r="Z19" s="138">
        <v>0</v>
      </c>
      <c r="AA19" s="138">
        <v>0</v>
      </c>
      <c r="AB19" s="138">
        <v>0</v>
      </c>
      <c r="AC19" s="1054" t="s">
        <v>2220</v>
      </c>
      <c r="AE19" s="762" t="s">
        <v>636</v>
      </c>
      <c r="AF19" s="138">
        <v>0</v>
      </c>
      <c r="AG19" s="138">
        <v>0</v>
      </c>
      <c r="AH19" s="138">
        <v>0</v>
      </c>
      <c r="AI19" s="138">
        <v>0</v>
      </c>
      <c r="AJ19" s="138">
        <v>0</v>
      </c>
      <c r="AK19" s="138">
        <v>0</v>
      </c>
      <c r="AL19" s="138">
        <v>0</v>
      </c>
      <c r="AM19" s="138">
        <v>0</v>
      </c>
      <c r="AN19" s="138">
        <v>0</v>
      </c>
      <c r="AO19" s="138">
        <v>0</v>
      </c>
      <c r="AP19" s="138">
        <v>0</v>
      </c>
      <c r="AQ19" s="138">
        <v>0</v>
      </c>
      <c r="AR19" s="138">
        <v>0</v>
      </c>
      <c r="AS19" s="138">
        <v>0</v>
      </c>
      <c r="AT19" s="138">
        <v>0</v>
      </c>
      <c r="AU19" s="138">
        <v>0</v>
      </c>
      <c r="AV19" s="138">
        <v>0</v>
      </c>
      <c r="AW19" s="138">
        <v>0</v>
      </c>
      <c r="AX19" s="138">
        <v>0</v>
      </c>
      <c r="AY19" s="138">
        <v>0</v>
      </c>
      <c r="AZ19" s="138">
        <v>0</v>
      </c>
      <c r="BA19" s="138">
        <v>0</v>
      </c>
      <c r="BB19" s="138">
        <v>0</v>
      </c>
      <c r="BC19" s="138">
        <v>0</v>
      </c>
    </row>
    <row r="20" spans="1:55" s="140" customFormat="1" ht="12.75" customHeight="1">
      <c r="A20" s="775" t="s">
        <v>538</v>
      </c>
      <c r="B20" s="775" t="s">
        <v>75</v>
      </c>
      <c r="C20" s="775" t="s">
        <v>558</v>
      </c>
      <c r="D20" s="775" t="s">
        <v>1410</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2225</v>
      </c>
      <c r="AE20" s="762" t="s">
        <v>638</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row>
    <row r="21" spans="1:55" s="140" customFormat="1" ht="12.75" customHeight="1">
      <c r="A21" s="775"/>
      <c r="B21" s="775"/>
      <c r="C21" s="775"/>
      <c r="D21" s="775"/>
      <c r="E21" s="141" t="str">
        <f>IF(AND(SUM(E18:E20)&gt;0,E19=0),"Missing Input",IF(AND(SUM(E18:E19)&gt;0,E20=0),"Missing Output",IF(AND(SUM(E18:E20)&gt;0,E19&gt;0,E20&gt;0),(E20/E19)*100,"")))</f>
        <v/>
      </c>
      <c r="F21" s="141" t="str">
        <f t="shared" ref="F21:V21" si="6">IF(AND(SUM(F18:F20)&gt;0,F19=0),"Missing Input",IF(AND(SUM(F18:F19)&gt;0,F20=0),"Missing Output",IF(AND(SUM(F18:F20)&gt;0,F19&gt;0,F20&gt;0),(F20/F19)*100,"")))</f>
        <v/>
      </c>
      <c r="G21" s="141" t="str">
        <f t="shared" si="6"/>
        <v/>
      </c>
      <c r="H21" s="141" t="str">
        <f t="shared" si="6"/>
        <v/>
      </c>
      <c r="I21" s="141" t="str">
        <f t="shared" si="6"/>
        <v/>
      </c>
      <c r="J21" s="141" t="str">
        <f t="shared" si="6"/>
        <v/>
      </c>
      <c r="K21" s="141" t="str">
        <f t="shared" si="6"/>
        <v/>
      </c>
      <c r="L21" s="141" t="str">
        <f t="shared" si="6"/>
        <v/>
      </c>
      <c r="M21" s="141" t="str">
        <f t="shared" si="6"/>
        <v/>
      </c>
      <c r="N21" s="141" t="str">
        <f t="shared" si="6"/>
        <v/>
      </c>
      <c r="O21" s="141" t="str">
        <f t="shared" si="6"/>
        <v/>
      </c>
      <c r="P21" s="141" t="str">
        <f t="shared" si="6"/>
        <v/>
      </c>
      <c r="Q21" s="141" t="str">
        <f t="shared" si="6"/>
        <v/>
      </c>
      <c r="R21" s="141" t="str">
        <f t="shared" si="6"/>
        <v/>
      </c>
      <c r="S21" s="141" t="str">
        <f t="shared" si="6"/>
        <v/>
      </c>
      <c r="T21" s="141" t="str">
        <f t="shared" si="6"/>
        <v/>
      </c>
      <c r="U21" s="141" t="str">
        <f t="shared" si="6"/>
        <v/>
      </c>
      <c r="V21" s="141" t="str">
        <f t="shared" si="6"/>
        <v/>
      </c>
      <c r="W21" s="141" t="str">
        <f t="shared" ref="W21:AB21" si="7">IF(AND(SUM(W18:W20)&gt;0,W19=0),"Missing Input",IF(AND(SUM(W18:W19)&gt;0,W20=0),"Missing Output",IF(AND(SUM(W18:W20)&gt;0,W19&gt;0,W20&gt;0),(W20/W19)*100,"")))</f>
        <v/>
      </c>
      <c r="X21" s="141" t="str">
        <f t="shared" si="7"/>
        <v/>
      </c>
      <c r="Y21" s="141" t="str">
        <f t="shared" si="7"/>
        <v/>
      </c>
      <c r="Z21" s="141" t="str">
        <f t="shared" si="7"/>
        <v/>
      </c>
      <c r="AA21" s="141" t="str">
        <f t="shared" si="7"/>
        <v/>
      </c>
      <c r="AB21" s="141" t="str">
        <f t="shared" si="7"/>
        <v/>
      </c>
      <c r="AC21" s="1070" t="s">
        <v>2222</v>
      </c>
      <c r="AE21" s="762" t="s">
        <v>964</v>
      </c>
      <c r="AF21" s="141" t="str">
        <f t="shared" ref="AF21:BC21" si="8">IF(AND(SUM(AF18:AF20)&gt;0,AF19=0),"Missing Input",IF(AND(SUM(AF18:AF19)&gt;0,AF20=0),"Missing Output",IF(AND(SUM(AF18:AF20)&gt;0,AF19&gt;0,AF20&gt;0),(AF20/AF19)*100,"")))</f>
        <v/>
      </c>
      <c r="AG21" s="141" t="str">
        <f t="shared" si="8"/>
        <v/>
      </c>
      <c r="AH21" s="141" t="str">
        <f t="shared" si="8"/>
        <v/>
      </c>
      <c r="AI21" s="141" t="str">
        <f t="shared" si="8"/>
        <v/>
      </c>
      <c r="AJ21" s="141" t="str">
        <f t="shared" si="8"/>
        <v/>
      </c>
      <c r="AK21" s="141" t="str">
        <f t="shared" si="8"/>
        <v/>
      </c>
      <c r="AL21" s="141" t="str">
        <f t="shared" si="8"/>
        <v/>
      </c>
      <c r="AM21" s="141" t="str">
        <f t="shared" si="8"/>
        <v/>
      </c>
      <c r="AN21" s="141" t="str">
        <f t="shared" si="8"/>
        <v/>
      </c>
      <c r="AO21" s="141" t="str">
        <f t="shared" si="8"/>
        <v/>
      </c>
      <c r="AP21" s="141" t="str">
        <f t="shared" si="8"/>
        <v/>
      </c>
      <c r="AQ21" s="141" t="str">
        <f t="shared" si="8"/>
        <v/>
      </c>
      <c r="AR21" s="141" t="str">
        <f t="shared" si="8"/>
        <v/>
      </c>
      <c r="AS21" s="141" t="str">
        <f t="shared" si="8"/>
        <v/>
      </c>
      <c r="AT21" s="141" t="str">
        <f t="shared" si="8"/>
        <v/>
      </c>
      <c r="AU21" s="141" t="str">
        <f t="shared" si="8"/>
        <v/>
      </c>
      <c r="AV21" s="141" t="str">
        <f t="shared" si="8"/>
        <v/>
      </c>
      <c r="AW21" s="141" t="str">
        <f t="shared" si="8"/>
        <v/>
      </c>
      <c r="AX21" s="141" t="str">
        <f t="shared" si="8"/>
        <v/>
      </c>
      <c r="AY21" s="141" t="str">
        <f>IF(AND(SUM(AY18:AY20)&gt;0,AY19=0),"Missing Input",IF(AND(SUM(AY18:AY19)&gt;0,AY20=0),"Missing Output",IF(AND(SUM(AY18:AY20)&gt;0,AY19&gt;0,AY20&gt;0),(AY20/AY19)*100,"")))</f>
        <v/>
      </c>
      <c r="AZ21" s="141" t="str">
        <f>IF(AND(SUM(AZ18:AZ20)&gt;0,AZ19=0),"Missing Input",IF(AND(SUM(AZ18:AZ19)&gt;0,AZ20=0),"Missing Output",IF(AND(SUM(AZ18:AZ20)&gt;0,AZ19&gt;0,AZ20&gt;0),(AZ20/AZ19)*100,"")))</f>
        <v/>
      </c>
      <c r="BA21" s="141" t="str">
        <f>IF(AND(SUM(BA18:BA20)&gt;0,BA19=0),"Missing Input",IF(AND(SUM(BA18:BA19)&gt;0,BA20=0),"Missing Output",IF(AND(SUM(BA18:BA20)&gt;0,BA19&gt;0,BA20&gt;0),(BA20/BA19)*100,"")))</f>
        <v/>
      </c>
      <c r="BB21" s="141" t="str">
        <f>IF(AND(SUM(BB18:BB20)&gt;0,BB19=0),"Missing Input",IF(AND(SUM(BB18:BB19)&gt;0,BB20=0),"Missing Output",IF(AND(SUM(BB18:BB20)&gt;0,BB19&gt;0,BB20&gt;0),(BB20/BB19)*100,"")))</f>
        <v/>
      </c>
      <c r="BC21" s="141" t="str">
        <f t="shared" si="8"/>
        <v/>
      </c>
    </row>
    <row r="22" spans="1:55" s="137" customFormat="1" ht="24" customHeight="1">
      <c r="A22" s="775"/>
      <c r="B22" s="775"/>
      <c r="C22" s="775"/>
      <c r="D22" s="775"/>
      <c r="E22" s="636"/>
      <c r="F22" s="636"/>
      <c r="G22" s="636"/>
      <c r="H22" s="636"/>
      <c r="I22" s="636"/>
      <c r="J22" s="636"/>
      <c r="K22" s="636"/>
      <c r="L22" s="636"/>
      <c r="M22" s="636"/>
      <c r="N22" s="636"/>
      <c r="O22" s="1031"/>
      <c r="P22" s="636"/>
      <c r="Q22" s="636"/>
      <c r="R22" s="636"/>
      <c r="S22" s="636"/>
      <c r="T22" s="636"/>
      <c r="U22" s="636"/>
      <c r="V22" s="636"/>
      <c r="W22" s="636"/>
      <c r="X22" s="636"/>
      <c r="Y22" s="1031"/>
      <c r="Z22" s="636"/>
      <c r="AA22" s="636"/>
      <c r="AB22" s="1031"/>
      <c r="AC22" s="1061" t="s">
        <v>2144</v>
      </c>
      <c r="AE22" s="762" t="s">
        <v>191</v>
      </c>
      <c r="AF22" s="636"/>
      <c r="AG22" s="636"/>
      <c r="AH22" s="636"/>
      <c r="AI22" s="636"/>
      <c r="AJ22" s="636"/>
      <c r="AK22" s="636"/>
      <c r="AL22" s="636"/>
      <c r="AM22" s="636"/>
      <c r="AN22" s="636"/>
      <c r="AO22" s="636"/>
      <c r="AP22" s="636"/>
      <c r="AQ22" s="636"/>
      <c r="AR22" s="636"/>
      <c r="AS22" s="636"/>
      <c r="AT22" s="636"/>
      <c r="AU22" s="636"/>
      <c r="AV22" s="636"/>
      <c r="AW22" s="636"/>
      <c r="AX22" s="636"/>
      <c r="AY22" s="636"/>
      <c r="AZ22" s="636"/>
      <c r="BA22" s="636"/>
      <c r="BB22" s="636"/>
      <c r="BC22" s="636"/>
    </row>
    <row r="23" spans="1:55" s="140" customFormat="1" ht="12.75" customHeight="1">
      <c r="A23" s="775" t="s">
        <v>538</v>
      </c>
      <c r="B23" s="775" t="s">
        <v>73</v>
      </c>
      <c r="C23" s="775" t="s">
        <v>245</v>
      </c>
      <c r="D23" s="775" t="s">
        <v>1410</v>
      </c>
      <c r="E23" s="138">
        <v>0</v>
      </c>
      <c r="F23" s="138">
        <v>0</v>
      </c>
      <c r="G23" s="138">
        <v>0</v>
      </c>
      <c r="H23" s="138">
        <v>0</v>
      </c>
      <c r="I23" s="138">
        <v>0</v>
      </c>
      <c r="J23" s="138">
        <v>0</v>
      </c>
      <c r="K23" s="138">
        <v>0</v>
      </c>
      <c r="L23" s="138">
        <v>0</v>
      </c>
      <c r="M23" s="138">
        <v>0</v>
      </c>
      <c r="N23" s="138">
        <v>0</v>
      </c>
      <c r="O23" s="138">
        <v>0</v>
      </c>
      <c r="P23" s="138">
        <v>0</v>
      </c>
      <c r="Q23" s="138">
        <v>0</v>
      </c>
      <c r="R23" s="138">
        <v>0</v>
      </c>
      <c r="S23" s="138">
        <v>0</v>
      </c>
      <c r="T23" s="138">
        <v>0</v>
      </c>
      <c r="U23" s="138">
        <v>0</v>
      </c>
      <c r="V23" s="138">
        <v>0</v>
      </c>
      <c r="W23" s="138">
        <v>0</v>
      </c>
      <c r="X23" s="138">
        <v>0</v>
      </c>
      <c r="Y23" s="138">
        <v>0</v>
      </c>
      <c r="Z23" s="138">
        <v>0</v>
      </c>
      <c r="AA23" s="138">
        <v>0</v>
      </c>
      <c r="AB23" s="138">
        <v>0</v>
      </c>
      <c r="AC23" s="1054" t="s">
        <v>2219</v>
      </c>
      <c r="AE23" s="762" t="s">
        <v>1474</v>
      </c>
      <c r="AF23" s="138">
        <v>0</v>
      </c>
      <c r="AG23" s="138">
        <v>0</v>
      </c>
      <c r="AH23" s="138">
        <v>0</v>
      </c>
      <c r="AI23" s="138">
        <v>0</v>
      </c>
      <c r="AJ23" s="138">
        <v>0</v>
      </c>
      <c r="AK23" s="138">
        <v>0</v>
      </c>
      <c r="AL23" s="138">
        <v>0</v>
      </c>
      <c r="AM23" s="138">
        <v>0</v>
      </c>
      <c r="AN23" s="138">
        <v>0</v>
      </c>
      <c r="AO23" s="138">
        <v>0</v>
      </c>
      <c r="AP23" s="138">
        <v>0</v>
      </c>
      <c r="AQ23" s="138">
        <v>0</v>
      </c>
      <c r="AR23" s="138">
        <v>0</v>
      </c>
      <c r="AS23" s="138">
        <v>0</v>
      </c>
      <c r="AT23" s="138">
        <v>0</v>
      </c>
      <c r="AU23" s="138">
        <v>0</v>
      </c>
      <c r="AV23" s="138">
        <v>0</v>
      </c>
      <c r="AW23" s="138">
        <v>0</v>
      </c>
      <c r="AX23" s="138">
        <v>0</v>
      </c>
      <c r="AY23" s="138">
        <v>0</v>
      </c>
      <c r="AZ23" s="138">
        <v>0</v>
      </c>
      <c r="BA23" s="138">
        <v>0</v>
      </c>
      <c r="BB23" s="138">
        <v>0</v>
      </c>
      <c r="BC23" s="138">
        <v>0</v>
      </c>
    </row>
    <row r="24" spans="1:55" s="140" customFormat="1" ht="12.75" customHeight="1">
      <c r="A24" s="775" t="s">
        <v>538</v>
      </c>
      <c r="B24" s="775" t="s">
        <v>1307</v>
      </c>
      <c r="C24" s="775" t="s">
        <v>245</v>
      </c>
      <c r="D24" s="775" t="s">
        <v>1410</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762" t="s">
        <v>636</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row>
    <row r="25" spans="1:55" s="140" customFormat="1" ht="12.75" customHeight="1">
      <c r="A25" s="775" t="s">
        <v>538</v>
      </c>
      <c r="B25" s="775" t="s">
        <v>74</v>
      </c>
      <c r="C25" s="775" t="s">
        <v>245</v>
      </c>
      <c r="D25" s="775" t="s">
        <v>1410</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762" t="s">
        <v>637</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row>
    <row r="26" spans="1:55" s="140" customFormat="1" ht="12.75" customHeight="1">
      <c r="A26" s="775"/>
      <c r="B26" s="775"/>
      <c r="C26" s="775"/>
      <c r="D26" s="775"/>
      <c r="E26" s="141" t="str">
        <f>IF(AND(SUM(E23:E25)&gt;0,E24=0),"Missing Input",IF(AND(SUM(E23:E24)&gt;0,E25=0),"Missing Output",IF(AND(SUM(E23:E25)&gt;0,E24&gt;0,E25&gt;0),(E25*3.6)/E24*100,"")))</f>
        <v/>
      </c>
      <c r="F26" s="141" t="str">
        <f t="shared" ref="F26:V26" si="9">IF(AND(SUM(F23:F25)&gt;0,F24=0),"Missing Input",IF(AND(SUM(F23:F24)&gt;0,F25=0),"Missing Output",IF(AND(SUM(F23:F25)&gt;0,F24&gt;0,F25&gt;0),(F25*3.6)/F24*100,"")))</f>
        <v/>
      </c>
      <c r="G26" s="141" t="str">
        <f t="shared" si="9"/>
        <v/>
      </c>
      <c r="H26" s="141" t="str">
        <f t="shared" si="9"/>
        <v/>
      </c>
      <c r="I26" s="141" t="str">
        <f t="shared" si="9"/>
        <v/>
      </c>
      <c r="J26" s="141" t="str">
        <f t="shared" si="9"/>
        <v/>
      </c>
      <c r="K26" s="141" t="str">
        <f t="shared" si="9"/>
        <v/>
      </c>
      <c r="L26" s="141" t="str">
        <f t="shared" si="9"/>
        <v/>
      </c>
      <c r="M26" s="141" t="str">
        <f t="shared" si="9"/>
        <v/>
      </c>
      <c r="N26" s="141" t="str">
        <f t="shared" si="9"/>
        <v/>
      </c>
      <c r="O26" s="141" t="str">
        <f t="shared" si="9"/>
        <v/>
      </c>
      <c r="P26" s="141" t="str">
        <f t="shared" si="9"/>
        <v/>
      </c>
      <c r="Q26" s="141" t="str">
        <f t="shared" si="9"/>
        <v/>
      </c>
      <c r="R26" s="141" t="str">
        <f t="shared" si="9"/>
        <v/>
      </c>
      <c r="S26" s="141" t="str">
        <f t="shared" si="9"/>
        <v/>
      </c>
      <c r="T26" s="141" t="str">
        <f t="shared" si="9"/>
        <v/>
      </c>
      <c r="U26" s="141" t="str">
        <f t="shared" si="9"/>
        <v/>
      </c>
      <c r="V26" s="141" t="str">
        <f t="shared" si="9"/>
        <v/>
      </c>
      <c r="W26" s="141" t="str">
        <f t="shared" ref="W26:AB26" si="10">IF(AND(SUM(W23:W25)&gt;0,W24=0),"Missing Input",IF(AND(SUM(W23:W24)&gt;0,W25=0),"Missing Output",IF(AND(SUM(W23:W25)&gt;0,W24&gt;0,W25&gt;0),(W25*3.6)/W24*100,"")))</f>
        <v/>
      </c>
      <c r="X26" s="141" t="str">
        <f t="shared" si="10"/>
        <v/>
      </c>
      <c r="Y26" s="141" t="str">
        <f t="shared" si="10"/>
        <v/>
      </c>
      <c r="Z26" s="141" t="str">
        <f t="shared" si="10"/>
        <v/>
      </c>
      <c r="AA26" s="141" t="str">
        <f t="shared" si="10"/>
        <v/>
      </c>
      <c r="AB26" s="141" t="str">
        <f t="shared" si="10"/>
        <v/>
      </c>
      <c r="AC26" s="1070" t="s">
        <v>2222</v>
      </c>
      <c r="AE26" s="762" t="s">
        <v>964</v>
      </c>
      <c r="AF26" s="141" t="str">
        <f t="shared" ref="AF26:BC26" si="11">IF(AND(SUM(AF23:AF25)&gt;0,AF24=0),"Missing Input",IF(AND(SUM(AF23:AF24)&gt;0,AF25=0),"Missing Output",IF(AND(SUM(AF23:AF25)&gt;0,AF24&gt;0,AF25&gt;0),(AF25*3.6)/AF24*100,"")))</f>
        <v/>
      </c>
      <c r="AG26" s="141" t="str">
        <f t="shared" si="11"/>
        <v/>
      </c>
      <c r="AH26" s="141" t="str">
        <f t="shared" si="11"/>
        <v/>
      </c>
      <c r="AI26" s="141" t="str">
        <f t="shared" si="11"/>
        <v/>
      </c>
      <c r="AJ26" s="141" t="str">
        <f t="shared" si="11"/>
        <v/>
      </c>
      <c r="AK26" s="141" t="str">
        <f t="shared" si="11"/>
        <v/>
      </c>
      <c r="AL26" s="141" t="str">
        <f t="shared" si="11"/>
        <v/>
      </c>
      <c r="AM26" s="141" t="str">
        <f t="shared" si="11"/>
        <v/>
      </c>
      <c r="AN26" s="141" t="str">
        <f t="shared" si="11"/>
        <v/>
      </c>
      <c r="AO26" s="141" t="str">
        <f t="shared" si="11"/>
        <v/>
      </c>
      <c r="AP26" s="141" t="str">
        <f t="shared" si="11"/>
        <v/>
      </c>
      <c r="AQ26" s="141" t="str">
        <f t="shared" si="11"/>
        <v/>
      </c>
      <c r="AR26" s="141" t="str">
        <f t="shared" si="11"/>
        <v/>
      </c>
      <c r="AS26" s="141" t="str">
        <f t="shared" si="11"/>
        <v/>
      </c>
      <c r="AT26" s="141" t="str">
        <f t="shared" si="11"/>
        <v/>
      </c>
      <c r="AU26" s="141" t="str">
        <f t="shared" si="11"/>
        <v/>
      </c>
      <c r="AV26" s="141" t="str">
        <f t="shared" si="11"/>
        <v/>
      </c>
      <c r="AW26" s="141" t="str">
        <f t="shared" si="11"/>
        <v/>
      </c>
      <c r="AX26" s="141" t="str">
        <f t="shared" si="11"/>
        <v/>
      </c>
      <c r="AY26" s="141" t="str">
        <f>IF(AND(SUM(AY23:AY25)&gt;0,AY24=0),"Missing Input",IF(AND(SUM(AY23:AY24)&gt;0,AY25=0),"Missing Output",IF(AND(SUM(AY23:AY25)&gt;0,AY24&gt;0,AY25&gt;0),(AY25*3.6)/AY24*100,"")))</f>
        <v/>
      </c>
      <c r="AZ26" s="141" t="str">
        <f>IF(AND(SUM(AZ23:AZ25)&gt;0,AZ24=0),"Missing Input",IF(AND(SUM(AZ23:AZ24)&gt;0,AZ25=0),"Missing Output",IF(AND(SUM(AZ23:AZ25)&gt;0,AZ24&gt;0,AZ25&gt;0),(AZ25*3.6)/AZ24*100,"")))</f>
        <v/>
      </c>
      <c r="BA26" s="141" t="str">
        <f>IF(AND(SUM(BA23:BA25)&gt;0,BA24=0),"Missing Input",IF(AND(SUM(BA23:BA24)&gt;0,BA25=0),"Missing Output",IF(AND(SUM(BA23:BA25)&gt;0,BA24&gt;0,BA25&gt;0),(BA25*3.6)/BA24*100,"")))</f>
        <v/>
      </c>
      <c r="BB26" s="141" t="str">
        <f>IF(AND(SUM(BB23:BB25)&gt;0,BB24=0),"Missing Input",IF(AND(SUM(BB23:BB24)&gt;0,BB25=0),"Missing Output",IF(AND(SUM(BB23:BB25)&gt;0,BB24&gt;0,BB25&gt;0),(BB25*3.6)/BB24*100,"")))</f>
        <v/>
      </c>
      <c r="BC26" s="141" t="str">
        <f t="shared" si="11"/>
        <v/>
      </c>
    </row>
    <row r="27" spans="1:55" s="140" customFormat="1" ht="24" customHeight="1">
      <c r="A27" s="775"/>
      <c r="B27" s="775"/>
      <c r="C27" s="775"/>
      <c r="D27" s="775"/>
      <c r="E27" s="628"/>
      <c r="F27" s="628"/>
      <c r="G27" s="628"/>
      <c r="H27" s="628"/>
      <c r="I27" s="628"/>
      <c r="J27" s="629"/>
      <c r="K27" s="629"/>
      <c r="L27" s="629"/>
      <c r="M27" s="629"/>
      <c r="N27" s="629"/>
      <c r="O27" s="143"/>
      <c r="P27" s="629"/>
      <c r="Q27" s="629"/>
      <c r="R27" s="629"/>
      <c r="S27" s="629"/>
      <c r="T27" s="629"/>
      <c r="U27" s="629"/>
      <c r="V27" s="629"/>
      <c r="W27" s="629"/>
      <c r="X27" s="629"/>
      <c r="Y27" s="143"/>
      <c r="Z27" s="629"/>
      <c r="AA27" s="629"/>
      <c r="AB27" s="143"/>
      <c r="AC27" s="1063" t="s">
        <v>2143</v>
      </c>
      <c r="AE27" s="762" t="s">
        <v>192</v>
      </c>
      <c r="AF27" s="629"/>
      <c r="AG27" s="629"/>
      <c r="AH27" s="629"/>
      <c r="AI27" s="629"/>
      <c r="AJ27" s="629"/>
      <c r="AK27" s="629"/>
      <c r="AL27" s="629"/>
      <c r="AM27" s="629"/>
      <c r="AN27" s="629"/>
      <c r="AO27" s="629"/>
      <c r="AP27" s="629"/>
      <c r="AQ27" s="629"/>
      <c r="AR27" s="629"/>
      <c r="AS27" s="629"/>
      <c r="AT27" s="629"/>
      <c r="AU27" s="629"/>
      <c r="AV27" s="629"/>
      <c r="AW27" s="629"/>
      <c r="AX27" s="629"/>
      <c r="AY27" s="629"/>
      <c r="AZ27" s="629"/>
      <c r="BA27" s="629"/>
      <c r="BB27" s="629"/>
      <c r="BC27" s="629"/>
    </row>
    <row r="28" spans="1:55" s="140" customFormat="1" ht="12.75" customHeight="1">
      <c r="A28" s="775" t="s">
        <v>538</v>
      </c>
      <c r="B28" s="775" t="s">
        <v>73</v>
      </c>
      <c r="C28" s="775" t="s">
        <v>246</v>
      </c>
      <c r="D28" s="775" t="s">
        <v>1410</v>
      </c>
      <c r="E28" s="138">
        <v>0</v>
      </c>
      <c r="F28" s="138">
        <v>0</v>
      </c>
      <c r="G28" s="138">
        <v>0</v>
      </c>
      <c r="H28" s="138">
        <v>0</v>
      </c>
      <c r="I28" s="138">
        <v>0</v>
      </c>
      <c r="J28" s="138">
        <v>0</v>
      </c>
      <c r="K28" s="138">
        <v>0</v>
      </c>
      <c r="L28" s="138">
        <v>0</v>
      </c>
      <c r="M28" s="138">
        <v>0</v>
      </c>
      <c r="N28" s="138">
        <v>0</v>
      </c>
      <c r="O28" s="138">
        <v>0</v>
      </c>
      <c r="P28" s="138">
        <v>0</v>
      </c>
      <c r="Q28" s="138">
        <v>0</v>
      </c>
      <c r="R28" s="138">
        <v>0</v>
      </c>
      <c r="S28" s="138">
        <v>0</v>
      </c>
      <c r="T28" s="138">
        <v>0</v>
      </c>
      <c r="U28" s="138">
        <v>0</v>
      </c>
      <c r="V28" s="138">
        <v>0</v>
      </c>
      <c r="W28" s="138">
        <v>0</v>
      </c>
      <c r="X28" s="138">
        <v>0</v>
      </c>
      <c r="Y28" s="138">
        <v>0</v>
      </c>
      <c r="Z28" s="138">
        <v>0</v>
      </c>
      <c r="AA28" s="138">
        <v>0</v>
      </c>
      <c r="AB28" s="138">
        <v>0</v>
      </c>
      <c r="AC28" s="1054" t="s">
        <v>2219</v>
      </c>
      <c r="AE28" s="762" t="s">
        <v>1474</v>
      </c>
      <c r="AF28" s="138">
        <v>0</v>
      </c>
      <c r="AG28" s="138">
        <v>0</v>
      </c>
      <c r="AH28" s="138">
        <v>0</v>
      </c>
      <c r="AI28" s="138">
        <v>0</v>
      </c>
      <c r="AJ28" s="138">
        <v>0</v>
      </c>
      <c r="AK28" s="138">
        <v>0</v>
      </c>
      <c r="AL28" s="138">
        <v>0</v>
      </c>
      <c r="AM28" s="138">
        <v>0</v>
      </c>
      <c r="AN28" s="138">
        <v>0</v>
      </c>
      <c r="AO28" s="138">
        <v>0</v>
      </c>
      <c r="AP28" s="138">
        <v>0</v>
      </c>
      <c r="AQ28" s="138">
        <v>0</v>
      </c>
      <c r="AR28" s="138">
        <v>0</v>
      </c>
      <c r="AS28" s="138">
        <v>0</v>
      </c>
      <c r="AT28" s="138">
        <v>0</v>
      </c>
      <c r="AU28" s="138">
        <v>0</v>
      </c>
      <c r="AV28" s="138">
        <v>0</v>
      </c>
      <c r="AW28" s="138">
        <v>0</v>
      </c>
      <c r="AX28" s="138">
        <v>0</v>
      </c>
      <c r="AY28" s="138">
        <v>0</v>
      </c>
      <c r="AZ28" s="138">
        <v>0</v>
      </c>
      <c r="BA28" s="138">
        <v>0</v>
      </c>
      <c r="BB28" s="138">
        <v>0</v>
      </c>
      <c r="BC28" s="138">
        <v>0</v>
      </c>
    </row>
    <row r="29" spans="1:55" s="140" customFormat="1" ht="12.75" customHeight="1">
      <c r="A29" s="775" t="s">
        <v>538</v>
      </c>
      <c r="B29" s="775" t="s">
        <v>1307</v>
      </c>
      <c r="C29" s="775" t="s">
        <v>246</v>
      </c>
      <c r="D29" s="775" t="s">
        <v>1410</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762" t="s">
        <v>636</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row>
    <row r="30" spans="1:55" s="140" customFormat="1" ht="12.75" customHeight="1">
      <c r="A30" s="775" t="s">
        <v>538</v>
      </c>
      <c r="B30" s="775" t="s">
        <v>74</v>
      </c>
      <c r="C30" s="775" t="s">
        <v>246</v>
      </c>
      <c r="D30" s="775" t="s">
        <v>1410</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2221</v>
      </c>
      <c r="AE30" s="762" t="s">
        <v>637</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row>
    <row r="31" spans="1:55" s="140" customFormat="1" ht="12.75" customHeight="1">
      <c r="A31" s="775" t="s">
        <v>538</v>
      </c>
      <c r="B31" s="775" t="s">
        <v>75</v>
      </c>
      <c r="C31" s="775" t="s">
        <v>246</v>
      </c>
      <c r="D31" s="775" t="s">
        <v>1410</v>
      </c>
      <c r="E31" s="138">
        <v>0</v>
      </c>
      <c r="F31" s="138">
        <v>0</v>
      </c>
      <c r="G31" s="138">
        <v>0</v>
      </c>
      <c r="H31" s="138">
        <v>0</v>
      </c>
      <c r="I31" s="138">
        <v>0</v>
      </c>
      <c r="J31" s="138">
        <v>0</v>
      </c>
      <c r="K31" s="138">
        <v>0</v>
      </c>
      <c r="L31" s="138">
        <v>0</v>
      </c>
      <c r="M31" s="138">
        <v>0</v>
      </c>
      <c r="N31" s="138">
        <v>0</v>
      </c>
      <c r="O31" s="138">
        <v>0</v>
      </c>
      <c r="P31" s="138">
        <v>0</v>
      </c>
      <c r="Q31" s="138">
        <v>0</v>
      </c>
      <c r="R31" s="138">
        <v>0</v>
      </c>
      <c r="S31" s="138">
        <v>0</v>
      </c>
      <c r="T31" s="138">
        <v>0</v>
      </c>
      <c r="U31" s="138">
        <v>0</v>
      </c>
      <c r="V31" s="138">
        <v>0</v>
      </c>
      <c r="W31" s="138">
        <v>0</v>
      </c>
      <c r="X31" s="138">
        <v>0</v>
      </c>
      <c r="Y31" s="138">
        <v>0</v>
      </c>
      <c r="Z31" s="138">
        <v>0</v>
      </c>
      <c r="AA31" s="138">
        <v>0</v>
      </c>
      <c r="AB31" s="138">
        <v>0</v>
      </c>
      <c r="AC31" s="1054" t="s">
        <v>2225</v>
      </c>
      <c r="AE31" s="762" t="s">
        <v>638</v>
      </c>
      <c r="AF31" s="138">
        <v>0</v>
      </c>
      <c r="AG31" s="138">
        <v>0</v>
      </c>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0</v>
      </c>
      <c r="AW31" s="138">
        <v>0</v>
      </c>
      <c r="AX31" s="138">
        <v>0</v>
      </c>
      <c r="AY31" s="138">
        <v>0</v>
      </c>
      <c r="AZ31" s="138">
        <v>0</v>
      </c>
      <c r="BA31" s="138">
        <v>0</v>
      </c>
      <c r="BB31" s="138">
        <v>0</v>
      </c>
      <c r="BC31" s="138">
        <v>0</v>
      </c>
    </row>
    <row r="32" spans="1:55" s="140" customFormat="1" ht="12.75" customHeight="1">
      <c r="A32" s="775"/>
      <c r="B32" s="775"/>
      <c r="C32" s="775"/>
      <c r="D32" s="775"/>
      <c r="E32" s="141" t="str">
        <f>IF(AND(SUM(E28:E31)&gt;0,E29=0),"Missing Input",IF(AND(SUM(E28:E31)&gt;0,E30=0),"Missing Output",IF(AND(SUM(E28:E31)&gt;0,E29&gt;0,E30&gt;0),(E30*3.6+E31)/E29*100,"")))</f>
        <v/>
      </c>
      <c r="F32" s="141" t="str">
        <f t="shared" ref="F32:V32" si="12">IF(AND(SUM(F28:F31)&gt;0,F29=0),"Missing Input",IF(AND(SUM(F28:F31)&gt;0,F30=0),"Missing Output",IF(AND(SUM(F28:F31)&gt;0,F29&gt;0,F30&gt;0),(F30*3.6+F31)/F29*100,"")))</f>
        <v/>
      </c>
      <c r="G32" s="141" t="str">
        <f t="shared" si="12"/>
        <v/>
      </c>
      <c r="H32" s="141" t="str">
        <f t="shared" si="12"/>
        <v/>
      </c>
      <c r="I32" s="141" t="str">
        <f t="shared" si="12"/>
        <v/>
      </c>
      <c r="J32" s="141" t="str">
        <f t="shared" si="12"/>
        <v/>
      </c>
      <c r="K32" s="141" t="str">
        <f t="shared" si="12"/>
        <v/>
      </c>
      <c r="L32" s="141" t="str">
        <f t="shared" si="12"/>
        <v/>
      </c>
      <c r="M32" s="141" t="str">
        <f t="shared" si="12"/>
        <v/>
      </c>
      <c r="N32" s="141" t="str">
        <f t="shared" si="12"/>
        <v/>
      </c>
      <c r="O32" s="141" t="str">
        <f t="shared" si="12"/>
        <v/>
      </c>
      <c r="P32" s="141" t="str">
        <f t="shared" si="12"/>
        <v/>
      </c>
      <c r="Q32" s="141" t="str">
        <f t="shared" si="12"/>
        <v/>
      </c>
      <c r="R32" s="141" t="str">
        <f t="shared" si="12"/>
        <v/>
      </c>
      <c r="S32" s="141" t="str">
        <f t="shared" si="12"/>
        <v/>
      </c>
      <c r="T32" s="141" t="str">
        <f t="shared" si="12"/>
        <v/>
      </c>
      <c r="U32" s="141" t="str">
        <f t="shared" si="12"/>
        <v/>
      </c>
      <c r="V32" s="141" t="str">
        <f t="shared" si="12"/>
        <v/>
      </c>
      <c r="W32" s="141" t="str">
        <f t="shared" ref="W32:AB32" si="13">IF(AND(SUM(W28:W31)&gt;0,W29=0),"Missing Input",IF(AND(SUM(W28:W31)&gt;0,W30=0),"Missing Output",IF(AND(SUM(W28:W31)&gt;0,W29&gt;0,W30&gt;0),(W30*3.6+W31)/W29*100,"")))</f>
        <v/>
      </c>
      <c r="X32" s="141" t="str">
        <f t="shared" si="13"/>
        <v/>
      </c>
      <c r="Y32" s="141" t="str">
        <f t="shared" si="13"/>
        <v/>
      </c>
      <c r="Z32" s="141" t="str">
        <f t="shared" si="13"/>
        <v/>
      </c>
      <c r="AA32" s="141" t="str">
        <f t="shared" si="13"/>
        <v/>
      </c>
      <c r="AB32" s="141" t="str">
        <f t="shared" si="13"/>
        <v/>
      </c>
      <c r="AC32" s="1070" t="s">
        <v>2222</v>
      </c>
      <c r="AE32" s="762" t="s">
        <v>964</v>
      </c>
      <c r="AF32" s="141" t="str">
        <f t="shared" ref="AF32:BC32" si="14">IF(AND(SUM(AF28:AF31)&gt;0,AF29=0),"Missing Input",IF(AND(SUM(AF28:AF31)&gt;0,AF30=0),"Missing Output",IF(AND(SUM(AF28:AF31)&gt;0,AF29&gt;0,AF30&gt;0),(AF30*3.6+AF31)/AF29*100,"")))</f>
        <v/>
      </c>
      <c r="AG32" s="141" t="str">
        <f t="shared" si="14"/>
        <v/>
      </c>
      <c r="AH32" s="141" t="str">
        <f t="shared" si="14"/>
        <v/>
      </c>
      <c r="AI32" s="141" t="str">
        <f t="shared" si="14"/>
        <v/>
      </c>
      <c r="AJ32" s="141" t="str">
        <f t="shared" si="14"/>
        <v/>
      </c>
      <c r="AK32" s="141" t="str">
        <f t="shared" si="14"/>
        <v/>
      </c>
      <c r="AL32" s="141" t="str">
        <f t="shared" si="14"/>
        <v/>
      </c>
      <c r="AM32" s="141" t="str">
        <f t="shared" si="14"/>
        <v/>
      </c>
      <c r="AN32" s="141" t="str">
        <f t="shared" si="14"/>
        <v/>
      </c>
      <c r="AO32" s="141" t="str">
        <f t="shared" si="14"/>
        <v/>
      </c>
      <c r="AP32" s="141" t="str">
        <f t="shared" si="14"/>
        <v/>
      </c>
      <c r="AQ32" s="141" t="str">
        <f t="shared" si="14"/>
        <v/>
      </c>
      <c r="AR32" s="141" t="str">
        <f t="shared" si="14"/>
        <v/>
      </c>
      <c r="AS32" s="141" t="str">
        <f t="shared" si="14"/>
        <v/>
      </c>
      <c r="AT32" s="141" t="str">
        <f t="shared" si="14"/>
        <v/>
      </c>
      <c r="AU32" s="141" t="str">
        <f t="shared" si="14"/>
        <v/>
      </c>
      <c r="AV32" s="141" t="str">
        <f t="shared" si="14"/>
        <v/>
      </c>
      <c r="AW32" s="141" t="str">
        <f t="shared" si="14"/>
        <v/>
      </c>
      <c r="AX32" s="141" t="str">
        <f t="shared" si="14"/>
        <v/>
      </c>
      <c r="AY32" s="141" t="str">
        <f>IF(AND(SUM(AY28:AY31)&gt;0,AY29=0),"Missing Input",IF(AND(SUM(AY28:AY31)&gt;0,AY30=0),"Missing Output",IF(AND(SUM(AY28:AY31)&gt;0,AY29&gt;0,AY30&gt;0),(AY30*3.6+AY31)/AY29*100,"")))</f>
        <v/>
      </c>
      <c r="AZ32" s="141" t="str">
        <f>IF(AND(SUM(AZ28:AZ31)&gt;0,AZ29=0),"Missing Input",IF(AND(SUM(AZ28:AZ31)&gt;0,AZ30=0),"Missing Output",IF(AND(SUM(AZ28:AZ31)&gt;0,AZ29&gt;0,AZ30&gt;0),(AZ30*3.6+AZ31)/AZ29*100,"")))</f>
        <v/>
      </c>
      <c r="BA32" s="141" t="str">
        <f>IF(AND(SUM(BA28:BA31)&gt;0,BA29=0),"Missing Input",IF(AND(SUM(BA28:BA31)&gt;0,BA30=0),"Missing Output",IF(AND(SUM(BA28:BA31)&gt;0,BA29&gt;0,BA30&gt;0),(BA30*3.6+BA31)/BA29*100,"")))</f>
        <v/>
      </c>
      <c r="BB32" s="141" t="str">
        <f>IF(AND(SUM(BB28:BB31)&gt;0,BB29=0),"Missing Input",IF(AND(SUM(BB28:BB31)&gt;0,BB30=0),"Missing Output",IF(AND(SUM(BB28:BB31)&gt;0,BB29&gt;0,BB30&gt;0),(BB30*3.6+BB31)/BB29*100,"")))</f>
        <v/>
      </c>
      <c r="BC32" s="141" t="str">
        <f t="shared" si="14"/>
        <v/>
      </c>
    </row>
    <row r="33" spans="1:55" s="140" customFormat="1" ht="24" customHeight="1">
      <c r="A33" s="775"/>
      <c r="B33" s="775"/>
      <c r="C33" s="775"/>
      <c r="D33" s="775"/>
      <c r="E33" s="628"/>
      <c r="F33" s="628"/>
      <c r="G33" s="628"/>
      <c r="H33" s="628"/>
      <c r="I33" s="628"/>
      <c r="J33" s="629"/>
      <c r="K33" s="629"/>
      <c r="L33" s="629"/>
      <c r="M33" s="629"/>
      <c r="N33" s="629"/>
      <c r="O33" s="143"/>
      <c r="P33" s="629"/>
      <c r="Q33" s="629"/>
      <c r="R33" s="629"/>
      <c r="S33" s="629"/>
      <c r="T33" s="629"/>
      <c r="U33" s="629"/>
      <c r="V33" s="629"/>
      <c r="W33" s="629"/>
      <c r="X33" s="629"/>
      <c r="Y33" s="143"/>
      <c r="Z33" s="629"/>
      <c r="AA33" s="629"/>
      <c r="AB33" s="143"/>
      <c r="AC33" s="1066" t="s">
        <v>2154</v>
      </c>
      <c r="AE33" s="762" t="s">
        <v>199</v>
      </c>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629"/>
      <c r="BB33" s="629"/>
      <c r="BC33" s="629"/>
    </row>
    <row r="34" spans="1:55" s="140" customFormat="1" ht="12.75" customHeight="1">
      <c r="A34" s="775" t="s">
        <v>538</v>
      </c>
      <c r="B34" s="775" t="s">
        <v>73</v>
      </c>
      <c r="C34" s="775" t="s">
        <v>247</v>
      </c>
      <c r="D34" s="775" t="s">
        <v>1410</v>
      </c>
      <c r="E34" s="138">
        <v>0</v>
      </c>
      <c r="F34" s="138">
        <v>0</v>
      </c>
      <c r="G34" s="138">
        <v>0</v>
      </c>
      <c r="H34" s="138">
        <v>0</v>
      </c>
      <c r="I34" s="138">
        <v>0</v>
      </c>
      <c r="J34" s="138">
        <v>0</v>
      </c>
      <c r="K34" s="138">
        <v>0</v>
      </c>
      <c r="L34" s="138">
        <v>0</v>
      </c>
      <c r="M34" s="138">
        <v>0</v>
      </c>
      <c r="N34" s="138">
        <v>0</v>
      </c>
      <c r="O34" s="138">
        <v>0</v>
      </c>
      <c r="P34" s="138">
        <v>0</v>
      </c>
      <c r="Q34" s="138">
        <v>0</v>
      </c>
      <c r="R34" s="138">
        <v>0</v>
      </c>
      <c r="S34" s="138">
        <v>0</v>
      </c>
      <c r="T34" s="138">
        <v>0</v>
      </c>
      <c r="U34" s="138">
        <v>0</v>
      </c>
      <c r="V34" s="138">
        <v>0</v>
      </c>
      <c r="W34" s="138">
        <v>0</v>
      </c>
      <c r="X34" s="138">
        <v>0</v>
      </c>
      <c r="Y34" s="138">
        <v>0</v>
      </c>
      <c r="Z34" s="138">
        <v>0</v>
      </c>
      <c r="AA34" s="138">
        <v>0</v>
      </c>
      <c r="AB34" s="138">
        <v>0</v>
      </c>
      <c r="AC34" s="1054" t="s">
        <v>2219</v>
      </c>
      <c r="AE34" s="762" t="s">
        <v>1474</v>
      </c>
      <c r="AF34" s="138">
        <v>0</v>
      </c>
      <c r="AG34" s="138">
        <v>0</v>
      </c>
      <c r="AH34" s="138">
        <v>0</v>
      </c>
      <c r="AI34" s="138">
        <v>0</v>
      </c>
      <c r="AJ34" s="138">
        <v>0</v>
      </c>
      <c r="AK34" s="138">
        <v>0</v>
      </c>
      <c r="AL34" s="138">
        <v>0</v>
      </c>
      <c r="AM34" s="138">
        <v>0</v>
      </c>
      <c r="AN34" s="138">
        <v>0</v>
      </c>
      <c r="AO34" s="138">
        <v>0</v>
      </c>
      <c r="AP34" s="138">
        <v>0</v>
      </c>
      <c r="AQ34" s="138">
        <v>0</v>
      </c>
      <c r="AR34" s="138">
        <v>0</v>
      </c>
      <c r="AS34" s="138">
        <v>0</v>
      </c>
      <c r="AT34" s="138">
        <v>0</v>
      </c>
      <c r="AU34" s="138">
        <v>0</v>
      </c>
      <c r="AV34" s="138">
        <v>0</v>
      </c>
      <c r="AW34" s="138">
        <v>0</v>
      </c>
      <c r="AX34" s="138">
        <v>0</v>
      </c>
      <c r="AY34" s="138">
        <v>0</v>
      </c>
      <c r="AZ34" s="138">
        <v>0</v>
      </c>
      <c r="BA34" s="138">
        <v>0</v>
      </c>
      <c r="BB34" s="138">
        <v>0</v>
      </c>
      <c r="BC34" s="138">
        <v>0</v>
      </c>
    </row>
    <row r="35" spans="1:55" s="140" customFormat="1" ht="12.75" customHeight="1">
      <c r="A35" s="748" t="s">
        <v>538</v>
      </c>
      <c r="B35" s="775" t="s">
        <v>1307</v>
      </c>
      <c r="C35" s="775" t="s">
        <v>247</v>
      </c>
      <c r="D35" s="775" t="s">
        <v>1410</v>
      </c>
      <c r="E35" s="138">
        <v>0</v>
      </c>
      <c r="F35" s="138">
        <v>0</v>
      </c>
      <c r="G35" s="138">
        <v>0</v>
      </c>
      <c r="H35" s="138">
        <v>0</v>
      </c>
      <c r="I35" s="138">
        <v>0</v>
      </c>
      <c r="J35" s="138">
        <v>0</v>
      </c>
      <c r="K35" s="138">
        <v>0</v>
      </c>
      <c r="L35" s="138">
        <v>0</v>
      </c>
      <c r="M35" s="138">
        <v>0</v>
      </c>
      <c r="N35" s="138">
        <v>0</v>
      </c>
      <c r="O35" s="138">
        <v>0</v>
      </c>
      <c r="P35" s="138">
        <v>0</v>
      </c>
      <c r="Q35" s="138">
        <v>0</v>
      </c>
      <c r="R35" s="138">
        <v>0</v>
      </c>
      <c r="S35" s="138">
        <v>0</v>
      </c>
      <c r="T35" s="138">
        <v>0</v>
      </c>
      <c r="U35" s="138">
        <v>0</v>
      </c>
      <c r="V35" s="138">
        <v>0</v>
      </c>
      <c r="W35" s="138">
        <v>0</v>
      </c>
      <c r="X35" s="138">
        <v>0</v>
      </c>
      <c r="Y35" s="138">
        <v>0</v>
      </c>
      <c r="Z35" s="138">
        <v>0</v>
      </c>
      <c r="AA35" s="138">
        <v>0</v>
      </c>
      <c r="AB35" s="138">
        <v>0</v>
      </c>
      <c r="AC35" s="1054" t="s">
        <v>2220</v>
      </c>
      <c r="AE35" s="762" t="s">
        <v>636</v>
      </c>
      <c r="AF35" s="138">
        <v>0</v>
      </c>
      <c r="AG35" s="138">
        <v>0</v>
      </c>
      <c r="AH35" s="138">
        <v>0</v>
      </c>
      <c r="AI35" s="138">
        <v>0</v>
      </c>
      <c r="AJ35" s="138">
        <v>0</v>
      </c>
      <c r="AK35" s="138">
        <v>0</v>
      </c>
      <c r="AL35" s="138">
        <v>0</v>
      </c>
      <c r="AM35" s="138">
        <v>0</v>
      </c>
      <c r="AN35" s="138">
        <v>0</v>
      </c>
      <c r="AO35" s="138">
        <v>0</v>
      </c>
      <c r="AP35" s="138">
        <v>0</v>
      </c>
      <c r="AQ35" s="138">
        <v>0</v>
      </c>
      <c r="AR35" s="138">
        <v>0</v>
      </c>
      <c r="AS35" s="138">
        <v>0</v>
      </c>
      <c r="AT35" s="138">
        <v>0</v>
      </c>
      <c r="AU35" s="138">
        <v>0</v>
      </c>
      <c r="AV35" s="138">
        <v>0</v>
      </c>
      <c r="AW35" s="138">
        <v>0</v>
      </c>
      <c r="AX35" s="138">
        <v>0</v>
      </c>
      <c r="AY35" s="138">
        <v>0</v>
      </c>
      <c r="AZ35" s="138">
        <v>0</v>
      </c>
      <c r="BA35" s="138">
        <v>0</v>
      </c>
      <c r="BB35" s="138">
        <v>0</v>
      </c>
      <c r="BC35" s="138">
        <v>0</v>
      </c>
    </row>
    <row r="36" spans="1:55" s="140" customFormat="1" ht="12.75" customHeight="1">
      <c r="A36" s="777" t="s">
        <v>538</v>
      </c>
      <c r="B36" s="775" t="s">
        <v>75</v>
      </c>
      <c r="C36" s="775" t="s">
        <v>247</v>
      </c>
      <c r="D36" s="775" t="s">
        <v>1410</v>
      </c>
      <c r="E36" s="138">
        <v>0</v>
      </c>
      <c r="F36" s="138">
        <v>0</v>
      </c>
      <c r="G36" s="138">
        <v>0</v>
      </c>
      <c r="H36" s="138">
        <v>0</v>
      </c>
      <c r="I36" s="138">
        <v>0</v>
      </c>
      <c r="J36" s="138">
        <v>0</v>
      </c>
      <c r="K36" s="138">
        <v>0</v>
      </c>
      <c r="L36" s="138">
        <v>0</v>
      </c>
      <c r="M36" s="138">
        <v>0</v>
      </c>
      <c r="N36" s="138">
        <v>0</v>
      </c>
      <c r="O36" s="138">
        <v>0</v>
      </c>
      <c r="P36" s="138">
        <v>0</v>
      </c>
      <c r="Q36" s="138">
        <v>0</v>
      </c>
      <c r="R36" s="138">
        <v>0</v>
      </c>
      <c r="S36" s="138">
        <v>0</v>
      </c>
      <c r="T36" s="138">
        <v>0</v>
      </c>
      <c r="U36" s="138">
        <v>0</v>
      </c>
      <c r="V36" s="138">
        <v>0</v>
      </c>
      <c r="W36" s="138">
        <v>0</v>
      </c>
      <c r="X36" s="138">
        <v>0</v>
      </c>
      <c r="Y36" s="138">
        <v>0</v>
      </c>
      <c r="Z36" s="138">
        <v>0</v>
      </c>
      <c r="AA36" s="138">
        <v>0</v>
      </c>
      <c r="AB36" s="138">
        <v>0</v>
      </c>
      <c r="AC36" s="1054" t="s">
        <v>2225</v>
      </c>
      <c r="AE36" s="762" t="s">
        <v>638</v>
      </c>
      <c r="AF36" s="138">
        <v>0</v>
      </c>
      <c r="AG36" s="138">
        <v>0</v>
      </c>
      <c r="AH36" s="138">
        <v>0</v>
      </c>
      <c r="AI36" s="138">
        <v>0</v>
      </c>
      <c r="AJ36" s="138">
        <v>0</v>
      </c>
      <c r="AK36" s="138">
        <v>0</v>
      </c>
      <c r="AL36" s="138">
        <v>0</v>
      </c>
      <c r="AM36" s="138">
        <v>0</v>
      </c>
      <c r="AN36" s="138">
        <v>0</v>
      </c>
      <c r="AO36" s="138">
        <v>0</v>
      </c>
      <c r="AP36" s="138">
        <v>0</v>
      </c>
      <c r="AQ36" s="138">
        <v>0</v>
      </c>
      <c r="AR36" s="138">
        <v>0</v>
      </c>
      <c r="AS36" s="138">
        <v>0</v>
      </c>
      <c r="AT36" s="138">
        <v>0</v>
      </c>
      <c r="AU36" s="138">
        <v>0</v>
      </c>
      <c r="AV36" s="138">
        <v>0</v>
      </c>
      <c r="AW36" s="138">
        <v>0</v>
      </c>
      <c r="AX36" s="138">
        <v>0</v>
      </c>
      <c r="AY36" s="138">
        <v>0</v>
      </c>
      <c r="AZ36" s="138">
        <v>0</v>
      </c>
      <c r="BA36" s="138">
        <v>0</v>
      </c>
      <c r="BB36" s="138">
        <v>0</v>
      </c>
      <c r="BC36" s="138">
        <v>0</v>
      </c>
    </row>
    <row r="37" spans="1:55" s="140" customFormat="1" ht="12.75" customHeight="1">
      <c r="A37" s="777"/>
      <c r="B37" s="775"/>
      <c r="C37" s="775"/>
      <c r="D37" s="775"/>
      <c r="E37" s="141" t="str">
        <f>IF(AND(SUM(E34:E36)&gt;0,E35=0),"Missing Input",IF(AND(SUM(E34:E35)&gt;0,E36=0),"Missing Output",IF(AND(SUM(E34:E36)&gt;0,E35&gt;0,E36&gt;0),(E36/E35)*100,"")))</f>
        <v/>
      </c>
      <c r="F37" s="141" t="str">
        <f t="shared" ref="F37:V37" si="15">IF(AND(SUM(F34:F36)&gt;0,F35=0),"Missing Input",IF(AND(SUM(F34:F35)&gt;0,F36=0),"Missing Output",IF(AND(SUM(F34:F36)&gt;0,F35&gt;0,F36&gt;0),(F36/F35)*100,"")))</f>
        <v/>
      </c>
      <c r="G37" s="141" t="str">
        <f t="shared" si="15"/>
        <v/>
      </c>
      <c r="H37" s="141" t="str">
        <f t="shared" si="15"/>
        <v/>
      </c>
      <c r="I37" s="141" t="str">
        <f t="shared" si="15"/>
        <v/>
      </c>
      <c r="J37" s="141" t="str">
        <f t="shared" si="15"/>
        <v/>
      </c>
      <c r="K37" s="141" t="str">
        <f t="shared" si="15"/>
        <v/>
      </c>
      <c r="L37" s="141" t="str">
        <f t="shared" si="15"/>
        <v/>
      </c>
      <c r="M37" s="141" t="str">
        <f t="shared" si="15"/>
        <v/>
      </c>
      <c r="N37" s="141" t="str">
        <f t="shared" si="15"/>
        <v/>
      </c>
      <c r="O37" s="141" t="str">
        <f t="shared" si="15"/>
        <v/>
      </c>
      <c r="P37" s="141" t="str">
        <f t="shared" si="15"/>
        <v/>
      </c>
      <c r="Q37" s="141" t="str">
        <f t="shared" si="15"/>
        <v/>
      </c>
      <c r="R37" s="141" t="str">
        <f t="shared" si="15"/>
        <v/>
      </c>
      <c r="S37" s="141" t="str">
        <f t="shared" si="15"/>
        <v/>
      </c>
      <c r="T37" s="141" t="str">
        <f t="shared" si="15"/>
        <v/>
      </c>
      <c r="U37" s="141" t="str">
        <f t="shared" si="15"/>
        <v/>
      </c>
      <c r="V37" s="141" t="str">
        <f t="shared" si="15"/>
        <v/>
      </c>
      <c r="W37" s="141" t="str">
        <f t="shared" ref="W37:AB37" si="16">IF(AND(SUM(W34:W36)&gt;0,W35=0),"Missing Input",IF(AND(SUM(W34:W35)&gt;0,W36=0),"Missing Output",IF(AND(SUM(W34:W36)&gt;0,W35&gt;0,W36&gt;0),(W36/W35)*100,"")))</f>
        <v/>
      </c>
      <c r="X37" s="141" t="str">
        <f t="shared" si="16"/>
        <v/>
      </c>
      <c r="Y37" s="141" t="str">
        <f t="shared" si="16"/>
        <v/>
      </c>
      <c r="Z37" s="141" t="str">
        <f t="shared" si="16"/>
        <v/>
      </c>
      <c r="AA37" s="141" t="str">
        <f t="shared" si="16"/>
        <v/>
      </c>
      <c r="AB37" s="141" t="str">
        <f t="shared" si="16"/>
        <v/>
      </c>
      <c r="AC37" s="1070" t="s">
        <v>2222</v>
      </c>
      <c r="AE37" s="762" t="s">
        <v>964</v>
      </c>
      <c r="AF37" s="141" t="str">
        <f t="shared" ref="AF37:BC37" si="17">IF(AND(SUM(AF34:AF36)&gt;0,AF35=0),"Missing Input",IF(AND(SUM(AF34:AF35)&gt;0,AF36=0),"Missing Output",IF(AND(SUM(AF34:AF36)&gt;0,AF35&gt;0,AF36&gt;0),(AF36/AF35)*100,"")))</f>
        <v/>
      </c>
      <c r="AG37" s="141" t="str">
        <f t="shared" si="17"/>
        <v/>
      </c>
      <c r="AH37" s="141" t="str">
        <f t="shared" si="17"/>
        <v/>
      </c>
      <c r="AI37" s="141" t="str">
        <f t="shared" si="17"/>
        <v/>
      </c>
      <c r="AJ37" s="141" t="str">
        <f t="shared" si="17"/>
        <v/>
      </c>
      <c r="AK37" s="141" t="str">
        <f t="shared" si="17"/>
        <v/>
      </c>
      <c r="AL37" s="141" t="str">
        <f t="shared" si="17"/>
        <v/>
      </c>
      <c r="AM37" s="141" t="str">
        <f t="shared" si="17"/>
        <v/>
      </c>
      <c r="AN37" s="141" t="str">
        <f t="shared" si="17"/>
        <v/>
      </c>
      <c r="AO37" s="141" t="str">
        <f t="shared" si="17"/>
        <v/>
      </c>
      <c r="AP37" s="141" t="str">
        <f t="shared" si="17"/>
        <v/>
      </c>
      <c r="AQ37" s="141" t="str">
        <f t="shared" si="17"/>
        <v/>
      </c>
      <c r="AR37" s="141" t="str">
        <f t="shared" si="17"/>
        <v/>
      </c>
      <c r="AS37" s="141" t="str">
        <f t="shared" si="17"/>
        <v/>
      </c>
      <c r="AT37" s="141" t="str">
        <f t="shared" si="17"/>
        <v/>
      </c>
      <c r="AU37" s="141" t="str">
        <f t="shared" si="17"/>
        <v/>
      </c>
      <c r="AV37" s="141" t="str">
        <f t="shared" si="17"/>
        <v/>
      </c>
      <c r="AW37" s="141" t="str">
        <f t="shared" si="17"/>
        <v/>
      </c>
      <c r="AX37" s="141" t="str">
        <f t="shared" si="17"/>
        <v/>
      </c>
      <c r="AY37" s="141" t="str">
        <f>IF(AND(SUM(AY34:AY36)&gt;0,AY35=0),"Missing Input",IF(AND(SUM(AY34:AY35)&gt;0,AY36=0),"Missing Output",IF(AND(SUM(AY34:AY36)&gt;0,AY35&gt;0,AY36&gt;0),(AY36/AY35)*100,"")))</f>
        <v/>
      </c>
      <c r="AZ37" s="141" t="str">
        <f>IF(AND(SUM(AZ34:AZ36)&gt;0,AZ35=0),"Missing Input",IF(AND(SUM(AZ34:AZ35)&gt;0,AZ36=0),"Missing Output",IF(AND(SUM(AZ34:AZ36)&gt;0,AZ35&gt;0,AZ36&gt;0),(AZ36/AZ35)*100,"")))</f>
        <v/>
      </c>
      <c r="BA37" s="141" t="str">
        <f>IF(AND(SUM(BA34:BA36)&gt;0,BA35=0),"Missing Input",IF(AND(SUM(BA34:BA35)&gt;0,BA36=0),"Missing Output",IF(AND(SUM(BA34:BA36)&gt;0,BA35&gt;0,BA36&gt;0),(BA36/BA35)*100,"")))</f>
        <v/>
      </c>
      <c r="BB37" s="141" t="str">
        <f>IF(AND(SUM(BB34:BB36)&gt;0,BB35=0),"Missing Input",IF(AND(SUM(BB34:BB35)&gt;0,BB36=0),"Missing Output",IF(AND(SUM(BB34:BB36)&gt;0,BB35&gt;0,BB36&gt;0),(BB36/BB35)*100,"")))</f>
        <v/>
      </c>
      <c r="BC37" s="141" t="str">
        <f t="shared" si="17"/>
        <v/>
      </c>
    </row>
    <row r="38" spans="1:55" s="140" customFormat="1" ht="24" customHeight="1">
      <c r="A38" s="777"/>
      <c r="B38" s="775"/>
      <c r="C38" s="775"/>
      <c r="D38" s="775"/>
      <c r="E38" s="142"/>
      <c r="F38" s="142"/>
      <c r="G38" s="142"/>
      <c r="H38" s="142"/>
      <c r="I38" s="142"/>
      <c r="J38" s="143"/>
      <c r="K38" s="143"/>
      <c r="L38" s="143"/>
      <c r="M38" s="143"/>
      <c r="N38" s="143"/>
      <c r="O38" s="143"/>
      <c r="P38" s="143"/>
      <c r="Q38" s="143"/>
      <c r="R38" s="143"/>
      <c r="S38" s="143"/>
      <c r="T38" s="143"/>
      <c r="U38" s="143"/>
      <c r="V38" s="143"/>
      <c r="W38" s="143"/>
      <c r="X38" s="143"/>
      <c r="Y38" s="143"/>
      <c r="Z38" s="143"/>
      <c r="AA38" s="143"/>
      <c r="AB38" s="143"/>
      <c r="AC38" s="1071" t="s">
        <v>2223</v>
      </c>
      <c r="AE38" s="762" t="s">
        <v>759</v>
      </c>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row>
    <row r="39" spans="1:55" s="140" customFormat="1">
      <c r="A39" s="777" t="s">
        <v>538</v>
      </c>
      <c r="B39" s="793" t="s">
        <v>74</v>
      </c>
      <c r="C39" s="775" t="s">
        <v>615</v>
      </c>
      <c r="D39" s="775" t="s">
        <v>1410</v>
      </c>
      <c r="E39" s="718">
        <f>SUM(E9,E14,E25,E30)</f>
        <v>0</v>
      </c>
      <c r="F39" s="718">
        <f t="shared" ref="F39:R39" si="18">SUM(F9,F14,F25,F30)</f>
        <v>0</v>
      </c>
      <c r="G39" s="718">
        <f t="shared" si="18"/>
        <v>0</v>
      </c>
      <c r="H39" s="718">
        <f t="shared" si="18"/>
        <v>0</v>
      </c>
      <c r="I39" s="718">
        <f t="shared" si="18"/>
        <v>0</v>
      </c>
      <c r="J39" s="718">
        <f t="shared" si="18"/>
        <v>0</v>
      </c>
      <c r="K39" s="718">
        <f t="shared" si="18"/>
        <v>0</v>
      </c>
      <c r="L39" s="718">
        <f t="shared" si="18"/>
        <v>0</v>
      </c>
      <c r="M39" s="718">
        <f t="shared" si="18"/>
        <v>0</v>
      </c>
      <c r="N39" s="718">
        <f t="shared" si="18"/>
        <v>0</v>
      </c>
      <c r="O39" s="722">
        <f t="shared" si="18"/>
        <v>0</v>
      </c>
      <c r="P39" s="718">
        <f t="shared" si="18"/>
        <v>0</v>
      </c>
      <c r="Q39" s="718">
        <f t="shared" si="18"/>
        <v>0</v>
      </c>
      <c r="R39" s="718">
        <f t="shared" si="18"/>
        <v>0</v>
      </c>
      <c r="S39" s="718">
        <f t="shared" ref="S39:AB39" si="19">SUM(S9,S14,S25,S30)</f>
        <v>0</v>
      </c>
      <c r="T39" s="718">
        <f t="shared" si="19"/>
        <v>0</v>
      </c>
      <c r="U39" s="718">
        <f t="shared" si="19"/>
        <v>0</v>
      </c>
      <c r="V39" s="718">
        <f t="shared" si="19"/>
        <v>0</v>
      </c>
      <c r="W39" s="718">
        <f t="shared" si="19"/>
        <v>0</v>
      </c>
      <c r="X39" s="718">
        <f>SUM(X9,X14,X25,X30)</f>
        <v>0</v>
      </c>
      <c r="Y39" s="722">
        <f>SUM(Y9,Y14,Y25,Y30)</f>
        <v>0</v>
      </c>
      <c r="Z39" s="718">
        <f>SUM(Z9,Z14,Z25,Z30)</f>
        <v>0</v>
      </c>
      <c r="AA39" s="718">
        <f>SUM(AA9,AA14,AA25,AA30)</f>
        <v>0</v>
      </c>
      <c r="AB39" s="722">
        <f t="shared" si="19"/>
        <v>0</v>
      </c>
      <c r="AC39" s="1072" t="s">
        <v>2224</v>
      </c>
      <c r="AE39" s="762" t="s">
        <v>637</v>
      </c>
      <c r="AF39" s="145">
        <f t="shared" ref="AF39:BC39" si="20">SUM(AF9,AF14,AF25,AF30)</f>
        <v>0</v>
      </c>
      <c r="AG39" s="145">
        <f t="shared" si="20"/>
        <v>0</v>
      </c>
      <c r="AH39" s="145">
        <f t="shared" si="20"/>
        <v>0</v>
      </c>
      <c r="AI39" s="145">
        <f t="shared" si="20"/>
        <v>0</v>
      </c>
      <c r="AJ39" s="145">
        <f t="shared" si="20"/>
        <v>0</v>
      </c>
      <c r="AK39" s="145">
        <f t="shared" si="20"/>
        <v>0</v>
      </c>
      <c r="AL39" s="145">
        <f t="shared" si="20"/>
        <v>0</v>
      </c>
      <c r="AM39" s="145">
        <f t="shared" si="20"/>
        <v>0</v>
      </c>
      <c r="AN39" s="145">
        <f t="shared" si="20"/>
        <v>0</v>
      </c>
      <c r="AO39" s="145">
        <f t="shared" si="20"/>
        <v>0</v>
      </c>
      <c r="AP39" s="145">
        <f t="shared" si="20"/>
        <v>0</v>
      </c>
      <c r="AQ39" s="145">
        <f t="shared" si="20"/>
        <v>0</v>
      </c>
      <c r="AR39" s="145">
        <f t="shared" si="20"/>
        <v>0</v>
      </c>
      <c r="AS39" s="145">
        <f t="shared" si="20"/>
        <v>0</v>
      </c>
      <c r="AT39" s="145">
        <f t="shared" si="20"/>
        <v>0</v>
      </c>
      <c r="AU39" s="145">
        <f t="shared" si="20"/>
        <v>0</v>
      </c>
      <c r="AV39" s="145">
        <f t="shared" si="20"/>
        <v>0</v>
      </c>
      <c r="AW39" s="145">
        <f t="shared" si="20"/>
        <v>0</v>
      </c>
      <c r="AX39" s="145">
        <f t="shared" si="20"/>
        <v>0</v>
      </c>
      <c r="AY39" s="145">
        <f>SUM(AY9,AY14,AY25,AY30)</f>
        <v>0</v>
      </c>
      <c r="AZ39" s="145">
        <f>SUM(AZ9,AZ14,AZ25,AZ30)</f>
        <v>0</v>
      </c>
      <c r="BA39" s="145">
        <f>SUM(BA9,BA14,BA25,BA30)</f>
        <v>0</v>
      </c>
      <c r="BB39" s="145">
        <f>SUM(BB9,BB14,BB25,BB30)</f>
        <v>0</v>
      </c>
      <c r="BC39" s="145">
        <f t="shared" si="20"/>
        <v>0</v>
      </c>
    </row>
    <row r="40" spans="1:55" s="140" customFormat="1" ht="12.75" thickBot="1">
      <c r="A40" s="777" t="s">
        <v>538</v>
      </c>
      <c r="B40" s="775" t="s">
        <v>75</v>
      </c>
      <c r="C40" s="775" t="s">
        <v>615</v>
      </c>
      <c r="D40" s="775" t="s">
        <v>1410</v>
      </c>
      <c r="E40" s="720">
        <f>SUM(E15,E20,E31,E36)</f>
        <v>0</v>
      </c>
      <c r="F40" s="720">
        <f t="shared" ref="F40:R40" si="21">SUM(F15,F20,F31,F36)</f>
        <v>0</v>
      </c>
      <c r="G40" s="720">
        <f t="shared" si="21"/>
        <v>0</v>
      </c>
      <c r="H40" s="720">
        <f t="shared" si="21"/>
        <v>0</v>
      </c>
      <c r="I40" s="720">
        <f t="shared" si="21"/>
        <v>0</v>
      </c>
      <c r="J40" s="720">
        <f t="shared" si="21"/>
        <v>0</v>
      </c>
      <c r="K40" s="720">
        <f t="shared" si="21"/>
        <v>0</v>
      </c>
      <c r="L40" s="720">
        <f t="shared" si="21"/>
        <v>0</v>
      </c>
      <c r="M40" s="720">
        <f t="shared" si="21"/>
        <v>0</v>
      </c>
      <c r="N40" s="720">
        <f t="shared" si="21"/>
        <v>0</v>
      </c>
      <c r="O40" s="723">
        <f t="shared" si="21"/>
        <v>0</v>
      </c>
      <c r="P40" s="720">
        <f t="shared" si="21"/>
        <v>0</v>
      </c>
      <c r="Q40" s="720">
        <f t="shared" si="21"/>
        <v>0</v>
      </c>
      <c r="R40" s="720">
        <f t="shared" si="21"/>
        <v>0</v>
      </c>
      <c r="S40" s="720">
        <f t="shared" ref="S40:AB40" si="22">SUM(S15,S20,S31,S36)</f>
        <v>0</v>
      </c>
      <c r="T40" s="720">
        <f t="shared" si="22"/>
        <v>0</v>
      </c>
      <c r="U40" s="720">
        <f t="shared" si="22"/>
        <v>0</v>
      </c>
      <c r="V40" s="720">
        <f t="shared" si="22"/>
        <v>0</v>
      </c>
      <c r="W40" s="720">
        <f t="shared" si="22"/>
        <v>0</v>
      </c>
      <c r="X40" s="720">
        <f>SUM(X15,X20,X31,X36)</f>
        <v>0</v>
      </c>
      <c r="Y40" s="723">
        <f>SUM(Y15,Y20,Y31,Y36)</f>
        <v>0</v>
      </c>
      <c r="Z40" s="720">
        <f>SUM(Z15,Z20,Z31,Z36)</f>
        <v>0</v>
      </c>
      <c r="AA40" s="720">
        <f>SUM(AA15,AA20,AA31,AA36)</f>
        <v>0</v>
      </c>
      <c r="AB40" s="723">
        <f t="shared" si="22"/>
        <v>0</v>
      </c>
      <c r="AC40" s="1073" t="s">
        <v>2225</v>
      </c>
      <c r="AE40" s="764" t="s">
        <v>638</v>
      </c>
      <c r="AF40" s="146">
        <f t="shared" ref="AF40:BC40" si="23">SUM(AF15,AF20,AF31,AF36)</f>
        <v>0</v>
      </c>
      <c r="AG40" s="146">
        <f t="shared" si="23"/>
        <v>0</v>
      </c>
      <c r="AH40" s="146">
        <f t="shared" si="23"/>
        <v>0</v>
      </c>
      <c r="AI40" s="146">
        <f t="shared" si="23"/>
        <v>0</v>
      </c>
      <c r="AJ40" s="146">
        <f t="shared" si="23"/>
        <v>0</v>
      </c>
      <c r="AK40" s="146">
        <f t="shared" si="23"/>
        <v>0</v>
      </c>
      <c r="AL40" s="146">
        <f t="shared" si="23"/>
        <v>0</v>
      </c>
      <c r="AM40" s="146">
        <f t="shared" si="23"/>
        <v>0</v>
      </c>
      <c r="AN40" s="146">
        <f t="shared" si="23"/>
        <v>0</v>
      </c>
      <c r="AO40" s="146">
        <f t="shared" si="23"/>
        <v>0</v>
      </c>
      <c r="AP40" s="146">
        <f t="shared" si="23"/>
        <v>0</v>
      </c>
      <c r="AQ40" s="146">
        <f t="shared" si="23"/>
        <v>0</v>
      </c>
      <c r="AR40" s="146">
        <f t="shared" si="23"/>
        <v>0</v>
      </c>
      <c r="AS40" s="146">
        <f t="shared" si="23"/>
        <v>0</v>
      </c>
      <c r="AT40" s="146">
        <f t="shared" si="23"/>
        <v>0</v>
      </c>
      <c r="AU40" s="146">
        <f t="shared" si="23"/>
        <v>0</v>
      </c>
      <c r="AV40" s="146">
        <f t="shared" si="23"/>
        <v>0</v>
      </c>
      <c r="AW40" s="146">
        <f t="shared" si="23"/>
        <v>0</v>
      </c>
      <c r="AX40" s="146">
        <f t="shared" si="23"/>
        <v>0</v>
      </c>
      <c r="AY40" s="146">
        <f>SUM(AY15,AY20,AY31,AY36)</f>
        <v>0</v>
      </c>
      <c r="AZ40" s="146">
        <f>SUM(AZ15,AZ20,AZ31,AZ36)</f>
        <v>0</v>
      </c>
      <c r="BA40" s="146">
        <f>SUM(BA15,BA20,BA31,BA36)</f>
        <v>0</v>
      </c>
      <c r="BB40" s="146">
        <f>SUM(BB15,BB20,BB31,BB36)</f>
        <v>0</v>
      </c>
      <c r="BC40" s="146">
        <f t="shared" si="23"/>
        <v>0</v>
      </c>
    </row>
  </sheetData>
  <phoneticPr fontId="11" type="noConversion"/>
  <conditionalFormatting sqref="E6:Z40">
    <cfRule type="expression" dxfId="161" priority="2" stopIfTrue="1">
      <formula>E6&lt;&gt;AF6</formula>
    </cfRule>
  </conditionalFormatting>
  <conditionalFormatting sqref="AB6:AB40">
    <cfRule type="expression" dxfId="160" priority="125" stopIfTrue="1">
      <formula>AB6&lt;&gt;BC6</formula>
    </cfRule>
  </conditionalFormatting>
  <conditionalFormatting sqref="AA6:AA40">
    <cfRule type="expression" dxfId="159" priority="1" stopIfTrue="1">
      <formula>AA6&lt;&gt;BB6</formula>
    </cfRule>
  </conditionalFormatting>
  <dataValidations count="1">
    <dataValidation type="whole" operator="greaterThanOrEqual" allowBlank="1" showInputMessage="1" showErrorMessage="1" error="Positive whole numbers only / Nombres entiers positifs uniquement" sqref="AF12:BC15 AF7:BC9 AF34:BC36 AF28:BC31 AF23:BC25 AF18:BC20 E12:AB15 E7:AB9 E34:AB36 E28:AB31 E23:AB25 E18:AB20">
      <formula1>0</formula1>
    </dataValidation>
  </dataValidations>
  <pageMargins left="0.25" right="0.25" top="0.5" bottom="0.3" header="0.5" footer="0.5"/>
  <pageSetup paperSize="9" scale="59" orientation="landscape" r:id="rId1"/>
  <headerFooter alignWithMargins="0"/>
  <legacyDrawing r:id="rId2"/>
</worksheet>
</file>

<file path=xl/worksheets/sheet53.xml><?xml version="1.0" encoding="utf-8"?>
<worksheet xmlns="http://schemas.openxmlformats.org/spreadsheetml/2006/main" xmlns:r="http://schemas.openxmlformats.org/officeDocument/2006/relationships">
  <sheetPr codeName="Sheet_TS36" enableFormatConditionsCalculation="0">
    <tabColor indexed="43"/>
    <pageSetUpPr fitToPage="1"/>
  </sheetPr>
  <dimension ref="A1:BP40"/>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17" sqref="AC17"/>
    </sheetView>
  </sheetViews>
  <sheetFormatPr defaultRowHeight="12"/>
  <cols>
    <col min="1" max="4" width="10.140625" style="777" hidden="1" customWidth="1"/>
    <col min="5" max="28" width="8.7109375" style="95" customWidth="1"/>
    <col min="29" max="29" width="30.7109375" style="777" customWidth="1"/>
    <col min="30" max="30" width="9.140625" style="95" hidden="1" customWidth="1"/>
    <col min="31" max="31" width="33.42578125" style="777" hidden="1" customWidth="1"/>
    <col min="32" max="68" width="9.140625" style="95" hidden="1" customWidth="1"/>
    <col min="69" max="79" width="9.140625" style="95" customWidth="1"/>
    <col min="80" max="16384" width="9.140625" style="95"/>
  </cols>
  <sheetData>
    <row r="1" spans="1:55" ht="48.95" customHeight="1">
      <c r="F1" s="402"/>
      <c r="G1" s="220"/>
      <c r="H1" s="220"/>
      <c r="I1" s="1075" t="s">
        <v>2252</v>
      </c>
      <c r="J1" s="220"/>
      <c r="K1" s="220"/>
      <c r="L1" s="220"/>
      <c r="N1" s="402"/>
      <c r="O1" s="221"/>
      <c r="P1" s="221"/>
      <c r="Q1" s="221"/>
      <c r="R1" s="221"/>
      <c r="S1" s="221"/>
      <c r="T1" s="221"/>
      <c r="U1" s="1075" t="s">
        <v>2252</v>
      </c>
      <c r="V1" s="221"/>
      <c r="W1" s="221"/>
      <c r="X1" s="221"/>
      <c r="Y1" s="221"/>
      <c r="Z1" s="221"/>
      <c r="AA1" s="221"/>
      <c r="AB1" s="221"/>
      <c r="AC1" s="1040">
        <f ca="1">NOW()</f>
        <v>41912.572466666665</v>
      </c>
      <c r="AE1" s="795" t="s">
        <v>666</v>
      </c>
    </row>
    <row r="2" spans="1:55"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c r="AE2" s="770"/>
    </row>
    <row r="3" spans="1:55"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E3" s="772"/>
    </row>
    <row r="4" spans="1:55" s="99" customFormat="1">
      <c r="A4" s="759" t="s">
        <v>1304</v>
      </c>
      <c r="B4" s="759" t="s">
        <v>1302</v>
      </c>
      <c r="C4" s="759" t="s">
        <v>1303</v>
      </c>
      <c r="D4" s="760" t="s">
        <v>1305</v>
      </c>
      <c r="E4" s="98"/>
      <c r="F4" s="98"/>
      <c r="G4" s="98"/>
      <c r="H4" s="98"/>
      <c r="I4" s="98"/>
      <c r="J4" s="98"/>
      <c r="K4" s="98"/>
      <c r="L4" s="98"/>
      <c r="AC4" s="771"/>
      <c r="AE4" s="772"/>
    </row>
    <row r="5" spans="1:55" s="99"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137" customFormat="1" ht="24" customHeight="1" thickBot="1">
      <c r="A6" s="789"/>
      <c r="B6" s="789"/>
      <c r="C6" s="789"/>
      <c r="D6" s="789"/>
      <c r="E6" s="626"/>
      <c r="F6" s="626"/>
      <c r="G6" s="626"/>
      <c r="H6" s="626"/>
      <c r="I6" s="626"/>
      <c r="J6" s="626"/>
      <c r="K6" s="626"/>
      <c r="L6" s="626"/>
      <c r="M6" s="626"/>
      <c r="N6" s="626"/>
      <c r="O6" s="126"/>
      <c r="P6" s="627"/>
      <c r="Q6" s="627"/>
      <c r="R6" s="627"/>
      <c r="S6" s="627"/>
      <c r="T6" s="627"/>
      <c r="U6" s="627"/>
      <c r="V6" s="627"/>
      <c r="W6" s="627"/>
      <c r="X6" s="627"/>
      <c r="Y6" s="126"/>
      <c r="Z6" s="627"/>
      <c r="AA6" s="627"/>
      <c r="AB6" s="126"/>
      <c r="AC6" s="1069" t="s">
        <v>2142</v>
      </c>
      <c r="AE6" s="763" t="s">
        <v>186</v>
      </c>
      <c r="AF6" s="249"/>
      <c r="AG6" s="627"/>
      <c r="AH6" s="627"/>
      <c r="AI6" s="627"/>
      <c r="AJ6" s="627"/>
      <c r="AK6" s="627"/>
      <c r="AL6" s="627"/>
      <c r="AM6" s="627"/>
      <c r="AN6" s="627"/>
      <c r="AO6" s="627"/>
      <c r="AP6" s="627"/>
      <c r="AQ6" s="627"/>
      <c r="AR6" s="627"/>
      <c r="AS6" s="627"/>
      <c r="AT6" s="627"/>
      <c r="AU6" s="627"/>
      <c r="AV6" s="627"/>
      <c r="AW6" s="627"/>
      <c r="AX6" s="627"/>
      <c r="AY6" s="627"/>
      <c r="AZ6" s="627"/>
      <c r="BA6" s="627"/>
      <c r="BB6" s="627"/>
      <c r="BC6" s="627"/>
    </row>
    <row r="7" spans="1:55" s="140" customFormat="1" ht="12.75" customHeight="1">
      <c r="A7" s="775" t="s">
        <v>538</v>
      </c>
      <c r="B7" s="775" t="s">
        <v>73</v>
      </c>
      <c r="C7" s="775" t="s">
        <v>555</v>
      </c>
      <c r="D7" s="775" t="s">
        <v>888</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2219</v>
      </c>
      <c r="AE7" s="762" t="s">
        <v>1474</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row>
    <row r="8" spans="1:55" s="140" customFormat="1" ht="12.75" customHeight="1">
      <c r="A8" s="775" t="s">
        <v>538</v>
      </c>
      <c r="B8" s="775" t="s">
        <v>1307</v>
      </c>
      <c r="C8" s="775" t="s">
        <v>555</v>
      </c>
      <c r="D8" s="775" t="s">
        <v>888</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2220</v>
      </c>
      <c r="AE8" s="762" t="s">
        <v>636</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row>
    <row r="9" spans="1:55" s="140" customFormat="1" ht="12.75" customHeight="1">
      <c r="A9" s="775" t="s">
        <v>538</v>
      </c>
      <c r="B9" s="775" t="s">
        <v>74</v>
      </c>
      <c r="C9" s="775" t="s">
        <v>555</v>
      </c>
      <c r="D9" s="775" t="s">
        <v>888</v>
      </c>
      <c r="E9" s="138">
        <v>0</v>
      </c>
      <c r="F9" s="138">
        <v>0</v>
      </c>
      <c r="G9" s="138">
        <v>0</v>
      </c>
      <c r="H9" s="138">
        <v>0</v>
      </c>
      <c r="I9" s="138">
        <v>0</v>
      </c>
      <c r="J9" s="138">
        <v>0</v>
      </c>
      <c r="K9" s="138">
        <v>0</v>
      </c>
      <c r="L9" s="138">
        <v>0</v>
      </c>
      <c r="M9" s="138">
        <v>0</v>
      </c>
      <c r="N9" s="138">
        <v>0</v>
      </c>
      <c r="O9" s="138">
        <v>0</v>
      </c>
      <c r="P9" s="138">
        <v>0</v>
      </c>
      <c r="Q9" s="138">
        <v>0</v>
      </c>
      <c r="R9" s="138">
        <v>0</v>
      </c>
      <c r="S9" s="138">
        <v>0</v>
      </c>
      <c r="T9" s="138">
        <v>0</v>
      </c>
      <c r="U9" s="138">
        <v>0</v>
      </c>
      <c r="V9" s="138">
        <v>0</v>
      </c>
      <c r="W9" s="138">
        <v>0</v>
      </c>
      <c r="X9" s="138">
        <v>0</v>
      </c>
      <c r="Y9" s="138">
        <v>0</v>
      </c>
      <c r="Z9" s="138">
        <v>0</v>
      </c>
      <c r="AA9" s="138">
        <v>0</v>
      </c>
      <c r="AB9" s="138">
        <v>0</v>
      </c>
      <c r="AC9" s="1054" t="s">
        <v>2221</v>
      </c>
      <c r="AE9" s="762" t="s">
        <v>637</v>
      </c>
      <c r="AF9" s="138">
        <v>0</v>
      </c>
      <c r="AG9" s="138">
        <v>0</v>
      </c>
      <c r="AH9" s="138">
        <v>0</v>
      </c>
      <c r="AI9" s="138">
        <v>0</v>
      </c>
      <c r="AJ9" s="138">
        <v>0</v>
      </c>
      <c r="AK9" s="138">
        <v>0</v>
      </c>
      <c r="AL9" s="138">
        <v>0</v>
      </c>
      <c r="AM9" s="138">
        <v>0</v>
      </c>
      <c r="AN9" s="138">
        <v>0</v>
      </c>
      <c r="AO9" s="138">
        <v>0</v>
      </c>
      <c r="AP9" s="138">
        <v>0</v>
      </c>
      <c r="AQ9" s="138">
        <v>0</v>
      </c>
      <c r="AR9" s="138">
        <v>0</v>
      </c>
      <c r="AS9" s="138">
        <v>0</v>
      </c>
      <c r="AT9" s="138">
        <v>0</v>
      </c>
      <c r="AU9" s="138">
        <v>0</v>
      </c>
      <c r="AV9" s="138">
        <v>0</v>
      </c>
      <c r="AW9" s="138">
        <v>0</v>
      </c>
      <c r="AX9" s="138">
        <v>0</v>
      </c>
      <c r="AY9" s="138">
        <v>0</v>
      </c>
      <c r="AZ9" s="138">
        <v>0</v>
      </c>
      <c r="BA9" s="138">
        <v>0</v>
      </c>
      <c r="BB9" s="138">
        <v>0</v>
      </c>
      <c r="BC9" s="138">
        <v>0</v>
      </c>
    </row>
    <row r="10" spans="1:55" s="140" customFormat="1" ht="12.75" customHeight="1">
      <c r="A10" s="775"/>
      <c r="B10" s="775"/>
      <c r="C10" s="775"/>
      <c r="D10" s="775"/>
      <c r="E10" s="141" t="str">
        <f>IF(AND(SUM(E7:E9)&gt;0,E8=0),"Missing Input",IF(AND(SUM(E7:E8)&gt;0,E9=0),"Missing Output",IF(AND(SUM(E7:E9)&gt;0,E8&gt;0,E9&gt;0),(E9*3.6)/E8*100,"")))</f>
        <v/>
      </c>
      <c r="F10" s="141" t="str">
        <f t="shared" ref="F10:V10" si="0">IF(AND(SUM(F7:F9)&gt;0,F8=0),"Missing Input",IF(AND(SUM(F7:F8)&gt;0,F9=0),"Missing Output",IF(AND(SUM(F7:F9)&gt;0,F8&gt;0,F9&gt;0),(F9*3.6)/F8*100,"")))</f>
        <v/>
      </c>
      <c r="G10" s="141" t="str">
        <f t="shared" si="0"/>
        <v/>
      </c>
      <c r="H10" s="141" t="str">
        <f t="shared" si="0"/>
        <v/>
      </c>
      <c r="I10" s="141" t="str">
        <f t="shared" si="0"/>
        <v/>
      </c>
      <c r="J10" s="141" t="str">
        <f t="shared" si="0"/>
        <v/>
      </c>
      <c r="K10" s="141" t="str">
        <f t="shared" si="0"/>
        <v/>
      </c>
      <c r="L10" s="141" t="str">
        <f t="shared" si="0"/>
        <v/>
      </c>
      <c r="M10" s="141" t="str">
        <f t="shared" si="0"/>
        <v/>
      </c>
      <c r="N10" s="141" t="str">
        <f t="shared" si="0"/>
        <v/>
      </c>
      <c r="O10" s="141" t="str">
        <f t="shared" si="0"/>
        <v/>
      </c>
      <c r="P10" s="141" t="str">
        <f t="shared" si="0"/>
        <v/>
      </c>
      <c r="Q10" s="141" t="str">
        <f t="shared" si="0"/>
        <v/>
      </c>
      <c r="R10" s="141" t="str">
        <f t="shared" si="0"/>
        <v/>
      </c>
      <c r="S10" s="141" t="str">
        <f t="shared" si="0"/>
        <v/>
      </c>
      <c r="T10" s="141" t="str">
        <f t="shared" si="0"/>
        <v/>
      </c>
      <c r="U10" s="141" t="str">
        <f t="shared" si="0"/>
        <v/>
      </c>
      <c r="V10" s="141" t="str">
        <f t="shared" si="0"/>
        <v/>
      </c>
      <c r="W10" s="141" t="str">
        <f t="shared" ref="W10:AB10" si="1">IF(AND(SUM(W7:W9)&gt;0,W8=0),"Missing Input",IF(AND(SUM(W7:W8)&gt;0,W9=0),"Missing Output",IF(AND(SUM(W7:W9)&gt;0,W8&gt;0,W9&gt;0),(W9*3.6)/W8*100,"")))</f>
        <v/>
      </c>
      <c r="X10" s="141" t="str">
        <f t="shared" si="1"/>
        <v/>
      </c>
      <c r="Y10" s="141" t="str">
        <f t="shared" si="1"/>
        <v/>
      </c>
      <c r="Z10" s="141" t="str">
        <f t="shared" si="1"/>
        <v/>
      </c>
      <c r="AA10" s="141" t="str">
        <f t="shared" si="1"/>
        <v/>
      </c>
      <c r="AB10" s="141" t="str">
        <f t="shared" si="1"/>
        <v/>
      </c>
      <c r="AC10" s="1070" t="s">
        <v>2222</v>
      </c>
      <c r="AE10" s="762" t="s">
        <v>964</v>
      </c>
      <c r="AF10" s="141" t="str">
        <f t="shared" ref="AF10:BC10" si="2">IF(AND(SUM(AF7:AF9)&gt;0,AF8=0),"Missing Input",IF(AND(SUM(AF7:AF8)&gt;0,AF9=0),"Missing Output",IF(AND(SUM(AF7:AF9)&gt;0,AF8&gt;0,AF9&gt;0),(AF9*3.6)/AF8*100,"")))</f>
        <v/>
      </c>
      <c r="AG10" s="141" t="str">
        <f t="shared" si="2"/>
        <v/>
      </c>
      <c r="AH10" s="141" t="str">
        <f t="shared" si="2"/>
        <v/>
      </c>
      <c r="AI10" s="141" t="str">
        <f t="shared" si="2"/>
        <v/>
      </c>
      <c r="AJ10" s="141" t="str">
        <f t="shared" si="2"/>
        <v/>
      </c>
      <c r="AK10" s="141" t="str">
        <f t="shared" si="2"/>
        <v/>
      </c>
      <c r="AL10" s="141" t="str">
        <f t="shared" si="2"/>
        <v/>
      </c>
      <c r="AM10" s="141" t="str">
        <f t="shared" si="2"/>
        <v/>
      </c>
      <c r="AN10" s="141" t="str">
        <f t="shared" si="2"/>
        <v/>
      </c>
      <c r="AO10" s="141" t="str">
        <f t="shared" si="2"/>
        <v/>
      </c>
      <c r="AP10" s="141" t="str">
        <f t="shared" si="2"/>
        <v/>
      </c>
      <c r="AQ10" s="141" t="str">
        <f t="shared" si="2"/>
        <v/>
      </c>
      <c r="AR10" s="141" t="str">
        <f t="shared" si="2"/>
        <v/>
      </c>
      <c r="AS10" s="141" t="str">
        <f t="shared" si="2"/>
        <v/>
      </c>
      <c r="AT10" s="141" t="str">
        <f t="shared" si="2"/>
        <v/>
      </c>
      <c r="AU10" s="141" t="str">
        <f t="shared" si="2"/>
        <v/>
      </c>
      <c r="AV10" s="141" t="str">
        <f t="shared" si="2"/>
        <v/>
      </c>
      <c r="AW10" s="141" t="str">
        <f t="shared" si="2"/>
        <v/>
      </c>
      <c r="AX10" s="141" t="str">
        <f t="shared" si="2"/>
        <v/>
      </c>
      <c r="AY10" s="141" t="str">
        <f>IF(AND(SUM(AY7:AY9)&gt;0,AY8=0),"Missing Input",IF(AND(SUM(AY7:AY8)&gt;0,AY9=0),"Missing Output",IF(AND(SUM(AY7:AY9)&gt;0,AY8&gt;0,AY9&gt;0),(AY9*3.6)/AY8*100,"")))</f>
        <v/>
      </c>
      <c r="AZ10" s="141" t="str">
        <f>IF(AND(SUM(AZ7:AZ9)&gt;0,AZ8=0),"Missing Input",IF(AND(SUM(AZ7:AZ8)&gt;0,AZ9=0),"Missing Output",IF(AND(SUM(AZ7:AZ9)&gt;0,AZ8&gt;0,AZ9&gt;0),(AZ9*3.6)/AZ8*100,"")))</f>
        <v/>
      </c>
      <c r="BA10" s="141" t="str">
        <f>IF(AND(SUM(BA7:BA9)&gt;0,BA8=0),"Missing Input",IF(AND(SUM(BA7:BA8)&gt;0,BA9=0),"Missing Output",IF(AND(SUM(BA7:BA9)&gt;0,BA8&gt;0,BA9&gt;0),(BA9*3.6)/BA8*100,"")))</f>
        <v/>
      </c>
      <c r="BB10" s="141" t="str">
        <f>IF(AND(SUM(BB7:BB9)&gt;0,BB8=0),"Missing Input",IF(AND(SUM(BB7:BB8)&gt;0,BB9=0),"Missing Output",IF(AND(SUM(BB7:BB9)&gt;0,BB8&gt;0,BB9&gt;0),(BB9*3.6)/BB8*100,"")))</f>
        <v/>
      </c>
      <c r="BC10" s="141" t="str">
        <f t="shared" si="2"/>
        <v/>
      </c>
    </row>
    <row r="11" spans="1:55" s="140" customFormat="1" ht="24" customHeight="1">
      <c r="A11" s="775"/>
      <c r="B11" s="775"/>
      <c r="C11" s="775"/>
      <c r="D11" s="775"/>
      <c r="E11" s="628"/>
      <c r="F11" s="628"/>
      <c r="G11" s="628"/>
      <c r="H11" s="628"/>
      <c r="I11" s="628"/>
      <c r="J11" s="629"/>
      <c r="K11" s="629"/>
      <c r="L11" s="629"/>
      <c r="M11" s="629"/>
      <c r="N11" s="629"/>
      <c r="O11" s="144"/>
      <c r="P11" s="630"/>
      <c r="Q11" s="630"/>
      <c r="R11" s="630"/>
      <c r="S11" s="630"/>
      <c r="T11" s="630"/>
      <c r="U11" s="630"/>
      <c r="V11" s="630"/>
      <c r="W11" s="630"/>
      <c r="X11" s="630"/>
      <c r="Y11" s="144"/>
      <c r="Z11" s="630"/>
      <c r="AA11" s="630"/>
      <c r="AB11" s="144"/>
      <c r="AC11" s="1067" t="s">
        <v>2141</v>
      </c>
      <c r="AE11" s="762" t="s">
        <v>189</v>
      </c>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row>
    <row r="12" spans="1:55" s="140" customFormat="1" ht="12.75" customHeight="1">
      <c r="A12" s="775" t="s">
        <v>538</v>
      </c>
      <c r="B12" s="775" t="s">
        <v>73</v>
      </c>
      <c r="C12" s="775" t="s">
        <v>556</v>
      </c>
      <c r="D12" s="775" t="s">
        <v>888</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2219</v>
      </c>
      <c r="AE12" s="762" t="s">
        <v>1474</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row>
    <row r="13" spans="1:55" s="140" customFormat="1" ht="12.75" customHeight="1">
      <c r="A13" s="775" t="s">
        <v>538</v>
      </c>
      <c r="B13" s="775" t="s">
        <v>1307</v>
      </c>
      <c r="C13" s="775" t="s">
        <v>556</v>
      </c>
      <c r="D13" s="775" t="s">
        <v>888</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2220</v>
      </c>
      <c r="AE13" s="762" t="s">
        <v>636</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row>
    <row r="14" spans="1:55" s="140" customFormat="1" ht="12.75" customHeight="1">
      <c r="A14" s="775" t="s">
        <v>538</v>
      </c>
      <c r="B14" s="775" t="s">
        <v>74</v>
      </c>
      <c r="C14" s="775" t="s">
        <v>556</v>
      </c>
      <c r="D14" s="775" t="s">
        <v>888</v>
      </c>
      <c r="E14" s="138">
        <v>0</v>
      </c>
      <c r="F14" s="138">
        <v>0</v>
      </c>
      <c r="G14" s="138">
        <v>0</v>
      </c>
      <c r="H14" s="138">
        <v>0</v>
      </c>
      <c r="I14" s="138">
        <v>0</v>
      </c>
      <c r="J14" s="138">
        <v>0</v>
      </c>
      <c r="K14" s="138">
        <v>0</v>
      </c>
      <c r="L14" s="138">
        <v>0</v>
      </c>
      <c r="M14" s="138">
        <v>0</v>
      </c>
      <c r="N14" s="138">
        <v>0</v>
      </c>
      <c r="O14" s="138">
        <v>0</v>
      </c>
      <c r="P14" s="138">
        <v>0</v>
      </c>
      <c r="Q14" s="138">
        <v>0</v>
      </c>
      <c r="R14" s="138">
        <v>0</v>
      </c>
      <c r="S14" s="138">
        <v>0</v>
      </c>
      <c r="T14" s="138">
        <v>0</v>
      </c>
      <c r="U14" s="138">
        <v>0</v>
      </c>
      <c r="V14" s="138">
        <v>0</v>
      </c>
      <c r="W14" s="138">
        <v>0</v>
      </c>
      <c r="X14" s="138">
        <v>0</v>
      </c>
      <c r="Y14" s="138">
        <v>0</v>
      </c>
      <c r="Z14" s="138">
        <v>0</v>
      </c>
      <c r="AA14" s="138">
        <v>0</v>
      </c>
      <c r="AB14" s="138">
        <v>0</v>
      </c>
      <c r="AC14" s="1054" t="s">
        <v>2221</v>
      </c>
      <c r="AE14" s="762" t="s">
        <v>637</v>
      </c>
      <c r="AF14" s="138">
        <v>0</v>
      </c>
      <c r="AG14" s="138">
        <v>0</v>
      </c>
      <c r="AH14" s="138">
        <v>0</v>
      </c>
      <c r="AI14" s="138">
        <v>0</v>
      </c>
      <c r="AJ14" s="138">
        <v>0</v>
      </c>
      <c r="AK14" s="138">
        <v>0</v>
      </c>
      <c r="AL14" s="138">
        <v>0</v>
      </c>
      <c r="AM14" s="138">
        <v>0</v>
      </c>
      <c r="AN14" s="138">
        <v>0</v>
      </c>
      <c r="AO14" s="138">
        <v>0</v>
      </c>
      <c r="AP14" s="138">
        <v>0</v>
      </c>
      <c r="AQ14" s="138">
        <v>0</v>
      </c>
      <c r="AR14" s="138">
        <v>0</v>
      </c>
      <c r="AS14" s="138">
        <v>0</v>
      </c>
      <c r="AT14" s="138">
        <v>0</v>
      </c>
      <c r="AU14" s="138">
        <v>0</v>
      </c>
      <c r="AV14" s="138">
        <v>0</v>
      </c>
      <c r="AW14" s="138">
        <v>0</v>
      </c>
      <c r="AX14" s="138">
        <v>0</v>
      </c>
      <c r="AY14" s="138">
        <v>0</v>
      </c>
      <c r="AZ14" s="138">
        <v>0</v>
      </c>
      <c r="BA14" s="138">
        <v>0</v>
      </c>
      <c r="BB14" s="138">
        <v>0</v>
      </c>
      <c r="BC14" s="138">
        <v>0</v>
      </c>
    </row>
    <row r="15" spans="1:55" s="140" customFormat="1" ht="12.75" customHeight="1">
      <c r="A15" s="775" t="s">
        <v>538</v>
      </c>
      <c r="B15" s="775" t="s">
        <v>75</v>
      </c>
      <c r="C15" s="775" t="s">
        <v>556</v>
      </c>
      <c r="D15" s="775" t="s">
        <v>888</v>
      </c>
      <c r="E15" s="138">
        <v>0</v>
      </c>
      <c r="F15" s="138">
        <v>0</v>
      </c>
      <c r="G15" s="138">
        <v>0</v>
      </c>
      <c r="H15" s="138">
        <v>0</v>
      </c>
      <c r="I15" s="138">
        <v>0</v>
      </c>
      <c r="J15" s="138">
        <v>0</v>
      </c>
      <c r="K15" s="138">
        <v>0</v>
      </c>
      <c r="L15" s="138">
        <v>0</v>
      </c>
      <c r="M15" s="138">
        <v>0</v>
      </c>
      <c r="N15" s="138">
        <v>0</v>
      </c>
      <c r="O15" s="138">
        <v>0</v>
      </c>
      <c r="P15" s="138">
        <v>0</v>
      </c>
      <c r="Q15" s="138">
        <v>0</v>
      </c>
      <c r="R15" s="138">
        <v>0</v>
      </c>
      <c r="S15" s="138">
        <v>0</v>
      </c>
      <c r="T15" s="138">
        <v>0</v>
      </c>
      <c r="U15" s="138">
        <v>0</v>
      </c>
      <c r="V15" s="138">
        <v>0</v>
      </c>
      <c r="W15" s="138">
        <v>0</v>
      </c>
      <c r="X15" s="138">
        <v>0</v>
      </c>
      <c r="Y15" s="138">
        <v>0</v>
      </c>
      <c r="Z15" s="138">
        <v>0</v>
      </c>
      <c r="AA15" s="138">
        <v>0</v>
      </c>
      <c r="AB15" s="138">
        <v>0</v>
      </c>
      <c r="AC15" s="1054" t="s">
        <v>2225</v>
      </c>
      <c r="AE15" s="762" t="s">
        <v>638</v>
      </c>
      <c r="AF15" s="138">
        <v>0</v>
      </c>
      <c r="AG15" s="138">
        <v>0</v>
      </c>
      <c r="AH15" s="138">
        <v>0</v>
      </c>
      <c r="AI15" s="138">
        <v>0</v>
      </c>
      <c r="AJ15" s="138">
        <v>0</v>
      </c>
      <c r="AK15" s="138">
        <v>0</v>
      </c>
      <c r="AL15" s="138">
        <v>0</v>
      </c>
      <c r="AM15" s="138">
        <v>0</v>
      </c>
      <c r="AN15" s="138">
        <v>0</v>
      </c>
      <c r="AO15" s="138">
        <v>0</v>
      </c>
      <c r="AP15" s="138">
        <v>0</v>
      </c>
      <c r="AQ15" s="138">
        <v>0</v>
      </c>
      <c r="AR15" s="138">
        <v>0</v>
      </c>
      <c r="AS15" s="138">
        <v>0</v>
      </c>
      <c r="AT15" s="138">
        <v>0</v>
      </c>
      <c r="AU15" s="138">
        <v>0</v>
      </c>
      <c r="AV15" s="138">
        <v>0</v>
      </c>
      <c r="AW15" s="138">
        <v>0</v>
      </c>
      <c r="AX15" s="138">
        <v>0</v>
      </c>
      <c r="AY15" s="138">
        <v>0</v>
      </c>
      <c r="AZ15" s="138">
        <v>0</v>
      </c>
      <c r="BA15" s="138">
        <v>0</v>
      </c>
      <c r="BB15" s="138">
        <v>0</v>
      </c>
      <c r="BC15" s="138">
        <v>0</v>
      </c>
    </row>
    <row r="16" spans="1:55" s="140" customFormat="1" ht="12.75" customHeight="1">
      <c r="A16" s="775"/>
      <c r="B16" s="775"/>
      <c r="C16" s="775"/>
      <c r="D16" s="775"/>
      <c r="E16" s="141" t="str">
        <f>IF(AND(SUM(E12:E15)&gt;0,E13=0),"Missing Input",IF(AND(SUM(E12:E15)&gt;0,E14=0),"Missing Output",IF(AND(SUM(E12:E15)&gt;0,E13&gt;0,E14&gt;0),(E14*3.6+E15)/E13*100,"")))</f>
        <v/>
      </c>
      <c r="F16" s="141" t="str">
        <f t="shared" ref="F16:V16" si="3">IF(AND(SUM(F12:F15)&gt;0,F13=0),"Missing Input",IF(AND(SUM(F12:F15)&gt;0,F14=0),"Missing Output",IF(AND(SUM(F12:F15)&gt;0,F13&gt;0,F14&gt;0),(F14*3.6+F15)/F13*100,"")))</f>
        <v/>
      </c>
      <c r="G16" s="141" t="str">
        <f t="shared" si="3"/>
        <v/>
      </c>
      <c r="H16" s="141" t="str">
        <f t="shared" si="3"/>
        <v/>
      </c>
      <c r="I16" s="141" t="str">
        <f t="shared" si="3"/>
        <v/>
      </c>
      <c r="J16" s="141" t="str">
        <f t="shared" si="3"/>
        <v/>
      </c>
      <c r="K16" s="141" t="str">
        <f t="shared" si="3"/>
        <v/>
      </c>
      <c r="L16" s="141" t="str">
        <f t="shared" si="3"/>
        <v/>
      </c>
      <c r="M16" s="141" t="str">
        <f t="shared" si="3"/>
        <v/>
      </c>
      <c r="N16" s="141" t="str">
        <f t="shared" si="3"/>
        <v/>
      </c>
      <c r="O16" s="141" t="str">
        <f t="shared" si="3"/>
        <v/>
      </c>
      <c r="P16" s="141" t="str">
        <f t="shared" si="3"/>
        <v/>
      </c>
      <c r="Q16" s="141" t="str">
        <f t="shared" si="3"/>
        <v/>
      </c>
      <c r="R16" s="141" t="str">
        <f t="shared" si="3"/>
        <v/>
      </c>
      <c r="S16" s="141" t="str">
        <f t="shared" si="3"/>
        <v/>
      </c>
      <c r="T16" s="141" t="str">
        <f t="shared" si="3"/>
        <v/>
      </c>
      <c r="U16" s="141" t="str">
        <f t="shared" si="3"/>
        <v/>
      </c>
      <c r="V16" s="141" t="str">
        <f t="shared" si="3"/>
        <v/>
      </c>
      <c r="W16" s="141" t="str">
        <f t="shared" ref="W16:AB16" si="4">IF(AND(SUM(W12:W15)&gt;0,W13=0),"Missing Input",IF(AND(SUM(W12:W15)&gt;0,W14=0),"Missing Output",IF(AND(SUM(W12:W15)&gt;0,W13&gt;0,W14&gt;0),(W14*3.6+W15)/W13*100,"")))</f>
        <v/>
      </c>
      <c r="X16" s="141" t="str">
        <f t="shared" si="4"/>
        <v/>
      </c>
      <c r="Y16" s="141" t="str">
        <f t="shared" si="4"/>
        <v/>
      </c>
      <c r="Z16" s="141" t="str">
        <f t="shared" si="4"/>
        <v/>
      </c>
      <c r="AA16" s="141" t="str">
        <f t="shared" si="4"/>
        <v/>
      </c>
      <c r="AB16" s="141" t="str">
        <f t="shared" si="4"/>
        <v/>
      </c>
      <c r="AC16" s="1070" t="s">
        <v>2222</v>
      </c>
      <c r="AE16" s="762" t="s">
        <v>964</v>
      </c>
      <c r="AF16" s="141" t="str">
        <f t="shared" ref="AF16:BC16" si="5">IF(AND(SUM(AF12:AF15)&gt;0,AF13=0),"Missing Input",IF(AND(SUM(AF12:AF15)&gt;0,AF14=0),"Missing Output",IF(AND(SUM(AF12:AF15)&gt;0,AF13&gt;0,AF14&gt;0),(AF14*3.6+AF15)/AF13*100,"")))</f>
        <v/>
      </c>
      <c r="AG16" s="141" t="str">
        <f t="shared" si="5"/>
        <v/>
      </c>
      <c r="AH16" s="141" t="str">
        <f t="shared" si="5"/>
        <v/>
      </c>
      <c r="AI16" s="141" t="str">
        <f t="shared" si="5"/>
        <v/>
      </c>
      <c r="AJ16" s="141" t="str">
        <f t="shared" si="5"/>
        <v/>
      </c>
      <c r="AK16" s="141" t="str">
        <f t="shared" si="5"/>
        <v/>
      </c>
      <c r="AL16" s="141" t="str">
        <f t="shared" si="5"/>
        <v/>
      </c>
      <c r="AM16" s="141" t="str">
        <f t="shared" si="5"/>
        <v/>
      </c>
      <c r="AN16" s="141" t="str">
        <f t="shared" si="5"/>
        <v/>
      </c>
      <c r="AO16" s="141" t="str">
        <f t="shared" si="5"/>
        <v/>
      </c>
      <c r="AP16" s="141" t="str">
        <f t="shared" si="5"/>
        <v/>
      </c>
      <c r="AQ16" s="141" t="str">
        <f t="shared" si="5"/>
        <v/>
      </c>
      <c r="AR16" s="141" t="str">
        <f t="shared" si="5"/>
        <v/>
      </c>
      <c r="AS16" s="141" t="str">
        <f t="shared" si="5"/>
        <v/>
      </c>
      <c r="AT16" s="141" t="str">
        <f t="shared" si="5"/>
        <v/>
      </c>
      <c r="AU16" s="141" t="str">
        <f t="shared" si="5"/>
        <v/>
      </c>
      <c r="AV16" s="141" t="str">
        <f t="shared" si="5"/>
        <v/>
      </c>
      <c r="AW16" s="141" t="str">
        <f t="shared" si="5"/>
        <v/>
      </c>
      <c r="AX16" s="141" t="str">
        <f t="shared" si="5"/>
        <v/>
      </c>
      <c r="AY16" s="141" t="str">
        <f>IF(AND(SUM(AY12:AY15)&gt;0,AY13=0),"Missing Input",IF(AND(SUM(AY12:AY15)&gt;0,AY14=0),"Missing Output",IF(AND(SUM(AY12:AY15)&gt;0,AY13&gt;0,AY14&gt;0),(AY14*3.6+AY15)/AY13*100,"")))</f>
        <v/>
      </c>
      <c r="AZ16" s="141" t="str">
        <f>IF(AND(SUM(AZ12:AZ15)&gt;0,AZ13=0),"Missing Input",IF(AND(SUM(AZ12:AZ15)&gt;0,AZ14=0),"Missing Output",IF(AND(SUM(AZ12:AZ15)&gt;0,AZ13&gt;0,AZ14&gt;0),(AZ14*3.6+AZ15)/AZ13*100,"")))</f>
        <v/>
      </c>
      <c r="BA16" s="141" t="str">
        <f>IF(AND(SUM(BA12:BA15)&gt;0,BA13=0),"Missing Input",IF(AND(SUM(BA12:BA15)&gt;0,BA14=0),"Missing Output",IF(AND(SUM(BA12:BA15)&gt;0,BA13&gt;0,BA14&gt;0),(BA14*3.6+BA15)/BA13*100,"")))</f>
        <v/>
      </c>
      <c r="BB16" s="141" t="str">
        <f>IF(AND(SUM(BB12:BB15)&gt;0,BB13=0),"Missing Input",IF(AND(SUM(BB12:BB15)&gt;0,BB14=0),"Missing Output",IF(AND(SUM(BB12:BB15)&gt;0,BB13&gt;0,BB14&gt;0),(BB14*3.6+BB15)/BB13*100,"")))</f>
        <v/>
      </c>
      <c r="BC16" s="141" t="str">
        <f t="shared" si="5"/>
        <v/>
      </c>
    </row>
    <row r="17" spans="1:55" s="140" customFormat="1" ht="24" customHeight="1">
      <c r="A17" s="775"/>
      <c r="B17" s="775"/>
      <c r="C17" s="775"/>
      <c r="D17" s="775"/>
      <c r="E17" s="628"/>
      <c r="F17" s="628"/>
      <c r="G17" s="628"/>
      <c r="H17" s="628"/>
      <c r="I17" s="628"/>
      <c r="J17" s="629"/>
      <c r="K17" s="629"/>
      <c r="L17" s="629"/>
      <c r="M17" s="629"/>
      <c r="N17" s="629"/>
      <c r="O17" s="143"/>
      <c r="P17" s="629"/>
      <c r="Q17" s="629"/>
      <c r="R17" s="629"/>
      <c r="S17" s="629"/>
      <c r="T17" s="629"/>
      <c r="U17" s="629"/>
      <c r="V17" s="629"/>
      <c r="W17" s="629"/>
      <c r="X17" s="629"/>
      <c r="Y17" s="143"/>
      <c r="Z17" s="629"/>
      <c r="AA17" s="629"/>
      <c r="AB17" s="143"/>
      <c r="AC17" s="1066" t="s">
        <v>2269</v>
      </c>
      <c r="AE17" s="762" t="s">
        <v>198</v>
      </c>
      <c r="AF17" s="629"/>
      <c r="AG17" s="629"/>
      <c r="AH17" s="629"/>
      <c r="AI17" s="629"/>
      <c r="AJ17" s="629"/>
      <c r="AK17" s="629"/>
      <c r="AL17" s="629"/>
      <c r="AM17" s="629"/>
      <c r="AN17" s="629"/>
      <c r="AO17" s="629"/>
      <c r="AP17" s="629"/>
      <c r="AQ17" s="629"/>
      <c r="AR17" s="629"/>
      <c r="AS17" s="629"/>
      <c r="AT17" s="629"/>
      <c r="AU17" s="629"/>
      <c r="AV17" s="629"/>
      <c r="AW17" s="629"/>
      <c r="AX17" s="629"/>
      <c r="AY17" s="629"/>
      <c r="AZ17" s="629"/>
      <c r="BA17" s="629"/>
      <c r="BB17" s="629"/>
      <c r="BC17" s="629"/>
    </row>
    <row r="18" spans="1:55" s="140" customFormat="1" ht="12.75" customHeight="1">
      <c r="A18" s="775" t="s">
        <v>538</v>
      </c>
      <c r="B18" s="775" t="s">
        <v>73</v>
      </c>
      <c r="C18" s="775" t="s">
        <v>558</v>
      </c>
      <c r="D18" s="775" t="s">
        <v>888</v>
      </c>
      <c r="E18" s="138">
        <v>0</v>
      </c>
      <c r="F18" s="138">
        <v>0</v>
      </c>
      <c r="G18" s="138">
        <v>0</v>
      </c>
      <c r="H18" s="138">
        <v>0</v>
      </c>
      <c r="I18" s="138">
        <v>0</v>
      </c>
      <c r="J18" s="138">
        <v>0</v>
      </c>
      <c r="K18" s="138">
        <v>0</v>
      </c>
      <c r="L18" s="138">
        <v>0</v>
      </c>
      <c r="M18" s="138">
        <v>0</v>
      </c>
      <c r="N18" s="138">
        <v>0</v>
      </c>
      <c r="O18" s="138">
        <v>0</v>
      </c>
      <c r="P18" s="138">
        <v>0</v>
      </c>
      <c r="Q18" s="138">
        <v>0</v>
      </c>
      <c r="R18" s="138">
        <v>0</v>
      </c>
      <c r="S18" s="138">
        <v>0</v>
      </c>
      <c r="T18" s="138">
        <v>0</v>
      </c>
      <c r="U18" s="138">
        <v>0</v>
      </c>
      <c r="V18" s="138">
        <v>0</v>
      </c>
      <c r="W18" s="138">
        <v>0</v>
      </c>
      <c r="X18" s="138">
        <v>0</v>
      </c>
      <c r="Y18" s="138">
        <v>0</v>
      </c>
      <c r="Z18" s="138">
        <v>0</v>
      </c>
      <c r="AA18" s="138">
        <v>0</v>
      </c>
      <c r="AB18" s="138">
        <v>0</v>
      </c>
      <c r="AC18" s="1054" t="s">
        <v>2219</v>
      </c>
      <c r="AE18" s="762" t="s">
        <v>1474</v>
      </c>
      <c r="AF18" s="138">
        <v>0</v>
      </c>
      <c r="AG18" s="138">
        <v>0</v>
      </c>
      <c r="AH18" s="138">
        <v>0</v>
      </c>
      <c r="AI18" s="138">
        <v>0</v>
      </c>
      <c r="AJ18" s="138">
        <v>0</v>
      </c>
      <c r="AK18" s="138">
        <v>0</v>
      </c>
      <c r="AL18" s="138">
        <v>0</v>
      </c>
      <c r="AM18" s="138">
        <v>0</v>
      </c>
      <c r="AN18" s="138">
        <v>0</v>
      </c>
      <c r="AO18" s="138">
        <v>0</v>
      </c>
      <c r="AP18" s="138">
        <v>0</v>
      </c>
      <c r="AQ18" s="138">
        <v>0</v>
      </c>
      <c r="AR18" s="138">
        <v>0</v>
      </c>
      <c r="AS18" s="138">
        <v>0</v>
      </c>
      <c r="AT18" s="138">
        <v>0</v>
      </c>
      <c r="AU18" s="138">
        <v>0</v>
      </c>
      <c r="AV18" s="138">
        <v>0</v>
      </c>
      <c r="AW18" s="138">
        <v>0</v>
      </c>
      <c r="AX18" s="138">
        <v>0</v>
      </c>
      <c r="AY18" s="138">
        <v>0</v>
      </c>
      <c r="AZ18" s="138">
        <v>0</v>
      </c>
      <c r="BA18" s="138">
        <v>0</v>
      </c>
      <c r="BB18" s="138">
        <v>0</v>
      </c>
      <c r="BC18" s="138">
        <v>0</v>
      </c>
    </row>
    <row r="19" spans="1:55" s="140" customFormat="1" ht="12.75" customHeight="1">
      <c r="A19" s="775" t="s">
        <v>538</v>
      </c>
      <c r="B19" s="775" t="s">
        <v>1307</v>
      </c>
      <c r="C19" s="775" t="s">
        <v>558</v>
      </c>
      <c r="D19" s="775" t="s">
        <v>888</v>
      </c>
      <c r="E19" s="138">
        <v>0</v>
      </c>
      <c r="F19" s="138">
        <v>0</v>
      </c>
      <c r="G19" s="138">
        <v>0</v>
      </c>
      <c r="H19" s="138">
        <v>0</v>
      </c>
      <c r="I19" s="138">
        <v>0</v>
      </c>
      <c r="J19" s="138">
        <v>0</v>
      </c>
      <c r="K19" s="138">
        <v>0</v>
      </c>
      <c r="L19" s="138">
        <v>0</v>
      </c>
      <c r="M19" s="138">
        <v>0</v>
      </c>
      <c r="N19" s="138">
        <v>0</v>
      </c>
      <c r="O19" s="138">
        <v>0</v>
      </c>
      <c r="P19" s="138">
        <v>0</v>
      </c>
      <c r="Q19" s="138">
        <v>0</v>
      </c>
      <c r="R19" s="138">
        <v>0</v>
      </c>
      <c r="S19" s="138">
        <v>0</v>
      </c>
      <c r="T19" s="138">
        <v>0</v>
      </c>
      <c r="U19" s="138">
        <v>0</v>
      </c>
      <c r="V19" s="138">
        <v>0</v>
      </c>
      <c r="W19" s="138">
        <v>0</v>
      </c>
      <c r="X19" s="138">
        <v>0</v>
      </c>
      <c r="Y19" s="138">
        <v>0</v>
      </c>
      <c r="Z19" s="138">
        <v>0</v>
      </c>
      <c r="AA19" s="138">
        <v>0</v>
      </c>
      <c r="AB19" s="138">
        <v>0</v>
      </c>
      <c r="AC19" s="1054" t="s">
        <v>2220</v>
      </c>
      <c r="AE19" s="762" t="s">
        <v>636</v>
      </c>
      <c r="AF19" s="138">
        <v>0</v>
      </c>
      <c r="AG19" s="138">
        <v>0</v>
      </c>
      <c r="AH19" s="138">
        <v>0</v>
      </c>
      <c r="AI19" s="138">
        <v>0</v>
      </c>
      <c r="AJ19" s="138">
        <v>0</v>
      </c>
      <c r="AK19" s="138">
        <v>0</v>
      </c>
      <c r="AL19" s="138">
        <v>0</v>
      </c>
      <c r="AM19" s="138">
        <v>0</v>
      </c>
      <c r="AN19" s="138">
        <v>0</v>
      </c>
      <c r="AO19" s="138">
        <v>0</v>
      </c>
      <c r="AP19" s="138">
        <v>0</v>
      </c>
      <c r="AQ19" s="138">
        <v>0</v>
      </c>
      <c r="AR19" s="138">
        <v>0</v>
      </c>
      <c r="AS19" s="138">
        <v>0</v>
      </c>
      <c r="AT19" s="138">
        <v>0</v>
      </c>
      <c r="AU19" s="138">
        <v>0</v>
      </c>
      <c r="AV19" s="138">
        <v>0</v>
      </c>
      <c r="AW19" s="138">
        <v>0</v>
      </c>
      <c r="AX19" s="138">
        <v>0</v>
      </c>
      <c r="AY19" s="138">
        <v>0</v>
      </c>
      <c r="AZ19" s="138">
        <v>0</v>
      </c>
      <c r="BA19" s="138">
        <v>0</v>
      </c>
      <c r="BB19" s="138">
        <v>0</v>
      </c>
      <c r="BC19" s="138">
        <v>0</v>
      </c>
    </row>
    <row r="20" spans="1:55" s="140" customFormat="1" ht="12.75" customHeight="1">
      <c r="A20" s="775" t="s">
        <v>538</v>
      </c>
      <c r="B20" s="775" t="s">
        <v>75</v>
      </c>
      <c r="C20" s="775" t="s">
        <v>558</v>
      </c>
      <c r="D20" s="775" t="s">
        <v>888</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2225</v>
      </c>
      <c r="AE20" s="762" t="s">
        <v>638</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row>
    <row r="21" spans="1:55" s="140" customFormat="1" ht="12.75" customHeight="1">
      <c r="A21" s="775"/>
      <c r="B21" s="775"/>
      <c r="C21" s="775"/>
      <c r="D21" s="775"/>
      <c r="E21" s="141" t="str">
        <f>IF(AND(SUM(E18:E20)&gt;0,E19=0),"Missing Input",IF(AND(SUM(E18:E19)&gt;0,E20=0),"Missing Output",IF(AND(SUM(E18:E20)&gt;0,E19&gt;0,E20&gt;0),(E20/E19)*100,"")))</f>
        <v/>
      </c>
      <c r="F21" s="141" t="str">
        <f t="shared" ref="F21:V21" si="6">IF(AND(SUM(F18:F20)&gt;0,F19=0),"Missing Input",IF(AND(SUM(F18:F19)&gt;0,F20=0),"Missing Output",IF(AND(SUM(F18:F20)&gt;0,F19&gt;0,F20&gt;0),(F20/F19)*100,"")))</f>
        <v/>
      </c>
      <c r="G21" s="141" t="str">
        <f t="shared" si="6"/>
        <v/>
      </c>
      <c r="H21" s="141" t="str">
        <f t="shared" si="6"/>
        <v/>
      </c>
      <c r="I21" s="141" t="str">
        <f t="shared" si="6"/>
        <v/>
      </c>
      <c r="J21" s="141" t="str">
        <f t="shared" si="6"/>
        <v/>
      </c>
      <c r="K21" s="141" t="str">
        <f t="shared" si="6"/>
        <v/>
      </c>
      <c r="L21" s="141" t="str">
        <f t="shared" si="6"/>
        <v/>
      </c>
      <c r="M21" s="141" t="str">
        <f t="shared" si="6"/>
        <v/>
      </c>
      <c r="N21" s="141" t="str">
        <f t="shared" si="6"/>
        <v/>
      </c>
      <c r="O21" s="141" t="str">
        <f t="shared" si="6"/>
        <v/>
      </c>
      <c r="P21" s="141" t="str">
        <f t="shared" si="6"/>
        <v/>
      </c>
      <c r="Q21" s="141" t="str">
        <f t="shared" si="6"/>
        <v/>
      </c>
      <c r="R21" s="141" t="str">
        <f t="shared" si="6"/>
        <v/>
      </c>
      <c r="S21" s="141" t="str">
        <f t="shared" si="6"/>
        <v/>
      </c>
      <c r="T21" s="141" t="str">
        <f t="shared" si="6"/>
        <v/>
      </c>
      <c r="U21" s="141" t="str">
        <f t="shared" si="6"/>
        <v/>
      </c>
      <c r="V21" s="141" t="str">
        <f t="shared" si="6"/>
        <v/>
      </c>
      <c r="W21" s="141" t="str">
        <f t="shared" ref="W21:AB21" si="7">IF(AND(SUM(W18:W20)&gt;0,W19=0),"Missing Input",IF(AND(SUM(W18:W19)&gt;0,W20=0),"Missing Output",IF(AND(SUM(W18:W20)&gt;0,W19&gt;0,W20&gt;0),(W20/W19)*100,"")))</f>
        <v/>
      </c>
      <c r="X21" s="141" t="str">
        <f t="shared" si="7"/>
        <v/>
      </c>
      <c r="Y21" s="141" t="str">
        <f t="shared" si="7"/>
        <v/>
      </c>
      <c r="Z21" s="141" t="str">
        <f t="shared" si="7"/>
        <v/>
      </c>
      <c r="AA21" s="141" t="str">
        <f t="shared" si="7"/>
        <v/>
      </c>
      <c r="AB21" s="141" t="str">
        <f t="shared" si="7"/>
        <v/>
      </c>
      <c r="AC21" s="1070" t="s">
        <v>2222</v>
      </c>
      <c r="AE21" s="762" t="s">
        <v>964</v>
      </c>
      <c r="AF21" s="141" t="str">
        <f t="shared" ref="AF21:BC21" si="8">IF(AND(SUM(AF18:AF20)&gt;0,AF19=0),"Missing Input",IF(AND(SUM(AF18:AF19)&gt;0,AF20=0),"Missing Output",IF(AND(SUM(AF18:AF20)&gt;0,AF19&gt;0,AF20&gt;0),(AF20/AF19)*100,"")))</f>
        <v/>
      </c>
      <c r="AG21" s="141" t="str">
        <f t="shared" si="8"/>
        <v/>
      </c>
      <c r="AH21" s="141" t="str">
        <f t="shared" si="8"/>
        <v/>
      </c>
      <c r="AI21" s="141" t="str">
        <f t="shared" si="8"/>
        <v/>
      </c>
      <c r="AJ21" s="141" t="str">
        <f t="shared" si="8"/>
        <v/>
      </c>
      <c r="AK21" s="141" t="str">
        <f t="shared" si="8"/>
        <v/>
      </c>
      <c r="AL21" s="141" t="str">
        <f t="shared" si="8"/>
        <v/>
      </c>
      <c r="AM21" s="141" t="str">
        <f t="shared" si="8"/>
        <v/>
      </c>
      <c r="AN21" s="141" t="str">
        <f t="shared" si="8"/>
        <v/>
      </c>
      <c r="AO21" s="141" t="str">
        <f t="shared" si="8"/>
        <v/>
      </c>
      <c r="AP21" s="141" t="str">
        <f t="shared" si="8"/>
        <v/>
      </c>
      <c r="AQ21" s="141" t="str">
        <f t="shared" si="8"/>
        <v/>
      </c>
      <c r="AR21" s="141" t="str">
        <f t="shared" si="8"/>
        <v/>
      </c>
      <c r="AS21" s="141" t="str">
        <f t="shared" si="8"/>
        <v/>
      </c>
      <c r="AT21" s="141" t="str">
        <f t="shared" si="8"/>
        <v/>
      </c>
      <c r="AU21" s="141" t="str">
        <f t="shared" si="8"/>
        <v/>
      </c>
      <c r="AV21" s="141" t="str">
        <f t="shared" si="8"/>
        <v/>
      </c>
      <c r="AW21" s="141" t="str">
        <f t="shared" si="8"/>
        <v/>
      </c>
      <c r="AX21" s="141" t="str">
        <f t="shared" si="8"/>
        <v/>
      </c>
      <c r="AY21" s="141" t="str">
        <f>IF(AND(SUM(AY18:AY20)&gt;0,AY19=0),"Missing Input",IF(AND(SUM(AY18:AY19)&gt;0,AY20=0),"Missing Output",IF(AND(SUM(AY18:AY20)&gt;0,AY19&gt;0,AY20&gt;0),(AY20/AY19)*100,"")))</f>
        <v/>
      </c>
      <c r="AZ21" s="141" t="str">
        <f>IF(AND(SUM(AZ18:AZ20)&gt;0,AZ19=0),"Missing Input",IF(AND(SUM(AZ18:AZ19)&gt;0,AZ20=0),"Missing Output",IF(AND(SUM(AZ18:AZ20)&gt;0,AZ19&gt;0,AZ20&gt;0),(AZ20/AZ19)*100,"")))</f>
        <v/>
      </c>
      <c r="BA21" s="141" t="str">
        <f>IF(AND(SUM(BA18:BA20)&gt;0,BA19=0),"Missing Input",IF(AND(SUM(BA18:BA19)&gt;0,BA20=0),"Missing Output",IF(AND(SUM(BA18:BA20)&gt;0,BA19&gt;0,BA20&gt;0),(BA20/BA19)*100,"")))</f>
        <v/>
      </c>
      <c r="BB21" s="141" t="str">
        <f>IF(AND(SUM(BB18:BB20)&gt;0,BB19=0),"Missing Input",IF(AND(SUM(BB18:BB19)&gt;0,BB20=0),"Missing Output",IF(AND(SUM(BB18:BB20)&gt;0,BB19&gt;0,BB20&gt;0),(BB20/BB19)*100,"")))</f>
        <v/>
      </c>
      <c r="BC21" s="141" t="str">
        <f t="shared" si="8"/>
        <v/>
      </c>
    </row>
    <row r="22" spans="1:55" s="137" customFormat="1" ht="24" customHeight="1">
      <c r="A22" s="775"/>
      <c r="B22" s="775"/>
      <c r="C22" s="775"/>
      <c r="D22" s="775"/>
      <c r="E22" s="628"/>
      <c r="F22" s="628"/>
      <c r="G22" s="628"/>
      <c r="H22" s="628"/>
      <c r="I22" s="628"/>
      <c r="J22" s="629"/>
      <c r="K22" s="629"/>
      <c r="L22" s="629"/>
      <c r="M22" s="629"/>
      <c r="N22" s="629"/>
      <c r="O22" s="143"/>
      <c r="P22" s="629"/>
      <c r="Q22" s="629"/>
      <c r="R22" s="629"/>
      <c r="S22" s="629"/>
      <c r="T22" s="629"/>
      <c r="U22" s="629"/>
      <c r="V22" s="629"/>
      <c r="W22" s="629"/>
      <c r="X22" s="629"/>
      <c r="Y22" s="143"/>
      <c r="Z22" s="629"/>
      <c r="AA22" s="629"/>
      <c r="AB22" s="143"/>
      <c r="AC22" s="1061" t="s">
        <v>2144</v>
      </c>
      <c r="AE22" s="762" t="s">
        <v>191</v>
      </c>
      <c r="AF22" s="629"/>
      <c r="AG22" s="629"/>
      <c r="AH22" s="629"/>
      <c r="AI22" s="629"/>
      <c r="AJ22" s="629"/>
      <c r="AK22" s="629"/>
      <c r="AL22" s="629"/>
      <c r="AM22" s="629"/>
      <c r="AN22" s="629"/>
      <c r="AO22" s="629"/>
      <c r="AP22" s="629"/>
      <c r="AQ22" s="629"/>
      <c r="AR22" s="629"/>
      <c r="AS22" s="629"/>
      <c r="AT22" s="629"/>
      <c r="AU22" s="629"/>
      <c r="AV22" s="629"/>
      <c r="AW22" s="629"/>
      <c r="AX22" s="629"/>
      <c r="AY22" s="629"/>
      <c r="AZ22" s="629"/>
      <c r="BA22" s="629"/>
      <c r="BB22" s="629"/>
      <c r="BC22" s="629"/>
    </row>
    <row r="23" spans="1:55" s="140" customFormat="1" ht="12.75" customHeight="1">
      <c r="A23" s="775" t="s">
        <v>538</v>
      </c>
      <c r="B23" s="775" t="s">
        <v>73</v>
      </c>
      <c r="C23" s="775" t="s">
        <v>245</v>
      </c>
      <c r="D23" s="775" t="s">
        <v>888</v>
      </c>
      <c r="E23" s="138">
        <v>0</v>
      </c>
      <c r="F23" s="138">
        <v>0</v>
      </c>
      <c r="G23" s="138">
        <v>0</v>
      </c>
      <c r="H23" s="138">
        <v>0</v>
      </c>
      <c r="I23" s="138">
        <v>0</v>
      </c>
      <c r="J23" s="138">
        <v>0</v>
      </c>
      <c r="K23" s="138">
        <v>0</v>
      </c>
      <c r="L23" s="138">
        <v>0</v>
      </c>
      <c r="M23" s="138">
        <v>0</v>
      </c>
      <c r="N23" s="138">
        <v>0</v>
      </c>
      <c r="O23" s="138">
        <v>0</v>
      </c>
      <c r="P23" s="138">
        <v>0</v>
      </c>
      <c r="Q23" s="138">
        <v>0</v>
      </c>
      <c r="R23" s="138">
        <v>0</v>
      </c>
      <c r="S23" s="138">
        <v>0</v>
      </c>
      <c r="T23" s="138">
        <v>0</v>
      </c>
      <c r="U23" s="138">
        <v>0</v>
      </c>
      <c r="V23" s="138">
        <v>0</v>
      </c>
      <c r="W23" s="138">
        <v>0</v>
      </c>
      <c r="X23" s="138">
        <v>0</v>
      </c>
      <c r="Y23" s="138">
        <v>0</v>
      </c>
      <c r="Z23" s="138">
        <v>0</v>
      </c>
      <c r="AA23" s="138">
        <v>0</v>
      </c>
      <c r="AB23" s="138">
        <v>0</v>
      </c>
      <c r="AC23" s="1054" t="s">
        <v>2219</v>
      </c>
      <c r="AE23" s="762" t="s">
        <v>1474</v>
      </c>
      <c r="AF23" s="138">
        <v>0</v>
      </c>
      <c r="AG23" s="138">
        <v>0</v>
      </c>
      <c r="AH23" s="138">
        <v>0</v>
      </c>
      <c r="AI23" s="138">
        <v>0</v>
      </c>
      <c r="AJ23" s="138">
        <v>0</v>
      </c>
      <c r="AK23" s="138">
        <v>0</v>
      </c>
      <c r="AL23" s="138">
        <v>0</v>
      </c>
      <c r="AM23" s="138">
        <v>0</v>
      </c>
      <c r="AN23" s="138">
        <v>0</v>
      </c>
      <c r="AO23" s="138">
        <v>0</v>
      </c>
      <c r="AP23" s="138">
        <v>0</v>
      </c>
      <c r="AQ23" s="138">
        <v>0</v>
      </c>
      <c r="AR23" s="138">
        <v>0</v>
      </c>
      <c r="AS23" s="138">
        <v>0</v>
      </c>
      <c r="AT23" s="138">
        <v>0</v>
      </c>
      <c r="AU23" s="138">
        <v>0</v>
      </c>
      <c r="AV23" s="138">
        <v>0</v>
      </c>
      <c r="AW23" s="138">
        <v>0</v>
      </c>
      <c r="AX23" s="138">
        <v>0</v>
      </c>
      <c r="AY23" s="138">
        <v>0</v>
      </c>
      <c r="AZ23" s="138">
        <v>0</v>
      </c>
      <c r="BA23" s="138">
        <v>0</v>
      </c>
      <c r="BB23" s="138">
        <v>0</v>
      </c>
      <c r="BC23" s="138">
        <v>0</v>
      </c>
    </row>
    <row r="24" spans="1:55" s="140" customFormat="1" ht="12.75" customHeight="1">
      <c r="A24" s="775" t="s">
        <v>538</v>
      </c>
      <c r="B24" s="775" t="s">
        <v>1307</v>
      </c>
      <c r="C24" s="775" t="s">
        <v>245</v>
      </c>
      <c r="D24" s="775" t="s">
        <v>888</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762" t="s">
        <v>636</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row>
    <row r="25" spans="1:55" s="140" customFormat="1" ht="12.75" customHeight="1">
      <c r="A25" s="775" t="s">
        <v>538</v>
      </c>
      <c r="B25" s="775" t="s">
        <v>74</v>
      </c>
      <c r="C25" s="775" t="s">
        <v>245</v>
      </c>
      <c r="D25" s="775" t="s">
        <v>888</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762" t="s">
        <v>637</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row>
    <row r="26" spans="1:55" s="140" customFormat="1" ht="12.75" customHeight="1">
      <c r="A26" s="775"/>
      <c r="B26" s="775"/>
      <c r="C26" s="775"/>
      <c r="D26" s="775"/>
      <c r="E26" s="141" t="str">
        <f>IF(AND(SUM(E23:E25)&gt;0,E24=0),"Missing Input",IF(AND(SUM(E23:E24)&gt;0,E25=0),"Missing Output",IF(AND(SUM(E23:E25)&gt;0,E24&gt;0,E25&gt;0),(E25*3.6)/E24*100,"")))</f>
        <v/>
      </c>
      <c r="F26" s="141" t="str">
        <f t="shared" ref="F26:V26" si="9">IF(AND(SUM(F23:F25)&gt;0,F24=0),"Missing Input",IF(AND(SUM(F23:F24)&gt;0,F25=0),"Missing Output",IF(AND(SUM(F23:F25)&gt;0,F24&gt;0,F25&gt;0),(F25*3.6)/F24*100,"")))</f>
        <v/>
      </c>
      <c r="G26" s="141" t="str">
        <f t="shared" si="9"/>
        <v/>
      </c>
      <c r="H26" s="141" t="str">
        <f t="shared" si="9"/>
        <v/>
      </c>
      <c r="I26" s="141" t="str">
        <f t="shared" si="9"/>
        <v/>
      </c>
      <c r="J26" s="141" t="str">
        <f t="shared" si="9"/>
        <v/>
      </c>
      <c r="K26" s="141" t="str">
        <f t="shared" si="9"/>
        <v/>
      </c>
      <c r="L26" s="141" t="str">
        <f t="shared" si="9"/>
        <v/>
      </c>
      <c r="M26" s="141" t="str">
        <f t="shared" si="9"/>
        <v/>
      </c>
      <c r="N26" s="141" t="str">
        <f t="shared" si="9"/>
        <v/>
      </c>
      <c r="O26" s="141" t="str">
        <f t="shared" si="9"/>
        <v/>
      </c>
      <c r="P26" s="141" t="str">
        <f t="shared" si="9"/>
        <v/>
      </c>
      <c r="Q26" s="141" t="str">
        <f t="shared" si="9"/>
        <v/>
      </c>
      <c r="R26" s="141" t="str">
        <f t="shared" si="9"/>
        <v/>
      </c>
      <c r="S26" s="141" t="str">
        <f t="shared" si="9"/>
        <v/>
      </c>
      <c r="T26" s="141" t="str">
        <f t="shared" si="9"/>
        <v/>
      </c>
      <c r="U26" s="141" t="str">
        <f t="shared" si="9"/>
        <v/>
      </c>
      <c r="V26" s="141" t="str">
        <f t="shared" si="9"/>
        <v/>
      </c>
      <c r="W26" s="141" t="str">
        <f t="shared" ref="W26:AB26" si="10">IF(AND(SUM(W23:W25)&gt;0,W24=0),"Missing Input",IF(AND(SUM(W23:W24)&gt;0,W25=0),"Missing Output",IF(AND(SUM(W23:W25)&gt;0,W24&gt;0,W25&gt;0),(W25*3.6)/W24*100,"")))</f>
        <v/>
      </c>
      <c r="X26" s="141" t="str">
        <f t="shared" si="10"/>
        <v/>
      </c>
      <c r="Y26" s="141" t="str">
        <f t="shared" si="10"/>
        <v/>
      </c>
      <c r="Z26" s="141" t="str">
        <f t="shared" si="10"/>
        <v/>
      </c>
      <c r="AA26" s="141" t="str">
        <f t="shared" si="10"/>
        <v/>
      </c>
      <c r="AB26" s="141" t="str">
        <f t="shared" si="10"/>
        <v/>
      </c>
      <c r="AC26" s="1070" t="s">
        <v>2222</v>
      </c>
      <c r="AE26" s="762" t="s">
        <v>964</v>
      </c>
      <c r="AF26" s="141" t="str">
        <f t="shared" ref="AF26:BC26" si="11">IF(AND(SUM(AF23:AF25)&gt;0,AF24=0),"Missing Input",IF(AND(SUM(AF23:AF24)&gt;0,AF25=0),"Missing Output",IF(AND(SUM(AF23:AF25)&gt;0,AF24&gt;0,AF25&gt;0),(AF25*3.6)/AF24*100,"")))</f>
        <v/>
      </c>
      <c r="AG26" s="141" t="str">
        <f t="shared" si="11"/>
        <v/>
      </c>
      <c r="AH26" s="141" t="str">
        <f t="shared" si="11"/>
        <v/>
      </c>
      <c r="AI26" s="141" t="str">
        <f t="shared" si="11"/>
        <v/>
      </c>
      <c r="AJ26" s="141" t="str">
        <f t="shared" si="11"/>
        <v/>
      </c>
      <c r="AK26" s="141" t="str">
        <f t="shared" si="11"/>
        <v/>
      </c>
      <c r="AL26" s="141" t="str">
        <f t="shared" si="11"/>
        <v/>
      </c>
      <c r="AM26" s="141" t="str">
        <f t="shared" si="11"/>
        <v/>
      </c>
      <c r="AN26" s="141" t="str">
        <f t="shared" si="11"/>
        <v/>
      </c>
      <c r="AO26" s="141" t="str">
        <f t="shared" si="11"/>
        <v/>
      </c>
      <c r="AP26" s="141" t="str">
        <f t="shared" si="11"/>
        <v/>
      </c>
      <c r="AQ26" s="141" t="str">
        <f t="shared" si="11"/>
        <v/>
      </c>
      <c r="AR26" s="141" t="str">
        <f t="shared" si="11"/>
        <v/>
      </c>
      <c r="AS26" s="141" t="str">
        <f t="shared" si="11"/>
        <v/>
      </c>
      <c r="AT26" s="141" t="str">
        <f t="shared" si="11"/>
        <v/>
      </c>
      <c r="AU26" s="141" t="str">
        <f t="shared" si="11"/>
        <v/>
      </c>
      <c r="AV26" s="141" t="str">
        <f t="shared" si="11"/>
        <v/>
      </c>
      <c r="AW26" s="141" t="str">
        <f t="shared" si="11"/>
        <v/>
      </c>
      <c r="AX26" s="141" t="str">
        <f t="shared" si="11"/>
        <v/>
      </c>
      <c r="AY26" s="141" t="str">
        <f>IF(AND(SUM(AY23:AY25)&gt;0,AY24=0),"Missing Input",IF(AND(SUM(AY23:AY24)&gt;0,AY25=0),"Missing Output",IF(AND(SUM(AY23:AY25)&gt;0,AY24&gt;0,AY25&gt;0),(AY25*3.6)/AY24*100,"")))</f>
        <v/>
      </c>
      <c r="AZ26" s="141" t="str">
        <f>IF(AND(SUM(AZ23:AZ25)&gt;0,AZ24=0),"Missing Input",IF(AND(SUM(AZ23:AZ24)&gt;0,AZ25=0),"Missing Output",IF(AND(SUM(AZ23:AZ25)&gt;0,AZ24&gt;0,AZ25&gt;0),(AZ25*3.6)/AZ24*100,"")))</f>
        <v/>
      </c>
      <c r="BA26" s="141" t="str">
        <f>IF(AND(SUM(BA23:BA25)&gt;0,BA24=0),"Missing Input",IF(AND(SUM(BA23:BA24)&gt;0,BA25=0),"Missing Output",IF(AND(SUM(BA23:BA25)&gt;0,BA24&gt;0,BA25&gt;0),(BA25*3.6)/BA24*100,"")))</f>
        <v/>
      </c>
      <c r="BB26" s="141" t="str">
        <f>IF(AND(SUM(BB23:BB25)&gt;0,BB24=0),"Missing Input",IF(AND(SUM(BB23:BB24)&gt;0,BB25=0),"Missing Output",IF(AND(SUM(BB23:BB25)&gt;0,BB24&gt;0,BB25&gt;0),(BB25*3.6)/BB24*100,"")))</f>
        <v/>
      </c>
      <c r="BC26" s="141" t="str">
        <f t="shared" si="11"/>
        <v/>
      </c>
    </row>
    <row r="27" spans="1:55" s="140" customFormat="1" ht="24" customHeight="1">
      <c r="A27" s="775"/>
      <c r="B27" s="775"/>
      <c r="C27" s="775"/>
      <c r="D27" s="775"/>
      <c r="E27" s="628"/>
      <c r="F27" s="628"/>
      <c r="G27" s="628"/>
      <c r="H27" s="628"/>
      <c r="I27" s="628"/>
      <c r="J27" s="629"/>
      <c r="K27" s="629"/>
      <c r="L27" s="629"/>
      <c r="M27" s="629"/>
      <c r="N27" s="629"/>
      <c r="O27" s="143"/>
      <c r="P27" s="629"/>
      <c r="Q27" s="629"/>
      <c r="R27" s="629"/>
      <c r="S27" s="629"/>
      <c r="T27" s="629"/>
      <c r="U27" s="629"/>
      <c r="V27" s="629"/>
      <c r="W27" s="629"/>
      <c r="X27" s="629"/>
      <c r="Y27" s="143"/>
      <c r="Z27" s="629"/>
      <c r="AA27" s="629"/>
      <c r="AB27" s="143"/>
      <c r="AC27" s="1063" t="s">
        <v>2143</v>
      </c>
      <c r="AE27" s="762" t="s">
        <v>192</v>
      </c>
      <c r="AF27" s="629"/>
      <c r="AG27" s="629"/>
      <c r="AH27" s="629"/>
      <c r="AI27" s="629"/>
      <c r="AJ27" s="629"/>
      <c r="AK27" s="629"/>
      <c r="AL27" s="629"/>
      <c r="AM27" s="629"/>
      <c r="AN27" s="629"/>
      <c r="AO27" s="629"/>
      <c r="AP27" s="629"/>
      <c r="AQ27" s="629"/>
      <c r="AR27" s="629"/>
      <c r="AS27" s="629"/>
      <c r="AT27" s="629"/>
      <c r="AU27" s="629"/>
      <c r="AV27" s="629"/>
      <c r="AW27" s="629"/>
      <c r="AX27" s="629"/>
      <c r="AY27" s="629"/>
      <c r="AZ27" s="629"/>
      <c r="BA27" s="629"/>
      <c r="BB27" s="629"/>
      <c r="BC27" s="629"/>
    </row>
    <row r="28" spans="1:55" s="140" customFormat="1" ht="12.75" customHeight="1">
      <c r="A28" s="775" t="s">
        <v>538</v>
      </c>
      <c r="B28" s="775" t="s">
        <v>73</v>
      </c>
      <c r="C28" s="775" t="s">
        <v>246</v>
      </c>
      <c r="D28" s="775" t="s">
        <v>888</v>
      </c>
      <c r="E28" s="138">
        <v>0</v>
      </c>
      <c r="F28" s="138">
        <v>0</v>
      </c>
      <c r="G28" s="138">
        <v>0</v>
      </c>
      <c r="H28" s="138">
        <v>0</v>
      </c>
      <c r="I28" s="138">
        <v>0</v>
      </c>
      <c r="J28" s="138">
        <v>0</v>
      </c>
      <c r="K28" s="138">
        <v>0</v>
      </c>
      <c r="L28" s="138">
        <v>0</v>
      </c>
      <c r="M28" s="138">
        <v>0</v>
      </c>
      <c r="N28" s="138">
        <v>0</v>
      </c>
      <c r="O28" s="138">
        <v>0</v>
      </c>
      <c r="P28" s="138">
        <v>0</v>
      </c>
      <c r="Q28" s="138">
        <v>0</v>
      </c>
      <c r="R28" s="138">
        <v>0</v>
      </c>
      <c r="S28" s="138">
        <v>0</v>
      </c>
      <c r="T28" s="138">
        <v>0</v>
      </c>
      <c r="U28" s="138">
        <v>0</v>
      </c>
      <c r="V28" s="138">
        <v>0</v>
      </c>
      <c r="W28" s="138">
        <v>0</v>
      </c>
      <c r="X28" s="138">
        <v>0</v>
      </c>
      <c r="Y28" s="138">
        <v>0</v>
      </c>
      <c r="Z28" s="138">
        <v>0</v>
      </c>
      <c r="AA28" s="138">
        <v>0</v>
      </c>
      <c r="AB28" s="138">
        <v>0</v>
      </c>
      <c r="AC28" s="1054" t="s">
        <v>2219</v>
      </c>
      <c r="AE28" s="762" t="s">
        <v>1474</v>
      </c>
      <c r="AF28" s="138">
        <v>0</v>
      </c>
      <c r="AG28" s="138">
        <v>0</v>
      </c>
      <c r="AH28" s="138">
        <v>0</v>
      </c>
      <c r="AI28" s="138">
        <v>0</v>
      </c>
      <c r="AJ28" s="138">
        <v>0</v>
      </c>
      <c r="AK28" s="138">
        <v>0</v>
      </c>
      <c r="AL28" s="138">
        <v>0</v>
      </c>
      <c r="AM28" s="138">
        <v>0</v>
      </c>
      <c r="AN28" s="138">
        <v>0</v>
      </c>
      <c r="AO28" s="138">
        <v>0</v>
      </c>
      <c r="AP28" s="138">
        <v>0</v>
      </c>
      <c r="AQ28" s="138">
        <v>0</v>
      </c>
      <c r="AR28" s="138">
        <v>0</v>
      </c>
      <c r="AS28" s="138">
        <v>0</v>
      </c>
      <c r="AT28" s="138">
        <v>0</v>
      </c>
      <c r="AU28" s="138">
        <v>0</v>
      </c>
      <c r="AV28" s="138">
        <v>0</v>
      </c>
      <c r="AW28" s="138">
        <v>0</v>
      </c>
      <c r="AX28" s="138">
        <v>0</v>
      </c>
      <c r="AY28" s="138">
        <v>0</v>
      </c>
      <c r="AZ28" s="138">
        <v>0</v>
      </c>
      <c r="BA28" s="138">
        <v>0</v>
      </c>
      <c r="BB28" s="138">
        <v>0</v>
      </c>
      <c r="BC28" s="138">
        <v>0</v>
      </c>
    </row>
    <row r="29" spans="1:55" s="140" customFormat="1" ht="12.75" customHeight="1">
      <c r="A29" s="775" t="s">
        <v>538</v>
      </c>
      <c r="B29" s="775" t="s">
        <v>1307</v>
      </c>
      <c r="C29" s="775" t="s">
        <v>246</v>
      </c>
      <c r="D29" s="775" t="s">
        <v>888</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762" t="s">
        <v>636</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row>
    <row r="30" spans="1:55" s="140" customFormat="1" ht="12.75" customHeight="1">
      <c r="A30" s="775" t="s">
        <v>538</v>
      </c>
      <c r="B30" s="775" t="s">
        <v>74</v>
      </c>
      <c r="C30" s="775" t="s">
        <v>246</v>
      </c>
      <c r="D30" s="775" t="s">
        <v>888</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2221</v>
      </c>
      <c r="AE30" s="762" t="s">
        <v>637</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row>
    <row r="31" spans="1:55" s="140" customFormat="1" ht="12.75" customHeight="1">
      <c r="A31" s="775" t="s">
        <v>538</v>
      </c>
      <c r="B31" s="775" t="s">
        <v>75</v>
      </c>
      <c r="C31" s="775" t="s">
        <v>246</v>
      </c>
      <c r="D31" s="775" t="s">
        <v>888</v>
      </c>
      <c r="E31" s="138">
        <v>0</v>
      </c>
      <c r="F31" s="138">
        <v>0</v>
      </c>
      <c r="G31" s="138">
        <v>0</v>
      </c>
      <c r="H31" s="138">
        <v>0</v>
      </c>
      <c r="I31" s="138">
        <v>0</v>
      </c>
      <c r="J31" s="138">
        <v>0</v>
      </c>
      <c r="K31" s="138">
        <v>0</v>
      </c>
      <c r="L31" s="138">
        <v>0</v>
      </c>
      <c r="M31" s="138">
        <v>0</v>
      </c>
      <c r="N31" s="138">
        <v>0</v>
      </c>
      <c r="O31" s="138">
        <v>0</v>
      </c>
      <c r="P31" s="138">
        <v>0</v>
      </c>
      <c r="Q31" s="138">
        <v>0</v>
      </c>
      <c r="R31" s="138">
        <v>0</v>
      </c>
      <c r="S31" s="138">
        <v>0</v>
      </c>
      <c r="T31" s="138">
        <v>0</v>
      </c>
      <c r="U31" s="138">
        <v>0</v>
      </c>
      <c r="V31" s="138">
        <v>0</v>
      </c>
      <c r="W31" s="138">
        <v>0</v>
      </c>
      <c r="X31" s="138">
        <v>0</v>
      </c>
      <c r="Y31" s="138">
        <v>0</v>
      </c>
      <c r="Z31" s="138">
        <v>0</v>
      </c>
      <c r="AA31" s="138">
        <v>0</v>
      </c>
      <c r="AB31" s="138">
        <v>0</v>
      </c>
      <c r="AC31" s="1054" t="s">
        <v>2225</v>
      </c>
      <c r="AE31" s="762" t="s">
        <v>638</v>
      </c>
      <c r="AF31" s="138">
        <v>0</v>
      </c>
      <c r="AG31" s="138">
        <v>0</v>
      </c>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0</v>
      </c>
      <c r="AW31" s="138">
        <v>0</v>
      </c>
      <c r="AX31" s="138">
        <v>0</v>
      </c>
      <c r="AY31" s="138">
        <v>0</v>
      </c>
      <c r="AZ31" s="138">
        <v>0</v>
      </c>
      <c r="BA31" s="138">
        <v>0</v>
      </c>
      <c r="BB31" s="138">
        <v>0</v>
      </c>
      <c r="BC31" s="138">
        <v>0</v>
      </c>
    </row>
    <row r="32" spans="1:55" s="140" customFormat="1" ht="12.75" customHeight="1">
      <c r="A32" s="775"/>
      <c r="B32" s="775"/>
      <c r="C32" s="775"/>
      <c r="D32" s="775"/>
      <c r="E32" s="141" t="str">
        <f>IF(AND(SUM(E28:E31)&gt;0,E29=0),"Missing Input",IF(AND(SUM(E28:E31)&gt;0,E30=0),"Missing Output",IF(AND(SUM(E28:E31)&gt;0,E29&gt;0,E30&gt;0),(E30*3.6+E31)/E29*100,"")))</f>
        <v/>
      </c>
      <c r="F32" s="141" t="str">
        <f t="shared" ref="F32:V32" si="12">IF(AND(SUM(F28:F31)&gt;0,F29=0),"Missing Input",IF(AND(SUM(F28:F31)&gt;0,F30=0),"Missing Output",IF(AND(SUM(F28:F31)&gt;0,F29&gt;0,F30&gt;0),(F30*3.6+F31)/F29*100,"")))</f>
        <v/>
      </c>
      <c r="G32" s="141" t="str">
        <f t="shared" si="12"/>
        <v/>
      </c>
      <c r="H32" s="141" t="str">
        <f t="shared" si="12"/>
        <v/>
      </c>
      <c r="I32" s="141" t="str">
        <f t="shared" si="12"/>
        <v/>
      </c>
      <c r="J32" s="141" t="str">
        <f t="shared" si="12"/>
        <v/>
      </c>
      <c r="K32" s="141" t="str">
        <f t="shared" si="12"/>
        <v/>
      </c>
      <c r="L32" s="141" t="str">
        <f t="shared" si="12"/>
        <v/>
      </c>
      <c r="M32" s="141" t="str">
        <f t="shared" si="12"/>
        <v/>
      </c>
      <c r="N32" s="141" t="str">
        <f t="shared" si="12"/>
        <v/>
      </c>
      <c r="O32" s="141" t="str">
        <f t="shared" si="12"/>
        <v/>
      </c>
      <c r="P32" s="141" t="str">
        <f t="shared" si="12"/>
        <v/>
      </c>
      <c r="Q32" s="141" t="str">
        <f t="shared" si="12"/>
        <v/>
      </c>
      <c r="R32" s="141" t="str">
        <f t="shared" si="12"/>
        <v/>
      </c>
      <c r="S32" s="141" t="str">
        <f t="shared" si="12"/>
        <v/>
      </c>
      <c r="T32" s="141" t="str">
        <f t="shared" si="12"/>
        <v/>
      </c>
      <c r="U32" s="141" t="str">
        <f t="shared" si="12"/>
        <v/>
      </c>
      <c r="V32" s="141" t="str">
        <f t="shared" si="12"/>
        <v/>
      </c>
      <c r="W32" s="141" t="str">
        <f t="shared" ref="W32:AB32" si="13">IF(AND(SUM(W28:W31)&gt;0,W29=0),"Missing Input",IF(AND(SUM(W28:W31)&gt;0,W30=0),"Missing Output",IF(AND(SUM(W28:W31)&gt;0,W29&gt;0,W30&gt;0),(W30*3.6+W31)/W29*100,"")))</f>
        <v/>
      </c>
      <c r="X32" s="141" t="str">
        <f t="shared" si="13"/>
        <v/>
      </c>
      <c r="Y32" s="141" t="str">
        <f t="shared" si="13"/>
        <v/>
      </c>
      <c r="Z32" s="141" t="str">
        <f t="shared" si="13"/>
        <v/>
      </c>
      <c r="AA32" s="141" t="str">
        <f t="shared" si="13"/>
        <v/>
      </c>
      <c r="AB32" s="141" t="str">
        <f t="shared" si="13"/>
        <v/>
      </c>
      <c r="AC32" s="1070" t="s">
        <v>2222</v>
      </c>
      <c r="AE32" s="762" t="s">
        <v>964</v>
      </c>
      <c r="AF32" s="141" t="str">
        <f t="shared" ref="AF32:BC32" si="14">IF(AND(SUM(AF28:AF31)&gt;0,AF29=0),"Missing Input",IF(AND(SUM(AF28:AF31)&gt;0,AF30=0),"Missing Output",IF(AND(SUM(AF28:AF31)&gt;0,AF29&gt;0,AF30&gt;0),(AF30*3.6+AF31)/AF29*100,"")))</f>
        <v/>
      </c>
      <c r="AG32" s="141" t="str">
        <f t="shared" si="14"/>
        <v/>
      </c>
      <c r="AH32" s="141" t="str">
        <f t="shared" si="14"/>
        <v/>
      </c>
      <c r="AI32" s="141" t="str">
        <f t="shared" si="14"/>
        <v/>
      </c>
      <c r="AJ32" s="141" t="str">
        <f t="shared" si="14"/>
        <v/>
      </c>
      <c r="AK32" s="141" t="str">
        <f t="shared" si="14"/>
        <v/>
      </c>
      <c r="AL32" s="141" t="str">
        <f t="shared" si="14"/>
        <v/>
      </c>
      <c r="AM32" s="141" t="str">
        <f t="shared" si="14"/>
        <v/>
      </c>
      <c r="AN32" s="141" t="str">
        <f t="shared" si="14"/>
        <v/>
      </c>
      <c r="AO32" s="141" t="str">
        <f t="shared" si="14"/>
        <v/>
      </c>
      <c r="AP32" s="141" t="str">
        <f t="shared" si="14"/>
        <v/>
      </c>
      <c r="AQ32" s="141" t="str">
        <f t="shared" si="14"/>
        <v/>
      </c>
      <c r="AR32" s="141" t="str">
        <f t="shared" si="14"/>
        <v/>
      </c>
      <c r="AS32" s="141" t="str">
        <f t="shared" si="14"/>
        <v/>
      </c>
      <c r="AT32" s="141" t="str">
        <f t="shared" si="14"/>
        <v/>
      </c>
      <c r="AU32" s="141" t="str">
        <f t="shared" si="14"/>
        <v/>
      </c>
      <c r="AV32" s="141" t="str">
        <f t="shared" si="14"/>
        <v/>
      </c>
      <c r="AW32" s="141" t="str">
        <f t="shared" si="14"/>
        <v/>
      </c>
      <c r="AX32" s="141" t="str">
        <f t="shared" si="14"/>
        <v/>
      </c>
      <c r="AY32" s="141" t="str">
        <f>IF(AND(SUM(AY28:AY31)&gt;0,AY29=0),"Missing Input",IF(AND(SUM(AY28:AY31)&gt;0,AY30=0),"Missing Output",IF(AND(SUM(AY28:AY31)&gt;0,AY29&gt;0,AY30&gt;0),(AY30*3.6+AY31)/AY29*100,"")))</f>
        <v/>
      </c>
      <c r="AZ32" s="141" t="str">
        <f>IF(AND(SUM(AZ28:AZ31)&gt;0,AZ29=0),"Missing Input",IF(AND(SUM(AZ28:AZ31)&gt;0,AZ30=0),"Missing Output",IF(AND(SUM(AZ28:AZ31)&gt;0,AZ29&gt;0,AZ30&gt;0),(AZ30*3.6+AZ31)/AZ29*100,"")))</f>
        <v/>
      </c>
      <c r="BA32" s="141" t="str">
        <f>IF(AND(SUM(BA28:BA31)&gt;0,BA29=0),"Missing Input",IF(AND(SUM(BA28:BA31)&gt;0,BA30=0),"Missing Output",IF(AND(SUM(BA28:BA31)&gt;0,BA29&gt;0,BA30&gt;0),(BA30*3.6+BA31)/BA29*100,"")))</f>
        <v/>
      </c>
      <c r="BB32" s="141" t="str">
        <f>IF(AND(SUM(BB28:BB31)&gt;0,BB29=0),"Missing Input",IF(AND(SUM(BB28:BB31)&gt;0,BB30=0),"Missing Output",IF(AND(SUM(BB28:BB31)&gt;0,BB29&gt;0,BB30&gt;0),(BB30*3.6+BB31)/BB29*100,"")))</f>
        <v/>
      </c>
      <c r="BC32" s="141" t="str">
        <f t="shared" si="14"/>
        <v/>
      </c>
    </row>
    <row r="33" spans="1:55" s="140" customFormat="1" ht="24" customHeight="1">
      <c r="A33" s="775"/>
      <c r="B33" s="775"/>
      <c r="C33" s="775"/>
      <c r="D33" s="775"/>
      <c r="E33" s="628"/>
      <c r="F33" s="628"/>
      <c r="G33" s="628"/>
      <c r="H33" s="628"/>
      <c r="I33" s="628"/>
      <c r="J33" s="629"/>
      <c r="K33" s="629"/>
      <c r="L33" s="629"/>
      <c r="M33" s="629"/>
      <c r="N33" s="629"/>
      <c r="O33" s="143"/>
      <c r="P33" s="629"/>
      <c r="Q33" s="629"/>
      <c r="R33" s="629"/>
      <c r="S33" s="629"/>
      <c r="T33" s="629"/>
      <c r="U33" s="629"/>
      <c r="V33" s="629"/>
      <c r="W33" s="629"/>
      <c r="X33" s="629"/>
      <c r="Y33" s="143"/>
      <c r="Z33" s="629"/>
      <c r="AA33" s="629"/>
      <c r="AB33" s="143"/>
      <c r="AC33" s="1066" t="s">
        <v>2154</v>
      </c>
      <c r="AE33" s="762" t="s">
        <v>199</v>
      </c>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629"/>
      <c r="BB33" s="629"/>
      <c r="BC33" s="629"/>
    </row>
    <row r="34" spans="1:55" s="140" customFormat="1" ht="12.75" customHeight="1">
      <c r="A34" s="775" t="s">
        <v>538</v>
      </c>
      <c r="B34" s="775" t="s">
        <v>73</v>
      </c>
      <c r="C34" s="775" t="s">
        <v>247</v>
      </c>
      <c r="D34" s="775" t="s">
        <v>888</v>
      </c>
      <c r="E34" s="138">
        <v>0</v>
      </c>
      <c r="F34" s="138">
        <v>0</v>
      </c>
      <c r="G34" s="138">
        <v>0</v>
      </c>
      <c r="H34" s="138">
        <v>0</v>
      </c>
      <c r="I34" s="138">
        <v>0</v>
      </c>
      <c r="J34" s="138">
        <v>0</v>
      </c>
      <c r="K34" s="138">
        <v>0</v>
      </c>
      <c r="L34" s="138">
        <v>0</v>
      </c>
      <c r="M34" s="138">
        <v>0</v>
      </c>
      <c r="N34" s="138">
        <v>0</v>
      </c>
      <c r="O34" s="138">
        <v>0</v>
      </c>
      <c r="P34" s="138">
        <v>0</v>
      </c>
      <c r="Q34" s="138">
        <v>0</v>
      </c>
      <c r="R34" s="138">
        <v>0</v>
      </c>
      <c r="S34" s="138">
        <v>0</v>
      </c>
      <c r="T34" s="138">
        <v>0</v>
      </c>
      <c r="U34" s="138">
        <v>0</v>
      </c>
      <c r="V34" s="138">
        <v>0</v>
      </c>
      <c r="W34" s="138">
        <v>0</v>
      </c>
      <c r="X34" s="138">
        <v>0</v>
      </c>
      <c r="Y34" s="138">
        <v>0</v>
      </c>
      <c r="Z34" s="138">
        <v>0</v>
      </c>
      <c r="AA34" s="138">
        <v>0</v>
      </c>
      <c r="AB34" s="138">
        <v>0</v>
      </c>
      <c r="AC34" s="1054" t="s">
        <v>2219</v>
      </c>
      <c r="AE34" s="762" t="s">
        <v>1474</v>
      </c>
      <c r="AF34" s="138">
        <v>0</v>
      </c>
      <c r="AG34" s="138">
        <v>0</v>
      </c>
      <c r="AH34" s="138">
        <v>0</v>
      </c>
      <c r="AI34" s="138">
        <v>0</v>
      </c>
      <c r="AJ34" s="138">
        <v>0</v>
      </c>
      <c r="AK34" s="138">
        <v>0</v>
      </c>
      <c r="AL34" s="138">
        <v>0</v>
      </c>
      <c r="AM34" s="138">
        <v>0</v>
      </c>
      <c r="AN34" s="138">
        <v>0</v>
      </c>
      <c r="AO34" s="138">
        <v>0</v>
      </c>
      <c r="AP34" s="138">
        <v>0</v>
      </c>
      <c r="AQ34" s="138">
        <v>0</v>
      </c>
      <c r="AR34" s="138">
        <v>0</v>
      </c>
      <c r="AS34" s="138">
        <v>0</v>
      </c>
      <c r="AT34" s="138">
        <v>0</v>
      </c>
      <c r="AU34" s="138">
        <v>0</v>
      </c>
      <c r="AV34" s="138">
        <v>0</v>
      </c>
      <c r="AW34" s="138">
        <v>0</v>
      </c>
      <c r="AX34" s="138">
        <v>0</v>
      </c>
      <c r="AY34" s="138">
        <v>0</v>
      </c>
      <c r="AZ34" s="138">
        <v>0</v>
      </c>
      <c r="BA34" s="138">
        <v>0</v>
      </c>
      <c r="BB34" s="138">
        <v>0</v>
      </c>
      <c r="BC34" s="138">
        <v>0</v>
      </c>
    </row>
    <row r="35" spans="1:55" s="140" customFormat="1" ht="12.75" customHeight="1">
      <c r="A35" s="748" t="s">
        <v>538</v>
      </c>
      <c r="B35" s="775" t="s">
        <v>1307</v>
      </c>
      <c r="C35" s="775" t="s">
        <v>247</v>
      </c>
      <c r="D35" s="775" t="s">
        <v>888</v>
      </c>
      <c r="E35" s="138">
        <v>0</v>
      </c>
      <c r="F35" s="138">
        <v>0</v>
      </c>
      <c r="G35" s="138">
        <v>0</v>
      </c>
      <c r="H35" s="138">
        <v>0</v>
      </c>
      <c r="I35" s="138">
        <v>0</v>
      </c>
      <c r="J35" s="138">
        <v>0</v>
      </c>
      <c r="K35" s="138">
        <v>0</v>
      </c>
      <c r="L35" s="138">
        <v>0</v>
      </c>
      <c r="M35" s="138">
        <v>0</v>
      </c>
      <c r="N35" s="138">
        <v>0</v>
      </c>
      <c r="O35" s="138">
        <v>0</v>
      </c>
      <c r="P35" s="138">
        <v>0</v>
      </c>
      <c r="Q35" s="138">
        <v>0</v>
      </c>
      <c r="R35" s="138">
        <v>0</v>
      </c>
      <c r="S35" s="138">
        <v>0</v>
      </c>
      <c r="T35" s="138">
        <v>0</v>
      </c>
      <c r="U35" s="138">
        <v>0</v>
      </c>
      <c r="V35" s="138">
        <v>0</v>
      </c>
      <c r="W35" s="138">
        <v>0</v>
      </c>
      <c r="X35" s="138">
        <v>0</v>
      </c>
      <c r="Y35" s="138">
        <v>0</v>
      </c>
      <c r="Z35" s="138">
        <v>0</v>
      </c>
      <c r="AA35" s="138">
        <v>0</v>
      </c>
      <c r="AB35" s="138">
        <v>0</v>
      </c>
      <c r="AC35" s="1054" t="s">
        <v>2220</v>
      </c>
      <c r="AE35" s="762" t="s">
        <v>636</v>
      </c>
      <c r="AF35" s="138">
        <v>0</v>
      </c>
      <c r="AG35" s="138">
        <v>0</v>
      </c>
      <c r="AH35" s="138">
        <v>0</v>
      </c>
      <c r="AI35" s="138">
        <v>0</v>
      </c>
      <c r="AJ35" s="138">
        <v>0</v>
      </c>
      <c r="AK35" s="138">
        <v>0</v>
      </c>
      <c r="AL35" s="138">
        <v>0</v>
      </c>
      <c r="AM35" s="138">
        <v>0</v>
      </c>
      <c r="AN35" s="138">
        <v>0</v>
      </c>
      <c r="AO35" s="138">
        <v>0</v>
      </c>
      <c r="AP35" s="138">
        <v>0</v>
      </c>
      <c r="AQ35" s="138">
        <v>0</v>
      </c>
      <c r="AR35" s="138">
        <v>0</v>
      </c>
      <c r="AS35" s="138">
        <v>0</v>
      </c>
      <c r="AT35" s="138">
        <v>0</v>
      </c>
      <c r="AU35" s="138">
        <v>0</v>
      </c>
      <c r="AV35" s="138">
        <v>0</v>
      </c>
      <c r="AW35" s="138">
        <v>0</v>
      </c>
      <c r="AX35" s="138">
        <v>0</v>
      </c>
      <c r="AY35" s="138">
        <v>0</v>
      </c>
      <c r="AZ35" s="138">
        <v>0</v>
      </c>
      <c r="BA35" s="138">
        <v>0</v>
      </c>
      <c r="BB35" s="138">
        <v>0</v>
      </c>
      <c r="BC35" s="138">
        <v>0</v>
      </c>
    </row>
    <row r="36" spans="1:55" s="140" customFormat="1" ht="12.75" customHeight="1">
      <c r="A36" s="777" t="s">
        <v>538</v>
      </c>
      <c r="B36" s="775" t="s">
        <v>75</v>
      </c>
      <c r="C36" s="775" t="s">
        <v>247</v>
      </c>
      <c r="D36" s="775" t="s">
        <v>888</v>
      </c>
      <c r="E36" s="138">
        <v>0</v>
      </c>
      <c r="F36" s="138">
        <v>0</v>
      </c>
      <c r="G36" s="138">
        <v>0</v>
      </c>
      <c r="H36" s="138">
        <v>0</v>
      </c>
      <c r="I36" s="138">
        <v>0</v>
      </c>
      <c r="J36" s="138">
        <v>0</v>
      </c>
      <c r="K36" s="138">
        <v>0</v>
      </c>
      <c r="L36" s="138">
        <v>0</v>
      </c>
      <c r="M36" s="138">
        <v>0</v>
      </c>
      <c r="N36" s="138">
        <v>0</v>
      </c>
      <c r="O36" s="138">
        <v>0</v>
      </c>
      <c r="P36" s="138">
        <v>0</v>
      </c>
      <c r="Q36" s="138">
        <v>0</v>
      </c>
      <c r="R36" s="138">
        <v>0</v>
      </c>
      <c r="S36" s="138">
        <v>0</v>
      </c>
      <c r="T36" s="138">
        <v>0</v>
      </c>
      <c r="U36" s="138">
        <v>0</v>
      </c>
      <c r="V36" s="138">
        <v>0</v>
      </c>
      <c r="W36" s="138">
        <v>0</v>
      </c>
      <c r="X36" s="138">
        <v>0</v>
      </c>
      <c r="Y36" s="138">
        <v>0</v>
      </c>
      <c r="Z36" s="138">
        <v>0</v>
      </c>
      <c r="AA36" s="138">
        <v>0</v>
      </c>
      <c r="AB36" s="138">
        <v>0</v>
      </c>
      <c r="AC36" s="1054" t="s">
        <v>2225</v>
      </c>
      <c r="AE36" s="762" t="s">
        <v>638</v>
      </c>
      <c r="AF36" s="138">
        <v>0</v>
      </c>
      <c r="AG36" s="138">
        <v>0</v>
      </c>
      <c r="AH36" s="138">
        <v>0</v>
      </c>
      <c r="AI36" s="138">
        <v>0</v>
      </c>
      <c r="AJ36" s="138">
        <v>0</v>
      </c>
      <c r="AK36" s="138">
        <v>0</v>
      </c>
      <c r="AL36" s="138">
        <v>0</v>
      </c>
      <c r="AM36" s="138">
        <v>0</v>
      </c>
      <c r="AN36" s="138">
        <v>0</v>
      </c>
      <c r="AO36" s="138">
        <v>0</v>
      </c>
      <c r="AP36" s="138">
        <v>0</v>
      </c>
      <c r="AQ36" s="138">
        <v>0</v>
      </c>
      <c r="AR36" s="138">
        <v>0</v>
      </c>
      <c r="AS36" s="138">
        <v>0</v>
      </c>
      <c r="AT36" s="138">
        <v>0</v>
      </c>
      <c r="AU36" s="138">
        <v>0</v>
      </c>
      <c r="AV36" s="138">
        <v>0</v>
      </c>
      <c r="AW36" s="138">
        <v>0</v>
      </c>
      <c r="AX36" s="138">
        <v>0</v>
      </c>
      <c r="AY36" s="138">
        <v>0</v>
      </c>
      <c r="AZ36" s="138">
        <v>0</v>
      </c>
      <c r="BA36" s="138">
        <v>0</v>
      </c>
      <c r="BB36" s="138">
        <v>0</v>
      </c>
      <c r="BC36" s="138">
        <v>0</v>
      </c>
    </row>
    <row r="37" spans="1:55" s="140" customFormat="1" ht="12.75" customHeight="1">
      <c r="A37" s="777"/>
      <c r="B37" s="775"/>
      <c r="C37" s="775"/>
      <c r="D37" s="775"/>
      <c r="E37" s="141" t="str">
        <f>IF(AND(SUM(E34:E36)&gt;0,E35=0),"Missing Input",IF(AND(SUM(E34:E35)&gt;0,E36=0),"Missing Output",IF(AND(SUM(E34:E36)&gt;0,E35&gt;0,E36&gt;0),(E36/E35)*100,"")))</f>
        <v/>
      </c>
      <c r="F37" s="141" t="str">
        <f t="shared" ref="F37:V37" si="15">IF(AND(SUM(F34:F36)&gt;0,F35=0),"Missing Input",IF(AND(SUM(F34:F35)&gt;0,F36=0),"Missing Output",IF(AND(SUM(F34:F36)&gt;0,F35&gt;0,F36&gt;0),(F36/F35)*100,"")))</f>
        <v/>
      </c>
      <c r="G37" s="141" t="str">
        <f t="shared" si="15"/>
        <v/>
      </c>
      <c r="H37" s="141" t="str">
        <f t="shared" si="15"/>
        <v/>
      </c>
      <c r="I37" s="141" t="str">
        <f t="shared" si="15"/>
        <v/>
      </c>
      <c r="J37" s="141" t="str">
        <f t="shared" si="15"/>
        <v/>
      </c>
      <c r="K37" s="141" t="str">
        <f t="shared" si="15"/>
        <v/>
      </c>
      <c r="L37" s="141" t="str">
        <f t="shared" si="15"/>
        <v/>
      </c>
      <c r="M37" s="141" t="str">
        <f t="shared" si="15"/>
        <v/>
      </c>
      <c r="N37" s="141" t="str">
        <f t="shared" si="15"/>
        <v/>
      </c>
      <c r="O37" s="141" t="str">
        <f t="shared" si="15"/>
        <v/>
      </c>
      <c r="P37" s="141" t="str">
        <f t="shared" si="15"/>
        <v/>
      </c>
      <c r="Q37" s="141" t="str">
        <f t="shared" si="15"/>
        <v/>
      </c>
      <c r="R37" s="141" t="str">
        <f t="shared" si="15"/>
        <v/>
      </c>
      <c r="S37" s="141" t="str">
        <f t="shared" si="15"/>
        <v/>
      </c>
      <c r="T37" s="141" t="str">
        <f t="shared" si="15"/>
        <v/>
      </c>
      <c r="U37" s="141" t="str">
        <f t="shared" si="15"/>
        <v/>
      </c>
      <c r="V37" s="141" t="str">
        <f t="shared" si="15"/>
        <v/>
      </c>
      <c r="W37" s="141" t="str">
        <f t="shared" ref="W37:AB37" si="16">IF(AND(SUM(W34:W36)&gt;0,W35=0),"Missing Input",IF(AND(SUM(W34:W35)&gt;0,W36=0),"Missing Output",IF(AND(SUM(W34:W36)&gt;0,W35&gt;0,W36&gt;0),(W36/W35)*100,"")))</f>
        <v/>
      </c>
      <c r="X37" s="141" t="str">
        <f t="shared" si="16"/>
        <v/>
      </c>
      <c r="Y37" s="141" t="str">
        <f t="shared" si="16"/>
        <v/>
      </c>
      <c r="Z37" s="141" t="str">
        <f t="shared" si="16"/>
        <v/>
      </c>
      <c r="AA37" s="141" t="str">
        <f t="shared" si="16"/>
        <v/>
      </c>
      <c r="AB37" s="141" t="str">
        <f t="shared" si="16"/>
        <v/>
      </c>
      <c r="AC37" s="1070" t="s">
        <v>2222</v>
      </c>
      <c r="AE37" s="762" t="s">
        <v>964</v>
      </c>
      <c r="AF37" s="141" t="str">
        <f t="shared" ref="AF37:BC37" si="17">IF(AND(SUM(AF34:AF36)&gt;0,AF35=0),"Missing Input",IF(AND(SUM(AF34:AF35)&gt;0,AF36=0),"Missing Output",IF(AND(SUM(AF34:AF36)&gt;0,AF35&gt;0,AF36&gt;0),(AF36/AF35)*100,"")))</f>
        <v/>
      </c>
      <c r="AG37" s="141" t="str">
        <f t="shared" si="17"/>
        <v/>
      </c>
      <c r="AH37" s="141" t="str">
        <f t="shared" si="17"/>
        <v/>
      </c>
      <c r="AI37" s="141" t="str">
        <f t="shared" si="17"/>
        <v/>
      </c>
      <c r="AJ37" s="141" t="str">
        <f t="shared" si="17"/>
        <v/>
      </c>
      <c r="AK37" s="141" t="str">
        <f t="shared" si="17"/>
        <v/>
      </c>
      <c r="AL37" s="141" t="str">
        <f t="shared" si="17"/>
        <v/>
      </c>
      <c r="AM37" s="141" t="str">
        <f t="shared" si="17"/>
        <v/>
      </c>
      <c r="AN37" s="141" t="str">
        <f t="shared" si="17"/>
        <v/>
      </c>
      <c r="AO37" s="141" t="str">
        <f t="shared" si="17"/>
        <v/>
      </c>
      <c r="AP37" s="141" t="str">
        <f t="shared" si="17"/>
        <v/>
      </c>
      <c r="AQ37" s="141" t="str">
        <f t="shared" si="17"/>
        <v/>
      </c>
      <c r="AR37" s="141" t="str">
        <f t="shared" si="17"/>
        <v/>
      </c>
      <c r="AS37" s="141" t="str">
        <f t="shared" si="17"/>
        <v/>
      </c>
      <c r="AT37" s="141" t="str">
        <f t="shared" si="17"/>
        <v/>
      </c>
      <c r="AU37" s="141" t="str">
        <f t="shared" si="17"/>
        <v/>
      </c>
      <c r="AV37" s="141" t="str">
        <f t="shared" si="17"/>
        <v/>
      </c>
      <c r="AW37" s="141" t="str">
        <f t="shared" si="17"/>
        <v/>
      </c>
      <c r="AX37" s="141" t="str">
        <f t="shared" si="17"/>
        <v/>
      </c>
      <c r="AY37" s="141" t="str">
        <f>IF(AND(SUM(AY34:AY36)&gt;0,AY35=0),"Missing Input",IF(AND(SUM(AY34:AY35)&gt;0,AY36=0),"Missing Output",IF(AND(SUM(AY34:AY36)&gt;0,AY35&gt;0,AY36&gt;0),(AY36/AY35)*100,"")))</f>
        <v/>
      </c>
      <c r="AZ37" s="141" t="str">
        <f>IF(AND(SUM(AZ34:AZ36)&gt;0,AZ35=0),"Missing Input",IF(AND(SUM(AZ34:AZ35)&gt;0,AZ36=0),"Missing Output",IF(AND(SUM(AZ34:AZ36)&gt;0,AZ35&gt;0,AZ36&gt;0),(AZ36/AZ35)*100,"")))</f>
        <v/>
      </c>
      <c r="BA37" s="141" t="str">
        <f>IF(AND(SUM(BA34:BA36)&gt;0,BA35=0),"Missing Input",IF(AND(SUM(BA34:BA35)&gt;0,BA36=0),"Missing Output",IF(AND(SUM(BA34:BA36)&gt;0,BA35&gt;0,BA36&gt;0),(BA36/BA35)*100,"")))</f>
        <v/>
      </c>
      <c r="BB37" s="141" t="str">
        <f>IF(AND(SUM(BB34:BB36)&gt;0,BB35=0),"Missing Input",IF(AND(SUM(BB34:BB35)&gt;0,BB36=0),"Missing Output",IF(AND(SUM(BB34:BB36)&gt;0,BB35&gt;0,BB36&gt;0),(BB36/BB35)*100,"")))</f>
        <v/>
      </c>
      <c r="BC37" s="141" t="str">
        <f t="shared" si="17"/>
        <v/>
      </c>
    </row>
    <row r="38" spans="1:55" s="140" customFormat="1" ht="24" customHeight="1">
      <c r="A38" s="777"/>
      <c r="B38" s="775"/>
      <c r="C38" s="775"/>
      <c r="D38" s="775"/>
      <c r="E38" s="142"/>
      <c r="F38" s="142"/>
      <c r="G38" s="142"/>
      <c r="H38" s="142"/>
      <c r="I38" s="142"/>
      <c r="J38" s="143"/>
      <c r="K38" s="143"/>
      <c r="L38" s="143"/>
      <c r="M38" s="143"/>
      <c r="N38" s="143"/>
      <c r="O38" s="143"/>
      <c r="P38" s="143"/>
      <c r="Q38" s="143"/>
      <c r="R38" s="143"/>
      <c r="S38" s="143"/>
      <c r="T38" s="143"/>
      <c r="U38" s="143"/>
      <c r="V38" s="143"/>
      <c r="W38" s="143"/>
      <c r="X38" s="143"/>
      <c r="Y38" s="143"/>
      <c r="Z38" s="143"/>
      <c r="AA38" s="143"/>
      <c r="AB38" s="143"/>
      <c r="AC38" s="1071" t="s">
        <v>2223</v>
      </c>
      <c r="AE38" s="762" t="s">
        <v>759</v>
      </c>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row>
    <row r="39" spans="1:55" s="140" customFormat="1">
      <c r="A39" s="777" t="s">
        <v>538</v>
      </c>
      <c r="B39" s="793" t="s">
        <v>74</v>
      </c>
      <c r="C39" s="775" t="s">
        <v>615</v>
      </c>
      <c r="D39" s="775" t="s">
        <v>888</v>
      </c>
      <c r="E39" s="718">
        <f>SUM(E9,E14,E25,E30)</f>
        <v>0</v>
      </c>
      <c r="F39" s="718">
        <f t="shared" ref="F39:R39" si="18">SUM(F9,F14,F25,F30)</f>
        <v>0</v>
      </c>
      <c r="G39" s="718">
        <f t="shared" si="18"/>
        <v>0</v>
      </c>
      <c r="H39" s="718">
        <f t="shared" si="18"/>
        <v>0</v>
      </c>
      <c r="I39" s="718">
        <f t="shared" si="18"/>
        <v>0</v>
      </c>
      <c r="J39" s="718">
        <f t="shared" si="18"/>
        <v>0</v>
      </c>
      <c r="K39" s="718">
        <f t="shared" si="18"/>
        <v>0</v>
      </c>
      <c r="L39" s="718">
        <f t="shared" si="18"/>
        <v>0</v>
      </c>
      <c r="M39" s="718">
        <f t="shared" si="18"/>
        <v>0</v>
      </c>
      <c r="N39" s="718">
        <f t="shared" si="18"/>
        <v>0</v>
      </c>
      <c r="O39" s="722">
        <f t="shared" si="18"/>
        <v>0</v>
      </c>
      <c r="P39" s="718">
        <f t="shared" si="18"/>
        <v>0</v>
      </c>
      <c r="Q39" s="718">
        <f t="shared" si="18"/>
        <v>0</v>
      </c>
      <c r="R39" s="718">
        <f t="shared" si="18"/>
        <v>0</v>
      </c>
      <c r="S39" s="718">
        <f t="shared" ref="S39:AB39" si="19">SUM(S9,S14,S25,S30)</f>
        <v>0</v>
      </c>
      <c r="T39" s="718">
        <f t="shared" si="19"/>
        <v>0</v>
      </c>
      <c r="U39" s="718">
        <f t="shared" si="19"/>
        <v>0</v>
      </c>
      <c r="V39" s="718">
        <f t="shared" si="19"/>
        <v>0</v>
      </c>
      <c r="W39" s="718">
        <f t="shared" si="19"/>
        <v>0</v>
      </c>
      <c r="X39" s="718">
        <f>SUM(X9,X14,X25,X30)</f>
        <v>0</v>
      </c>
      <c r="Y39" s="722">
        <f>SUM(Y9,Y14,Y25,Y30)</f>
        <v>0</v>
      </c>
      <c r="Z39" s="718">
        <f>SUM(Z9,Z14,Z25,Z30)</f>
        <v>0</v>
      </c>
      <c r="AA39" s="718">
        <f>SUM(AA9,AA14,AA25,AA30)</f>
        <v>0</v>
      </c>
      <c r="AB39" s="722">
        <f t="shared" si="19"/>
        <v>0</v>
      </c>
      <c r="AC39" s="1072" t="s">
        <v>2224</v>
      </c>
      <c r="AE39" s="762" t="s">
        <v>637</v>
      </c>
      <c r="AF39" s="145">
        <f t="shared" ref="AF39:BC39" si="20">SUM(AF9,AF14,AF25,AF30)</f>
        <v>0</v>
      </c>
      <c r="AG39" s="145">
        <f t="shared" si="20"/>
        <v>0</v>
      </c>
      <c r="AH39" s="145">
        <f t="shared" si="20"/>
        <v>0</v>
      </c>
      <c r="AI39" s="145">
        <f t="shared" si="20"/>
        <v>0</v>
      </c>
      <c r="AJ39" s="145">
        <f t="shared" si="20"/>
        <v>0</v>
      </c>
      <c r="AK39" s="145">
        <f t="shared" si="20"/>
        <v>0</v>
      </c>
      <c r="AL39" s="145">
        <f t="shared" si="20"/>
        <v>0</v>
      </c>
      <c r="AM39" s="145">
        <f t="shared" si="20"/>
        <v>0</v>
      </c>
      <c r="AN39" s="145">
        <f t="shared" si="20"/>
        <v>0</v>
      </c>
      <c r="AO39" s="145">
        <f t="shared" si="20"/>
        <v>0</v>
      </c>
      <c r="AP39" s="145">
        <f t="shared" si="20"/>
        <v>0</v>
      </c>
      <c r="AQ39" s="145">
        <f t="shared" si="20"/>
        <v>0</v>
      </c>
      <c r="AR39" s="145">
        <f t="shared" si="20"/>
        <v>0</v>
      </c>
      <c r="AS39" s="145">
        <f t="shared" si="20"/>
        <v>0</v>
      </c>
      <c r="AT39" s="145">
        <f t="shared" si="20"/>
        <v>0</v>
      </c>
      <c r="AU39" s="145">
        <f t="shared" si="20"/>
        <v>0</v>
      </c>
      <c r="AV39" s="145">
        <f t="shared" si="20"/>
        <v>0</v>
      </c>
      <c r="AW39" s="145">
        <f t="shared" si="20"/>
        <v>0</v>
      </c>
      <c r="AX39" s="145">
        <f t="shared" si="20"/>
        <v>0</v>
      </c>
      <c r="AY39" s="145">
        <f>SUM(AY9,AY14,AY25,AY30)</f>
        <v>0</v>
      </c>
      <c r="AZ39" s="145">
        <f>SUM(AZ9,AZ14,AZ25,AZ30)</f>
        <v>0</v>
      </c>
      <c r="BA39" s="145">
        <f>SUM(BA9,BA14,BA25,BA30)</f>
        <v>0</v>
      </c>
      <c r="BB39" s="145">
        <f>SUM(BB9,BB14,BB25,BB30)</f>
        <v>0</v>
      </c>
      <c r="BC39" s="145">
        <f t="shared" si="20"/>
        <v>0</v>
      </c>
    </row>
    <row r="40" spans="1:55" s="140" customFormat="1" ht="12.75" thickBot="1">
      <c r="A40" s="777" t="s">
        <v>538</v>
      </c>
      <c r="B40" s="775" t="s">
        <v>75</v>
      </c>
      <c r="C40" s="775" t="s">
        <v>615</v>
      </c>
      <c r="D40" s="775" t="s">
        <v>888</v>
      </c>
      <c r="E40" s="720">
        <f>SUM(E15,E20,E31,E36)</f>
        <v>0</v>
      </c>
      <c r="F40" s="720">
        <f t="shared" ref="F40:R40" si="21">SUM(F15,F20,F31,F36)</f>
        <v>0</v>
      </c>
      <c r="G40" s="720">
        <f t="shared" si="21"/>
        <v>0</v>
      </c>
      <c r="H40" s="720">
        <f t="shared" si="21"/>
        <v>0</v>
      </c>
      <c r="I40" s="720">
        <f t="shared" si="21"/>
        <v>0</v>
      </c>
      <c r="J40" s="720">
        <f t="shared" si="21"/>
        <v>0</v>
      </c>
      <c r="K40" s="720">
        <f t="shared" si="21"/>
        <v>0</v>
      </c>
      <c r="L40" s="720">
        <f t="shared" si="21"/>
        <v>0</v>
      </c>
      <c r="M40" s="720">
        <f t="shared" si="21"/>
        <v>0</v>
      </c>
      <c r="N40" s="720">
        <f t="shared" si="21"/>
        <v>0</v>
      </c>
      <c r="O40" s="723">
        <f t="shared" si="21"/>
        <v>0</v>
      </c>
      <c r="P40" s="720">
        <f t="shared" si="21"/>
        <v>0</v>
      </c>
      <c r="Q40" s="720">
        <f t="shared" si="21"/>
        <v>0</v>
      </c>
      <c r="R40" s="720">
        <f t="shared" si="21"/>
        <v>0</v>
      </c>
      <c r="S40" s="720">
        <f t="shared" ref="S40:AB40" si="22">SUM(S15,S20,S31,S36)</f>
        <v>0</v>
      </c>
      <c r="T40" s="720">
        <f t="shared" si="22"/>
        <v>0</v>
      </c>
      <c r="U40" s="720">
        <f t="shared" si="22"/>
        <v>0</v>
      </c>
      <c r="V40" s="720">
        <f t="shared" si="22"/>
        <v>0</v>
      </c>
      <c r="W40" s="720">
        <f t="shared" si="22"/>
        <v>0</v>
      </c>
      <c r="X40" s="720">
        <f>SUM(X15,X20,X31,X36)</f>
        <v>0</v>
      </c>
      <c r="Y40" s="723">
        <f>SUM(Y15,Y20,Y31,Y36)</f>
        <v>0</v>
      </c>
      <c r="Z40" s="720">
        <f>SUM(Z15,Z20,Z31,Z36)</f>
        <v>0</v>
      </c>
      <c r="AA40" s="720">
        <f>SUM(AA15,AA20,AA31,AA36)</f>
        <v>0</v>
      </c>
      <c r="AB40" s="723">
        <f t="shared" si="22"/>
        <v>0</v>
      </c>
      <c r="AC40" s="1073" t="s">
        <v>2225</v>
      </c>
      <c r="AE40" s="764" t="s">
        <v>638</v>
      </c>
      <c r="AF40" s="146">
        <f t="shared" ref="AF40:BC40" si="23">SUM(AF15,AF20,AF31,AF36)</f>
        <v>0</v>
      </c>
      <c r="AG40" s="146">
        <f t="shared" si="23"/>
        <v>0</v>
      </c>
      <c r="AH40" s="146">
        <f t="shared" si="23"/>
        <v>0</v>
      </c>
      <c r="AI40" s="146">
        <f t="shared" si="23"/>
        <v>0</v>
      </c>
      <c r="AJ40" s="146">
        <f t="shared" si="23"/>
        <v>0</v>
      </c>
      <c r="AK40" s="146">
        <f t="shared" si="23"/>
        <v>0</v>
      </c>
      <c r="AL40" s="146">
        <f t="shared" si="23"/>
        <v>0</v>
      </c>
      <c r="AM40" s="146">
        <f t="shared" si="23"/>
        <v>0</v>
      </c>
      <c r="AN40" s="146">
        <f t="shared" si="23"/>
        <v>0</v>
      </c>
      <c r="AO40" s="146">
        <f t="shared" si="23"/>
        <v>0</v>
      </c>
      <c r="AP40" s="146">
        <f t="shared" si="23"/>
        <v>0</v>
      </c>
      <c r="AQ40" s="146">
        <f t="shared" si="23"/>
        <v>0</v>
      </c>
      <c r="AR40" s="146">
        <f t="shared" si="23"/>
        <v>0</v>
      </c>
      <c r="AS40" s="146">
        <f t="shared" si="23"/>
        <v>0</v>
      </c>
      <c r="AT40" s="146">
        <f t="shared" si="23"/>
        <v>0</v>
      </c>
      <c r="AU40" s="146">
        <f t="shared" si="23"/>
        <v>0</v>
      </c>
      <c r="AV40" s="146">
        <f t="shared" si="23"/>
        <v>0</v>
      </c>
      <c r="AW40" s="146">
        <f t="shared" si="23"/>
        <v>0</v>
      </c>
      <c r="AX40" s="146">
        <f t="shared" si="23"/>
        <v>0</v>
      </c>
      <c r="AY40" s="146">
        <f>SUM(AY15,AY20,AY31,AY36)</f>
        <v>0</v>
      </c>
      <c r="AZ40" s="146">
        <f>SUM(AZ15,AZ20,AZ31,AZ36)</f>
        <v>0</v>
      </c>
      <c r="BA40" s="146">
        <f>SUM(BA15,BA20,BA31,BA36)</f>
        <v>0</v>
      </c>
      <c r="BB40" s="146">
        <f>SUM(BB15,BB20,BB31,BB36)</f>
        <v>0</v>
      </c>
      <c r="BC40" s="146">
        <f t="shared" si="23"/>
        <v>0</v>
      </c>
    </row>
  </sheetData>
  <phoneticPr fontId="11" type="noConversion"/>
  <conditionalFormatting sqref="E6:Z40">
    <cfRule type="expression" dxfId="158" priority="2" stopIfTrue="1">
      <formula>E6&lt;&gt;AF6</formula>
    </cfRule>
  </conditionalFormatting>
  <conditionalFormatting sqref="AB6:AB40">
    <cfRule type="expression" dxfId="157" priority="128" stopIfTrue="1">
      <formula>AB6&lt;&gt;BC6</formula>
    </cfRule>
  </conditionalFormatting>
  <conditionalFormatting sqref="AA6:AA40">
    <cfRule type="expression" dxfId="156" priority="1" stopIfTrue="1">
      <formula>AA6&lt;&gt;BB6</formula>
    </cfRule>
  </conditionalFormatting>
  <dataValidations count="1">
    <dataValidation type="whole" operator="greaterThanOrEqual" allowBlank="1" showInputMessage="1" showErrorMessage="1" error="Positive whole numbers only / Nombres entiers positifs uniquement" sqref="AF23:BC25 AF28:BC31 AF34:BC36 AF7:BC9 AF12:BC15 AF18:BC20 E23:AB25 E28:AB31 E34:AB36 E7:AB9 E12:AB15 E18:AB20">
      <formula1>0</formula1>
    </dataValidation>
  </dataValidations>
  <pageMargins left="0.25" right="0.25" top="0.5" bottom="0.3" header="0.5" footer="0.5"/>
  <pageSetup paperSize="9" scale="59" orientation="landscape" r:id="rId1"/>
  <headerFooter alignWithMargins="0"/>
  <legacyDrawing r:id="rId2"/>
</worksheet>
</file>

<file path=xl/worksheets/sheet54.xml><?xml version="1.0" encoding="utf-8"?>
<worksheet xmlns="http://schemas.openxmlformats.org/spreadsheetml/2006/main" xmlns:r="http://schemas.openxmlformats.org/officeDocument/2006/relationships">
  <sheetPr codeName="Sheet_TS37" enableFormatConditionsCalculation="0">
    <tabColor indexed="43"/>
    <pageSetUpPr fitToPage="1"/>
  </sheetPr>
  <dimension ref="A1:BP40"/>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17" sqref="AC17"/>
    </sheetView>
  </sheetViews>
  <sheetFormatPr defaultRowHeight="12"/>
  <cols>
    <col min="1" max="4" width="10.140625" style="777" hidden="1" customWidth="1"/>
    <col min="5" max="28" width="8.7109375" style="95" customWidth="1"/>
    <col min="29" max="29" width="30.7109375" style="777" customWidth="1"/>
    <col min="30" max="30" width="9.140625" style="95" hidden="1" customWidth="1"/>
    <col min="31" max="31" width="33.42578125" style="777" hidden="1" customWidth="1"/>
    <col min="32" max="68" width="9.140625" style="95" hidden="1" customWidth="1"/>
    <col min="69" max="79" width="9.140625" style="95" customWidth="1"/>
    <col min="80" max="16384" width="9.140625" style="95"/>
  </cols>
  <sheetData>
    <row r="1" spans="1:55" ht="48.95" customHeight="1">
      <c r="F1" s="402"/>
      <c r="G1" s="220"/>
      <c r="H1" s="220"/>
      <c r="I1" s="1075" t="s">
        <v>2253</v>
      </c>
      <c r="J1" s="220"/>
      <c r="K1" s="220"/>
      <c r="L1" s="220"/>
      <c r="N1" s="402"/>
      <c r="O1" s="221"/>
      <c r="P1" s="221"/>
      <c r="Q1" s="221"/>
      <c r="R1" s="221"/>
      <c r="S1" s="221"/>
      <c r="T1" s="221"/>
      <c r="U1" s="1075" t="s">
        <v>2253</v>
      </c>
      <c r="V1" s="221"/>
      <c r="W1" s="221"/>
      <c r="X1" s="221"/>
      <c r="Y1" s="221"/>
      <c r="Z1" s="221"/>
      <c r="AA1" s="221"/>
      <c r="AB1" s="221"/>
      <c r="AC1" s="1040">
        <f ca="1">NOW()</f>
        <v>41912.572466666665</v>
      </c>
      <c r="AE1" s="787" t="s">
        <v>667</v>
      </c>
    </row>
    <row r="2" spans="1:55"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c r="AE2" s="770"/>
    </row>
    <row r="3" spans="1:55"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E3" s="772"/>
    </row>
    <row r="4" spans="1:55" s="99" customFormat="1">
      <c r="A4" s="759" t="s">
        <v>1304</v>
      </c>
      <c r="B4" s="759" t="s">
        <v>1302</v>
      </c>
      <c r="C4" s="759" t="s">
        <v>1303</v>
      </c>
      <c r="D4" s="760" t="s">
        <v>1305</v>
      </c>
      <c r="E4" s="98"/>
      <c r="F4" s="98"/>
      <c r="G4" s="98"/>
      <c r="H4" s="98"/>
      <c r="I4" s="98"/>
      <c r="J4" s="98"/>
      <c r="K4" s="98"/>
      <c r="L4" s="98"/>
      <c r="AC4" s="771"/>
      <c r="AE4" s="772"/>
    </row>
    <row r="5" spans="1:55" s="99"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137" customFormat="1" ht="24" customHeight="1" thickBot="1">
      <c r="A6" s="789"/>
      <c r="B6" s="789"/>
      <c r="C6" s="789"/>
      <c r="D6" s="789"/>
      <c r="E6" s="626"/>
      <c r="F6" s="626"/>
      <c r="G6" s="626"/>
      <c r="H6" s="626"/>
      <c r="I6" s="626"/>
      <c r="J6" s="626"/>
      <c r="K6" s="626"/>
      <c r="L6" s="626"/>
      <c r="M6" s="626"/>
      <c r="N6" s="626"/>
      <c r="O6" s="126"/>
      <c r="P6" s="627"/>
      <c r="Q6" s="627"/>
      <c r="R6" s="627"/>
      <c r="S6" s="627"/>
      <c r="T6" s="627"/>
      <c r="U6" s="627"/>
      <c r="V6" s="627"/>
      <c r="W6" s="627"/>
      <c r="X6" s="627"/>
      <c r="Y6" s="126"/>
      <c r="Z6" s="627"/>
      <c r="AA6" s="627"/>
      <c r="AB6" s="126"/>
      <c r="AC6" s="1069" t="s">
        <v>2142</v>
      </c>
      <c r="AE6" s="763" t="s">
        <v>186</v>
      </c>
      <c r="AF6" s="249"/>
      <c r="AG6" s="627"/>
      <c r="AH6" s="627"/>
      <c r="AI6" s="627"/>
      <c r="AJ6" s="627"/>
      <c r="AK6" s="627"/>
      <c r="AL6" s="627"/>
      <c r="AM6" s="627"/>
      <c r="AN6" s="627"/>
      <c r="AO6" s="627"/>
      <c r="AP6" s="627"/>
      <c r="AQ6" s="627"/>
      <c r="AR6" s="627"/>
      <c r="AS6" s="627"/>
      <c r="AT6" s="627"/>
      <c r="AU6" s="627"/>
      <c r="AV6" s="627"/>
      <c r="AW6" s="627"/>
      <c r="AX6" s="627"/>
      <c r="AY6" s="627"/>
      <c r="AZ6" s="627"/>
      <c r="BA6" s="627"/>
      <c r="BB6" s="627"/>
      <c r="BC6" s="627"/>
    </row>
    <row r="7" spans="1:55" s="140" customFormat="1" ht="12.75" customHeight="1">
      <c r="A7" s="775" t="s">
        <v>538</v>
      </c>
      <c r="B7" s="775" t="s">
        <v>73</v>
      </c>
      <c r="C7" s="775" t="s">
        <v>555</v>
      </c>
      <c r="D7" s="775" t="s">
        <v>1411</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2219</v>
      </c>
      <c r="AE7" s="762" t="s">
        <v>1474</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row>
    <row r="8" spans="1:55" s="140" customFormat="1" ht="12.75" customHeight="1">
      <c r="A8" s="775" t="s">
        <v>538</v>
      </c>
      <c r="B8" s="775" t="s">
        <v>1307</v>
      </c>
      <c r="C8" s="775" t="s">
        <v>555</v>
      </c>
      <c r="D8" s="775" t="s">
        <v>1411</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2220</v>
      </c>
      <c r="AE8" s="762" t="s">
        <v>636</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row>
    <row r="9" spans="1:55" s="140" customFormat="1" ht="12.75" customHeight="1">
      <c r="A9" s="775" t="s">
        <v>538</v>
      </c>
      <c r="B9" s="775" t="s">
        <v>74</v>
      </c>
      <c r="C9" s="775" t="s">
        <v>555</v>
      </c>
      <c r="D9" s="775" t="s">
        <v>1411</v>
      </c>
      <c r="E9" s="138">
        <v>0</v>
      </c>
      <c r="F9" s="138">
        <v>0</v>
      </c>
      <c r="G9" s="138">
        <v>0</v>
      </c>
      <c r="H9" s="138">
        <v>0</v>
      </c>
      <c r="I9" s="138">
        <v>0</v>
      </c>
      <c r="J9" s="138">
        <v>0</v>
      </c>
      <c r="K9" s="138">
        <v>0</v>
      </c>
      <c r="L9" s="138">
        <v>0</v>
      </c>
      <c r="M9" s="138">
        <v>0</v>
      </c>
      <c r="N9" s="138">
        <v>0</v>
      </c>
      <c r="O9" s="138">
        <v>0</v>
      </c>
      <c r="P9" s="138">
        <v>0</v>
      </c>
      <c r="Q9" s="138">
        <v>0</v>
      </c>
      <c r="R9" s="138">
        <v>0</v>
      </c>
      <c r="S9" s="138">
        <v>0</v>
      </c>
      <c r="T9" s="138">
        <v>0</v>
      </c>
      <c r="U9" s="138">
        <v>0</v>
      </c>
      <c r="V9" s="138">
        <v>0</v>
      </c>
      <c r="W9" s="138">
        <v>0</v>
      </c>
      <c r="X9" s="138">
        <v>0</v>
      </c>
      <c r="Y9" s="138">
        <v>0</v>
      </c>
      <c r="Z9" s="138">
        <v>0</v>
      </c>
      <c r="AA9" s="138">
        <v>0</v>
      </c>
      <c r="AB9" s="138">
        <v>0</v>
      </c>
      <c r="AC9" s="1054" t="s">
        <v>2221</v>
      </c>
      <c r="AE9" s="762" t="s">
        <v>637</v>
      </c>
      <c r="AF9" s="138">
        <v>0</v>
      </c>
      <c r="AG9" s="138">
        <v>0</v>
      </c>
      <c r="AH9" s="138">
        <v>0</v>
      </c>
      <c r="AI9" s="138">
        <v>0</v>
      </c>
      <c r="AJ9" s="138">
        <v>0</v>
      </c>
      <c r="AK9" s="138">
        <v>0</v>
      </c>
      <c r="AL9" s="138">
        <v>0</v>
      </c>
      <c r="AM9" s="138">
        <v>0</v>
      </c>
      <c r="AN9" s="138">
        <v>0</v>
      </c>
      <c r="AO9" s="138">
        <v>0</v>
      </c>
      <c r="AP9" s="138">
        <v>0</v>
      </c>
      <c r="AQ9" s="138">
        <v>0</v>
      </c>
      <c r="AR9" s="138">
        <v>0</v>
      </c>
      <c r="AS9" s="138">
        <v>0</v>
      </c>
      <c r="AT9" s="138">
        <v>0</v>
      </c>
      <c r="AU9" s="138">
        <v>0</v>
      </c>
      <c r="AV9" s="138">
        <v>0</v>
      </c>
      <c r="AW9" s="138">
        <v>0</v>
      </c>
      <c r="AX9" s="138">
        <v>0</v>
      </c>
      <c r="AY9" s="138">
        <v>0</v>
      </c>
      <c r="AZ9" s="138">
        <v>0</v>
      </c>
      <c r="BA9" s="138">
        <v>0</v>
      </c>
      <c r="BB9" s="138">
        <v>0</v>
      </c>
      <c r="BC9" s="138">
        <v>0</v>
      </c>
    </row>
    <row r="10" spans="1:55" s="140" customFormat="1" ht="12.75" customHeight="1">
      <c r="A10" s="775"/>
      <c r="B10" s="775"/>
      <c r="C10" s="775"/>
      <c r="D10" s="775"/>
      <c r="E10" s="141" t="str">
        <f>IF(AND(SUM(E7:E9)&gt;0,E8=0),"Missing Input",IF(AND(SUM(E7:E8)&gt;0,E9=0),"Missing Output",IF(AND(SUM(E7:E9)&gt;0,E8&gt;0,E9&gt;0),(E9*3.6)/E8*100,"")))</f>
        <v/>
      </c>
      <c r="F10" s="141" t="str">
        <f t="shared" ref="F10:V10" si="0">IF(AND(SUM(F7:F9)&gt;0,F8=0),"Missing Input",IF(AND(SUM(F7:F8)&gt;0,F9=0),"Missing Output",IF(AND(SUM(F7:F9)&gt;0,F8&gt;0,F9&gt;0),(F9*3.6)/F8*100,"")))</f>
        <v/>
      </c>
      <c r="G10" s="141" t="str">
        <f t="shared" si="0"/>
        <v/>
      </c>
      <c r="H10" s="141" t="str">
        <f t="shared" si="0"/>
        <v/>
      </c>
      <c r="I10" s="141" t="str">
        <f t="shared" si="0"/>
        <v/>
      </c>
      <c r="J10" s="141" t="str">
        <f t="shared" si="0"/>
        <v/>
      </c>
      <c r="K10" s="141" t="str">
        <f t="shared" si="0"/>
        <v/>
      </c>
      <c r="L10" s="141" t="str">
        <f t="shared" si="0"/>
        <v/>
      </c>
      <c r="M10" s="141" t="str">
        <f t="shared" si="0"/>
        <v/>
      </c>
      <c r="N10" s="141" t="str">
        <f t="shared" si="0"/>
        <v/>
      </c>
      <c r="O10" s="141" t="str">
        <f t="shared" si="0"/>
        <v/>
      </c>
      <c r="P10" s="141" t="str">
        <f t="shared" si="0"/>
        <v/>
      </c>
      <c r="Q10" s="141" t="str">
        <f t="shared" si="0"/>
        <v/>
      </c>
      <c r="R10" s="141" t="str">
        <f t="shared" si="0"/>
        <v/>
      </c>
      <c r="S10" s="141" t="str">
        <f t="shared" si="0"/>
        <v/>
      </c>
      <c r="T10" s="141" t="str">
        <f t="shared" si="0"/>
        <v/>
      </c>
      <c r="U10" s="141" t="str">
        <f t="shared" si="0"/>
        <v/>
      </c>
      <c r="V10" s="141" t="str">
        <f t="shared" si="0"/>
        <v/>
      </c>
      <c r="W10" s="141" t="str">
        <f t="shared" ref="W10:AB10" si="1">IF(AND(SUM(W7:W9)&gt;0,W8=0),"Missing Input",IF(AND(SUM(W7:W8)&gt;0,W9=0),"Missing Output",IF(AND(SUM(W7:W9)&gt;0,W8&gt;0,W9&gt;0),(W9*3.6)/W8*100,"")))</f>
        <v/>
      </c>
      <c r="X10" s="141" t="str">
        <f t="shared" si="1"/>
        <v/>
      </c>
      <c r="Y10" s="141" t="str">
        <f t="shared" si="1"/>
        <v/>
      </c>
      <c r="Z10" s="141" t="str">
        <f t="shared" si="1"/>
        <v/>
      </c>
      <c r="AA10" s="141" t="str">
        <f t="shared" si="1"/>
        <v/>
      </c>
      <c r="AB10" s="141" t="str">
        <f t="shared" si="1"/>
        <v/>
      </c>
      <c r="AC10" s="1070" t="s">
        <v>2222</v>
      </c>
      <c r="AE10" s="762" t="s">
        <v>964</v>
      </c>
      <c r="AF10" s="141" t="str">
        <f t="shared" ref="AF10:BC10" si="2">IF(AND(SUM(AF7:AF9)&gt;0,AF8=0),"Missing Input",IF(AND(SUM(AF7:AF8)&gt;0,AF9=0),"Missing Output",IF(AND(SUM(AF7:AF9)&gt;0,AF8&gt;0,AF9&gt;0),(AF9*3.6)/AF8*100,"")))</f>
        <v/>
      </c>
      <c r="AG10" s="141" t="str">
        <f t="shared" si="2"/>
        <v/>
      </c>
      <c r="AH10" s="141" t="str">
        <f t="shared" si="2"/>
        <v/>
      </c>
      <c r="AI10" s="141" t="str">
        <f t="shared" si="2"/>
        <v/>
      </c>
      <c r="AJ10" s="141" t="str">
        <f t="shared" si="2"/>
        <v/>
      </c>
      <c r="AK10" s="141" t="str">
        <f t="shared" si="2"/>
        <v/>
      </c>
      <c r="AL10" s="141" t="str">
        <f t="shared" si="2"/>
        <v/>
      </c>
      <c r="AM10" s="141" t="str">
        <f t="shared" si="2"/>
        <v/>
      </c>
      <c r="AN10" s="141" t="str">
        <f t="shared" si="2"/>
        <v/>
      </c>
      <c r="AO10" s="141" t="str">
        <f t="shared" si="2"/>
        <v/>
      </c>
      <c r="AP10" s="141" t="str">
        <f t="shared" si="2"/>
        <v/>
      </c>
      <c r="AQ10" s="141" t="str">
        <f t="shared" si="2"/>
        <v/>
      </c>
      <c r="AR10" s="141" t="str">
        <f t="shared" si="2"/>
        <v/>
      </c>
      <c r="AS10" s="141" t="str">
        <f t="shared" si="2"/>
        <v/>
      </c>
      <c r="AT10" s="141" t="str">
        <f t="shared" si="2"/>
        <v/>
      </c>
      <c r="AU10" s="141" t="str">
        <f t="shared" si="2"/>
        <v/>
      </c>
      <c r="AV10" s="141" t="str">
        <f t="shared" si="2"/>
        <v/>
      </c>
      <c r="AW10" s="141" t="str">
        <f t="shared" si="2"/>
        <v/>
      </c>
      <c r="AX10" s="141" t="str">
        <f t="shared" si="2"/>
        <v/>
      </c>
      <c r="AY10" s="141" t="str">
        <f>IF(AND(SUM(AY7:AY9)&gt;0,AY8=0),"Missing Input",IF(AND(SUM(AY7:AY8)&gt;0,AY9=0),"Missing Output",IF(AND(SUM(AY7:AY9)&gt;0,AY8&gt;0,AY9&gt;0),(AY9*3.6)/AY8*100,"")))</f>
        <v/>
      </c>
      <c r="AZ10" s="141" t="str">
        <f>IF(AND(SUM(AZ7:AZ9)&gt;0,AZ8=0),"Missing Input",IF(AND(SUM(AZ7:AZ8)&gt;0,AZ9=0),"Missing Output",IF(AND(SUM(AZ7:AZ9)&gt;0,AZ8&gt;0,AZ9&gt;0),(AZ9*3.6)/AZ8*100,"")))</f>
        <v/>
      </c>
      <c r="BA10" s="141" t="str">
        <f>IF(AND(SUM(BA7:BA9)&gt;0,BA8=0),"Missing Input",IF(AND(SUM(BA7:BA8)&gt;0,BA9=0),"Missing Output",IF(AND(SUM(BA7:BA9)&gt;0,BA8&gt;0,BA9&gt;0),(BA9*3.6)/BA8*100,"")))</f>
        <v/>
      </c>
      <c r="BB10" s="141" t="str">
        <f>IF(AND(SUM(BB7:BB9)&gt;0,BB8=0),"Missing Input",IF(AND(SUM(BB7:BB8)&gt;0,BB9=0),"Missing Output",IF(AND(SUM(BB7:BB9)&gt;0,BB8&gt;0,BB9&gt;0),(BB9*3.6)/BB8*100,"")))</f>
        <v/>
      </c>
      <c r="BC10" s="141" t="str">
        <f t="shared" si="2"/>
        <v/>
      </c>
    </row>
    <row r="11" spans="1:55" s="140" customFormat="1" ht="24" customHeight="1">
      <c r="A11" s="775"/>
      <c r="B11" s="775"/>
      <c r="C11" s="775"/>
      <c r="D11" s="775"/>
      <c r="E11" s="628"/>
      <c r="F11" s="628"/>
      <c r="G11" s="628"/>
      <c r="H11" s="628"/>
      <c r="I11" s="628"/>
      <c r="J11" s="629"/>
      <c r="K11" s="629"/>
      <c r="L11" s="629"/>
      <c r="M11" s="629"/>
      <c r="N11" s="629"/>
      <c r="O11" s="144"/>
      <c r="P11" s="630"/>
      <c r="Q11" s="630"/>
      <c r="R11" s="630"/>
      <c r="S11" s="630"/>
      <c r="T11" s="630"/>
      <c r="U11" s="630"/>
      <c r="V11" s="630"/>
      <c r="W11" s="630"/>
      <c r="X11" s="630"/>
      <c r="Y11" s="144"/>
      <c r="Z11" s="630"/>
      <c r="AA11" s="630"/>
      <c r="AB11" s="144"/>
      <c r="AC11" s="1067" t="s">
        <v>2141</v>
      </c>
      <c r="AE11" s="762" t="s">
        <v>189</v>
      </c>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row>
    <row r="12" spans="1:55" s="140" customFormat="1" ht="12.75" customHeight="1">
      <c r="A12" s="775" t="s">
        <v>538</v>
      </c>
      <c r="B12" s="775" t="s">
        <v>73</v>
      </c>
      <c r="C12" s="775" t="s">
        <v>556</v>
      </c>
      <c r="D12" s="775" t="s">
        <v>1411</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2219</v>
      </c>
      <c r="AE12" s="762" t="s">
        <v>1474</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row>
    <row r="13" spans="1:55" s="140" customFormat="1" ht="12.75" customHeight="1">
      <c r="A13" s="775" t="s">
        <v>538</v>
      </c>
      <c r="B13" s="775" t="s">
        <v>1307</v>
      </c>
      <c r="C13" s="775" t="s">
        <v>556</v>
      </c>
      <c r="D13" s="775" t="s">
        <v>1411</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2220</v>
      </c>
      <c r="AE13" s="762" t="s">
        <v>636</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row>
    <row r="14" spans="1:55" s="140" customFormat="1" ht="12.75" customHeight="1">
      <c r="A14" s="775" t="s">
        <v>538</v>
      </c>
      <c r="B14" s="775" t="s">
        <v>74</v>
      </c>
      <c r="C14" s="775" t="s">
        <v>556</v>
      </c>
      <c r="D14" s="775" t="s">
        <v>1411</v>
      </c>
      <c r="E14" s="138">
        <v>0</v>
      </c>
      <c r="F14" s="138">
        <v>0</v>
      </c>
      <c r="G14" s="138">
        <v>0</v>
      </c>
      <c r="H14" s="138">
        <v>0</v>
      </c>
      <c r="I14" s="138">
        <v>0</v>
      </c>
      <c r="J14" s="138">
        <v>0</v>
      </c>
      <c r="K14" s="138">
        <v>0</v>
      </c>
      <c r="L14" s="138">
        <v>0</v>
      </c>
      <c r="M14" s="138">
        <v>0</v>
      </c>
      <c r="N14" s="138">
        <v>0</v>
      </c>
      <c r="O14" s="138">
        <v>0</v>
      </c>
      <c r="P14" s="138">
        <v>0</v>
      </c>
      <c r="Q14" s="138">
        <v>0</v>
      </c>
      <c r="R14" s="138">
        <v>0</v>
      </c>
      <c r="S14" s="138">
        <v>0</v>
      </c>
      <c r="T14" s="138">
        <v>0</v>
      </c>
      <c r="U14" s="138">
        <v>0</v>
      </c>
      <c r="V14" s="138">
        <v>0</v>
      </c>
      <c r="W14" s="138">
        <v>0</v>
      </c>
      <c r="X14" s="138">
        <v>0</v>
      </c>
      <c r="Y14" s="138">
        <v>0</v>
      </c>
      <c r="Z14" s="138">
        <v>0</v>
      </c>
      <c r="AA14" s="138">
        <v>0</v>
      </c>
      <c r="AB14" s="138">
        <v>0</v>
      </c>
      <c r="AC14" s="1054" t="s">
        <v>2221</v>
      </c>
      <c r="AE14" s="762" t="s">
        <v>637</v>
      </c>
      <c r="AF14" s="138">
        <v>0</v>
      </c>
      <c r="AG14" s="138">
        <v>0</v>
      </c>
      <c r="AH14" s="138">
        <v>0</v>
      </c>
      <c r="AI14" s="138">
        <v>0</v>
      </c>
      <c r="AJ14" s="138">
        <v>0</v>
      </c>
      <c r="AK14" s="138">
        <v>0</v>
      </c>
      <c r="AL14" s="138">
        <v>0</v>
      </c>
      <c r="AM14" s="138">
        <v>0</v>
      </c>
      <c r="AN14" s="138">
        <v>0</v>
      </c>
      <c r="AO14" s="138">
        <v>0</v>
      </c>
      <c r="AP14" s="138">
        <v>0</v>
      </c>
      <c r="AQ14" s="138">
        <v>0</v>
      </c>
      <c r="AR14" s="138">
        <v>0</v>
      </c>
      <c r="AS14" s="138">
        <v>0</v>
      </c>
      <c r="AT14" s="138">
        <v>0</v>
      </c>
      <c r="AU14" s="138">
        <v>0</v>
      </c>
      <c r="AV14" s="138">
        <v>0</v>
      </c>
      <c r="AW14" s="138">
        <v>0</v>
      </c>
      <c r="AX14" s="138">
        <v>0</v>
      </c>
      <c r="AY14" s="138">
        <v>0</v>
      </c>
      <c r="AZ14" s="138">
        <v>0</v>
      </c>
      <c r="BA14" s="138">
        <v>0</v>
      </c>
      <c r="BB14" s="138">
        <v>0</v>
      </c>
      <c r="BC14" s="138">
        <v>0</v>
      </c>
    </row>
    <row r="15" spans="1:55" s="140" customFormat="1" ht="12.75" customHeight="1">
      <c r="A15" s="775" t="s">
        <v>538</v>
      </c>
      <c r="B15" s="775" t="s">
        <v>75</v>
      </c>
      <c r="C15" s="775" t="s">
        <v>556</v>
      </c>
      <c r="D15" s="775" t="s">
        <v>1411</v>
      </c>
      <c r="E15" s="138">
        <v>0</v>
      </c>
      <c r="F15" s="138">
        <v>0</v>
      </c>
      <c r="G15" s="138">
        <v>0</v>
      </c>
      <c r="H15" s="138">
        <v>0</v>
      </c>
      <c r="I15" s="138">
        <v>0</v>
      </c>
      <c r="J15" s="138">
        <v>0</v>
      </c>
      <c r="K15" s="138">
        <v>0</v>
      </c>
      <c r="L15" s="138">
        <v>0</v>
      </c>
      <c r="M15" s="138">
        <v>0</v>
      </c>
      <c r="N15" s="138">
        <v>0</v>
      </c>
      <c r="O15" s="138">
        <v>0</v>
      </c>
      <c r="P15" s="138">
        <v>0</v>
      </c>
      <c r="Q15" s="138">
        <v>0</v>
      </c>
      <c r="R15" s="138">
        <v>0</v>
      </c>
      <c r="S15" s="138">
        <v>0</v>
      </c>
      <c r="T15" s="138">
        <v>0</v>
      </c>
      <c r="U15" s="138">
        <v>0</v>
      </c>
      <c r="V15" s="138">
        <v>0</v>
      </c>
      <c r="W15" s="138">
        <v>0</v>
      </c>
      <c r="X15" s="138">
        <v>0</v>
      </c>
      <c r="Y15" s="138">
        <v>0</v>
      </c>
      <c r="Z15" s="138">
        <v>0</v>
      </c>
      <c r="AA15" s="138">
        <v>0</v>
      </c>
      <c r="AB15" s="138">
        <v>0</v>
      </c>
      <c r="AC15" s="1054" t="s">
        <v>2225</v>
      </c>
      <c r="AE15" s="762" t="s">
        <v>638</v>
      </c>
      <c r="AF15" s="138">
        <v>0</v>
      </c>
      <c r="AG15" s="138">
        <v>0</v>
      </c>
      <c r="AH15" s="138">
        <v>0</v>
      </c>
      <c r="AI15" s="138">
        <v>0</v>
      </c>
      <c r="AJ15" s="138">
        <v>0</v>
      </c>
      <c r="AK15" s="138">
        <v>0</v>
      </c>
      <c r="AL15" s="138">
        <v>0</v>
      </c>
      <c r="AM15" s="138">
        <v>0</v>
      </c>
      <c r="AN15" s="138">
        <v>0</v>
      </c>
      <c r="AO15" s="138">
        <v>0</v>
      </c>
      <c r="AP15" s="138">
        <v>0</v>
      </c>
      <c r="AQ15" s="138">
        <v>0</v>
      </c>
      <c r="AR15" s="138">
        <v>0</v>
      </c>
      <c r="AS15" s="138">
        <v>0</v>
      </c>
      <c r="AT15" s="138">
        <v>0</v>
      </c>
      <c r="AU15" s="138">
        <v>0</v>
      </c>
      <c r="AV15" s="138">
        <v>0</v>
      </c>
      <c r="AW15" s="138">
        <v>0</v>
      </c>
      <c r="AX15" s="138">
        <v>0</v>
      </c>
      <c r="AY15" s="138">
        <v>0</v>
      </c>
      <c r="AZ15" s="138">
        <v>0</v>
      </c>
      <c r="BA15" s="138">
        <v>0</v>
      </c>
      <c r="BB15" s="138">
        <v>0</v>
      </c>
      <c r="BC15" s="138">
        <v>0</v>
      </c>
    </row>
    <row r="16" spans="1:55" s="140" customFormat="1" ht="12.75" customHeight="1">
      <c r="A16" s="775"/>
      <c r="B16" s="775"/>
      <c r="C16" s="775"/>
      <c r="D16" s="775"/>
      <c r="E16" s="141" t="str">
        <f>IF(AND(SUM(E12:E15)&gt;0,E13=0),"Missing Input",IF(AND(SUM(E12:E15)&gt;0,E14=0),"Missing Output",IF(AND(SUM(E12:E15)&gt;0,E13&gt;0,E14&gt;0),(E14*3.6+E15)/E13*100,"")))</f>
        <v/>
      </c>
      <c r="F16" s="141" t="str">
        <f t="shared" ref="F16:V16" si="3">IF(AND(SUM(F12:F15)&gt;0,F13=0),"Missing Input",IF(AND(SUM(F12:F15)&gt;0,F14=0),"Missing Output",IF(AND(SUM(F12:F15)&gt;0,F13&gt;0,F14&gt;0),(F14*3.6+F15)/F13*100,"")))</f>
        <v/>
      </c>
      <c r="G16" s="141" t="str">
        <f t="shared" si="3"/>
        <v/>
      </c>
      <c r="H16" s="141" t="str">
        <f t="shared" si="3"/>
        <v/>
      </c>
      <c r="I16" s="141" t="str">
        <f t="shared" si="3"/>
        <v/>
      </c>
      <c r="J16" s="141" t="str">
        <f t="shared" si="3"/>
        <v/>
      </c>
      <c r="K16" s="141" t="str">
        <f t="shared" si="3"/>
        <v/>
      </c>
      <c r="L16" s="141" t="str">
        <f t="shared" si="3"/>
        <v/>
      </c>
      <c r="M16" s="141" t="str">
        <f t="shared" si="3"/>
        <v/>
      </c>
      <c r="N16" s="141" t="str">
        <f t="shared" si="3"/>
        <v/>
      </c>
      <c r="O16" s="141" t="str">
        <f t="shared" si="3"/>
        <v/>
      </c>
      <c r="P16" s="141" t="str">
        <f t="shared" si="3"/>
        <v/>
      </c>
      <c r="Q16" s="141" t="str">
        <f t="shared" si="3"/>
        <v/>
      </c>
      <c r="R16" s="141" t="str">
        <f t="shared" si="3"/>
        <v/>
      </c>
      <c r="S16" s="141" t="str">
        <f t="shared" si="3"/>
        <v/>
      </c>
      <c r="T16" s="141" t="str">
        <f t="shared" si="3"/>
        <v/>
      </c>
      <c r="U16" s="141" t="str">
        <f t="shared" si="3"/>
        <v/>
      </c>
      <c r="V16" s="141" t="str">
        <f t="shared" si="3"/>
        <v/>
      </c>
      <c r="W16" s="141" t="str">
        <f t="shared" ref="W16:AB16" si="4">IF(AND(SUM(W12:W15)&gt;0,W13=0),"Missing Input",IF(AND(SUM(W12:W15)&gt;0,W14=0),"Missing Output",IF(AND(SUM(W12:W15)&gt;0,W13&gt;0,W14&gt;0),(W14*3.6+W15)/W13*100,"")))</f>
        <v/>
      </c>
      <c r="X16" s="141" t="str">
        <f t="shared" si="4"/>
        <v/>
      </c>
      <c r="Y16" s="141" t="str">
        <f t="shared" si="4"/>
        <v/>
      </c>
      <c r="Z16" s="141" t="str">
        <f t="shared" si="4"/>
        <v/>
      </c>
      <c r="AA16" s="141" t="str">
        <f t="shared" si="4"/>
        <v/>
      </c>
      <c r="AB16" s="141" t="str">
        <f t="shared" si="4"/>
        <v/>
      </c>
      <c r="AC16" s="1070" t="s">
        <v>2222</v>
      </c>
      <c r="AE16" s="762" t="s">
        <v>964</v>
      </c>
      <c r="AF16" s="141" t="str">
        <f t="shared" ref="AF16:BC16" si="5">IF(AND(SUM(AF12:AF15)&gt;0,AF13=0),"Missing Input",IF(AND(SUM(AF12:AF15)&gt;0,AF14=0),"Missing Output",IF(AND(SUM(AF12:AF15)&gt;0,AF13&gt;0,AF14&gt;0),(AF14*3.6+AF15)/AF13*100,"")))</f>
        <v/>
      </c>
      <c r="AG16" s="141" t="str">
        <f t="shared" si="5"/>
        <v/>
      </c>
      <c r="AH16" s="141" t="str">
        <f t="shared" si="5"/>
        <v/>
      </c>
      <c r="AI16" s="141" t="str">
        <f t="shared" si="5"/>
        <v/>
      </c>
      <c r="AJ16" s="141" t="str">
        <f t="shared" si="5"/>
        <v/>
      </c>
      <c r="AK16" s="141" t="str">
        <f t="shared" si="5"/>
        <v/>
      </c>
      <c r="AL16" s="141" t="str">
        <f t="shared" si="5"/>
        <v/>
      </c>
      <c r="AM16" s="141" t="str">
        <f t="shared" si="5"/>
        <v/>
      </c>
      <c r="AN16" s="141" t="str">
        <f t="shared" si="5"/>
        <v/>
      </c>
      <c r="AO16" s="141" t="str">
        <f t="shared" si="5"/>
        <v/>
      </c>
      <c r="AP16" s="141" t="str">
        <f t="shared" si="5"/>
        <v/>
      </c>
      <c r="AQ16" s="141" t="str">
        <f t="shared" si="5"/>
        <v/>
      </c>
      <c r="AR16" s="141" t="str">
        <f t="shared" si="5"/>
        <v/>
      </c>
      <c r="AS16" s="141" t="str">
        <f t="shared" si="5"/>
        <v/>
      </c>
      <c r="AT16" s="141" t="str">
        <f t="shared" si="5"/>
        <v/>
      </c>
      <c r="AU16" s="141" t="str">
        <f t="shared" si="5"/>
        <v/>
      </c>
      <c r="AV16" s="141" t="str">
        <f t="shared" si="5"/>
        <v/>
      </c>
      <c r="AW16" s="141" t="str">
        <f t="shared" si="5"/>
        <v/>
      </c>
      <c r="AX16" s="141" t="str">
        <f t="shared" si="5"/>
        <v/>
      </c>
      <c r="AY16" s="141" t="str">
        <f>IF(AND(SUM(AY12:AY15)&gt;0,AY13=0),"Missing Input",IF(AND(SUM(AY12:AY15)&gt;0,AY14=0),"Missing Output",IF(AND(SUM(AY12:AY15)&gt;0,AY13&gt;0,AY14&gt;0),(AY14*3.6+AY15)/AY13*100,"")))</f>
        <v/>
      </c>
      <c r="AZ16" s="141" t="str">
        <f>IF(AND(SUM(AZ12:AZ15)&gt;0,AZ13=0),"Missing Input",IF(AND(SUM(AZ12:AZ15)&gt;0,AZ14=0),"Missing Output",IF(AND(SUM(AZ12:AZ15)&gt;0,AZ13&gt;0,AZ14&gt;0),(AZ14*3.6+AZ15)/AZ13*100,"")))</f>
        <v/>
      </c>
      <c r="BA16" s="141" t="str">
        <f>IF(AND(SUM(BA12:BA15)&gt;0,BA13=0),"Missing Input",IF(AND(SUM(BA12:BA15)&gt;0,BA14=0),"Missing Output",IF(AND(SUM(BA12:BA15)&gt;0,BA13&gt;0,BA14&gt;0),(BA14*3.6+BA15)/BA13*100,"")))</f>
        <v/>
      </c>
      <c r="BB16" s="141" t="str">
        <f>IF(AND(SUM(BB12:BB15)&gt;0,BB13=0),"Missing Input",IF(AND(SUM(BB12:BB15)&gt;0,BB14=0),"Missing Output",IF(AND(SUM(BB12:BB15)&gt;0,BB13&gt;0,BB14&gt;0),(BB14*3.6+BB15)/BB13*100,"")))</f>
        <v/>
      </c>
      <c r="BC16" s="141" t="str">
        <f t="shared" si="5"/>
        <v/>
      </c>
    </row>
    <row r="17" spans="1:55" s="140" customFormat="1" ht="24" customHeight="1">
      <c r="A17" s="775"/>
      <c r="B17" s="775"/>
      <c r="C17" s="775"/>
      <c r="D17" s="775"/>
      <c r="E17" s="628"/>
      <c r="F17" s="628"/>
      <c r="G17" s="628"/>
      <c r="H17" s="628"/>
      <c r="I17" s="628"/>
      <c r="J17" s="629"/>
      <c r="K17" s="629"/>
      <c r="L17" s="629"/>
      <c r="M17" s="629"/>
      <c r="N17" s="629"/>
      <c r="O17" s="143"/>
      <c r="P17" s="629"/>
      <c r="Q17" s="629"/>
      <c r="R17" s="629"/>
      <c r="S17" s="629"/>
      <c r="T17" s="629"/>
      <c r="U17" s="629"/>
      <c r="V17" s="629"/>
      <c r="W17" s="629"/>
      <c r="X17" s="629"/>
      <c r="Y17" s="143"/>
      <c r="Z17" s="629"/>
      <c r="AA17" s="629"/>
      <c r="AB17" s="143"/>
      <c r="AC17" s="1066" t="s">
        <v>2269</v>
      </c>
      <c r="AE17" s="762" t="s">
        <v>198</v>
      </c>
      <c r="AF17" s="629"/>
      <c r="AG17" s="629"/>
      <c r="AH17" s="629"/>
      <c r="AI17" s="629"/>
      <c r="AJ17" s="629"/>
      <c r="AK17" s="629"/>
      <c r="AL17" s="629"/>
      <c r="AM17" s="629"/>
      <c r="AN17" s="629"/>
      <c r="AO17" s="629"/>
      <c r="AP17" s="629"/>
      <c r="AQ17" s="629"/>
      <c r="AR17" s="629"/>
      <c r="AS17" s="629"/>
      <c r="AT17" s="629"/>
      <c r="AU17" s="629"/>
      <c r="AV17" s="629"/>
      <c r="AW17" s="629"/>
      <c r="AX17" s="629"/>
      <c r="AY17" s="629"/>
      <c r="AZ17" s="629"/>
      <c r="BA17" s="629"/>
      <c r="BB17" s="629"/>
      <c r="BC17" s="629"/>
    </row>
    <row r="18" spans="1:55" s="140" customFormat="1" ht="12.75" customHeight="1">
      <c r="A18" s="775" t="s">
        <v>538</v>
      </c>
      <c r="B18" s="775" t="s">
        <v>73</v>
      </c>
      <c r="C18" s="775" t="s">
        <v>558</v>
      </c>
      <c r="D18" s="775" t="s">
        <v>1411</v>
      </c>
      <c r="E18" s="138">
        <v>0</v>
      </c>
      <c r="F18" s="138">
        <v>0</v>
      </c>
      <c r="G18" s="138">
        <v>0</v>
      </c>
      <c r="H18" s="138">
        <v>0</v>
      </c>
      <c r="I18" s="138">
        <v>0</v>
      </c>
      <c r="J18" s="138">
        <v>0</v>
      </c>
      <c r="K18" s="138">
        <v>0</v>
      </c>
      <c r="L18" s="138">
        <v>0</v>
      </c>
      <c r="M18" s="138">
        <v>0</v>
      </c>
      <c r="N18" s="138">
        <v>0</v>
      </c>
      <c r="O18" s="138">
        <v>0</v>
      </c>
      <c r="P18" s="138">
        <v>0</v>
      </c>
      <c r="Q18" s="138">
        <v>0</v>
      </c>
      <c r="R18" s="138">
        <v>0</v>
      </c>
      <c r="S18" s="138">
        <v>0</v>
      </c>
      <c r="T18" s="138">
        <v>0</v>
      </c>
      <c r="U18" s="138">
        <v>0</v>
      </c>
      <c r="V18" s="138">
        <v>0</v>
      </c>
      <c r="W18" s="138">
        <v>0</v>
      </c>
      <c r="X18" s="138">
        <v>0</v>
      </c>
      <c r="Y18" s="138">
        <v>0</v>
      </c>
      <c r="Z18" s="138">
        <v>0</v>
      </c>
      <c r="AA18" s="138">
        <v>0</v>
      </c>
      <c r="AB18" s="138">
        <v>0</v>
      </c>
      <c r="AC18" s="1054" t="s">
        <v>2219</v>
      </c>
      <c r="AE18" s="762" t="s">
        <v>1474</v>
      </c>
      <c r="AF18" s="138">
        <v>0</v>
      </c>
      <c r="AG18" s="138">
        <v>0</v>
      </c>
      <c r="AH18" s="138">
        <v>0</v>
      </c>
      <c r="AI18" s="138">
        <v>0</v>
      </c>
      <c r="AJ18" s="138">
        <v>0</v>
      </c>
      <c r="AK18" s="138">
        <v>0</v>
      </c>
      <c r="AL18" s="138">
        <v>0</v>
      </c>
      <c r="AM18" s="138">
        <v>0</v>
      </c>
      <c r="AN18" s="138">
        <v>0</v>
      </c>
      <c r="AO18" s="138">
        <v>0</v>
      </c>
      <c r="AP18" s="138">
        <v>0</v>
      </c>
      <c r="AQ18" s="138">
        <v>0</v>
      </c>
      <c r="AR18" s="138">
        <v>0</v>
      </c>
      <c r="AS18" s="138">
        <v>0</v>
      </c>
      <c r="AT18" s="138">
        <v>0</v>
      </c>
      <c r="AU18" s="138">
        <v>0</v>
      </c>
      <c r="AV18" s="138">
        <v>0</v>
      </c>
      <c r="AW18" s="138">
        <v>0</v>
      </c>
      <c r="AX18" s="138">
        <v>0</v>
      </c>
      <c r="AY18" s="138">
        <v>0</v>
      </c>
      <c r="AZ18" s="138">
        <v>0</v>
      </c>
      <c r="BA18" s="138">
        <v>0</v>
      </c>
      <c r="BB18" s="138">
        <v>0</v>
      </c>
      <c r="BC18" s="138">
        <v>0</v>
      </c>
    </row>
    <row r="19" spans="1:55" s="140" customFormat="1" ht="12.75" customHeight="1">
      <c r="A19" s="775" t="s">
        <v>538</v>
      </c>
      <c r="B19" s="775" t="s">
        <v>1307</v>
      </c>
      <c r="C19" s="775" t="s">
        <v>558</v>
      </c>
      <c r="D19" s="775" t="s">
        <v>1411</v>
      </c>
      <c r="E19" s="138">
        <v>0</v>
      </c>
      <c r="F19" s="138">
        <v>0</v>
      </c>
      <c r="G19" s="138">
        <v>0</v>
      </c>
      <c r="H19" s="138">
        <v>0</v>
      </c>
      <c r="I19" s="138">
        <v>0</v>
      </c>
      <c r="J19" s="138">
        <v>0</v>
      </c>
      <c r="K19" s="138">
        <v>0</v>
      </c>
      <c r="L19" s="138">
        <v>0</v>
      </c>
      <c r="M19" s="138">
        <v>0</v>
      </c>
      <c r="N19" s="138">
        <v>0</v>
      </c>
      <c r="O19" s="138">
        <v>0</v>
      </c>
      <c r="P19" s="138">
        <v>0</v>
      </c>
      <c r="Q19" s="138">
        <v>0</v>
      </c>
      <c r="R19" s="138">
        <v>0</v>
      </c>
      <c r="S19" s="138">
        <v>0</v>
      </c>
      <c r="T19" s="138">
        <v>0</v>
      </c>
      <c r="U19" s="138">
        <v>0</v>
      </c>
      <c r="V19" s="138">
        <v>0</v>
      </c>
      <c r="W19" s="138">
        <v>0</v>
      </c>
      <c r="X19" s="138">
        <v>0</v>
      </c>
      <c r="Y19" s="138">
        <v>0</v>
      </c>
      <c r="Z19" s="138">
        <v>0</v>
      </c>
      <c r="AA19" s="138">
        <v>0</v>
      </c>
      <c r="AB19" s="138">
        <v>0</v>
      </c>
      <c r="AC19" s="1054" t="s">
        <v>2220</v>
      </c>
      <c r="AE19" s="762" t="s">
        <v>636</v>
      </c>
      <c r="AF19" s="138">
        <v>0</v>
      </c>
      <c r="AG19" s="138">
        <v>0</v>
      </c>
      <c r="AH19" s="138">
        <v>0</v>
      </c>
      <c r="AI19" s="138">
        <v>0</v>
      </c>
      <c r="AJ19" s="138">
        <v>0</v>
      </c>
      <c r="AK19" s="138">
        <v>0</v>
      </c>
      <c r="AL19" s="138">
        <v>0</v>
      </c>
      <c r="AM19" s="138">
        <v>0</v>
      </c>
      <c r="AN19" s="138">
        <v>0</v>
      </c>
      <c r="AO19" s="138">
        <v>0</v>
      </c>
      <c r="AP19" s="138">
        <v>0</v>
      </c>
      <c r="AQ19" s="138">
        <v>0</v>
      </c>
      <c r="AR19" s="138">
        <v>0</v>
      </c>
      <c r="AS19" s="138">
        <v>0</v>
      </c>
      <c r="AT19" s="138">
        <v>0</v>
      </c>
      <c r="AU19" s="138">
        <v>0</v>
      </c>
      <c r="AV19" s="138">
        <v>0</v>
      </c>
      <c r="AW19" s="138">
        <v>0</v>
      </c>
      <c r="AX19" s="138">
        <v>0</v>
      </c>
      <c r="AY19" s="138">
        <v>0</v>
      </c>
      <c r="AZ19" s="138">
        <v>0</v>
      </c>
      <c r="BA19" s="138">
        <v>0</v>
      </c>
      <c r="BB19" s="138">
        <v>0</v>
      </c>
      <c r="BC19" s="138">
        <v>0</v>
      </c>
    </row>
    <row r="20" spans="1:55" s="140" customFormat="1" ht="12.75" customHeight="1">
      <c r="A20" s="775" t="s">
        <v>538</v>
      </c>
      <c r="B20" s="775" t="s">
        <v>75</v>
      </c>
      <c r="C20" s="775" t="s">
        <v>558</v>
      </c>
      <c r="D20" s="775" t="s">
        <v>1411</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2225</v>
      </c>
      <c r="AE20" s="762" t="s">
        <v>638</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row>
    <row r="21" spans="1:55" s="140" customFormat="1" ht="12.75" customHeight="1">
      <c r="A21" s="775"/>
      <c r="B21" s="775"/>
      <c r="C21" s="775"/>
      <c r="D21" s="775"/>
      <c r="E21" s="141" t="str">
        <f>IF(AND(SUM(E18:E20)&gt;0,E19=0),"Missing Input",IF(AND(SUM(E18:E19)&gt;0,E20=0),"Missing Output",IF(AND(SUM(E18:E20)&gt;0,E19&gt;0,E20&gt;0),(E20/E19)*100,"")))</f>
        <v/>
      </c>
      <c r="F21" s="141" t="str">
        <f t="shared" ref="F21:V21" si="6">IF(AND(SUM(F18:F20)&gt;0,F19=0),"Missing Input",IF(AND(SUM(F18:F19)&gt;0,F20=0),"Missing Output",IF(AND(SUM(F18:F20)&gt;0,F19&gt;0,F20&gt;0),(F20/F19)*100,"")))</f>
        <v/>
      </c>
      <c r="G21" s="141" t="str">
        <f t="shared" si="6"/>
        <v/>
      </c>
      <c r="H21" s="141" t="str">
        <f t="shared" si="6"/>
        <v/>
      </c>
      <c r="I21" s="141" t="str">
        <f t="shared" si="6"/>
        <v/>
      </c>
      <c r="J21" s="141" t="str">
        <f t="shared" si="6"/>
        <v/>
      </c>
      <c r="K21" s="141" t="str">
        <f t="shared" si="6"/>
        <v/>
      </c>
      <c r="L21" s="141" t="str">
        <f t="shared" si="6"/>
        <v/>
      </c>
      <c r="M21" s="141" t="str">
        <f t="shared" si="6"/>
        <v/>
      </c>
      <c r="N21" s="141" t="str">
        <f t="shared" si="6"/>
        <v/>
      </c>
      <c r="O21" s="141" t="str">
        <f t="shared" si="6"/>
        <v/>
      </c>
      <c r="P21" s="141" t="str">
        <f t="shared" si="6"/>
        <v/>
      </c>
      <c r="Q21" s="141" t="str">
        <f t="shared" si="6"/>
        <v/>
      </c>
      <c r="R21" s="141" t="str">
        <f t="shared" si="6"/>
        <v/>
      </c>
      <c r="S21" s="141" t="str">
        <f t="shared" si="6"/>
        <v/>
      </c>
      <c r="T21" s="141" t="str">
        <f t="shared" si="6"/>
        <v/>
      </c>
      <c r="U21" s="141" t="str">
        <f t="shared" si="6"/>
        <v/>
      </c>
      <c r="V21" s="141" t="str">
        <f t="shared" si="6"/>
        <v/>
      </c>
      <c r="W21" s="141" t="str">
        <f t="shared" ref="W21:AB21" si="7">IF(AND(SUM(W18:W20)&gt;0,W19=0),"Missing Input",IF(AND(SUM(W18:W19)&gt;0,W20=0),"Missing Output",IF(AND(SUM(W18:W20)&gt;0,W19&gt;0,W20&gt;0),(W20/W19)*100,"")))</f>
        <v/>
      </c>
      <c r="X21" s="141" t="str">
        <f t="shared" si="7"/>
        <v/>
      </c>
      <c r="Y21" s="141" t="str">
        <f t="shared" si="7"/>
        <v/>
      </c>
      <c r="Z21" s="141" t="str">
        <f t="shared" si="7"/>
        <v/>
      </c>
      <c r="AA21" s="141" t="str">
        <f t="shared" si="7"/>
        <v/>
      </c>
      <c r="AB21" s="141" t="str">
        <f t="shared" si="7"/>
        <v/>
      </c>
      <c r="AC21" s="1070" t="s">
        <v>2222</v>
      </c>
      <c r="AE21" s="762" t="s">
        <v>964</v>
      </c>
      <c r="AF21" s="141" t="str">
        <f t="shared" ref="AF21:BC21" si="8">IF(AND(SUM(AF18:AF20)&gt;0,AF19=0),"Missing Input",IF(AND(SUM(AF18:AF19)&gt;0,AF20=0),"Missing Output",IF(AND(SUM(AF18:AF20)&gt;0,AF19&gt;0,AF20&gt;0),(AF20/AF19)*100,"")))</f>
        <v/>
      </c>
      <c r="AG21" s="141" t="str">
        <f t="shared" si="8"/>
        <v/>
      </c>
      <c r="AH21" s="141" t="str">
        <f t="shared" si="8"/>
        <v/>
      </c>
      <c r="AI21" s="141" t="str">
        <f t="shared" si="8"/>
        <v/>
      </c>
      <c r="AJ21" s="141" t="str">
        <f t="shared" si="8"/>
        <v/>
      </c>
      <c r="AK21" s="141" t="str">
        <f t="shared" si="8"/>
        <v/>
      </c>
      <c r="AL21" s="141" t="str">
        <f t="shared" si="8"/>
        <v/>
      </c>
      <c r="AM21" s="141" t="str">
        <f t="shared" si="8"/>
        <v/>
      </c>
      <c r="AN21" s="141" t="str">
        <f t="shared" si="8"/>
        <v/>
      </c>
      <c r="AO21" s="141" t="str">
        <f t="shared" si="8"/>
        <v/>
      </c>
      <c r="AP21" s="141" t="str">
        <f t="shared" si="8"/>
        <v/>
      </c>
      <c r="AQ21" s="141" t="str">
        <f t="shared" si="8"/>
        <v/>
      </c>
      <c r="AR21" s="141" t="str">
        <f t="shared" si="8"/>
        <v/>
      </c>
      <c r="AS21" s="141" t="str">
        <f t="shared" si="8"/>
        <v/>
      </c>
      <c r="AT21" s="141" t="str">
        <f t="shared" si="8"/>
        <v/>
      </c>
      <c r="AU21" s="141" t="str">
        <f t="shared" si="8"/>
        <v/>
      </c>
      <c r="AV21" s="141" t="str">
        <f t="shared" si="8"/>
        <v/>
      </c>
      <c r="AW21" s="141" t="str">
        <f t="shared" si="8"/>
        <v/>
      </c>
      <c r="AX21" s="141" t="str">
        <f t="shared" si="8"/>
        <v/>
      </c>
      <c r="AY21" s="141" t="str">
        <f>IF(AND(SUM(AY18:AY20)&gt;0,AY19=0),"Missing Input",IF(AND(SUM(AY18:AY19)&gt;0,AY20=0),"Missing Output",IF(AND(SUM(AY18:AY20)&gt;0,AY19&gt;0,AY20&gt;0),(AY20/AY19)*100,"")))</f>
        <v/>
      </c>
      <c r="AZ21" s="141" t="str">
        <f>IF(AND(SUM(AZ18:AZ20)&gt;0,AZ19=0),"Missing Input",IF(AND(SUM(AZ18:AZ19)&gt;0,AZ20=0),"Missing Output",IF(AND(SUM(AZ18:AZ20)&gt;0,AZ19&gt;0,AZ20&gt;0),(AZ20/AZ19)*100,"")))</f>
        <v/>
      </c>
      <c r="BA21" s="141" t="str">
        <f>IF(AND(SUM(BA18:BA20)&gt;0,BA19=0),"Missing Input",IF(AND(SUM(BA18:BA19)&gt;0,BA20=0),"Missing Output",IF(AND(SUM(BA18:BA20)&gt;0,BA19&gt;0,BA20&gt;0),(BA20/BA19)*100,"")))</f>
        <v/>
      </c>
      <c r="BB21" s="141" t="str">
        <f>IF(AND(SUM(BB18:BB20)&gt;0,BB19=0),"Missing Input",IF(AND(SUM(BB18:BB19)&gt;0,BB20=0),"Missing Output",IF(AND(SUM(BB18:BB20)&gt;0,BB19&gt;0,BB20&gt;0),(BB20/BB19)*100,"")))</f>
        <v/>
      </c>
      <c r="BC21" s="141" t="str">
        <f t="shared" si="8"/>
        <v/>
      </c>
    </row>
    <row r="22" spans="1:55" s="137" customFormat="1" ht="24" customHeight="1">
      <c r="A22" s="775"/>
      <c r="B22" s="775"/>
      <c r="C22" s="775"/>
      <c r="D22" s="775"/>
      <c r="E22" s="628"/>
      <c r="F22" s="628"/>
      <c r="G22" s="628"/>
      <c r="H22" s="628"/>
      <c r="I22" s="628"/>
      <c r="J22" s="629"/>
      <c r="K22" s="629"/>
      <c r="L22" s="629"/>
      <c r="M22" s="629"/>
      <c r="N22" s="629"/>
      <c r="O22" s="143"/>
      <c r="P22" s="629"/>
      <c r="Q22" s="629"/>
      <c r="R22" s="629"/>
      <c r="S22" s="629"/>
      <c r="T22" s="629"/>
      <c r="U22" s="629"/>
      <c r="V22" s="629"/>
      <c r="W22" s="629"/>
      <c r="X22" s="629"/>
      <c r="Y22" s="143"/>
      <c r="Z22" s="629"/>
      <c r="AA22" s="629"/>
      <c r="AB22" s="143"/>
      <c r="AC22" s="1061" t="s">
        <v>2144</v>
      </c>
      <c r="AE22" s="762" t="s">
        <v>191</v>
      </c>
      <c r="AF22" s="629"/>
      <c r="AG22" s="629"/>
      <c r="AH22" s="629"/>
      <c r="AI22" s="629"/>
      <c r="AJ22" s="629"/>
      <c r="AK22" s="629"/>
      <c r="AL22" s="629"/>
      <c r="AM22" s="629"/>
      <c r="AN22" s="629"/>
      <c r="AO22" s="629"/>
      <c r="AP22" s="629"/>
      <c r="AQ22" s="629"/>
      <c r="AR22" s="629"/>
      <c r="AS22" s="629"/>
      <c r="AT22" s="629"/>
      <c r="AU22" s="629"/>
      <c r="AV22" s="629"/>
      <c r="AW22" s="629"/>
      <c r="AX22" s="629"/>
      <c r="AY22" s="629"/>
      <c r="AZ22" s="629"/>
      <c r="BA22" s="629"/>
      <c r="BB22" s="629"/>
      <c r="BC22" s="629"/>
    </row>
    <row r="23" spans="1:55" s="140" customFormat="1" ht="12.75" customHeight="1">
      <c r="A23" s="775" t="s">
        <v>538</v>
      </c>
      <c r="B23" s="775" t="s">
        <v>73</v>
      </c>
      <c r="C23" s="775" t="s">
        <v>245</v>
      </c>
      <c r="D23" s="775" t="s">
        <v>1411</v>
      </c>
      <c r="E23" s="138">
        <v>0</v>
      </c>
      <c r="F23" s="138">
        <v>0</v>
      </c>
      <c r="G23" s="138">
        <v>0</v>
      </c>
      <c r="H23" s="138">
        <v>0</v>
      </c>
      <c r="I23" s="138">
        <v>0</v>
      </c>
      <c r="J23" s="138">
        <v>0</v>
      </c>
      <c r="K23" s="138">
        <v>0</v>
      </c>
      <c r="L23" s="138">
        <v>0</v>
      </c>
      <c r="M23" s="138">
        <v>0</v>
      </c>
      <c r="N23" s="138">
        <v>0</v>
      </c>
      <c r="O23" s="138">
        <v>0</v>
      </c>
      <c r="P23" s="138">
        <v>0</v>
      </c>
      <c r="Q23" s="138">
        <v>0</v>
      </c>
      <c r="R23" s="138">
        <v>0</v>
      </c>
      <c r="S23" s="138">
        <v>0</v>
      </c>
      <c r="T23" s="138">
        <v>0</v>
      </c>
      <c r="U23" s="138">
        <v>0</v>
      </c>
      <c r="V23" s="138">
        <v>0</v>
      </c>
      <c r="W23" s="138">
        <v>0</v>
      </c>
      <c r="X23" s="138">
        <v>0</v>
      </c>
      <c r="Y23" s="138">
        <v>0</v>
      </c>
      <c r="Z23" s="138">
        <v>0</v>
      </c>
      <c r="AA23" s="138">
        <v>0</v>
      </c>
      <c r="AB23" s="138">
        <v>0</v>
      </c>
      <c r="AC23" s="1054" t="s">
        <v>2219</v>
      </c>
      <c r="AE23" s="762" t="s">
        <v>1474</v>
      </c>
      <c r="AF23" s="138">
        <v>0</v>
      </c>
      <c r="AG23" s="138">
        <v>0</v>
      </c>
      <c r="AH23" s="138">
        <v>0</v>
      </c>
      <c r="AI23" s="138">
        <v>0</v>
      </c>
      <c r="AJ23" s="138">
        <v>0</v>
      </c>
      <c r="AK23" s="138">
        <v>0</v>
      </c>
      <c r="AL23" s="138">
        <v>0</v>
      </c>
      <c r="AM23" s="138">
        <v>0</v>
      </c>
      <c r="AN23" s="138">
        <v>0</v>
      </c>
      <c r="AO23" s="138">
        <v>0</v>
      </c>
      <c r="AP23" s="138">
        <v>0</v>
      </c>
      <c r="AQ23" s="138">
        <v>0</v>
      </c>
      <c r="AR23" s="138">
        <v>0</v>
      </c>
      <c r="AS23" s="138">
        <v>0</v>
      </c>
      <c r="AT23" s="138">
        <v>0</v>
      </c>
      <c r="AU23" s="138">
        <v>0</v>
      </c>
      <c r="AV23" s="138">
        <v>0</v>
      </c>
      <c r="AW23" s="138">
        <v>0</v>
      </c>
      <c r="AX23" s="138">
        <v>0</v>
      </c>
      <c r="AY23" s="138">
        <v>0</v>
      </c>
      <c r="AZ23" s="138">
        <v>0</v>
      </c>
      <c r="BA23" s="138">
        <v>0</v>
      </c>
      <c r="BB23" s="138">
        <v>0</v>
      </c>
      <c r="BC23" s="138">
        <v>0</v>
      </c>
    </row>
    <row r="24" spans="1:55" s="140" customFormat="1" ht="12.75" customHeight="1">
      <c r="A24" s="775" t="s">
        <v>538</v>
      </c>
      <c r="B24" s="775" t="s">
        <v>1307</v>
      </c>
      <c r="C24" s="775" t="s">
        <v>245</v>
      </c>
      <c r="D24" s="775" t="s">
        <v>1411</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762" t="s">
        <v>636</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row>
    <row r="25" spans="1:55" s="140" customFormat="1" ht="12.75" customHeight="1">
      <c r="A25" s="775" t="s">
        <v>538</v>
      </c>
      <c r="B25" s="775" t="s">
        <v>74</v>
      </c>
      <c r="C25" s="775" t="s">
        <v>245</v>
      </c>
      <c r="D25" s="775" t="s">
        <v>1411</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762" t="s">
        <v>637</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row>
    <row r="26" spans="1:55" s="140" customFormat="1" ht="12.75" customHeight="1">
      <c r="A26" s="775"/>
      <c r="B26" s="775"/>
      <c r="C26" s="775"/>
      <c r="D26" s="775"/>
      <c r="E26" s="141" t="str">
        <f>IF(AND(SUM(E23:E25)&gt;0,E24=0),"Missing Input",IF(AND(SUM(E23:E24)&gt;0,E25=0),"Missing Output",IF(AND(SUM(E23:E25)&gt;0,E24&gt;0,E25&gt;0),(E25*3.6)/E24*100,"")))</f>
        <v/>
      </c>
      <c r="F26" s="141" t="str">
        <f t="shared" ref="F26:V26" si="9">IF(AND(SUM(F23:F25)&gt;0,F24=0),"Missing Input",IF(AND(SUM(F23:F24)&gt;0,F25=0),"Missing Output",IF(AND(SUM(F23:F25)&gt;0,F24&gt;0,F25&gt;0),(F25*3.6)/F24*100,"")))</f>
        <v/>
      </c>
      <c r="G26" s="141" t="str">
        <f t="shared" si="9"/>
        <v/>
      </c>
      <c r="H26" s="141" t="str">
        <f t="shared" si="9"/>
        <v/>
      </c>
      <c r="I26" s="141" t="str">
        <f t="shared" si="9"/>
        <v/>
      </c>
      <c r="J26" s="141" t="str">
        <f t="shared" si="9"/>
        <v/>
      </c>
      <c r="K26" s="141" t="str">
        <f t="shared" si="9"/>
        <v/>
      </c>
      <c r="L26" s="141" t="str">
        <f t="shared" si="9"/>
        <v/>
      </c>
      <c r="M26" s="141" t="str">
        <f t="shared" si="9"/>
        <v/>
      </c>
      <c r="N26" s="141" t="str">
        <f t="shared" si="9"/>
        <v/>
      </c>
      <c r="O26" s="141" t="str">
        <f t="shared" si="9"/>
        <v/>
      </c>
      <c r="P26" s="141" t="str">
        <f t="shared" si="9"/>
        <v/>
      </c>
      <c r="Q26" s="141" t="str">
        <f t="shared" si="9"/>
        <v/>
      </c>
      <c r="R26" s="141" t="str">
        <f t="shared" si="9"/>
        <v/>
      </c>
      <c r="S26" s="141" t="str">
        <f t="shared" si="9"/>
        <v/>
      </c>
      <c r="T26" s="141" t="str">
        <f t="shared" si="9"/>
        <v/>
      </c>
      <c r="U26" s="141" t="str">
        <f t="shared" si="9"/>
        <v/>
      </c>
      <c r="V26" s="141" t="str">
        <f t="shared" si="9"/>
        <v/>
      </c>
      <c r="W26" s="141" t="str">
        <f t="shared" ref="W26:AB26" si="10">IF(AND(SUM(W23:W25)&gt;0,W24=0),"Missing Input",IF(AND(SUM(W23:W24)&gt;0,W25=0),"Missing Output",IF(AND(SUM(W23:W25)&gt;0,W24&gt;0,W25&gt;0),(W25*3.6)/W24*100,"")))</f>
        <v/>
      </c>
      <c r="X26" s="141" t="str">
        <f t="shared" si="10"/>
        <v/>
      </c>
      <c r="Y26" s="141" t="str">
        <f t="shared" si="10"/>
        <v/>
      </c>
      <c r="Z26" s="141" t="str">
        <f t="shared" si="10"/>
        <v/>
      </c>
      <c r="AA26" s="141" t="str">
        <f t="shared" si="10"/>
        <v/>
      </c>
      <c r="AB26" s="141" t="str">
        <f t="shared" si="10"/>
        <v/>
      </c>
      <c r="AC26" s="1070" t="s">
        <v>2222</v>
      </c>
      <c r="AE26" s="762" t="s">
        <v>964</v>
      </c>
      <c r="AF26" s="141" t="str">
        <f t="shared" ref="AF26:BC26" si="11">IF(AND(SUM(AF23:AF25)&gt;0,AF24=0),"Missing Input",IF(AND(SUM(AF23:AF24)&gt;0,AF25=0),"Missing Output",IF(AND(SUM(AF23:AF25)&gt;0,AF24&gt;0,AF25&gt;0),(AF25*3.6)/AF24*100,"")))</f>
        <v/>
      </c>
      <c r="AG26" s="141" t="str">
        <f t="shared" si="11"/>
        <v/>
      </c>
      <c r="AH26" s="141" t="str">
        <f t="shared" si="11"/>
        <v/>
      </c>
      <c r="AI26" s="141" t="str">
        <f t="shared" si="11"/>
        <v/>
      </c>
      <c r="AJ26" s="141" t="str">
        <f t="shared" si="11"/>
        <v/>
      </c>
      <c r="AK26" s="141" t="str">
        <f t="shared" si="11"/>
        <v/>
      </c>
      <c r="AL26" s="141" t="str">
        <f t="shared" si="11"/>
        <v/>
      </c>
      <c r="AM26" s="141" t="str">
        <f t="shared" si="11"/>
        <v/>
      </c>
      <c r="AN26" s="141" t="str">
        <f t="shared" si="11"/>
        <v/>
      </c>
      <c r="AO26" s="141" t="str">
        <f t="shared" si="11"/>
        <v/>
      </c>
      <c r="AP26" s="141" t="str">
        <f t="shared" si="11"/>
        <v/>
      </c>
      <c r="AQ26" s="141" t="str">
        <f t="shared" si="11"/>
        <v/>
      </c>
      <c r="AR26" s="141" t="str">
        <f t="shared" si="11"/>
        <v/>
      </c>
      <c r="AS26" s="141" t="str">
        <f t="shared" si="11"/>
        <v/>
      </c>
      <c r="AT26" s="141" t="str">
        <f t="shared" si="11"/>
        <v/>
      </c>
      <c r="AU26" s="141" t="str">
        <f t="shared" si="11"/>
        <v/>
      </c>
      <c r="AV26" s="141" t="str">
        <f t="shared" si="11"/>
        <v/>
      </c>
      <c r="AW26" s="141" t="str">
        <f t="shared" si="11"/>
        <v/>
      </c>
      <c r="AX26" s="141" t="str">
        <f t="shared" si="11"/>
        <v/>
      </c>
      <c r="AY26" s="141" t="str">
        <f>IF(AND(SUM(AY23:AY25)&gt;0,AY24=0),"Missing Input",IF(AND(SUM(AY23:AY24)&gt;0,AY25=0),"Missing Output",IF(AND(SUM(AY23:AY25)&gt;0,AY24&gt;0,AY25&gt;0),(AY25*3.6)/AY24*100,"")))</f>
        <v/>
      </c>
      <c r="AZ26" s="141" t="str">
        <f>IF(AND(SUM(AZ23:AZ25)&gt;0,AZ24=0),"Missing Input",IF(AND(SUM(AZ23:AZ24)&gt;0,AZ25=0),"Missing Output",IF(AND(SUM(AZ23:AZ25)&gt;0,AZ24&gt;0,AZ25&gt;0),(AZ25*3.6)/AZ24*100,"")))</f>
        <v/>
      </c>
      <c r="BA26" s="141" t="str">
        <f>IF(AND(SUM(BA23:BA25)&gt;0,BA24=0),"Missing Input",IF(AND(SUM(BA23:BA24)&gt;0,BA25=0),"Missing Output",IF(AND(SUM(BA23:BA25)&gt;0,BA24&gt;0,BA25&gt;0),(BA25*3.6)/BA24*100,"")))</f>
        <v/>
      </c>
      <c r="BB26" s="141" t="str">
        <f>IF(AND(SUM(BB23:BB25)&gt;0,BB24=0),"Missing Input",IF(AND(SUM(BB23:BB24)&gt;0,BB25=0),"Missing Output",IF(AND(SUM(BB23:BB25)&gt;0,BB24&gt;0,BB25&gt;0),(BB25*3.6)/BB24*100,"")))</f>
        <v/>
      </c>
      <c r="BC26" s="141" t="str">
        <f t="shared" si="11"/>
        <v/>
      </c>
    </row>
    <row r="27" spans="1:55" s="140" customFormat="1" ht="24" customHeight="1">
      <c r="A27" s="775"/>
      <c r="B27" s="775"/>
      <c r="C27" s="775"/>
      <c r="D27" s="775"/>
      <c r="E27" s="628"/>
      <c r="F27" s="628"/>
      <c r="G27" s="628"/>
      <c r="H27" s="628"/>
      <c r="I27" s="628"/>
      <c r="J27" s="629"/>
      <c r="K27" s="629"/>
      <c r="L27" s="629"/>
      <c r="M27" s="629"/>
      <c r="N27" s="629"/>
      <c r="O27" s="143"/>
      <c r="P27" s="629"/>
      <c r="Q27" s="629"/>
      <c r="R27" s="629"/>
      <c r="S27" s="629"/>
      <c r="T27" s="629"/>
      <c r="U27" s="629"/>
      <c r="V27" s="629"/>
      <c r="W27" s="629"/>
      <c r="X27" s="629"/>
      <c r="Y27" s="143"/>
      <c r="Z27" s="629"/>
      <c r="AA27" s="629"/>
      <c r="AB27" s="143"/>
      <c r="AC27" s="1063" t="s">
        <v>2143</v>
      </c>
      <c r="AE27" s="762" t="s">
        <v>192</v>
      </c>
      <c r="AF27" s="629"/>
      <c r="AG27" s="629"/>
      <c r="AH27" s="629"/>
      <c r="AI27" s="629"/>
      <c r="AJ27" s="629"/>
      <c r="AK27" s="629"/>
      <c r="AL27" s="629"/>
      <c r="AM27" s="629"/>
      <c r="AN27" s="629"/>
      <c r="AO27" s="629"/>
      <c r="AP27" s="629"/>
      <c r="AQ27" s="629"/>
      <c r="AR27" s="629"/>
      <c r="AS27" s="629"/>
      <c r="AT27" s="629"/>
      <c r="AU27" s="629"/>
      <c r="AV27" s="629"/>
      <c r="AW27" s="629"/>
      <c r="AX27" s="629"/>
      <c r="AY27" s="629"/>
      <c r="AZ27" s="629"/>
      <c r="BA27" s="629"/>
      <c r="BB27" s="629"/>
      <c r="BC27" s="629"/>
    </row>
    <row r="28" spans="1:55" s="140" customFormat="1" ht="12.75" customHeight="1">
      <c r="A28" s="775" t="s">
        <v>538</v>
      </c>
      <c r="B28" s="775" t="s">
        <v>73</v>
      </c>
      <c r="C28" s="775" t="s">
        <v>246</v>
      </c>
      <c r="D28" s="775" t="s">
        <v>1411</v>
      </c>
      <c r="E28" s="138">
        <v>0</v>
      </c>
      <c r="F28" s="138">
        <v>0</v>
      </c>
      <c r="G28" s="138">
        <v>0</v>
      </c>
      <c r="H28" s="138">
        <v>0</v>
      </c>
      <c r="I28" s="138">
        <v>0</v>
      </c>
      <c r="J28" s="138">
        <v>0</v>
      </c>
      <c r="K28" s="138">
        <v>0</v>
      </c>
      <c r="L28" s="138">
        <v>0</v>
      </c>
      <c r="M28" s="138">
        <v>0</v>
      </c>
      <c r="N28" s="138">
        <v>0</v>
      </c>
      <c r="O28" s="138">
        <v>0</v>
      </c>
      <c r="P28" s="138">
        <v>0</v>
      </c>
      <c r="Q28" s="138">
        <v>0</v>
      </c>
      <c r="R28" s="138">
        <v>0</v>
      </c>
      <c r="S28" s="138">
        <v>0</v>
      </c>
      <c r="T28" s="138">
        <v>0</v>
      </c>
      <c r="U28" s="138">
        <v>0</v>
      </c>
      <c r="V28" s="138">
        <v>0</v>
      </c>
      <c r="W28" s="138">
        <v>0</v>
      </c>
      <c r="X28" s="138">
        <v>0</v>
      </c>
      <c r="Y28" s="138">
        <v>0</v>
      </c>
      <c r="Z28" s="138">
        <v>0</v>
      </c>
      <c r="AA28" s="138">
        <v>0</v>
      </c>
      <c r="AB28" s="138">
        <v>0</v>
      </c>
      <c r="AC28" s="1054" t="s">
        <v>2219</v>
      </c>
      <c r="AE28" s="762" t="s">
        <v>1474</v>
      </c>
      <c r="AF28" s="138">
        <v>0</v>
      </c>
      <c r="AG28" s="138">
        <v>0</v>
      </c>
      <c r="AH28" s="138">
        <v>0</v>
      </c>
      <c r="AI28" s="138">
        <v>0</v>
      </c>
      <c r="AJ28" s="138">
        <v>0</v>
      </c>
      <c r="AK28" s="138">
        <v>0</v>
      </c>
      <c r="AL28" s="138">
        <v>0</v>
      </c>
      <c r="AM28" s="138">
        <v>0</v>
      </c>
      <c r="AN28" s="138">
        <v>0</v>
      </c>
      <c r="AO28" s="138">
        <v>0</v>
      </c>
      <c r="AP28" s="138">
        <v>0</v>
      </c>
      <c r="AQ28" s="138">
        <v>0</v>
      </c>
      <c r="AR28" s="138">
        <v>0</v>
      </c>
      <c r="AS28" s="138">
        <v>0</v>
      </c>
      <c r="AT28" s="138">
        <v>0</v>
      </c>
      <c r="AU28" s="138">
        <v>0</v>
      </c>
      <c r="AV28" s="138">
        <v>0</v>
      </c>
      <c r="AW28" s="138">
        <v>0</v>
      </c>
      <c r="AX28" s="138">
        <v>0</v>
      </c>
      <c r="AY28" s="138">
        <v>0</v>
      </c>
      <c r="AZ28" s="138">
        <v>0</v>
      </c>
      <c r="BA28" s="138">
        <v>0</v>
      </c>
      <c r="BB28" s="138">
        <v>0</v>
      </c>
      <c r="BC28" s="138">
        <v>0</v>
      </c>
    </row>
    <row r="29" spans="1:55" s="140" customFormat="1" ht="12.75" customHeight="1">
      <c r="A29" s="775" t="s">
        <v>538</v>
      </c>
      <c r="B29" s="775" t="s">
        <v>1307</v>
      </c>
      <c r="C29" s="775" t="s">
        <v>246</v>
      </c>
      <c r="D29" s="775" t="s">
        <v>1411</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762" t="s">
        <v>636</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row>
    <row r="30" spans="1:55" s="140" customFormat="1" ht="12.75" customHeight="1">
      <c r="A30" s="775" t="s">
        <v>538</v>
      </c>
      <c r="B30" s="775" t="s">
        <v>74</v>
      </c>
      <c r="C30" s="775" t="s">
        <v>246</v>
      </c>
      <c r="D30" s="775" t="s">
        <v>1411</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2221</v>
      </c>
      <c r="AE30" s="762" t="s">
        <v>637</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row>
    <row r="31" spans="1:55" s="140" customFormat="1" ht="12.75" customHeight="1">
      <c r="A31" s="775" t="s">
        <v>538</v>
      </c>
      <c r="B31" s="775" t="s">
        <v>75</v>
      </c>
      <c r="C31" s="775" t="s">
        <v>246</v>
      </c>
      <c r="D31" s="775" t="s">
        <v>1411</v>
      </c>
      <c r="E31" s="138">
        <v>0</v>
      </c>
      <c r="F31" s="138">
        <v>0</v>
      </c>
      <c r="G31" s="138">
        <v>0</v>
      </c>
      <c r="H31" s="138">
        <v>0</v>
      </c>
      <c r="I31" s="138">
        <v>0</v>
      </c>
      <c r="J31" s="138">
        <v>0</v>
      </c>
      <c r="K31" s="138">
        <v>0</v>
      </c>
      <c r="L31" s="138">
        <v>0</v>
      </c>
      <c r="M31" s="138">
        <v>0</v>
      </c>
      <c r="N31" s="138">
        <v>0</v>
      </c>
      <c r="O31" s="138">
        <v>0</v>
      </c>
      <c r="P31" s="138">
        <v>0</v>
      </c>
      <c r="Q31" s="138">
        <v>0</v>
      </c>
      <c r="R31" s="138">
        <v>0</v>
      </c>
      <c r="S31" s="138">
        <v>0</v>
      </c>
      <c r="T31" s="138">
        <v>0</v>
      </c>
      <c r="U31" s="138">
        <v>0</v>
      </c>
      <c r="V31" s="138">
        <v>0</v>
      </c>
      <c r="W31" s="138">
        <v>0</v>
      </c>
      <c r="X31" s="138">
        <v>0</v>
      </c>
      <c r="Y31" s="138">
        <v>0</v>
      </c>
      <c r="Z31" s="138">
        <v>0</v>
      </c>
      <c r="AA31" s="138">
        <v>0</v>
      </c>
      <c r="AB31" s="138">
        <v>0</v>
      </c>
      <c r="AC31" s="1054" t="s">
        <v>2225</v>
      </c>
      <c r="AE31" s="762" t="s">
        <v>638</v>
      </c>
      <c r="AF31" s="138">
        <v>0</v>
      </c>
      <c r="AG31" s="138">
        <v>0</v>
      </c>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0</v>
      </c>
      <c r="AW31" s="138">
        <v>0</v>
      </c>
      <c r="AX31" s="138">
        <v>0</v>
      </c>
      <c r="AY31" s="138">
        <v>0</v>
      </c>
      <c r="AZ31" s="138">
        <v>0</v>
      </c>
      <c r="BA31" s="138">
        <v>0</v>
      </c>
      <c r="BB31" s="138">
        <v>0</v>
      </c>
      <c r="BC31" s="138">
        <v>0</v>
      </c>
    </row>
    <row r="32" spans="1:55" s="140" customFormat="1" ht="12.75" customHeight="1">
      <c r="A32" s="775"/>
      <c r="B32" s="775"/>
      <c r="C32" s="775"/>
      <c r="D32" s="775"/>
      <c r="E32" s="141" t="str">
        <f>IF(AND(SUM(E28:E31)&gt;0,E29=0),"Missing Input",IF(AND(SUM(E28:E31)&gt;0,E30=0),"Missing Output",IF(AND(SUM(E28:E31)&gt;0,E29&gt;0,E30&gt;0),(E30*3.6+E31)/E29*100,"")))</f>
        <v/>
      </c>
      <c r="F32" s="141" t="str">
        <f t="shared" ref="F32:V32" si="12">IF(AND(SUM(F28:F31)&gt;0,F29=0),"Missing Input",IF(AND(SUM(F28:F31)&gt;0,F30=0),"Missing Output",IF(AND(SUM(F28:F31)&gt;0,F29&gt;0,F30&gt;0),(F30*3.6+F31)/F29*100,"")))</f>
        <v/>
      </c>
      <c r="G32" s="141" t="str">
        <f t="shared" si="12"/>
        <v/>
      </c>
      <c r="H32" s="141" t="str">
        <f t="shared" si="12"/>
        <v/>
      </c>
      <c r="I32" s="141" t="str">
        <f t="shared" si="12"/>
        <v/>
      </c>
      <c r="J32" s="141" t="str">
        <f t="shared" si="12"/>
        <v/>
      </c>
      <c r="K32" s="141" t="str">
        <f t="shared" si="12"/>
        <v/>
      </c>
      <c r="L32" s="141" t="str">
        <f t="shared" si="12"/>
        <v/>
      </c>
      <c r="M32" s="141" t="str">
        <f t="shared" si="12"/>
        <v/>
      </c>
      <c r="N32" s="141" t="str">
        <f t="shared" si="12"/>
        <v/>
      </c>
      <c r="O32" s="141" t="str">
        <f t="shared" si="12"/>
        <v/>
      </c>
      <c r="P32" s="141" t="str">
        <f t="shared" si="12"/>
        <v/>
      </c>
      <c r="Q32" s="141" t="str">
        <f t="shared" si="12"/>
        <v/>
      </c>
      <c r="R32" s="141" t="str">
        <f t="shared" si="12"/>
        <v/>
      </c>
      <c r="S32" s="141" t="str">
        <f t="shared" si="12"/>
        <v/>
      </c>
      <c r="T32" s="141" t="str">
        <f t="shared" si="12"/>
        <v/>
      </c>
      <c r="U32" s="141" t="str">
        <f t="shared" si="12"/>
        <v/>
      </c>
      <c r="V32" s="141" t="str">
        <f t="shared" si="12"/>
        <v/>
      </c>
      <c r="W32" s="141" t="str">
        <f t="shared" ref="W32:AB32" si="13">IF(AND(SUM(W28:W31)&gt;0,W29=0),"Missing Input",IF(AND(SUM(W28:W31)&gt;0,W30=0),"Missing Output",IF(AND(SUM(W28:W31)&gt;0,W29&gt;0,W30&gt;0),(W30*3.6+W31)/W29*100,"")))</f>
        <v/>
      </c>
      <c r="X32" s="141" t="str">
        <f t="shared" si="13"/>
        <v/>
      </c>
      <c r="Y32" s="141" t="str">
        <f t="shared" si="13"/>
        <v/>
      </c>
      <c r="Z32" s="141" t="str">
        <f t="shared" si="13"/>
        <v/>
      </c>
      <c r="AA32" s="141" t="str">
        <f t="shared" si="13"/>
        <v/>
      </c>
      <c r="AB32" s="141" t="str">
        <f t="shared" si="13"/>
        <v/>
      </c>
      <c r="AC32" s="1070" t="s">
        <v>2222</v>
      </c>
      <c r="AE32" s="762" t="s">
        <v>964</v>
      </c>
      <c r="AF32" s="141" t="str">
        <f t="shared" ref="AF32:BC32" si="14">IF(AND(SUM(AF28:AF31)&gt;0,AF29=0),"Missing Input",IF(AND(SUM(AF28:AF31)&gt;0,AF30=0),"Missing Output",IF(AND(SUM(AF28:AF31)&gt;0,AF29&gt;0,AF30&gt;0),(AF30*3.6+AF31)/AF29*100,"")))</f>
        <v/>
      </c>
      <c r="AG32" s="141" t="str">
        <f t="shared" si="14"/>
        <v/>
      </c>
      <c r="AH32" s="141" t="str">
        <f t="shared" si="14"/>
        <v/>
      </c>
      <c r="AI32" s="141" t="str">
        <f t="shared" si="14"/>
        <v/>
      </c>
      <c r="AJ32" s="141" t="str">
        <f t="shared" si="14"/>
        <v/>
      </c>
      <c r="AK32" s="141" t="str">
        <f t="shared" si="14"/>
        <v/>
      </c>
      <c r="AL32" s="141" t="str">
        <f t="shared" si="14"/>
        <v/>
      </c>
      <c r="AM32" s="141" t="str">
        <f t="shared" si="14"/>
        <v/>
      </c>
      <c r="AN32" s="141" t="str">
        <f t="shared" si="14"/>
        <v/>
      </c>
      <c r="AO32" s="141" t="str">
        <f t="shared" si="14"/>
        <v/>
      </c>
      <c r="AP32" s="141" t="str">
        <f t="shared" si="14"/>
        <v/>
      </c>
      <c r="AQ32" s="141" t="str">
        <f t="shared" si="14"/>
        <v/>
      </c>
      <c r="AR32" s="141" t="str">
        <f t="shared" si="14"/>
        <v/>
      </c>
      <c r="AS32" s="141" t="str">
        <f t="shared" si="14"/>
        <v/>
      </c>
      <c r="AT32" s="141" t="str">
        <f t="shared" si="14"/>
        <v/>
      </c>
      <c r="AU32" s="141" t="str">
        <f t="shared" si="14"/>
        <v/>
      </c>
      <c r="AV32" s="141" t="str">
        <f t="shared" si="14"/>
        <v/>
      </c>
      <c r="AW32" s="141" t="str">
        <f t="shared" si="14"/>
        <v/>
      </c>
      <c r="AX32" s="141" t="str">
        <f t="shared" si="14"/>
        <v/>
      </c>
      <c r="AY32" s="141" t="str">
        <f>IF(AND(SUM(AY28:AY31)&gt;0,AY29=0),"Missing Input",IF(AND(SUM(AY28:AY31)&gt;0,AY30=0),"Missing Output",IF(AND(SUM(AY28:AY31)&gt;0,AY29&gt;0,AY30&gt;0),(AY30*3.6+AY31)/AY29*100,"")))</f>
        <v/>
      </c>
      <c r="AZ32" s="141" t="str">
        <f>IF(AND(SUM(AZ28:AZ31)&gt;0,AZ29=0),"Missing Input",IF(AND(SUM(AZ28:AZ31)&gt;0,AZ30=0),"Missing Output",IF(AND(SUM(AZ28:AZ31)&gt;0,AZ29&gt;0,AZ30&gt;0),(AZ30*3.6+AZ31)/AZ29*100,"")))</f>
        <v/>
      </c>
      <c r="BA32" s="141" t="str">
        <f>IF(AND(SUM(BA28:BA31)&gt;0,BA29=0),"Missing Input",IF(AND(SUM(BA28:BA31)&gt;0,BA30=0),"Missing Output",IF(AND(SUM(BA28:BA31)&gt;0,BA29&gt;0,BA30&gt;0),(BA30*3.6+BA31)/BA29*100,"")))</f>
        <v/>
      </c>
      <c r="BB32" s="141" t="str">
        <f>IF(AND(SUM(BB28:BB31)&gt;0,BB29=0),"Missing Input",IF(AND(SUM(BB28:BB31)&gt;0,BB30=0),"Missing Output",IF(AND(SUM(BB28:BB31)&gt;0,BB29&gt;0,BB30&gt;0),(BB30*3.6+BB31)/BB29*100,"")))</f>
        <v/>
      </c>
      <c r="BC32" s="141" t="str">
        <f t="shared" si="14"/>
        <v/>
      </c>
    </row>
    <row r="33" spans="1:55" s="140" customFormat="1" ht="24" customHeight="1">
      <c r="A33" s="775"/>
      <c r="B33" s="775"/>
      <c r="C33" s="775"/>
      <c r="D33" s="775"/>
      <c r="E33" s="628"/>
      <c r="F33" s="628"/>
      <c r="G33" s="628"/>
      <c r="H33" s="628"/>
      <c r="I33" s="628"/>
      <c r="J33" s="629"/>
      <c r="K33" s="629"/>
      <c r="L33" s="629"/>
      <c r="M33" s="629"/>
      <c r="N33" s="629"/>
      <c r="O33" s="143"/>
      <c r="P33" s="629"/>
      <c r="Q33" s="629"/>
      <c r="R33" s="629"/>
      <c r="S33" s="629"/>
      <c r="T33" s="629"/>
      <c r="U33" s="629"/>
      <c r="V33" s="629"/>
      <c r="W33" s="629"/>
      <c r="X33" s="629"/>
      <c r="Y33" s="143"/>
      <c r="Z33" s="629"/>
      <c r="AA33" s="629"/>
      <c r="AB33" s="143"/>
      <c r="AC33" s="1066" t="s">
        <v>2154</v>
      </c>
      <c r="AE33" s="762" t="s">
        <v>199</v>
      </c>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629"/>
      <c r="BB33" s="629"/>
      <c r="BC33" s="629"/>
    </row>
    <row r="34" spans="1:55" s="140" customFormat="1" ht="12.75" customHeight="1">
      <c r="A34" s="775" t="s">
        <v>538</v>
      </c>
      <c r="B34" s="775" t="s">
        <v>73</v>
      </c>
      <c r="C34" s="775" t="s">
        <v>247</v>
      </c>
      <c r="D34" s="775" t="s">
        <v>1411</v>
      </c>
      <c r="E34" s="138">
        <v>0</v>
      </c>
      <c r="F34" s="138">
        <v>0</v>
      </c>
      <c r="G34" s="138">
        <v>0</v>
      </c>
      <c r="H34" s="138">
        <v>0</v>
      </c>
      <c r="I34" s="138">
        <v>0</v>
      </c>
      <c r="J34" s="138">
        <v>0</v>
      </c>
      <c r="K34" s="138">
        <v>0</v>
      </c>
      <c r="L34" s="138">
        <v>0</v>
      </c>
      <c r="M34" s="138">
        <v>0</v>
      </c>
      <c r="N34" s="138">
        <v>0</v>
      </c>
      <c r="O34" s="138">
        <v>0</v>
      </c>
      <c r="P34" s="138">
        <v>0</v>
      </c>
      <c r="Q34" s="138">
        <v>0</v>
      </c>
      <c r="R34" s="138">
        <v>0</v>
      </c>
      <c r="S34" s="138">
        <v>0</v>
      </c>
      <c r="T34" s="138">
        <v>0</v>
      </c>
      <c r="U34" s="138">
        <v>0</v>
      </c>
      <c r="V34" s="138">
        <v>0</v>
      </c>
      <c r="W34" s="138">
        <v>0</v>
      </c>
      <c r="X34" s="138">
        <v>0</v>
      </c>
      <c r="Y34" s="138">
        <v>0</v>
      </c>
      <c r="Z34" s="138">
        <v>0</v>
      </c>
      <c r="AA34" s="138">
        <v>0</v>
      </c>
      <c r="AB34" s="138">
        <v>0</v>
      </c>
      <c r="AC34" s="1054" t="s">
        <v>2219</v>
      </c>
      <c r="AE34" s="762" t="s">
        <v>1474</v>
      </c>
      <c r="AF34" s="138">
        <v>0</v>
      </c>
      <c r="AG34" s="138">
        <v>0</v>
      </c>
      <c r="AH34" s="138">
        <v>0</v>
      </c>
      <c r="AI34" s="138">
        <v>0</v>
      </c>
      <c r="AJ34" s="138">
        <v>0</v>
      </c>
      <c r="AK34" s="138">
        <v>0</v>
      </c>
      <c r="AL34" s="138">
        <v>0</v>
      </c>
      <c r="AM34" s="138">
        <v>0</v>
      </c>
      <c r="AN34" s="138">
        <v>0</v>
      </c>
      <c r="AO34" s="138">
        <v>0</v>
      </c>
      <c r="AP34" s="138">
        <v>0</v>
      </c>
      <c r="AQ34" s="138">
        <v>0</v>
      </c>
      <c r="AR34" s="138">
        <v>0</v>
      </c>
      <c r="AS34" s="138">
        <v>0</v>
      </c>
      <c r="AT34" s="138">
        <v>0</v>
      </c>
      <c r="AU34" s="138">
        <v>0</v>
      </c>
      <c r="AV34" s="138">
        <v>0</v>
      </c>
      <c r="AW34" s="138">
        <v>0</v>
      </c>
      <c r="AX34" s="138">
        <v>0</v>
      </c>
      <c r="AY34" s="138">
        <v>0</v>
      </c>
      <c r="AZ34" s="138">
        <v>0</v>
      </c>
      <c r="BA34" s="138">
        <v>0</v>
      </c>
      <c r="BB34" s="138">
        <v>0</v>
      </c>
      <c r="BC34" s="138">
        <v>0</v>
      </c>
    </row>
    <row r="35" spans="1:55" s="140" customFormat="1" ht="12.75" customHeight="1">
      <c r="A35" s="748" t="s">
        <v>538</v>
      </c>
      <c r="B35" s="775" t="s">
        <v>1307</v>
      </c>
      <c r="C35" s="775" t="s">
        <v>247</v>
      </c>
      <c r="D35" s="775" t="s">
        <v>1411</v>
      </c>
      <c r="E35" s="138">
        <v>0</v>
      </c>
      <c r="F35" s="138">
        <v>0</v>
      </c>
      <c r="G35" s="138">
        <v>0</v>
      </c>
      <c r="H35" s="138">
        <v>0</v>
      </c>
      <c r="I35" s="138">
        <v>0</v>
      </c>
      <c r="J35" s="138">
        <v>0</v>
      </c>
      <c r="K35" s="138">
        <v>0</v>
      </c>
      <c r="L35" s="138">
        <v>0</v>
      </c>
      <c r="M35" s="138">
        <v>0</v>
      </c>
      <c r="N35" s="138">
        <v>0</v>
      </c>
      <c r="O35" s="138">
        <v>0</v>
      </c>
      <c r="P35" s="138">
        <v>0</v>
      </c>
      <c r="Q35" s="138">
        <v>0</v>
      </c>
      <c r="R35" s="138">
        <v>0</v>
      </c>
      <c r="S35" s="138">
        <v>0</v>
      </c>
      <c r="T35" s="138">
        <v>0</v>
      </c>
      <c r="U35" s="138">
        <v>0</v>
      </c>
      <c r="V35" s="138">
        <v>0</v>
      </c>
      <c r="W35" s="138">
        <v>0</v>
      </c>
      <c r="X35" s="138">
        <v>0</v>
      </c>
      <c r="Y35" s="138">
        <v>0</v>
      </c>
      <c r="Z35" s="138">
        <v>0</v>
      </c>
      <c r="AA35" s="138">
        <v>0</v>
      </c>
      <c r="AB35" s="138">
        <v>0</v>
      </c>
      <c r="AC35" s="1054" t="s">
        <v>2220</v>
      </c>
      <c r="AE35" s="762" t="s">
        <v>636</v>
      </c>
      <c r="AF35" s="138">
        <v>0</v>
      </c>
      <c r="AG35" s="138">
        <v>0</v>
      </c>
      <c r="AH35" s="138">
        <v>0</v>
      </c>
      <c r="AI35" s="138">
        <v>0</v>
      </c>
      <c r="AJ35" s="138">
        <v>0</v>
      </c>
      <c r="AK35" s="138">
        <v>0</v>
      </c>
      <c r="AL35" s="138">
        <v>0</v>
      </c>
      <c r="AM35" s="138">
        <v>0</v>
      </c>
      <c r="AN35" s="138">
        <v>0</v>
      </c>
      <c r="AO35" s="138">
        <v>0</v>
      </c>
      <c r="AP35" s="138">
        <v>0</v>
      </c>
      <c r="AQ35" s="138">
        <v>0</v>
      </c>
      <c r="AR35" s="138">
        <v>0</v>
      </c>
      <c r="AS35" s="138">
        <v>0</v>
      </c>
      <c r="AT35" s="138">
        <v>0</v>
      </c>
      <c r="AU35" s="138">
        <v>0</v>
      </c>
      <c r="AV35" s="138">
        <v>0</v>
      </c>
      <c r="AW35" s="138">
        <v>0</v>
      </c>
      <c r="AX35" s="138">
        <v>0</v>
      </c>
      <c r="AY35" s="138">
        <v>0</v>
      </c>
      <c r="AZ35" s="138">
        <v>0</v>
      </c>
      <c r="BA35" s="138">
        <v>0</v>
      </c>
      <c r="BB35" s="138">
        <v>0</v>
      </c>
      <c r="BC35" s="138">
        <v>0</v>
      </c>
    </row>
    <row r="36" spans="1:55" s="140" customFormat="1" ht="12.75" customHeight="1">
      <c r="A36" s="777" t="s">
        <v>538</v>
      </c>
      <c r="B36" s="775" t="s">
        <v>75</v>
      </c>
      <c r="C36" s="775" t="s">
        <v>247</v>
      </c>
      <c r="D36" s="775" t="s">
        <v>1411</v>
      </c>
      <c r="E36" s="138">
        <v>0</v>
      </c>
      <c r="F36" s="138">
        <v>0</v>
      </c>
      <c r="G36" s="138">
        <v>0</v>
      </c>
      <c r="H36" s="138">
        <v>0</v>
      </c>
      <c r="I36" s="138">
        <v>0</v>
      </c>
      <c r="J36" s="138">
        <v>0</v>
      </c>
      <c r="K36" s="138">
        <v>0</v>
      </c>
      <c r="L36" s="138">
        <v>0</v>
      </c>
      <c r="M36" s="138">
        <v>0</v>
      </c>
      <c r="N36" s="138">
        <v>0</v>
      </c>
      <c r="O36" s="138">
        <v>0</v>
      </c>
      <c r="P36" s="138">
        <v>0</v>
      </c>
      <c r="Q36" s="138">
        <v>0</v>
      </c>
      <c r="R36" s="138">
        <v>0</v>
      </c>
      <c r="S36" s="138">
        <v>0</v>
      </c>
      <c r="T36" s="138">
        <v>0</v>
      </c>
      <c r="U36" s="138">
        <v>0</v>
      </c>
      <c r="V36" s="138">
        <v>0</v>
      </c>
      <c r="W36" s="138">
        <v>0</v>
      </c>
      <c r="X36" s="138">
        <v>0</v>
      </c>
      <c r="Y36" s="138">
        <v>0</v>
      </c>
      <c r="Z36" s="138">
        <v>0</v>
      </c>
      <c r="AA36" s="138">
        <v>0</v>
      </c>
      <c r="AB36" s="138">
        <v>0</v>
      </c>
      <c r="AC36" s="1054" t="s">
        <v>2225</v>
      </c>
      <c r="AE36" s="762" t="s">
        <v>638</v>
      </c>
      <c r="AF36" s="138">
        <v>0</v>
      </c>
      <c r="AG36" s="138">
        <v>0</v>
      </c>
      <c r="AH36" s="138">
        <v>0</v>
      </c>
      <c r="AI36" s="138">
        <v>0</v>
      </c>
      <c r="AJ36" s="138">
        <v>0</v>
      </c>
      <c r="AK36" s="138">
        <v>0</v>
      </c>
      <c r="AL36" s="138">
        <v>0</v>
      </c>
      <c r="AM36" s="138">
        <v>0</v>
      </c>
      <c r="AN36" s="138">
        <v>0</v>
      </c>
      <c r="AO36" s="138">
        <v>0</v>
      </c>
      <c r="AP36" s="138">
        <v>0</v>
      </c>
      <c r="AQ36" s="138">
        <v>0</v>
      </c>
      <c r="AR36" s="138">
        <v>0</v>
      </c>
      <c r="AS36" s="138">
        <v>0</v>
      </c>
      <c r="AT36" s="138">
        <v>0</v>
      </c>
      <c r="AU36" s="138">
        <v>0</v>
      </c>
      <c r="AV36" s="138">
        <v>0</v>
      </c>
      <c r="AW36" s="138">
        <v>0</v>
      </c>
      <c r="AX36" s="138">
        <v>0</v>
      </c>
      <c r="AY36" s="138">
        <v>0</v>
      </c>
      <c r="AZ36" s="138">
        <v>0</v>
      </c>
      <c r="BA36" s="138">
        <v>0</v>
      </c>
      <c r="BB36" s="138">
        <v>0</v>
      </c>
      <c r="BC36" s="138">
        <v>0</v>
      </c>
    </row>
    <row r="37" spans="1:55" s="140" customFormat="1" ht="12.75" customHeight="1">
      <c r="A37" s="777"/>
      <c r="B37" s="775"/>
      <c r="C37" s="775"/>
      <c r="D37" s="775"/>
      <c r="E37" s="141" t="str">
        <f>IF(AND(SUM(E34:E36)&gt;0,E35=0),"Missing Input",IF(AND(SUM(E34:E35)&gt;0,E36=0),"Missing Output",IF(AND(SUM(E34:E36)&gt;0,E35&gt;0,E36&gt;0),(E36/E35)*100,"")))</f>
        <v/>
      </c>
      <c r="F37" s="141" t="str">
        <f t="shared" ref="F37:V37" si="15">IF(AND(SUM(F34:F36)&gt;0,F35=0),"Missing Input",IF(AND(SUM(F34:F35)&gt;0,F36=0),"Missing Output",IF(AND(SUM(F34:F36)&gt;0,F35&gt;0,F36&gt;0),(F36/F35)*100,"")))</f>
        <v/>
      </c>
      <c r="G37" s="141" t="str">
        <f t="shared" si="15"/>
        <v/>
      </c>
      <c r="H37" s="141" t="str">
        <f t="shared" si="15"/>
        <v/>
      </c>
      <c r="I37" s="141" t="str">
        <f t="shared" si="15"/>
        <v/>
      </c>
      <c r="J37" s="141" t="str">
        <f t="shared" si="15"/>
        <v/>
      </c>
      <c r="K37" s="141" t="str">
        <f t="shared" si="15"/>
        <v/>
      </c>
      <c r="L37" s="141" t="str">
        <f t="shared" si="15"/>
        <v/>
      </c>
      <c r="M37" s="141" t="str">
        <f t="shared" si="15"/>
        <v/>
      </c>
      <c r="N37" s="141" t="str">
        <f t="shared" si="15"/>
        <v/>
      </c>
      <c r="O37" s="141" t="str">
        <f t="shared" si="15"/>
        <v/>
      </c>
      <c r="P37" s="141" t="str">
        <f t="shared" si="15"/>
        <v/>
      </c>
      <c r="Q37" s="141" t="str">
        <f t="shared" si="15"/>
        <v/>
      </c>
      <c r="R37" s="141" t="str">
        <f t="shared" si="15"/>
        <v/>
      </c>
      <c r="S37" s="141" t="str">
        <f t="shared" si="15"/>
        <v/>
      </c>
      <c r="T37" s="141" t="str">
        <f t="shared" si="15"/>
        <v/>
      </c>
      <c r="U37" s="141" t="str">
        <f t="shared" si="15"/>
        <v/>
      </c>
      <c r="V37" s="141" t="str">
        <f t="shared" si="15"/>
        <v/>
      </c>
      <c r="W37" s="141" t="str">
        <f t="shared" ref="W37:AB37" si="16">IF(AND(SUM(W34:W36)&gt;0,W35=0),"Missing Input",IF(AND(SUM(W34:W35)&gt;0,W36=0),"Missing Output",IF(AND(SUM(W34:W36)&gt;0,W35&gt;0,W36&gt;0),(W36/W35)*100,"")))</f>
        <v/>
      </c>
      <c r="X37" s="141" t="str">
        <f t="shared" si="16"/>
        <v/>
      </c>
      <c r="Y37" s="141" t="str">
        <f t="shared" si="16"/>
        <v/>
      </c>
      <c r="Z37" s="141" t="str">
        <f t="shared" si="16"/>
        <v/>
      </c>
      <c r="AA37" s="141" t="str">
        <f t="shared" si="16"/>
        <v/>
      </c>
      <c r="AB37" s="141" t="str">
        <f t="shared" si="16"/>
        <v/>
      </c>
      <c r="AC37" s="1070" t="s">
        <v>2222</v>
      </c>
      <c r="AE37" s="762" t="s">
        <v>964</v>
      </c>
      <c r="AF37" s="141" t="str">
        <f t="shared" ref="AF37:BC37" si="17">IF(AND(SUM(AF34:AF36)&gt;0,AF35=0),"Missing Input",IF(AND(SUM(AF34:AF35)&gt;0,AF36=0),"Missing Output",IF(AND(SUM(AF34:AF36)&gt;0,AF35&gt;0,AF36&gt;0),(AF36/AF35)*100,"")))</f>
        <v/>
      </c>
      <c r="AG37" s="141" t="str">
        <f t="shared" si="17"/>
        <v/>
      </c>
      <c r="AH37" s="141" t="str">
        <f t="shared" si="17"/>
        <v/>
      </c>
      <c r="AI37" s="141" t="str">
        <f t="shared" si="17"/>
        <v/>
      </c>
      <c r="AJ37" s="141" t="str">
        <f t="shared" si="17"/>
        <v/>
      </c>
      <c r="AK37" s="141" t="str">
        <f t="shared" si="17"/>
        <v/>
      </c>
      <c r="AL37" s="141" t="str">
        <f t="shared" si="17"/>
        <v/>
      </c>
      <c r="AM37" s="141" t="str">
        <f t="shared" si="17"/>
        <v/>
      </c>
      <c r="AN37" s="141" t="str">
        <f t="shared" si="17"/>
        <v/>
      </c>
      <c r="AO37" s="141" t="str">
        <f t="shared" si="17"/>
        <v/>
      </c>
      <c r="AP37" s="141" t="str">
        <f t="shared" si="17"/>
        <v/>
      </c>
      <c r="AQ37" s="141" t="str">
        <f t="shared" si="17"/>
        <v/>
      </c>
      <c r="AR37" s="141" t="str">
        <f t="shared" si="17"/>
        <v/>
      </c>
      <c r="AS37" s="141" t="str">
        <f t="shared" si="17"/>
        <v/>
      </c>
      <c r="AT37" s="141" t="str">
        <f t="shared" si="17"/>
        <v/>
      </c>
      <c r="AU37" s="141" t="str">
        <f t="shared" si="17"/>
        <v/>
      </c>
      <c r="AV37" s="141" t="str">
        <f t="shared" si="17"/>
        <v/>
      </c>
      <c r="AW37" s="141" t="str">
        <f t="shared" si="17"/>
        <v/>
      </c>
      <c r="AX37" s="141" t="str">
        <f t="shared" si="17"/>
        <v/>
      </c>
      <c r="AY37" s="141" t="str">
        <f>IF(AND(SUM(AY34:AY36)&gt;0,AY35=0),"Missing Input",IF(AND(SUM(AY34:AY35)&gt;0,AY36=0),"Missing Output",IF(AND(SUM(AY34:AY36)&gt;0,AY35&gt;0,AY36&gt;0),(AY36/AY35)*100,"")))</f>
        <v/>
      </c>
      <c r="AZ37" s="141" t="str">
        <f>IF(AND(SUM(AZ34:AZ36)&gt;0,AZ35=0),"Missing Input",IF(AND(SUM(AZ34:AZ35)&gt;0,AZ36=0),"Missing Output",IF(AND(SUM(AZ34:AZ36)&gt;0,AZ35&gt;0,AZ36&gt;0),(AZ36/AZ35)*100,"")))</f>
        <v/>
      </c>
      <c r="BA37" s="141" t="str">
        <f>IF(AND(SUM(BA34:BA36)&gt;0,BA35=0),"Missing Input",IF(AND(SUM(BA34:BA35)&gt;0,BA36=0),"Missing Output",IF(AND(SUM(BA34:BA36)&gt;0,BA35&gt;0,BA36&gt;0),(BA36/BA35)*100,"")))</f>
        <v/>
      </c>
      <c r="BB37" s="141" t="str">
        <f>IF(AND(SUM(BB34:BB36)&gt;0,BB35=0),"Missing Input",IF(AND(SUM(BB34:BB35)&gt;0,BB36=0),"Missing Output",IF(AND(SUM(BB34:BB36)&gt;0,BB35&gt;0,BB36&gt;0),(BB36/BB35)*100,"")))</f>
        <v/>
      </c>
      <c r="BC37" s="141" t="str">
        <f t="shared" si="17"/>
        <v/>
      </c>
    </row>
    <row r="38" spans="1:55" s="140" customFormat="1" ht="24" customHeight="1">
      <c r="A38" s="777"/>
      <c r="B38" s="775"/>
      <c r="C38" s="775"/>
      <c r="D38" s="775"/>
      <c r="E38" s="142"/>
      <c r="F38" s="142"/>
      <c r="G38" s="142"/>
      <c r="H38" s="142"/>
      <c r="I38" s="142"/>
      <c r="J38" s="143"/>
      <c r="K38" s="143"/>
      <c r="L38" s="143"/>
      <c r="M38" s="143"/>
      <c r="N38" s="143"/>
      <c r="O38" s="143"/>
      <c r="P38" s="143"/>
      <c r="Q38" s="143"/>
      <c r="R38" s="143"/>
      <c r="S38" s="143"/>
      <c r="T38" s="143"/>
      <c r="U38" s="143"/>
      <c r="V38" s="143"/>
      <c r="W38" s="143"/>
      <c r="X38" s="143"/>
      <c r="Y38" s="143"/>
      <c r="Z38" s="143"/>
      <c r="AA38" s="143"/>
      <c r="AB38" s="143"/>
      <c r="AC38" s="1071" t="s">
        <v>2223</v>
      </c>
      <c r="AE38" s="762" t="s">
        <v>759</v>
      </c>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row>
    <row r="39" spans="1:55" s="140" customFormat="1">
      <c r="A39" s="777" t="s">
        <v>538</v>
      </c>
      <c r="B39" s="793" t="s">
        <v>74</v>
      </c>
      <c r="C39" s="775" t="s">
        <v>615</v>
      </c>
      <c r="D39" s="775" t="s">
        <v>1411</v>
      </c>
      <c r="E39" s="718">
        <f>SUM(E9,E14,E25,E30)</f>
        <v>0</v>
      </c>
      <c r="F39" s="718">
        <f t="shared" ref="F39:R39" si="18">SUM(F9,F14,F25,F30)</f>
        <v>0</v>
      </c>
      <c r="G39" s="718">
        <f t="shared" si="18"/>
        <v>0</v>
      </c>
      <c r="H39" s="718">
        <f t="shared" si="18"/>
        <v>0</v>
      </c>
      <c r="I39" s="718">
        <f t="shared" si="18"/>
        <v>0</v>
      </c>
      <c r="J39" s="718">
        <f t="shared" si="18"/>
        <v>0</v>
      </c>
      <c r="K39" s="718">
        <f t="shared" si="18"/>
        <v>0</v>
      </c>
      <c r="L39" s="718">
        <f t="shared" si="18"/>
        <v>0</v>
      </c>
      <c r="M39" s="718">
        <f t="shared" si="18"/>
        <v>0</v>
      </c>
      <c r="N39" s="718">
        <f t="shared" si="18"/>
        <v>0</v>
      </c>
      <c r="O39" s="722">
        <f t="shared" si="18"/>
        <v>0</v>
      </c>
      <c r="P39" s="718">
        <f t="shared" si="18"/>
        <v>0</v>
      </c>
      <c r="Q39" s="718">
        <f t="shared" si="18"/>
        <v>0</v>
      </c>
      <c r="R39" s="718">
        <f t="shared" si="18"/>
        <v>0</v>
      </c>
      <c r="S39" s="718">
        <f t="shared" ref="S39:AB39" si="19">SUM(S9,S14,S25,S30)</f>
        <v>0</v>
      </c>
      <c r="T39" s="718">
        <f t="shared" si="19"/>
        <v>0</v>
      </c>
      <c r="U39" s="718">
        <f t="shared" si="19"/>
        <v>0</v>
      </c>
      <c r="V39" s="718">
        <f t="shared" si="19"/>
        <v>0</v>
      </c>
      <c r="W39" s="718">
        <f t="shared" si="19"/>
        <v>0</v>
      </c>
      <c r="X39" s="718">
        <f>SUM(X9,X14,X25,X30)</f>
        <v>0</v>
      </c>
      <c r="Y39" s="722">
        <f>SUM(Y9,Y14,Y25,Y30)</f>
        <v>0</v>
      </c>
      <c r="Z39" s="718">
        <f>SUM(Z9,Z14,Z25,Z30)</f>
        <v>0</v>
      </c>
      <c r="AA39" s="718">
        <f>SUM(AA9,AA14,AA25,AA30)</f>
        <v>0</v>
      </c>
      <c r="AB39" s="722">
        <f t="shared" si="19"/>
        <v>0</v>
      </c>
      <c r="AC39" s="1072" t="s">
        <v>2224</v>
      </c>
      <c r="AE39" s="762" t="s">
        <v>637</v>
      </c>
      <c r="AF39" s="145">
        <f t="shared" ref="AF39:BC39" si="20">SUM(AF9,AF14,AF25,AF30)</f>
        <v>0</v>
      </c>
      <c r="AG39" s="145">
        <f t="shared" si="20"/>
        <v>0</v>
      </c>
      <c r="AH39" s="145">
        <f t="shared" si="20"/>
        <v>0</v>
      </c>
      <c r="AI39" s="145">
        <f t="shared" si="20"/>
        <v>0</v>
      </c>
      <c r="AJ39" s="145">
        <f t="shared" si="20"/>
        <v>0</v>
      </c>
      <c r="AK39" s="145">
        <f t="shared" si="20"/>
        <v>0</v>
      </c>
      <c r="AL39" s="145">
        <f t="shared" si="20"/>
        <v>0</v>
      </c>
      <c r="AM39" s="145">
        <f t="shared" si="20"/>
        <v>0</v>
      </c>
      <c r="AN39" s="145">
        <f t="shared" si="20"/>
        <v>0</v>
      </c>
      <c r="AO39" s="145">
        <f t="shared" si="20"/>
        <v>0</v>
      </c>
      <c r="AP39" s="145">
        <f t="shared" si="20"/>
        <v>0</v>
      </c>
      <c r="AQ39" s="145">
        <f t="shared" si="20"/>
        <v>0</v>
      </c>
      <c r="AR39" s="145">
        <f t="shared" si="20"/>
        <v>0</v>
      </c>
      <c r="AS39" s="145">
        <f t="shared" si="20"/>
        <v>0</v>
      </c>
      <c r="AT39" s="145">
        <f t="shared" si="20"/>
        <v>0</v>
      </c>
      <c r="AU39" s="145">
        <f t="shared" si="20"/>
        <v>0</v>
      </c>
      <c r="AV39" s="145">
        <f t="shared" si="20"/>
        <v>0</v>
      </c>
      <c r="AW39" s="145">
        <f t="shared" si="20"/>
        <v>0</v>
      </c>
      <c r="AX39" s="145">
        <f t="shared" si="20"/>
        <v>0</v>
      </c>
      <c r="AY39" s="145">
        <f>SUM(AY9,AY14,AY25,AY30)</f>
        <v>0</v>
      </c>
      <c r="AZ39" s="145">
        <f>SUM(AZ9,AZ14,AZ25,AZ30)</f>
        <v>0</v>
      </c>
      <c r="BA39" s="145">
        <f>SUM(BA9,BA14,BA25,BA30)</f>
        <v>0</v>
      </c>
      <c r="BB39" s="145">
        <f>SUM(BB9,BB14,BB25,BB30)</f>
        <v>0</v>
      </c>
      <c r="BC39" s="145">
        <f t="shared" si="20"/>
        <v>0</v>
      </c>
    </row>
    <row r="40" spans="1:55" s="140" customFormat="1" ht="12.75" thickBot="1">
      <c r="A40" s="777" t="s">
        <v>538</v>
      </c>
      <c r="B40" s="775" t="s">
        <v>75</v>
      </c>
      <c r="C40" s="775" t="s">
        <v>615</v>
      </c>
      <c r="D40" s="775" t="s">
        <v>1411</v>
      </c>
      <c r="E40" s="720">
        <f>SUM(E15,E20,E31,E36)</f>
        <v>0</v>
      </c>
      <c r="F40" s="720">
        <f t="shared" ref="F40:R40" si="21">SUM(F15,F20,F31,F36)</f>
        <v>0</v>
      </c>
      <c r="G40" s="720">
        <f t="shared" si="21"/>
        <v>0</v>
      </c>
      <c r="H40" s="720">
        <f t="shared" si="21"/>
        <v>0</v>
      </c>
      <c r="I40" s="720">
        <f t="shared" si="21"/>
        <v>0</v>
      </c>
      <c r="J40" s="720">
        <f t="shared" si="21"/>
        <v>0</v>
      </c>
      <c r="K40" s="720">
        <f t="shared" si="21"/>
        <v>0</v>
      </c>
      <c r="L40" s="720">
        <f t="shared" si="21"/>
        <v>0</v>
      </c>
      <c r="M40" s="720">
        <f t="shared" si="21"/>
        <v>0</v>
      </c>
      <c r="N40" s="720">
        <f t="shared" si="21"/>
        <v>0</v>
      </c>
      <c r="O40" s="723">
        <f t="shared" si="21"/>
        <v>0</v>
      </c>
      <c r="P40" s="720">
        <f t="shared" si="21"/>
        <v>0</v>
      </c>
      <c r="Q40" s="720">
        <f t="shared" si="21"/>
        <v>0</v>
      </c>
      <c r="R40" s="720">
        <f t="shared" si="21"/>
        <v>0</v>
      </c>
      <c r="S40" s="720">
        <f t="shared" ref="S40:AB40" si="22">SUM(S15,S20,S31,S36)</f>
        <v>0</v>
      </c>
      <c r="T40" s="720">
        <f t="shared" si="22"/>
        <v>0</v>
      </c>
      <c r="U40" s="720">
        <f t="shared" si="22"/>
        <v>0</v>
      </c>
      <c r="V40" s="720">
        <f t="shared" si="22"/>
        <v>0</v>
      </c>
      <c r="W40" s="720">
        <f t="shared" si="22"/>
        <v>0</v>
      </c>
      <c r="X40" s="720">
        <f>SUM(X15,X20,X31,X36)</f>
        <v>0</v>
      </c>
      <c r="Y40" s="723">
        <f>SUM(Y15,Y20,Y31,Y36)</f>
        <v>0</v>
      </c>
      <c r="Z40" s="720">
        <f>SUM(Z15,Z20,Z31,Z36)</f>
        <v>0</v>
      </c>
      <c r="AA40" s="720">
        <f>SUM(AA15,AA20,AA31,AA36)</f>
        <v>0</v>
      </c>
      <c r="AB40" s="723">
        <f t="shared" si="22"/>
        <v>0</v>
      </c>
      <c r="AC40" s="1073" t="s">
        <v>2225</v>
      </c>
      <c r="AE40" s="764" t="s">
        <v>638</v>
      </c>
      <c r="AF40" s="146">
        <f t="shared" ref="AF40:BC40" si="23">SUM(AF15,AF20,AF31,AF36)</f>
        <v>0</v>
      </c>
      <c r="AG40" s="146">
        <f t="shared" si="23"/>
        <v>0</v>
      </c>
      <c r="AH40" s="146">
        <f t="shared" si="23"/>
        <v>0</v>
      </c>
      <c r="AI40" s="146">
        <f t="shared" si="23"/>
        <v>0</v>
      </c>
      <c r="AJ40" s="146">
        <f t="shared" si="23"/>
        <v>0</v>
      </c>
      <c r="AK40" s="146">
        <f t="shared" si="23"/>
        <v>0</v>
      </c>
      <c r="AL40" s="146">
        <f t="shared" si="23"/>
        <v>0</v>
      </c>
      <c r="AM40" s="146">
        <f t="shared" si="23"/>
        <v>0</v>
      </c>
      <c r="AN40" s="146">
        <f t="shared" si="23"/>
        <v>0</v>
      </c>
      <c r="AO40" s="146">
        <f t="shared" si="23"/>
        <v>0</v>
      </c>
      <c r="AP40" s="146">
        <f t="shared" si="23"/>
        <v>0</v>
      </c>
      <c r="AQ40" s="146">
        <f t="shared" si="23"/>
        <v>0</v>
      </c>
      <c r="AR40" s="146">
        <f t="shared" si="23"/>
        <v>0</v>
      </c>
      <c r="AS40" s="146">
        <f t="shared" si="23"/>
        <v>0</v>
      </c>
      <c r="AT40" s="146">
        <f t="shared" si="23"/>
        <v>0</v>
      </c>
      <c r="AU40" s="146">
        <f t="shared" si="23"/>
        <v>0</v>
      </c>
      <c r="AV40" s="146">
        <f t="shared" si="23"/>
        <v>0</v>
      </c>
      <c r="AW40" s="146">
        <f t="shared" si="23"/>
        <v>0</v>
      </c>
      <c r="AX40" s="146">
        <f t="shared" si="23"/>
        <v>0</v>
      </c>
      <c r="AY40" s="146">
        <f>SUM(AY15,AY20,AY31,AY36)</f>
        <v>0</v>
      </c>
      <c r="AZ40" s="146">
        <f>SUM(AZ15,AZ20,AZ31,AZ36)</f>
        <v>0</v>
      </c>
      <c r="BA40" s="146">
        <f>SUM(BA15,BA20,BA31,BA36)</f>
        <v>0</v>
      </c>
      <c r="BB40" s="146">
        <f>SUM(BB15,BB20,BB31,BB36)</f>
        <v>0</v>
      </c>
      <c r="BC40" s="146">
        <f t="shared" si="23"/>
        <v>0</v>
      </c>
    </row>
  </sheetData>
  <phoneticPr fontId="11" type="noConversion"/>
  <conditionalFormatting sqref="E6:Z40">
    <cfRule type="expression" dxfId="155" priority="2" stopIfTrue="1">
      <formula>E6&lt;&gt;AF6</formula>
    </cfRule>
  </conditionalFormatting>
  <conditionalFormatting sqref="AB6:AB40">
    <cfRule type="expression" dxfId="154" priority="131" stopIfTrue="1">
      <formula>AB6&lt;&gt;BC6</formula>
    </cfRule>
  </conditionalFormatting>
  <conditionalFormatting sqref="AA6:AA40">
    <cfRule type="expression" dxfId="153" priority="1" stopIfTrue="1">
      <formula>AA6&lt;&gt;BB6</formula>
    </cfRule>
  </conditionalFormatting>
  <dataValidations count="1">
    <dataValidation type="whole" operator="greaterThanOrEqual" allowBlank="1" showInputMessage="1" showErrorMessage="1" error="Positive whole numbers only / Nombres entiers positifs uniquement" sqref="AF12:BC15 AF7:BC9 AF34:BC36 AF28:BC31 AF23:BC25 AF18:BC20 E12:AB15 E7:AB9 E34:AB36 E28:AB31 E23:AB25 E18:AB20">
      <formula1>0</formula1>
    </dataValidation>
  </dataValidations>
  <pageMargins left="0.25" right="0.25" top="0.5" bottom="0.3" header="0.5" footer="0.5"/>
  <pageSetup paperSize="9" scale="59" orientation="landscape" r:id="rId1"/>
  <headerFooter alignWithMargins="0"/>
  <legacyDrawing r:id="rId2"/>
</worksheet>
</file>

<file path=xl/worksheets/sheet55.xml><?xml version="1.0" encoding="utf-8"?>
<worksheet xmlns="http://schemas.openxmlformats.org/spreadsheetml/2006/main" xmlns:r="http://schemas.openxmlformats.org/officeDocument/2006/relationships">
  <sheetPr codeName="Sheet_TS38" enableFormatConditionsCalculation="0">
    <tabColor indexed="43"/>
    <pageSetUpPr fitToPage="1"/>
  </sheetPr>
  <dimension ref="A1:BP40"/>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17" sqref="AC17"/>
    </sheetView>
  </sheetViews>
  <sheetFormatPr defaultRowHeight="12"/>
  <cols>
    <col min="1" max="4" width="10.140625" style="777" hidden="1" customWidth="1"/>
    <col min="5" max="28" width="8.7109375" style="95" customWidth="1"/>
    <col min="29" max="29" width="30.7109375" style="777" customWidth="1"/>
    <col min="30" max="30" width="9.140625" style="95" hidden="1" customWidth="1"/>
    <col min="31" max="31" width="33.42578125" style="95" hidden="1" customWidth="1"/>
    <col min="32" max="68" width="9.140625" style="95" hidden="1" customWidth="1"/>
    <col min="69" max="79" width="9.140625" style="95" customWidth="1"/>
    <col min="80" max="16384" width="9.140625" style="95"/>
  </cols>
  <sheetData>
    <row r="1" spans="1:55" ht="48.95" customHeight="1">
      <c r="F1" s="402"/>
      <c r="G1" s="220"/>
      <c r="H1" s="220"/>
      <c r="I1" s="1075" t="s">
        <v>2254</v>
      </c>
      <c r="J1" s="220"/>
      <c r="K1" s="220"/>
      <c r="L1" s="220"/>
      <c r="N1" s="402"/>
      <c r="O1" s="221"/>
      <c r="P1" s="221"/>
      <c r="Q1" s="221"/>
      <c r="R1" s="221"/>
      <c r="S1" s="221"/>
      <c r="T1" s="221"/>
      <c r="U1" s="1075" t="s">
        <v>2254</v>
      </c>
      <c r="V1" s="221"/>
      <c r="W1" s="221"/>
      <c r="X1" s="221"/>
      <c r="Y1" s="221"/>
      <c r="Z1" s="221"/>
      <c r="AA1" s="221"/>
      <c r="AB1" s="221"/>
      <c r="AC1" s="1040">
        <f ca="1">NOW()</f>
        <v>41912.572466666665</v>
      </c>
      <c r="AE1" s="290" t="s">
        <v>668</v>
      </c>
    </row>
    <row r="2" spans="1:55"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row>
    <row r="3" spans="1:55"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row>
    <row r="4" spans="1:55" s="99" customFormat="1">
      <c r="A4" s="759" t="s">
        <v>1304</v>
      </c>
      <c r="B4" s="759" t="s">
        <v>1302</v>
      </c>
      <c r="C4" s="759" t="s">
        <v>1303</v>
      </c>
      <c r="D4" s="760" t="s">
        <v>1305</v>
      </c>
      <c r="E4" s="98"/>
      <c r="F4" s="98"/>
      <c r="G4" s="98"/>
      <c r="H4" s="98"/>
      <c r="I4" s="98"/>
      <c r="J4" s="98"/>
      <c r="K4" s="98"/>
      <c r="L4" s="98"/>
      <c r="AC4" s="771"/>
    </row>
    <row r="5" spans="1:55" s="99"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227"/>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137" customFormat="1" ht="24" customHeight="1" thickBot="1">
      <c r="A6" s="789"/>
      <c r="B6" s="789"/>
      <c r="C6" s="789"/>
      <c r="D6" s="789"/>
      <c r="E6" s="626"/>
      <c r="F6" s="626"/>
      <c r="G6" s="626"/>
      <c r="H6" s="626"/>
      <c r="I6" s="626"/>
      <c r="J6" s="626"/>
      <c r="K6" s="626"/>
      <c r="L6" s="626"/>
      <c r="M6" s="626"/>
      <c r="N6" s="626"/>
      <c r="O6" s="126"/>
      <c r="P6" s="627"/>
      <c r="Q6" s="627"/>
      <c r="R6" s="627"/>
      <c r="S6" s="627"/>
      <c r="T6" s="627"/>
      <c r="U6" s="627"/>
      <c r="V6" s="627"/>
      <c r="W6" s="627"/>
      <c r="X6" s="627"/>
      <c r="Y6" s="126"/>
      <c r="Z6" s="627"/>
      <c r="AA6" s="627"/>
      <c r="AB6" s="126"/>
      <c r="AC6" s="1069" t="s">
        <v>2142</v>
      </c>
      <c r="AE6" s="658" t="s">
        <v>186</v>
      </c>
      <c r="AF6" s="249"/>
      <c r="AG6" s="627"/>
      <c r="AH6" s="627"/>
      <c r="AI6" s="627"/>
      <c r="AJ6" s="627"/>
      <c r="AK6" s="627"/>
      <c r="AL6" s="627"/>
      <c r="AM6" s="627"/>
      <c r="AN6" s="627"/>
      <c r="AO6" s="627"/>
      <c r="AP6" s="627"/>
      <c r="AQ6" s="627"/>
      <c r="AR6" s="627"/>
      <c r="AS6" s="627"/>
      <c r="AT6" s="627"/>
      <c r="AU6" s="627"/>
      <c r="AV6" s="627"/>
      <c r="AW6" s="627"/>
      <c r="AX6" s="627"/>
      <c r="AY6" s="627"/>
      <c r="AZ6" s="627"/>
      <c r="BA6" s="627"/>
      <c r="BB6" s="627"/>
      <c r="BC6" s="627"/>
    </row>
    <row r="7" spans="1:55" s="140" customFormat="1" ht="12.75" customHeight="1">
      <c r="A7" s="775" t="s">
        <v>538</v>
      </c>
      <c r="B7" s="775" t="s">
        <v>73</v>
      </c>
      <c r="C7" s="775" t="s">
        <v>555</v>
      </c>
      <c r="D7" s="775" t="s">
        <v>1412</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2219</v>
      </c>
      <c r="AE7" s="656" t="s">
        <v>1474</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row>
    <row r="8" spans="1:55" s="140" customFormat="1" ht="12.75" customHeight="1">
      <c r="A8" s="775" t="s">
        <v>538</v>
      </c>
      <c r="B8" s="775" t="s">
        <v>1307</v>
      </c>
      <c r="C8" s="775" t="s">
        <v>555</v>
      </c>
      <c r="D8" s="775" t="s">
        <v>1412</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2220</v>
      </c>
      <c r="AE8" s="656" t="s">
        <v>636</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row>
    <row r="9" spans="1:55" s="140" customFormat="1" ht="12.75" customHeight="1">
      <c r="A9" s="775" t="s">
        <v>538</v>
      </c>
      <c r="B9" s="775" t="s">
        <v>74</v>
      </c>
      <c r="C9" s="775" t="s">
        <v>555</v>
      </c>
      <c r="D9" s="775" t="s">
        <v>1412</v>
      </c>
      <c r="E9" s="138">
        <v>0</v>
      </c>
      <c r="F9" s="138">
        <v>0</v>
      </c>
      <c r="G9" s="138">
        <v>0</v>
      </c>
      <c r="H9" s="138">
        <v>0</v>
      </c>
      <c r="I9" s="138">
        <v>0</v>
      </c>
      <c r="J9" s="138">
        <v>0</v>
      </c>
      <c r="K9" s="138">
        <v>0</v>
      </c>
      <c r="L9" s="138">
        <v>0</v>
      </c>
      <c r="M9" s="138">
        <v>0</v>
      </c>
      <c r="N9" s="138">
        <v>0</v>
      </c>
      <c r="O9" s="138">
        <v>0</v>
      </c>
      <c r="P9" s="138">
        <v>0</v>
      </c>
      <c r="Q9" s="138">
        <v>0</v>
      </c>
      <c r="R9" s="138">
        <v>0</v>
      </c>
      <c r="S9" s="138">
        <v>0</v>
      </c>
      <c r="T9" s="138">
        <v>0</v>
      </c>
      <c r="U9" s="138">
        <v>0</v>
      </c>
      <c r="V9" s="138">
        <v>0</v>
      </c>
      <c r="W9" s="138">
        <v>0</v>
      </c>
      <c r="X9" s="138">
        <v>0</v>
      </c>
      <c r="Y9" s="138">
        <v>0</v>
      </c>
      <c r="Z9" s="138">
        <v>0</v>
      </c>
      <c r="AA9" s="138">
        <v>0</v>
      </c>
      <c r="AB9" s="138">
        <v>0</v>
      </c>
      <c r="AC9" s="1054" t="s">
        <v>2221</v>
      </c>
      <c r="AE9" s="656" t="s">
        <v>637</v>
      </c>
      <c r="AF9" s="138">
        <v>0</v>
      </c>
      <c r="AG9" s="138">
        <v>0</v>
      </c>
      <c r="AH9" s="138">
        <v>0</v>
      </c>
      <c r="AI9" s="138">
        <v>0</v>
      </c>
      <c r="AJ9" s="138">
        <v>0</v>
      </c>
      <c r="AK9" s="138">
        <v>0</v>
      </c>
      <c r="AL9" s="138">
        <v>0</v>
      </c>
      <c r="AM9" s="138">
        <v>0</v>
      </c>
      <c r="AN9" s="138">
        <v>0</v>
      </c>
      <c r="AO9" s="138">
        <v>0</v>
      </c>
      <c r="AP9" s="138">
        <v>0</v>
      </c>
      <c r="AQ9" s="138">
        <v>0</v>
      </c>
      <c r="AR9" s="138">
        <v>0</v>
      </c>
      <c r="AS9" s="138">
        <v>0</v>
      </c>
      <c r="AT9" s="138">
        <v>0</v>
      </c>
      <c r="AU9" s="138">
        <v>0</v>
      </c>
      <c r="AV9" s="138">
        <v>0</v>
      </c>
      <c r="AW9" s="138">
        <v>0</v>
      </c>
      <c r="AX9" s="138">
        <v>0</v>
      </c>
      <c r="AY9" s="138">
        <v>0</v>
      </c>
      <c r="AZ9" s="138">
        <v>0</v>
      </c>
      <c r="BA9" s="138">
        <v>0</v>
      </c>
      <c r="BB9" s="138">
        <v>0</v>
      </c>
      <c r="BC9" s="138">
        <v>0</v>
      </c>
    </row>
    <row r="10" spans="1:55" s="140" customFormat="1" ht="12.75" customHeight="1">
      <c r="A10" s="775"/>
      <c r="B10" s="775"/>
      <c r="C10" s="775"/>
      <c r="D10" s="775"/>
      <c r="E10" s="141" t="str">
        <f>IF(AND(SUM(E7:E9)&gt;0,E8=0),"Missing Input",IF(AND(SUM(E7:E8)&gt;0,E9=0),"Missing Output",IF(AND(SUM(E7:E9)&gt;0,E8&gt;0,E9&gt;0),(E9*3.6)/E8*100,"")))</f>
        <v/>
      </c>
      <c r="F10" s="141" t="str">
        <f t="shared" ref="F10:V10" si="0">IF(AND(SUM(F7:F9)&gt;0,F8=0),"Missing Input",IF(AND(SUM(F7:F8)&gt;0,F9=0),"Missing Output",IF(AND(SUM(F7:F9)&gt;0,F8&gt;0,F9&gt;0),(F9*3.6)/F8*100,"")))</f>
        <v/>
      </c>
      <c r="G10" s="141" t="str">
        <f t="shared" si="0"/>
        <v/>
      </c>
      <c r="H10" s="141" t="str">
        <f t="shared" si="0"/>
        <v/>
      </c>
      <c r="I10" s="141" t="str">
        <f t="shared" si="0"/>
        <v/>
      </c>
      <c r="J10" s="141" t="str">
        <f t="shared" si="0"/>
        <v/>
      </c>
      <c r="K10" s="141" t="str">
        <f t="shared" si="0"/>
        <v/>
      </c>
      <c r="L10" s="141" t="str">
        <f t="shared" si="0"/>
        <v/>
      </c>
      <c r="M10" s="141" t="str">
        <f t="shared" si="0"/>
        <v/>
      </c>
      <c r="N10" s="141" t="str">
        <f t="shared" si="0"/>
        <v/>
      </c>
      <c r="O10" s="141" t="str">
        <f t="shared" si="0"/>
        <v/>
      </c>
      <c r="P10" s="141" t="str">
        <f t="shared" si="0"/>
        <v/>
      </c>
      <c r="Q10" s="141" t="str">
        <f t="shared" si="0"/>
        <v/>
      </c>
      <c r="R10" s="141" t="str">
        <f t="shared" si="0"/>
        <v/>
      </c>
      <c r="S10" s="141" t="str">
        <f t="shared" si="0"/>
        <v/>
      </c>
      <c r="T10" s="141" t="str">
        <f t="shared" si="0"/>
        <v/>
      </c>
      <c r="U10" s="141" t="str">
        <f t="shared" si="0"/>
        <v/>
      </c>
      <c r="V10" s="141" t="str">
        <f t="shared" si="0"/>
        <v/>
      </c>
      <c r="W10" s="141" t="str">
        <f t="shared" ref="W10:AB10" si="1">IF(AND(SUM(W7:W9)&gt;0,W8=0),"Missing Input",IF(AND(SUM(W7:W8)&gt;0,W9=0),"Missing Output",IF(AND(SUM(W7:W9)&gt;0,W8&gt;0,W9&gt;0),(W9*3.6)/W8*100,"")))</f>
        <v/>
      </c>
      <c r="X10" s="141" t="str">
        <f t="shared" si="1"/>
        <v/>
      </c>
      <c r="Y10" s="141" t="str">
        <f t="shared" si="1"/>
        <v/>
      </c>
      <c r="Z10" s="141" t="str">
        <f t="shared" si="1"/>
        <v/>
      </c>
      <c r="AA10" s="141" t="str">
        <f t="shared" si="1"/>
        <v/>
      </c>
      <c r="AB10" s="141" t="str">
        <f t="shared" si="1"/>
        <v/>
      </c>
      <c r="AC10" s="1070" t="s">
        <v>2222</v>
      </c>
      <c r="AE10" s="656" t="s">
        <v>964</v>
      </c>
      <c r="AF10" s="141" t="str">
        <f t="shared" ref="AF10:BC10" si="2">IF(AND(SUM(AF7:AF9)&gt;0,AF8=0),"Missing Input",IF(AND(SUM(AF7:AF8)&gt;0,AF9=0),"Missing Output",IF(AND(SUM(AF7:AF9)&gt;0,AF8&gt;0,AF9&gt;0),(AF9*3.6)/AF8*100,"")))</f>
        <v/>
      </c>
      <c r="AG10" s="141" t="str">
        <f t="shared" si="2"/>
        <v/>
      </c>
      <c r="AH10" s="141" t="str">
        <f t="shared" si="2"/>
        <v/>
      </c>
      <c r="AI10" s="141" t="str">
        <f t="shared" si="2"/>
        <v/>
      </c>
      <c r="AJ10" s="141" t="str">
        <f t="shared" si="2"/>
        <v/>
      </c>
      <c r="AK10" s="141" t="str">
        <f t="shared" si="2"/>
        <v/>
      </c>
      <c r="AL10" s="141" t="str">
        <f t="shared" si="2"/>
        <v/>
      </c>
      <c r="AM10" s="141" t="str">
        <f t="shared" si="2"/>
        <v/>
      </c>
      <c r="AN10" s="141" t="str">
        <f t="shared" si="2"/>
        <v/>
      </c>
      <c r="AO10" s="141" t="str">
        <f t="shared" si="2"/>
        <v/>
      </c>
      <c r="AP10" s="141" t="str">
        <f t="shared" si="2"/>
        <v/>
      </c>
      <c r="AQ10" s="141" t="str">
        <f t="shared" si="2"/>
        <v/>
      </c>
      <c r="AR10" s="141" t="str">
        <f t="shared" si="2"/>
        <v/>
      </c>
      <c r="AS10" s="141" t="str">
        <f t="shared" si="2"/>
        <v/>
      </c>
      <c r="AT10" s="141" t="str">
        <f t="shared" si="2"/>
        <v/>
      </c>
      <c r="AU10" s="141" t="str">
        <f t="shared" si="2"/>
        <v/>
      </c>
      <c r="AV10" s="141" t="str">
        <f t="shared" si="2"/>
        <v/>
      </c>
      <c r="AW10" s="141" t="str">
        <f t="shared" si="2"/>
        <v/>
      </c>
      <c r="AX10" s="141" t="str">
        <f t="shared" si="2"/>
        <v/>
      </c>
      <c r="AY10" s="141" t="str">
        <f>IF(AND(SUM(AY7:AY9)&gt;0,AY8=0),"Missing Input",IF(AND(SUM(AY7:AY8)&gt;0,AY9=0),"Missing Output",IF(AND(SUM(AY7:AY9)&gt;0,AY8&gt;0,AY9&gt;0),(AY9*3.6)/AY8*100,"")))</f>
        <v/>
      </c>
      <c r="AZ10" s="141" t="str">
        <f>IF(AND(SUM(AZ7:AZ9)&gt;0,AZ8=0),"Missing Input",IF(AND(SUM(AZ7:AZ8)&gt;0,AZ9=0),"Missing Output",IF(AND(SUM(AZ7:AZ9)&gt;0,AZ8&gt;0,AZ9&gt;0),(AZ9*3.6)/AZ8*100,"")))</f>
        <v/>
      </c>
      <c r="BA10" s="141" t="str">
        <f>IF(AND(SUM(BA7:BA9)&gt;0,BA8=0),"Missing Input",IF(AND(SUM(BA7:BA8)&gt;0,BA9=0),"Missing Output",IF(AND(SUM(BA7:BA9)&gt;0,BA8&gt;0,BA9&gt;0),(BA9*3.6)/BA8*100,"")))</f>
        <v/>
      </c>
      <c r="BB10" s="141" t="str">
        <f>IF(AND(SUM(BB7:BB9)&gt;0,BB8=0),"Missing Input",IF(AND(SUM(BB7:BB8)&gt;0,BB9=0),"Missing Output",IF(AND(SUM(BB7:BB9)&gt;0,BB8&gt;0,BB9&gt;0),(BB9*3.6)/BB8*100,"")))</f>
        <v/>
      </c>
      <c r="BC10" s="141" t="str">
        <f t="shared" si="2"/>
        <v/>
      </c>
    </row>
    <row r="11" spans="1:55" s="140" customFormat="1" ht="24" customHeight="1">
      <c r="A11" s="775"/>
      <c r="B11" s="775"/>
      <c r="C11" s="775"/>
      <c r="D11" s="775"/>
      <c r="E11" s="628"/>
      <c r="F11" s="628"/>
      <c r="G11" s="628"/>
      <c r="H11" s="628"/>
      <c r="I11" s="628"/>
      <c r="J11" s="629"/>
      <c r="K11" s="629"/>
      <c r="L11" s="629"/>
      <c r="M11" s="629"/>
      <c r="N11" s="629"/>
      <c r="O11" s="144"/>
      <c r="P11" s="630"/>
      <c r="Q11" s="630"/>
      <c r="R11" s="630"/>
      <c r="S11" s="630"/>
      <c r="T11" s="630"/>
      <c r="U11" s="630"/>
      <c r="V11" s="630"/>
      <c r="W11" s="630"/>
      <c r="X11" s="630"/>
      <c r="Y11" s="144"/>
      <c r="Z11" s="630"/>
      <c r="AA11" s="630"/>
      <c r="AB11" s="144"/>
      <c r="AC11" s="1067" t="s">
        <v>2141</v>
      </c>
      <c r="AE11" s="656" t="s">
        <v>189</v>
      </c>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row>
    <row r="12" spans="1:55" s="140" customFormat="1" ht="12.75" customHeight="1">
      <c r="A12" s="775" t="s">
        <v>538</v>
      </c>
      <c r="B12" s="775" t="s">
        <v>73</v>
      </c>
      <c r="C12" s="775" t="s">
        <v>556</v>
      </c>
      <c r="D12" s="775" t="s">
        <v>1412</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2219</v>
      </c>
      <c r="AE12" s="656" t="s">
        <v>1474</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row>
    <row r="13" spans="1:55" s="140" customFormat="1" ht="12.75" customHeight="1">
      <c r="A13" s="775" t="s">
        <v>538</v>
      </c>
      <c r="B13" s="775" t="s">
        <v>1307</v>
      </c>
      <c r="C13" s="775" t="s">
        <v>556</v>
      </c>
      <c r="D13" s="775" t="s">
        <v>1412</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2220</v>
      </c>
      <c r="AE13" s="656" t="s">
        <v>636</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row>
    <row r="14" spans="1:55" s="140" customFormat="1" ht="12.75" customHeight="1">
      <c r="A14" s="775" t="s">
        <v>538</v>
      </c>
      <c r="B14" s="775" t="s">
        <v>74</v>
      </c>
      <c r="C14" s="775" t="s">
        <v>556</v>
      </c>
      <c r="D14" s="775" t="s">
        <v>1412</v>
      </c>
      <c r="E14" s="138">
        <v>0</v>
      </c>
      <c r="F14" s="138">
        <v>0</v>
      </c>
      <c r="G14" s="138">
        <v>0</v>
      </c>
      <c r="H14" s="138">
        <v>0</v>
      </c>
      <c r="I14" s="138">
        <v>0</v>
      </c>
      <c r="J14" s="138">
        <v>0</v>
      </c>
      <c r="K14" s="138">
        <v>0</v>
      </c>
      <c r="L14" s="138">
        <v>0</v>
      </c>
      <c r="M14" s="138">
        <v>0</v>
      </c>
      <c r="N14" s="138">
        <v>0</v>
      </c>
      <c r="O14" s="138">
        <v>0</v>
      </c>
      <c r="P14" s="138">
        <v>0</v>
      </c>
      <c r="Q14" s="138">
        <v>0</v>
      </c>
      <c r="R14" s="138">
        <v>0</v>
      </c>
      <c r="S14" s="138">
        <v>0</v>
      </c>
      <c r="T14" s="138">
        <v>0</v>
      </c>
      <c r="U14" s="138">
        <v>0</v>
      </c>
      <c r="V14" s="138">
        <v>0</v>
      </c>
      <c r="W14" s="138">
        <v>0</v>
      </c>
      <c r="X14" s="138">
        <v>0</v>
      </c>
      <c r="Y14" s="138">
        <v>0</v>
      </c>
      <c r="Z14" s="138">
        <v>0</v>
      </c>
      <c r="AA14" s="138">
        <v>0</v>
      </c>
      <c r="AB14" s="138">
        <v>0</v>
      </c>
      <c r="AC14" s="1054" t="s">
        <v>2221</v>
      </c>
      <c r="AE14" s="656" t="s">
        <v>637</v>
      </c>
      <c r="AF14" s="138">
        <v>0</v>
      </c>
      <c r="AG14" s="138">
        <v>0</v>
      </c>
      <c r="AH14" s="138">
        <v>0</v>
      </c>
      <c r="AI14" s="138">
        <v>0</v>
      </c>
      <c r="AJ14" s="138">
        <v>0</v>
      </c>
      <c r="AK14" s="138">
        <v>0</v>
      </c>
      <c r="AL14" s="138">
        <v>0</v>
      </c>
      <c r="AM14" s="138">
        <v>0</v>
      </c>
      <c r="AN14" s="138">
        <v>0</v>
      </c>
      <c r="AO14" s="138">
        <v>0</v>
      </c>
      <c r="AP14" s="138">
        <v>0</v>
      </c>
      <c r="AQ14" s="138">
        <v>0</v>
      </c>
      <c r="AR14" s="138">
        <v>0</v>
      </c>
      <c r="AS14" s="138">
        <v>0</v>
      </c>
      <c r="AT14" s="138">
        <v>0</v>
      </c>
      <c r="AU14" s="138">
        <v>0</v>
      </c>
      <c r="AV14" s="138">
        <v>0</v>
      </c>
      <c r="AW14" s="138">
        <v>0</v>
      </c>
      <c r="AX14" s="138">
        <v>0</v>
      </c>
      <c r="AY14" s="138">
        <v>0</v>
      </c>
      <c r="AZ14" s="138">
        <v>0</v>
      </c>
      <c r="BA14" s="138">
        <v>0</v>
      </c>
      <c r="BB14" s="138">
        <v>0</v>
      </c>
      <c r="BC14" s="138">
        <v>0</v>
      </c>
    </row>
    <row r="15" spans="1:55" s="140" customFormat="1" ht="12.75" customHeight="1">
      <c r="A15" s="775" t="s">
        <v>538</v>
      </c>
      <c r="B15" s="775" t="s">
        <v>75</v>
      </c>
      <c r="C15" s="775" t="s">
        <v>556</v>
      </c>
      <c r="D15" s="775" t="s">
        <v>1412</v>
      </c>
      <c r="E15" s="138">
        <v>0</v>
      </c>
      <c r="F15" s="138">
        <v>0</v>
      </c>
      <c r="G15" s="138">
        <v>0</v>
      </c>
      <c r="H15" s="138">
        <v>0</v>
      </c>
      <c r="I15" s="138">
        <v>0</v>
      </c>
      <c r="J15" s="138">
        <v>0</v>
      </c>
      <c r="K15" s="138">
        <v>0</v>
      </c>
      <c r="L15" s="138">
        <v>0</v>
      </c>
      <c r="M15" s="138">
        <v>0</v>
      </c>
      <c r="N15" s="138">
        <v>0</v>
      </c>
      <c r="O15" s="138">
        <v>0</v>
      </c>
      <c r="P15" s="138">
        <v>0</v>
      </c>
      <c r="Q15" s="138">
        <v>0</v>
      </c>
      <c r="R15" s="138">
        <v>0</v>
      </c>
      <c r="S15" s="138">
        <v>0</v>
      </c>
      <c r="T15" s="138">
        <v>0</v>
      </c>
      <c r="U15" s="138">
        <v>0</v>
      </c>
      <c r="V15" s="138">
        <v>0</v>
      </c>
      <c r="W15" s="138">
        <v>0</v>
      </c>
      <c r="X15" s="138">
        <v>0</v>
      </c>
      <c r="Y15" s="138">
        <v>0</v>
      </c>
      <c r="Z15" s="138">
        <v>0</v>
      </c>
      <c r="AA15" s="138">
        <v>0</v>
      </c>
      <c r="AB15" s="138">
        <v>0</v>
      </c>
      <c r="AC15" s="1054" t="s">
        <v>2225</v>
      </c>
      <c r="AE15" s="656" t="s">
        <v>638</v>
      </c>
      <c r="AF15" s="138">
        <v>0</v>
      </c>
      <c r="AG15" s="138">
        <v>0</v>
      </c>
      <c r="AH15" s="138">
        <v>0</v>
      </c>
      <c r="AI15" s="138">
        <v>0</v>
      </c>
      <c r="AJ15" s="138">
        <v>0</v>
      </c>
      <c r="AK15" s="138">
        <v>0</v>
      </c>
      <c r="AL15" s="138">
        <v>0</v>
      </c>
      <c r="AM15" s="138">
        <v>0</v>
      </c>
      <c r="AN15" s="138">
        <v>0</v>
      </c>
      <c r="AO15" s="138">
        <v>0</v>
      </c>
      <c r="AP15" s="138">
        <v>0</v>
      </c>
      <c r="AQ15" s="138">
        <v>0</v>
      </c>
      <c r="AR15" s="138">
        <v>0</v>
      </c>
      <c r="AS15" s="138">
        <v>0</v>
      </c>
      <c r="AT15" s="138">
        <v>0</v>
      </c>
      <c r="AU15" s="138">
        <v>0</v>
      </c>
      <c r="AV15" s="138">
        <v>0</v>
      </c>
      <c r="AW15" s="138">
        <v>0</v>
      </c>
      <c r="AX15" s="138">
        <v>0</v>
      </c>
      <c r="AY15" s="138">
        <v>0</v>
      </c>
      <c r="AZ15" s="138">
        <v>0</v>
      </c>
      <c r="BA15" s="138">
        <v>0</v>
      </c>
      <c r="BB15" s="138">
        <v>0</v>
      </c>
      <c r="BC15" s="138">
        <v>0</v>
      </c>
    </row>
    <row r="16" spans="1:55" s="140" customFormat="1" ht="12.75" customHeight="1">
      <c r="A16" s="775"/>
      <c r="B16" s="775"/>
      <c r="C16" s="775"/>
      <c r="D16" s="775"/>
      <c r="E16" s="141" t="str">
        <f>IF(AND(SUM(E12:E15)&gt;0,E13=0),"Missing Input",IF(AND(SUM(E12:E15)&gt;0,E14=0),"Missing Output",IF(AND(SUM(E12:E15)&gt;0,E13&gt;0,E14&gt;0),(E14*3.6+E15)/E13*100,"")))</f>
        <v/>
      </c>
      <c r="F16" s="141" t="str">
        <f t="shared" ref="F16:V16" si="3">IF(AND(SUM(F12:F15)&gt;0,F13=0),"Missing Input",IF(AND(SUM(F12:F15)&gt;0,F14=0),"Missing Output",IF(AND(SUM(F12:F15)&gt;0,F13&gt;0,F14&gt;0),(F14*3.6+F15)/F13*100,"")))</f>
        <v/>
      </c>
      <c r="G16" s="141" t="str">
        <f t="shared" si="3"/>
        <v/>
      </c>
      <c r="H16" s="141" t="str">
        <f t="shared" si="3"/>
        <v/>
      </c>
      <c r="I16" s="141" t="str">
        <f t="shared" si="3"/>
        <v/>
      </c>
      <c r="J16" s="141" t="str">
        <f t="shared" si="3"/>
        <v/>
      </c>
      <c r="K16" s="141" t="str">
        <f t="shared" si="3"/>
        <v/>
      </c>
      <c r="L16" s="141" t="str">
        <f t="shared" si="3"/>
        <v/>
      </c>
      <c r="M16" s="141" t="str">
        <f t="shared" si="3"/>
        <v/>
      </c>
      <c r="N16" s="141" t="str">
        <f t="shared" si="3"/>
        <v/>
      </c>
      <c r="O16" s="141" t="str">
        <f t="shared" si="3"/>
        <v/>
      </c>
      <c r="P16" s="141" t="str">
        <f t="shared" si="3"/>
        <v/>
      </c>
      <c r="Q16" s="141" t="str">
        <f t="shared" si="3"/>
        <v/>
      </c>
      <c r="R16" s="141" t="str">
        <f t="shared" si="3"/>
        <v/>
      </c>
      <c r="S16" s="141" t="str">
        <f t="shared" si="3"/>
        <v/>
      </c>
      <c r="T16" s="141" t="str">
        <f t="shared" si="3"/>
        <v/>
      </c>
      <c r="U16" s="141" t="str">
        <f t="shared" si="3"/>
        <v/>
      </c>
      <c r="V16" s="141" t="str">
        <f t="shared" si="3"/>
        <v/>
      </c>
      <c r="W16" s="141" t="str">
        <f t="shared" ref="W16:AB16" si="4">IF(AND(SUM(W12:W15)&gt;0,W13=0),"Missing Input",IF(AND(SUM(W12:W15)&gt;0,W14=0),"Missing Output",IF(AND(SUM(W12:W15)&gt;0,W13&gt;0,W14&gt;0),(W14*3.6+W15)/W13*100,"")))</f>
        <v/>
      </c>
      <c r="X16" s="141" t="str">
        <f t="shared" si="4"/>
        <v/>
      </c>
      <c r="Y16" s="141" t="str">
        <f t="shared" si="4"/>
        <v/>
      </c>
      <c r="Z16" s="141" t="str">
        <f t="shared" si="4"/>
        <v/>
      </c>
      <c r="AA16" s="141" t="str">
        <f t="shared" si="4"/>
        <v/>
      </c>
      <c r="AB16" s="141" t="str">
        <f t="shared" si="4"/>
        <v/>
      </c>
      <c r="AC16" s="1070" t="s">
        <v>2222</v>
      </c>
      <c r="AE16" s="656" t="s">
        <v>964</v>
      </c>
      <c r="AF16" s="141" t="str">
        <f t="shared" ref="AF16:BC16" si="5">IF(AND(SUM(AF12:AF15)&gt;0,AF13=0),"Missing Input",IF(AND(SUM(AF12:AF15)&gt;0,AF14=0),"Missing Output",IF(AND(SUM(AF12:AF15)&gt;0,AF13&gt;0,AF14&gt;0),(AF14*3.6+AF15)/AF13*100,"")))</f>
        <v/>
      </c>
      <c r="AG16" s="141" t="str">
        <f t="shared" si="5"/>
        <v/>
      </c>
      <c r="AH16" s="141" t="str">
        <f t="shared" si="5"/>
        <v/>
      </c>
      <c r="AI16" s="141" t="str">
        <f t="shared" si="5"/>
        <v/>
      </c>
      <c r="AJ16" s="141" t="str">
        <f t="shared" si="5"/>
        <v/>
      </c>
      <c r="AK16" s="141" t="str">
        <f t="shared" si="5"/>
        <v/>
      </c>
      <c r="AL16" s="141" t="str">
        <f t="shared" si="5"/>
        <v/>
      </c>
      <c r="AM16" s="141" t="str">
        <f t="shared" si="5"/>
        <v/>
      </c>
      <c r="AN16" s="141" t="str">
        <f t="shared" si="5"/>
        <v/>
      </c>
      <c r="AO16" s="141" t="str">
        <f t="shared" si="5"/>
        <v/>
      </c>
      <c r="AP16" s="141" t="str">
        <f t="shared" si="5"/>
        <v/>
      </c>
      <c r="AQ16" s="141" t="str">
        <f t="shared" si="5"/>
        <v/>
      </c>
      <c r="AR16" s="141" t="str">
        <f t="shared" si="5"/>
        <v/>
      </c>
      <c r="AS16" s="141" t="str">
        <f t="shared" si="5"/>
        <v/>
      </c>
      <c r="AT16" s="141" t="str">
        <f t="shared" si="5"/>
        <v/>
      </c>
      <c r="AU16" s="141" t="str">
        <f t="shared" si="5"/>
        <v/>
      </c>
      <c r="AV16" s="141" t="str">
        <f t="shared" si="5"/>
        <v/>
      </c>
      <c r="AW16" s="141" t="str">
        <f t="shared" si="5"/>
        <v/>
      </c>
      <c r="AX16" s="141" t="str">
        <f t="shared" si="5"/>
        <v/>
      </c>
      <c r="AY16" s="141" t="str">
        <f>IF(AND(SUM(AY12:AY15)&gt;0,AY13=0),"Missing Input",IF(AND(SUM(AY12:AY15)&gt;0,AY14=0),"Missing Output",IF(AND(SUM(AY12:AY15)&gt;0,AY13&gt;0,AY14&gt;0),(AY14*3.6+AY15)/AY13*100,"")))</f>
        <v/>
      </c>
      <c r="AZ16" s="141" t="str">
        <f>IF(AND(SUM(AZ12:AZ15)&gt;0,AZ13=0),"Missing Input",IF(AND(SUM(AZ12:AZ15)&gt;0,AZ14=0),"Missing Output",IF(AND(SUM(AZ12:AZ15)&gt;0,AZ13&gt;0,AZ14&gt;0),(AZ14*3.6+AZ15)/AZ13*100,"")))</f>
        <v/>
      </c>
      <c r="BA16" s="141" t="str">
        <f>IF(AND(SUM(BA12:BA15)&gt;0,BA13=0),"Missing Input",IF(AND(SUM(BA12:BA15)&gt;0,BA14=0),"Missing Output",IF(AND(SUM(BA12:BA15)&gt;0,BA13&gt;0,BA14&gt;0),(BA14*3.6+BA15)/BA13*100,"")))</f>
        <v/>
      </c>
      <c r="BB16" s="141" t="str">
        <f>IF(AND(SUM(BB12:BB15)&gt;0,BB13=0),"Missing Input",IF(AND(SUM(BB12:BB15)&gt;0,BB14=0),"Missing Output",IF(AND(SUM(BB12:BB15)&gt;0,BB13&gt;0,BB14&gt;0),(BB14*3.6+BB15)/BB13*100,"")))</f>
        <v/>
      </c>
      <c r="BC16" s="141" t="str">
        <f t="shared" si="5"/>
        <v/>
      </c>
    </row>
    <row r="17" spans="1:55" s="140" customFormat="1" ht="24" customHeight="1">
      <c r="A17" s="775"/>
      <c r="B17" s="775"/>
      <c r="C17" s="775"/>
      <c r="D17" s="775"/>
      <c r="E17" s="628"/>
      <c r="F17" s="628"/>
      <c r="G17" s="628"/>
      <c r="H17" s="628"/>
      <c r="I17" s="628"/>
      <c r="J17" s="629"/>
      <c r="K17" s="629"/>
      <c r="L17" s="629"/>
      <c r="M17" s="629"/>
      <c r="N17" s="629"/>
      <c r="O17" s="143"/>
      <c r="P17" s="629"/>
      <c r="Q17" s="629"/>
      <c r="R17" s="629"/>
      <c r="S17" s="629"/>
      <c r="T17" s="629"/>
      <c r="U17" s="629"/>
      <c r="V17" s="629"/>
      <c r="W17" s="629"/>
      <c r="X17" s="629"/>
      <c r="Y17" s="143"/>
      <c r="Z17" s="629"/>
      <c r="AA17" s="629"/>
      <c r="AB17" s="143"/>
      <c r="AC17" s="1066" t="s">
        <v>2269</v>
      </c>
      <c r="AE17" s="656" t="s">
        <v>198</v>
      </c>
      <c r="AF17" s="629"/>
      <c r="AG17" s="629"/>
      <c r="AH17" s="629"/>
      <c r="AI17" s="629"/>
      <c r="AJ17" s="629"/>
      <c r="AK17" s="629"/>
      <c r="AL17" s="629"/>
      <c r="AM17" s="629"/>
      <c r="AN17" s="629"/>
      <c r="AO17" s="629"/>
      <c r="AP17" s="629"/>
      <c r="AQ17" s="629"/>
      <c r="AR17" s="629"/>
      <c r="AS17" s="629"/>
      <c r="AT17" s="629"/>
      <c r="AU17" s="629"/>
      <c r="AV17" s="629"/>
      <c r="AW17" s="629"/>
      <c r="AX17" s="629"/>
      <c r="AY17" s="629"/>
      <c r="AZ17" s="629"/>
      <c r="BA17" s="629"/>
      <c r="BB17" s="629"/>
      <c r="BC17" s="629"/>
    </row>
    <row r="18" spans="1:55" s="140" customFormat="1" ht="12.75" customHeight="1">
      <c r="A18" s="775" t="s">
        <v>538</v>
      </c>
      <c r="B18" s="775" t="s">
        <v>73</v>
      </c>
      <c r="C18" s="775" t="s">
        <v>558</v>
      </c>
      <c r="D18" s="775" t="s">
        <v>1412</v>
      </c>
      <c r="E18" s="138">
        <v>0</v>
      </c>
      <c r="F18" s="138">
        <v>0</v>
      </c>
      <c r="G18" s="138">
        <v>0</v>
      </c>
      <c r="H18" s="138">
        <v>0</v>
      </c>
      <c r="I18" s="138">
        <v>0</v>
      </c>
      <c r="J18" s="138">
        <v>0</v>
      </c>
      <c r="K18" s="138">
        <v>0</v>
      </c>
      <c r="L18" s="138">
        <v>0</v>
      </c>
      <c r="M18" s="138">
        <v>0</v>
      </c>
      <c r="N18" s="138">
        <v>0</v>
      </c>
      <c r="O18" s="138">
        <v>0</v>
      </c>
      <c r="P18" s="138">
        <v>0</v>
      </c>
      <c r="Q18" s="138">
        <v>0</v>
      </c>
      <c r="R18" s="138">
        <v>0</v>
      </c>
      <c r="S18" s="138">
        <v>0</v>
      </c>
      <c r="T18" s="138">
        <v>0</v>
      </c>
      <c r="U18" s="138">
        <v>0</v>
      </c>
      <c r="V18" s="138">
        <v>0</v>
      </c>
      <c r="W18" s="138">
        <v>0</v>
      </c>
      <c r="X18" s="138">
        <v>0</v>
      </c>
      <c r="Y18" s="138">
        <v>0</v>
      </c>
      <c r="Z18" s="138">
        <v>0</v>
      </c>
      <c r="AA18" s="138">
        <v>0</v>
      </c>
      <c r="AB18" s="138">
        <v>0</v>
      </c>
      <c r="AC18" s="1054" t="s">
        <v>2219</v>
      </c>
      <c r="AE18" s="656" t="s">
        <v>1474</v>
      </c>
      <c r="AF18" s="138">
        <v>0</v>
      </c>
      <c r="AG18" s="138">
        <v>0</v>
      </c>
      <c r="AH18" s="138">
        <v>0</v>
      </c>
      <c r="AI18" s="138">
        <v>0</v>
      </c>
      <c r="AJ18" s="138">
        <v>0</v>
      </c>
      <c r="AK18" s="138">
        <v>0</v>
      </c>
      <c r="AL18" s="138">
        <v>0</v>
      </c>
      <c r="AM18" s="138">
        <v>0</v>
      </c>
      <c r="AN18" s="138">
        <v>0</v>
      </c>
      <c r="AO18" s="138">
        <v>0</v>
      </c>
      <c r="AP18" s="138">
        <v>0</v>
      </c>
      <c r="AQ18" s="138">
        <v>0</v>
      </c>
      <c r="AR18" s="138">
        <v>0</v>
      </c>
      <c r="AS18" s="138">
        <v>0</v>
      </c>
      <c r="AT18" s="138">
        <v>0</v>
      </c>
      <c r="AU18" s="138">
        <v>0</v>
      </c>
      <c r="AV18" s="138">
        <v>0</v>
      </c>
      <c r="AW18" s="138">
        <v>0</v>
      </c>
      <c r="AX18" s="138">
        <v>0</v>
      </c>
      <c r="AY18" s="138">
        <v>0</v>
      </c>
      <c r="AZ18" s="138">
        <v>0</v>
      </c>
      <c r="BA18" s="138">
        <v>0</v>
      </c>
      <c r="BB18" s="138">
        <v>0</v>
      </c>
      <c r="BC18" s="138">
        <v>0</v>
      </c>
    </row>
    <row r="19" spans="1:55" s="140" customFormat="1" ht="12.75" customHeight="1">
      <c r="A19" s="775" t="s">
        <v>538</v>
      </c>
      <c r="B19" s="775" t="s">
        <v>1307</v>
      </c>
      <c r="C19" s="775" t="s">
        <v>558</v>
      </c>
      <c r="D19" s="775" t="s">
        <v>1412</v>
      </c>
      <c r="E19" s="138">
        <v>0</v>
      </c>
      <c r="F19" s="138">
        <v>0</v>
      </c>
      <c r="G19" s="138">
        <v>0</v>
      </c>
      <c r="H19" s="138">
        <v>0</v>
      </c>
      <c r="I19" s="138">
        <v>0</v>
      </c>
      <c r="J19" s="138">
        <v>0</v>
      </c>
      <c r="K19" s="138">
        <v>0</v>
      </c>
      <c r="L19" s="138">
        <v>0</v>
      </c>
      <c r="M19" s="138">
        <v>0</v>
      </c>
      <c r="N19" s="138">
        <v>0</v>
      </c>
      <c r="O19" s="138">
        <v>0</v>
      </c>
      <c r="P19" s="138">
        <v>0</v>
      </c>
      <c r="Q19" s="138">
        <v>0</v>
      </c>
      <c r="R19" s="138">
        <v>0</v>
      </c>
      <c r="S19" s="138">
        <v>0</v>
      </c>
      <c r="T19" s="138">
        <v>0</v>
      </c>
      <c r="U19" s="138">
        <v>0</v>
      </c>
      <c r="V19" s="138">
        <v>0</v>
      </c>
      <c r="W19" s="138">
        <v>0</v>
      </c>
      <c r="X19" s="138">
        <v>0</v>
      </c>
      <c r="Y19" s="138">
        <v>0</v>
      </c>
      <c r="Z19" s="138">
        <v>0</v>
      </c>
      <c r="AA19" s="138">
        <v>0</v>
      </c>
      <c r="AB19" s="138">
        <v>0</v>
      </c>
      <c r="AC19" s="1054" t="s">
        <v>2220</v>
      </c>
      <c r="AE19" s="656" t="s">
        <v>636</v>
      </c>
      <c r="AF19" s="138">
        <v>0</v>
      </c>
      <c r="AG19" s="138">
        <v>0</v>
      </c>
      <c r="AH19" s="138">
        <v>0</v>
      </c>
      <c r="AI19" s="138">
        <v>0</v>
      </c>
      <c r="AJ19" s="138">
        <v>0</v>
      </c>
      <c r="AK19" s="138">
        <v>0</v>
      </c>
      <c r="AL19" s="138">
        <v>0</v>
      </c>
      <c r="AM19" s="138">
        <v>0</v>
      </c>
      <c r="AN19" s="138">
        <v>0</v>
      </c>
      <c r="AO19" s="138">
        <v>0</v>
      </c>
      <c r="AP19" s="138">
        <v>0</v>
      </c>
      <c r="AQ19" s="138">
        <v>0</v>
      </c>
      <c r="AR19" s="138">
        <v>0</v>
      </c>
      <c r="AS19" s="138">
        <v>0</v>
      </c>
      <c r="AT19" s="138">
        <v>0</v>
      </c>
      <c r="AU19" s="138">
        <v>0</v>
      </c>
      <c r="AV19" s="138">
        <v>0</v>
      </c>
      <c r="AW19" s="138">
        <v>0</v>
      </c>
      <c r="AX19" s="138">
        <v>0</v>
      </c>
      <c r="AY19" s="138">
        <v>0</v>
      </c>
      <c r="AZ19" s="138">
        <v>0</v>
      </c>
      <c r="BA19" s="138">
        <v>0</v>
      </c>
      <c r="BB19" s="138">
        <v>0</v>
      </c>
      <c r="BC19" s="138">
        <v>0</v>
      </c>
    </row>
    <row r="20" spans="1:55" s="140" customFormat="1" ht="12.75" customHeight="1">
      <c r="A20" s="775" t="s">
        <v>538</v>
      </c>
      <c r="B20" s="775" t="s">
        <v>75</v>
      </c>
      <c r="C20" s="775" t="s">
        <v>558</v>
      </c>
      <c r="D20" s="775" t="s">
        <v>1412</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2225</v>
      </c>
      <c r="AE20" s="656" t="s">
        <v>638</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row>
    <row r="21" spans="1:55" s="140" customFormat="1" ht="12.75" customHeight="1">
      <c r="A21" s="775"/>
      <c r="B21" s="775"/>
      <c r="C21" s="775"/>
      <c r="D21" s="775"/>
      <c r="E21" s="141" t="str">
        <f>IF(AND(SUM(E18:E20)&gt;0,E19=0),"Missing Input",IF(AND(SUM(E18:E19)&gt;0,E20=0),"Missing Output",IF(AND(SUM(E18:E20)&gt;0,E19&gt;0,E20&gt;0),(E20/E19)*100,"")))</f>
        <v/>
      </c>
      <c r="F21" s="141" t="str">
        <f t="shared" ref="F21:V21" si="6">IF(AND(SUM(F18:F20)&gt;0,F19=0),"Missing Input",IF(AND(SUM(F18:F19)&gt;0,F20=0),"Missing Output",IF(AND(SUM(F18:F20)&gt;0,F19&gt;0,F20&gt;0),(F20/F19)*100,"")))</f>
        <v/>
      </c>
      <c r="G21" s="141" t="str">
        <f t="shared" si="6"/>
        <v/>
      </c>
      <c r="H21" s="141" t="str">
        <f t="shared" si="6"/>
        <v/>
      </c>
      <c r="I21" s="141" t="str">
        <f t="shared" si="6"/>
        <v/>
      </c>
      <c r="J21" s="141" t="str">
        <f t="shared" si="6"/>
        <v/>
      </c>
      <c r="K21" s="141" t="str">
        <f t="shared" si="6"/>
        <v/>
      </c>
      <c r="L21" s="141" t="str">
        <f t="shared" si="6"/>
        <v/>
      </c>
      <c r="M21" s="141" t="str">
        <f t="shared" si="6"/>
        <v/>
      </c>
      <c r="N21" s="141" t="str">
        <f t="shared" si="6"/>
        <v/>
      </c>
      <c r="O21" s="141" t="str">
        <f t="shared" si="6"/>
        <v/>
      </c>
      <c r="P21" s="141" t="str">
        <f t="shared" si="6"/>
        <v/>
      </c>
      <c r="Q21" s="141" t="str">
        <f t="shared" si="6"/>
        <v/>
      </c>
      <c r="R21" s="141" t="str">
        <f t="shared" si="6"/>
        <v/>
      </c>
      <c r="S21" s="141" t="str">
        <f t="shared" si="6"/>
        <v/>
      </c>
      <c r="T21" s="141" t="str">
        <f t="shared" si="6"/>
        <v/>
      </c>
      <c r="U21" s="141" t="str">
        <f t="shared" si="6"/>
        <v/>
      </c>
      <c r="V21" s="141" t="str">
        <f t="shared" si="6"/>
        <v/>
      </c>
      <c r="W21" s="141" t="str">
        <f t="shared" ref="W21:AB21" si="7">IF(AND(SUM(W18:W20)&gt;0,W19=0),"Missing Input",IF(AND(SUM(W18:W19)&gt;0,W20=0),"Missing Output",IF(AND(SUM(W18:W20)&gt;0,W19&gt;0,W20&gt;0),(W20/W19)*100,"")))</f>
        <v/>
      </c>
      <c r="X21" s="141" t="str">
        <f t="shared" si="7"/>
        <v/>
      </c>
      <c r="Y21" s="141" t="str">
        <f t="shared" si="7"/>
        <v/>
      </c>
      <c r="Z21" s="141" t="str">
        <f t="shared" si="7"/>
        <v/>
      </c>
      <c r="AA21" s="141" t="str">
        <f t="shared" si="7"/>
        <v/>
      </c>
      <c r="AB21" s="141" t="str">
        <f t="shared" si="7"/>
        <v/>
      </c>
      <c r="AC21" s="1070" t="s">
        <v>2222</v>
      </c>
      <c r="AE21" s="656" t="s">
        <v>964</v>
      </c>
      <c r="AF21" s="141" t="str">
        <f t="shared" ref="AF21:BC21" si="8">IF(AND(SUM(AF18:AF20)&gt;0,AF19=0),"Missing Input",IF(AND(SUM(AF18:AF19)&gt;0,AF20=0),"Missing Output",IF(AND(SUM(AF18:AF20)&gt;0,AF19&gt;0,AF20&gt;0),(AF20/AF19)*100,"")))</f>
        <v/>
      </c>
      <c r="AG21" s="141" t="str">
        <f t="shared" si="8"/>
        <v/>
      </c>
      <c r="AH21" s="141" t="str">
        <f t="shared" si="8"/>
        <v/>
      </c>
      <c r="AI21" s="141" t="str">
        <f t="shared" si="8"/>
        <v/>
      </c>
      <c r="AJ21" s="141" t="str">
        <f t="shared" si="8"/>
        <v/>
      </c>
      <c r="AK21" s="141" t="str">
        <f t="shared" si="8"/>
        <v/>
      </c>
      <c r="AL21" s="141" t="str">
        <f t="shared" si="8"/>
        <v/>
      </c>
      <c r="AM21" s="141" t="str">
        <f t="shared" si="8"/>
        <v/>
      </c>
      <c r="AN21" s="141" t="str">
        <f t="shared" si="8"/>
        <v/>
      </c>
      <c r="AO21" s="141" t="str">
        <f t="shared" si="8"/>
        <v/>
      </c>
      <c r="AP21" s="141" t="str">
        <f t="shared" si="8"/>
        <v/>
      </c>
      <c r="AQ21" s="141" t="str">
        <f t="shared" si="8"/>
        <v/>
      </c>
      <c r="AR21" s="141" t="str">
        <f t="shared" si="8"/>
        <v/>
      </c>
      <c r="AS21" s="141" t="str">
        <f t="shared" si="8"/>
        <v/>
      </c>
      <c r="AT21" s="141" t="str">
        <f t="shared" si="8"/>
        <v/>
      </c>
      <c r="AU21" s="141" t="str">
        <f t="shared" si="8"/>
        <v/>
      </c>
      <c r="AV21" s="141" t="str">
        <f t="shared" si="8"/>
        <v/>
      </c>
      <c r="AW21" s="141" t="str">
        <f t="shared" si="8"/>
        <v/>
      </c>
      <c r="AX21" s="141" t="str">
        <f t="shared" si="8"/>
        <v/>
      </c>
      <c r="AY21" s="141" t="str">
        <f>IF(AND(SUM(AY18:AY20)&gt;0,AY19=0),"Missing Input",IF(AND(SUM(AY18:AY19)&gt;0,AY20=0),"Missing Output",IF(AND(SUM(AY18:AY20)&gt;0,AY19&gt;0,AY20&gt;0),(AY20/AY19)*100,"")))</f>
        <v/>
      </c>
      <c r="AZ21" s="141" t="str">
        <f>IF(AND(SUM(AZ18:AZ20)&gt;0,AZ19=0),"Missing Input",IF(AND(SUM(AZ18:AZ19)&gt;0,AZ20=0),"Missing Output",IF(AND(SUM(AZ18:AZ20)&gt;0,AZ19&gt;0,AZ20&gt;0),(AZ20/AZ19)*100,"")))</f>
        <v/>
      </c>
      <c r="BA21" s="141" t="str">
        <f>IF(AND(SUM(BA18:BA20)&gt;0,BA19=0),"Missing Input",IF(AND(SUM(BA18:BA19)&gt;0,BA20=0),"Missing Output",IF(AND(SUM(BA18:BA20)&gt;0,BA19&gt;0,BA20&gt;0),(BA20/BA19)*100,"")))</f>
        <v/>
      </c>
      <c r="BB21" s="141" t="str">
        <f>IF(AND(SUM(BB18:BB20)&gt;0,BB19=0),"Missing Input",IF(AND(SUM(BB18:BB19)&gt;0,BB20=0),"Missing Output",IF(AND(SUM(BB18:BB20)&gt;0,BB19&gt;0,BB20&gt;0),(BB20/BB19)*100,"")))</f>
        <v/>
      </c>
      <c r="BC21" s="141" t="str">
        <f t="shared" si="8"/>
        <v/>
      </c>
    </row>
    <row r="22" spans="1:55" s="137" customFormat="1" ht="24" customHeight="1">
      <c r="A22" s="775"/>
      <c r="B22" s="775"/>
      <c r="C22" s="775"/>
      <c r="D22" s="775"/>
      <c r="E22" s="628"/>
      <c r="F22" s="628"/>
      <c r="G22" s="628"/>
      <c r="H22" s="628"/>
      <c r="I22" s="628"/>
      <c r="J22" s="629"/>
      <c r="K22" s="629"/>
      <c r="L22" s="629"/>
      <c r="M22" s="629"/>
      <c r="N22" s="629"/>
      <c r="O22" s="143"/>
      <c r="P22" s="629"/>
      <c r="Q22" s="629"/>
      <c r="R22" s="629"/>
      <c r="S22" s="629"/>
      <c r="T22" s="629"/>
      <c r="U22" s="629"/>
      <c r="V22" s="629"/>
      <c r="W22" s="629"/>
      <c r="X22" s="629"/>
      <c r="Y22" s="143"/>
      <c r="Z22" s="629"/>
      <c r="AA22" s="629"/>
      <c r="AB22" s="143"/>
      <c r="AC22" s="1061" t="s">
        <v>2144</v>
      </c>
      <c r="AE22" s="656" t="s">
        <v>191</v>
      </c>
      <c r="AF22" s="629"/>
      <c r="AG22" s="629"/>
      <c r="AH22" s="629"/>
      <c r="AI22" s="629"/>
      <c r="AJ22" s="629"/>
      <c r="AK22" s="629"/>
      <c r="AL22" s="629"/>
      <c r="AM22" s="629"/>
      <c r="AN22" s="629"/>
      <c r="AO22" s="629"/>
      <c r="AP22" s="629"/>
      <c r="AQ22" s="629"/>
      <c r="AR22" s="629"/>
      <c r="AS22" s="629"/>
      <c r="AT22" s="629"/>
      <c r="AU22" s="629"/>
      <c r="AV22" s="629"/>
      <c r="AW22" s="629"/>
      <c r="AX22" s="629"/>
      <c r="AY22" s="629"/>
      <c r="AZ22" s="629"/>
      <c r="BA22" s="629"/>
      <c r="BB22" s="629"/>
      <c r="BC22" s="629"/>
    </row>
    <row r="23" spans="1:55" s="140" customFormat="1" ht="12.75" customHeight="1">
      <c r="A23" s="775" t="s">
        <v>538</v>
      </c>
      <c r="B23" s="775" t="s">
        <v>73</v>
      </c>
      <c r="C23" s="775" t="s">
        <v>245</v>
      </c>
      <c r="D23" s="775" t="s">
        <v>1412</v>
      </c>
      <c r="E23" s="138">
        <v>0</v>
      </c>
      <c r="F23" s="138">
        <v>0</v>
      </c>
      <c r="G23" s="138">
        <v>0</v>
      </c>
      <c r="H23" s="138">
        <v>0</v>
      </c>
      <c r="I23" s="138">
        <v>0</v>
      </c>
      <c r="J23" s="138">
        <v>0</v>
      </c>
      <c r="K23" s="138">
        <v>0</v>
      </c>
      <c r="L23" s="138">
        <v>0</v>
      </c>
      <c r="M23" s="138">
        <v>0</v>
      </c>
      <c r="N23" s="138">
        <v>0</v>
      </c>
      <c r="O23" s="138">
        <v>0</v>
      </c>
      <c r="P23" s="138">
        <v>0</v>
      </c>
      <c r="Q23" s="138">
        <v>0</v>
      </c>
      <c r="R23" s="138">
        <v>0</v>
      </c>
      <c r="S23" s="138">
        <v>0</v>
      </c>
      <c r="T23" s="138">
        <v>0</v>
      </c>
      <c r="U23" s="138">
        <v>0</v>
      </c>
      <c r="V23" s="138">
        <v>0</v>
      </c>
      <c r="W23" s="138">
        <v>0</v>
      </c>
      <c r="X23" s="138">
        <v>0</v>
      </c>
      <c r="Y23" s="138">
        <v>0</v>
      </c>
      <c r="Z23" s="138">
        <v>0</v>
      </c>
      <c r="AA23" s="138">
        <v>0</v>
      </c>
      <c r="AB23" s="138">
        <v>0</v>
      </c>
      <c r="AC23" s="1054" t="s">
        <v>2219</v>
      </c>
      <c r="AE23" s="656" t="s">
        <v>1474</v>
      </c>
      <c r="AF23" s="138">
        <v>0</v>
      </c>
      <c r="AG23" s="138">
        <v>0</v>
      </c>
      <c r="AH23" s="138">
        <v>0</v>
      </c>
      <c r="AI23" s="138">
        <v>0</v>
      </c>
      <c r="AJ23" s="138">
        <v>0</v>
      </c>
      <c r="AK23" s="138">
        <v>0</v>
      </c>
      <c r="AL23" s="138">
        <v>0</v>
      </c>
      <c r="AM23" s="138">
        <v>0</v>
      </c>
      <c r="AN23" s="138">
        <v>0</v>
      </c>
      <c r="AO23" s="138">
        <v>0</v>
      </c>
      <c r="AP23" s="138">
        <v>0</v>
      </c>
      <c r="AQ23" s="138">
        <v>0</v>
      </c>
      <c r="AR23" s="138">
        <v>0</v>
      </c>
      <c r="AS23" s="138">
        <v>0</v>
      </c>
      <c r="AT23" s="138">
        <v>0</v>
      </c>
      <c r="AU23" s="138">
        <v>0</v>
      </c>
      <c r="AV23" s="138">
        <v>0</v>
      </c>
      <c r="AW23" s="138">
        <v>0</v>
      </c>
      <c r="AX23" s="138">
        <v>0</v>
      </c>
      <c r="AY23" s="138">
        <v>0</v>
      </c>
      <c r="AZ23" s="138">
        <v>0</v>
      </c>
      <c r="BA23" s="138">
        <v>0</v>
      </c>
      <c r="BB23" s="138">
        <v>0</v>
      </c>
      <c r="BC23" s="138">
        <v>0</v>
      </c>
    </row>
    <row r="24" spans="1:55" s="140" customFormat="1" ht="12.75" customHeight="1">
      <c r="A24" s="775" t="s">
        <v>538</v>
      </c>
      <c r="B24" s="775" t="s">
        <v>1307</v>
      </c>
      <c r="C24" s="775" t="s">
        <v>245</v>
      </c>
      <c r="D24" s="775" t="s">
        <v>1412</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656" t="s">
        <v>636</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row>
    <row r="25" spans="1:55" s="140" customFormat="1" ht="12.75" customHeight="1">
      <c r="A25" s="775" t="s">
        <v>538</v>
      </c>
      <c r="B25" s="775" t="s">
        <v>74</v>
      </c>
      <c r="C25" s="775" t="s">
        <v>245</v>
      </c>
      <c r="D25" s="775" t="s">
        <v>1412</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656" t="s">
        <v>637</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row>
    <row r="26" spans="1:55" s="140" customFormat="1" ht="12.75" customHeight="1">
      <c r="A26" s="775"/>
      <c r="B26" s="775"/>
      <c r="C26" s="775"/>
      <c r="D26" s="775"/>
      <c r="E26" s="141" t="str">
        <f>IF(AND(SUM(E23:E25)&gt;0,E24=0),"Missing Input",IF(AND(SUM(E23:E24)&gt;0,E25=0),"Missing Output",IF(AND(SUM(E23:E25)&gt;0,E24&gt;0,E25&gt;0),(E25*3.6)/E24*100,"")))</f>
        <v/>
      </c>
      <c r="F26" s="141" t="str">
        <f t="shared" ref="F26:V26" si="9">IF(AND(SUM(F23:F25)&gt;0,F24=0),"Missing Input",IF(AND(SUM(F23:F24)&gt;0,F25=0),"Missing Output",IF(AND(SUM(F23:F25)&gt;0,F24&gt;0,F25&gt;0),(F25*3.6)/F24*100,"")))</f>
        <v/>
      </c>
      <c r="G26" s="141" t="str">
        <f t="shared" si="9"/>
        <v/>
      </c>
      <c r="H26" s="141" t="str">
        <f t="shared" si="9"/>
        <v/>
      </c>
      <c r="I26" s="141" t="str">
        <f t="shared" si="9"/>
        <v/>
      </c>
      <c r="J26" s="141" t="str">
        <f t="shared" si="9"/>
        <v/>
      </c>
      <c r="K26" s="141" t="str">
        <f t="shared" si="9"/>
        <v/>
      </c>
      <c r="L26" s="141" t="str">
        <f t="shared" si="9"/>
        <v/>
      </c>
      <c r="M26" s="141" t="str">
        <f t="shared" si="9"/>
        <v/>
      </c>
      <c r="N26" s="141" t="str">
        <f t="shared" si="9"/>
        <v/>
      </c>
      <c r="O26" s="141" t="str">
        <f t="shared" si="9"/>
        <v/>
      </c>
      <c r="P26" s="141" t="str">
        <f t="shared" si="9"/>
        <v/>
      </c>
      <c r="Q26" s="141" t="str">
        <f t="shared" si="9"/>
        <v/>
      </c>
      <c r="R26" s="141" t="str">
        <f t="shared" si="9"/>
        <v/>
      </c>
      <c r="S26" s="141" t="str">
        <f t="shared" si="9"/>
        <v/>
      </c>
      <c r="T26" s="141" t="str">
        <f t="shared" si="9"/>
        <v/>
      </c>
      <c r="U26" s="141" t="str">
        <f t="shared" si="9"/>
        <v/>
      </c>
      <c r="V26" s="141" t="str">
        <f t="shared" si="9"/>
        <v/>
      </c>
      <c r="W26" s="141" t="str">
        <f t="shared" ref="W26:AB26" si="10">IF(AND(SUM(W23:W25)&gt;0,W24=0),"Missing Input",IF(AND(SUM(W23:W24)&gt;0,W25=0),"Missing Output",IF(AND(SUM(W23:W25)&gt;0,W24&gt;0,W25&gt;0),(W25*3.6)/W24*100,"")))</f>
        <v/>
      </c>
      <c r="X26" s="141" t="str">
        <f t="shared" si="10"/>
        <v/>
      </c>
      <c r="Y26" s="141" t="str">
        <f t="shared" si="10"/>
        <v/>
      </c>
      <c r="Z26" s="141" t="str">
        <f t="shared" si="10"/>
        <v/>
      </c>
      <c r="AA26" s="141" t="str">
        <f t="shared" si="10"/>
        <v/>
      </c>
      <c r="AB26" s="141" t="str">
        <f t="shared" si="10"/>
        <v/>
      </c>
      <c r="AC26" s="1070" t="s">
        <v>2222</v>
      </c>
      <c r="AE26" s="656" t="s">
        <v>964</v>
      </c>
      <c r="AF26" s="141" t="str">
        <f t="shared" ref="AF26:BC26" si="11">IF(AND(SUM(AF23:AF25)&gt;0,AF24=0),"Missing Input",IF(AND(SUM(AF23:AF24)&gt;0,AF25=0),"Missing Output",IF(AND(SUM(AF23:AF25)&gt;0,AF24&gt;0,AF25&gt;0),(AF25*3.6)/AF24*100,"")))</f>
        <v/>
      </c>
      <c r="AG26" s="141" t="str">
        <f t="shared" si="11"/>
        <v/>
      </c>
      <c r="AH26" s="141" t="str">
        <f t="shared" si="11"/>
        <v/>
      </c>
      <c r="AI26" s="141" t="str">
        <f t="shared" si="11"/>
        <v/>
      </c>
      <c r="AJ26" s="141" t="str">
        <f t="shared" si="11"/>
        <v/>
      </c>
      <c r="AK26" s="141" t="str">
        <f t="shared" si="11"/>
        <v/>
      </c>
      <c r="AL26" s="141" t="str">
        <f t="shared" si="11"/>
        <v/>
      </c>
      <c r="AM26" s="141" t="str">
        <f t="shared" si="11"/>
        <v/>
      </c>
      <c r="AN26" s="141" t="str">
        <f t="shared" si="11"/>
        <v/>
      </c>
      <c r="AO26" s="141" t="str">
        <f t="shared" si="11"/>
        <v/>
      </c>
      <c r="AP26" s="141" t="str">
        <f t="shared" si="11"/>
        <v/>
      </c>
      <c r="AQ26" s="141" t="str">
        <f t="shared" si="11"/>
        <v/>
      </c>
      <c r="AR26" s="141" t="str">
        <f t="shared" si="11"/>
        <v/>
      </c>
      <c r="AS26" s="141" t="str">
        <f t="shared" si="11"/>
        <v/>
      </c>
      <c r="AT26" s="141" t="str">
        <f t="shared" si="11"/>
        <v/>
      </c>
      <c r="AU26" s="141" t="str">
        <f t="shared" si="11"/>
        <v/>
      </c>
      <c r="AV26" s="141" t="str">
        <f t="shared" si="11"/>
        <v/>
      </c>
      <c r="AW26" s="141" t="str">
        <f t="shared" si="11"/>
        <v/>
      </c>
      <c r="AX26" s="141" t="str">
        <f t="shared" si="11"/>
        <v/>
      </c>
      <c r="AY26" s="141" t="str">
        <f>IF(AND(SUM(AY23:AY25)&gt;0,AY24=0),"Missing Input",IF(AND(SUM(AY23:AY24)&gt;0,AY25=0),"Missing Output",IF(AND(SUM(AY23:AY25)&gt;0,AY24&gt;0,AY25&gt;0),(AY25*3.6)/AY24*100,"")))</f>
        <v/>
      </c>
      <c r="AZ26" s="141" t="str">
        <f>IF(AND(SUM(AZ23:AZ25)&gt;0,AZ24=0),"Missing Input",IF(AND(SUM(AZ23:AZ24)&gt;0,AZ25=0),"Missing Output",IF(AND(SUM(AZ23:AZ25)&gt;0,AZ24&gt;0,AZ25&gt;0),(AZ25*3.6)/AZ24*100,"")))</f>
        <v/>
      </c>
      <c r="BA26" s="141" t="str">
        <f>IF(AND(SUM(BA23:BA25)&gt;0,BA24=0),"Missing Input",IF(AND(SUM(BA23:BA24)&gt;0,BA25=0),"Missing Output",IF(AND(SUM(BA23:BA25)&gt;0,BA24&gt;0,BA25&gt;0),(BA25*3.6)/BA24*100,"")))</f>
        <v/>
      </c>
      <c r="BB26" s="141" t="str">
        <f>IF(AND(SUM(BB23:BB25)&gt;0,BB24=0),"Missing Input",IF(AND(SUM(BB23:BB24)&gt;0,BB25=0),"Missing Output",IF(AND(SUM(BB23:BB25)&gt;0,BB24&gt;0,BB25&gt;0),(BB25*3.6)/BB24*100,"")))</f>
        <v/>
      </c>
      <c r="BC26" s="141" t="str">
        <f t="shared" si="11"/>
        <v/>
      </c>
    </row>
    <row r="27" spans="1:55" s="140" customFormat="1" ht="24" customHeight="1">
      <c r="A27" s="775"/>
      <c r="B27" s="775"/>
      <c r="C27" s="775"/>
      <c r="D27" s="775"/>
      <c r="E27" s="628"/>
      <c r="F27" s="628"/>
      <c r="G27" s="628"/>
      <c r="H27" s="628"/>
      <c r="I27" s="628"/>
      <c r="J27" s="629"/>
      <c r="K27" s="629"/>
      <c r="L27" s="629"/>
      <c r="M27" s="629"/>
      <c r="N27" s="629"/>
      <c r="O27" s="143"/>
      <c r="P27" s="629"/>
      <c r="Q27" s="629"/>
      <c r="R27" s="629"/>
      <c r="S27" s="629"/>
      <c r="T27" s="629"/>
      <c r="U27" s="629"/>
      <c r="V27" s="629"/>
      <c r="W27" s="629"/>
      <c r="X27" s="629"/>
      <c r="Y27" s="143"/>
      <c r="Z27" s="629"/>
      <c r="AA27" s="629"/>
      <c r="AB27" s="143"/>
      <c r="AC27" s="1063" t="s">
        <v>2143</v>
      </c>
      <c r="AE27" s="656" t="s">
        <v>192</v>
      </c>
      <c r="AF27" s="629"/>
      <c r="AG27" s="629"/>
      <c r="AH27" s="629"/>
      <c r="AI27" s="629"/>
      <c r="AJ27" s="629"/>
      <c r="AK27" s="629"/>
      <c r="AL27" s="629"/>
      <c r="AM27" s="629"/>
      <c r="AN27" s="629"/>
      <c r="AO27" s="629"/>
      <c r="AP27" s="629"/>
      <c r="AQ27" s="629"/>
      <c r="AR27" s="629"/>
      <c r="AS27" s="629"/>
      <c r="AT27" s="629"/>
      <c r="AU27" s="629"/>
      <c r="AV27" s="629"/>
      <c r="AW27" s="629"/>
      <c r="AX27" s="629"/>
      <c r="AY27" s="629"/>
      <c r="AZ27" s="629"/>
      <c r="BA27" s="629"/>
      <c r="BB27" s="629"/>
      <c r="BC27" s="629"/>
    </row>
    <row r="28" spans="1:55" s="140" customFormat="1" ht="12.75" customHeight="1">
      <c r="A28" s="775" t="s">
        <v>538</v>
      </c>
      <c r="B28" s="775" t="s">
        <v>73</v>
      </c>
      <c r="C28" s="775" t="s">
        <v>246</v>
      </c>
      <c r="D28" s="775" t="s">
        <v>1412</v>
      </c>
      <c r="E28" s="138">
        <v>0</v>
      </c>
      <c r="F28" s="138">
        <v>0</v>
      </c>
      <c r="G28" s="138">
        <v>0</v>
      </c>
      <c r="H28" s="138">
        <v>0</v>
      </c>
      <c r="I28" s="138">
        <v>0</v>
      </c>
      <c r="J28" s="138">
        <v>0</v>
      </c>
      <c r="K28" s="138">
        <v>0</v>
      </c>
      <c r="L28" s="138">
        <v>0</v>
      </c>
      <c r="M28" s="138">
        <v>0</v>
      </c>
      <c r="N28" s="138">
        <v>0</v>
      </c>
      <c r="O28" s="138">
        <v>0</v>
      </c>
      <c r="P28" s="138">
        <v>0</v>
      </c>
      <c r="Q28" s="138">
        <v>0</v>
      </c>
      <c r="R28" s="138">
        <v>0</v>
      </c>
      <c r="S28" s="138">
        <v>0</v>
      </c>
      <c r="T28" s="138">
        <v>0</v>
      </c>
      <c r="U28" s="138">
        <v>0</v>
      </c>
      <c r="V28" s="138">
        <v>0</v>
      </c>
      <c r="W28" s="138">
        <v>0</v>
      </c>
      <c r="X28" s="138">
        <v>0</v>
      </c>
      <c r="Y28" s="138">
        <v>0</v>
      </c>
      <c r="Z28" s="138">
        <v>0</v>
      </c>
      <c r="AA28" s="138">
        <v>0</v>
      </c>
      <c r="AB28" s="138">
        <v>0</v>
      </c>
      <c r="AC28" s="1054" t="s">
        <v>2219</v>
      </c>
      <c r="AE28" s="656" t="s">
        <v>1474</v>
      </c>
      <c r="AF28" s="138">
        <v>0</v>
      </c>
      <c r="AG28" s="138">
        <v>0</v>
      </c>
      <c r="AH28" s="138">
        <v>0</v>
      </c>
      <c r="AI28" s="138">
        <v>0</v>
      </c>
      <c r="AJ28" s="138">
        <v>0</v>
      </c>
      <c r="AK28" s="138">
        <v>0</v>
      </c>
      <c r="AL28" s="138">
        <v>0</v>
      </c>
      <c r="AM28" s="138">
        <v>0</v>
      </c>
      <c r="AN28" s="138">
        <v>0</v>
      </c>
      <c r="AO28" s="138">
        <v>0</v>
      </c>
      <c r="AP28" s="138">
        <v>0</v>
      </c>
      <c r="AQ28" s="138">
        <v>0</v>
      </c>
      <c r="AR28" s="138">
        <v>0</v>
      </c>
      <c r="AS28" s="138">
        <v>0</v>
      </c>
      <c r="AT28" s="138">
        <v>0</v>
      </c>
      <c r="AU28" s="138">
        <v>0</v>
      </c>
      <c r="AV28" s="138">
        <v>0</v>
      </c>
      <c r="AW28" s="138">
        <v>0</v>
      </c>
      <c r="AX28" s="138">
        <v>0</v>
      </c>
      <c r="AY28" s="138">
        <v>0</v>
      </c>
      <c r="AZ28" s="138">
        <v>0</v>
      </c>
      <c r="BA28" s="138">
        <v>0</v>
      </c>
      <c r="BB28" s="138">
        <v>0</v>
      </c>
      <c r="BC28" s="138">
        <v>0</v>
      </c>
    </row>
    <row r="29" spans="1:55" s="140" customFormat="1" ht="12.75" customHeight="1">
      <c r="A29" s="775" t="s">
        <v>538</v>
      </c>
      <c r="B29" s="775" t="s">
        <v>1307</v>
      </c>
      <c r="C29" s="775" t="s">
        <v>246</v>
      </c>
      <c r="D29" s="775" t="s">
        <v>1412</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656" t="s">
        <v>636</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row>
    <row r="30" spans="1:55" s="140" customFormat="1" ht="12.75" customHeight="1">
      <c r="A30" s="775" t="s">
        <v>538</v>
      </c>
      <c r="B30" s="775" t="s">
        <v>74</v>
      </c>
      <c r="C30" s="775" t="s">
        <v>246</v>
      </c>
      <c r="D30" s="775" t="s">
        <v>1412</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2221</v>
      </c>
      <c r="AE30" s="656" t="s">
        <v>637</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row>
    <row r="31" spans="1:55" s="140" customFormat="1" ht="12.75" customHeight="1">
      <c r="A31" s="775" t="s">
        <v>538</v>
      </c>
      <c r="B31" s="775" t="s">
        <v>75</v>
      </c>
      <c r="C31" s="775" t="s">
        <v>246</v>
      </c>
      <c r="D31" s="775" t="s">
        <v>1412</v>
      </c>
      <c r="E31" s="138">
        <v>0</v>
      </c>
      <c r="F31" s="138">
        <v>0</v>
      </c>
      <c r="G31" s="138">
        <v>0</v>
      </c>
      <c r="H31" s="138">
        <v>0</v>
      </c>
      <c r="I31" s="138">
        <v>0</v>
      </c>
      <c r="J31" s="138">
        <v>0</v>
      </c>
      <c r="K31" s="138">
        <v>0</v>
      </c>
      <c r="L31" s="138">
        <v>0</v>
      </c>
      <c r="M31" s="138">
        <v>0</v>
      </c>
      <c r="N31" s="138">
        <v>0</v>
      </c>
      <c r="O31" s="138">
        <v>0</v>
      </c>
      <c r="P31" s="138">
        <v>0</v>
      </c>
      <c r="Q31" s="138">
        <v>0</v>
      </c>
      <c r="R31" s="138">
        <v>0</v>
      </c>
      <c r="S31" s="138">
        <v>0</v>
      </c>
      <c r="T31" s="138">
        <v>0</v>
      </c>
      <c r="U31" s="138">
        <v>0</v>
      </c>
      <c r="V31" s="138">
        <v>0</v>
      </c>
      <c r="W31" s="138">
        <v>0</v>
      </c>
      <c r="X31" s="138">
        <v>0</v>
      </c>
      <c r="Y31" s="138">
        <v>0</v>
      </c>
      <c r="Z31" s="138">
        <v>0</v>
      </c>
      <c r="AA31" s="138">
        <v>0</v>
      </c>
      <c r="AB31" s="138">
        <v>0</v>
      </c>
      <c r="AC31" s="1054" t="s">
        <v>2225</v>
      </c>
      <c r="AE31" s="656" t="s">
        <v>638</v>
      </c>
      <c r="AF31" s="138">
        <v>0</v>
      </c>
      <c r="AG31" s="138">
        <v>0</v>
      </c>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0</v>
      </c>
      <c r="AW31" s="138">
        <v>0</v>
      </c>
      <c r="AX31" s="138">
        <v>0</v>
      </c>
      <c r="AY31" s="138">
        <v>0</v>
      </c>
      <c r="AZ31" s="138">
        <v>0</v>
      </c>
      <c r="BA31" s="138">
        <v>0</v>
      </c>
      <c r="BB31" s="138">
        <v>0</v>
      </c>
      <c r="BC31" s="138">
        <v>0</v>
      </c>
    </row>
    <row r="32" spans="1:55" s="140" customFormat="1" ht="12.75" customHeight="1">
      <c r="A32" s="775"/>
      <c r="B32" s="775"/>
      <c r="C32" s="775"/>
      <c r="D32" s="775"/>
      <c r="E32" s="141" t="str">
        <f>IF(AND(SUM(E28:E31)&gt;0,E29=0),"Missing Input",IF(AND(SUM(E28:E31)&gt;0,E30=0),"Missing Output",IF(AND(SUM(E28:E31)&gt;0,E29&gt;0,E30&gt;0),(E30*3.6+E31)/E29*100,"")))</f>
        <v/>
      </c>
      <c r="F32" s="141" t="str">
        <f t="shared" ref="F32:V32" si="12">IF(AND(SUM(F28:F31)&gt;0,F29=0),"Missing Input",IF(AND(SUM(F28:F31)&gt;0,F30=0),"Missing Output",IF(AND(SUM(F28:F31)&gt;0,F29&gt;0,F30&gt;0),(F30*3.6+F31)/F29*100,"")))</f>
        <v/>
      </c>
      <c r="G32" s="141" t="str">
        <f t="shared" si="12"/>
        <v/>
      </c>
      <c r="H32" s="141" t="str">
        <f t="shared" si="12"/>
        <v/>
      </c>
      <c r="I32" s="141" t="str">
        <f t="shared" si="12"/>
        <v/>
      </c>
      <c r="J32" s="141" t="str">
        <f t="shared" si="12"/>
        <v/>
      </c>
      <c r="K32" s="141" t="str">
        <f t="shared" si="12"/>
        <v/>
      </c>
      <c r="L32" s="141" t="str">
        <f t="shared" si="12"/>
        <v/>
      </c>
      <c r="M32" s="141" t="str">
        <f t="shared" si="12"/>
        <v/>
      </c>
      <c r="N32" s="141" t="str">
        <f t="shared" si="12"/>
        <v/>
      </c>
      <c r="O32" s="141" t="str">
        <f t="shared" si="12"/>
        <v/>
      </c>
      <c r="P32" s="141" t="str">
        <f t="shared" si="12"/>
        <v/>
      </c>
      <c r="Q32" s="141" t="str">
        <f t="shared" si="12"/>
        <v/>
      </c>
      <c r="R32" s="141" t="str">
        <f t="shared" si="12"/>
        <v/>
      </c>
      <c r="S32" s="141" t="str">
        <f t="shared" si="12"/>
        <v/>
      </c>
      <c r="T32" s="141" t="str">
        <f t="shared" si="12"/>
        <v/>
      </c>
      <c r="U32" s="141" t="str">
        <f t="shared" si="12"/>
        <v/>
      </c>
      <c r="V32" s="141" t="str">
        <f t="shared" si="12"/>
        <v/>
      </c>
      <c r="W32" s="141" t="str">
        <f t="shared" ref="W32:AB32" si="13">IF(AND(SUM(W28:W31)&gt;0,W29=0),"Missing Input",IF(AND(SUM(W28:W31)&gt;0,W30=0),"Missing Output",IF(AND(SUM(W28:W31)&gt;0,W29&gt;0,W30&gt;0),(W30*3.6+W31)/W29*100,"")))</f>
        <v/>
      </c>
      <c r="X32" s="141" t="str">
        <f t="shared" si="13"/>
        <v/>
      </c>
      <c r="Y32" s="141" t="str">
        <f t="shared" si="13"/>
        <v/>
      </c>
      <c r="Z32" s="141" t="str">
        <f t="shared" si="13"/>
        <v/>
      </c>
      <c r="AA32" s="141" t="str">
        <f t="shared" si="13"/>
        <v/>
      </c>
      <c r="AB32" s="141" t="str">
        <f t="shared" si="13"/>
        <v/>
      </c>
      <c r="AC32" s="1070" t="s">
        <v>2222</v>
      </c>
      <c r="AE32" s="656" t="s">
        <v>964</v>
      </c>
      <c r="AF32" s="141" t="str">
        <f t="shared" ref="AF32:BC32" si="14">IF(AND(SUM(AF28:AF31)&gt;0,AF29=0),"Missing Input",IF(AND(SUM(AF28:AF31)&gt;0,AF30=0),"Missing Output",IF(AND(SUM(AF28:AF31)&gt;0,AF29&gt;0,AF30&gt;0),(AF30*3.6+AF31)/AF29*100,"")))</f>
        <v/>
      </c>
      <c r="AG32" s="141" t="str">
        <f t="shared" si="14"/>
        <v/>
      </c>
      <c r="AH32" s="141" t="str">
        <f t="shared" si="14"/>
        <v/>
      </c>
      <c r="AI32" s="141" t="str">
        <f t="shared" si="14"/>
        <v/>
      </c>
      <c r="AJ32" s="141" t="str">
        <f t="shared" si="14"/>
        <v/>
      </c>
      <c r="AK32" s="141" t="str">
        <f t="shared" si="14"/>
        <v/>
      </c>
      <c r="AL32" s="141" t="str">
        <f t="shared" si="14"/>
        <v/>
      </c>
      <c r="AM32" s="141" t="str">
        <f t="shared" si="14"/>
        <v/>
      </c>
      <c r="AN32" s="141" t="str">
        <f t="shared" si="14"/>
        <v/>
      </c>
      <c r="AO32" s="141" t="str">
        <f t="shared" si="14"/>
        <v/>
      </c>
      <c r="AP32" s="141" t="str">
        <f t="shared" si="14"/>
        <v/>
      </c>
      <c r="AQ32" s="141" t="str">
        <f t="shared" si="14"/>
        <v/>
      </c>
      <c r="AR32" s="141" t="str">
        <f t="shared" si="14"/>
        <v/>
      </c>
      <c r="AS32" s="141" t="str">
        <f t="shared" si="14"/>
        <v/>
      </c>
      <c r="AT32" s="141" t="str">
        <f t="shared" si="14"/>
        <v/>
      </c>
      <c r="AU32" s="141" t="str">
        <f t="shared" si="14"/>
        <v/>
      </c>
      <c r="AV32" s="141" t="str">
        <f t="shared" si="14"/>
        <v/>
      </c>
      <c r="AW32" s="141" t="str">
        <f t="shared" si="14"/>
        <v/>
      </c>
      <c r="AX32" s="141" t="str">
        <f t="shared" si="14"/>
        <v/>
      </c>
      <c r="AY32" s="141" t="str">
        <f>IF(AND(SUM(AY28:AY31)&gt;0,AY29=0),"Missing Input",IF(AND(SUM(AY28:AY31)&gt;0,AY30=0),"Missing Output",IF(AND(SUM(AY28:AY31)&gt;0,AY29&gt;0,AY30&gt;0),(AY30*3.6+AY31)/AY29*100,"")))</f>
        <v/>
      </c>
      <c r="AZ32" s="141" t="str">
        <f>IF(AND(SUM(AZ28:AZ31)&gt;0,AZ29=0),"Missing Input",IF(AND(SUM(AZ28:AZ31)&gt;0,AZ30=0),"Missing Output",IF(AND(SUM(AZ28:AZ31)&gt;0,AZ29&gt;0,AZ30&gt;0),(AZ30*3.6+AZ31)/AZ29*100,"")))</f>
        <v/>
      </c>
      <c r="BA32" s="141" t="str">
        <f>IF(AND(SUM(BA28:BA31)&gt;0,BA29=0),"Missing Input",IF(AND(SUM(BA28:BA31)&gt;0,BA30=0),"Missing Output",IF(AND(SUM(BA28:BA31)&gt;0,BA29&gt;0,BA30&gt;0),(BA30*3.6+BA31)/BA29*100,"")))</f>
        <v/>
      </c>
      <c r="BB32" s="141" t="str">
        <f>IF(AND(SUM(BB28:BB31)&gt;0,BB29=0),"Missing Input",IF(AND(SUM(BB28:BB31)&gt;0,BB30=0),"Missing Output",IF(AND(SUM(BB28:BB31)&gt;0,BB29&gt;0,BB30&gt;0),(BB30*3.6+BB31)/BB29*100,"")))</f>
        <v/>
      </c>
      <c r="BC32" s="141" t="str">
        <f t="shared" si="14"/>
        <v/>
      </c>
    </row>
    <row r="33" spans="1:55" s="140" customFormat="1" ht="24" customHeight="1">
      <c r="A33" s="775"/>
      <c r="B33" s="775"/>
      <c r="C33" s="775"/>
      <c r="D33" s="775"/>
      <c r="E33" s="628"/>
      <c r="F33" s="628"/>
      <c r="G33" s="628"/>
      <c r="H33" s="628"/>
      <c r="I33" s="628"/>
      <c r="J33" s="629"/>
      <c r="K33" s="629"/>
      <c r="L33" s="629"/>
      <c r="M33" s="629"/>
      <c r="N33" s="629"/>
      <c r="O33" s="143"/>
      <c r="P33" s="629"/>
      <c r="Q33" s="629"/>
      <c r="R33" s="629"/>
      <c r="S33" s="629"/>
      <c r="T33" s="629"/>
      <c r="U33" s="629"/>
      <c r="V33" s="629"/>
      <c r="W33" s="629"/>
      <c r="X33" s="629"/>
      <c r="Y33" s="143"/>
      <c r="Z33" s="629"/>
      <c r="AA33" s="629"/>
      <c r="AB33" s="143"/>
      <c r="AC33" s="1066" t="s">
        <v>2154</v>
      </c>
      <c r="AE33" s="656" t="s">
        <v>199</v>
      </c>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629"/>
      <c r="BB33" s="629"/>
      <c r="BC33" s="629"/>
    </row>
    <row r="34" spans="1:55" s="140" customFormat="1" ht="12.75" customHeight="1">
      <c r="A34" s="775" t="s">
        <v>538</v>
      </c>
      <c r="B34" s="775" t="s">
        <v>73</v>
      </c>
      <c r="C34" s="775" t="s">
        <v>247</v>
      </c>
      <c r="D34" s="775" t="s">
        <v>1412</v>
      </c>
      <c r="E34" s="138">
        <v>0</v>
      </c>
      <c r="F34" s="138">
        <v>0</v>
      </c>
      <c r="G34" s="138">
        <v>0</v>
      </c>
      <c r="H34" s="138">
        <v>0</v>
      </c>
      <c r="I34" s="138">
        <v>0</v>
      </c>
      <c r="J34" s="138">
        <v>0</v>
      </c>
      <c r="K34" s="138">
        <v>0</v>
      </c>
      <c r="L34" s="138">
        <v>0</v>
      </c>
      <c r="M34" s="138">
        <v>0</v>
      </c>
      <c r="N34" s="138">
        <v>0</v>
      </c>
      <c r="O34" s="138">
        <v>0</v>
      </c>
      <c r="P34" s="138">
        <v>0</v>
      </c>
      <c r="Q34" s="138">
        <v>0</v>
      </c>
      <c r="R34" s="138">
        <v>0</v>
      </c>
      <c r="S34" s="138">
        <v>0</v>
      </c>
      <c r="T34" s="138">
        <v>0</v>
      </c>
      <c r="U34" s="138">
        <v>0</v>
      </c>
      <c r="V34" s="138">
        <v>0</v>
      </c>
      <c r="W34" s="138">
        <v>0</v>
      </c>
      <c r="X34" s="138">
        <v>0</v>
      </c>
      <c r="Y34" s="138">
        <v>0</v>
      </c>
      <c r="Z34" s="138">
        <v>0</v>
      </c>
      <c r="AA34" s="138">
        <v>0</v>
      </c>
      <c r="AB34" s="138">
        <v>0</v>
      </c>
      <c r="AC34" s="1054" t="s">
        <v>2219</v>
      </c>
      <c r="AE34" s="656" t="s">
        <v>1474</v>
      </c>
      <c r="AF34" s="138">
        <v>0</v>
      </c>
      <c r="AG34" s="138">
        <v>0</v>
      </c>
      <c r="AH34" s="138">
        <v>0</v>
      </c>
      <c r="AI34" s="138">
        <v>0</v>
      </c>
      <c r="AJ34" s="138">
        <v>0</v>
      </c>
      <c r="AK34" s="138">
        <v>0</v>
      </c>
      <c r="AL34" s="138">
        <v>0</v>
      </c>
      <c r="AM34" s="138">
        <v>0</v>
      </c>
      <c r="AN34" s="138">
        <v>0</v>
      </c>
      <c r="AO34" s="138">
        <v>0</v>
      </c>
      <c r="AP34" s="138">
        <v>0</v>
      </c>
      <c r="AQ34" s="138">
        <v>0</v>
      </c>
      <c r="AR34" s="138">
        <v>0</v>
      </c>
      <c r="AS34" s="138">
        <v>0</v>
      </c>
      <c r="AT34" s="138">
        <v>0</v>
      </c>
      <c r="AU34" s="138">
        <v>0</v>
      </c>
      <c r="AV34" s="138">
        <v>0</v>
      </c>
      <c r="AW34" s="138">
        <v>0</v>
      </c>
      <c r="AX34" s="138">
        <v>0</v>
      </c>
      <c r="AY34" s="138">
        <v>0</v>
      </c>
      <c r="AZ34" s="138">
        <v>0</v>
      </c>
      <c r="BA34" s="138">
        <v>0</v>
      </c>
      <c r="BB34" s="138">
        <v>0</v>
      </c>
      <c r="BC34" s="138">
        <v>0</v>
      </c>
    </row>
    <row r="35" spans="1:55" s="140" customFormat="1" ht="12.75" customHeight="1">
      <c r="A35" s="748" t="s">
        <v>538</v>
      </c>
      <c r="B35" s="775" t="s">
        <v>1307</v>
      </c>
      <c r="C35" s="775" t="s">
        <v>247</v>
      </c>
      <c r="D35" s="775" t="s">
        <v>1412</v>
      </c>
      <c r="E35" s="138">
        <v>0</v>
      </c>
      <c r="F35" s="138">
        <v>0</v>
      </c>
      <c r="G35" s="138">
        <v>0</v>
      </c>
      <c r="H35" s="138">
        <v>0</v>
      </c>
      <c r="I35" s="138">
        <v>0</v>
      </c>
      <c r="J35" s="138">
        <v>0</v>
      </c>
      <c r="K35" s="138">
        <v>0</v>
      </c>
      <c r="L35" s="138">
        <v>0</v>
      </c>
      <c r="M35" s="138">
        <v>0</v>
      </c>
      <c r="N35" s="138">
        <v>0</v>
      </c>
      <c r="O35" s="138">
        <v>0</v>
      </c>
      <c r="P35" s="138">
        <v>0</v>
      </c>
      <c r="Q35" s="138">
        <v>0</v>
      </c>
      <c r="R35" s="138">
        <v>0</v>
      </c>
      <c r="S35" s="138">
        <v>0</v>
      </c>
      <c r="T35" s="138">
        <v>0</v>
      </c>
      <c r="U35" s="138">
        <v>0</v>
      </c>
      <c r="V35" s="138">
        <v>0</v>
      </c>
      <c r="W35" s="138">
        <v>0</v>
      </c>
      <c r="X35" s="138">
        <v>0</v>
      </c>
      <c r="Y35" s="138">
        <v>0</v>
      </c>
      <c r="Z35" s="138">
        <v>0</v>
      </c>
      <c r="AA35" s="138">
        <v>0</v>
      </c>
      <c r="AB35" s="138">
        <v>0</v>
      </c>
      <c r="AC35" s="1054" t="s">
        <v>2220</v>
      </c>
      <c r="AE35" s="656" t="s">
        <v>636</v>
      </c>
      <c r="AF35" s="138">
        <v>0</v>
      </c>
      <c r="AG35" s="138">
        <v>0</v>
      </c>
      <c r="AH35" s="138">
        <v>0</v>
      </c>
      <c r="AI35" s="138">
        <v>0</v>
      </c>
      <c r="AJ35" s="138">
        <v>0</v>
      </c>
      <c r="AK35" s="138">
        <v>0</v>
      </c>
      <c r="AL35" s="138">
        <v>0</v>
      </c>
      <c r="AM35" s="138">
        <v>0</v>
      </c>
      <c r="AN35" s="138">
        <v>0</v>
      </c>
      <c r="AO35" s="138">
        <v>0</v>
      </c>
      <c r="AP35" s="138">
        <v>0</v>
      </c>
      <c r="AQ35" s="138">
        <v>0</v>
      </c>
      <c r="AR35" s="138">
        <v>0</v>
      </c>
      <c r="AS35" s="138">
        <v>0</v>
      </c>
      <c r="AT35" s="138">
        <v>0</v>
      </c>
      <c r="AU35" s="138">
        <v>0</v>
      </c>
      <c r="AV35" s="138">
        <v>0</v>
      </c>
      <c r="AW35" s="138">
        <v>0</v>
      </c>
      <c r="AX35" s="138">
        <v>0</v>
      </c>
      <c r="AY35" s="138">
        <v>0</v>
      </c>
      <c r="AZ35" s="138">
        <v>0</v>
      </c>
      <c r="BA35" s="138">
        <v>0</v>
      </c>
      <c r="BB35" s="138">
        <v>0</v>
      </c>
      <c r="BC35" s="138">
        <v>0</v>
      </c>
    </row>
    <row r="36" spans="1:55" s="140" customFormat="1" ht="12.75" customHeight="1">
      <c r="A36" s="777" t="s">
        <v>538</v>
      </c>
      <c r="B36" s="775" t="s">
        <v>75</v>
      </c>
      <c r="C36" s="775" t="s">
        <v>247</v>
      </c>
      <c r="D36" s="775" t="s">
        <v>1412</v>
      </c>
      <c r="E36" s="138">
        <v>0</v>
      </c>
      <c r="F36" s="138">
        <v>0</v>
      </c>
      <c r="G36" s="138">
        <v>0</v>
      </c>
      <c r="H36" s="138">
        <v>0</v>
      </c>
      <c r="I36" s="138">
        <v>0</v>
      </c>
      <c r="J36" s="138">
        <v>0</v>
      </c>
      <c r="K36" s="138">
        <v>0</v>
      </c>
      <c r="L36" s="138">
        <v>0</v>
      </c>
      <c r="M36" s="138">
        <v>0</v>
      </c>
      <c r="N36" s="138">
        <v>0</v>
      </c>
      <c r="O36" s="138">
        <v>0</v>
      </c>
      <c r="P36" s="138">
        <v>0</v>
      </c>
      <c r="Q36" s="138">
        <v>0</v>
      </c>
      <c r="R36" s="138">
        <v>0</v>
      </c>
      <c r="S36" s="138">
        <v>0</v>
      </c>
      <c r="T36" s="138">
        <v>0</v>
      </c>
      <c r="U36" s="138">
        <v>0</v>
      </c>
      <c r="V36" s="138">
        <v>0</v>
      </c>
      <c r="W36" s="138">
        <v>0</v>
      </c>
      <c r="X36" s="138">
        <v>0</v>
      </c>
      <c r="Y36" s="138">
        <v>0</v>
      </c>
      <c r="Z36" s="138">
        <v>0</v>
      </c>
      <c r="AA36" s="138">
        <v>0</v>
      </c>
      <c r="AB36" s="138">
        <v>0</v>
      </c>
      <c r="AC36" s="1054" t="s">
        <v>2225</v>
      </c>
      <c r="AE36" s="656" t="s">
        <v>638</v>
      </c>
      <c r="AF36" s="138">
        <v>0</v>
      </c>
      <c r="AG36" s="138">
        <v>0</v>
      </c>
      <c r="AH36" s="138">
        <v>0</v>
      </c>
      <c r="AI36" s="138">
        <v>0</v>
      </c>
      <c r="AJ36" s="138">
        <v>0</v>
      </c>
      <c r="AK36" s="138">
        <v>0</v>
      </c>
      <c r="AL36" s="138">
        <v>0</v>
      </c>
      <c r="AM36" s="138">
        <v>0</v>
      </c>
      <c r="AN36" s="138">
        <v>0</v>
      </c>
      <c r="AO36" s="138">
        <v>0</v>
      </c>
      <c r="AP36" s="138">
        <v>0</v>
      </c>
      <c r="AQ36" s="138">
        <v>0</v>
      </c>
      <c r="AR36" s="138">
        <v>0</v>
      </c>
      <c r="AS36" s="138">
        <v>0</v>
      </c>
      <c r="AT36" s="138">
        <v>0</v>
      </c>
      <c r="AU36" s="138">
        <v>0</v>
      </c>
      <c r="AV36" s="138">
        <v>0</v>
      </c>
      <c r="AW36" s="138">
        <v>0</v>
      </c>
      <c r="AX36" s="138">
        <v>0</v>
      </c>
      <c r="AY36" s="138">
        <v>0</v>
      </c>
      <c r="AZ36" s="138">
        <v>0</v>
      </c>
      <c r="BA36" s="138">
        <v>0</v>
      </c>
      <c r="BB36" s="138">
        <v>0</v>
      </c>
      <c r="BC36" s="138">
        <v>0</v>
      </c>
    </row>
    <row r="37" spans="1:55" s="140" customFormat="1" ht="12.75" customHeight="1">
      <c r="A37" s="777"/>
      <c r="B37" s="775"/>
      <c r="C37" s="775"/>
      <c r="D37" s="775"/>
      <c r="E37" s="141" t="str">
        <f>IF(AND(SUM(E34:E36)&gt;0,E35=0),"Missing Input",IF(AND(SUM(E34:E35)&gt;0,E36=0),"Missing Output",IF(AND(SUM(E34:E36)&gt;0,E35&gt;0,E36&gt;0),(E36/E35)*100,"")))</f>
        <v/>
      </c>
      <c r="F37" s="141" t="str">
        <f t="shared" ref="F37:V37" si="15">IF(AND(SUM(F34:F36)&gt;0,F35=0),"Missing Input",IF(AND(SUM(F34:F35)&gt;0,F36=0),"Missing Output",IF(AND(SUM(F34:F36)&gt;0,F35&gt;0,F36&gt;0),(F36/F35)*100,"")))</f>
        <v/>
      </c>
      <c r="G37" s="141" t="str">
        <f t="shared" si="15"/>
        <v/>
      </c>
      <c r="H37" s="141" t="str">
        <f t="shared" si="15"/>
        <v/>
      </c>
      <c r="I37" s="141" t="str">
        <f t="shared" si="15"/>
        <v/>
      </c>
      <c r="J37" s="141" t="str">
        <f t="shared" si="15"/>
        <v/>
      </c>
      <c r="K37" s="141" t="str">
        <f t="shared" si="15"/>
        <v/>
      </c>
      <c r="L37" s="141" t="str">
        <f t="shared" si="15"/>
        <v/>
      </c>
      <c r="M37" s="141" t="str">
        <f t="shared" si="15"/>
        <v/>
      </c>
      <c r="N37" s="141" t="str">
        <f t="shared" si="15"/>
        <v/>
      </c>
      <c r="O37" s="141" t="str">
        <f t="shared" si="15"/>
        <v/>
      </c>
      <c r="P37" s="141" t="str">
        <f t="shared" si="15"/>
        <v/>
      </c>
      <c r="Q37" s="141" t="str">
        <f t="shared" si="15"/>
        <v/>
      </c>
      <c r="R37" s="141" t="str">
        <f t="shared" si="15"/>
        <v/>
      </c>
      <c r="S37" s="141" t="str">
        <f t="shared" si="15"/>
        <v/>
      </c>
      <c r="T37" s="141" t="str">
        <f t="shared" si="15"/>
        <v/>
      </c>
      <c r="U37" s="141" t="str">
        <f t="shared" si="15"/>
        <v/>
      </c>
      <c r="V37" s="141" t="str">
        <f t="shared" si="15"/>
        <v/>
      </c>
      <c r="W37" s="141" t="str">
        <f t="shared" ref="W37:AB37" si="16">IF(AND(SUM(W34:W36)&gt;0,W35=0),"Missing Input",IF(AND(SUM(W34:W35)&gt;0,W36=0),"Missing Output",IF(AND(SUM(W34:W36)&gt;0,W35&gt;0,W36&gt;0),(W36/W35)*100,"")))</f>
        <v/>
      </c>
      <c r="X37" s="141" t="str">
        <f t="shared" si="16"/>
        <v/>
      </c>
      <c r="Y37" s="141" t="str">
        <f t="shared" si="16"/>
        <v/>
      </c>
      <c r="Z37" s="141" t="str">
        <f t="shared" si="16"/>
        <v/>
      </c>
      <c r="AA37" s="141" t="str">
        <f t="shared" si="16"/>
        <v/>
      </c>
      <c r="AB37" s="141" t="str">
        <f t="shared" si="16"/>
        <v/>
      </c>
      <c r="AC37" s="1070" t="s">
        <v>2222</v>
      </c>
      <c r="AE37" s="656" t="s">
        <v>964</v>
      </c>
      <c r="AF37" s="141" t="str">
        <f t="shared" ref="AF37:BC37" si="17">IF(AND(SUM(AF34:AF36)&gt;0,AF35=0),"Missing Input",IF(AND(SUM(AF34:AF35)&gt;0,AF36=0),"Missing Output",IF(AND(SUM(AF34:AF36)&gt;0,AF35&gt;0,AF36&gt;0),(AF36/AF35)*100,"")))</f>
        <v/>
      </c>
      <c r="AG37" s="141" t="str">
        <f t="shared" si="17"/>
        <v/>
      </c>
      <c r="AH37" s="141" t="str">
        <f t="shared" si="17"/>
        <v/>
      </c>
      <c r="AI37" s="141" t="str">
        <f t="shared" si="17"/>
        <v/>
      </c>
      <c r="AJ37" s="141" t="str">
        <f t="shared" si="17"/>
        <v/>
      </c>
      <c r="AK37" s="141" t="str">
        <f t="shared" si="17"/>
        <v/>
      </c>
      <c r="AL37" s="141" t="str">
        <f t="shared" si="17"/>
        <v/>
      </c>
      <c r="AM37" s="141" t="str">
        <f t="shared" si="17"/>
        <v/>
      </c>
      <c r="AN37" s="141" t="str">
        <f t="shared" si="17"/>
        <v/>
      </c>
      <c r="AO37" s="141" t="str">
        <f t="shared" si="17"/>
        <v/>
      </c>
      <c r="AP37" s="141" t="str">
        <f t="shared" si="17"/>
        <v/>
      </c>
      <c r="AQ37" s="141" t="str">
        <f t="shared" si="17"/>
        <v/>
      </c>
      <c r="AR37" s="141" t="str">
        <f t="shared" si="17"/>
        <v/>
      </c>
      <c r="AS37" s="141" t="str">
        <f t="shared" si="17"/>
        <v/>
      </c>
      <c r="AT37" s="141" t="str">
        <f t="shared" si="17"/>
        <v/>
      </c>
      <c r="AU37" s="141" t="str">
        <f t="shared" si="17"/>
        <v/>
      </c>
      <c r="AV37" s="141" t="str">
        <f t="shared" si="17"/>
        <v/>
      </c>
      <c r="AW37" s="141" t="str">
        <f t="shared" si="17"/>
        <v/>
      </c>
      <c r="AX37" s="141" t="str">
        <f t="shared" si="17"/>
        <v/>
      </c>
      <c r="AY37" s="141" t="str">
        <f>IF(AND(SUM(AY34:AY36)&gt;0,AY35=0),"Missing Input",IF(AND(SUM(AY34:AY35)&gt;0,AY36=0),"Missing Output",IF(AND(SUM(AY34:AY36)&gt;0,AY35&gt;0,AY36&gt;0),(AY36/AY35)*100,"")))</f>
        <v/>
      </c>
      <c r="AZ37" s="141" t="str">
        <f>IF(AND(SUM(AZ34:AZ36)&gt;0,AZ35=0),"Missing Input",IF(AND(SUM(AZ34:AZ35)&gt;0,AZ36=0),"Missing Output",IF(AND(SUM(AZ34:AZ36)&gt;0,AZ35&gt;0,AZ36&gt;0),(AZ36/AZ35)*100,"")))</f>
        <v/>
      </c>
      <c r="BA37" s="141" t="str">
        <f>IF(AND(SUM(BA34:BA36)&gt;0,BA35=0),"Missing Input",IF(AND(SUM(BA34:BA35)&gt;0,BA36=0),"Missing Output",IF(AND(SUM(BA34:BA36)&gt;0,BA35&gt;0,BA36&gt;0),(BA36/BA35)*100,"")))</f>
        <v/>
      </c>
      <c r="BB37" s="141" t="str">
        <f>IF(AND(SUM(BB34:BB36)&gt;0,BB35=0),"Missing Input",IF(AND(SUM(BB34:BB35)&gt;0,BB36=0),"Missing Output",IF(AND(SUM(BB34:BB36)&gt;0,BB35&gt;0,BB36&gt;0),(BB36/BB35)*100,"")))</f>
        <v/>
      </c>
      <c r="BC37" s="141" t="str">
        <f t="shared" si="17"/>
        <v/>
      </c>
    </row>
    <row r="38" spans="1:55" s="140" customFormat="1" ht="24" customHeight="1">
      <c r="A38" s="777"/>
      <c r="B38" s="775"/>
      <c r="C38" s="775"/>
      <c r="D38" s="775"/>
      <c r="E38" s="142"/>
      <c r="F38" s="142"/>
      <c r="G38" s="142"/>
      <c r="H38" s="142"/>
      <c r="I38" s="142"/>
      <c r="J38" s="143"/>
      <c r="K38" s="143"/>
      <c r="L38" s="143"/>
      <c r="M38" s="143"/>
      <c r="N38" s="143"/>
      <c r="O38" s="143"/>
      <c r="P38" s="143"/>
      <c r="Q38" s="143"/>
      <c r="R38" s="143"/>
      <c r="S38" s="143"/>
      <c r="T38" s="143"/>
      <c r="U38" s="143"/>
      <c r="V38" s="143"/>
      <c r="W38" s="143"/>
      <c r="X38" s="143"/>
      <c r="Y38" s="143"/>
      <c r="Z38" s="143"/>
      <c r="AA38" s="143"/>
      <c r="AB38" s="143"/>
      <c r="AC38" s="1071" t="s">
        <v>2223</v>
      </c>
      <c r="AE38" s="656" t="s">
        <v>759</v>
      </c>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row>
    <row r="39" spans="1:55" s="140" customFormat="1">
      <c r="A39" s="777" t="s">
        <v>538</v>
      </c>
      <c r="B39" s="793" t="s">
        <v>74</v>
      </c>
      <c r="C39" s="775" t="s">
        <v>615</v>
      </c>
      <c r="D39" s="775" t="s">
        <v>1412</v>
      </c>
      <c r="E39" s="718">
        <f>SUM(E9,E14,E25,E30)</f>
        <v>0</v>
      </c>
      <c r="F39" s="718">
        <f t="shared" ref="F39:R39" si="18">SUM(F9,F14,F25,F30)</f>
        <v>0</v>
      </c>
      <c r="G39" s="718">
        <f t="shared" si="18"/>
        <v>0</v>
      </c>
      <c r="H39" s="718">
        <f t="shared" si="18"/>
        <v>0</v>
      </c>
      <c r="I39" s="718">
        <f t="shared" si="18"/>
        <v>0</v>
      </c>
      <c r="J39" s="718">
        <f t="shared" si="18"/>
        <v>0</v>
      </c>
      <c r="K39" s="718">
        <f t="shared" si="18"/>
        <v>0</v>
      </c>
      <c r="L39" s="718">
        <f t="shared" si="18"/>
        <v>0</v>
      </c>
      <c r="M39" s="718">
        <f t="shared" si="18"/>
        <v>0</v>
      </c>
      <c r="N39" s="718">
        <f t="shared" si="18"/>
        <v>0</v>
      </c>
      <c r="O39" s="722">
        <f t="shared" si="18"/>
        <v>0</v>
      </c>
      <c r="P39" s="718">
        <f t="shared" si="18"/>
        <v>0</v>
      </c>
      <c r="Q39" s="718">
        <f t="shared" si="18"/>
        <v>0</v>
      </c>
      <c r="R39" s="718">
        <f t="shared" si="18"/>
        <v>0</v>
      </c>
      <c r="S39" s="718">
        <f t="shared" ref="S39:AB39" si="19">SUM(S9,S14,S25,S30)</f>
        <v>0</v>
      </c>
      <c r="T39" s="718">
        <f t="shared" si="19"/>
        <v>0</v>
      </c>
      <c r="U39" s="718">
        <f t="shared" si="19"/>
        <v>0</v>
      </c>
      <c r="V39" s="718">
        <f t="shared" si="19"/>
        <v>0</v>
      </c>
      <c r="W39" s="718">
        <f t="shared" si="19"/>
        <v>0</v>
      </c>
      <c r="X39" s="718">
        <f>SUM(X9,X14,X25,X30)</f>
        <v>0</v>
      </c>
      <c r="Y39" s="722">
        <f>SUM(Y9,Y14,Y25,Y30)</f>
        <v>0</v>
      </c>
      <c r="Z39" s="718">
        <f>SUM(Z9,Z14,Z25,Z30)</f>
        <v>0</v>
      </c>
      <c r="AA39" s="718">
        <f>SUM(AA9,AA14,AA25,AA30)</f>
        <v>0</v>
      </c>
      <c r="AB39" s="722">
        <f t="shared" si="19"/>
        <v>0</v>
      </c>
      <c r="AC39" s="1072" t="s">
        <v>2224</v>
      </c>
      <c r="AE39" s="656" t="s">
        <v>637</v>
      </c>
      <c r="AF39" s="145">
        <f t="shared" ref="AF39:BC39" si="20">SUM(AF9,AF14,AF25,AF30)</f>
        <v>0</v>
      </c>
      <c r="AG39" s="145">
        <f t="shared" si="20"/>
        <v>0</v>
      </c>
      <c r="AH39" s="145">
        <f t="shared" si="20"/>
        <v>0</v>
      </c>
      <c r="AI39" s="145">
        <f t="shared" si="20"/>
        <v>0</v>
      </c>
      <c r="AJ39" s="145">
        <f t="shared" si="20"/>
        <v>0</v>
      </c>
      <c r="AK39" s="145">
        <f t="shared" si="20"/>
        <v>0</v>
      </c>
      <c r="AL39" s="145">
        <f t="shared" si="20"/>
        <v>0</v>
      </c>
      <c r="AM39" s="145">
        <f t="shared" si="20"/>
        <v>0</v>
      </c>
      <c r="AN39" s="145">
        <f t="shared" si="20"/>
        <v>0</v>
      </c>
      <c r="AO39" s="145">
        <f t="shared" si="20"/>
        <v>0</v>
      </c>
      <c r="AP39" s="145">
        <f t="shared" si="20"/>
        <v>0</v>
      </c>
      <c r="AQ39" s="145">
        <f t="shared" si="20"/>
        <v>0</v>
      </c>
      <c r="AR39" s="145">
        <f t="shared" si="20"/>
        <v>0</v>
      </c>
      <c r="AS39" s="145">
        <f t="shared" si="20"/>
        <v>0</v>
      </c>
      <c r="AT39" s="145">
        <f t="shared" si="20"/>
        <v>0</v>
      </c>
      <c r="AU39" s="145">
        <f t="shared" si="20"/>
        <v>0</v>
      </c>
      <c r="AV39" s="145">
        <f t="shared" si="20"/>
        <v>0</v>
      </c>
      <c r="AW39" s="145">
        <f t="shared" si="20"/>
        <v>0</v>
      </c>
      <c r="AX39" s="145">
        <f t="shared" si="20"/>
        <v>0</v>
      </c>
      <c r="AY39" s="145">
        <f>SUM(AY9,AY14,AY25,AY30)</f>
        <v>0</v>
      </c>
      <c r="AZ39" s="145">
        <f>SUM(AZ9,AZ14,AZ25,AZ30)</f>
        <v>0</v>
      </c>
      <c r="BA39" s="145">
        <f>SUM(BA9,BA14,BA25,BA30)</f>
        <v>0</v>
      </c>
      <c r="BB39" s="145">
        <f>SUM(BB9,BB14,BB25,BB30)</f>
        <v>0</v>
      </c>
      <c r="BC39" s="145">
        <f t="shared" si="20"/>
        <v>0</v>
      </c>
    </row>
    <row r="40" spans="1:55" s="140" customFormat="1" ht="12.75" thickBot="1">
      <c r="A40" s="777" t="s">
        <v>538</v>
      </c>
      <c r="B40" s="775" t="s">
        <v>75</v>
      </c>
      <c r="C40" s="775" t="s">
        <v>615</v>
      </c>
      <c r="D40" s="775" t="s">
        <v>1412</v>
      </c>
      <c r="E40" s="720">
        <f>SUM(E15,E20,E31,E36)</f>
        <v>0</v>
      </c>
      <c r="F40" s="720">
        <f t="shared" ref="F40:R40" si="21">SUM(F15,F20,F31,F36)</f>
        <v>0</v>
      </c>
      <c r="G40" s="720">
        <f t="shared" si="21"/>
        <v>0</v>
      </c>
      <c r="H40" s="720">
        <f t="shared" si="21"/>
        <v>0</v>
      </c>
      <c r="I40" s="720">
        <f t="shared" si="21"/>
        <v>0</v>
      </c>
      <c r="J40" s="720">
        <f t="shared" si="21"/>
        <v>0</v>
      </c>
      <c r="K40" s="720">
        <f t="shared" si="21"/>
        <v>0</v>
      </c>
      <c r="L40" s="720">
        <f t="shared" si="21"/>
        <v>0</v>
      </c>
      <c r="M40" s="720">
        <f t="shared" si="21"/>
        <v>0</v>
      </c>
      <c r="N40" s="720">
        <f t="shared" si="21"/>
        <v>0</v>
      </c>
      <c r="O40" s="723">
        <f t="shared" si="21"/>
        <v>0</v>
      </c>
      <c r="P40" s="720">
        <f t="shared" si="21"/>
        <v>0</v>
      </c>
      <c r="Q40" s="720">
        <f t="shared" si="21"/>
        <v>0</v>
      </c>
      <c r="R40" s="720">
        <f t="shared" si="21"/>
        <v>0</v>
      </c>
      <c r="S40" s="720">
        <f t="shared" ref="S40:AB40" si="22">SUM(S15,S20,S31,S36)</f>
        <v>0</v>
      </c>
      <c r="T40" s="720">
        <f t="shared" si="22"/>
        <v>0</v>
      </c>
      <c r="U40" s="720">
        <f t="shared" si="22"/>
        <v>0</v>
      </c>
      <c r="V40" s="720">
        <f t="shared" si="22"/>
        <v>0</v>
      </c>
      <c r="W40" s="720">
        <f t="shared" si="22"/>
        <v>0</v>
      </c>
      <c r="X40" s="720">
        <f>SUM(X15,X20,X31,X36)</f>
        <v>0</v>
      </c>
      <c r="Y40" s="723">
        <f>SUM(Y15,Y20,Y31,Y36)</f>
        <v>0</v>
      </c>
      <c r="Z40" s="720">
        <f>SUM(Z15,Z20,Z31,Z36)</f>
        <v>0</v>
      </c>
      <c r="AA40" s="720">
        <f>SUM(AA15,AA20,AA31,AA36)</f>
        <v>0</v>
      </c>
      <c r="AB40" s="723">
        <f t="shared" si="22"/>
        <v>0</v>
      </c>
      <c r="AC40" s="1073" t="s">
        <v>2225</v>
      </c>
      <c r="AE40" s="657" t="s">
        <v>638</v>
      </c>
      <c r="AF40" s="146">
        <f t="shared" ref="AF40:BC40" si="23">SUM(AF15,AF20,AF31,AF36)</f>
        <v>0</v>
      </c>
      <c r="AG40" s="146">
        <f t="shared" si="23"/>
        <v>0</v>
      </c>
      <c r="AH40" s="146">
        <f t="shared" si="23"/>
        <v>0</v>
      </c>
      <c r="AI40" s="146">
        <f t="shared" si="23"/>
        <v>0</v>
      </c>
      <c r="AJ40" s="146">
        <f t="shared" si="23"/>
        <v>0</v>
      </c>
      <c r="AK40" s="146">
        <f t="shared" si="23"/>
        <v>0</v>
      </c>
      <c r="AL40" s="146">
        <f t="shared" si="23"/>
        <v>0</v>
      </c>
      <c r="AM40" s="146">
        <f t="shared" si="23"/>
        <v>0</v>
      </c>
      <c r="AN40" s="146">
        <f t="shared" si="23"/>
        <v>0</v>
      </c>
      <c r="AO40" s="146">
        <f t="shared" si="23"/>
        <v>0</v>
      </c>
      <c r="AP40" s="146">
        <f t="shared" si="23"/>
        <v>0</v>
      </c>
      <c r="AQ40" s="146">
        <f t="shared" si="23"/>
        <v>0</v>
      </c>
      <c r="AR40" s="146">
        <f t="shared" si="23"/>
        <v>0</v>
      </c>
      <c r="AS40" s="146">
        <f t="shared" si="23"/>
        <v>0</v>
      </c>
      <c r="AT40" s="146">
        <f t="shared" si="23"/>
        <v>0</v>
      </c>
      <c r="AU40" s="146">
        <f t="shared" si="23"/>
        <v>0</v>
      </c>
      <c r="AV40" s="146">
        <f t="shared" si="23"/>
        <v>0</v>
      </c>
      <c r="AW40" s="146">
        <f t="shared" si="23"/>
        <v>0</v>
      </c>
      <c r="AX40" s="146">
        <f t="shared" si="23"/>
        <v>0</v>
      </c>
      <c r="AY40" s="146">
        <f>SUM(AY15,AY20,AY31,AY36)</f>
        <v>0</v>
      </c>
      <c r="AZ40" s="146">
        <f>SUM(AZ15,AZ20,AZ31,AZ36)</f>
        <v>0</v>
      </c>
      <c r="BA40" s="146">
        <f>SUM(BA15,BA20,BA31,BA36)</f>
        <v>0</v>
      </c>
      <c r="BB40" s="146">
        <f>SUM(BB15,BB20,BB31,BB36)</f>
        <v>0</v>
      </c>
      <c r="BC40" s="146">
        <f t="shared" si="23"/>
        <v>0</v>
      </c>
    </row>
  </sheetData>
  <phoneticPr fontId="11" type="noConversion"/>
  <conditionalFormatting sqref="E6:Z40">
    <cfRule type="expression" dxfId="152" priority="2" stopIfTrue="1">
      <formula>E6&lt;&gt;AF6</formula>
    </cfRule>
  </conditionalFormatting>
  <conditionalFormatting sqref="AB6:AB40">
    <cfRule type="expression" dxfId="151" priority="134" stopIfTrue="1">
      <formula>AB6&lt;&gt;BC6</formula>
    </cfRule>
  </conditionalFormatting>
  <conditionalFormatting sqref="AA6:AA40">
    <cfRule type="expression" dxfId="150" priority="1" stopIfTrue="1">
      <formula>AA6&lt;&gt;BB6</formula>
    </cfRule>
  </conditionalFormatting>
  <dataValidations count="1">
    <dataValidation type="whole" operator="greaterThanOrEqual" allowBlank="1" showInputMessage="1" showErrorMessage="1" error="Positive whole numbers only / Nombres entiers positifs uniquement" sqref="AF12:BC15 AF7:BC9 AF34:BC36 AF28:BC31 AF23:BC25 AF18:BC20 E12:AB15 E7:AB9 E34:AB36 E28:AB31 E23:AB25 E18:AB20">
      <formula1>0</formula1>
    </dataValidation>
  </dataValidations>
  <pageMargins left="0.25" right="0.25" top="0.5" bottom="0.3" header="0.5" footer="0.5"/>
  <pageSetup paperSize="9" scale="59" orientation="landscape" r:id="rId1"/>
  <headerFooter alignWithMargins="0"/>
  <legacyDrawing r:id="rId2"/>
</worksheet>
</file>

<file path=xl/worksheets/sheet56.xml><?xml version="1.0" encoding="utf-8"?>
<worksheet xmlns="http://schemas.openxmlformats.org/spreadsheetml/2006/main" xmlns:r="http://schemas.openxmlformats.org/officeDocument/2006/relationships">
  <sheetPr codeName="Sheet_TS39" enableFormatConditionsCalculation="0">
    <tabColor indexed="43"/>
    <pageSetUpPr fitToPage="1"/>
  </sheetPr>
  <dimension ref="A1:BP40"/>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17" sqref="AC17"/>
    </sheetView>
  </sheetViews>
  <sheetFormatPr defaultRowHeight="12"/>
  <cols>
    <col min="1" max="4" width="10.140625" style="777" hidden="1" customWidth="1"/>
    <col min="5" max="28" width="8.7109375" style="95" customWidth="1"/>
    <col min="29" max="29" width="30.7109375" style="777" customWidth="1"/>
    <col min="30" max="30" width="9.140625" style="95" hidden="1" customWidth="1"/>
    <col min="31" max="31" width="33.42578125" style="777" hidden="1" customWidth="1"/>
    <col min="32" max="68" width="9.140625" style="95" hidden="1" customWidth="1"/>
    <col min="69" max="79" width="9.140625" style="95" customWidth="1"/>
    <col min="80" max="16384" width="9.140625" style="95"/>
  </cols>
  <sheetData>
    <row r="1" spans="1:55" ht="48.95" customHeight="1">
      <c r="F1" s="402"/>
      <c r="G1" s="220"/>
      <c r="H1" s="220"/>
      <c r="I1" s="1075" t="s">
        <v>2255</v>
      </c>
      <c r="J1" s="220"/>
      <c r="K1" s="220"/>
      <c r="L1" s="220"/>
      <c r="N1" s="402"/>
      <c r="O1" s="221"/>
      <c r="P1" s="221"/>
      <c r="Q1" s="221"/>
      <c r="R1" s="221"/>
      <c r="S1" s="221"/>
      <c r="T1" s="221"/>
      <c r="U1" s="1075" t="s">
        <v>2255</v>
      </c>
      <c r="V1" s="221"/>
      <c r="W1" s="221"/>
      <c r="X1" s="221"/>
      <c r="Y1" s="221"/>
      <c r="Z1" s="221"/>
      <c r="AA1" s="221"/>
      <c r="AB1" s="221"/>
      <c r="AC1" s="1040">
        <f ca="1">NOW()</f>
        <v>41912.572466666665</v>
      </c>
      <c r="AE1" s="787" t="s">
        <v>669</v>
      </c>
    </row>
    <row r="2" spans="1:55"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c r="AE2" s="770"/>
    </row>
    <row r="3" spans="1:55"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E3" s="772"/>
    </row>
    <row r="4" spans="1:55" s="99" customFormat="1">
      <c r="A4" s="759" t="s">
        <v>1304</v>
      </c>
      <c r="B4" s="759" t="s">
        <v>1302</v>
      </c>
      <c r="C4" s="759" t="s">
        <v>1303</v>
      </c>
      <c r="D4" s="760" t="s">
        <v>1305</v>
      </c>
      <c r="E4" s="98"/>
      <c r="F4" s="98"/>
      <c r="G4" s="98"/>
      <c r="H4" s="98"/>
      <c r="I4" s="98"/>
      <c r="J4" s="98"/>
      <c r="K4" s="98"/>
      <c r="L4" s="98"/>
      <c r="AC4" s="771"/>
      <c r="AE4" s="772"/>
    </row>
    <row r="5" spans="1:55" s="99"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137" customFormat="1" ht="24" customHeight="1" thickBot="1">
      <c r="A6" s="789"/>
      <c r="B6" s="789"/>
      <c r="C6" s="789"/>
      <c r="D6" s="789"/>
      <c r="E6" s="626"/>
      <c r="F6" s="626"/>
      <c r="G6" s="626"/>
      <c r="H6" s="626"/>
      <c r="I6" s="626"/>
      <c r="J6" s="626"/>
      <c r="K6" s="626"/>
      <c r="L6" s="626"/>
      <c r="M6" s="626"/>
      <c r="N6" s="626"/>
      <c r="O6" s="126"/>
      <c r="P6" s="627"/>
      <c r="Q6" s="627"/>
      <c r="R6" s="627"/>
      <c r="S6" s="627"/>
      <c r="T6" s="627"/>
      <c r="U6" s="627"/>
      <c r="V6" s="627"/>
      <c r="W6" s="627"/>
      <c r="X6" s="627"/>
      <c r="Y6" s="126"/>
      <c r="Z6" s="627"/>
      <c r="AA6" s="627"/>
      <c r="AB6" s="126"/>
      <c r="AC6" s="1069" t="s">
        <v>2142</v>
      </c>
      <c r="AE6" s="763" t="s">
        <v>186</v>
      </c>
      <c r="AF6" s="249"/>
      <c r="AG6" s="627"/>
      <c r="AH6" s="627"/>
      <c r="AI6" s="627"/>
      <c r="AJ6" s="627"/>
      <c r="AK6" s="627"/>
      <c r="AL6" s="627"/>
      <c r="AM6" s="627"/>
      <c r="AN6" s="627"/>
      <c r="AO6" s="627"/>
      <c r="AP6" s="627"/>
      <c r="AQ6" s="627"/>
      <c r="AR6" s="627"/>
      <c r="AS6" s="627"/>
      <c r="AT6" s="627"/>
      <c r="AU6" s="627"/>
      <c r="AV6" s="627"/>
      <c r="AW6" s="627"/>
      <c r="AX6" s="627"/>
      <c r="AY6" s="627"/>
      <c r="AZ6" s="627"/>
      <c r="BA6" s="627"/>
      <c r="BB6" s="627"/>
      <c r="BC6" s="627"/>
    </row>
    <row r="7" spans="1:55" s="140" customFormat="1" ht="12.75" customHeight="1">
      <c r="A7" s="775" t="s">
        <v>538</v>
      </c>
      <c r="B7" s="775" t="s">
        <v>73</v>
      </c>
      <c r="C7" s="775" t="s">
        <v>555</v>
      </c>
      <c r="D7" s="775" t="s">
        <v>889</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2219</v>
      </c>
      <c r="AE7" s="762" t="s">
        <v>1474</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row>
    <row r="8" spans="1:55" s="140" customFormat="1" ht="12.75" customHeight="1">
      <c r="A8" s="775" t="s">
        <v>538</v>
      </c>
      <c r="B8" s="775" t="s">
        <v>1307</v>
      </c>
      <c r="C8" s="775" t="s">
        <v>555</v>
      </c>
      <c r="D8" s="775" t="s">
        <v>889</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2220</v>
      </c>
      <c r="AE8" s="762" t="s">
        <v>636</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row>
    <row r="9" spans="1:55" s="140" customFormat="1" ht="12.75" customHeight="1">
      <c r="A9" s="775" t="s">
        <v>538</v>
      </c>
      <c r="B9" s="775" t="s">
        <v>74</v>
      </c>
      <c r="C9" s="775" t="s">
        <v>555</v>
      </c>
      <c r="D9" s="775" t="s">
        <v>889</v>
      </c>
      <c r="E9" s="138">
        <v>0</v>
      </c>
      <c r="F9" s="138">
        <v>0</v>
      </c>
      <c r="G9" s="138">
        <v>0</v>
      </c>
      <c r="H9" s="138">
        <v>0</v>
      </c>
      <c r="I9" s="138">
        <v>0</v>
      </c>
      <c r="J9" s="138">
        <v>0</v>
      </c>
      <c r="K9" s="138">
        <v>0</v>
      </c>
      <c r="L9" s="138">
        <v>0</v>
      </c>
      <c r="M9" s="138">
        <v>0</v>
      </c>
      <c r="N9" s="138">
        <v>0</v>
      </c>
      <c r="O9" s="138">
        <v>0</v>
      </c>
      <c r="P9" s="138">
        <v>0</v>
      </c>
      <c r="Q9" s="138">
        <v>0</v>
      </c>
      <c r="R9" s="138">
        <v>0</v>
      </c>
      <c r="S9" s="138">
        <v>0</v>
      </c>
      <c r="T9" s="138">
        <v>0</v>
      </c>
      <c r="U9" s="138">
        <v>0</v>
      </c>
      <c r="V9" s="138">
        <v>0</v>
      </c>
      <c r="W9" s="138">
        <v>0</v>
      </c>
      <c r="X9" s="138">
        <v>0</v>
      </c>
      <c r="Y9" s="138">
        <v>0</v>
      </c>
      <c r="Z9" s="138">
        <v>0</v>
      </c>
      <c r="AA9" s="138">
        <v>0</v>
      </c>
      <c r="AB9" s="138">
        <v>0</v>
      </c>
      <c r="AC9" s="1054" t="s">
        <v>2221</v>
      </c>
      <c r="AE9" s="762" t="s">
        <v>637</v>
      </c>
      <c r="AF9" s="138">
        <v>0</v>
      </c>
      <c r="AG9" s="138">
        <v>0</v>
      </c>
      <c r="AH9" s="138">
        <v>0</v>
      </c>
      <c r="AI9" s="138">
        <v>0</v>
      </c>
      <c r="AJ9" s="138">
        <v>0</v>
      </c>
      <c r="AK9" s="138">
        <v>0</v>
      </c>
      <c r="AL9" s="138">
        <v>0</v>
      </c>
      <c r="AM9" s="138">
        <v>0</v>
      </c>
      <c r="AN9" s="138">
        <v>0</v>
      </c>
      <c r="AO9" s="138">
        <v>0</v>
      </c>
      <c r="AP9" s="138">
        <v>0</v>
      </c>
      <c r="AQ9" s="138">
        <v>0</v>
      </c>
      <c r="AR9" s="138">
        <v>0</v>
      </c>
      <c r="AS9" s="138">
        <v>0</v>
      </c>
      <c r="AT9" s="138">
        <v>0</v>
      </c>
      <c r="AU9" s="138">
        <v>0</v>
      </c>
      <c r="AV9" s="138">
        <v>0</v>
      </c>
      <c r="AW9" s="138">
        <v>0</v>
      </c>
      <c r="AX9" s="138">
        <v>0</v>
      </c>
      <c r="AY9" s="138">
        <v>0</v>
      </c>
      <c r="AZ9" s="138">
        <v>0</v>
      </c>
      <c r="BA9" s="138">
        <v>0</v>
      </c>
      <c r="BB9" s="138">
        <v>0</v>
      </c>
      <c r="BC9" s="138">
        <v>0</v>
      </c>
    </row>
    <row r="10" spans="1:55" s="140" customFormat="1" ht="12.75" customHeight="1">
      <c r="A10" s="775"/>
      <c r="B10" s="775"/>
      <c r="C10" s="775"/>
      <c r="D10" s="775"/>
      <c r="E10" s="141" t="str">
        <f>IF(AND(SUM(E7:E9)&gt;0,E8=0),"Missing Input",IF(AND(SUM(E7:E8)&gt;0,E9=0),"Missing Output",IF(AND(SUM(E7:E9)&gt;0,E8&gt;0,E9&gt;0),(E9*3.6)/E8*100,"")))</f>
        <v/>
      </c>
      <c r="F10" s="141" t="str">
        <f t="shared" ref="F10:V10" si="0">IF(AND(SUM(F7:F9)&gt;0,F8=0),"Missing Input",IF(AND(SUM(F7:F8)&gt;0,F9=0),"Missing Output",IF(AND(SUM(F7:F9)&gt;0,F8&gt;0,F9&gt;0),(F9*3.6)/F8*100,"")))</f>
        <v/>
      </c>
      <c r="G10" s="141" t="str">
        <f t="shared" si="0"/>
        <v/>
      </c>
      <c r="H10" s="141" t="str">
        <f t="shared" si="0"/>
        <v/>
      </c>
      <c r="I10" s="141" t="str">
        <f t="shared" si="0"/>
        <v/>
      </c>
      <c r="J10" s="141" t="str">
        <f t="shared" si="0"/>
        <v/>
      </c>
      <c r="K10" s="141" t="str">
        <f t="shared" si="0"/>
        <v/>
      </c>
      <c r="L10" s="141" t="str">
        <f t="shared" si="0"/>
        <v/>
      </c>
      <c r="M10" s="141" t="str">
        <f t="shared" si="0"/>
        <v/>
      </c>
      <c r="N10" s="141" t="str">
        <f t="shared" si="0"/>
        <v/>
      </c>
      <c r="O10" s="141" t="str">
        <f t="shared" si="0"/>
        <v/>
      </c>
      <c r="P10" s="141" t="str">
        <f t="shared" si="0"/>
        <v/>
      </c>
      <c r="Q10" s="141" t="str">
        <f t="shared" si="0"/>
        <v/>
      </c>
      <c r="R10" s="141" t="str">
        <f t="shared" si="0"/>
        <v/>
      </c>
      <c r="S10" s="141" t="str">
        <f t="shared" si="0"/>
        <v/>
      </c>
      <c r="T10" s="141" t="str">
        <f t="shared" si="0"/>
        <v/>
      </c>
      <c r="U10" s="141" t="str">
        <f t="shared" si="0"/>
        <v/>
      </c>
      <c r="V10" s="141" t="str">
        <f t="shared" si="0"/>
        <v/>
      </c>
      <c r="W10" s="141" t="str">
        <f t="shared" ref="W10:AB10" si="1">IF(AND(SUM(W7:W9)&gt;0,W8=0),"Missing Input",IF(AND(SUM(W7:W8)&gt;0,W9=0),"Missing Output",IF(AND(SUM(W7:W9)&gt;0,W8&gt;0,W9&gt;0),(W9*3.6)/W8*100,"")))</f>
        <v/>
      </c>
      <c r="X10" s="141" t="str">
        <f t="shared" si="1"/>
        <v/>
      </c>
      <c r="Y10" s="141" t="str">
        <f t="shared" si="1"/>
        <v/>
      </c>
      <c r="Z10" s="141" t="str">
        <f t="shared" si="1"/>
        <v/>
      </c>
      <c r="AA10" s="141" t="str">
        <f t="shared" si="1"/>
        <v/>
      </c>
      <c r="AB10" s="141" t="str">
        <f t="shared" si="1"/>
        <v/>
      </c>
      <c r="AC10" s="1070" t="s">
        <v>2222</v>
      </c>
      <c r="AE10" s="762" t="s">
        <v>964</v>
      </c>
      <c r="AF10" s="141" t="str">
        <f t="shared" ref="AF10:BC10" si="2">IF(AND(SUM(AF7:AF9)&gt;0,AF8=0),"Missing Input",IF(AND(SUM(AF7:AF8)&gt;0,AF9=0),"Missing Output",IF(AND(SUM(AF7:AF9)&gt;0,AF8&gt;0,AF9&gt;0),(AF9*3.6)/AF8*100,"")))</f>
        <v/>
      </c>
      <c r="AG10" s="141" t="str">
        <f t="shared" si="2"/>
        <v/>
      </c>
      <c r="AH10" s="141" t="str">
        <f t="shared" si="2"/>
        <v/>
      </c>
      <c r="AI10" s="141" t="str">
        <f t="shared" si="2"/>
        <v/>
      </c>
      <c r="AJ10" s="141" t="str">
        <f t="shared" si="2"/>
        <v/>
      </c>
      <c r="AK10" s="141" t="str">
        <f t="shared" si="2"/>
        <v/>
      </c>
      <c r="AL10" s="141" t="str">
        <f t="shared" si="2"/>
        <v/>
      </c>
      <c r="AM10" s="141" t="str">
        <f t="shared" si="2"/>
        <v/>
      </c>
      <c r="AN10" s="141" t="str">
        <f t="shared" si="2"/>
        <v/>
      </c>
      <c r="AO10" s="141" t="str">
        <f t="shared" si="2"/>
        <v/>
      </c>
      <c r="AP10" s="141" t="str">
        <f t="shared" si="2"/>
        <v/>
      </c>
      <c r="AQ10" s="141" t="str">
        <f t="shared" si="2"/>
        <v/>
      </c>
      <c r="AR10" s="141" t="str">
        <f t="shared" si="2"/>
        <v/>
      </c>
      <c r="AS10" s="141" t="str">
        <f t="shared" si="2"/>
        <v/>
      </c>
      <c r="AT10" s="141" t="str">
        <f t="shared" si="2"/>
        <v/>
      </c>
      <c r="AU10" s="141" t="str">
        <f t="shared" si="2"/>
        <v/>
      </c>
      <c r="AV10" s="141" t="str">
        <f t="shared" si="2"/>
        <v/>
      </c>
      <c r="AW10" s="141" t="str">
        <f t="shared" si="2"/>
        <v/>
      </c>
      <c r="AX10" s="141" t="str">
        <f t="shared" si="2"/>
        <v/>
      </c>
      <c r="AY10" s="141" t="str">
        <f>IF(AND(SUM(AY7:AY9)&gt;0,AY8=0),"Missing Input",IF(AND(SUM(AY7:AY8)&gt;0,AY9=0),"Missing Output",IF(AND(SUM(AY7:AY9)&gt;0,AY8&gt;0,AY9&gt;0),(AY9*3.6)/AY8*100,"")))</f>
        <v/>
      </c>
      <c r="AZ10" s="141" t="str">
        <f>IF(AND(SUM(AZ7:AZ9)&gt;0,AZ8=0),"Missing Input",IF(AND(SUM(AZ7:AZ8)&gt;0,AZ9=0),"Missing Output",IF(AND(SUM(AZ7:AZ9)&gt;0,AZ8&gt;0,AZ9&gt;0),(AZ9*3.6)/AZ8*100,"")))</f>
        <v/>
      </c>
      <c r="BA10" s="141" t="str">
        <f>IF(AND(SUM(BA7:BA9)&gt;0,BA8=0),"Missing Input",IF(AND(SUM(BA7:BA8)&gt;0,BA9=0),"Missing Output",IF(AND(SUM(BA7:BA9)&gt;0,BA8&gt;0,BA9&gt;0),(BA9*3.6)/BA8*100,"")))</f>
        <v/>
      </c>
      <c r="BB10" s="141" t="str">
        <f>IF(AND(SUM(BB7:BB9)&gt;0,BB8=0),"Missing Input",IF(AND(SUM(BB7:BB8)&gt;0,BB9=0),"Missing Output",IF(AND(SUM(BB7:BB9)&gt;0,BB8&gt;0,BB9&gt;0),(BB9*3.6)/BB8*100,"")))</f>
        <v/>
      </c>
      <c r="BC10" s="141" t="str">
        <f t="shared" si="2"/>
        <v/>
      </c>
    </row>
    <row r="11" spans="1:55" s="140" customFormat="1" ht="24" customHeight="1">
      <c r="A11" s="775"/>
      <c r="B11" s="775"/>
      <c r="C11" s="775"/>
      <c r="D11" s="775"/>
      <c r="E11" s="628"/>
      <c r="F11" s="628"/>
      <c r="G11" s="628"/>
      <c r="H11" s="628"/>
      <c r="I11" s="628"/>
      <c r="J11" s="629"/>
      <c r="K11" s="629"/>
      <c r="L11" s="629"/>
      <c r="M11" s="629"/>
      <c r="N11" s="629"/>
      <c r="O11" s="144"/>
      <c r="P11" s="630"/>
      <c r="Q11" s="630"/>
      <c r="R11" s="630"/>
      <c r="S11" s="630"/>
      <c r="T11" s="630"/>
      <c r="U11" s="630"/>
      <c r="V11" s="630"/>
      <c r="W11" s="630"/>
      <c r="X11" s="630"/>
      <c r="Y11" s="144"/>
      <c r="Z11" s="630"/>
      <c r="AA11" s="630"/>
      <c r="AB11" s="144"/>
      <c r="AC11" s="1067" t="s">
        <v>2141</v>
      </c>
      <c r="AE11" s="762" t="s">
        <v>189</v>
      </c>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row>
    <row r="12" spans="1:55" s="140" customFormat="1" ht="12.75" customHeight="1">
      <c r="A12" s="775" t="s">
        <v>538</v>
      </c>
      <c r="B12" s="775" t="s">
        <v>73</v>
      </c>
      <c r="C12" s="775" t="s">
        <v>556</v>
      </c>
      <c r="D12" s="775" t="s">
        <v>889</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2219</v>
      </c>
      <c r="AE12" s="762" t="s">
        <v>1474</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row>
    <row r="13" spans="1:55" s="140" customFormat="1" ht="12.75" customHeight="1">
      <c r="A13" s="775" t="s">
        <v>538</v>
      </c>
      <c r="B13" s="775" t="s">
        <v>1307</v>
      </c>
      <c r="C13" s="775" t="s">
        <v>556</v>
      </c>
      <c r="D13" s="775" t="s">
        <v>889</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2220</v>
      </c>
      <c r="AE13" s="762" t="s">
        <v>636</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row>
    <row r="14" spans="1:55" s="140" customFormat="1" ht="12.75" customHeight="1">
      <c r="A14" s="775" t="s">
        <v>538</v>
      </c>
      <c r="B14" s="775" t="s">
        <v>74</v>
      </c>
      <c r="C14" s="775" t="s">
        <v>556</v>
      </c>
      <c r="D14" s="775" t="s">
        <v>889</v>
      </c>
      <c r="E14" s="138">
        <v>0</v>
      </c>
      <c r="F14" s="138">
        <v>0</v>
      </c>
      <c r="G14" s="138">
        <v>0</v>
      </c>
      <c r="H14" s="138">
        <v>0</v>
      </c>
      <c r="I14" s="138">
        <v>0</v>
      </c>
      <c r="J14" s="138">
        <v>0</v>
      </c>
      <c r="K14" s="138">
        <v>0</v>
      </c>
      <c r="L14" s="138">
        <v>0</v>
      </c>
      <c r="M14" s="138">
        <v>0</v>
      </c>
      <c r="N14" s="138">
        <v>0</v>
      </c>
      <c r="O14" s="138">
        <v>0</v>
      </c>
      <c r="P14" s="138">
        <v>0</v>
      </c>
      <c r="Q14" s="138">
        <v>0</v>
      </c>
      <c r="R14" s="138">
        <v>0</v>
      </c>
      <c r="S14" s="138">
        <v>0</v>
      </c>
      <c r="T14" s="138">
        <v>0</v>
      </c>
      <c r="U14" s="138">
        <v>0</v>
      </c>
      <c r="V14" s="138">
        <v>0</v>
      </c>
      <c r="W14" s="138">
        <v>0</v>
      </c>
      <c r="X14" s="138">
        <v>0</v>
      </c>
      <c r="Y14" s="138">
        <v>0</v>
      </c>
      <c r="Z14" s="138">
        <v>0</v>
      </c>
      <c r="AA14" s="138">
        <v>0</v>
      </c>
      <c r="AB14" s="138">
        <v>0</v>
      </c>
      <c r="AC14" s="1054" t="s">
        <v>2221</v>
      </c>
      <c r="AE14" s="762" t="s">
        <v>637</v>
      </c>
      <c r="AF14" s="138">
        <v>0</v>
      </c>
      <c r="AG14" s="138">
        <v>0</v>
      </c>
      <c r="AH14" s="138">
        <v>0</v>
      </c>
      <c r="AI14" s="138">
        <v>0</v>
      </c>
      <c r="AJ14" s="138">
        <v>0</v>
      </c>
      <c r="AK14" s="138">
        <v>0</v>
      </c>
      <c r="AL14" s="138">
        <v>0</v>
      </c>
      <c r="AM14" s="138">
        <v>0</v>
      </c>
      <c r="AN14" s="138">
        <v>0</v>
      </c>
      <c r="AO14" s="138">
        <v>0</v>
      </c>
      <c r="AP14" s="138">
        <v>0</v>
      </c>
      <c r="AQ14" s="138">
        <v>0</v>
      </c>
      <c r="AR14" s="138">
        <v>0</v>
      </c>
      <c r="AS14" s="138">
        <v>0</v>
      </c>
      <c r="AT14" s="138">
        <v>0</v>
      </c>
      <c r="AU14" s="138">
        <v>0</v>
      </c>
      <c r="AV14" s="138">
        <v>0</v>
      </c>
      <c r="AW14" s="138">
        <v>0</v>
      </c>
      <c r="AX14" s="138">
        <v>0</v>
      </c>
      <c r="AY14" s="138">
        <v>0</v>
      </c>
      <c r="AZ14" s="138">
        <v>0</v>
      </c>
      <c r="BA14" s="138">
        <v>0</v>
      </c>
      <c r="BB14" s="138">
        <v>0</v>
      </c>
      <c r="BC14" s="138">
        <v>0</v>
      </c>
    </row>
    <row r="15" spans="1:55" s="140" customFormat="1" ht="12.75" customHeight="1">
      <c r="A15" s="775" t="s">
        <v>538</v>
      </c>
      <c r="B15" s="775" t="s">
        <v>75</v>
      </c>
      <c r="C15" s="775" t="s">
        <v>556</v>
      </c>
      <c r="D15" s="775" t="s">
        <v>889</v>
      </c>
      <c r="E15" s="138">
        <v>0</v>
      </c>
      <c r="F15" s="138">
        <v>0</v>
      </c>
      <c r="G15" s="138">
        <v>0</v>
      </c>
      <c r="H15" s="138">
        <v>0</v>
      </c>
      <c r="I15" s="138">
        <v>0</v>
      </c>
      <c r="J15" s="138">
        <v>0</v>
      </c>
      <c r="K15" s="138">
        <v>0</v>
      </c>
      <c r="L15" s="138">
        <v>0</v>
      </c>
      <c r="M15" s="138">
        <v>0</v>
      </c>
      <c r="N15" s="138">
        <v>0</v>
      </c>
      <c r="O15" s="138">
        <v>0</v>
      </c>
      <c r="P15" s="138">
        <v>0</v>
      </c>
      <c r="Q15" s="138">
        <v>0</v>
      </c>
      <c r="R15" s="138">
        <v>0</v>
      </c>
      <c r="S15" s="138">
        <v>0</v>
      </c>
      <c r="T15" s="138">
        <v>0</v>
      </c>
      <c r="U15" s="138">
        <v>0</v>
      </c>
      <c r="V15" s="138">
        <v>0</v>
      </c>
      <c r="W15" s="138">
        <v>0</v>
      </c>
      <c r="X15" s="138">
        <v>0</v>
      </c>
      <c r="Y15" s="138">
        <v>0</v>
      </c>
      <c r="Z15" s="138">
        <v>0</v>
      </c>
      <c r="AA15" s="138">
        <v>0</v>
      </c>
      <c r="AB15" s="138">
        <v>0</v>
      </c>
      <c r="AC15" s="1054" t="s">
        <v>2225</v>
      </c>
      <c r="AE15" s="762" t="s">
        <v>638</v>
      </c>
      <c r="AF15" s="138">
        <v>0</v>
      </c>
      <c r="AG15" s="138">
        <v>0</v>
      </c>
      <c r="AH15" s="138">
        <v>0</v>
      </c>
      <c r="AI15" s="138">
        <v>0</v>
      </c>
      <c r="AJ15" s="138">
        <v>0</v>
      </c>
      <c r="AK15" s="138">
        <v>0</v>
      </c>
      <c r="AL15" s="138">
        <v>0</v>
      </c>
      <c r="AM15" s="138">
        <v>0</v>
      </c>
      <c r="AN15" s="138">
        <v>0</v>
      </c>
      <c r="AO15" s="138">
        <v>0</v>
      </c>
      <c r="AP15" s="138">
        <v>0</v>
      </c>
      <c r="AQ15" s="138">
        <v>0</v>
      </c>
      <c r="AR15" s="138">
        <v>0</v>
      </c>
      <c r="AS15" s="138">
        <v>0</v>
      </c>
      <c r="AT15" s="138">
        <v>0</v>
      </c>
      <c r="AU15" s="138">
        <v>0</v>
      </c>
      <c r="AV15" s="138">
        <v>0</v>
      </c>
      <c r="AW15" s="138">
        <v>0</v>
      </c>
      <c r="AX15" s="138">
        <v>0</v>
      </c>
      <c r="AY15" s="138">
        <v>0</v>
      </c>
      <c r="AZ15" s="138">
        <v>0</v>
      </c>
      <c r="BA15" s="138">
        <v>0</v>
      </c>
      <c r="BB15" s="138">
        <v>0</v>
      </c>
      <c r="BC15" s="138">
        <v>0</v>
      </c>
    </row>
    <row r="16" spans="1:55" s="140" customFormat="1" ht="12.75" customHeight="1">
      <c r="A16" s="775"/>
      <c r="B16" s="775"/>
      <c r="C16" s="775"/>
      <c r="D16" s="775"/>
      <c r="E16" s="141" t="str">
        <f>IF(AND(SUM(E12:E15)&gt;0,E13=0),"Missing Input",IF(AND(SUM(E12:E15)&gt;0,E14=0),"Missing Output",IF(AND(SUM(E12:E15)&gt;0,E13&gt;0,E14&gt;0),(E14*3.6+E15)/E13*100,"")))</f>
        <v/>
      </c>
      <c r="F16" s="141" t="str">
        <f t="shared" ref="F16:V16" si="3">IF(AND(SUM(F12:F15)&gt;0,F13=0),"Missing Input",IF(AND(SUM(F12:F15)&gt;0,F14=0),"Missing Output",IF(AND(SUM(F12:F15)&gt;0,F13&gt;0,F14&gt;0),(F14*3.6+F15)/F13*100,"")))</f>
        <v/>
      </c>
      <c r="G16" s="141" t="str">
        <f t="shared" si="3"/>
        <v/>
      </c>
      <c r="H16" s="141" t="str">
        <f t="shared" si="3"/>
        <v/>
      </c>
      <c r="I16" s="141" t="str">
        <f t="shared" si="3"/>
        <v/>
      </c>
      <c r="J16" s="141" t="str">
        <f t="shared" si="3"/>
        <v/>
      </c>
      <c r="K16" s="141" t="str">
        <f t="shared" si="3"/>
        <v/>
      </c>
      <c r="L16" s="141" t="str">
        <f t="shared" si="3"/>
        <v/>
      </c>
      <c r="M16" s="141" t="str">
        <f t="shared" si="3"/>
        <v/>
      </c>
      <c r="N16" s="141" t="str">
        <f t="shared" si="3"/>
        <v/>
      </c>
      <c r="O16" s="141" t="str">
        <f t="shared" si="3"/>
        <v/>
      </c>
      <c r="P16" s="141" t="str">
        <f t="shared" si="3"/>
        <v/>
      </c>
      <c r="Q16" s="141" t="str">
        <f t="shared" si="3"/>
        <v/>
      </c>
      <c r="R16" s="141" t="str">
        <f t="shared" si="3"/>
        <v/>
      </c>
      <c r="S16" s="141" t="str">
        <f t="shared" si="3"/>
        <v/>
      </c>
      <c r="T16" s="141" t="str">
        <f t="shared" si="3"/>
        <v/>
      </c>
      <c r="U16" s="141" t="str">
        <f t="shared" si="3"/>
        <v/>
      </c>
      <c r="V16" s="141" t="str">
        <f t="shared" si="3"/>
        <v/>
      </c>
      <c r="W16" s="141" t="str">
        <f t="shared" ref="W16:AB16" si="4">IF(AND(SUM(W12:W15)&gt;0,W13=0),"Missing Input",IF(AND(SUM(W12:W15)&gt;0,W14=0),"Missing Output",IF(AND(SUM(W12:W15)&gt;0,W13&gt;0,W14&gt;0),(W14*3.6+W15)/W13*100,"")))</f>
        <v/>
      </c>
      <c r="X16" s="141" t="str">
        <f t="shared" si="4"/>
        <v/>
      </c>
      <c r="Y16" s="141" t="str">
        <f t="shared" si="4"/>
        <v/>
      </c>
      <c r="Z16" s="141" t="str">
        <f t="shared" si="4"/>
        <v/>
      </c>
      <c r="AA16" s="141" t="str">
        <f t="shared" si="4"/>
        <v/>
      </c>
      <c r="AB16" s="141" t="str">
        <f t="shared" si="4"/>
        <v/>
      </c>
      <c r="AC16" s="1070" t="s">
        <v>2222</v>
      </c>
      <c r="AE16" s="762" t="s">
        <v>964</v>
      </c>
      <c r="AF16" s="141" t="str">
        <f t="shared" ref="AF16:BC16" si="5">IF(AND(SUM(AF12:AF15)&gt;0,AF13=0),"Missing Input",IF(AND(SUM(AF12:AF15)&gt;0,AF14=0),"Missing Output",IF(AND(SUM(AF12:AF15)&gt;0,AF13&gt;0,AF14&gt;0),(AF14*3.6+AF15)/AF13*100,"")))</f>
        <v/>
      </c>
      <c r="AG16" s="141" t="str">
        <f t="shared" si="5"/>
        <v/>
      </c>
      <c r="AH16" s="141" t="str">
        <f t="shared" si="5"/>
        <v/>
      </c>
      <c r="AI16" s="141" t="str">
        <f t="shared" si="5"/>
        <v/>
      </c>
      <c r="AJ16" s="141" t="str">
        <f t="shared" si="5"/>
        <v/>
      </c>
      <c r="AK16" s="141" t="str">
        <f t="shared" si="5"/>
        <v/>
      </c>
      <c r="AL16" s="141" t="str">
        <f t="shared" si="5"/>
        <v/>
      </c>
      <c r="AM16" s="141" t="str">
        <f t="shared" si="5"/>
        <v/>
      </c>
      <c r="AN16" s="141" t="str">
        <f t="shared" si="5"/>
        <v/>
      </c>
      <c r="AO16" s="141" t="str">
        <f t="shared" si="5"/>
        <v/>
      </c>
      <c r="AP16" s="141" t="str">
        <f t="shared" si="5"/>
        <v/>
      </c>
      <c r="AQ16" s="141" t="str">
        <f t="shared" si="5"/>
        <v/>
      </c>
      <c r="AR16" s="141" t="str">
        <f t="shared" si="5"/>
        <v/>
      </c>
      <c r="AS16" s="141" t="str">
        <f t="shared" si="5"/>
        <v/>
      </c>
      <c r="AT16" s="141" t="str">
        <f t="shared" si="5"/>
        <v/>
      </c>
      <c r="AU16" s="141" t="str">
        <f t="shared" si="5"/>
        <v/>
      </c>
      <c r="AV16" s="141" t="str">
        <f t="shared" si="5"/>
        <v/>
      </c>
      <c r="AW16" s="141" t="str">
        <f t="shared" si="5"/>
        <v/>
      </c>
      <c r="AX16" s="141" t="str">
        <f t="shared" si="5"/>
        <v/>
      </c>
      <c r="AY16" s="141" t="str">
        <f>IF(AND(SUM(AY12:AY15)&gt;0,AY13=0),"Missing Input",IF(AND(SUM(AY12:AY15)&gt;0,AY14=0),"Missing Output",IF(AND(SUM(AY12:AY15)&gt;0,AY13&gt;0,AY14&gt;0),(AY14*3.6+AY15)/AY13*100,"")))</f>
        <v/>
      </c>
      <c r="AZ16" s="141" t="str">
        <f>IF(AND(SUM(AZ12:AZ15)&gt;0,AZ13=0),"Missing Input",IF(AND(SUM(AZ12:AZ15)&gt;0,AZ14=0),"Missing Output",IF(AND(SUM(AZ12:AZ15)&gt;0,AZ13&gt;0,AZ14&gt;0),(AZ14*3.6+AZ15)/AZ13*100,"")))</f>
        <v/>
      </c>
      <c r="BA16" s="141" t="str">
        <f>IF(AND(SUM(BA12:BA15)&gt;0,BA13=0),"Missing Input",IF(AND(SUM(BA12:BA15)&gt;0,BA14=0),"Missing Output",IF(AND(SUM(BA12:BA15)&gt;0,BA13&gt;0,BA14&gt;0),(BA14*3.6+BA15)/BA13*100,"")))</f>
        <v/>
      </c>
      <c r="BB16" s="141" t="str">
        <f>IF(AND(SUM(BB12:BB15)&gt;0,BB13=0),"Missing Input",IF(AND(SUM(BB12:BB15)&gt;0,BB14=0),"Missing Output",IF(AND(SUM(BB12:BB15)&gt;0,BB13&gt;0,BB14&gt;0),(BB14*3.6+BB15)/BB13*100,"")))</f>
        <v/>
      </c>
      <c r="BC16" s="141" t="str">
        <f t="shared" si="5"/>
        <v/>
      </c>
    </row>
    <row r="17" spans="1:55" s="140" customFormat="1" ht="24" customHeight="1">
      <c r="A17" s="775"/>
      <c r="B17" s="775"/>
      <c r="C17" s="775"/>
      <c r="D17" s="775"/>
      <c r="E17" s="628"/>
      <c r="F17" s="628"/>
      <c r="G17" s="628"/>
      <c r="H17" s="628"/>
      <c r="I17" s="628"/>
      <c r="J17" s="629"/>
      <c r="K17" s="629"/>
      <c r="L17" s="629"/>
      <c r="M17" s="629"/>
      <c r="N17" s="629"/>
      <c r="O17" s="143"/>
      <c r="P17" s="629"/>
      <c r="Q17" s="629"/>
      <c r="R17" s="629"/>
      <c r="S17" s="629"/>
      <c r="T17" s="629"/>
      <c r="U17" s="629"/>
      <c r="V17" s="629"/>
      <c r="W17" s="629"/>
      <c r="X17" s="629"/>
      <c r="Y17" s="143"/>
      <c r="Z17" s="629"/>
      <c r="AA17" s="629"/>
      <c r="AB17" s="143"/>
      <c r="AC17" s="1066" t="s">
        <v>2269</v>
      </c>
      <c r="AE17" s="762" t="s">
        <v>198</v>
      </c>
      <c r="AF17" s="629"/>
      <c r="AG17" s="629"/>
      <c r="AH17" s="629"/>
      <c r="AI17" s="629"/>
      <c r="AJ17" s="629"/>
      <c r="AK17" s="629"/>
      <c r="AL17" s="629"/>
      <c r="AM17" s="629"/>
      <c r="AN17" s="629"/>
      <c r="AO17" s="629"/>
      <c r="AP17" s="629"/>
      <c r="AQ17" s="629"/>
      <c r="AR17" s="629"/>
      <c r="AS17" s="629"/>
      <c r="AT17" s="629"/>
      <c r="AU17" s="629"/>
      <c r="AV17" s="629"/>
      <c r="AW17" s="629"/>
      <c r="AX17" s="629"/>
      <c r="AY17" s="629"/>
      <c r="AZ17" s="629"/>
      <c r="BA17" s="629"/>
      <c r="BB17" s="629"/>
      <c r="BC17" s="629"/>
    </row>
    <row r="18" spans="1:55" s="140" customFormat="1" ht="12.75" customHeight="1">
      <c r="A18" s="775" t="s">
        <v>538</v>
      </c>
      <c r="B18" s="775" t="s">
        <v>73</v>
      </c>
      <c r="C18" s="775" t="s">
        <v>558</v>
      </c>
      <c r="D18" s="775" t="s">
        <v>889</v>
      </c>
      <c r="E18" s="138">
        <v>0</v>
      </c>
      <c r="F18" s="138">
        <v>0</v>
      </c>
      <c r="G18" s="138">
        <v>0</v>
      </c>
      <c r="H18" s="138">
        <v>0</v>
      </c>
      <c r="I18" s="138">
        <v>0</v>
      </c>
      <c r="J18" s="138">
        <v>0</v>
      </c>
      <c r="K18" s="138">
        <v>0</v>
      </c>
      <c r="L18" s="138">
        <v>0</v>
      </c>
      <c r="M18" s="138">
        <v>0</v>
      </c>
      <c r="N18" s="138">
        <v>0</v>
      </c>
      <c r="O18" s="138">
        <v>0</v>
      </c>
      <c r="P18" s="138">
        <v>0</v>
      </c>
      <c r="Q18" s="138">
        <v>0</v>
      </c>
      <c r="R18" s="138">
        <v>0</v>
      </c>
      <c r="S18" s="138">
        <v>0</v>
      </c>
      <c r="T18" s="138">
        <v>0</v>
      </c>
      <c r="U18" s="138">
        <v>0</v>
      </c>
      <c r="V18" s="138">
        <v>0</v>
      </c>
      <c r="W18" s="138">
        <v>0</v>
      </c>
      <c r="X18" s="138">
        <v>0</v>
      </c>
      <c r="Y18" s="138">
        <v>0</v>
      </c>
      <c r="Z18" s="138">
        <v>0</v>
      </c>
      <c r="AA18" s="138">
        <v>0</v>
      </c>
      <c r="AB18" s="138">
        <v>0</v>
      </c>
      <c r="AC18" s="1054" t="s">
        <v>2219</v>
      </c>
      <c r="AE18" s="762" t="s">
        <v>1474</v>
      </c>
      <c r="AF18" s="138">
        <v>0</v>
      </c>
      <c r="AG18" s="138">
        <v>0</v>
      </c>
      <c r="AH18" s="138">
        <v>0</v>
      </c>
      <c r="AI18" s="138">
        <v>0</v>
      </c>
      <c r="AJ18" s="138">
        <v>0</v>
      </c>
      <c r="AK18" s="138">
        <v>0</v>
      </c>
      <c r="AL18" s="138">
        <v>0</v>
      </c>
      <c r="AM18" s="138">
        <v>0</v>
      </c>
      <c r="AN18" s="138">
        <v>0</v>
      </c>
      <c r="AO18" s="138">
        <v>0</v>
      </c>
      <c r="AP18" s="138">
        <v>0</v>
      </c>
      <c r="AQ18" s="138">
        <v>0</v>
      </c>
      <c r="AR18" s="138">
        <v>0</v>
      </c>
      <c r="AS18" s="138">
        <v>0</v>
      </c>
      <c r="AT18" s="138">
        <v>0</v>
      </c>
      <c r="AU18" s="138">
        <v>0</v>
      </c>
      <c r="AV18" s="138">
        <v>0</v>
      </c>
      <c r="AW18" s="138">
        <v>0</v>
      </c>
      <c r="AX18" s="138">
        <v>0</v>
      </c>
      <c r="AY18" s="138">
        <v>0</v>
      </c>
      <c r="AZ18" s="138">
        <v>0</v>
      </c>
      <c r="BA18" s="138">
        <v>0</v>
      </c>
      <c r="BB18" s="138">
        <v>0</v>
      </c>
      <c r="BC18" s="138">
        <v>0</v>
      </c>
    </row>
    <row r="19" spans="1:55" s="140" customFormat="1" ht="12.75" customHeight="1">
      <c r="A19" s="775" t="s">
        <v>538</v>
      </c>
      <c r="B19" s="775" t="s">
        <v>1307</v>
      </c>
      <c r="C19" s="775" t="s">
        <v>558</v>
      </c>
      <c r="D19" s="775" t="s">
        <v>889</v>
      </c>
      <c r="E19" s="138">
        <v>0</v>
      </c>
      <c r="F19" s="138">
        <v>0</v>
      </c>
      <c r="G19" s="138">
        <v>0</v>
      </c>
      <c r="H19" s="138">
        <v>0</v>
      </c>
      <c r="I19" s="138">
        <v>0</v>
      </c>
      <c r="J19" s="138">
        <v>0</v>
      </c>
      <c r="K19" s="138">
        <v>0</v>
      </c>
      <c r="L19" s="138">
        <v>0</v>
      </c>
      <c r="M19" s="138">
        <v>0</v>
      </c>
      <c r="N19" s="138">
        <v>0</v>
      </c>
      <c r="O19" s="138">
        <v>0</v>
      </c>
      <c r="P19" s="138">
        <v>0</v>
      </c>
      <c r="Q19" s="138">
        <v>0</v>
      </c>
      <c r="R19" s="138">
        <v>0</v>
      </c>
      <c r="S19" s="138">
        <v>0</v>
      </c>
      <c r="T19" s="138">
        <v>0</v>
      </c>
      <c r="U19" s="138">
        <v>0</v>
      </c>
      <c r="V19" s="138">
        <v>0</v>
      </c>
      <c r="W19" s="138">
        <v>0</v>
      </c>
      <c r="X19" s="138">
        <v>0</v>
      </c>
      <c r="Y19" s="138">
        <v>0</v>
      </c>
      <c r="Z19" s="138">
        <v>0</v>
      </c>
      <c r="AA19" s="138">
        <v>0</v>
      </c>
      <c r="AB19" s="138">
        <v>0</v>
      </c>
      <c r="AC19" s="1054" t="s">
        <v>2220</v>
      </c>
      <c r="AE19" s="762" t="s">
        <v>636</v>
      </c>
      <c r="AF19" s="138">
        <v>0</v>
      </c>
      <c r="AG19" s="138">
        <v>0</v>
      </c>
      <c r="AH19" s="138">
        <v>0</v>
      </c>
      <c r="AI19" s="138">
        <v>0</v>
      </c>
      <c r="AJ19" s="138">
        <v>0</v>
      </c>
      <c r="AK19" s="138">
        <v>0</v>
      </c>
      <c r="AL19" s="138">
        <v>0</v>
      </c>
      <c r="AM19" s="138">
        <v>0</v>
      </c>
      <c r="AN19" s="138">
        <v>0</v>
      </c>
      <c r="AO19" s="138">
        <v>0</v>
      </c>
      <c r="AP19" s="138">
        <v>0</v>
      </c>
      <c r="AQ19" s="138">
        <v>0</v>
      </c>
      <c r="AR19" s="138">
        <v>0</v>
      </c>
      <c r="AS19" s="138">
        <v>0</v>
      </c>
      <c r="AT19" s="138">
        <v>0</v>
      </c>
      <c r="AU19" s="138">
        <v>0</v>
      </c>
      <c r="AV19" s="138">
        <v>0</v>
      </c>
      <c r="AW19" s="138">
        <v>0</v>
      </c>
      <c r="AX19" s="138">
        <v>0</v>
      </c>
      <c r="AY19" s="138">
        <v>0</v>
      </c>
      <c r="AZ19" s="138">
        <v>0</v>
      </c>
      <c r="BA19" s="138">
        <v>0</v>
      </c>
      <c r="BB19" s="138">
        <v>0</v>
      </c>
      <c r="BC19" s="138">
        <v>0</v>
      </c>
    </row>
    <row r="20" spans="1:55" s="140" customFormat="1" ht="12.75" customHeight="1">
      <c r="A20" s="775" t="s">
        <v>538</v>
      </c>
      <c r="B20" s="775" t="s">
        <v>75</v>
      </c>
      <c r="C20" s="775" t="s">
        <v>558</v>
      </c>
      <c r="D20" s="775" t="s">
        <v>889</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2225</v>
      </c>
      <c r="AE20" s="762" t="s">
        <v>638</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row>
    <row r="21" spans="1:55" s="140" customFormat="1" ht="12.75" customHeight="1">
      <c r="A21" s="775"/>
      <c r="B21" s="775"/>
      <c r="C21" s="775"/>
      <c r="D21" s="775"/>
      <c r="E21" s="141" t="str">
        <f>IF(AND(SUM(E18:E20)&gt;0,E19=0),"Missing Input",IF(AND(SUM(E18:E19)&gt;0,E20=0),"Missing Output",IF(AND(SUM(E18:E20)&gt;0,E19&gt;0,E20&gt;0),(E20/E19)*100,"")))</f>
        <v/>
      </c>
      <c r="F21" s="141" t="str">
        <f t="shared" ref="F21:V21" si="6">IF(AND(SUM(F18:F20)&gt;0,F19=0),"Missing Input",IF(AND(SUM(F18:F19)&gt;0,F20=0),"Missing Output",IF(AND(SUM(F18:F20)&gt;0,F19&gt;0,F20&gt;0),(F20/F19)*100,"")))</f>
        <v/>
      </c>
      <c r="G21" s="141" t="str">
        <f t="shared" si="6"/>
        <v/>
      </c>
      <c r="H21" s="141" t="str">
        <f t="shared" si="6"/>
        <v/>
      </c>
      <c r="I21" s="141" t="str">
        <f t="shared" si="6"/>
        <v/>
      </c>
      <c r="J21" s="141" t="str">
        <f t="shared" si="6"/>
        <v/>
      </c>
      <c r="K21" s="141" t="str">
        <f t="shared" si="6"/>
        <v/>
      </c>
      <c r="L21" s="141" t="str">
        <f t="shared" si="6"/>
        <v/>
      </c>
      <c r="M21" s="141" t="str">
        <f t="shared" si="6"/>
        <v/>
      </c>
      <c r="N21" s="141" t="str">
        <f t="shared" si="6"/>
        <v/>
      </c>
      <c r="O21" s="141" t="str">
        <f t="shared" si="6"/>
        <v/>
      </c>
      <c r="P21" s="141" t="str">
        <f t="shared" si="6"/>
        <v/>
      </c>
      <c r="Q21" s="141" t="str">
        <f t="shared" si="6"/>
        <v/>
      </c>
      <c r="R21" s="141" t="str">
        <f t="shared" si="6"/>
        <v/>
      </c>
      <c r="S21" s="141" t="str">
        <f t="shared" si="6"/>
        <v/>
      </c>
      <c r="T21" s="141" t="str">
        <f t="shared" si="6"/>
        <v/>
      </c>
      <c r="U21" s="141" t="str">
        <f t="shared" si="6"/>
        <v/>
      </c>
      <c r="V21" s="141" t="str">
        <f t="shared" si="6"/>
        <v/>
      </c>
      <c r="W21" s="141" t="str">
        <f t="shared" ref="W21:AB21" si="7">IF(AND(SUM(W18:W20)&gt;0,W19=0),"Missing Input",IF(AND(SUM(W18:W19)&gt;0,W20=0),"Missing Output",IF(AND(SUM(W18:W20)&gt;0,W19&gt;0,W20&gt;0),(W20/W19)*100,"")))</f>
        <v/>
      </c>
      <c r="X21" s="141" t="str">
        <f t="shared" si="7"/>
        <v/>
      </c>
      <c r="Y21" s="141" t="str">
        <f t="shared" si="7"/>
        <v/>
      </c>
      <c r="Z21" s="141" t="str">
        <f t="shared" si="7"/>
        <v/>
      </c>
      <c r="AA21" s="141" t="str">
        <f t="shared" si="7"/>
        <v/>
      </c>
      <c r="AB21" s="141" t="str">
        <f t="shared" si="7"/>
        <v/>
      </c>
      <c r="AC21" s="1070" t="s">
        <v>2222</v>
      </c>
      <c r="AE21" s="762" t="s">
        <v>964</v>
      </c>
      <c r="AF21" s="141" t="str">
        <f t="shared" ref="AF21:BC21" si="8">IF(AND(SUM(AF18:AF20)&gt;0,AF19=0),"Missing Input",IF(AND(SUM(AF18:AF19)&gt;0,AF20=0),"Missing Output",IF(AND(SUM(AF18:AF20)&gt;0,AF19&gt;0,AF20&gt;0),(AF20/AF19)*100,"")))</f>
        <v/>
      </c>
      <c r="AG21" s="141" t="str">
        <f t="shared" si="8"/>
        <v/>
      </c>
      <c r="AH21" s="141" t="str">
        <f t="shared" si="8"/>
        <v/>
      </c>
      <c r="AI21" s="141" t="str">
        <f t="shared" si="8"/>
        <v/>
      </c>
      <c r="AJ21" s="141" t="str">
        <f t="shared" si="8"/>
        <v/>
      </c>
      <c r="AK21" s="141" t="str">
        <f t="shared" si="8"/>
        <v/>
      </c>
      <c r="AL21" s="141" t="str">
        <f t="shared" si="8"/>
        <v/>
      </c>
      <c r="AM21" s="141" t="str">
        <f t="shared" si="8"/>
        <v/>
      </c>
      <c r="AN21" s="141" t="str">
        <f t="shared" si="8"/>
        <v/>
      </c>
      <c r="AO21" s="141" t="str">
        <f t="shared" si="8"/>
        <v/>
      </c>
      <c r="AP21" s="141" t="str">
        <f t="shared" si="8"/>
        <v/>
      </c>
      <c r="AQ21" s="141" t="str">
        <f t="shared" si="8"/>
        <v/>
      </c>
      <c r="AR21" s="141" t="str">
        <f t="shared" si="8"/>
        <v/>
      </c>
      <c r="AS21" s="141" t="str">
        <f t="shared" si="8"/>
        <v/>
      </c>
      <c r="AT21" s="141" t="str">
        <f t="shared" si="8"/>
        <v/>
      </c>
      <c r="AU21" s="141" t="str">
        <f t="shared" si="8"/>
        <v/>
      </c>
      <c r="AV21" s="141" t="str">
        <f t="shared" si="8"/>
        <v/>
      </c>
      <c r="AW21" s="141" t="str">
        <f t="shared" si="8"/>
        <v/>
      </c>
      <c r="AX21" s="141" t="str">
        <f t="shared" si="8"/>
        <v/>
      </c>
      <c r="AY21" s="141" t="str">
        <f>IF(AND(SUM(AY18:AY20)&gt;0,AY19=0),"Missing Input",IF(AND(SUM(AY18:AY19)&gt;0,AY20=0),"Missing Output",IF(AND(SUM(AY18:AY20)&gt;0,AY19&gt;0,AY20&gt;0),(AY20/AY19)*100,"")))</f>
        <v/>
      </c>
      <c r="AZ21" s="141" t="str">
        <f>IF(AND(SUM(AZ18:AZ20)&gt;0,AZ19=0),"Missing Input",IF(AND(SUM(AZ18:AZ19)&gt;0,AZ20=0),"Missing Output",IF(AND(SUM(AZ18:AZ20)&gt;0,AZ19&gt;0,AZ20&gt;0),(AZ20/AZ19)*100,"")))</f>
        <v/>
      </c>
      <c r="BA21" s="141" t="str">
        <f>IF(AND(SUM(BA18:BA20)&gt;0,BA19=0),"Missing Input",IF(AND(SUM(BA18:BA19)&gt;0,BA20=0),"Missing Output",IF(AND(SUM(BA18:BA20)&gt;0,BA19&gt;0,BA20&gt;0),(BA20/BA19)*100,"")))</f>
        <v/>
      </c>
      <c r="BB21" s="141" t="str">
        <f>IF(AND(SUM(BB18:BB20)&gt;0,BB19=0),"Missing Input",IF(AND(SUM(BB18:BB19)&gt;0,BB20=0),"Missing Output",IF(AND(SUM(BB18:BB20)&gt;0,BB19&gt;0,BB20&gt;0),(BB20/BB19)*100,"")))</f>
        <v/>
      </c>
      <c r="BC21" s="141" t="str">
        <f t="shared" si="8"/>
        <v/>
      </c>
    </row>
    <row r="22" spans="1:55" s="137" customFormat="1" ht="24" customHeight="1">
      <c r="A22" s="775"/>
      <c r="B22" s="775"/>
      <c r="C22" s="775"/>
      <c r="D22" s="775"/>
      <c r="E22" s="628"/>
      <c r="F22" s="628"/>
      <c r="G22" s="628"/>
      <c r="H22" s="628"/>
      <c r="I22" s="628"/>
      <c r="J22" s="629"/>
      <c r="K22" s="629"/>
      <c r="L22" s="629"/>
      <c r="M22" s="629"/>
      <c r="N22" s="629"/>
      <c r="O22" s="143"/>
      <c r="P22" s="629"/>
      <c r="Q22" s="629"/>
      <c r="R22" s="629"/>
      <c r="S22" s="629"/>
      <c r="T22" s="629"/>
      <c r="U22" s="629"/>
      <c r="V22" s="629"/>
      <c r="W22" s="629"/>
      <c r="X22" s="629"/>
      <c r="Y22" s="143"/>
      <c r="Z22" s="629"/>
      <c r="AA22" s="629"/>
      <c r="AB22" s="143"/>
      <c r="AC22" s="1061" t="s">
        <v>2144</v>
      </c>
      <c r="AE22" s="762" t="s">
        <v>191</v>
      </c>
      <c r="AF22" s="629"/>
      <c r="AG22" s="629"/>
      <c r="AH22" s="629"/>
      <c r="AI22" s="629"/>
      <c r="AJ22" s="629"/>
      <c r="AK22" s="629"/>
      <c r="AL22" s="629"/>
      <c r="AM22" s="629"/>
      <c r="AN22" s="629"/>
      <c r="AO22" s="629"/>
      <c r="AP22" s="629"/>
      <c r="AQ22" s="629"/>
      <c r="AR22" s="629"/>
      <c r="AS22" s="629"/>
      <c r="AT22" s="629"/>
      <c r="AU22" s="629"/>
      <c r="AV22" s="629"/>
      <c r="AW22" s="629"/>
      <c r="AX22" s="629"/>
      <c r="AY22" s="629"/>
      <c r="AZ22" s="629"/>
      <c r="BA22" s="629"/>
      <c r="BB22" s="629"/>
      <c r="BC22" s="629"/>
    </row>
    <row r="23" spans="1:55" s="140" customFormat="1" ht="12.75" customHeight="1">
      <c r="A23" s="775" t="s">
        <v>538</v>
      </c>
      <c r="B23" s="775" t="s">
        <v>73</v>
      </c>
      <c r="C23" s="775" t="s">
        <v>245</v>
      </c>
      <c r="D23" s="775" t="s">
        <v>889</v>
      </c>
      <c r="E23" s="138">
        <v>0</v>
      </c>
      <c r="F23" s="138">
        <v>0</v>
      </c>
      <c r="G23" s="138">
        <v>0</v>
      </c>
      <c r="H23" s="138">
        <v>0</v>
      </c>
      <c r="I23" s="138">
        <v>0</v>
      </c>
      <c r="J23" s="138">
        <v>0</v>
      </c>
      <c r="K23" s="138">
        <v>0</v>
      </c>
      <c r="L23" s="138">
        <v>0</v>
      </c>
      <c r="M23" s="138">
        <v>0</v>
      </c>
      <c r="N23" s="138">
        <v>0</v>
      </c>
      <c r="O23" s="138">
        <v>0</v>
      </c>
      <c r="P23" s="138">
        <v>0</v>
      </c>
      <c r="Q23" s="138">
        <v>0</v>
      </c>
      <c r="R23" s="138">
        <v>0</v>
      </c>
      <c r="S23" s="138">
        <v>0</v>
      </c>
      <c r="T23" s="138">
        <v>0</v>
      </c>
      <c r="U23" s="138">
        <v>0</v>
      </c>
      <c r="V23" s="138">
        <v>0</v>
      </c>
      <c r="W23" s="138">
        <v>0</v>
      </c>
      <c r="X23" s="138">
        <v>0</v>
      </c>
      <c r="Y23" s="138">
        <v>0</v>
      </c>
      <c r="Z23" s="138">
        <v>0</v>
      </c>
      <c r="AA23" s="138">
        <v>0</v>
      </c>
      <c r="AB23" s="138">
        <v>0</v>
      </c>
      <c r="AC23" s="1054" t="s">
        <v>2219</v>
      </c>
      <c r="AE23" s="762" t="s">
        <v>1474</v>
      </c>
      <c r="AF23" s="138">
        <v>0</v>
      </c>
      <c r="AG23" s="138">
        <v>0</v>
      </c>
      <c r="AH23" s="138">
        <v>0</v>
      </c>
      <c r="AI23" s="138">
        <v>0</v>
      </c>
      <c r="AJ23" s="138">
        <v>0</v>
      </c>
      <c r="AK23" s="138">
        <v>0</v>
      </c>
      <c r="AL23" s="138">
        <v>0</v>
      </c>
      <c r="AM23" s="138">
        <v>0</v>
      </c>
      <c r="AN23" s="138">
        <v>0</v>
      </c>
      <c r="AO23" s="138">
        <v>0</v>
      </c>
      <c r="AP23" s="138">
        <v>0</v>
      </c>
      <c r="AQ23" s="138">
        <v>0</v>
      </c>
      <c r="AR23" s="138">
        <v>0</v>
      </c>
      <c r="AS23" s="138">
        <v>0</v>
      </c>
      <c r="AT23" s="138">
        <v>0</v>
      </c>
      <c r="AU23" s="138">
        <v>0</v>
      </c>
      <c r="AV23" s="138">
        <v>0</v>
      </c>
      <c r="AW23" s="138">
        <v>0</v>
      </c>
      <c r="AX23" s="138">
        <v>0</v>
      </c>
      <c r="AY23" s="138">
        <v>0</v>
      </c>
      <c r="AZ23" s="138">
        <v>0</v>
      </c>
      <c r="BA23" s="138">
        <v>0</v>
      </c>
      <c r="BB23" s="138">
        <v>0</v>
      </c>
      <c r="BC23" s="138">
        <v>0</v>
      </c>
    </row>
    <row r="24" spans="1:55" s="140" customFormat="1" ht="12.75" customHeight="1">
      <c r="A24" s="775" t="s">
        <v>538</v>
      </c>
      <c r="B24" s="775" t="s">
        <v>1307</v>
      </c>
      <c r="C24" s="775" t="s">
        <v>245</v>
      </c>
      <c r="D24" s="775" t="s">
        <v>889</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762" t="s">
        <v>636</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row>
    <row r="25" spans="1:55" s="140" customFormat="1" ht="12.75" customHeight="1">
      <c r="A25" s="775" t="s">
        <v>538</v>
      </c>
      <c r="B25" s="775" t="s">
        <v>74</v>
      </c>
      <c r="C25" s="775" t="s">
        <v>245</v>
      </c>
      <c r="D25" s="775" t="s">
        <v>889</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762" t="s">
        <v>637</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row>
    <row r="26" spans="1:55" s="140" customFormat="1" ht="12.75" customHeight="1">
      <c r="A26" s="775"/>
      <c r="B26" s="775"/>
      <c r="C26" s="775"/>
      <c r="D26" s="775"/>
      <c r="E26" s="141" t="str">
        <f>IF(AND(SUM(E23:E25)&gt;0,E24=0),"Missing Input",IF(AND(SUM(E23:E24)&gt;0,E25=0),"Missing Output",IF(AND(SUM(E23:E25)&gt;0,E24&gt;0,E25&gt;0),(E25*3.6)/E24*100,"")))</f>
        <v/>
      </c>
      <c r="F26" s="141" t="str">
        <f t="shared" ref="F26:V26" si="9">IF(AND(SUM(F23:F25)&gt;0,F24=0),"Missing Input",IF(AND(SUM(F23:F24)&gt;0,F25=0),"Missing Output",IF(AND(SUM(F23:F25)&gt;0,F24&gt;0,F25&gt;0),(F25*3.6)/F24*100,"")))</f>
        <v/>
      </c>
      <c r="G26" s="141" t="str">
        <f t="shared" si="9"/>
        <v/>
      </c>
      <c r="H26" s="141" t="str">
        <f t="shared" si="9"/>
        <v/>
      </c>
      <c r="I26" s="141" t="str">
        <f t="shared" si="9"/>
        <v/>
      </c>
      <c r="J26" s="141" t="str">
        <f t="shared" si="9"/>
        <v/>
      </c>
      <c r="K26" s="141" t="str">
        <f t="shared" si="9"/>
        <v/>
      </c>
      <c r="L26" s="141" t="str">
        <f t="shared" si="9"/>
        <v/>
      </c>
      <c r="M26" s="141" t="str">
        <f t="shared" si="9"/>
        <v/>
      </c>
      <c r="N26" s="141" t="str">
        <f t="shared" si="9"/>
        <v/>
      </c>
      <c r="O26" s="141" t="str">
        <f t="shared" si="9"/>
        <v/>
      </c>
      <c r="P26" s="141" t="str">
        <f t="shared" si="9"/>
        <v/>
      </c>
      <c r="Q26" s="141" t="str">
        <f t="shared" si="9"/>
        <v/>
      </c>
      <c r="R26" s="141" t="str">
        <f t="shared" si="9"/>
        <v/>
      </c>
      <c r="S26" s="141" t="str">
        <f t="shared" si="9"/>
        <v/>
      </c>
      <c r="T26" s="141" t="str">
        <f t="shared" si="9"/>
        <v/>
      </c>
      <c r="U26" s="141" t="str">
        <f t="shared" si="9"/>
        <v/>
      </c>
      <c r="V26" s="141" t="str">
        <f t="shared" si="9"/>
        <v/>
      </c>
      <c r="W26" s="141" t="str">
        <f t="shared" ref="W26:AB26" si="10">IF(AND(SUM(W23:W25)&gt;0,W24=0),"Missing Input",IF(AND(SUM(W23:W24)&gt;0,W25=0),"Missing Output",IF(AND(SUM(W23:W25)&gt;0,W24&gt;0,W25&gt;0),(W25*3.6)/W24*100,"")))</f>
        <v/>
      </c>
      <c r="X26" s="141" t="str">
        <f t="shared" si="10"/>
        <v/>
      </c>
      <c r="Y26" s="141" t="str">
        <f t="shared" si="10"/>
        <v/>
      </c>
      <c r="Z26" s="141" t="str">
        <f t="shared" si="10"/>
        <v/>
      </c>
      <c r="AA26" s="141" t="str">
        <f t="shared" si="10"/>
        <v/>
      </c>
      <c r="AB26" s="141" t="str">
        <f t="shared" si="10"/>
        <v/>
      </c>
      <c r="AC26" s="1070" t="s">
        <v>2222</v>
      </c>
      <c r="AE26" s="762" t="s">
        <v>964</v>
      </c>
      <c r="AF26" s="141" t="str">
        <f t="shared" ref="AF26:BC26" si="11">IF(AND(SUM(AF23:AF25)&gt;0,AF24=0),"Missing Input",IF(AND(SUM(AF23:AF24)&gt;0,AF25=0),"Missing Output",IF(AND(SUM(AF23:AF25)&gt;0,AF24&gt;0,AF25&gt;0),(AF25*3.6)/AF24*100,"")))</f>
        <v/>
      </c>
      <c r="AG26" s="141" t="str">
        <f t="shared" si="11"/>
        <v/>
      </c>
      <c r="AH26" s="141" t="str">
        <f t="shared" si="11"/>
        <v/>
      </c>
      <c r="AI26" s="141" t="str">
        <f t="shared" si="11"/>
        <v/>
      </c>
      <c r="AJ26" s="141" t="str">
        <f t="shared" si="11"/>
        <v/>
      </c>
      <c r="AK26" s="141" t="str">
        <f t="shared" si="11"/>
        <v/>
      </c>
      <c r="AL26" s="141" t="str">
        <f t="shared" si="11"/>
        <v/>
      </c>
      <c r="AM26" s="141" t="str">
        <f t="shared" si="11"/>
        <v/>
      </c>
      <c r="AN26" s="141" t="str">
        <f t="shared" si="11"/>
        <v/>
      </c>
      <c r="AO26" s="141" t="str">
        <f t="shared" si="11"/>
        <v/>
      </c>
      <c r="AP26" s="141" t="str">
        <f t="shared" si="11"/>
        <v/>
      </c>
      <c r="AQ26" s="141" t="str">
        <f t="shared" si="11"/>
        <v/>
      </c>
      <c r="AR26" s="141" t="str">
        <f t="shared" si="11"/>
        <v/>
      </c>
      <c r="AS26" s="141" t="str">
        <f t="shared" si="11"/>
        <v/>
      </c>
      <c r="AT26" s="141" t="str">
        <f t="shared" si="11"/>
        <v/>
      </c>
      <c r="AU26" s="141" t="str">
        <f t="shared" si="11"/>
        <v/>
      </c>
      <c r="AV26" s="141" t="str">
        <f t="shared" si="11"/>
        <v/>
      </c>
      <c r="AW26" s="141" t="str">
        <f t="shared" si="11"/>
        <v/>
      </c>
      <c r="AX26" s="141" t="str">
        <f t="shared" si="11"/>
        <v/>
      </c>
      <c r="AY26" s="141" t="str">
        <f>IF(AND(SUM(AY23:AY25)&gt;0,AY24=0),"Missing Input",IF(AND(SUM(AY23:AY24)&gt;0,AY25=0),"Missing Output",IF(AND(SUM(AY23:AY25)&gt;0,AY24&gt;0,AY25&gt;0),(AY25*3.6)/AY24*100,"")))</f>
        <v/>
      </c>
      <c r="AZ26" s="141" t="str">
        <f>IF(AND(SUM(AZ23:AZ25)&gt;0,AZ24=0),"Missing Input",IF(AND(SUM(AZ23:AZ24)&gt;0,AZ25=0),"Missing Output",IF(AND(SUM(AZ23:AZ25)&gt;0,AZ24&gt;0,AZ25&gt;0),(AZ25*3.6)/AZ24*100,"")))</f>
        <v/>
      </c>
      <c r="BA26" s="141" t="str">
        <f>IF(AND(SUM(BA23:BA25)&gt;0,BA24=0),"Missing Input",IF(AND(SUM(BA23:BA24)&gt;0,BA25=0),"Missing Output",IF(AND(SUM(BA23:BA25)&gt;0,BA24&gt;0,BA25&gt;0),(BA25*3.6)/BA24*100,"")))</f>
        <v/>
      </c>
      <c r="BB26" s="141" t="str">
        <f>IF(AND(SUM(BB23:BB25)&gt;0,BB24=0),"Missing Input",IF(AND(SUM(BB23:BB24)&gt;0,BB25=0),"Missing Output",IF(AND(SUM(BB23:BB25)&gt;0,BB24&gt;0,BB25&gt;0),(BB25*3.6)/BB24*100,"")))</f>
        <v/>
      </c>
      <c r="BC26" s="141" t="str">
        <f t="shared" si="11"/>
        <v/>
      </c>
    </row>
    <row r="27" spans="1:55" s="140" customFormat="1" ht="24" customHeight="1">
      <c r="A27" s="775"/>
      <c r="B27" s="775"/>
      <c r="C27" s="775"/>
      <c r="D27" s="775"/>
      <c r="E27" s="628"/>
      <c r="F27" s="628"/>
      <c r="G27" s="628"/>
      <c r="H27" s="628"/>
      <c r="I27" s="628"/>
      <c r="J27" s="629"/>
      <c r="K27" s="629"/>
      <c r="L27" s="629"/>
      <c r="M27" s="629"/>
      <c r="N27" s="629"/>
      <c r="O27" s="143"/>
      <c r="P27" s="629"/>
      <c r="Q27" s="629"/>
      <c r="R27" s="629"/>
      <c r="S27" s="629"/>
      <c r="T27" s="629"/>
      <c r="U27" s="629"/>
      <c r="V27" s="629"/>
      <c r="W27" s="629"/>
      <c r="X27" s="629"/>
      <c r="Y27" s="143"/>
      <c r="Z27" s="629"/>
      <c r="AA27" s="629"/>
      <c r="AB27" s="143"/>
      <c r="AC27" s="1063" t="s">
        <v>2143</v>
      </c>
      <c r="AE27" s="762" t="s">
        <v>192</v>
      </c>
      <c r="AF27" s="629"/>
      <c r="AG27" s="629"/>
      <c r="AH27" s="629"/>
      <c r="AI27" s="629"/>
      <c r="AJ27" s="629"/>
      <c r="AK27" s="629"/>
      <c r="AL27" s="629"/>
      <c r="AM27" s="629"/>
      <c r="AN27" s="629"/>
      <c r="AO27" s="629"/>
      <c r="AP27" s="629"/>
      <c r="AQ27" s="629"/>
      <c r="AR27" s="629"/>
      <c r="AS27" s="629"/>
      <c r="AT27" s="629"/>
      <c r="AU27" s="629"/>
      <c r="AV27" s="629"/>
      <c r="AW27" s="629"/>
      <c r="AX27" s="629"/>
      <c r="AY27" s="629"/>
      <c r="AZ27" s="629"/>
      <c r="BA27" s="629"/>
      <c r="BB27" s="629"/>
      <c r="BC27" s="629"/>
    </row>
    <row r="28" spans="1:55" s="140" customFormat="1" ht="12.75" customHeight="1">
      <c r="A28" s="775" t="s">
        <v>538</v>
      </c>
      <c r="B28" s="775" t="s">
        <v>73</v>
      </c>
      <c r="C28" s="775" t="s">
        <v>246</v>
      </c>
      <c r="D28" s="775" t="s">
        <v>889</v>
      </c>
      <c r="E28" s="138">
        <v>0</v>
      </c>
      <c r="F28" s="138">
        <v>0</v>
      </c>
      <c r="G28" s="138">
        <v>0</v>
      </c>
      <c r="H28" s="138">
        <v>0</v>
      </c>
      <c r="I28" s="138">
        <v>0</v>
      </c>
      <c r="J28" s="138">
        <v>0</v>
      </c>
      <c r="K28" s="138">
        <v>0</v>
      </c>
      <c r="L28" s="138">
        <v>0</v>
      </c>
      <c r="M28" s="138">
        <v>0</v>
      </c>
      <c r="N28" s="138">
        <v>0</v>
      </c>
      <c r="O28" s="138">
        <v>0</v>
      </c>
      <c r="P28" s="138">
        <v>0</v>
      </c>
      <c r="Q28" s="138">
        <v>0</v>
      </c>
      <c r="R28" s="138">
        <v>0</v>
      </c>
      <c r="S28" s="138">
        <v>0</v>
      </c>
      <c r="T28" s="138">
        <v>0</v>
      </c>
      <c r="U28" s="138">
        <v>0</v>
      </c>
      <c r="V28" s="138">
        <v>0</v>
      </c>
      <c r="W28" s="138">
        <v>0</v>
      </c>
      <c r="X28" s="138">
        <v>0</v>
      </c>
      <c r="Y28" s="138">
        <v>0</v>
      </c>
      <c r="Z28" s="138">
        <v>0</v>
      </c>
      <c r="AA28" s="138">
        <v>0</v>
      </c>
      <c r="AB28" s="138">
        <v>0</v>
      </c>
      <c r="AC28" s="1054" t="s">
        <v>2219</v>
      </c>
      <c r="AE28" s="762" t="s">
        <v>1474</v>
      </c>
      <c r="AF28" s="138">
        <v>0</v>
      </c>
      <c r="AG28" s="138">
        <v>0</v>
      </c>
      <c r="AH28" s="138">
        <v>0</v>
      </c>
      <c r="AI28" s="138">
        <v>0</v>
      </c>
      <c r="AJ28" s="138">
        <v>0</v>
      </c>
      <c r="AK28" s="138">
        <v>0</v>
      </c>
      <c r="AL28" s="138">
        <v>0</v>
      </c>
      <c r="AM28" s="138">
        <v>0</v>
      </c>
      <c r="AN28" s="138">
        <v>0</v>
      </c>
      <c r="AO28" s="138">
        <v>0</v>
      </c>
      <c r="AP28" s="138">
        <v>0</v>
      </c>
      <c r="AQ28" s="138">
        <v>0</v>
      </c>
      <c r="AR28" s="138">
        <v>0</v>
      </c>
      <c r="AS28" s="138">
        <v>0</v>
      </c>
      <c r="AT28" s="138">
        <v>0</v>
      </c>
      <c r="AU28" s="138">
        <v>0</v>
      </c>
      <c r="AV28" s="138">
        <v>0</v>
      </c>
      <c r="AW28" s="138">
        <v>0</v>
      </c>
      <c r="AX28" s="138">
        <v>0</v>
      </c>
      <c r="AY28" s="138">
        <v>0</v>
      </c>
      <c r="AZ28" s="138">
        <v>0</v>
      </c>
      <c r="BA28" s="138">
        <v>0</v>
      </c>
      <c r="BB28" s="138">
        <v>0</v>
      </c>
      <c r="BC28" s="138">
        <v>0</v>
      </c>
    </row>
    <row r="29" spans="1:55" s="140" customFormat="1" ht="12.75" customHeight="1">
      <c r="A29" s="775" t="s">
        <v>538</v>
      </c>
      <c r="B29" s="775" t="s">
        <v>1307</v>
      </c>
      <c r="C29" s="775" t="s">
        <v>246</v>
      </c>
      <c r="D29" s="775" t="s">
        <v>889</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762" t="s">
        <v>636</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row>
    <row r="30" spans="1:55" s="140" customFormat="1" ht="12.75" customHeight="1">
      <c r="A30" s="775" t="s">
        <v>538</v>
      </c>
      <c r="B30" s="775" t="s">
        <v>74</v>
      </c>
      <c r="C30" s="775" t="s">
        <v>246</v>
      </c>
      <c r="D30" s="775" t="s">
        <v>889</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2221</v>
      </c>
      <c r="AE30" s="762" t="s">
        <v>637</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row>
    <row r="31" spans="1:55" s="140" customFormat="1" ht="12.75" customHeight="1">
      <c r="A31" s="775" t="s">
        <v>538</v>
      </c>
      <c r="B31" s="775" t="s">
        <v>75</v>
      </c>
      <c r="C31" s="775" t="s">
        <v>246</v>
      </c>
      <c r="D31" s="775" t="s">
        <v>889</v>
      </c>
      <c r="E31" s="138">
        <v>0</v>
      </c>
      <c r="F31" s="138">
        <v>0</v>
      </c>
      <c r="G31" s="138">
        <v>0</v>
      </c>
      <c r="H31" s="138">
        <v>0</v>
      </c>
      <c r="I31" s="138">
        <v>0</v>
      </c>
      <c r="J31" s="138">
        <v>0</v>
      </c>
      <c r="K31" s="138">
        <v>0</v>
      </c>
      <c r="L31" s="138">
        <v>0</v>
      </c>
      <c r="M31" s="138">
        <v>0</v>
      </c>
      <c r="N31" s="138">
        <v>0</v>
      </c>
      <c r="O31" s="138">
        <v>0</v>
      </c>
      <c r="P31" s="138">
        <v>0</v>
      </c>
      <c r="Q31" s="138">
        <v>0</v>
      </c>
      <c r="R31" s="138">
        <v>0</v>
      </c>
      <c r="S31" s="138">
        <v>0</v>
      </c>
      <c r="T31" s="138">
        <v>0</v>
      </c>
      <c r="U31" s="138">
        <v>0</v>
      </c>
      <c r="V31" s="138">
        <v>0</v>
      </c>
      <c r="W31" s="138">
        <v>0</v>
      </c>
      <c r="X31" s="138">
        <v>0</v>
      </c>
      <c r="Y31" s="138">
        <v>0</v>
      </c>
      <c r="Z31" s="138">
        <v>0</v>
      </c>
      <c r="AA31" s="138">
        <v>0</v>
      </c>
      <c r="AB31" s="138">
        <v>0</v>
      </c>
      <c r="AC31" s="1054" t="s">
        <v>2225</v>
      </c>
      <c r="AE31" s="762" t="s">
        <v>638</v>
      </c>
      <c r="AF31" s="138">
        <v>0</v>
      </c>
      <c r="AG31" s="138">
        <v>0</v>
      </c>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0</v>
      </c>
      <c r="AW31" s="138">
        <v>0</v>
      </c>
      <c r="AX31" s="138">
        <v>0</v>
      </c>
      <c r="AY31" s="138">
        <v>0</v>
      </c>
      <c r="AZ31" s="138">
        <v>0</v>
      </c>
      <c r="BA31" s="138">
        <v>0</v>
      </c>
      <c r="BB31" s="138">
        <v>0</v>
      </c>
      <c r="BC31" s="138">
        <v>0</v>
      </c>
    </row>
    <row r="32" spans="1:55" s="140" customFormat="1" ht="12.75" customHeight="1">
      <c r="A32" s="775"/>
      <c r="B32" s="775"/>
      <c r="C32" s="775"/>
      <c r="D32" s="775"/>
      <c r="E32" s="141" t="str">
        <f>IF(AND(SUM(E28:E31)&gt;0,E29=0),"Missing Input",IF(AND(SUM(E28:E31)&gt;0,E30=0),"Missing Output",IF(AND(SUM(E28:E31)&gt;0,E29&gt;0,E30&gt;0),(E30*3.6+E31)/E29*100,"")))</f>
        <v/>
      </c>
      <c r="F32" s="141" t="str">
        <f t="shared" ref="F32:V32" si="12">IF(AND(SUM(F28:F31)&gt;0,F29=0),"Missing Input",IF(AND(SUM(F28:F31)&gt;0,F30=0),"Missing Output",IF(AND(SUM(F28:F31)&gt;0,F29&gt;0,F30&gt;0),(F30*3.6+F31)/F29*100,"")))</f>
        <v/>
      </c>
      <c r="G32" s="141" t="str">
        <f t="shared" si="12"/>
        <v/>
      </c>
      <c r="H32" s="141" t="str">
        <f t="shared" si="12"/>
        <v/>
      </c>
      <c r="I32" s="141" t="str">
        <f t="shared" si="12"/>
        <v/>
      </c>
      <c r="J32" s="141" t="str">
        <f t="shared" si="12"/>
        <v/>
      </c>
      <c r="K32" s="141" t="str">
        <f t="shared" si="12"/>
        <v/>
      </c>
      <c r="L32" s="141" t="str">
        <f t="shared" si="12"/>
        <v/>
      </c>
      <c r="M32" s="141" t="str">
        <f t="shared" si="12"/>
        <v/>
      </c>
      <c r="N32" s="141" t="str">
        <f t="shared" si="12"/>
        <v/>
      </c>
      <c r="O32" s="141" t="str">
        <f t="shared" si="12"/>
        <v/>
      </c>
      <c r="P32" s="141" t="str">
        <f t="shared" si="12"/>
        <v/>
      </c>
      <c r="Q32" s="141" t="str">
        <f t="shared" si="12"/>
        <v/>
      </c>
      <c r="R32" s="141" t="str">
        <f t="shared" si="12"/>
        <v/>
      </c>
      <c r="S32" s="141" t="str">
        <f t="shared" si="12"/>
        <v/>
      </c>
      <c r="T32" s="141" t="str">
        <f t="shared" si="12"/>
        <v/>
      </c>
      <c r="U32" s="141" t="str">
        <f t="shared" si="12"/>
        <v/>
      </c>
      <c r="V32" s="141" t="str">
        <f t="shared" si="12"/>
        <v/>
      </c>
      <c r="W32" s="141" t="str">
        <f t="shared" ref="W32:AB32" si="13">IF(AND(SUM(W28:W31)&gt;0,W29=0),"Missing Input",IF(AND(SUM(W28:W31)&gt;0,W30=0),"Missing Output",IF(AND(SUM(W28:W31)&gt;0,W29&gt;0,W30&gt;0),(W30*3.6+W31)/W29*100,"")))</f>
        <v/>
      </c>
      <c r="X32" s="141" t="str">
        <f t="shared" si="13"/>
        <v/>
      </c>
      <c r="Y32" s="141" t="str">
        <f t="shared" si="13"/>
        <v/>
      </c>
      <c r="Z32" s="141" t="str">
        <f t="shared" si="13"/>
        <v/>
      </c>
      <c r="AA32" s="141" t="str">
        <f t="shared" si="13"/>
        <v/>
      </c>
      <c r="AB32" s="141" t="str">
        <f t="shared" si="13"/>
        <v/>
      </c>
      <c r="AC32" s="1070" t="s">
        <v>2222</v>
      </c>
      <c r="AE32" s="762" t="s">
        <v>964</v>
      </c>
      <c r="AF32" s="141" t="str">
        <f t="shared" ref="AF32:BC32" si="14">IF(AND(SUM(AF28:AF31)&gt;0,AF29=0),"Missing Input",IF(AND(SUM(AF28:AF31)&gt;0,AF30=0),"Missing Output",IF(AND(SUM(AF28:AF31)&gt;0,AF29&gt;0,AF30&gt;0),(AF30*3.6+AF31)/AF29*100,"")))</f>
        <v/>
      </c>
      <c r="AG32" s="141" t="str">
        <f t="shared" si="14"/>
        <v/>
      </c>
      <c r="AH32" s="141" t="str">
        <f t="shared" si="14"/>
        <v/>
      </c>
      <c r="AI32" s="141" t="str">
        <f t="shared" si="14"/>
        <v/>
      </c>
      <c r="AJ32" s="141" t="str">
        <f t="shared" si="14"/>
        <v/>
      </c>
      <c r="AK32" s="141" t="str">
        <f t="shared" si="14"/>
        <v/>
      </c>
      <c r="AL32" s="141" t="str">
        <f t="shared" si="14"/>
        <v/>
      </c>
      <c r="AM32" s="141" t="str">
        <f t="shared" si="14"/>
        <v/>
      </c>
      <c r="AN32" s="141" t="str">
        <f t="shared" si="14"/>
        <v/>
      </c>
      <c r="AO32" s="141" t="str">
        <f t="shared" si="14"/>
        <v/>
      </c>
      <c r="AP32" s="141" t="str">
        <f t="shared" si="14"/>
        <v/>
      </c>
      <c r="AQ32" s="141" t="str">
        <f t="shared" si="14"/>
        <v/>
      </c>
      <c r="AR32" s="141" t="str">
        <f t="shared" si="14"/>
        <v/>
      </c>
      <c r="AS32" s="141" t="str">
        <f t="shared" si="14"/>
        <v/>
      </c>
      <c r="AT32" s="141" t="str">
        <f t="shared" si="14"/>
        <v/>
      </c>
      <c r="AU32" s="141" t="str">
        <f t="shared" si="14"/>
        <v/>
      </c>
      <c r="AV32" s="141" t="str">
        <f t="shared" si="14"/>
        <v/>
      </c>
      <c r="AW32" s="141" t="str">
        <f t="shared" si="14"/>
        <v/>
      </c>
      <c r="AX32" s="141" t="str">
        <f t="shared" si="14"/>
        <v/>
      </c>
      <c r="AY32" s="141" t="str">
        <f>IF(AND(SUM(AY28:AY31)&gt;0,AY29=0),"Missing Input",IF(AND(SUM(AY28:AY31)&gt;0,AY30=0),"Missing Output",IF(AND(SUM(AY28:AY31)&gt;0,AY29&gt;0,AY30&gt;0),(AY30*3.6+AY31)/AY29*100,"")))</f>
        <v/>
      </c>
      <c r="AZ32" s="141" t="str">
        <f>IF(AND(SUM(AZ28:AZ31)&gt;0,AZ29=0),"Missing Input",IF(AND(SUM(AZ28:AZ31)&gt;0,AZ30=0),"Missing Output",IF(AND(SUM(AZ28:AZ31)&gt;0,AZ29&gt;0,AZ30&gt;0),(AZ30*3.6+AZ31)/AZ29*100,"")))</f>
        <v/>
      </c>
      <c r="BA32" s="141" t="str">
        <f>IF(AND(SUM(BA28:BA31)&gt;0,BA29=0),"Missing Input",IF(AND(SUM(BA28:BA31)&gt;0,BA30=0),"Missing Output",IF(AND(SUM(BA28:BA31)&gt;0,BA29&gt;0,BA30&gt;0),(BA30*3.6+BA31)/BA29*100,"")))</f>
        <v/>
      </c>
      <c r="BB32" s="141" t="str">
        <f>IF(AND(SUM(BB28:BB31)&gt;0,BB29=0),"Missing Input",IF(AND(SUM(BB28:BB31)&gt;0,BB30=0),"Missing Output",IF(AND(SUM(BB28:BB31)&gt;0,BB29&gt;0,BB30&gt;0),(BB30*3.6+BB31)/BB29*100,"")))</f>
        <v/>
      </c>
      <c r="BC32" s="141" t="str">
        <f t="shared" si="14"/>
        <v/>
      </c>
    </row>
    <row r="33" spans="1:55" s="140" customFormat="1" ht="24" customHeight="1">
      <c r="A33" s="775"/>
      <c r="B33" s="775"/>
      <c r="C33" s="775"/>
      <c r="D33" s="775"/>
      <c r="E33" s="628"/>
      <c r="F33" s="628"/>
      <c r="G33" s="628"/>
      <c r="H33" s="628"/>
      <c r="I33" s="628"/>
      <c r="J33" s="629"/>
      <c r="K33" s="629"/>
      <c r="L33" s="629"/>
      <c r="M33" s="629"/>
      <c r="N33" s="629"/>
      <c r="O33" s="143"/>
      <c r="P33" s="629"/>
      <c r="Q33" s="629"/>
      <c r="R33" s="629"/>
      <c r="S33" s="629"/>
      <c r="T33" s="629"/>
      <c r="U33" s="629"/>
      <c r="V33" s="629"/>
      <c r="W33" s="629"/>
      <c r="X33" s="629"/>
      <c r="Y33" s="143"/>
      <c r="Z33" s="629"/>
      <c r="AA33" s="629"/>
      <c r="AB33" s="143"/>
      <c r="AC33" s="1066" t="s">
        <v>2154</v>
      </c>
      <c r="AE33" s="762" t="s">
        <v>199</v>
      </c>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629"/>
      <c r="BB33" s="629"/>
      <c r="BC33" s="629"/>
    </row>
    <row r="34" spans="1:55" s="140" customFormat="1" ht="12.75" customHeight="1">
      <c r="A34" s="775" t="s">
        <v>538</v>
      </c>
      <c r="B34" s="775" t="s">
        <v>73</v>
      </c>
      <c r="C34" s="775" t="s">
        <v>247</v>
      </c>
      <c r="D34" s="775" t="s">
        <v>889</v>
      </c>
      <c r="E34" s="138">
        <v>0</v>
      </c>
      <c r="F34" s="138">
        <v>0</v>
      </c>
      <c r="G34" s="138">
        <v>0</v>
      </c>
      <c r="H34" s="138">
        <v>0</v>
      </c>
      <c r="I34" s="138">
        <v>0</v>
      </c>
      <c r="J34" s="138">
        <v>0</v>
      </c>
      <c r="K34" s="138">
        <v>0</v>
      </c>
      <c r="L34" s="138">
        <v>0</v>
      </c>
      <c r="M34" s="138">
        <v>0</v>
      </c>
      <c r="N34" s="138">
        <v>0</v>
      </c>
      <c r="O34" s="138">
        <v>0</v>
      </c>
      <c r="P34" s="138">
        <v>0</v>
      </c>
      <c r="Q34" s="138">
        <v>0</v>
      </c>
      <c r="R34" s="138">
        <v>0</v>
      </c>
      <c r="S34" s="138">
        <v>0</v>
      </c>
      <c r="T34" s="138">
        <v>0</v>
      </c>
      <c r="U34" s="138">
        <v>0</v>
      </c>
      <c r="V34" s="138">
        <v>0</v>
      </c>
      <c r="W34" s="138">
        <v>0</v>
      </c>
      <c r="X34" s="138">
        <v>0</v>
      </c>
      <c r="Y34" s="138">
        <v>0</v>
      </c>
      <c r="Z34" s="138">
        <v>0</v>
      </c>
      <c r="AA34" s="138">
        <v>0</v>
      </c>
      <c r="AB34" s="138">
        <v>0</v>
      </c>
      <c r="AC34" s="1054" t="s">
        <v>2219</v>
      </c>
      <c r="AE34" s="762" t="s">
        <v>1474</v>
      </c>
      <c r="AF34" s="138">
        <v>0</v>
      </c>
      <c r="AG34" s="138">
        <v>0</v>
      </c>
      <c r="AH34" s="138">
        <v>0</v>
      </c>
      <c r="AI34" s="138">
        <v>0</v>
      </c>
      <c r="AJ34" s="138">
        <v>0</v>
      </c>
      <c r="AK34" s="138">
        <v>0</v>
      </c>
      <c r="AL34" s="138">
        <v>0</v>
      </c>
      <c r="AM34" s="138">
        <v>0</v>
      </c>
      <c r="AN34" s="138">
        <v>0</v>
      </c>
      <c r="AO34" s="138">
        <v>0</v>
      </c>
      <c r="AP34" s="138">
        <v>0</v>
      </c>
      <c r="AQ34" s="138">
        <v>0</v>
      </c>
      <c r="AR34" s="138">
        <v>0</v>
      </c>
      <c r="AS34" s="138">
        <v>0</v>
      </c>
      <c r="AT34" s="138">
        <v>0</v>
      </c>
      <c r="AU34" s="138">
        <v>0</v>
      </c>
      <c r="AV34" s="138">
        <v>0</v>
      </c>
      <c r="AW34" s="138">
        <v>0</v>
      </c>
      <c r="AX34" s="138">
        <v>0</v>
      </c>
      <c r="AY34" s="138">
        <v>0</v>
      </c>
      <c r="AZ34" s="138">
        <v>0</v>
      </c>
      <c r="BA34" s="138">
        <v>0</v>
      </c>
      <c r="BB34" s="138">
        <v>0</v>
      </c>
      <c r="BC34" s="138">
        <v>0</v>
      </c>
    </row>
    <row r="35" spans="1:55" s="140" customFormat="1" ht="12.75" customHeight="1">
      <c r="A35" s="748" t="s">
        <v>538</v>
      </c>
      <c r="B35" s="775" t="s">
        <v>1307</v>
      </c>
      <c r="C35" s="775" t="s">
        <v>247</v>
      </c>
      <c r="D35" s="775" t="s">
        <v>889</v>
      </c>
      <c r="E35" s="138">
        <v>0</v>
      </c>
      <c r="F35" s="138">
        <v>0</v>
      </c>
      <c r="G35" s="138">
        <v>0</v>
      </c>
      <c r="H35" s="138">
        <v>0</v>
      </c>
      <c r="I35" s="138">
        <v>0</v>
      </c>
      <c r="J35" s="138">
        <v>0</v>
      </c>
      <c r="K35" s="138">
        <v>0</v>
      </c>
      <c r="L35" s="138">
        <v>0</v>
      </c>
      <c r="M35" s="138">
        <v>0</v>
      </c>
      <c r="N35" s="138">
        <v>0</v>
      </c>
      <c r="O35" s="138">
        <v>0</v>
      </c>
      <c r="P35" s="138">
        <v>0</v>
      </c>
      <c r="Q35" s="138">
        <v>0</v>
      </c>
      <c r="R35" s="138">
        <v>0</v>
      </c>
      <c r="S35" s="138">
        <v>0</v>
      </c>
      <c r="T35" s="138">
        <v>0</v>
      </c>
      <c r="U35" s="138">
        <v>0</v>
      </c>
      <c r="V35" s="138">
        <v>0</v>
      </c>
      <c r="W35" s="138">
        <v>0</v>
      </c>
      <c r="X35" s="138">
        <v>0</v>
      </c>
      <c r="Y35" s="138">
        <v>0</v>
      </c>
      <c r="Z35" s="138">
        <v>0</v>
      </c>
      <c r="AA35" s="138">
        <v>0</v>
      </c>
      <c r="AB35" s="138">
        <v>0</v>
      </c>
      <c r="AC35" s="1054" t="s">
        <v>2220</v>
      </c>
      <c r="AE35" s="762" t="s">
        <v>636</v>
      </c>
      <c r="AF35" s="138">
        <v>0</v>
      </c>
      <c r="AG35" s="138">
        <v>0</v>
      </c>
      <c r="AH35" s="138">
        <v>0</v>
      </c>
      <c r="AI35" s="138">
        <v>0</v>
      </c>
      <c r="AJ35" s="138">
        <v>0</v>
      </c>
      <c r="AK35" s="138">
        <v>0</v>
      </c>
      <c r="AL35" s="138">
        <v>0</v>
      </c>
      <c r="AM35" s="138">
        <v>0</v>
      </c>
      <c r="AN35" s="138">
        <v>0</v>
      </c>
      <c r="AO35" s="138">
        <v>0</v>
      </c>
      <c r="AP35" s="138">
        <v>0</v>
      </c>
      <c r="AQ35" s="138">
        <v>0</v>
      </c>
      <c r="AR35" s="138">
        <v>0</v>
      </c>
      <c r="AS35" s="138">
        <v>0</v>
      </c>
      <c r="AT35" s="138">
        <v>0</v>
      </c>
      <c r="AU35" s="138">
        <v>0</v>
      </c>
      <c r="AV35" s="138">
        <v>0</v>
      </c>
      <c r="AW35" s="138">
        <v>0</v>
      </c>
      <c r="AX35" s="138">
        <v>0</v>
      </c>
      <c r="AY35" s="138">
        <v>0</v>
      </c>
      <c r="AZ35" s="138">
        <v>0</v>
      </c>
      <c r="BA35" s="138">
        <v>0</v>
      </c>
      <c r="BB35" s="138">
        <v>0</v>
      </c>
      <c r="BC35" s="138">
        <v>0</v>
      </c>
    </row>
    <row r="36" spans="1:55" s="140" customFormat="1" ht="12.75" customHeight="1">
      <c r="A36" s="777" t="s">
        <v>538</v>
      </c>
      <c r="B36" s="775" t="s">
        <v>75</v>
      </c>
      <c r="C36" s="775" t="s">
        <v>247</v>
      </c>
      <c r="D36" s="775" t="s">
        <v>889</v>
      </c>
      <c r="E36" s="138">
        <v>0</v>
      </c>
      <c r="F36" s="138">
        <v>0</v>
      </c>
      <c r="G36" s="138">
        <v>0</v>
      </c>
      <c r="H36" s="138">
        <v>0</v>
      </c>
      <c r="I36" s="138">
        <v>0</v>
      </c>
      <c r="J36" s="138">
        <v>0</v>
      </c>
      <c r="K36" s="138">
        <v>0</v>
      </c>
      <c r="L36" s="138">
        <v>0</v>
      </c>
      <c r="M36" s="138">
        <v>0</v>
      </c>
      <c r="N36" s="138">
        <v>0</v>
      </c>
      <c r="O36" s="138">
        <v>0</v>
      </c>
      <c r="P36" s="138">
        <v>0</v>
      </c>
      <c r="Q36" s="138">
        <v>0</v>
      </c>
      <c r="R36" s="138">
        <v>0</v>
      </c>
      <c r="S36" s="138">
        <v>0</v>
      </c>
      <c r="T36" s="138">
        <v>0</v>
      </c>
      <c r="U36" s="138">
        <v>0</v>
      </c>
      <c r="V36" s="138">
        <v>0</v>
      </c>
      <c r="W36" s="138">
        <v>0</v>
      </c>
      <c r="X36" s="138">
        <v>0</v>
      </c>
      <c r="Y36" s="138">
        <v>0</v>
      </c>
      <c r="Z36" s="138">
        <v>0</v>
      </c>
      <c r="AA36" s="138">
        <v>0</v>
      </c>
      <c r="AB36" s="138">
        <v>0</v>
      </c>
      <c r="AC36" s="1054" t="s">
        <v>2225</v>
      </c>
      <c r="AE36" s="762" t="s">
        <v>638</v>
      </c>
      <c r="AF36" s="138">
        <v>0</v>
      </c>
      <c r="AG36" s="138">
        <v>0</v>
      </c>
      <c r="AH36" s="138">
        <v>0</v>
      </c>
      <c r="AI36" s="138">
        <v>0</v>
      </c>
      <c r="AJ36" s="138">
        <v>0</v>
      </c>
      <c r="AK36" s="138">
        <v>0</v>
      </c>
      <c r="AL36" s="138">
        <v>0</v>
      </c>
      <c r="AM36" s="138">
        <v>0</v>
      </c>
      <c r="AN36" s="138">
        <v>0</v>
      </c>
      <c r="AO36" s="138">
        <v>0</v>
      </c>
      <c r="AP36" s="138">
        <v>0</v>
      </c>
      <c r="AQ36" s="138">
        <v>0</v>
      </c>
      <c r="AR36" s="138">
        <v>0</v>
      </c>
      <c r="AS36" s="138">
        <v>0</v>
      </c>
      <c r="AT36" s="138">
        <v>0</v>
      </c>
      <c r="AU36" s="138">
        <v>0</v>
      </c>
      <c r="AV36" s="138">
        <v>0</v>
      </c>
      <c r="AW36" s="138">
        <v>0</v>
      </c>
      <c r="AX36" s="138">
        <v>0</v>
      </c>
      <c r="AY36" s="138">
        <v>0</v>
      </c>
      <c r="AZ36" s="138">
        <v>0</v>
      </c>
      <c r="BA36" s="138">
        <v>0</v>
      </c>
      <c r="BB36" s="138">
        <v>0</v>
      </c>
      <c r="BC36" s="138">
        <v>0</v>
      </c>
    </row>
    <row r="37" spans="1:55" s="140" customFormat="1" ht="12.75" customHeight="1">
      <c r="A37" s="777"/>
      <c r="B37" s="775"/>
      <c r="C37" s="775"/>
      <c r="D37" s="775"/>
      <c r="E37" s="141" t="str">
        <f>IF(AND(SUM(E34:E36)&gt;0,E35=0),"Missing Input",IF(AND(SUM(E34:E35)&gt;0,E36=0),"Missing Output",IF(AND(SUM(E34:E36)&gt;0,E35&gt;0,E36&gt;0),(E36/E35)*100,"")))</f>
        <v/>
      </c>
      <c r="F37" s="141" t="str">
        <f t="shared" ref="F37:V37" si="15">IF(AND(SUM(F34:F36)&gt;0,F35=0),"Missing Input",IF(AND(SUM(F34:F35)&gt;0,F36=0),"Missing Output",IF(AND(SUM(F34:F36)&gt;0,F35&gt;0,F36&gt;0),(F36/F35)*100,"")))</f>
        <v/>
      </c>
      <c r="G37" s="141" t="str">
        <f t="shared" si="15"/>
        <v/>
      </c>
      <c r="H37" s="141" t="str">
        <f t="shared" si="15"/>
        <v/>
      </c>
      <c r="I37" s="141" t="str">
        <f t="shared" si="15"/>
        <v/>
      </c>
      <c r="J37" s="141" t="str">
        <f t="shared" si="15"/>
        <v/>
      </c>
      <c r="K37" s="141" t="str">
        <f t="shared" si="15"/>
        <v/>
      </c>
      <c r="L37" s="141" t="str">
        <f t="shared" si="15"/>
        <v/>
      </c>
      <c r="M37" s="141" t="str">
        <f t="shared" si="15"/>
        <v/>
      </c>
      <c r="N37" s="141" t="str">
        <f t="shared" si="15"/>
        <v/>
      </c>
      <c r="O37" s="141" t="str">
        <f t="shared" si="15"/>
        <v/>
      </c>
      <c r="P37" s="141" t="str">
        <f t="shared" si="15"/>
        <v/>
      </c>
      <c r="Q37" s="141" t="str">
        <f t="shared" si="15"/>
        <v/>
      </c>
      <c r="R37" s="141" t="str">
        <f t="shared" si="15"/>
        <v/>
      </c>
      <c r="S37" s="141" t="str">
        <f t="shared" si="15"/>
        <v/>
      </c>
      <c r="T37" s="141" t="str">
        <f t="shared" si="15"/>
        <v/>
      </c>
      <c r="U37" s="141" t="str">
        <f t="shared" si="15"/>
        <v/>
      </c>
      <c r="V37" s="141" t="str">
        <f t="shared" si="15"/>
        <v/>
      </c>
      <c r="W37" s="141" t="str">
        <f t="shared" ref="W37:AB37" si="16">IF(AND(SUM(W34:W36)&gt;0,W35=0),"Missing Input",IF(AND(SUM(W34:W35)&gt;0,W36=0),"Missing Output",IF(AND(SUM(W34:W36)&gt;0,W35&gt;0,W36&gt;0),(W36/W35)*100,"")))</f>
        <v/>
      </c>
      <c r="X37" s="141" t="str">
        <f t="shared" si="16"/>
        <v/>
      </c>
      <c r="Y37" s="141" t="str">
        <f t="shared" si="16"/>
        <v/>
      </c>
      <c r="Z37" s="141" t="str">
        <f t="shared" si="16"/>
        <v/>
      </c>
      <c r="AA37" s="141" t="str">
        <f t="shared" si="16"/>
        <v/>
      </c>
      <c r="AB37" s="141" t="str">
        <f t="shared" si="16"/>
        <v/>
      </c>
      <c r="AC37" s="1070" t="s">
        <v>2222</v>
      </c>
      <c r="AE37" s="762" t="s">
        <v>964</v>
      </c>
      <c r="AF37" s="141" t="str">
        <f t="shared" ref="AF37:BC37" si="17">IF(AND(SUM(AF34:AF36)&gt;0,AF35=0),"Missing Input",IF(AND(SUM(AF34:AF35)&gt;0,AF36=0),"Missing Output",IF(AND(SUM(AF34:AF36)&gt;0,AF35&gt;0,AF36&gt;0),(AF36/AF35)*100,"")))</f>
        <v/>
      </c>
      <c r="AG37" s="141" t="str">
        <f t="shared" si="17"/>
        <v/>
      </c>
      <c r="AH37" s="141" t="str">
        <f t="shared" si="17"/>
        <v/>
      </c>
      <c r="AI37" s="141" t="str">
        <f t="shared" si="17"/>
        <v/>
      </c>
      <c r="AJ37" s="141" t="str">
        <f t="shared" si="17"/>
        <v/>
      </c>
      <c r="AK37" s="141" t="str">
        <f t="shared" si="17"/>
        <v/>
      </c>
      <c r="AL37" s="141" t="str">
        <f t="shared" si="17"/>
        <v/>
      </c>
      <c r="AM37" s="141" t="str">
        <f t="shared" si="17"/>
        <v/>
      </c>
      <c r="AN37" s="141" t="str">
        <f t="shared" si="17"/>
        <v/>
      </c>
      <c r="AO37" s="141" t="str">
        <f t="shared" si="17"/>
        <v/>
      </c>
      <c r="AP37" s="141" t="str">
        <f t="shared" si="17"/>
        <v/>
      </c>
      <c r="AQ37" s="141" t="str">
        <f t="shared" si="17"/>
        <v/>
      </c>
      <c r="AR37" s="141" t="str">
        <f t="shared" si="17"/>
        <v/>
      </c>
      <c r="AS37" s="141" t="str">
        <f t="shared" si="17"/>
        <v/>
      </c>
      <c r="AT37" s="141" t="str">
        <f t="shared" si="17"/>
        <v/>
      </c>
      <c r="AU37" s="141" t="str">
        <f t="shared" si="17"/>
        <v/>
      </c>
      <c r="AV37" s="141" t="str">
        <f t="shared" si="17"/>
        <v/>
      </c>
      <c r="AW37" s="141" t="str">
        <f t="shared" si="17"/>
        <v/>
      </c>
      <c r="AX37" s="141" t="str">
        <f t="shared" si="17"/>
        <v/>
      </c>
      <c r="AY37" s="141" t="str">
        <f>IF(AND(SUM(AY34:AY36)&gt;0,AY35=0),"Missing Input",IF(AND(SUM(AY34:AY35)&gt;0,AY36=0),"Missing Output",IF(AND(SUM(AY34:AY36)&gt;0,AY35&gt;0,AY36&gt;0),(AY36/AY35)*100,"")))</f>
        <v/>
      </c>
      <c r="AZ37" s="141" t="str">
        <f>IF(AND(SUM(AZ34:AZ36)&gt;0,AZ35=0),"Missing Input",IF(AND(SUM(AZ34:AZ35)&gt;0,AZ36=0),"Missing Output",IF(AND(SUM(AZ34:AZ36)&gt;0,AZ35&gt;0,AZ36&gt;0),(AZ36/AZ35)*100,"")))</f>
        <v/>
      </c>
      <c r="BA37" s="141" t="str">
        <f>IF(AND(SUM(BA34:BA36)&gt;0,BA35=0),"Missing Input",IF(AND(SUM(BA34:BA35)&gt;0,BA36=0),"Missing Output",IF(AND(SUM(BA34:BA36)&gt;0,BA35&gt;0,BA36&gt;0),(BA36/BA35)*100,"")))</f>
        <v/>
      </c>
      <c r="BB37" s="141" t="str">
        <f>IF(AND(SUM(BB34:BB36)&gt;0,BB35=0),"Missing Input",IF(AND(SUM(BB34:BB35)&gt;0,BB36=0),"Missing Output",IF(AND(SUM(BB34:BB36)&gt;0,BB35&gt;0,BB36&gt;0),(BB36/BB35)*100,"")))</f>
        <v/>
      </c>
      <c r="BC37" s="141" t="str">
        <f t="shared" si="17"/>
        <v/>
      </c>
    </row>
    <row r="38" spans="1:55" s="140" customFormat="1" ht="24" customHeight="1">
      <c r="A38" s="777"/>
      <c r="B38" s="775"/>
      <c r="C38" s="775"/>
      <c r="D38" s="775"/>
      <c r="E38" s="142"/>
      <c r="F38" s="142"/>
      <c r="G38" s="142"/>
      <c r="H38" s="142"/>
      <c r="I38" s="142"/>
      <c r="J38" s="143"/>
      <c r="K38" s="143"/>
      <c r="L38" s="143"/>
      <c r="M38" s="143"/>
      <c r="N38" s="143"/>
      <c r="O38" s="143"/>
      <c r="P38" s="143"/>
      <c r="Q38" s="143"/>
      <c r="R38" s="143"/>
      <c r="S38" s="143"/>
      <c r="T38" s="143"/>
      <c r="U38" s="143"/>
      <c r="V38" s="143"/>
      <c r="W38" s="143"/>
      <c r="X38" s="143"/>
      <c r="Y38" s="143"/>
      <c r="Z38" s="143"/>
      <c r="AA38" s="143"/>
      <c r="AB38" s="143"/>
      <c r="AC38" s="1071" t="s">
        <v>2223</v>
      </c>
      <c r="AE38" s="762" t="s">
        <v>759</v>
      </c>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row>
    <row r="39" spans="1:55" s="140" customFormat="1">
      <c r="A39" s="777" t="s">
        <v>538</v>
      </c>
      <c r="B39" s="793" t="s">
        <v>74</v>
      </c>
      <c r="C39" s="775" t="s">
        <v>615</v>
      </c>
      <c r="D39" s="775" t="s">
        <v>889</v>
      </c>
      <c r="E39" s="718">
        <f>SUM(E9,E14,E25,E30)</f>
        <v>0</v>
      </c>
      <c r="F39" s="718">
        <f t="shared" ref="F39:R39" si="18">SUM(F9,F14,F25,F30)</f>
        <v>0</v>
      </c>
      <c r="G39" s="718">
        <f t="shared" si="18"/>
        <v>0</v>
      </c>
      <c r="H39" s="718">
        <f t="shared" si="18"/>
        <v>0</v>
      </c>
      <c r="I39" s="718">
        <f t="shared" si="18"/>
        <v>0</v>
      </c>
      <c r="J39" s="718">
        <f t="shared" si="18"/>
        <v>0</v>
      </c>
      <c r="K39" s="718">
        <f t="shared" si="18"/>
        <v>0</v>
      </c>
      <c r="L39" s="718">
        <f t="shared" si="18"/>
        <v>0</v>
      </c>
      <c r="M39" s="718">
        <f t="shared" si="18"/>
        <v>0</v>
      </c>
      <c r="N39" s="718">
        <f t="shared" si="18"/>
        <v>0</v>
      </c>
      <c r="O39" s="722">
        <f t="shared" si="18"/>
        <v>0</v>
      </c>
      <c r="P39" s="718">
        <f t="shared" si="18"/>
        <v>0</v>
      </c>
      <c r="Q39" s="718">
        <f t="shared" si="18"/>
        <v>0</v>
      </c>
      <c r="R39" s="718">
        <f t="shared" si="18"/>
        <v>0</v>
      </c>
      <c r="S39" s="718">
        <f t="shared" ref="S39:AB39" si="19">SUM(S9,S14,S25,S30)</f>
        <v>0</v>
      </c>
      <c r="T39" s="718">
        <f t="shared" si="19"/>
        <v>0</v>
      </c>
      <c r="U39" s="718">
        <f t="shared" si="19"/>
        <v>0</v>
      </c>
      <c r="V39" s="718">
        <f t="shared" si="19"/>
        <v>0</v>
      </c>
      <c r="W39" s="718">
        <f t="shared" si="19"/>
        <v>0</v>
      </c>
      <c r="X39" s="718">
        <f>SUM(X9,X14,X25,X30)</f>
        <v>0</v>
      </c>
      <c r="Y39" s="722">
        <f>SUM(Y9,Y14,Y25,Y30)</f>
        <v>0</v>
      </c>
      <c r="Z39" s="718">
        <f>SUM(Z9,Z14,Z25,Z30)</f>
        <v>0</v>
      </c>
      <c r="AA39" s="718">
        <f>SUM(AA9,AA14,AA25,AA30)</f>
        <v>0</v>
      </c>
      <c r="AB39" s="722">
        <f t="shared" si="19"/>
        <v>0</v>
      </c>
      <c r="AC39" s="1072" t="s">
        <v>2224</v>
      </c>
      <c r="AE39" s="762" t="s">
        <v>637</v>
      </c>
      <c r="AF39" s="145">
        <f t="shared" ref="AF39:BC39" si="20">SUM(AF9,AF14,AF25,AF30)</f>
        <v>0</v>
      </c>
      <c r="AG39" s="145">
        <f t="shared" si="20"/>
        <v>0</v>
      </c>
      <c r="AH39" s="145">
        <f t="shared" si="20"/>
        <v>0</v>
      </c>
      <c r="AI39" s="145">
        <f t="shared" si="20"/>
        <v>0</v>
      </c>
      <c r="AJ39" s="145">
        <f t="shared" si="20"/>
        <v>0</v>
      </c>
      <c r="AK39" s="145">
        <f t="shared" si="20"/>
        <v>0</v>
      </c>
      <c r="AL39" s="145">
        <f t="shared" si="20"/>
        <v>0</v>
      </c>
      <c r="AM39" s="145">
        <f t="shared" si="20"/>
        <v>0</v>
      </c>
      <c r="AN39" s="145">
        <f t="shared" si="20"/>
        <v>0</v>
      </c>
      <c r="AO39" s="145">
        <f t="shared" si="20"/>
        <v>0</v>
      </c>
      <c r="AP39" s="145">
        <f t="shared" si="20"/>
        <v>0</v>
      </c>
      <c r="AQ39" s="145">
        <f t="shared" si="20"/>
        <v>0</v>
      </c>
      <c r="AR39" s="145">
        <f t="shared" si="20"/>
        <v>0</v>
      </c>
      <c r="AS39" s="145">
        <f t="shared" si="20"/>
        <v>0</v>
      </c>
      <c r="AT39" s="145">
        <f t="shared" si="20"/>
        <v>0</v>
      </c>
      <c r="AU39" s="145">
        <f t="shared" si="20"/>
        <v>0</v>
      </c>
      <c r="AV39" s="145">
        <f t="shared" si="20"/>
        <v>0</v>
      </c>
      <c r="AW39" s="145">
        <f t="shared" si="20"/>
        <v>0</v>
      </c>
      <c r="AX39" s="145">
        <f t="shared" si="20"/>
        <v>0</v>
      </c>
      <c r="AY39" s="145">
        <f>SUM(AY9,AY14,AY25,AY30)</f>
        <v>0</v>
      </c>
      <c r="AZ39" s="145">
        <f>SUM(AZ9,AZ14,AZ25,AZ30)</f>
        <v>0</v>
      </c>
      <c r="BA39" s="145">
        <f>SUM(BA9,BA14,BA25,BA30)</f>
        <v>0</v>
      </c>
      <c r="BB39" s="145">
        <f>SUM(BB9,BB14,BB25,BB30)</f>
        <v>0</v>
      </c>
      <c r="BC39" s="145">
        <f t="shared" si="20"/>
        <v>0</v>
      </c>
    </row>
    <row r="40" spans="1:55" s="140" customFormat="1" ht="12.75" thickBot="1">
      <c r="A40" s="777" t="s">
        <v>538</v>
      </c>
      <c r="B40" s="775" t="s">
        <v>75</v>
      </c>
      <c r="C40" s="775" t="s">
        <v>615</v>
      </c>
      <c r="D40" s="775" t="s">
        <v>889</v>
      </c>
      <c r="E40" s="720">
        <f>SUM(E15,E20,E31,E36)</f>
        <v>0</v>
      </c>
      <c r="F40" s="720">
        <f t="shared" ref="F40:R40" si="21">SUM(F15,F20,F31,F36)</f>
        <v>0</v>
      </c>
      <c r="G40" s="720">
        <f t="shared" si="21"/>
        <v>0</v>
      </c>
      <c r="H40" s="720">
        <f t="shared" si="21"/>
        <v>0</v>
      </c>
      <c r="I40" s="720">
        <f t="shared" si="21"/>
        <v>0</v>
      </c>
      <c r="J40" s="720">
        <f t="shared" si="21"/>
        <v>0</v>
      </c>
      <c r="K40" s="720">
        <f t="shared" si="21"/>
        <v>0</v>
      </c>
      <c r="L40" s="720">
        <f t="shared" si="21"/>
        <v>0</v>
      </c>
      <c r="M40" s="720">
        <f t="shared" si="21"/>
        <v>0</v>
      </c>
      <c r="N40" s="720">
        <f t="shared" si="21"/>
        <v>0</v>
      </c>
      <c r="O40" s="723">
        <f t="shared" si="21"/>
        <v>0</v>
      </c>
      <c r="P40" s="720">
        <f t="shared" si="21"/>
        <v>0</v>
      </c>
      <c r="Q40" s="720">
        <f t="shared" si="21"/>
        <v>0</v>
      </c>
      <c r="R40" s="720">
        <f t="shared" si="21"/>
        <v>0</v>
      </c>
      <c r="S40" s="720">
        <f t="shared" ref="S40:AB40" si="22">SUM(S15,S20,S31,S36)</f>
        <v>0</v>
      </c>
      <c r="T40" s="720">
        <f t="shared" si="22"/>
        <v>0</v>
      </c>
      <c r="U40" s="720">
        <f t="shared" si="22"/>
        <v>0</v>
      </c>
      <c r="V40" s="720">
        <f t="shared" si="22"/>
        <v>0</v>
      </c>
      <c r="W40" s="720">
        <f t="shared" si="22"/>
        <v>0</v>
      </c>
      <c r="X40" s="720">
        <f>SUM(X15,X20,X31,X36)</f>
        <v>0</v>
      </c>
      <c r="Y40" s="723">
        <f>SUM(Y15,Y20,Y31,Y36)</f>
        <v>0</v>
      </c>
      <c r="Z40" s="720">
        <f>SUM(Z15,Z20,Z31,Z36)</f>
        <v>0</v>
      </c>
      <c r="AA40" s="720">
        <f>SUM(AA15,AA20,AA31,AA36)</f>
        <v>0</v>
      </c>
      <c r="AB40" s="723">
        <f t="shared" si="22"/>
        <v>0</v>
      </c>
      <c r="AC40" s="1073" t="s">
        <v>2225</v>
      </c>
      <c r="AE40" s="764" t="s">
        <v>638</v>
      </c>
      <c r="AF40" s="146">
        <f t="shared" ref="AF40:BC40" si="23">SUM(AF15,AF20,AF31,AF36)</f>
        <v>0</v>
      </c>
      <c r="AG40" s="146">
        <f t="shared" si="23"/>
        <v>0</v>
      </c>
      <c r="AH40" s="146">
        <f t="shared" si="23"/>
        <v>0</v>
      </c>
      <c r="AI40" s="146">
        <f t="shared" si="23"/>
        <v>0</v>
      </c>
      <c r="AJ40" s="146">
        <f t="shared" si="23"/>
        <v>0</v>
      </c>
      <c r="AK40" s="146">
        <f t="shared" si="23"/>
        <v>0</v>
      </c>
      <c r="AL40" s="146">
        <f t="shared" si="23"/>
        <v>0</v>
      </c>
      <c r="AM40" s="146">
        <f t="shared" si="23"/>
        <v>0</v>
      </c>
      <c r="AN40" s="146">
        <f t="shared" si="23"/>
        <v>0</v>
      </c>
      <c r="AO40" s="146">
        <f t="shared" si="23"/>
        <v>0</v>
      </c>
      <c r="AP40" s="146">
        <f t="shared" si="23"/>
        <v>0</v>
      </c>
      <c r="AQ40" s="146">
        <f t="shared" si="23"/>
        <v>0</v>
      </c>
      <c r="AR40" s="146">
        <f t="shared" si="23"/>
        <v>0</v>
      </c>
      <c r="AS40" s="146">
        <f t="shared" si="23"/>
        <v>0</v>
      </c>
      <c r="AT40" s="146">
        <f t="shared" si="23"/>
        <v>0</v>
      </c>
      <c r="AU40" s="146">
        <f t="shared" si="23"/>
        <v>0</v>
      </c>
      <c r="AV40" s="146">
        <f t="shared" si="23"/>
        <v>0</v>
      </c>
      <c r="AW40" s="146">
        <f t="shared" si="23"/>
        <v>0</v>
      </c>
      <c r="AX40" s="146">
        <f t="shared" si="23"/>
        <v>0</v>
      </c>
      <c r="AY40" s="146">
        <f>SUM(AY15,AY20,AY31,AY36)</f>
        <v>0</v>
      </c>
      <c r="AZ40" s="146">
        <f>SUM(AZ15,AZ20,AZ31,AZ36)</f>
        <v>0</v>
      </c>
      <c r="BA40" s="146">
        <f>SUM(BA15,BA20,BA31,BA36)</f>
        <v>0</v>
      </c>
      <c r="BB40" s="146">
        <f>SUM(BB15,BB20,BB31,BB36)</f>
        <v>0</v>
      </c>
      <c r="BC40" s="146">
        <f t="shared" si="23"/>
        <v>0</v>
      </c>
    </row>
  </sheetData>
  <phoneticPr fontId="11" type="noConversion"/>
  <conditionalFormatting sqref="E6:Z40">
    <cfRule type="expression" dxfId="149" priority="2" stopIfTrue="1">
      <formula>E6&lt;&gt;AF6</formula>
    </cfRule>
  </conditionalFormatting>
  <conditionalFormatting sqref="AB6:AB40">
    <cfRule type="expression" dxfId="148" priority="137" stopIfTrue="1">
      <formula>AB6&lt;&gt;BC6</formula>
    </cfRule>
  </conditionalFormatting>
  <conditionalFormatting sqref="AA6:AA40">
    <cfRule type="expression" dxfId="147" priority="1" stopIfTrue="1">
      <formula>AA6&lt;&gt;BB6</formula>
    </cfRule>
  </conditionalFormatting>
  <dataValidations count="1">
    <dataValidation type="whole" operator="greaterThanOrEqual" allowBlank="1" showInputMessage="1" showErrorMessage="1" error="Positive whole numbers only / Nombres entiers positifs uniquement" sqref="AF12:BC15 AF7:BC9 AF23:BC25 AF28:BC31 AF34:BC36 AF18:BC20 E12:AB15 E7:AB9 E23:AB25 E28:AB31 E34:AB36 E18:AB20">
      <formula1>0</formula1>
    </dataValidation>
  </dataValidations>
  <pageMargins left="0.25" right="0.25" top="0.5" bottom="0.3" header="0.5" footer="0.5"/>
  <pageSetup paperSize="9" scale="59" orientation="landscape" r:id="rId1"/>
  <headerFooter alignWithMargins="0"/>
  <legacyDrawing r:id="rId2"/>
</worksheet>
</file>

<file path=xl/worksheets/sheet57.xml><?xml version="1.0" encoding="utf-8"?>
<worksheet xmlns="http://schemas.openxmlformats.org/spreadsheetml/2006/main" xmlns:r="http://schemas.openxmlformats.org/officeDocument/2006/relationships">
  <sheetPr codeName="Sheet_TS40" enableFormatConditionsCalculation="0">
    <tabColor indexed="43"/>
    <pageSetUpPr fitToPage="1"/>
  </sheetPr>
  <dimension ref="A1:BP34"/>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15" sqref="AC15"/>
    </sheetView>
  </sheetViews>
  <sheetFormatPr defaultRowHeight="12"/>
  <cols>
    <col min="1" max="4" width="10.140625" style="777" hidden="1" customWidth="1"/>
    <col min="5" max="28" width="8.7109375" style="95" customWidth="1"/>
    <col min="29" max="29" width="30.7109375" style="777" customWidth="1"/>
    <col min="30" max="30" width="9.140625" style="95" hidden="1" customWidth="1"/>
    <col min="31" max="31" width="33.42578125" style="777" hidden="1" customWidth="1"/>
    <col min="32" max="68" width="9.140625" style="95" hidden="1" customWidth="1"/>
    <col min="69" max="79" width="9.140625" style="95" customWidth="1"/>
    <col min="80" max="16384" width="9.140625" style="95"/>
  </cols>
  <sheetData>
    <row r="1" spans="1:55" ht="48.95" customHeight="1">
      <c r="F1" s="402"/>
      <c r="G1" s="220"/>
      <c r="H1" s="220"/>
      <c r="I1" s="1075" t="s">
        <v>2256</v>
      </c>
      <c r="J1" s="220"/>
      <c r="K1" s="220"/>
      <c r="L1" s="220"/>
      <c r="N1" s="402"/>
      <c r="O1" s="221"/>
      <c r="P1" s="221"/>
      <c r="Q1" s="221"/>
      <c r="R1" s="221"/>
      <c r="S1" s="221"/>
      <c r="T1" s="221"/>
      <c r="U1" s="1075" t="s">
        <v>2256</v>
      </c>
      <c r="V1" s="221"/>
      <c r="W1" s="221"/>
      <c r="X1" s="221"/>
      <c r="Y1" s="221"/>
      <c r="Z1" s="221"/>
      <c r="AA1" s="221"/>
      <c r="AB1" s="221"/>
      <c r="AC1" s="1040">
        <f ca="1">NOW()</f>
        <v>41912.572466666665</v>
      </c>
      <c r="AE1" s="787" t="s">
        <v>670</v>
      </c>
    </row>
    <row r="2" spans="1:55"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c r="AE2" s="770"/>
    </row>
    <row r="3" spans="1:55"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E3" s="772"/>
    </row>
    <row r="4" spans="1:55" s="99" customFormat="1">
      <c r="A4" s="759" t="s">
        <v>1304</v>
      </c>
      <c r="B4" s="759" t="s">
        <v>1302</v>
      </c>
      <c r="C4" s="759" t="s">
        <v>1303</v>
      </c>
      <c r="D4" s="760" t="s">
        <v>1305</v>
      </c>
      <c r="E4" s="98"/>
      <c r="F4" s="98"/>
      <c r="G4" s="98"/>
      <c r="H4" s="98"/>
      <c r="I4" s="98"/>
      <c r="J4" s="98"/>
      <c r="K4" s="98"/>
      <c r="L4" s="98"/>
      <c r="AC4" s="771"/>
      <c r="AE4" s="772"/>
    </row>
    <row r="5" spans="1:55" s="99"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137" customFormat="1" ht="24" customHeight="1" thickBot="1">
      <c r="A6" s="789"/>
      <c r="B6" s="789"/>
      <c r="C6" s="789"/>
      <c r="D6" s="789"/>
      <c r="E6" s="626"/>
      <c r="F6" s="626"/>
      <c r="G6" s="626"/>
      <c r="H6" s="626"/>
      <c r="I6" s="626"/>
      <c r="J6" s="626"/>
      <c r="K6" s="626"/>
      <c r="L6" s="626"/>
      <c r="M6" s="626"/>
      <c r="N6" s="626"/>
      <c r="P6" s="626"/>
      <c r="Q6" s="626"/>
      <c r="R6" s="626"/>
      <c r="S6" s="626"/>
      <c r="T6" s="626"/>
      <c r="U6" s="626"/>
      <c r="V6" s="626"/>
      <c r="W6" s="626"/>
      <c r="X6" s="626"/>
      <c r="Z6" s="626"/>
      <c r="AA6" s="626"/>
      <c r="AC6" s="1069" t="s">
        <v>2142</v>
      </c>
      <c r="AE6" s="763" t="s">
        <v>186</v>
      </c>
      <c r="AF6" s="249"/>
      <c r="AG6" s="626"/>
      <c r="AH6" s="626"/>
      <c r="AI6" s="626"/>
      <c r="AJ6" s="626"/>
      <c r="AK6" s="626"/>
      <c r="AL6" s="626"/>
      <c r="AM6" s="626"/>
      <c r="AN6" s="626"/>
      <c r="AO6" s="626"/>
      <c r="AP6" s="626"/>
      <c r="AQ6" s="626"/>
      <c r="AR6" s="626"/>
      <c r="AS6" s="626"/>
      <c r="AT6" s="626"/>
      <c r="AU6" s="626"/>
      <c r="AV6" s="626"/>
      <c r="AW6" s="626"/>
      <c r="AX6" s="626"/>
      <c r="AY6" s="626"/>
      <c r="AZ6" s="626"/>
      <c r="BA6" s="626"/>
      <c r="BB6" s="626"/>
      <c r="BC6" s="626"/>
    </row>
    <row r="7" spans="1:55" s="140" customFormat="1" ht="12.75" customHeight="1">
      <c r="A7" s="775" t="s">
        <v>538</v>
      </c>
      <c r="B7" s="793" t="s">
        <v>1308</v>
      </c>
      <c r="C7" s="775" t="s">
        <v>555</v>
      </c>
      <c r="D7" s="775" t="s">
        <v>966</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2220</v>
      </c>
      <c r="AE7" s="762" t="s">
        <v>649</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row>
    <row r="8" spans="1:55" s="140" customFormat="1" ht="12.75" customHeight="1">
      <c r="A8" s="775" t="s">
        <v>538</v>
      </c>
      <c r="B8" s="793" t="s">
        <v>74</v>
      </c>
      <c r="C8" s="775" t="s">
        <v>555</v>
      </c>
      <c r="D8" s="775" t="s">
        <v>966</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2221</v>
      </c>
      <c r="AE8" s="762" t="s">
        <v>963</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row>
    <row r="9" spans="1:55" s="140" customFormat="1" ht="12.75" customHeight="1">
      <c r="A9" s="775"/>
      <c r="B9" s="775"/>
      <c r="C9" s="775"/>
      <c r="D9" s="775"/>
      <c r="E9" s="141" t="str">
        <f>IF(AND(SUM(E7:E8)&gt;0,E7=0),"Missing Input",IF(AND(SUM(E7:E8)&gt;0,E8=0),"Missing Output",IF(AND(SUM(E7:E8)&gt;0,COUNT(E7:E8)=2),(E8*3.6)/(E7*0.9)*100,"")))</f>
        <v/>
      </c>
      <c r="F9" s="141" t="str">
        <f t="shared" ref="F9:V9" si="0">IF(AND(SUM(F7:F8)&gt;0,F7=0),"Missing Input",IF(AND(SUM(F7:F8)&gt;0,F8=0),"Missing Output",IF(AND(SUM(F7:F8)&gt;0,COUNT(F7:F8)=2),(F8*3.6)/(F7*0.9)*100,"")))</f>
        <v/>
      </c>
      <c r="G9" s="141" t="str">
        <f t="shared" si="0"/>
        <v/>
      </c>
      <c r="H9" s="141" t="str">
        <f t="shared" si="0"/>
        <v/>
      </c>
      <c r="I9" s="141" t="str">
        <f t="shared" si="0"/>
        <v/>
      </c>
      <c r="J9" s="141" t="str">
        <f t="shared" si="0"/>
        <v/>
      </c>
      <c r="K9" s="141" t="str">
        <f t="shared" si="0"/>
        <v/>
      </c>
      <c r="L9" s="141" t="str">
        <f t="shared" si="0"/>
        <v/>
      </c>
      <c r="M9" s="141" t="str">
        <f t="shared" si="0"/>
        <v/>
      </c>
      <c r="N9" s="141" t="str">
        <f t="shared" si="0"/>
        <v/>
      </c>
      <c r="O9" s="141" t="str">
        <f t="shared" si="0"/>
        <v/>
      </c>
      <c r="P9" s="141" t="str">
        <f t="shared" si="0"/>
        <v/>
      </c>
      <c r="Q9" s="141" t="str">
        <f t="shared" si="0"/>
        <v/>
      </c>
      <c r="R9" s="141" t="str">
        <f t="shared" si="0"/>
        <v/>
      </c>
      <c r="S9" s="141" t="str">
        <f t="shared" si="0"/>
        <v/>
      </c>
      <c r="T9" s="141" t="str">
        <f t="shared" si="0"/>
        <v/>
      </c>
      <c r="U9" s="141" t="str">
        <f t="shared" si="0"/>
        <v/>
      </c>
      <c r="V9" s="141" t="str">
        <f t="shared" si="0"/>
        <v/>
      </c>
      <c r="W9" s="141" t="str">
        <f t="shared" ref="W9:AB9" si="1">IF(AND(SUM(W7:W8)&gt;0,W7=0),"Missing Input",IF(AND(SUM(W7:W8)&gt;0,W8=0),"Missing Output",IF(AND(SUM(W7:W8)&gt;0,COUNT(W7:W8)=2),(W8*3.6)/(W7*0.9)*100,"")))</f>
        <v/>
      </c>
      <c r="X9" s="141" t="str">
        <f t="shared" si="1"/>
        <v/>
      </c>
      <c r="Y9" s="141" t="str">
        <f t="shared" si="1"/>
        <v/>
      </c>
      <c r="Z9" s="141" t="str">
        <f t="shared" si="1"/>
        <v/>
      </c>
      <c r="AA9" s="141" t="str">
        <f t="shared" si="1"/>
        <v/>
      </c>
      <c r="AB9" s="141" t="str">
        <f t="shared" si="1"/>
        <v/>
      </c>
      <c r="AC9" s="1070" t="s">
        <v>2222</v>
      </c>
      <c r="AE9" s="762" t="s">
        <v>965</v>
      </c>
      <c r="AF9" s="141" t="str">
        <f t="shared" ref="AF9:BC9" si="2">IF(AND(SUM(AF7:AF8)&gt;0,AF7=0),"Missing Input",IF(AND(SUM(AF7:AF8)&gt;0,AF8=0),"Missing Output",IF(AND(SUM(AF7:AF8)&gt;0,COUNT(AF7:AF8)=2),(AF8*3.6)/(AF7*0.9)*100,"")))</f>
        <v/>
      </c>
      <c r="AG9" s="141" t="str">
        <f t="shared" si="2"/>
        <v/>
      </c>
      <c r="AH9" s="141" t="str">
        <f t="shared" si="2"/>
        <v/>
      </c>
      <c r="AI9" s="141" t="str">
        <f t="shared" si="2"/>
        <v/>
      </c>
      <c r="AJ9" s="141" t="str">
        <f t="shared" si="2"/>
        <v/>
      </c>
      <c r="AK9" s="141" t="str">
        <f t="shared" si="2"/>
        <v/>
      </c>
      <c r="AL9" s="141" t="str">
        <f t="shared" si="2"/>
        <v/>
      </c>
      <c r="AM9" s="141" t="str">
        <f t="shared" si="2"/>
        <v/>
      </c>
      <c r="AN9" s="141" t="str">
        <f t="shared" si="2"/>
        <v/>
      </c>
      <c r="AO9" s="141" t="str">
        <f t="shared" si="2"/>
        <v/>
      </c>
      <c r="AP9" s="141" t="str">
        <f t="shared" si="2"/>
        <v/>
      </c>
      <c r="AQ9" s="141" t="str">
        <f t="shared" si="2"/>
        <v/>
      </c>
      <c r="AR9" s="141" t="str">
        <f t="shared" si="2"/>
        <v/>
      </c>
      <c r="AS9" s="141" t="str">
        <f t="shared" si="2"/>
        <v/>
      </c>
      <c r="AT9" s="141" t="str">
        <f t="shared" si="2"/>
        <v/>
      </c>
      <c r="AU9" s="141" t="str">
        <f t="shared" si="2"/>
        <v/>
      </c>
      <c r="AV9" s="141" t="str">
        <f t="shared" si="2"/>
        <v/>
      </c>
      <c r="AW9" s="141" t="str">
        <f t="shared" si="2"/>
        <v/>
      </c>
      <c r="AX9" s="141" t="str">
        <f t="shared" si="2"/>
        <v/>
      </c>
      <c r="AY9" s="141" t="str">
        <f>IF(AND(SUM(AY7:AY8)&gt;0,AY7=0),"Missing Input",IF(AND(SUM(AY7:AY8)&gt;0,AY8=0),"Missing Output",IF(AND(SUM(AY7:AY8)&gt;0,COUNT(AY7:AY8)=2),(AY8*3.6)/(AY7*0.9)*100,"")))</f>
        <v/>
      </c>
      <c r="AZ9" s="141" t="str">
        <f>IF(AND(SUM(AZ7:AZ8)&gt;0,AZ7=0),"Missing Input",IF(AND(SUM(AZ7:AZ8)&gt;0,AZ8=0),"Missing Output",IF(AND(SUM(AZ7:AZ8)&gt;0,COUNT(AZ7:AZ8)=2),(AZ8*3.6)/(AZ7*0.9)*100,"")))</f>
        <v/>
      </c>
      <c r="BA9" s="141" t="str">
        <f>IF(AND(SUM(BA7:BA8)&gt;0,BA7=0),"Missing Input",IF(AND(SUM(BA7:BA8)&gt;0,BA8=0),"Missing Output",IF(AND(SUM(BA7:BA8)&gt;0,COUNT(BA7:BA8)=2),(BA8*3.6)/(BA7*0.9)*100,"")))</f>
        <v/>
      </c>
      <c r="BB9" s="141" t="str">
        <f>IF(AND(SUM(BB7:BB8)&gt;0,BB7=0),"Missing Input",IF(AND(SUM(BB7:BB8)&gt;0,BB8=0),"Missing Output",IF(AND(SUM(BB7:BB8)&gt;0,COUNT(BB7:BB8)=2),(BB8*3.6)/(BB7*0.9)*100,"")))</f>
        <v/>
      </c>
      <c r="BC9" s="141" t="str">
        <f t="shared" si="2"/>
        <v/>
      </c>
    </row>
    <row r="10" spans="1:55" s="140" customFormat="1" ht="24" customHeight="1">
      <c r="A10" s="775"/>
      <c r="B10" s="775"/>
      <c r="C10" s="794"/>
      <c r="D10" s="775"/>
      <c r="E10" s="631"/>
      <c r="F10" s="631"/>
      <c r="G10" s="631"/>
      <c r="H10" s="631"/>
      <c r="I10" s="631"/>
      <c r="J10" s="632"/>
      <c r="K10" s="632"/>
      <c r="L10" s="632"/>
      <c r="M10" s="632"/>
      <c r="N10" s="632"/>
      <c r="O10" s="149"/>
      <c r="P10" s="633"/>
      <c r="Q10" s="633"/>
      <c r="R10" s="633"/>
      <c r="S10" s="633"/>
      <c r="T10" s="633"/>
      <c r="U10" s="633"/>
      <c r="V10" s="633"/>
      <c r="W10" s="633"/>
      <c r="X10" s="633"/>
      <c r="Y10" s="149"/>
      <c r="Z10" s="633"/>
      <c r="AA10" s="633"/>
      <c r="AB10" s="149"/>
      <c r="AC10" s="1067" t="s">
        <v>2141</v>
      </c>
      <c r="AE10" s="762" t="s">
        <v>189</v>
      </c>
      <c r="AF10" s="633"/>
      <c r="AG10" s="633"/>
      <c r="AH10" s="633"/>
      <c r="AI10" s="633"/>
      <c r="AJ10" s="633"/>
      <c r="AK10" s="633"/>
      <c r="AL10" s="633"/>
      <c r="AM10" s="633"/>
      <c r="AN10" s="633"/>
      <c r="AO10" s="633"/>
      <c r="AP10" s="633"/>
      <c r="AQ10" s="633"/>
      <c r="AR10" s="633"/>
      <c r="AS10" s="633"/>
      <c r="AT10" s="633"/>
      <c r="AU10" s="633"/>
      <c r="AV10" s="633"/>
      <c r="AW10" s="633"/>
      <c r="AX10" s="633"/>
      <c r="AY10" s="633"/>
      <c r="AZ10" s="633"/>
      <c r="BA10" s="633"/>
      <c r="BB10" s="633"/>
      <c r="BC10" s="633"/>
    </row>
    <row r="11" spans="1:55" s="140" customFormat="1" ht="12.75" customHeight="1">
      <c r="A11" s="775" t="s">
        <v>538</v>
      </c>
      <c r="B11" s="793" t="s">
        <v>1308</v>
      </c>
      <c r="C11" s="775" t="s">
        <v>556</v>
      </c>
      <c r="D11" s="775" t="s">
        <v>966</v>
      </c>
      <c r="E11" s="138">
        <v>0</v>
      </c>
      <c r="F11" s="138">
        <v>0</v>
      </c>
      <c r="G11" s="138">
        <v>0</v>
      </c>
      <c r="H11" s="138">
        <v>0</v>
      </c>
      <c r="I11" s="138">
        <v>0</v>
      </c>
      <c r="J11" s="138">
        <v>0</v>
      </c>
      <c r="K11" s="138">
        <v>0</v>
      </c>
      <c r="L11" s="138">
        <v>0</v>
      </c>
      <c r="M11" s="138">
        <v>0</v>
      </c>
      <c r="N11" s="138">
        <v>0</v>
      </c>
      <c r="O11" s="138">
        <v>0</v>
      </c>
      <c r="P11" s="138">
        <v>0</v>
      </c>
      <c r="Q11" s="138">
        <v>0</v>
      </c>
      <c r="R11" s="138">
        <v>0</v>
      </c>
      <c r="S11" s="138">
        <v>0</v>
      </c>
      <c r="T11" s="138">
        <v>0</v>
      </c>
      <c r="U11" s="138">
        <v>0</v>
      </c>
      <c r="V11" s="138">
        <v>0</v>
      </c>
      <c r="W11" s="138">
        <v>0</v>
      </c>
      <c r="X11" s="138">
        <v>0</v>
      </c>
      <c r="Y11" s="138">
        <v>0</v>
      </c>
      <c r="Z11" s="138">
        <v>0</v>
      </c>
      <c r="AA11" s="138">
        <v>0</v>
      </c>
      <c r="AB11" s="138">
        <v>0</v>
      </c>
      <c r="AC11" s="1054" t="s">
        <v>2220</v>
      </c>
      <c r="AE11" s="762" t="s">
        <v>649</v>
      </c>
      <c r="AF11" s="138">
        <v>0</v>
      </c>
      <c r="AG11" s="138">
        <v>0</v>
      </c>
      <c r="AH11" s="138">
        <v>0</v>
      </c>
      <c r="AI11" s="138">
        <v>0</v>
      </c>
      <c r="AJ11" s="138">
        <v>0</v>
      </c>
      <c r="AK11" s="138">
        <v>0</v>
      </c>
      <c r="AL11" s="138">
        <v>0</v>
      </c>
      <c r="AM11" s="138">
        <v>0</v>
      </c>
      <c r="AN11" s="138">
        <v>0</v>
      </c>
      <c r="AO11" s="138">
        <v>0</v>
      </c>
      <c r="AP11" s="138">
        <v>0</v>
      </c>
      <c r="AQ11" s="138">
        <v>0</v>
      </c>
      <c r="AR11" s="138">
        <v>0</v>
      </c>
      <c r="AS11" s="138">
        <v>0</v>
      </c>
      <c r="AT11" s="138">
        <v>0</v>
      </c>
      <c r="AU11" s="138">
        <v>0</v>
      </c>
      <c r="AV11" s="138">
        <v>0</v>
      </c>
      <c r="AW11" s="138">
        <v>0</v>
      </c>
      <c r="AX11" s="138">
        <v>0</v>
      </c>
      <c r="AY11" s="138">
        <v>0</v>
      </c>
      <c r="AZ11" s="138">
        <v>0</v>
      </c>
      <c r="BA11" s="138">
        <v>0</v>
      </c>
      <c r="BB11" s="138">
        <v>0</v>
      </c>
      <c r="BC11" s="138">
        <v>0</v>
      </c>
    </row>
    <row r="12" spans="1:55" s="140" customFormat="1" ht="12.75" customHeight="1">
      <c r="A12" s="775" t="s">
        <v>538</v>
      </c>
      <c r="B12" s="793" t="s">
        <v>74</v>
      </c>
      <c r="C12" s="775" t="s">
        <v>556</v>
      </c>
      <c r="D12" s="775" t="s">
        <v>966</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2221</v>
      </c>
      <c r="AE12" s="762" t="s">
        <v>650</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row>
    <row r="13" spans="1:55" s="140" customFormat="1" ht="12.75" customHeight="1">
      <c r="A13" s="775" t="s">
        <v>538</v>
      </c>
      <c r="B13" s="793" t="s">
        <v>75</v>
      </c>
      <c r="C13" s="775" t="s">
        <v>556</v>
      </c>
      <c r="D13" s="775" t="s">
        <v>966</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2225</v>
      </c>
      <c r="AE13" s="762" t="s">
        <v>651</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row>
    <row r="14" spans="1:55" s="140" customFormat="1" ht="12.75" customHeight="1">
      <c r="A14" s="775"/>
      <c r="B14" s="775"/>
      <c r="C14" s="775"/>
      <c r="D14" s="775"/>
      <c r="E14" s="141" t="str">
        <f>IF(AND(SUM(E11:E13)&gt;0,E11=0),"Missing Input",IF(AND(SUM(E11:E13)&gt;0,E12=0),"Missing Output",IF(AND(SUM(E11:E13)&gt;0,E11&gt;0,E12&gt;0),(E12*3.6+E13)/(E11*0.9)*100,"")))</f>
        <v/>
      </c>
      <c r="F14" s="141" t="str">
        <f t="shared" ref="F14:R14" si="3">IF(AND(SUM(F11:F13)&gt;0,F11=0),"Missing Input",IF(AND(SUM(F11:F13)&gt;0,F12=0),"Missing Output",IF(AND(SUM(F11:F13)&gt;0,F11&gt;0,F12&gt;0),(F12*3.6+F13)/(F11*0.9)*100,"")))</f>
        <v/>
      </c>
      <c r="G14" s="141" t="str">
        <f t="shared" si="3"/>
        <v/>
      </c>
      <c r="H14" s="141" t="str">
        <f t="shared" si="3"/>
        <v/>
      </c>
      <c r="I14" s="141" t="str">
        <f t="shared" si="3"/>
        <v/>
      </c>
      <c r="J14" s="141" t="str">
        <f t="shared" si="3"/>
        <v/>
      </c>
      <c r="K14" s="141" t="str">
        <f t="shared" si="3"/>
        <v/>
      </c>
      <c r="L14" s="141" t="str">
        <f t="shared" si="3"/>
        <v/>
      </c>
      <c r="M14" s="141" t="str">
        <f t="shared" si="3"/>
        <v/>
      </c>
      <c r="N14" s="141" t="str">
        <f t="shared" si="3"/>
        <v/>
      </c>
      <c r="O14" s="141" t="str">
        <f t="shared" si="3"/>
        <v/>
      </c>
      <c r="P14" s="141" t="str">
        <f t="shared" si="3"/>
        <v/>
      </c>
      <c r="Q14" s="141" t="str">
        <f t="shared" si="3"/>
        <v/>
      </c>
      <c r="R14" s="141" t="str">
        <f t="shared" si="3"/>
        <v/>
      </c>
      <c r="S14" s="141" t="str">
        <f t="shared" ref="S14:AB14" si="4">IF(AND(SUM(S11:S13)&gt;0,S11=0),"Missing Input",IF(AND(SUM(S11:S13)&gt;0,S12=0),"Missing Output",IF(AND(SUM(S11:S13)&gt;0,S11&gt;0,S12&gt;0),(S12*3.6+S13)/(S11*0.9)*100,"")))</f>
        <v/>
      </c>
      <c r="T14" s="141" t="str">
        <f t="shared" si="4"/>
        <v/>
      </c>
      <c r="U14" s="141" t="str">
        <f t="shared" si="4"/>
        <v/>
      </c>
      <c r="V14" s="141" t="str">
        <f t="shared" si="4"/>
        <v/>
      </c>
      <c r="W14" s="141" t="str">
        <f t="shared" si="4"/>
        <v/>
      </c>
      <c r="X14" s="141" t="str">
        <f>IF(AND(SUM(X11:X13)&gt;0,X11=0),"Missing Input",IF(AND(SUM(X11:X13)&gt;0,X12=0),"Missing Output",IF(AND(SUM(X11:X13)&gt;0,X11&gt;0,X12&gt;0),(X12*3.6+X13)/(X11*0.9)*100,"")))</f>
        <v/>
      </c>
      <c r="Y14" s="141" t="str">
        <f>IF(AND(SUM(Y11:Y13)&gt;0,Y11=0),"Missing Input",IF(AND(SUM(Y11:Y13)&gt;0,Y12=0),"Missing Output",IF(AND(SUM(Y11:Y13)&gt;0,Y11&gt;0,Y12&gt;0),(Y12*3.6+Y13)/(Y11*0.9)*100,"")))</f>
        <v/>
      </c>
      <c r="Z14" s="141" t="str">
        <f>IF(AND(SUM(Z11:Z13)&gt;0,Z11=0),"Missing Input",IF(AND(SUM(Z11:Z13)&gt;0,Z12=0),"Missing Output",IF(AND(SUM(Z11:Z13)&gt;0,Z11&gt;0,Z12&gt;0),(Z12*3.6+Z13)/(Z11*0.9)*100,"")))</f>
        <v/>
      </c>
      <c r="AA14" s="141" t="str">
        <f>IF(AND(SUM(AA11:AA13)&gt;0,AA11=0),"Missing Input",IF(AND(SUM(AA11:AA13)&gt;0,AA12=0),"Missing Output",IF(AND(SUM(AA11:AA13)&gt;0,AA11&gt;0,AA12&gt;0),(AA12*3.6+AA13)/(AA11*0.9)*100,"")))</f>
        <v/>
      </c>
      <c r="AB14" s="141" t="str">
        <f t="shared" si="4"/>
        <v/>
      </c>
      <c r="AC14" s="1070" t="s">
        <v>2222</v>
      </c>
      <c r="AE14" s="762" t="s">
        <v>965</v>
      </c>
      <c r="AF14" s="141" t="str">
        <f t="shared" ref="AF14:BC14" si="5">IF(AND(SUM(AF11:AF13)&gt;0,AF11=0),"Missing Input",IF(AND(SUM(AF11:AF13)&gt;0,AF12=0),"Missing Output",IF(AND(SUM(AF11:AF13)&gt;0,AF11&gt;0,AF12&gt;0),(AF12*3.6+AF13)/(AF11*0.9)*100,"")))</f>
        <v/>
      </c>
      <c r="AG14" s="141" t="str">
        <f t="shared" si="5"/>
        <v/>
      </c>
      <c r="AH14" s="141" t="str">
        <f t="shared" si="5"/>
        <v/>
      </c>
      <c r="AI14" s="141" t="str">
        <f t="shared" si="5"/>
        <v/>
      </c>
      <c r="AJ14" s="141" t="str">
        <f t="shared" si="5"/>
        <v/>
      </c>
      <c r="AK14" s="141" t="str">
        <f t="shared" si="5"/>
        <v/>
      </c>
      <c r="AL14" s="141" t="str">
        <f t="shared" si="5"/>
        <v/>
      </c>
      <c r="AM14" s="141" t="str">
        <f t="shared" si="5"/>
        <v/>
      </c>
      <c r="AN14" s="141" t="str">
        <f t="shared" si="5"/>
        <v/>
      </c>
      <c r="AO14" s="141" t="str">
        <f t="shared" si="5"/>
        <v/>
      </c>
      <c r="AP14" s="141" t="str">
        <f t="shared" si="5"/>
        <v/>
      </c>
      <c r="AQ14" s="141" t="str">
        <f t="shared" si="5"/>
        <v/>
      </c>
      <c r="AR14" s="141" t="str">
        <f t="shared" si="5"/>
        <v/>
      </c>
      <c r="AS14" s="141" t="str">
        <f t="shared" si="5"/>
        <v/>
      </c>
      <c r="AT14" s="141" t="str">
        <f t="shared" si="5"/>
        <v/>
      </c>
      <c r="AU14" s="141" t="str">
        <f t="shared" si="5"/>
        <v/>
      </c>
      <c r="AV14" s="141" t="str">
        <f t="shared" si="5"/>
        <v/>
      </c>
      <c r="AW14" s="141" t="str">
        <f t="shared" si="5"/>
        <v/>
      </c>
      <c r="AX14" s="141" t="str">
        <f t="shared" si="5"/>
        <v/>
      </c>
      <c r="AY14" s="141" t="str">
        <f>IF(AND(SUM(AY11:AY13)&gt;0,AY11=0),"Missing Input",IF(AND(SUM(AY11:AY13)&gt;0,AY12=0),"Missing Output",IF(AND(SUM(AY11:AY13)&gt;0,AY11&gt;0,AY12&gt;0),(AY12*3.6+AY13)/(AY11*0.9)*100,"")))</f>
        <v/>
      </c>
      <c r="AZ14" s="141" t="str">
        <f>IF(AND(SUM(AZ11:AZ13)&gt;0,AZ11=0),"Missing Input",IF(AND(SUM(AZ11:AZ13)&gt;0,AZ12=0),"Missing Output",IF(AND(SUM(AZ11:AZ13)&gt;0,AZ11&gt;0,AZ12&gt;0),(AZ12*3.6+AZ13)/(AZ11*0.9)*100,"")))</f>
        <v/>
      </c>
      <c r="BA14" s="141" t="str">
        <f>IF(AND(SUM(BA11:BA13)&gt;0,BA11=0),"Missing Input",IF(AND(SUM(BA11:BA13)&gt;0,BA12=0),"Missing Output",IF(AND(SUM(BA11:BA13)&gt;0,BA11&gt;0,BA12&gt;0),(BA12*3.6+BA13)/(BA11*0.9)*100,"")))</f>
        <v/>
      </c>
      <c r="BB14" s="141" t="str">
        <f>IF(AND(SUM(BB11:BB13)&gt;0,BB11=0),"Missing Input",IF(AND(SUM(BB11:BB13)&gt;0,BB12=0),"Missing Output",IF(AND(SUM(BB11:BB13)&gt;0,BB11&gt;0,BB12&gt;0),(BB12*3.6+BB13)/(BB11*0.9)*100,"")))</f>
        <v/>
      </c>
      <c r="BC14" s="141" t="str">
        <f t="shared" si="5"/>
        <v/>
      </c>
    </row>
    <row r="15" spans="1:55" s="140" customFormat="1" ht="24" customHeight="1">
      <c r="A15" s="775"/>
      <c r="B15" s="775"/>
      <c r="C15" s="794"/>
      <c r="D15" s="775"/>
      <c r="E15" s="631"/>
      <c r="F15" s="631"/>
      <c r="G15" s="631"/>
      <c r="H15" s="631"/>
      <c r="I15" s="631"/>
      <c r="J15" s="632"/>
      <c r="K15" s="632"/>
      <c r="L15" s="632"/>
      <c r="M15" s="632"/>
      <c r="N15" s="632"/>
      <c r="O15" s="149"/>
      <c r="P15" s="633"/>
      <c r="Q15" s="633"/>
      <c r="R15" s="633"/>
      <c r="S15" s="633"/>
      <c r="T15" s="633"/>
      <c r="U15" s="633"/>
      <c r="V15" s="633"/>
      <c r="W15" s="633"/>
      <c r="X15" s="633"/>
      <c r="Y15" s="149"/>
      <c r="Z15" s="633"/>
      <c r="AA15" s="633"/>
      <c r="AB15" s="149"/>
      <c r="AC15" s="1066" t="s">
        <v>2269</v>
      </c>
      <c r="AE15" s="762" t="s">
        <v>198</v>
      </c>
      <c r="AF15" s="633"/>
      <c r="AG15" s="633"/>
      <c r="AH15" s="633"/>
      <c r="AI15" s="633"/>
      <c r="AJ15" s="633"/>
      <c r="AK15" s="633"/>
      <c r="AL15" s="633"/>
      <c r="AM15" s="633"/>
      <c r="AN15" s="633"/>
      <c r="AO15" s="633"/>
      <c r="AP15" s="633"/>
      <c r="AQ15" s="633"/>
      <c r="AR15" s="633"/>
      <c r="AS15" s="633"/>
      <c r="AT15" s="633"/>
      <c r="AU15" s="633"/>
      <c r="AV15" s="633"/>
      <c r="AW15" s="633"/>
      <c r="AX15" s="633"/>
      <c r="AY15" s="633"/>
      <c r="AZ15" s="633"/>
      <c r="BA15" s="633"/>
      <c r="BB15" s="633"/>
      <c r="BC15" s="633"/>
    </row>
    <row r="16" spans="1:55" s="140" customFormat="1" ht="12.75" customHeight="1">
      <c r="A16" s="775" t="s">
        <v>538</v>
      </c>
      <c r="B16" s="793" t="s">
        <v>1308</v>
      </c>
      <c r="C16" s="775" t="s">
        <v>558</v>
      </c>
      <c r="D16" s="775" t="s">
        <v>966</v>
      </c>
      <c r="E16" s="138">
        <v>0</v>
      </c>
      <c r="F16" s="138">
        <v>0</v>
      </c>
      <c r="G16" s="138">
        <v>0</v>
      </c>
      <c r="H16" s="138">
        <v>0</v>
      </c>
      <c r="I16" s="138">
        <v>0</v>
      </c>
      <c r="J16" s="138">
        <v>0</v>
      </c>
      <c r="K16" s="138">
        <v>0</v>
      </c>
      <c r="L16" s="138">
        <v>0</v>
      </c>
      <c r="M16" s="138">
        <v>0</v>
      </c>
      <c r="N16" s="138">
        <v>0</v>
      </c>
      <c r="O16" s="138">
        <v>0</v>
      </c>
      <c r="P16" s="138">
        <v>0</v>
      </c>
      <c r="Q16" s="138">
        <v>0</v>
      </c>
      <c r="R16" s="138">
        <v>0</v>
      </c>
      <c r="S16" s="138">
        <v>0</v>
      </c>
      <c r="T16" s="138">
        <v>0</v>
      </c>
      <c r="U16" s="138">
        <v>0</v>
      </c>
      <c r="V16" s="138">
        <v>0</v>
      </c>
      <c r="W16" s="138">
        <v>0</v>
      </c>
      <c r="X16" s="138">
        <v>0</v>
      </c>
      <c r="Y16" s="138">
        <v>0</v>
      </c>
      <c r="Z16" s="138">
        <v>0</v>
      </c>
      <c r="AA16" s="138">
        <v>0</v>
      </c>
      <c r="AB16" s="138">
        <v>0</v>
      </c>
      <c r="AC16" s="1054" t="s">
        <v>2220</v>
      </c>
      <c r="AE16" s="762" t="s">
        <v>649</v>
      </c>
      <c r="AF16" s="138">
        <v>0</v>
      </c>
      <c r="AG16" s="138">
        <v>0</v>
      </c>
      <c r="AH16" s="138">
        <v>0</v>
      </c>
      <c r="AI16" s="138">
        <v>0</v>
      </c>
      <c r="AJ16" s="138">
        <v>0</v>
      </c>
      <c r="AK16" s="138">
        <v>0</v>
      </c>
      <c r="AL16" s="138">
        <v>0</v>
      </c>
      <c r="AM16" s="138">
        <v>0</v>
      </c>
      <c r="AN16" s="138">
        <v>0</v>
      </c>
      <c r="AO16" s="138">
        <v>0</v>
      </c>
      <c r="AP16" s="138">
        <v>0</v>
      </c>
      <c r="AQ16" s="138">
        <v>0</v>
      </c>
      <c r="AR16" s="138">
        <v>0</v>
      </c>
      <c r="AS16" s="138">
        <v>0</v>
      </c>
      <c r="AT16" s="138">
        <v>0</v>
      </c>
      <c r="AU16" s="138">
        <v>0</v>
      </c>
      <c r="AV16" s="138">
        <v>0</v>
      </c>
      <c r="AW16" s="138">
        <v>0</v>
      </c>
      <c r="AX16" s="138">
        <v>0</v>
      </c>
      <c r="AY16" s="138">
        <v>0</v>
      </c>
      <c r="AZ16" s="138">
        <v>0</v>
      </c>
      <c r="BA16" s="138">
        <v>0</v>
      </c>
      <c r="BB16" s="138">
        <v>0</v>
      </c>
      <c r="BC16" s="138">
        <v>0</v>
      </c>
    </row>
    <row r="17" spans="1:55" s="140" customFormat="1" ht="12.75" customHeight="1">
      <c r="A17" s="775" t="s">
        <v>538</v>
      </c>
      <c r="B17" s="793" t="s">
        <v>75</v>
      </c>
      <c r="C17" s="775" t="s">
        <v>558</v>
      </c>
      <c r="D17" s="775" t="s">
        <v>966</v>
      </c>
      <c r="E17" s="138">
        <v>0</v>
      </c>
      <c r="F17" s="138">
        <v>0</v>
      </c>
      <c r="G17" s="138">
        <v>0</v>
      </c>
      <c r="H17" s="138">
        <v>0</v>
      </c>
      <c r="I17" s="138">
        <v>0</v>
      </c>
      <c r="J17" s="138">
        <v>0</v>
      </c>
      <c r="K17" s="138">
        <v>0</v>
      </c>
      <c r="L17" s="138">
        <v>0</v>
      </c>
      <c r="M17" s="138">
        <v>0</v>
      </c>
      <c r="N17" s="138">
        <v>0</v>
      </c>
      <c r="O17" s="138">
        <v>0</v>
      </c>
      <c r="P17" s="138">
        <v>0</v>
      </c>
      <c r="Q17" s="138">
        <v>0</v>
      </c>
      <c r="R17" s="138">
        <v>0</v>
      </c>
      <c r="S17" s="138">
        <v>0</v>
      </c>
      <c r="T17" s="138">
        <v>0</v>
      </c>
      <c r="U17" s="138">
        <v>0</v>
      </c>
      <c r="V17" s="138">
        <v>0</v>
      </c>
      <c r="W17" s="138">
        <v>0</v>
      </c>
      <c r="X17" s="138">
        <v>0</v>
      </c>
      <c r="Y17" s="138">
        <v>0</v>
      </c>
      <c r="Z17" s="138">
        <v>0</v>
      </c>
      <c r="AA17" s="138">
        <v>0</v>
      </c>
      <c r="AB17" s="138">
        <v>0</v>
      </c>
      <c r="AC17" s="1054" t="s">
        <v>2225</v>
      </c>
      <c r="AE17" s="762" t="s">
        <v>651</v>
      </c>
      <c r="AF17" s="138">
        <v>0</v>
      </c>
      <c r="AG17" s="138">
        <v>0</v>
      </c>
      <c r="AH17" s="138">
        <v>0</v>
      </c>
      <c r="AI17" s="138">
        <v>0</v>
      </c>
      <c r="AJ17" s="138">
        <v>0</v>
      </c>
      <c r="AK17" s="138">
        <v>0</v>
      </c>
      <c r="AL17" s="138">
        <v>0</v>
      </c>
      <c r="AM17" s="138">
        <v>0</v>
      </c>
      <c r="AN17" s="138">
        <v>0</v>
      </c>
      <c r="AO17" s="138">
        <v>0</v>
      </c>
      <c r="AP17" s="138">
        <v>0</v>
      </c>
      <c r="AQ17" s="138">
        <v>0</v>
      </c>
      <c r="AR17" s="138">
        <v>0</v>
      </c>
      <c r="AS17" s="138">
        <v>0</v>
      </c>
      <c r="AT17" s="138">
        <v>0</v>
      </c>
      <c r="AU17" s="138">
        <v>0</v>
      </c>
      <c r="AV17" s="138">
        <v>0</v>
      </c>
      <c r="AW17" s="138">
        <v>0</v>
      </c>
      <c r="AX17" s="138">
        <v>0</v>
      </c>
      <c r="AY17" s="138">
        <v>0</v>
      </c>
      <c r="AZ17" s="138">
        <v>0</v>
      </c>
      <c r="BA17" s="138">
        <v>0</v>
      </c>
      <c r="BB17" s="138">
        <v>0</v>
      </c>
      <c r="BC17" s="138">
        <v>0</v>
      </c>
    </row>
    <row r="18" spans="1:55" s="140" customFormat="1" ht="12.75" customHeight="1">
      <c r="A18" s="775"/>
      <c r="B18" s="775"/>
      <c r="C18" s="775"/>
      <c r="D18" s="775"/>
      <c r="E18" s="141" t="str">
        <f>IF(AND(SUM(E16:E17)&gt;0,E16=0),"Missing Input",IF(AND(SUM(E16:E17)&gt;0,E17=0),"Missing Output",IF(AND(SUM(E16:E17)&gt;0,COUNT(E16:E17)=2),(E17/(E16*0.9))*100,"")))</f>
        <v/>
      </c>
      <c r="F18" s="141" t="str">
        <f t="shared" ref="F18:V18" si="6">IF(AND(SUM(F16:F17)&gt;0,F16=0),"Missing Input",IF(AND(SUM(F16:F17)&gt;0,F17=0),"Missing Output",IF(AND(SUM(F16:F17)&gt;0,COUNT(F16:F17)=2),(F17/(F16*0.9))*100,"")))</f>
        <v/>
      </c>
      <c r="G18" s="141" t="str">
        <f t="shared" si="6"/>
        <v/>
      </c>
      <c r="H18" s="141" t="str">
        <f t="shared" si="6"/>
        <v/>
      </c>
      <c r="I18" s="141" t="str">
        <f t="shared" si="6"/>
        <v/>
      </c>
      <c r="J18" s="141" t="str">
        <f t="shared" si="6"/>
        <v/>
      </c>
      <c r="K18" s="141" t="str">
        <f t="shared" si="6"/>
        <v/>
      </c>
      <c r="L18" s="141" t="str">
        <f t="shared" si="6"/>
        <v/>
      </c>
      <c r="M18" s="141" t="str">
        <f t="shared" si="6"/>
        <v/>
      </c>
      <c r="N18" s="141" t="str">
        <f t="shared" si="6"/>
        <v/>
      </c>
      <c r="O18" s="141" t="str">
        <f t="shared" si="6"/>
        <v/>
      </c>
      <c r="P18" s="141" t="str">
        <f t="shared" si="6"/>
        <v/>
      </c>
      <c r="Q18" s="141" t="str">
        <f t="shared" si="6"/>
        <v/>
      </c>
      <c r="R18" s="141" t="str">
        <f t="shared" si="6"/>
        <v/>
      </c>
      <c r="S18" s="141" t="str">
        <f t="shared" si="6"/>
        <v/>
      </c>
      <c r="T18" s="141" t="str">
        <f t="shared" si="6"/>
        <v/>
      </c>
      <c r="U18" s="141" t="str">
        <f t="shared" si="6"/>
        <v/>
      </c>
      <c r="V18" s="141" t="str">
        <f t="shared" si="6"/>
        <v/>
      </c>
      <c r="W18" s="141" t="str">
        <f t="shared" ref="W18:AB18" si="7">IF(AND(SUM(W16:W17)&gt;0,W16=0),"Missing Input",IF(AND(SUM(W16:W17)&gt;0,W17=0),"Missing Output",IF(AND(SUM(W16:W17)&gt;0,COUNT(W16:W17)=2),(W17/(W16*0.9))*100,"")))</f>
        <v/>
      </c>
      <c r="X18" s="141" t="str">
        <f t="shared" si="7"/>
        <v/>
      </c>
      <c r="Y18" s="141" t="str">
        <f t="shared" si="7"/>
        <v/>
      </c>
      <c r="Z18" s="141" t="str">
        <f t="shared" si="7"/>
        <v/>
      </c>
      <c r="AA18" s="141" t="str">
        <f t="shared" si="7"/>
        <v/>
      </c>
      <c r="AB18" s="141" t="str">
        <f t="shared" si="7"/>
        <v/>
      </c>
      <c r="AC18" s="1070" t="s">
        <v>2222</v>
      </c>
      <c r="AE18" s="762" t="s">
        <v>965</v>
      </c>
      <c r="AF18" s="141" t="str">
        <f t="shared" ref="AF18:BC18" si="8">IF(AND(SUM(AF16:AF17)&gt;0,AF16=0),"Missing Input",IF(AND(SUM(AF16:AF17)&gt;0,AF17=0),"Missing Output",IF(AND(SUM(AF16:AF17)&gt;0,COUNT(AF16:AF17)=2),(AF17/(AF16*0.9))*100,"")))</f>
        <v/>
      </c>
      <c r="AG18" s="141" t="str">
        <f t="shared" si="8"/>
        <v/>
      </c>
      <c r="AH18" s="141" t="str">
        <f t="shared" si="8"/>
        <v/>
      </c>
      <c r="AI18" s="141" t="str">
        <f t="shared" si="8"/>
        <v/>
      </c>
      <c r="AJ18" s="141" t="str">
        <f t="shared" si="8"/>
        <v/>
      </c>
      <c r="AK18" s="141" t="str">
        <f t="shared" si="8"/>
        <v/>
      </c>
      <c r="AL18" s="141" t="str">
        <f t="shared" si="8"/>
        <v/>
      </c>
      <c r="AM18" s="141" t="str">
        <f t="shared" si="8"/>
        <v/>
      </c>
      <c r="AN18" s="141" t="str">
        <f t="shared" si="8"/>
        <v/>
      </c>
      <c r="AO18" s="141" t="str">
        <f t="shared" si="8"/>
        <v/>
      </c>
      <c r="AP18" s="141" t="str">
        <f t="shared" si="8"/>
        <v/>
      </c>
      <c r="AQ18" s="141" t="str">
        <f t="shared" si="8"/>
        <v/>
      </c>
      <c r="AR18" s="141" t="str">
        <f t="shared" si="8"/>
        <v/>
      </c>
      <c r="AS18" s="141" t="str">
        <f t="shared" si="8"/>
        <v/>
      </c>
      <c r="AT18" s="141" t="str">
        <f t="shared" si="8"/>
        <v/>
      </c>
      <c r="AU18" s="141" t="str">
        <f t="shared" si="8"/>
        <v/>
      </c>
      <c r="AV18" s="141" t="str">
        <f t="shared" si="8"/>
        <v/>
      </c>
      <c r="AW18" s="141" t="str">
        <f t="shared" si="8"/>
        <v/>
      </c>
      <c r="AX18" s="141" t="str">
        <f t="shared" si="8"/>
        <v/>
      </c>
      <c r="AY18" s="141" t="str">
        <f>IF(AND(SUM(AY16:AY17)&gt;0,AY16=0),"Missing Input",IF(AND(SUM(AY16:AY17)&gt;0,AY17=0),"Missing Output",IF(AND(SUM(AY16:AY17)&gt;0,COUNT(AY16:AY17)=2),(AY17/(AY16*0.9))*100,"")))</f>
        <v/>
      </c>
      <c r="AZ18" s="141" t="str">
        <f>IF(AND(SUM(AZ16:AZ17)&gt;0,AZ16=0),"Missing Input",IF(AND(SUM(AZ16:AZ17)&gt;0,AZ17=0),"Missing Output",IF(AND(SUM(AZ16:AZ17)&gt;0,COUNT(AZ16:AZ17)=2),(AZ17/(AZ16*0.9))*100,"")))</f>
        <v/>
      </c>
      <c r="BA18" s="141" t="str">
        <f>IF(AND(SUM(BA16:BA17)&gt;0,BA16=0),"Missing Input",IF(AND(SUM(BA16:BA17)&gt;0,BA17=0),"Missing Output",IF(AND(SUM(BA16:BA17)&gt;0,COUNT(BA16:BA17)=2),(BA17/(BA16*0.9))*100,"")))</f>
        <v/>
      </c>
      <c r="BB18" s="141" t="str">
        <f>IF(AND(SUM(BB16:BB17)&gt;0,BB16=0),"Missing Input",IF(AND(SUM(BB16:BB17)&gt;0,BB17=0),"Missing Output",IF(AND(SUM(BB16:BB17)&gt;0,COUNT(BB16:BB17)=2),(BB17/(BB16*0.9))*100,"")))</f>
        <v/>
      </c>
      <c r="BC18" s="141" t="str">
        <f t="shared" si="8"/>
        <v/>
      </c>
    </row>
    <row r="19" spans="1:55" s="137" customFormat="1" ht="24" customHeight="1">
      <c r="A19" s="775"/>
      <c r="B19" s="775"/>
      <c r="C19" s="789"/>
      <c r="D19" s="775"/>
      <c r="E19" s="634"/>
      <c r="F19" s="634"/>
      <c r="G19" s="634"/>
      <c r="H19" s="634"/>
      <c r="I19" s="634"/>
      <c r="J19" s="634"/>
      <c r="K19" s="634"/>
      <c r="L19" s="634"/>
      <c r="M19" s="634"/>
      <c r="N19" s="634"/>
      <c r="O19" s="1032"/>
      <c r="P19" s="634"/>
      <c r="Q19" s="634"/>
      <c r="R19" s="634"/>
      <c r="S19" s="634"/>
      <c r="T19" s="634"/>
      <c r="U19" s="634"/>
      <c r="V19" s="634"/>
      <c r="W19" s="634"/>
      <c r="X19" s="634"/>
      <c r="Y19" s="1032"/>
      <c r="Z19" s="634"/>
      <c r="AA19" s="634"/>
      <c r="AB19" s="1032"/>
      <c r="AC19" s="1061" t="s">
        <v>2144</v>
      </c>
      <c r="AE19" s="762" t="s">
        <v>191</v>
      </c>
      <c r="AF19" s="634"/>
      <c r="AG19" s="634"/>
      <c r="AH19" s="634"/>
      <c r="AI19" s="634"/>
      <c r="AJ19" s="634"/>
      <c r="AK19" s="634"/>
      <c r="AL19" s="634"/>
      <c r="AM19" s="634"/>
      <c r="AN19" s="634"/>
      <c r="AO19" s="634"/>
      <c r="AP19" s="634"/>
      <c r="AQ19" s="634"/>
      <c r="AR19" s="634"/>
      <c r="AS19" s="634"/>
      <c r="AT19" s="634"/>
      <c r="AU19" s="634"/>
      <c r="AV19" s="634"/>
      <c r="AW19" s="634"/>
      <c r="AX19" s="634"/>
      <c r="AY19" s="634"/>
      <c r="AZ19" s="634"/>
      <c r="BA19" s="634"/>
      <c r="BB19" s="634"/>
      <c r="BC19" s="634"/>
    </row>
    <row r="20" spans="1:55" s="140" customFormat="1" ht="12.75" customHeight="1">
      <c r="A20" s="775" t="s">
        <v>538</v>
      </c>
      <c r="B20" s="793" t="s">
        <v>1308</v>
      </c>
      <c r="C20" s="775" t="s">
        <v>245</v>
      </c>
      <c r="D20" s="775" t="s">
        <v>966</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2220</v>
      </c>
      <c r="AE20" s="762" t="s">
        <v>649</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row>
    <row r="21" spans="1:55" s="140" customFormat="1" ht="12.75" customHeight="1">
      <c r="A21" s="775" t="s">
        <v>538</v>
      </c>
      <c r="B21" s="793" t="s">
        <v>74</v>
      </c>
      <c r="C21" s="775" t="s">
        <v>245</v>
      </c>
      <c r="D21" s="775" t="s">
        <v>966</v>
      </c>
      <c r="E21" s="138">
        <v>0</v>
      </c>
      <c r="F21" s="138">
        <v>0</v>
      </c>
      <c r="G21" s="138">
        <v>0</v>
      </c>
      <c r="H21" s="138">
        <v>0</v>
      </c>
      <c r="I21" s="138">
        <v>0</v>
      </c>
      <c r="J21" s="138">
        <v>0</v>
      </c>
      <c r="K21" s="138">
        <v>0</v>
      </c>
      <c r="L21" s="138">
        <v>0</v>
      </c>
      <c r="M21" s="138">
        <v>0</v>
      </c>
      <c r="N21" s="138">
        <v>0</v>
      </c>
      <c r="O21" s="138">
        <v>0</v>
      </c>
      <c r="P21" s="138">
        <v>0</v>
      </c>
      <c r="Q21" s="138">
        <v>0</v>
      </c>
      <c r="R21" s="138">
        <v>0</v>
      </c>
      <c r="S21" s="138">
        <v>0</v>
      </c>
      <c r="T21" s="138">
        <v>0</v>
      </c>
      <c r="U21" s="138">
        <v>0</v>
      </c>
      <c r="V21" s="138">
        <v>0</v>
      </c>
      <c r="W21" s="138">
        <v>0</v>
      </c>
      <c r="X21" s="138">
        <v>0</v>
      </c>
      <c r="Y21" s="138">
        <v>0</v>
      </c>
      <c r="Z21" s="138">
        <v>0</v>
      </c>
      <c r="AA21" s="138">
        <v>0</v>
      </c>
      <c r="AB21" s="138">
        <v>0</v>
      </c>
      <c r="AC21" s="1054" t="s">
        <v>2221</v>
      </c>
      <c r="AE21" s="762" t="s">
        <v>650</v>
      </c>
      <c r="AF21" s="138">
        <v>0</v>
      </c>
      <c r="AG21" s="138">
        <v>0</v>
      </c>
      <c r="AH21" s="138">
        <v>0</v>
      </c>
      <c r="AI21" s="138">
        <v>0</v>
      </c>
      <c r="AJ21" s="138">
        <v>0</v>
      </c>
      <c r="AK21" s="138">
        <v>0</v>
      </c>
      <c r="AL21" s="138">
        <v>0</v>
      </c>
      <c r="AM21" s="138">
        <v>0</v>
      </c>
      <c r="AN21" s="138">
        <v>0</v>
      </c>
      <c r="AO21" s="138">
        <v>0</v>
      </c>
      <c r="AP21" s="138">
        <v>0</v>
      </c>
      <c r="AQ21" s="138">
        <v>0</v>
      </c>
      <c r="AR21" s="138">
        <v>0</v>
      </c>
      <c r="AS21" s="138">
        <v>0</v>
      </c>
      <c r="AT21" s="138">
        <v>0</v>
      </c>
      <c r="AU21" s="138">
        <v>0</v>
      </c>
      <c r="AV21" s="138">
        <v>0</v>
      </c>
      <c r="AW21" s="138">
        <v>0</v>
      </c>
      <c r="AX21" s="138">
        <v>0</v>
      </c>
      <c r="AY21" s="138">
        <v>0</v>
      </c>
      <c r="AZ21" s="138">
        <v>0</v>
      </c>
      <c r="BA21" s="138">
        <v>0</v>
      </c>
      <c r="BB21" s="138">
        <v>0</v>
      </c>
      <c r="BC21" s="138">
        <v>0</v>
      </c>
    </row>
    <row r="22" spans="1:55" s="140" customFormat="1" ht="12.75" customHeight="1">
      <c r="A22" s="775"/>
      <c r="B22" s="775"/>
      <c r="C22" s="775"/>
      <c r="D22" s="775"/>
      <c r="E22" s="141" t="str">
        <f>IF(AND(SUM(E20:E21)&gt;0,E20=0),"Missing Input",IF(AND(SUM(E20:E21)&gt;0,E21=0),"Missing Output",IF(AND(SUM(E20:E21)&gt;0,COUNT(E20:E21)=2),(E21*3.6)/(E20*0.9)*100,"")))</f>
        <v/>
      </c>
      <c r="F22" s="141" t="str">
        <f t="shared" ref="F22:V22" si="9">IF(AND(SUM(F20:F21)&gt;0,F20=0),"Missing Input",IF(AND(SUM(F20:F21)&gt;0,F21=0),"Missing Output",IF(AND(SUM(F20:F21)&gt;0,COUNT(F20:F21)=2),(F21*3.6)/(F20*0.9)*100,"")))</f>
        <v/>
      </c>
      <c r="G22" s="141" t="str">
        <f t="shared" si="9"/>
        <v/>
      </c>
      <c r="H22" s="141" t="str">
        <f t="shared" si="9"/>
        <v/>
      </c>
      <c r="I22" s="141" t="str">
        <f t="shared" si="9"/>
        <v/>
      </c>
      <c r="J22" s="141" t="str">
        <f t="shared" si="9"/>
        <v/>
      </c>
      <c r="K22" s="141" t="str">
        <f t="shared" si="9"/>
        <v/>
      </c>
      <c r="L22" s="141" t="str">
        <f t="shared" si="9"/>
        <v/>
      </c>
      <c r="M22" s="141" t="str">
        <f t="shared" si="9"/>
        <v/>
      </c>
      <c r="N22" s="141" t="str">
        <f t="shared" si="9"/>
        <v/>
      </c>
      <c r="O22" s="141" t="str">
        <f t="shared" si="9"/>
        <v/>
      </c>
      <c r="P22" s="141" t="str">
        <f t="shared" si="9"/>
        <v/>
      </c>
      <c r="Q22" s="141" t="str">
        <f t="shared" si="9"/>
        <v/>
      </c>
      <c r="R22" s="141" t="str">
        <f t="shared" si="9"/>
        <v/>
      </c>
      <c r="S22" s="141" t="str">
        <f t="shared" si="9"/>
        <v/>
      </c>
      <c r="T22" s="141" t="str">
        <f t="shared" si="9"/>
        <v/>
      </c>
      <c r="U22" s="141" t="str">
        <f t="shared" si="9"/>
        <v/>
      </c>
      <c r="V22" s="141" t="str">
        <f t="shared" si="9"/>
        <v/>
      </c>
      <c r="W22" s="141" t="str">
        <f t="shared" ref="W22:AB22" si="10">IF(AND(SUM(W20:W21)&gt;0,W20=0),"Missing Input",IF(AND(SUM(W20:W21)&gt;0,W21=0),"Missing Output",IF(AND(SUM(W20:W21)&gt;0,COUNT(W20:W21)=2),(W21*3.6)/(W20*0.9)*100,"")))</f>
        <v/>
      </c>
      <c r="X22" s="141" t="str">
        <f t="shared" si="10"/>
        <v/>
      </c>
      <c r="Y22" s="141" t="str">
        <f t="shared" si="10"/>
        <v/>
      </c>
      <c r="Z22" s="141" t="str">
        <f t="shared" si="10"/>
        <v/>
      </c>
      <c r="AA22" s="141" t="str">
        <f t="shared" si="10"/>
        <v/>
      </c>
      <c r="AB22" s="141" t="str">
        <f t="shared" si="10"/>
        <v/>
      </c>
      <c r="AC22" s="1070" t="s">
        <v>2222</v>
      </c>
      <c r="AE22" s="762" t="s">
        <v>965</v>
      </c>
      <c r="AF22" s="141" t="str">
        <f t="shared" ref="AF22:BC22" si="11">IF(AND(SUM(AF20:AF21)&gt;0,AF20=0),"Missing Input",IF(AND(SUM(AF20:AF21)&gt;0,AF21=0),"Missing Output",IF(AND(SUM(AF20:AF21)&gt;0,COUNT(AF20:AF21)=2),(AF21*3.6)/(AF20*0.9)*100,"")))</f>
        <v/>
      </c>
      <c r="AG22" s="141" t="str">
        <f t="shared" si="11"/>
        <v/>
      </c>
      <c r="AH22" s="141" t="str">
        <f t="shared" si="11"/>
        <v/>
      </c>
      <c r="AI22" s="141" t="str">
        <f t="shared" si="11"/>
        <v/>
      </c>
      <c r="AJ22" s="141" t="str">
        <f t="shared" si="11"/>
        <v/>
      </c>
      <c r="AK22" s="141" t="str">
        <f t="shared" si="11"/>
        <v/>
      </c>
      <c r="AL22" s="141" t="str">
        <f t="shared" si="11"/>
        <v/>
      </c>
      <c r="AM22" s="141" t="str">
        <f t="shared" si="11"/>
        <v/>
      </c>
      <c r="AN22" s="141" t="str">
        <f t="shared" si="11"/>
        <v/>
      </c>
      <c r="AO22" s="141" t="str">
        <f t="shared" si="11"/>
        <v/>
      </c>
      <c r="AP22" s="141" t="str">
        <f t="shared" si="11"/>
        <v/>
      </c>
      <c r="AQ22" s="141" t="str">
        <f t="shared" si="11"/>
        <v/>
      </c>
      <c r="AR22" s="141" t="str">
        <f t="shared" si="11"/>
        <v/>
      </c>
      <c r="AS22" s="141" t="str">
        <f t="shared" si="11"/>
        <v/>
      </c>
      <c r="AT22" s="141" t="str">
        <f t="shared" si="11"/>
        <v/>
      </c>
      <c r="AU22" s="141" t="str">
        <f t="shared" si="11"/>
        <v/>
      </c>
      <c r="AV22" s="141" t="str">
        <f t="shared" si="11"/>
        <v/>
      </c>
      <c r="AW22" s="141" t="str">
        <f t="shared" si="11"/>
        <v/>
      </c>
      <c r="AX22" s="141" t="str">
        <f t="shared" si="11"/>
        <v/>
      </c>
      <c r="AY22" s="141" t="str">
        <f>IF(AND(SUM(AY20:AY21)&gt;0,AY20=0),"Missing Input",IF(AND(SUM(AY20:AY21)&gt;0,AY21=0),"Missing Output",IF(AND(SUM(AY20:AY21)&gt;0,COUNT(AY20:AY21)=2),(AY21*3.6)/(AY20*0.9)*100,"")))</f>
        <v/>
      </c>
      <c r="AZ22" s="141" t="str">
        <f>IF(AND(SUM(AZ20:AZ21)&gt;0,AZ20=0),"Missing Input",IF(AND(SUM(AZ20:AZ21)&gt;0,AZ21=0),"Missing Output",IF(AND(SUM(AZ20:AZ21)&gt;0,COUNT(AZ20:AZ21)=2),(AZ21*3.6)/(AZ20*0.9)*100,"")))</f>
        <v/>
      </c>
      <c r="BA22" s="141" t="str">
        <f>IF(AND(SUM(BA20:BA21)&gt;0,BA20=0),"Missing Input",IF(AND(SUM(BA20:BA21)&gt;0,BA21=0),"Missing Output",IF(AND(SUM(BA20:BA21)&gt;0,COUNT(BA20:BA21)=2),(BA21*3.6)/(BA20*0.9)*100,"")))</f>
        <v/>
      </c>
      <c r="BB22" s="141" t="str">
        <f>IF(AND(SUM(BB20:BB21)&gt;0,BB20=0),"Missing Input",IF(AND(SUM(BB20:BB21)&gt;0,BB21=0),"Missing Output",IF(AND(SUM(BB20:BB21)&gt;0,COUNT(BB20:BB21)=2),(BB21*3.6)/(BB20*0.9)*100,"")))</f>
        <v/>
      </c>
      <c r="BC22" s="141" t="str">
        <f t="shared" si="11"/>
        <v/>
      </c>
    </row>
    <row r="23" spans="1:55" s="140" customFormat="1" ht="24" customHeight="1">
      <c r="A23" s="775"/>
      <c r="B23" s="775"/>
      <c r="C23" s="775"/>
      <c r="D23" s="775"/>
      <c r="E23" s="631"/>
      <c r="F23" s="631"/>
      <c r="G23" s="631"/>
      <c r="H23" s="631"/>
      <c r="I23" s="631"/>
      <c r="J23" s="632"/>
      <c r="K23" s="632"/>
      <c r="L23" s="632"/>
      <c r="M23" s="632"/>
      <c r="N23" s="632"/>
      <c r="O23" s="148"/>
      <c r="P23" s="632"/>
      <c r="Q23" s="632"/>
      <c r="R23" s="632"/>
      <c r="S23" s="632"/>
      <c r="T23" s="632"/>
      <c r="U23" s="632"/>
      <c r="V23" s="632"/>
      <c r="W23" s="632"/>
      <c r="X23" s="632"/>
      <c r="Y23" s="148"/>
      <c r="Z23" s="632"/>
      <c r="AA23" s="632"/>
      <c r="AB23" s="148"/>
      <c r="AC23" s="1063" t="s">
        <v>2143</v>
      </c>
      <c r="AE23" s="762" t="s">
        <v>192</v>
      </c>
      <c r="AF23" s="632"/>
      <c r="AG23" s="632"/>
      <c r="AH23" s="632"/>
      <c r="AI23" s="632"/>
      <c r="AJ23" s="632"/>
      <c r="AK23" s="632"/>
      <c r="AL23" s="632"/>
      <c r="AM23" s="632"/>
      <c r="AN23" s="632"/>
      <c r="AO23" s="632"/>
      <c r="AP23" s="632"/>
      <c r="AQ23" s="632"/>
      <c r="AR23" s="632"/>
      <c r="AS23" s="632"/>
      <c r="AT23" s="632"/>
      <c r="AU23" s="632"/>
      <c r="AV23" s="632"/>
      <c r="AW23" s="632"/>
      <c r="AX23" s="632"/>
      <c r="AY23" s="632"/>
      <c r="AZ23" s="632"/>
      <c r="BA23" s="632"/>
      <c r="BB23" s="632"/>
      <c r="BC23" s="632"/>
    </row>
    <row r="24" spans="1:55" s="140" customFormat="1" ht="12.75" customHeight="1">
      <c r="A24" s="775" t="s">
        <v>538</v>
      </c>
      <c r="B24" s="793" t="s">
        <v>1308</v>
      </c>
      <c r="C24" s="775" t="s">
        <v>246</v>
      </c>
      <c r="D24" s="775" t="s">
        <v>966</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762" t="s">
        <v>649</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row>
    <row r="25" spans="1:55" s="140" customFormat="1" ht="12.75" customHeight="1">
      <c r="A25" s="775" t="s">
        <v>538</v>
      </c>
      <c r="B25" s="793" t="s">
        <v>74</v>
      </c>
      <c r="C25" s="775" t="s">
        <v>246</v>
      </c>
      <c r="D25" s="775" t="s">
        <v>966</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762" t="s">
        <v>650</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row>
    <row r="26" spans="1:55" s="140" customFormat="1" ht="12.75" customHeight="1">
      <c r="A26" s="775" t="s">
        <v>538</v>
      </c>
      <c r="B26" s="793" t="s">
        <v>75</v>
      </c>
      <c r="C26" s="775" t="s">
        <v>246</v>
      </c>
      <c r="D26" s="775" t="s">
        <v>966</v>
      </c>
      <c r="E26" s="138">
        <v>0</v>
      </c>
      <c r="F26" s="138">
        <v>0</v>
      </c>
      <c r="G26" s="138">
        <v>0</v>
      </c>
      <c r="H26" s="138">
        <v>0</v>
      </c>
      <c r="I26" s="138">
        <v>0</v>
      </c>
      <c r="J26" s="138">
        <v>0</v>
      </c>
      <c r="K26" s="138">
        <v>0</v>
      </c>
      <c r="L26" s="138">
        <v>0</v>
      </c>
      <c r="M26" s="138">
        <v>0</v>
      </c>
      <c r="N26" s="138">
        <v>0</v>
      </c>
      <c r="O26" s="138">
        <v>0</v>
      </c>
      <c r="P26" s="138">
        <v>0</v>
      </c>
      <c r="Q26" s="138">
        <v>0</v>
      </c>
      <c r="R26" s="138">
        <v>0</v>
      </c>
      <c r="S26" s="138">
        <v>0</v>
      </c>
      <c r="T26" s="138">
        <v>0</v>
      </c>
      <c r="U26" s="138">
        <v>0</v>
      </c>
      <c r="V26" s="138">
        <v>0</v>
      </c>
      <c r="W26" s="138">
        <v>0</v>
      </c>
      <c r="X26" s="138">
        <v>0</v>
      </c>
      <c r="Y26" s="138">
        <v>0</v>
      </c>
      <c r="Z26" s="138">
        <v>0</v>
      </c>
      <c r="AA26" s="138">
        <v>0</v>
      </c>
      <c r="AB26" s="138">
        <v>0</v>
      </c>
      <c r="AC26" s="1054" t="s">
        <v>2225</v>
      </c>
      <c r="AE26" s="762" t="s">
        <v>651</v>
      </c>
      <c r="AF26" s="138">
        <v>0</v>
      </c>
      <c r="AG26" s="138">
        <v>0</v>
      </c>
      <c r="AH26" s="138">
        <v>0</v>
      </c>
      <c r="AI26" s="138">
        <v>0</v>
      </c>
      <c r="AJ26" s="138">
        <v>0</v>
      </c>
      <c r="AK26" s="138">
        <v>0</v>
      </c>
      <c r="AL26" s="138">
        <v>0</v>
      </c>
      <c r="AM26" s="138">
        <v>0</v>
      </c>
      <c r="AN26" s="138">
        <v>0</v>
      </c>
      <c r="AO26" s="138">
        <v>0</v>
      </c>
      <c r="AP26" s="138">
        <v>0</v>
      </c>
      <c r="AQ26" s="138">
        <v>0</v>
      </c>
      <c r="AR26" s="138">
        <v>0</v>
      </c>
      <c r="AS26" s="138">
        <v>0</v>
      </c>
      <c r="AT26" s="138">
        <v>0</v>
      </c>
      <c r="AU26" s="138">
        <v>0</v>
      </c>
      <c r="AV26" s="138">
        <v>0</v>
      </c>
      <c r="AW26" s="138">
        <v>0</v>
      </c>
      <c r="AX26" s="138">
        <v>0</v>
      </c>
      <c r="AY26" s="138">
        <v>0</v>
      </c>
      <c r="AZ26" s="138">
        <v>0</v>
      </c>
      <c r="BA26" s="138">
        <v>0</v>
      </c>
      <c r="BB26" s="138">
        <v>0</v>
      </c>
      <c r="BC26" s="138">
        <v>0</v>
      </c>
    </row>
    <row r="27" spans="1:55" s="140" customFormat="1" ht="12.75" customHeight="1">
      <c r="A27" s="775"/>
      <c r="B27" s="775"/>
      <c r="C27" s="775"/>
      <c r="D27" s="775"/>
      <c r="E27" s="141" t="str">
        <f>IF(AND(SUM(E24:E26)&gt;0,E24=0),"Missing Input",IF(AND(SUM(E24:E26)&gt;0,E25=0),"Missing Output",IF(AND(SUM(E24:E26)&gt;0,E24&gt;0,E25&gt;0),(E25*3.6+E26)/(E24*0.9)*100,"")))</f>
        <v/>
      </c>
      <c r="F27" s="141" t="str">
        <f t="shared" ref="F27:V27" si="12">IF(AND(SUM(F24:F26)&gt;0,F24=0),"Missing Input",IF(AND(SUM(F24:F26)&gt;0,F25=0),"Missing Output",IF(AND(SUM(F24:F26)&gt;0,F24&gt;0,F25&gt;0),(F25*3.6+F26)/(F24*0.9)*100,"")))</f>
        <v/>
      </c>
      <c r="G27" s="141" t="str">
        <f t="shared" si="12"/>
        <v/>
      </c>
      <c r="H27" s="141" t="str">
        <f t="shared" si="12"/>
        <v/>
      </c>
      <c r="I27" s="141" t="str">
        <f t="shared" si="12"/>
        <v/>
      </c>
      <c r="J27" s="141" t="str">
        <f t="shared" si="12"/>
        <v/>
      </c>
      <c r="K27" s="141" t="str">
        <f t="shared" si="12"/>
        <v/>
      </c>
      <c r="L27" s="141" t="str">
        <f t="shared" si="12"/>
        <v/>
      </c>
      <c r="M27" s="141" t="str">
        <f t="shared" si="12"/>
        <v/>
      </c>
      <c r="N27" s="141" t="str">
        <f t="shared" si="12"/>
        <v/>
      </c>
      <c r="O27" s="141" t="str">
        <f t="shared" si="12"/>
        <v/>
      </c>
      <c r="P27" s="141" t="str">
        <f t="shared" si="12"/>
        <v/>
      </c>
      <c r="Q27" s="141" t="str">
        <f t="shared" si="12"/>
        <v/>
      </c>
      <c r="R27" s="141" t="str">
        <f t="shared" si="12"/>
        <v/>
      </c>
      <c r="S27" s="141" t="str">
        <f t="shared" si="12"/>
        <v/>
      </c>
      <c r="T27" s="141" t="str">
        <f t="shared" si="12"/>
        <v/>
      </c>
      <c r="U27" s="141" t="str">
        <f t="shared" si="12"/>
        <v/>
      </c>
      <c r="V27" s="141" t="str">
        <f t="shared" si="12"/>
        <v/>
      </c>
      <c r="W27" s="141" t="str">
        <f t="shared" ref="W27:AB27" si="13">IF(AND(SUM(W24:W26)&gt;0,W24=0),"Missing Input",IF(AND(SUM(W24:W26)&gt;0,W25=0),"Missing Output",IF(AND(SUM(W24:W26)&gt;0,W24&gt;0,W25&gt;0),(W25*3.6+W26)/(W24*0.9)*100,"")))</f>
        <v/>
      </c>
      <c r="X27" s="141" t="str">
        <f t="shared" si="13"/>
        <v/>
      </c>
      <c r="Y27" s="141" t="str">
        <f t="shared" si="13"/>
        <v/>
      </c>
      <c r="Z27" s="141" t="str">
        <f t="shared" si="13"/>
        <v/>
      </c>
      <c r="AA27" s="141" t="str">
        <f t="shared" si="13"/>
        <v/>
      </c>
      <c r="AB27" s="141" t="str">
        <f t="shared" si="13"/>
        <v/>
      </c>
      <c r="AC27" s="1070" t="s">
        <v>2222</v>
      </c>
      <c r="AE27" s="762" t="s">
        <v>965</v>
      </c>
      <c r="AF27" s="141" t="str">
        <f t="shared" ref="AF27:BC27" si="14">IF(AND(SUM(AF24:AF26)&gt;0,AF24=0),"Missing Input",IF(AND(SUM(AF24:AF26)&gt;0,AF25=0),"Missing Output",IF(AND(SUM(AF24:AF26)&gt;0,AF24&gt;0,AF25&gt;0),(AF25*3.6+AF26)/(AF24*0.9)*100,"")))</f>
        <v/>
      </c>
      <c r="AG27" s="141" t="str">
        <f t="shared" si="14"/>
        <v/>
      </c>
      <c r="AH27" s="141" t="str">
        <f t="shared" si="14"/>
        <v/>
      </c>
      <c r="AI27" s="141" t="str">
        <f t="shared" si="14"/>
        <v/>
      </c>
      <c r="AJ27" s="141" t="str">
        <f t="shared" si="14"/>
        <v/>
      </c>
      <c r="AK27" s="141" t="str">
        <f t="shared" si="14"/>
        <v/>
      </c>
      <c r="AL27" s="141" t="str">
        <f t="shared" si="14"/>
        <v/>
      </c>
      <c r="AM27" s="141" t="str">
        <f t="shared" si="14"/>
        <v/>
      </c>
      <c r="AN27" s="141" t="str">
        <f t="shared" si="14"/>
        <v/>
      </c>
      <c r="AO27" s="141" t="str">
        <f t="shared" si="14"/>
        <v/>
      </c>
      <c r="AP27" s="141" t="str">
        <f t="shared" si="14"/>
        <v/>
      </c>
      <c r="AQ27" s="141" t="str">
        <f t="shared" si="14"/>
        <v/>
      </c>
      <c r="AR27" s="141" t="str">
        <f t="shared" si="14"/>
        <v/>
      </c>
      <c r="AS27" s="141" t="str">
        <f t="shared" si="14"/>
        <v/>
      </c>
      <c r="AT27" s="141" t="str">
        <f t="shared" si="14"/>
        <v/>
      </c>
      <c r="AU27" s="141" t="str">
        <f t="shared" si="14"/>
        <v/>
      </c>
      <c r="AV27" s="141" t="str">
        <f t="shared" si="14"/>
        <v/>
      </c>
      <c r="AW27" s="141" t="str">
        <f t="shared" si="14"/>
        <v/>
      </c>
      <c r="AX27" s="141" t="str">
        <f t="shared" si="14"/>
        <v/>
      </c>
      <c r="AY27" s="141" t="str">
        <f>IF(AND(SUM(AY24:AY26)&gt;0,AY24=0),"Missing Input",IF(AND(SUM(AY24:AY26)&gt;0,AY25=0),"Missing Output",IF(AND(SUM(AY24:AY26)&gt;0,AY24&gt;0,AY25&gt;0),(AY25*3.6+AY26)/(AY24*0.9)*100,"")))</f>
        <v/>
      </c>
      <c r="AZ27" s="141" t="str">
        <f>IF(AND(SUM(AZ24:AZ26)&gt;0,AZ24=0),"Missing Input",IF(AND(SUM(AZ24:AZ26)&gt;0,AZ25=0),"Missing Output",IF(AND(SUM(AZ24:AZ26)&gt;0,AZ24&gt;0,AZ25&gt;0),(AZ25*3.6+AZ26)/(AZ24*0.9)*100,"")))</f>
        <v/>
      </c>
      <c r="BA27" s="141" t="str">
        <f>IF(AND(SUM(BA24:BA26)&gt;0,BA24=0),"Missing Input",IF(AND(SUM(BA24:BA26)&gt;0,BA25=0),"Missing Output",IF(AND(SUM(BA24:BA26)&gt;0,BA24&gt;0,BA25&gt;0),(BA25*3.6+BA26)/(BA24*0.9)*100,"")))</f>
        <v/>
      </c>
      <c r="BB27" s="141" t="str">
        <f>IF(AND(SUM(BB24:BB26)&gt;0,BB24=0),"Missing Input",IF(AND(SUM(BB24:BB26)&gt;0,BB25=0),"Missing Output",IF(AND(SUM(BB24:BB26)&gt;0,BB24&gt;0,BB25&gt;0),(BB25*3.6+BB26)/(BB24*0.9)*100,"")))</f>
        <v/>
      </c>
      <c r="BC27" s="141" t="str">
        <f t="shared" si="14"/>
        <v/>
      </c>
    </row>
    <row r="28" spans="1:55" s="140" customFormat="1" ht="24" customHeight="1">
      <c r="A28" s="775"/>
      <c r="B28" s="775"/>
      <c r="C28" s="775"/>
      <c r="D28" s="775"/>
      <c r="E28" s="631"/>
      <c r="F28" s="631"/>
      <c r="G28" s="631"/>
      <c r="H28" s="631"/>
      <c r="I28" s="631"/>
      <c r="J28" s="632"/>
      <c r="K28" s="632"/>
      <c r="L28" s="632"/>
      <c r="M28" s="632"/>
      <c r="N28" s="632"/>
      <c r="O28" s="148"/>
      <c r="P28" s="632"/>
      <c r="Q28" s="632"/>
      <c r="R28" s="632"/>
      <c r="S28" s="632"/>
      <c r="T28" s="632"/>
      <c r="U28" s="632"/>
      <c r="V28" s="632"/>
      <c r="W28" s="632"/>
      <c r="X28" s="632"/>
      <c r="Y28" s="148"/>
      <c r="Z28" s="632"/>
      <c r="AA28" s="632"/>
      <c r="AB28" s="148"/>
      <c r="AC28" s="1066" t="s">
        <v>2154</v>
      </c>
      <c r="AE28" s="762" t="s">
        <v>199</v>
      </c>
      <c r="AF28" s="632"/>
      <c r="AG28" s="632"/>
      <c r="AH28" s="632"/>
      <c r="AI28" s="632"/>
      <c r="AJ28" s="632"/>
      <c r="AK28" s="632"/>
      <c r="AL28" s="632"/>
      <c r="AM28" s="632"/>
      <c r="AN28" s="632"/>
      <c r="AO28" s="632"/>
      <c r="AP28" s="632"/>
      <c r="AQ28" s="632"/>
      <c r="AR28" s="632"/>
      <c r="AS28" s="632"/>
      <c r="AT28" s="632"/>
      <c r="AU28" s="632"/>
      <c r="AV28" s="632"/>
      <c r="AW28" s="632"/>
      <c r="AX28" s="632"/>
      <c r="AY28" s="632"/>
      <c r="AZ28" s="632"/>
      <c r="BA28" s="632"/>
      <c r="BB28" s="632"/>
      <c r="BC28" s="632"/>
    </row>
    <row r="29" spans="1:55" s="140" customFormat="1" ht="12.75" customHeight="1">
      <c r="A29" s="775" t="s">
        <v>538</v>
      </c>
      <c r="B29" s="793" t="s">
        <v>1308</v>
      </c>
      <c r="C29" s="775" t="s">
        <v>247</v>
      </c>
      <c r="D29" s="775" t="s">
        <v>966</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762" t="s">
        <v>649</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row>
    <row r="30" spans="1:55" s="140" customFormat="1" ht="12.75" customHeight="1">
      <c r="A30" s="775" t="s">
        <v>538</v>
      </c>
      <c r="B30" s="793" t="s">
        <v>75</v>
      </c>
      <c r="C30" s="775" t="s">
        <v>247</v>
      </c>
      <c r="D30" s="775" t="s">
        <v>966</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2225</v>
      </c>
      <c r="AE30" s="762" t="s">
        <v>651</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row>
    <row r="31" spans="1:55" s="140" customFormat="1" ht="12.75" customHeight="1">
      <c r="A31" s="775"/>
      <c r="B31" s="775"/>
      <c r="C31" s="775"/>
      <c r="D31" s="775"/>
      <c r="E31" s="141" t="str">
        <f>IF(AND(SUM(E29:E30)&gt;0,E29=0),"Missing Input",IF(AND(SUM(E29:E30)&gt;0,E30=0),"Missing Output",IF(AND(SUM(E29:E30)&gt;0,COUNT(E29:E30)=2),(E30/(E29*0.9))*100,"")))</f>
        <v/>
      </c>
      <c r="F31" s="141" t="str">
        <f t="shared" ref="F31:V31" si="15">IF(AND(SUM(F29:F30)&gt;0,F29=0),"Missing Input",IF(AND(SUM(F29:F30)&gt;0,F30=0),"Missing Output",IF(AND(SUM(F29:F30)&gt;0,COUNT(F29:F30)=2),(F30/(F29*0.9))*100,"")))</f>
        <v/>
      </c>
      <c r="G31" s="141" t="str">
        <f t="shared" si="15"/>
        <v/>
      </c>
      <c r="H31" s="141" t="str">
        <f t="shared" si="15"/>
        <v/>
      </c>
      <c r="I31" s="141" t="str">
        <f t="shared" si="15"/>
        <v/>
      </c>
      <c r="J31" s="141" t="str">
        <f t="shared" si="15"/>
        <v/>
      </c>
      <c r="K31" s="141" t="str">
        <f t="shared" si="15"/>
        <v/>
      </c>
      <c r="L31" s="141" t="str">
        <f t="shared" si="15"/>
        <v/>
      </c>
      <c r="M31" s="141" t="str">
        <f t="shared" si="15"/>
        <v/>
      </c>
      <c r="N31" s="141" t="str">
        <f t="shared" si="15"/>
        <v/>
      </c>
      <c r="O31" s="141" t="str">
        <f t="shared" si="15"/>
        <v/>
      </c>
      <c r="P31" s="141" t="str">
        <f t="shared" si="15"/>
        <v/>
      </c>
      <c r="Q31" s="141" t="str">
        <f t="shared" si="15"/>
        <v/>
      </c>
      <c r="R31" s="141" t="str">
        <f t="shared" si="15"/>
        <v/>
      </c>
      <c r="S31" s="141" t="str">
        <f t="shared" si="15"/>
        <v/>
      </c>
      <c r="T31" s="141" t="str">
        <f t="shared" si="15"/>
        <v/>
      </c>
      <c r="U31" s="141" t="str">
        <f t="shared" si="15"/>
        <v/>
      </c>
      <c r="V31" s="141" t="str">
        <f t="shared" si="15"/>
        <v/>
      </c>
      <c r="W31" s="141" t="str">
        <f t="shared" ref="W31:AB31" si="16">IF(AND(SUM(W29:W30)&gt;0,W29=0),"Missing Input",IF(AND(SUM(W29:W30)&gt;0,W30=0),"Missing Output",IF(AND(SUM(W29:W30)&gt;0,COUNT(W29:W30)=2),(W30/(W29*0.9))*100,"")))</f>
        <v/>
      </c>
      <c r="X31" s="141" t="str">
        <f t="shared" si="16"/>
        <v/>
      </c>
      <c r="Y31" s="141" t="str">
        <f t="shared" si="16"/>
        <v/>
      </c>
      <c r="Z31" s="141" t="str">
        <f t="shared" si="16"/>
        <v/>
      </c>
      <c r="AA31" s="141" t="str">
        <f t="shared" si="16"/>
        <v/>
      </c>
      <c r="AB31" s="141" t="str">
        <f t="shared" si="16"/>
        <v/>
      </c>
      <c r="AC31" s="1070" t="s">
        <v>2222</v>
      </c>
      <c r="AE31" s="762" t="s">
        <v>965</v>
      </c>
      <c r="AF31" s="141" t="str">
        <f t="shared" ref="AF31:BC31" si="17">IF(AND(SUM(AF29:AF30)&gt;0,AF29=0),"Missing Input",IF(AND(SUM(AF29:AF30)&gt;0,AF30=0),"Missing Output",IF(AND(SUM(AF29:AF30)&gt;0,COUNT(AF29:AF30)=2),(AF30/(AF29*0.9))*100,"")))</f>
        <v/>
      </c>
      <c r="AG31" s="141" t="str">
        <f t="shared" si="17"/>
        <v/>
      </c>
      <c r="AH31" s="141" t="str">
        <f t="shared" si="17"/>
        <v/>
      </c>
      <c r="AI31" s="141" t="str">
        <f t="shared" si="17"/>
        <v/>
      </c>
      <c r="AJ31" s="141" t="str">
        <f t="shared" si="17"/>
        <v/>
      </c>
      <c r="AK31" s="141" t="str">
        <f t="shared" si="17"/>
        <v/>
      </c>
      <c r="AL31" s="141" t="str">
        <f t="shared" si="17"/>
        <v/>
      </c>
      <c r="AM31" s="141" t="str">
        <f t="shared" si="17"/>
        <v/>
      </c>
      <c r="AN31" s="141" t="str">
        <f t="shared" si="17"/>
        <v/>
      </c>
      <c r="AO31" s="141" t="str">
        <f t="shared" si="17"/>
        <v/>
      </c>
      <c r="AP31" s="141" t="str">
        <f t="shared" si="17"/>
        <v/>
      </c>
      <c r="AQ31" s="141" t="str">
        <f t="shared" si="17"/>
        <v/>
      </c>
      <c r="AR31" s="141" t="str">
        <f t="shared" si="17"/>
        <v/>
      </c>
      <c r="AS31" s="141" t="str">
        <f t="shared" si="17"/>
        <v/>
      </c>
      <c r="AT31" s="141" t="str">
        <f t="shared" si="17"/>
        <v/>
      </c>
      <c r="AU31" s="141" t="str">
        <f t="shared" si="17"/>
        <v/>
      </c>
      <c r="AV31" s="141" t="str">
        <f t="shared" si="17"/>
        <v/>
      </c>
      <c r="AW31" s="141" t="str">
        <f t="shared" si="17"/>
        <v/>
      </c>
      <c r="AX31" s="141" t="str">
        <f t="shared" si="17"/>
        <v/>
      </c>
      <c r="AY31" s="141" t="str">
        <f>IF(AND(SUM(AY29:AY30)&gt;0,AY29=0),"Missing Input",IF(AND(SUM(AY29:AY30)&gt;0,AY30=0),"Missing Output",IF(AND(SUM(AY29:AY30)&gt;0,COUNT(AY29:AY30)=2),(AY30/(AY29*0.9))*100,"")))</f>
        <v/>
      </c>
      <c r="AZ31" s="141" t="str">
        <f>IF(AND(SUM(AZ29:AZ30)&gt;0,AZ29=0),"Missing Input",IF(AND(SUM(AZ29:AZ30)&gt;0,AZ30=0),"Missing Output",IF(AND(SUM(AZ29:AZ30)&gt;0,COUNT(AZ29:AZ30)=2),(AZ30/(AZ29*0.9))*100,"")))</f>
        <v/>
      </c>
      <c r="BA31" s="141" t="str">
        <f>IF(AND(SUM(BA29:BA30)&gt;0,BA29=0),"Missing Input",IF(AND(SUM(BA29:BA30)&gt;0,BA30=0),"Missing Output",IF(AND(SUM(BA29:BA30)&gt;0,COUNT(BA29:BA30)=2),(BA30/(BA29*0.9))*100,"")))</f>
        <v/>
      </c>
      <c r="BB31" s="141" t="str">
        <f>IF(AND(SUM(BB29:BB30)&gt;0,BB29=0),"Missing Input",IF(AND(SUM(BB29:BB30)&gt;0,BB30=0),"Missing Output",IF(AND(SUM(BB29:BB30)&gt;0,COUNT(BB29:BB30)=2),(BB30/(BB29*0.9))*100,"")))</f>
        <v/>
      </c>
      <c r="BC31" s="141" t="str">
        <f t="shared" si="17"/>
        <v/>
      </c>
    </row>
    <row r="32" spans="1:55" s="140" customFormat="1" ht="24" customHeight="1">
      <c r="A32" s="775"/>
      <c r="B32" s="775"/>
      <c r="C32" s="775"/>
      <c r="D32" s="775"/>
      <c r="E32" s="147"/>
      <c r="F32" s="147"/>
      <c r="G32" s="147"/>
      <c r="H32" s="147"/>
      <c r="I32" s="147"/>
      <c r="J32" s="148"/>
      <c r="K32" s="148"/>
      <c r="L32" s="148"/>
      <c r="M32" s="148"/>
      <c r="N32" s="148"/>
      <c r="O32" s="148"/>
      <c r="P32" s="148"/>
      <c r="Q32" s="148"/>
      <c r="R32" s="148"/>
      <c r="S32" s="148"/>
      <c r="T32" s="148"/>
      <c r="U32" s="148"/>
      <c r="V32" s="148"/>
      <c r="W32" s="148"/>
      <c r="X32" s="148"/>
      <c r="Y32" s="148"/>
      <c r="Z32" s="148"/>
      <c r="AA32" s="148"/>
      <c r="AB32" s="148"/>
      <c r="AC32" s="1071" t="s">
        <v>2223</v>
      </c>
      <c r="AE32" s="762" t="s">
        <v>759</v>
      </c>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row>
    <row r="33" spans="1:55" s="140" customFormat="1">
      <c r="A33" s="775" t="s">
        <v>538</v>
      </c>
      <c r="B33" s="793" t="s">
        <v>74</v>
      </c>
      <c r="C33" s="775" t="s">
        <v>615</v>
      </c>
      <c r="D33" s="775" t="s">
        <v>966</v>
      </c>
      <c r="E33" s="718">
        <f>SUM(E8,E12,E21,E25)</f>
        <v>0</v>
      </c>
      <c r="F33" s="718">
        <f t="shared" ref="F33:O33" si="18">SUM(F8,F12,F21,F25)</f>
        <v>0</v>
      </c>
      <c r="G33" s="718">
        <f t="shared" si="18"/>
        <v>0</v>
      </c>
      <c r="H33" s="718">
        <f t="shared" si="18"/>
        <v>0</v>
      </c>
      <c r="I33" s="718">
        <f t="shared" si="18"/>
        <v>0</v>
      </c>
      <c r="J33" s="718">
        <f t="shared" si="18"/>
        <v>0</v>
      </c>
      <c r="K33" s="718">
        <f t="shared" si="18"/>
        <v>0</v>
      </c>
      <c r="L33" s="718">
        <f t="shared" si="18"/>
        <v>0</v>
      </c>
      <c r="M33" s="718">
        <f t="shared" si="18"/>
        <v>0</v>
      </c>
      <c r="N33" s="718">
        <f t="shared" si="18"/>
        <v>0</v>
      </c>
      <c r="O33" s="722">
        <f t="shared" si="18"/>
        <v>0</v>
      </c>
      <c r="P33" s="718">
        <f>SUM(P8,P12,P21,P25)</f>
        <v>0</v>
      </c>
      <c r="Q33" s="718">
        <f>SUM(Q8,Q12,Q21,Q25)</f>
        <v>0</v>
      </c>
      <c r="R33" s="718">
        <f>SUM(R8,R12,R21,R25)</f>
        <v>0</v>
      </c>
      <c r="S33" s="718">
        <f>SUM(S8,S12,S21,S25)</f>
        <v>0</v>
      </c>
      <c r="T33" s="718">
        <f>SUM(T8,T12,T21,T25)</f>
        <v>0</v>
      </c>
      <c r="U33" s="718">
        <f t="shared" ref="U33:AB33" si="19">SUM(U8,U12,U21,U25)</f>
        <v>0</v>
      </c>
      <c r="V33" s="718">
        <f t="shared" si="19"/>
        <v>0</v>
      </c>
      <c r="W33" s="718">
        <f t="shared" si="19"/>
        <v>0</v>
      </c>
      <c r="X33" s="718">
        <f>SUM(X8,X12,X21,X25)</f>
        <v>0</v>
      </c>
      <c r="Y33" s="722">
        <f>SUM(Y8,Y12,Y21,Y25)</f>
        <v>0</v>
      </c>
      <c r="Z33" s="718">
        <f>SUM(Z8,Z12,Z21,Z25)</f>
        <v>0</v>
      </c>
      <c r="AA33" s="718">
        <f>SUM(AA8,AA12,AA21,AA25)</f>
        <v>0</v>
      </c>
      <c r="AB33" s="722">
        <f t="shared" si="19"/>
        <v>0</v>
      </c>
      <c r="AC33" s="1072" t="s">
        <v>2224</v>
      </c>
      <c r="AE33" s="762" t="s">
        <v>652</v>
      </c>
      <c r="AF33" s="145">
        <f t="shared" ref="AF33:BC33" si="20">SUM(AF8,AF12,AF21,AF25)</f>
        <v>0</v>
      </c>
      <c r="AG33" s="145">
        <f t="shared" si="20"/>
        <v>0</v>
      </c>
      <c r="AH33" s="145">
        <f t="shared" si="20"/>
        <v>0</v>
      </c>
      <c r="AI33" s="145">
        <f t="shared" si="20"/>
        <v>0</v>
      </c>
      <c r="AJ33" s="145">
        <f t="shared" si="20"/>
        <v>0</v>
      </c>
      <c r="AK33" s="145">
        <f t="shared" si="20"/>
        <v>0</v>
      </c>
      <c r="AL33" s="145">
        <f t="shared" si="20"/>
        <v>0</v>
      </c>
      <c r="AM33" s="145">
        <f t="shared" si="20"/>
        <v>0</v>
      </c>
      <c r="AN33" s="145">
        <f t="shared" si="20"/>
        <v>0</v>
      </c>
      <c r="AO33" s="145">
        <f t="shared" si="20"/>
        <v>0</v>
      </c>
      <c r="AP33" s="145">
        <f t="shared" si="20"/>
        <v>0</v>
      </c>
      <c r="AQ33" s="145">
        <f t="shared" si="20"/>
        <v>0</v>
      </c>
      <c r="AR33" s="145">
        <f t="shared" si="20"/>
        <v>0</v>
      </c>
      <c r="AS33" s="145">
        <f t="shared" si="20"/>
        <v>0</v>
      </c>
      <c r="AT33" s="145">
        <f t="shared" si="20"/>
        <v>0</v>
      </c>
      <c r="AU33" s="145">
        <f t="shared" si="20"/>
        <v>0</v>
      </c>
      <c r="AV33" s="145">
        <f t="shared" si="20"/>
        <v>0</v>
      </c>
      <c r="AW33" s="145">
        <f t="shared" si="20"/>
        <v>0</v>
      </c>
      <c r="AX33" s="145">
        <f t="shared" si="20"/>
        <v>0</v>
      </c>
      <c r="AY33" s="145">
        <f>SUM(AY8,AY12,AY21,AY25)</f>
        <v>0</v>
      </c>
      <c r="AZ33" s="145">
        <f>SUM(AZ8,AZ12,AZ21,AZ25)</f>
        <v>0</v>
      </c>
      <c r="BA33" s="145">
        <f>SUM(BA8,BA12,BA21,BA25)</f>
        <v>0</v>
      </c>
      <c r="BB33" s="145">
        <f>SUM(BB8,BB12,BB21,BB25)</f>
        <v>0</v>
      </c>
      <c r="BC33" s="145">
        <f t="shared" si="20"/>
        <v>0</v>
      </c>
    </row>
    <row r="34" spans="1:55" s="140" customFormat="1" ht="12.75" thickBot="1">
      <c r="A34" s="775" t="s">
        <v>538</v>
      </c>
      <c r="B34" s="775" t="s">
        <v>75</v>
      </c>
      <c r="C34" s="775" t="s">
        <v>615</v>
      </c>
      <c r="D34" s="775" t="s">
        <v>966</v>
      </c>
      <c r="E34" s="720">
        <f>SUM(E13,E17,E26,E30)</f>
        <v>0</v>
      </c>
      <c r="F34" s="720">
        <f t="shared" ref="F34:O34" si="21">SUM(F13,F17,F26,F30)</f>
        <v>0</v>
      </c>
      <c r="G34" s="720">
        <f t="shared" si="21"/>
        <v>0</v>
      </c>
      <c r="H34" s="720">
        <f t="shared" si="21"/>
        <v>0</v>
      </c>
      <c r="I34" s="720">
        <f t="shared" si="21"/>
        <v>0</v>
      </c>
      <c r="J34" s="720">
        <f t="shared" si="21"/>
        <v>0</v>
      </c>
      <c r="K34" s="720">
        <f t="shared" si="21"/>
        <v>0</v>
      </c>
      <c r="L34" s="720">
        <f t="shared" si="21"/>
        <v>0</v>
      </c>
      <c r="M34" s="720">
        <f t="shared" si="21"/>
        <v>0</v>
      </c>
      <c r="N34" s="720">
        <f t="shared" si="21"/>
        <v>0</v>
      </c>
      <c r="O34" s="723">
        <f t="shared" si="21"/>
        <v>0</v>
      </c>
      <c r="P34" s="720">
        <f>SUM(P13,P17,P26,P30)</f>
        <v>0</v>
      </c>
      <c r="Q34" s="720">
        <f>SUM(Q13,Q17,Q26,Q30)</f>
        <v>0</v>
      </c>
      <c r="R34" s="720">
        <f>SUM(R13,R17,R26,R30)</f>
        <v>0</v>
      </c>
      <c r="S34" s="720">
        <f>SUM(S13,S17,S26,S30)</f>
        <v>0</v>
      </c>
      <c r="T34" s="720">
        <f>SUM(T13,T17,T26,T30)</f>
        <v>0</v>
      </c>
      <c r="U34" s="720">
        <f t="shared" ref="U34:AB34" si="22">SUM(U13,U17,U26,U30)</f>
        <v>0</v>
      </c>
      <c r="V34" s="720">
        <f t="shared" si="22"/>
        <v>0</v>
      </c>
      <c r="W34" s="720">
        <f t="shared" si="22"/>
        <v>0</v>
      </c>
      <c r="X34" s="720">
        <f>SUM(X13,X17,X26,X30)</f>
        <v>0</v>
      </c>
      <c r="Y34" s="723">
        <f>SUM(Y13,Y17,Y26,Y30)</f>
        <v>0</v>
      </c>
      <c r="Z34" s="720">
        <f>SUM(Z13,Z17,Z26,Z30)</f>
        <v>0</v>
      </c>
      <c r="AA34" s="720">
        <f>SUM(AA13,AA17,AA26,AA30)</f>
        <v>0</v>
      </c>
      <c r="AB34" s="723">
        <f t="shared" si="22"/>
        <v>0</v>
      </c>
      <c r="AC34" s="1073" t="s">
        <v>2225</v>
      </c>
      <c r="AE34" s="764" t="s">
        <v>653</v>
      </c>
      <c r="AF34" s="146">
        <f t="shared" ref="AF34:BC34" si="23">SUM(AF13,AF17,AF26,AF30)</f>
        <v>0</v>
      </c>
      <c r="AG34" s="146">
        <f t="shared" si="23"/>
        <v>0</v>
      </c>
      <c r="AH34" s="146">
        <f t="shared" si="23"/>
        <v>0</v>
      </c>
      <c r="AI34" s="146">
        <f t="shared" si="23"/>
        <v>0</v>
      </c>
      <c r="AJ34" s="146">
        <f t="shared" si="23"/>
        <v>0</v>
      </c>
      <c r="AK34" s="146">
        <f t="shared" si="23"/>
        <v>0</v>
      </c>
      <c r="AL34" s="146">
        <f t="shared" si="23"/>
        <v>0</v>
      </c>
      <c r="AM34" s="146">
        <f t="shared" si="23"/>
        <v>0</v>
      </c>
      <c r="AN34" s="146">
        <f t="shared" si="23"/>
        <v>0</v>
      </c>
      <c r="AO34" s="146">
        <f t="shared" si="23"/>
        <v>0</v>
      </c>
      <c r="AP34" s="146">
        <f t="shared" si="23"/>
        <v>0</v>
      </c>
      <c r="AQ34" s="146">
        <f t="shared" si="23"/>
        <v>0</v>
      </c>
      <c r="AR34" s="146">
        <f t="shared" si="23"/>
        <v>0</v>
      </c>
      <c r="AS34" s="146">
        <f t="shared" si="23"/>
        <v>0</v>
      </c>
      <c r="AT34" s="146">
        <f t="shared" si="23"/>
        <v>0</v>
      </c>
      <c r="AU34" s="146">
        <f t="shared" si="23"/>
        <v>0</v>
      </c>
      <c r="AV34" s="146">
        <f t="shared" si="23"/>
        <v>0</v>
      </c>
      <c r="AW34" s="146">
        <f t="shared" si="23"/>
        <v>0</v>
      </c>
      <c r="AX34" s="146">
        <f t="shared" si="23"/>
        <v>0</v>
      </c>
      <c r="AY34" s="146">
        <f>SUM(AY13,AY17,AY26,AY30)</f>
        <v>0</v>
      </c>
      <c r="AZ34" s="146">
        <f>SUM(AZ13,AZ17,AZ26,AZ30)</f>
        <v>0</v>
      </c>
      <c r="BA34" s="146">
        <f>SUM(BA13,BA17,BA26,BA30)</f>
        <v>0</v>
      </c>
      <c r="BB34" s="146">
        <f>SUM(BB13,BB17,BB26,BB30)</f>
        <v>0</v>
      </c>
      <c r="BC34" s="146">
        <f t="shared" si="23"/>
        <v>0</v>
      </c>
    </row>
  </sheetData>
  <phoneticPr fontId="11" type="noConversion"/>
  <conditionalFormatting sqref="E6:Z34">
    <cfRule type="expression" dxfId="146" priority="2" stopIfTrue="1">
      <formula>E6&lt;&gt;AF6</formula>
    </cfRule>
  </conditionalFormatting>
  <conditionalFormatting sqref="AB6:AB34">
    <cfRule type="expression" dxfId="145" priority="140" stopIfTrue="1">
      <formula>AB6&lt;&gt;BC6</formula>
    </cfRule>
  </conditionalFormatting>
  <conditionalFormatting sqref="AA6:AA34">
    <cfRule type="expression" dxfId="144" priority="1" stopIfTrue="1">
      <formula>AA6&lt;&gt;BB6</formula>
    </cfRule>
  </conditionalFormatting>
  <dataValidations count="1">
    <dataValidation type="whole" operator="greaterThanOrEqual" allowBlank="1" showInputMessage="1" showErrorMessage="1" error="Positive whole numbers only / Nombres entiers positifs uniquement" sqref="AF11:BC13 AF7:BC8 AF29:BC30 AF24:BC26 AF20:BC21 AF16:BC17 E11:AB13 E7:AB8 E29:AB30 E24:AB26 E20:AB21 E16:AB17">
      <formula1>0</formula1>
    </dataValidation>
  </dataValidations>
  <pageMargins left="0.25" right="0.25" top="0.5" bottom="0.3" header="0.5" footer="0.5"/>
  <pageSetup paperSize="9" scale="59" orientation="landscape" r:id="rId1"/>
  <headerFooter alignWithMargins="0"/>
  <legacyDrawing r:id="rId2"/>
</worksheet>
</file>

<file path=xl/worksheets/sheet58.xml><?xml version="1.0" encoding="utf-8"?>
<worksheet xmlns="http://schemas.openxmlformats.org/spreadsheetml/2006/main" xmlns:r="http://schemas.openxmlformats.org/officeDocument/2006/relationships">
  <sheetPr codeName="Sheet_TS41" enableFormatConditionsCalculation="0">
    <tabColor indexed="43"/>
    <pageSetUpPr fitToPage="1"/>
  </sheetPr>
  <dimension ref="A1:BP34"/>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15" sqref="AC15"/>
    </sheetView>
  </sheetViews>
  <sheetFormatPr defaultRowHeight="12"/>
  <cols>
    <col min="1" max="4" width="10.140625" style="777" hidden="1" customWidth="1"/>
    <col min="5" max="28" width="8.7109375" style="95" customWidth="1"/>
    <col min="29" max="29" width="30.7109375" style="777" customWidth="1"/>
    <col min="30" max="30" width="9.140625" style="95" hidden="1" customWidth="1"/>
    <col min="31" max="31" width="33.42578125" style="777" hidden="1" customWidth="1"/>
    <col min="32" max="68" width="9.140625" style="95" hidden="1" customWidth="1"/>
    <col min="69" max="79" width="9.140625" style="95" customWidth="1"/>
    <col min="80" max="16384" width="9.140625" style="95"/>
  </cols>
  <sheetData>
    <row r="1" spans="1:55" ht="48.95" customHeight="1">
      <c r="F1" s="402"/>
      <c r="G1" s="220"/>
      <c r="H1" s="220"/>
      <c r="I1" s="1075" t="s">
        <v>2257</v>
      </c>
      <c r="J1" s="220"/>
      <c r="K1" s="220"/>
      <c r="L1" s="220"/>
      <c r="N1" s="402"/>
      <c r="O1" s="221"/>
      <c r="P1" s="221"/>
      <c r="Q1" s="221"/>
      <c r="R1" s="221"/>
      <c r="S1" s="221"/>
      <c r="T1" s="221"/>
      <c r="U1" s="1075" t="s">
        <v>2257</v>
      </c>
      <c r="V1" s="221"/>
      <c r="W1" s="221"/>
      <c r="X1" s="221"/>
      <c r="Y1" s="221"/>
      <c r="Z1" s="221"/>
      <c r="AA1" s="221"/>
      <c r="AB1" s="221"/>
      <c r="AC1" s="1040">
        <f ca="1">NOW()</f>
        <v>41912.572466666665</v>
      </c>
      <c r="AE1" s="787" t="s">
        <v>671</v>
      </c>
    </row>
    <row r="2" spans="1:55"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c r="AE2" s="770"/>
    </row>
    <row r="3" spans="1:55"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E3" s="772"/>
    </row>
    <row r="4" spans="1:55" s="99" customFormat="1">
      <c r="A4" s="759" t="s">
        <v>1304</v>
      </c>
      <c r="B4" s="759" t="s">
        <v>1302</v>
      </c>
      <c r="C4" s="759" t="s">
        <v>1303</v>
      </c>
      <c r="D4" s="760" t="s">
        <v>1305</v>
      </c>
      <c r="E4" s="98"/>
      <c r="F4" s="98"/>
      <c r="G4" s="98"/>
      <c r="H4" s="98"/>
      <c r="I4" s="98"/>
      <c r="J4" s="98"/>
      <c r="K4" s="98"/>
      <c r="L4" s="98"/>
      <c r="AC4" s="771"/>
      <c r="AE4" s="772"/>
    </row>
    <row r="5" spans="1:55" s="99"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137" customFormat="1" ht="24" customHeight="1" thickBot="1">
      <c r="A6" s="789"/>
      <c r="B6" s="789"/>
      <c r="C6" s="789"/>
      <c r="D6" s="789"/>
      <c r="E6" s="626"/>
      <c r="F6" s="626"/>
      <c r="G6" s="626"/>
      <c r="H6" s="626"/>
      <c r="I6" s="626"/>
      <c r="J6" s="626"/>
      <c r="K6" s="626"/>
      <c r="L6" s="626"/>
      <c r="M6" s="626"/>
      <c r="N6" s="626"/>
      <c r="P6" s="626"/>
      <c r="Q6" s="626"/>
      <c r="R6" s="626"/>
      <c r="S6" s="626"/>
      <c r="T6" s="626"/>
      <c r="U6" s="626"/>
      <c r="V6" s="626"/>
      <c r="W6" s="626"/>
      <c r="X6" s="626"/>
      <c r="Z6" s="626"/>
      <c r="AA6" s="626"/>
      <c r="AC6" s="1069" t="s">
        <v>2142</v>
      </c>
      <c r="AE6" s="763" t="s">
        <v>186</v>
      </c>
      <c r="AF6" s="249"/>
      <c r="AG6" s="626"/>
      <c r="AH6" s="626"/>
      <c r="AI6" s="626"/>
      <c r="AJ6" s="626"/>
      <c r="AK6" s="626"/>
      <c r="AL6" s="626"/>
      <c r="AM6" s="626"/>
      <c r="AN6" s="626"/>
      <c r="AO6" s="626"/>
      <c r="AP6" s="626"/>
      <c r="AQ6" s="626"/>
      <c r="AR6" s="626"/>
      <c r="AS6" s="626"/>
      <c r="AT6" s="626"/>
      <c r="AU6" s="626"/>
      <c r="AV6" s="626"/>
      <c r="AW6" s="626"/>
      <c r="AX6" s="626"/>
      <c r="AY6" s="626"/>
      <c r="AZ6" s="626"/>
      <c r="BA6" s="626"/>
      <c r="BB6" s="626"/>
      <c r="BC6" s="626"/>
    </row>
    <row r="7" spans="1:55" s="140" customFormat="1" ht="12.75" customHeight="1">
      <c r="A7" s="775" t="s">
        <v>538</v>
      </c>
      <c r="B7" s="793" t="s">
        <v>1307</v>
      </c>
      <c r="C7" s="775" t="s">
        <v>555</v>
      </c>
      <c r="D7" s="775" t="s">
        <v>582</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2220</v>
      </c>
      <c r="AE7" s="762" t="s">
        <v>649</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row>
    <row r="8" spans="1:55" s="140" customFormat="1" ht="12.75" customHeight="1">
      <c r="A8" s="775" t="s">
        <v>538</v>
      </c>
      <c r="B8" s="793" t="s">
        <v>74</v>
      </c>
      <c r="C8" s="775" t="s">
        <v>555</v>
      </c>
      <c r="D8" s="775" t="s">
        <v>582</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2221</v>
      </c>
      <c r="AE8" s="762" t="s">
        <v>963</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row>
    <row r="9" spans="1:55" s="140" customFormat="1" ht="12.75" customHeight="1">
      <c r="A9" s="775"/>
      <c r="B9" s="775"/>
      <c r="C9" s="775"/>
      <c r="D9" s="775"/>
      <c r="E9" s="141" t="str">
        <f>IF(AND(SUM(E7:E8)&gt;0,E7=0),"Missing Input",IF(AND(SUM(E7:E8)&gt;0,E8=0),"Missing Output",IF(AND(SUM(E7:E8)&gt;0,COUNT(E7:E8)=2),(E8*3.6)/E7*100,"")))</f>
        <v/>
      </c>
      <c r="F9" s="141" t="str">
        <f t="shared" ref="F9:V9" si="0">IF(AND(SUM(F7:F8)&gt;0,F7=0),"Missing Input",IF(AND(SUM(F7:F8)&gt;0,F8=0),"Missing Output",IF(AND(SUM(F7:F8)&gt;0,COUNT(F7:F8)=2),(F8*3.6)/F7*100,"")))</f>
        <v/>
      </c>
      <c r="G9" s="141" t="str">
        <f t="shared" si="0"/>
        <v/>
      </c>
      <c r="H9" s="141" t="str">
        <f t="shared" si="0"/>
        <v/>
      </c>
      <c r="I9" s="141" t="str">
        <f t="shared" si="0"/>
        <v/>
      </c>
      <c r="J9" s="141" t="str">
        <f t="shared" si="0"/>
        <v/>
      </c>
      <c r="K9" s="141" t="str">
        <f t="shared" si="0"/>
        <v/>
      </c>
      <c r="L9" s="141" t="str">
        <f t="shared" si="0"/>
        <v/>
      </c>
      <c r="M9" s="141" t="str">
        <f t="shared" si="0"/>
        <v/>
      </c>
      <c r="N9" s="141" t="str">
        <f t="shared" si="0"/>
        <v/>
      </c>
      <c r="O9" s="141" t="str">
        <f t="shared" si="0"/>
        <v/>
      </c>
      <c r="P9" s="141" t="str">
        <f t="shared" si="0"/>
        <v/>
      </c>
      <c r="Q9" s="141" t="str">
        <f t="shared" si="0"/>
        <v/>
      </c>
      <c r="R9" s="141" t="str">
        <f t="shared" si="0"/>
        <v/>
      </c>
      <c r="S9" s="141" t="str">
        <f t="shared" si="0"/>
        <v/>
      </c>
      <c r="T9" s="141" t="str">
        <f t="shared" si="0"/>
        <v/>
      </c>
      <c r="U9" s="141" t="str">
        <f t="shared" si="0"/>
        <v/>
      </c>
      <c r="V9" s="141" t="str">
        <f t="shared" si="0"/>
        <v/>
      </c>
      <c r="W9" s="141" t="str">
        <f t="shared" ref="W9:AB9" si="1">IF(AND(SUM(W7:W8)&gt;0,W7=0),"Missing Input",IF(AND(SUM(W7:W8)&gt;0,W8=0),"Missing Output",IF(AND(SUM(W7:W8)&gt;0,COUNT(W7:W8)=2),(W8*3.6)/W7*100,"")))</f>
        <v/>
      </c>
      <c r="X9" s="141" t="str">
        <f t="shared" si="1"/>
        <v/>
      </c>
      <c r="Y9" s="141" t="str">
        <f t="shared" si="1"/>
        <v/>
      </c>
      <c r="Z9" s="141" t="str">
        <f t="shared" si="1"/>
        <v/>
      </c>
      <c r="AA9" s="141" t="str">
        <f t="shared" si="1"/>
        <v/>
      </c>
      <c r="AB9" s="141" t="str">
        <f t="shared" si="1"/>
        <v/>
      </c>
      <c r="AC9" s="1070" t="s">
        <v>2222</v>
      </c>
      <c r="AE9" s="762" t="s">
        <v>965</v>
      </c>
      <c r="AF9" s="141" t="str">
        <f t="shared" ref="AF9:BC9" si="2">IF(AND(SUM(AF7:AF8)&gt;0,AF7=0),"Missing Input",IF(AND(SUM(AF7:AF8)&gt;0,AF8=0),"Missing Output",IF(AND(SUM(AF7:AF8)&gt;0,COUNT(AF7:AF8)=2),(AF8*3.6)/AF7*100,"")))</f>
        <v/>
      </c>
      <c r="AG9" s="141" t="str">
        <f t="shared" si="2"/>
        <v/>
      </c>
      <c r="AH9" s="141" t="str">
        <f t="shared" si="2"/>
        <v/>
      </c>
      <c r="AI9" s="141" t="str">
        <f t="shared" si="2"/>
        <v/>
      </c>
      <c r="AJ9" s="141" t="str">
        <f t="shared" si="2"/>
        <v/>
      </c>
      <c r="AK9" s="141" t="str">
        <f t="shared" si="2"/>
        <v/>
      </c>
      <c r="AL9" s="141" t="str">
        <f t="shared" si="2"/>
        <v/>
      </c>
      <c r="AM9" s="141" t="str">
        <f t="shared" si="2"/>
        <v/>
      </c>
      <c r="AN9" s="141" t="str">
        <f t="shared" si="2"/>
        <v/>
      </c>
      <c r="AO9" s="141" t="str">
        <f t="shared" si="2"/>
        <v/>
      </c>
      <c r="AP9" s="141" t="str">
        <f t="shared" si="2"/>
        <v/>
      </c>
      <c r="AQ9" s="141" t="str">
        <f t="shared" si="2"/>
        <v/>
      </c>
      <c r="AR9" s="141" t="str">
        <f t="shared" si="2"/>
        <v/>
      </c>
      <c r="AS9" s="141" t="str">
        <f t="shared" si="2"/>
        <v/>
      </c>
      <c r="AT9" s="141" t="str">
        <f t="shared" si="2"/>
        <v/>
      </c>
      <c r="AU9" s="141" t="str">
        <f t="shared" si="2"/>
        <v/>
      </c>
      <c r="AV9" s="141" t="str">
        <f t="shared" si="2"/>
        <v/>
      </c>
      <c r="AW9" s="141" t="str">
        <f t="shared" si="2"/>
        <v/>
      </c>
      <c r="AX9" s="141" t="str">
        <f t="shared" si="2"/>
        <v/>
      </c>
      <c r="AY9" s="141" t="str">
        <f>IF(AND(SUM(AY7:AY8)&gt;0,AY7=0),"Missing Input",IF(AND(SUM(AY7:AY8)&gt;0,AY8=0),"Missing Output",IF(AND(SUM(AY7:AY8)&gt;0,COUNT(AY7:AY8)=2),(AY8*3.6)/AY7*100,"")))</f>
        <v/>
      </c>
      <c r="AZ9" s="141" t="str">
        <f>IF(AND(SUM(AZ7:AZ8)&gt;0,AZ7=0),"Missing Input",IF(AND(SUM(AZ7:AZ8)&gt;0,AZ8=0),"Missing Output",IF(AND(SUM(AZ7:AZ8)&gt;0,COUNT(AZ7:AZ8)=2),(AZ8*3.6)/AZ7*100,"")))</f>
        <v/>
      </c>
      <c r="BA9" s="141" t="str">
        <f>IF(AND(SUM(BA7:BA8)&gt;0,BA7=0),"Missing Input",IF(AND(SUM(BA7:BA8)&gt;0,BA8=0),"Missing Output",IF(AND(SUM(BA7:BA8)&gt;0,COUNT(BA7:BA8)=2),(BA8*3.6)/BA7*100,"")))</f>
        <v/>
      </c>
      <c r="BB9" s="141" t="str">
        <f>IF(AND(SUM(BB7:BB8)&gt;0,BB7=0),"Missing Input",IF(AND(SUM(BB7:BB8)&gt;0,BB8=0),"Missing Output",IF(AND(SUM(BB7:BB8)&gt;0,COUNT(BB7:BB8)=2),(BB8*3.6)/BB7*100,"")))</f>
        <v/>
      </c>
      <c r="BC9" s="141" t="str">
        <f t="shared" si="2"/>
        <v/>
      </c>
    </row>
    <row r="10" spans="1:55" s="140" customFormat="1" ht="24" customHeight="1">
      <c r="A10" s="775"/>
      <c r="B10" s="775"/>
      <c r="C10" s="794"/>
      <c r="D10" s="775"/>
      <c r="E10" s="631"/>
      <c r="F10" s="631"/>
      <c r="G10" s="631"/>
      <c r="H10" s="631"/>
      <c r="I10" s="631"/>
      <c r="J10" s="632"/>
      <c r="K10" s="632"/>
      <c r="L10" s="632"/>
      <c r="M10" s="632"/>
      <c r="N10" s="632"/>
      <c r="O10" s="149"/>
      <c r="P10" s="633"/>
      <c r="Q10" s="633"/>
      <c r="R10" s="633"/>
      <c r="S10" s="633"/>
      <c r="T10" s="633"/>
      <c r="U10" s="633"/>
      <c r="V10" s="633"/>
      <c r="W10" s="633"/>
      <c r="X10" s="633"/>
      <c r="Y10" s="149"/>
      <c r="Z10" s="633"/>
      <c r="AA10" s="633"/>
      <c r="AB10" s="149"/>
      <c r="AC10" s="1067" t="s">
        <v>2141</v>
      </c>
      <c r="AE10" s="762" t="s">
        <v>189</v>
      </c>
      <c r="AF10" s="633"/>
      <c r="AG10" s="633"/>
      <c r="AH10" s="633"/>
      <c r="AI10" s="633"/>
      <c r="AJ10" s="633"/>
      <c r="AK10" s="633"/>
      <c r="AL10" s="633"/>
      <c r="AM10" s="633"/>
      <c r="AN10" s="633"/>
      <c r="AO10" s="633"/>
      <c r="AP10" s="633"/>
      <c r="AQ10" s="633"/>
      <c r="AR10" s="633"/>
      <c r="AS10" s="633"/>
      <c r="AT10" s="633"/>
      <c r="AU10" s="633"/>
      <c r="AV10" s="633"/>
      <c r="AW10" s="633"/>
      <c r="AX10" s="633"/>
      <c r="AY10" s="633"/>
      <c r="AZ10" s="633"/>
      <c r="BA10" s="633"/>
      <c r="BB10" s="633"/>
      <c r="BC10" s="633"/>
    </row>
    <row r="11" spans="1:55" s="140" customFormat="1" ht="12.75" customHeight="1">
      <c r="A11" s="775" t="s">
        <v>538</v>
      </c>
      <c r="B11" s="793" t="s">
        <v>1307</v>
      </c>
      <c r="C11" s="775" t="s">
        <v>556</v>
      </c>
      <c r="D11" s="775" t="s">
        <v>582</v>
      </c>
      <c r="E11" s="138">
        <v>0</v>
      </c>
      <c r="F11" s="138">
        <v>0</v>
      </c>
      <c r="G11" s="138">
        <v>0</v>
      </c>
      <c r="H11" s="138">
        <v>0</v>
      </c>
      <c r="I11" s="138">
        <v>0</v>
      </c>
      <c r="J11" s="138">
        <v>0</v>
      </c>
      <c r="K11" s="138">
        <v>0</v>
      </c>
      <c r="L11" s="138">
        <v>0</v>
      </c>
      <c r="M11" s="138">
        <v>0</v>
      </c>
      <c r="N11" s="138">
        <v>0</v>
      </c>
      <c r="O11" s="138">
        <v>0</v>
      </c>
      <c r="P11" s="138">
        <v>0</v>
      </c>
      <c r="Q11" s="138">
        <v>0</v>
      </c>
      <c r="R11" s="138">
        <v>0</v>
      </c>
      <c r="S11" s="138">
        <v>0</v>
      </c>
      <c r="T11" s="138">
        <v>0</v>
      </c>
      <c r="U11" s="138">
        <v>0</v>
      </c>
      <c r="V11" s="138">
        <v>0</v>
      </c>
      <c r="W11" s="138">
        <v>0</v>
      </c>
      <c r="X11" s="138">
        <v>0</v>
      </c>
      <c r="Y11" s="138">
        <v>0</v>
      </c>
      <c r="Z11" s="138">
        <v>0</v>
      </c>
      <c r="AA11" s="138">
        <v>0</v>
      </c>
      <c r="AB11" s="138">
        <v>0</v>
      </c>
      <c r="AC11" s="1054" t="s">
        <v>2220</v>
      </c>
      <c r="AE11" s="762" t="s">
        <v>649</v>
      </c>
      <c r="AF11" s="138">
        <v>0</v>
      </c>
      <c r="AG11" s="138">
        <v>0</v>
      </c>
      <c r="AH11" s="138">
        <v>0</v>
      </c>
      <c r="AI11" s="138">
        <v>0</v>
      </c>
      <c r="AJ11" s="138">
        <v>0</v>
      </c>
      <c r="AK11" s="138">
        <v>0</v>
      </c>
      <c r="AL11" s="138">
        <v>0</v>
      </c>
      <c r="AM11" s="138">
        <v>0</v>
      </c>
      <c r="AN11" s="138">
        <v>0</v>
      </c>
      <c r="AO11" s="138">
        <v>0</v>
      </c>
      <c r="AP11" s="138">
        <v>0</v>
      </c>
      <c r="AQ11" s="138">
        <v>0</v>
      </c>
      <c r="AR11" s="138">
        <v>0</v>
      </c>
      <c r="AS11" s="138">
        <v>0</v>
      </c>
      <c r="AT11" s="138">
        <v>0</v>
      </c>
      <c r="AU11" s="138">
        <v>0</v>
      </c>
      <c r="AV11" s="138">
        <v>0</v>
      </c>
      <c r="AW11" s="138">
        <v>0</v>
      </c>
      <c r="AX11" s="138">
        <v>0</v>
      </c>
      <c r="AY11" s="138">
        <v>0</v>
      </c>
      <c r="AZ11" s="138">
        <v>0</v>
      </c>
      <c r="BA11" s="138">
        <v>0</v>
      </c>
      <c r="BB11" s="138">
        <v>0</v>
      </c>
      <c r="BC11" s="138">
        <v>0</v>
      </c>
    </row>
    <row r="12" spans="1:55" s="140" customFormat="1" ht="12.75" customHeight="1">
      <c r="A12" s="775" t="s">
        <v>538</v>
      </c>
      <c r="B12" s="793" t="s">
        <v>74</v>
      </c>
      <c r="C12" s="775" t="s">
        <v>556</v>
      </c>
      <c r="D12" s="775" t="s">
        <v>582</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2221</v>
      </c>
      <c r="AE12" s="762" t="s">
        <v>650</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row>
    <row r="13" spans="1:55" s="140" customFormat="1" ht="12.75" customHeight="1">
      <c r="A13" s="775" t="s">
        <v>538</v>
      </c>
      <c r="B13" s="793" t="s">
        <v>75</v>
      </c>
      <c r="C13" s="775" t="s">
        <v>556</v>
      </c>
      <c r="D13" s="775" t="s">
        <v>582</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2225</v>
      </c>
      <c r="AE13" s="762" t="s">
        <v>651</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row>
    <row r="14" spans="1:55" s="140" customFormat="1" ht="12.75" customHeight="1">
      <c r="A14" s="775"/>
      <c r="B14" s="775"/>
      <c r="C14" s="775"/>
      <c r="D14" s="775"/>
      <c r="E14" s="141" t="str">
        <f>IF(AND(SUM(E11:E13)&gt;0,E11=0),"Missing Input",IF(AND(SUM(E11:E13)&gt;0,E12=0),"Missing Output",IF(AND(SUM(E11:E13)&gt;0,E11&gt;0,E12&gt;0),(E12*3.6+E13)/E11*100,"")))</f>
        <v/>
      </c>
      <c r="F14" s="141" t="str">
        <f t="shared" ref="F14:V14" si="3">IF(AND(SUM(F11:F13)&gt;0,F11=0),"Missing Input",IF(AND(SUM(F11:F13)&gt;0,F12=0),"Missing Output",IF(AND(SUM(F11:F13)&gt;0,F11&gt;0,F12&gt;0),(F12*3.6+F13)/F11*100,"")))</f>
        <v/>
      </c>
      <c r="G14" s="141" t="str">
        <f t="shared" si="3"/>
        <v/>
      </c>
      <c r="H14" s="141" t="str">
        <f t="shared" si="3"/>
        <v/>
      </c>
      <c r="I14" s="141" t="str">
        <f t="shared" si="3"/>
        <v/>
      </c>
      <c r="J14" s="141" t="str">
        <f t="shared" si="3"/>
        <v/>
      </c>
      <c r="K14" s="141" t="str">
        <f t="shared" si="3"/>
        <v/>
      </c>
      <c r="L14" s="141" t="str">
        <f t="shared" si="3"/>
        <v/>
      </c>
      <c r="M14" s="141" t="str">
        <f t="shared" si="3"/>
        <v/>
      </c>
      <c r="N14" s="141" t="str">
        <f t="shared" si="3"/>
        <v/>
      </c>
      <c r="O14" s="141" t="str">
        <f t="shared" si="3"/>
        <v/>
      </c>
      <c r="P14" s="141" t="str">
        <f t="shared" si="3"/>
        <v/>
      </c>
      <c r="Q14" s="141" t="str">
        <f t="shared" si="3"/>
        <v/>
      </c>
      <c r="R14" s="141" t="str">
        <f t="shared" si="3"/>
        <v/>
      </c>
      <c r="S14" s="141" t="str">
        <f t="shared" si="3"/>
        <v/>
      </c>
      <c r="T14" s="141" t="str">
        <f t="shared" si="3"/>
        <v/>
      </c>
      <c r="U14" s="141" t="str">
        <f t="shared" si="3"/>
        <v/>
      </c>
      <c r="V14" s="141" t="str">
        <f t="shared" si="3"/>
        <v/>
      </c>
      <c r="W14" s="141" t="str">
        <f t="shared" ref="W14:AB14" si="4">IF(AND(SUM(W11:W13)&gt;0,W11=0),"Missing Input",IF(AND(SUM(W11:W13)&gt;0,W12=0),"Missing Output",IF(AND(SUM(W11:W13)&gt;0,W11&gt;0,W12&gt;0),(W12*3.6+W13)/W11*100,"")))</f>
        <v/>
      </c>
      <c r="X14" s="141" t="str">
        <f t="shared" si="4"/>
        <v/>
      </c>
      <c r="Y14" s="141" t="str">
        <f t="shared" si="4"/>
        <v/>
      </c>
      <c r="Z14" s="141" t="str">
        <f t="shared" si="4"/>
        <v/>
      </c>
      <c r="AA14" s="141" t="str">
        <f t="shared" si="4"/>
        <v/>
      </c>
      <c r="AB14" s="141" t="str">
        <f t="shared" si="4"/>
        <v/>
      </c>
      <c r="AC14" s="1070" t="s">
        <v>2222</v>
      </c>
      <c r="AE14" s="762" t="s">
        <v>965</v>
      </c>
      <c r="AF14" s="141" t="str">
        <f t="shared" ref="AF14:BC14" si="5">IF(AND(SUM(AF11:AF13)&gt;0,AF11=0),"Missing Input",IF(AND(SUM(AF11:AF13)&gt;0,AF12=0),"Missing Output",IF(AND(SUM(AF11:AF13)&gt;0,AF11&gt;0,AF12&gt;0),(AF12*3.6+AF13)/AF11*100,"")))</f>
        <v/>
      </c>
      <c r="AG14" s="141" t="str">
        <f t="shared" si="5"/>
        <v/>
      </c>
      <c r="AH14" s="141" t="str">
        <f t="shared" si="5"/>
        <v/>
      </c>
      <c r="AI14" s="141" t="str">
        <f t="shared" si="5"/>
        <v/>
      </c>
      <c r="AJ14" s="141" t="str">
        <f t="shared" si="5"/>
        <v/>
      </c>
      <c r="AK14" s="141" t="str">
        <f t="shared" si="5"/>
        <v/>
      </c>
      <c r="AL14" s="141" t="str">
        <f t="shared" si="5"/>
        <v/>
      </c>
      <c r="AM14" s="141" t="str">
        <f t="shared" si="5"/>
        <v/>
      </c>
      <c r="AN14" s="141" t="str">
        <f t="shared" si="5"/>
        <v/>
      </c>
      <c r="AO14" s="141" t="str">
        <f t="shared" si="5"/>
        <v/>
      </c>
      <c r="AP14" s="141" t="str">
        <f t="shared" si="5"/>
        <v/>
      </c>
      <c r="AQ14" s="141" t="str">
        <f t="shared" si="5"/>
        <v/>
      </c>
      <c r="AR14" s="141" t="str">
        <f t="shared" si="5"/>
        <v/>
      </c>
      <c r="AS14" s="141" t="str">
        <f t="shared" si="5"/>
        <v/>
      </c>
      <c r="AT14" s="141" t="str">
        <f t="shared" si="5"/>
        <v/>
      </c>
      <c r="AU14" s="141" t="str">
        <f t="shared" si="5"/>
        <v/>
      </c>
      <c r="AV14" s="141" t="str">
        <f t="shared" si="5"/>
        <v/>
      </c>
      <c r="AW14" s="141" t="str">
        <f t="shared" si="5"/>
        <v/>
      </c>
      <c r="AX14" s="141" t="str">
        <f t="shared" si="5"/>
        <v/>
      </c>
      <c r="AY14" s="141" t="str">
        <f>IF(AND(SUM(AY11:AY13)&gt;0,AY11=0),"Missing Input",IF(AND(SUM(AY11:AY13)&gt;0,AY12=0),"Missing Output",IF(AND(SUM(AY11:AY13)&gt;0,AY11&gt;0,AY12&gt;0),(AY12*3.6+AY13)/AY11*100,"")))</f>
        <v/>
      </c>
      <c r="AZ14" s="141" t="str">
        <f>IF(AND(SUM(AZ11:AZ13)&gt;0,AZ11=0),"Missing Input",IF(AND(SUM(AZ11:AZ13)&gt;0,AZ12=0),"Missing Output",IF(AND(SUM(AZ11:AZ13)&gt;0,AZ11&gt;0,AZ12&gt;0),(AZ12*3.6+AZ13)/AZ11*100,"")))</f>
        <v/>
      </c>
      <c r="BA14" s="141" t="str">
        <f>IF(AND(SUM(BA11:BA13)&gt;0,BA11=0),"Missing Input",IF(AND(SUM(BA11:BA13)&gt;0,BA12=0),"Missing Output",IF(AND(SUM(BA11:BA13)&gt;0,BA11&gt;0,BA12&gt;0),(BA12*3.6+BA13)/BA11*100,"")))</f>
        <v/>
      </c>
      <c r="BB14" s="141" t="str">
        <f>IF(AND(SUM(BB11:BB13)&gt;0,BB11=0),"Missing Input",IF(AND(SUM(BB11:BB13)&gt;0,BB12=0),"Missing Output",IF(AND(SUM(BB11:BB13)&gt;0,BB11&gt;0,BB12&gt;0),(BB12*3.6+BB13)/BB11*100,"")))</f>
        <v/>
      </c>
      <c r="BC14" s="141" t="str">
        <f t="shared" si="5"/>
        <v/>
      </c>
    </row>
    <row r="15" spans="1:55" s="140" customFormat="1" ht="24" customHeight="1">
      <c r="A15" s="775"/>
      <c r="B15" s="775"/>
      <c r="C15" s="794"/>
      <c r="D15" s="775"/>
      <c r="E15" s="631"/>
      <c r="F15" s="631"/>
      <c r="G15" s="631"/>
      <c r="H15" s="631"/>
      <c r="I15" s="631"/>
      <c r="J15" s="632"/>
      <c r="K15" s="632"/>
      <c r="L15" s="632"/>
      <c r="M15" s="632"/>
      <c r="N15" s="632"/>
      <c r="O15" s="149"/>
      <c r="P15" s="633"/>
      <c r="Q15" s="633"/>
      <c r="R15" s="633"/>
      <c r="S15" s="633"/>
      <c r="T15" s="633"/>
      <c r="U15" s="633"/>
      <c r="V15" s="633"/>
      <c r="W15" s="633"/>
      <c r="X15" s="633"/>
      <c r="Y15" s="149"/>
      <c r="Z15" s="633"/>
      <c r="AA15" s="633"/>
      <c r="AB15" s="149"/>
      <c r="AC15" s="1066" t="s">
        <v>2269</v>
      </c>
      <c r="AE15" s="762" t="s">
        <v>198</v>
      </c>
      <c r="AF15" s="633"/>
      <c r="AG15" s="633"/>
      <c r="AH15" s="633"/>
      <c r="AI15" s="633"/>
      <c r="AJ15" s="633"/>
      <c r="AK15" s="633"/>
      <c r="AL15" s="633"/>
      <c r="AM15" s="633"/>
      <c r="AN15" s="633"/>
      <c r="AO15" s="633"/>
      <c r="AP15" s="633"/>
      <c r="AQ15" s="633"/>
      <c r="AR15" s="633"/>
      <c r="AS15" s="633"/>
      <c r="AT15" s="633"/>
      <c r="AU15" s="633"/>
      <c r="AV15" s="633"/>
      <c r="AW15" s="633"/>
      <c r="AX15" s="633"/>
      <c r="AY15" s="633"/>
      <c r="AZ15" s="633"/>
      <c r="BA15" s="633"/>
      <c r="BB15" s="633"/>
      <c r="BC15" s="633"/>
    </row>
    <row r="16" spans="1:55" s="140" customFormat="1" ht="12.75" customHeight="1">
      <c r="A16" s="775" t="s">
        <v>538</v>
      </c>
      <c r="B16" s="793" t="s">
        <v>1307</v>
      </c>
      <c r="C16" s="775" t="s">
        <v>558</v>
      </c>
      <c r="D16" s="775" t="s">
        <v>582</v>
      </c>
      <c r="E16" s="138">
        <v>0</v>
      </c>
      <c r="F16" s="138">
        <v>0</v>
      </c>
      <c r="G16" s="138">
        <v>0</v>
      </c>
      <c r="H16" s="138">
        <v>0</v>
      </c>
      <c r="I16" s="138">
        <v>0</v>
      </c>
      <c r="J16" s="138">
        <v>0</v>
      </c>
      <c r="K16" s="138">
        <v>0</v>
      </c>
      <c r="L16" s="138">
        <v>0</v>
      </c>
      <c r="M16" s="138">
        <v>0</v>
      </c>
      <c r="N16" s="138">
        <v>0</v>
      </c>
      <c r="O16" s="138">
        <v>0</v>
      </c>
      <c r="P16" s="138">
        <v>0</v>
      </c>
      <c r="Q16" s="138">
        <v>0</v>
      </c>
      <c r="R16" s="138">
        <v>0</v>
      </c>
      <c r="S16" s="138">
        <v>0</v>
      </c>
      <c r="T16" s="138">
        <v>0</v>
      </c>
      <c r="U16" s="138">
        <v>0</v>
      </c>
      <c r="V16" s="138">
        <v>0</v>
      </c>
      <c r="W16" s="138">
        <v>0</v>
      </c>
      <c r="X16" s="138">
        <v>0</v>
      </c>
      <c r="Y16" s="138">
        <v>0</v>
      </c>
      <c r="Z16" s="138">
        <v>0</v>
      </c>
      <c r="AA16" s="138">
        <v>0</v>
      </c>
      <c r="AB16" s="138">
        <v>0</v>
      </c>
      <c r="AC16" s="1054" t="s">
        <v>2220</v>
      </c>
      <c r="AE16" s="762" t="s">
        <v>649</v>
      </c>
      <c r="AF16" s="138">
        <v>0</v>
      </c>
      <c r="AG16" s="138">
        <v>0</v>
      </c>
      <c r="AH16" s="138">
        <v>0</v>
      </c>
      <c r="AI16" s="138">
        <v>0</v>
      </c>
      <c r="AJ16" s="138">
        <v>0</v>
      </c>
      <c r="AK16" s="138">
        <v>0</v>
      </c>
      <c r="AL16" s="138">
        <v>0</v>
      </c>
      <c r="AM16" s="138">
        <v>0</v>
      </c>
      <c r="AN16" s="138">
        <v>0</v>
      </c>
      <c r="AO16" s="138">
        <v>0</v>
      </c>
      <c r="AP16" s="138">
        <v>0</v>
      </c>
      <c r="AQ16" s="138">
        <v>0</v>
      </c>
      <c r="AR16" s="138">
        <v>0</v>
      </c>
      <c r="AS16" s="138">
        <v>0</v>
      </c>
      <c r="AT16" s="138">
        <v>0</v>
      </c>
      <c r="AU16" s="138">
        <v>0</v>
      </c>
      <c r="AV16" s="138">
        <v>0</v>
      </c>
      <c r="AW16" s="138">
        <v>0</v>
      </c>
      <c r="AX16" s="138">
        <v>0</v>
      </c>
      <c r="AY16" s="138">
        <v>0</v>
      </c>
      <c r="AZ16" s="138">
        <v>0</v>
      </c>
      <c r="BA16" s="138">
        <v>0</v>
      </c>
      <c r="BB16" s="138">
        <v>0</v>
      </c>
      <c r="BC16" s="138">
        <v>0</v>
      </c>
    </row>
    <row r="17" spans="1:55" s="140" customFormat="1" ht="12.75" customHeight="1">
      <c r="A17" s="775" t="s">
        <v>538</v>
      </c>
      <c r="B17" s="793" t="s">
        <v>75</v>
      </c>
      <c r="C17" s="775" t="s">
        <v>558</v>
      </c>
      <c r="D17" s="775" t="s">
        <v>582</v>
      </c>
      <c r="E17" s="138">
        <v>0</v>
      </c>
      <c r="F17" s="138">
        <v>0</v>
      </c>
      <c r="G17" s="138">
        <v>0</v>
      </c>
      <c r="H17" s="138">
        <v>0</v>
      </c>
      <c r="I17" s="138">
        <v>0</v>
      </c>
      <c r="J17" s="138">
        <v>0</v>
      </c>
      <c r="K17" s="138">
        <v>0</v>
      </c>
      <c r="L17" s="138">
        <v>0</v>
      </c>
      <c r="M17" s="138">
        <v>0</v>
      </c>
      <c r="N17" s="138">
        <v>0</v>
      </c>
      <c r="O17" s="138">
        <v>0</v>
      </c>
      <c r="P17" s="138">
        <v>0</v>
      </c>
      <c r="Q17" s="138">
        <v>0</v>
      </c>
      <c r="R17" s="138">
        <v>0</v>
      </c>
      <c r="S17" s="138">
        <v>0</v>
      </c>
      <c r="T17" s="138">
        <v>0</v>
      </c>
      <c r="U17" s="138">
        <v>0</v>
      </c>
      <c r="V17" s="138">
        <v>0</v>
      </c>
      <c r="W17" s="138">
        <v>0</v>
      </c>
      <c r="X17" s="138">
        <v>0</v>
      </c>
      <c r="Y17" s="138">
        <v>0</v>
      </c>
      <c r="Z17" s="138">
        <v>0</v>
      </c>
      <c r="AA17" s="138">
        <v>0</v>
      </c>
      <c r="AB17" s="138">
        <v>0</v>
      </c>
      <c r="AC17" s="1054" t="s">
        <v>2225</v>
      </c>
      <c r="AE17" s="762" t="s">
        <v>651</v>
      </c>
      <c r="AF17" s="138">
        <v>0</v>
      </c>
      <c r="AG17" s="138">
        <v>0</v>
      </c>
      <c r="AH17" s="138">
        <v>0</v>
      </c>
      <c r="AI17" s="138">
        <v>0</v>
      </c>
      <c r="AJ17" s="138">
        <v>0</v>
      </c>
      <c r="AK17" s="138">
        <v>0</v>
      </c>
      <c r="AL17" s="138">
        <v>0</v>
      </c>
      <c r="AM17" s="138">
        <v>0</v>
      </c>
      <c r="AN17" s="138">
        <v>0</v>
      </c>
      <c r="AO17" s="138">
        <v>0</v>
      </c>
      <c r="AP17" s="138">
        <v>0</v>
      </c>
      <c r="AQ17" s="138">
        <v>0</v>
      </c>
      <c r="AR17" s="138">
        <v>0</v>
      </c>
      <c r="AS17" s="138">
        <v>0</v>
      </c>
      <c r="AT17" s="138">
        <v>0</v>
      </c>
      <c r="AU17" s="138">
        <v>0</v>
      </c>
      <c r="AV17" s="138">
        <v>0</v>
      </c>
      <c r="AW17" s="138">
        <v>0</v>
      </c>
      <c r="AX17" s="138">
        <v>0</v>
      </c>
      <c r="AY17" s="138">
        <v>0</v>
      </c>
      <c r="AZ17" s="138">
        <v>0</v>
      </c>
      <c r="BA17" s="138">
        <v>0</v>
      </c>
      <c r="BB17" s="138">
        <v>0</v>
      </c>
      <c r="BC17" s="138">
        <v>0</v>
      </c>
    </row>
    <row r="18" spans="1:55" s="140" customFormat="1" ht="12.75" customHeight="1">
      <c r="A18" s="775"/>
      <c r="B18" s="775"/>
      <c r="C18" s="775"/>
      <c r="D18" s="775"/>
      <c r="E18" s="141" t="str">
        <f>IF(AND(SUM(E16:E17)&gt;0,E16=0),"Missing Input",IF(AND(SUM(E16:E17)&gt;0,E17=0),"Missing Output",IF(AND(SUM(E16:E17)&gt;0,COUNT(E16:E17)=2),(E17/E16)*100,"")))</f>
        <v/>
      </c>
      <c r="F18" s="141" t="str">
        <f t="shared" ref="F18:V18" si="6">IF(AND(SUM(F16:F17)&gt;0,F16=0),"Missing Input",IF(AND(SUM(F16:F17)&gt;0,F17=0),"Missing Output",IF(AND(SUM(F16:F17)&gt;0,COUNT(F16:F17)=2),(F17/F16)*100,"")))</f>
        <v/>
      </c>
      <c r="G18" s="141" t="str">
        <f t="shared" si="6"/>
        <v/>
      </c>
      <c r="H18" s="141" t="str">
        <f t="shared" si="6"/>
        <v/>
      </c>
      <c r="I18" s="141" t="str">
        <f t="shared" si="6"/>
        <v/>
      </c>
      <c r="J18" s="141" t="str">
        <f t="shared" si="6"/>
        <v/>
      </c>
      <c r="K18" s="141" t="str">
        <f t="shared" si="6"/>
        <v/>
      </c>
      <c r="L18" s="141" t="str">
        <f t="shared" si="6"/>
        <v/>
      </c>
      <c r="M18" s="141" t="str">
        <f t="shared" si="6"/>
        <v/>
      </c>
      <c r="N18" s="141" t="str">
        <f t="shared" si="6"/>
        <v/>
      </c>
      <c r="O18" s="141" t="str">
        <f t="shared" si="6"/>
        <v/>
      </c>
      <c r="P18" s="141" t="str">
        <f t="shared" si="6"/>
        <v/>
      </c>
      <c r="Q18" s="141" t="str">
        <f t="shared" si="6"/>
        <v/>
      </c>
      <c r="R18" s="141" t="str">
        <f t="shared" si="6"/>
        <v/>
      </c>
      <c r="S18" s="141" t="str">
        <f t="shared" si="6"/>
        <v/>
      </c>
      <c r="T18" s="141" t="str">
        <f t="shared" si="6"/>
        <v/>
      </c>
      <c r="U18" s="141" t="str">
        <f t="shared" si="6"/>
        <v/>
      </c>
      <c r="V18" s="141" t="str">
        <f t="shared" si="6"/>
        <v/>
      </c>
      <c r="W18" s="141" t="str">
        <f t="shared" ref="W18:AB18" si="7">IF(AND(SUM(W16:W17)&gt;0,W16=0),"Missing Input",IF(AND(SUM(W16:W17)&gt;0,W17=0),"Missing Output",IF(AND(SUM(W16:W17)&gt;0,COUNT(W16:W17)=2),(W17/W16)*100,"")))</f>
        <v/>
      </c>
      <c r="X18" s="141" t="str">
        <f t="shared" si="7"/>
        <v/>
      </c>
      <c r="Y18" s="141" t="str">
        <f t="shared" si="7"/>
        <v/>
      </c>
      <c r="Z18" s="141" t="str">
        <f t="shared" si="7"/>
        <v/>
      </c>
      <c r="AA18" s="141" t="str">
        <f t="shared" si="7"/>
        <v/>
      </c>
      <c r="AB18" s="141" t="str">
        <f t="shared" si="7"/>
        <v/>
      </c>
      <c r="AC18" s="1070" t="s">
        <v>2222</v>
      </c>
      <c r="AE18" s="762" t="s">
        <v>965</v>
      </c>
      <c r="AF18" s="141" t="str">
        <f t="shared" ref="AF18:BC18" si="8">IF(AND(SUM(AF16:AF17)&gt;0,AF16=0),"Missing Input",IF(AND(SUM(AF16:AF17)&gt;0,AF17=0),"Missing Output",IF(AND(SUM(AF16:AF17)&gt;0,COUNT(AF16:AF17)=2),(AF17/AF16)*100,"")))</f>
        <v/>
      </c>
      <c r="AG18" s="141" t="str">
        <f t="shared" si="8"/>
        <v/>
      </c>
      <c r="AH18" s="141" t="str">
        <f t="shared" si="8"/>
        <v/>
      </c>
      <c r="AI18" s="141" t="str">
        <f t="shared" si="8"/>
        <v/>
      </c>
      <c r="AJ18" s="141" t="str">
        <f t="shared" si="8"/>
        <v/>
      </c>
      <c r="AK18" s="141" t="str">
        <f t="shared" si="8"/>
        <v/>
      </c>
      <c r="AL18" s="141" t="str">
        <f t="shared" si="8"/>
        <v/>
      </c>
      <c r="AM18" s="141" t="str">
        <f t="shared" si="8"/>
        <v/>
      </c>
      <c r="AN18" s="141" t="str">
        <f t="shared" si="8"/>
        <v/>
      </c>
      <c r="AO18" s="141" t="str">
        <f t="shared" si="8"/>
        <v/>
      </c>
      <c r="AP18" s="141" t="str">
        <f t="shared" si="8"/>
        <v/>
      </c>
      <c r="AQ18" s="141" t="str">
        <f t="shared" si="8"/>
        <v/>
      </c>
      <c r="AR18" s="141" t="str">
        <f t="shared" si="8"/>
        <v/>
      </c>
      <c r="AS18" s="141" t="str">
        <f t="shared" si="8"/>
        <v/>
      </c>
      <c r="AT18" s="141" t="str">
        <f t="shared" si="8"/>
        <v/>
      </c>
      <c r="AU18" s="141" t="str">
        <f t="shared" si="8"/>
        <v/>
      </c>
      <c r="AV18" s="141" t="str">
        <f t="shared" si="8"/>
        <v/>
      </c>
      <c r="AW18" s="141" t="str">
        <f t="shared" si="8"/>
        <v/>
      </c>
      <c r="AX18" s="141" t="str">
        <f t="shared" si="8"/>
        <v/>
      </c>
      <c r="AY18" s="141" t="str">
        <f>IF(AND(SUM(AY16:AY17)&gt;0,AY16=0),"Missing Input",IF(AND(SUM(AY16:AY17)&gt;0,AY17=0),"Missing Output",IF(AND(SUM(AY16:AY17)&gt;0,COUNT(AY16:AY17)=2),(AY17/AY16)*100,"")))</f>
        <v/>
      </c>
      <c r="AZ18" s="141" t="str">
        <f>IF(AND(SUM(AZ16:AZ17)&gt;0,AZ16=0),"Missing Input",IF(AND(SUM(AZ16:AZ17)&gt;0,AZ17=0),"Missing Output",IF(AND(SUM(AZ16:AZ17)&gt;0,COUNT(AZ16:AZ17)=2),(AZ17/AZ16)*100,"")))</f>
        <v/>
      </c>
      <c r="BA18" s="141" t="str">
        <f>IF(AND(SUM(BA16:BA17)&gt;0,BA16=0),"Missing Input",IF(AND(SUM(BA16:BA17)&gt;0,BA17=0),"Missing Output",IF(AND(SUM(BA16:BA17)&gt;0,COUNT(BA16:BA17)=2),(BA17/BA16)*100,"")))</f>
        <v/>
      </c>
      <c r="BB18" s="141" t="str">
        <f>IF(AND(SUM(BB16:BB17)&gt;0,BB16=0),"Missing Input",IF(AND(SUM(BB16:BB17)&gt;0,BB17=0),"Missing Output",IF(AND(SUM(BB16:BB17)&gt;0,COUNT(BB16:BB17)=2),(BB17/BB16)*100,"")))</f>
        <v/>
      </c>
      <c r="BC18" s="141" t="str">
        <f t="shared" si="8"/>
        <v/>
      </c>
    </row>
    <row r="19" spans="1:55" s="137" customFormat="1" ht="24" customHeight="1">
      <c r="A19" s="775"/>
      <c r="B19" s="775"/>
      <c r="C19" s="789"/>
      <c r="D19" s="775"/>
      <c r="E19" s="634"/>
      <c r="F19" s="634"/>
      <c r="G19" s="634"/>
      <c r="H19" s="634"/>
      <c r="I19" s="634"/>
      <c r="J19" s="634"/>
      <c r="K19" s="634"/>
      <c r="L19" s="634"/>
      <c r="M19" s="634"/>
      <c r="N19" s="634"/>
      <c r="O19" s="1032"/>
      <c r="P19" s="634"/>
      <c r="Q19" s="634"/>
      <c r="R19" s="634"/>
      <c r="S19" s="634"/>
      <c r="T19" s="634"/>
      <c r="U19" s="634"/>
      <c r="V19" s="634"/>
      <c r="W19" s="634"/>
      <c r="X19" s="634"/>
      <c r="Y19" s="1032"/>
      <c r="Z19" s="634"/>
      <c r="AA19" s="634"/>
      <c r="AB19" s="1032"/>
      <c r="AC19" s="1061" t="s">
        <v>2144</v>
      </c>
      <c r="AE19" s="762" t="s">
        <v>191</v>
      </c>
      <c r="AF19" s="634"/>
      <c r="AG19" s="634"/>
      <c r="AH19" s="634"/>
      <c r="AI19" s="634"/>
      <c r="AJ19" s="634"/>
      <c r="AK19" s="634"/>
      <c r="AL19" s="634"/>
      <c r="AM19" s="634"/>
      <c r="AN19" s="634"/>
      <c r="AO19" s="634"/>
      <c r="AP19" s="634"/>
      <c r="AQ19" s="634"/>
      <c r="AR19" s="634"/>
      <c r="AS19" s="634"/>
      <c r="AT19" s="634"/>
      <c r="AU19" s="634"/>
      <c r="AV19" s="634"/>
      <c r="AW19" s="634"/>
      <c r="AX19" s="634"/>
      <c r="AY19" s="634"/>
      <c r="AZ19" s="634"/>
      <c r="BA19" s="634"/>
      <c r="BB19" s="634"/>
      <c r="BC19" s="634"/>
    </row>
    <row r="20" spans="1:55" s="140" customFormat="1" ht="12.75" customHeight="1">
      <c r="A20" s="775" t="s">
        <v>538</v>
      </c>
      <c r="B20" s="793" t="s">
        <v>1307</v>
      </c>
      <c r="C20" s="775" t="s">
        <v>245</v>
      </c>
      <c r="D20" s="775" t="s">
        <v>582</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2220</v>
      </c>
      <c r="AE20" s="762" t="s">
        <v>649</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row>
    <row r="21" spans="1:55" s="140" customFormat="1" ht="12.75" customHeight="1">
      <c r="A21" s="775" t="s">
        <v>538</v>
      </c>
      <c r="B21" s="793" t="s">
        <v>74</v>
      </c>
      <c r="C21" s="775" t="s">
        <v>245</v>
      </c>
      <c r="D21" s="775" t="s">
        <v>582</v>
      </c>
      <c r="E21" s="138">
        <v>0</v>
      </c>
      <c r="F21" s="138">
        <v>0</v>
      </c>
      <c r="G21" s="138">
        <v>0</v>
      </c>
      <c r="H21" s="138">
        <v>0</v>
      </c>
      <c r="I21" s="138">
        <v>0</v>
      </c>
      <c r="J21" s="138">
        <v>0</v>
      </c>
      <c r="K21" s="138">
        <v>0</v>
      </c>
      <c r="L21" s="138">
        <v>0</v>
      </c>
      <c r="M21" s="138">
        <v>0</v>
      </c>
      <c r="N21" s="138">
        <v>0</v>
      </c>
      <c r="O21" s="138">
        <v>0</v>
      </c>
      <c r="P21" s="138">
        <v>0</v>
      </c>
      <c r="Q21" s="138">
        <v>0</v>
      </c>
      <c r="R21" s="138">
        <v>0</v>
      </c>
      <c r="S21" s="138">
        <v>0</v>
      </c>
      <c r="T21" s="138">
        <v>0</v>
      </c>
      <c r="U21" s="138">
        <v>0</v>
      </c>
      <c r="V21" s="138">
        <v>0</v>
      </c>
      <c r="W21" s="138">
        <v>0</v>
      </c>
      <c r="X21" s="138">
        <v>0</v>
      </c>
      <c r="Y21" s="138">
        <v>0</v>
      </c>
      <c r="Z21" s="138">
        <v>0</v>
      </c>
      <c r="AA21" s="138">
        <v>0</v>
      </c>
      <c r="AB21" s="138">
        <v>0</v>
      </c>
      <c r="AC21" s="1054" t="s">
        <v>2221</v>
      </c>
      <c r="AE21" s="762" t="s">
        <v>650</v>
      </c>
      <c r="AF21" s="138">
        <v>0</v>
      </c>
      <c r="AG21" s="138">
        <v>0</v>
      </c>
      <c r="AH21" s="138">
        <v>0</v>
      </c>
      <c r="AI21" s="138">
        <v>0</v>
      </c>
      <c r="AJ21" s="138">
        <v>0</v>
      </c>
      <c r="AK21" s="138">
        <v>0</v>
      </c>
      <c r="AL21" s="138">
        <v>0</v>
      </c>
      <c r="AM21" s="138">
        <v>0</v>
      </c>
      <c r="AN21" s="138">
        <v>0</v>
      </c>
      <c r="AO21" s="138">
        <v>0</v>
      </c>
      <c r="AP21" s="138">
        <v>0</v>
      </c>
      <c r="AQ21" s="138">
        <v>0</v>
      </c>
      <c r="AR21" s="138">
        <v>0</v>
      </c>
      <c r="AS21" s="138">
        <v>0</v>
      </c>
      <c r="AT21" s="138">
        <v>0</v>
      </c>
      <c r="AU21" s="138">
        <v>0</v>
      </c>
      <c r="AV21" s="138">
        <v>0</v>
      </c>
      <c r="AW21" s="138">
        <v>0</v>
      </c>
      <c r="AX21" s="138">
        <v>0</v>
      </c>
      <c r="AY21" s="138">
        <v>0</v>
      </c>
      <c r="AZ21" s="138">
        <v>0</v>
      </c>
      <c r="BA21" s="138">
        <v>0</v>
      </c>
      <c r="BB21" s="138">
        <v>0</v>
      </c>
      <c r="BC21" s="138">
        <v>0</v>
      </c>
    </row>
    <row r="22" spans="1:55" s="140" customFormat="1" ht="12.75" customHeight="1">
      <c r="A22" s="775"/>
      <c r="B22" s="775"/>
      <c r="C22" s="775"/>
      <c r="D22" s="775"/>
      <c r="E22" s="141" t="str">
        <f>IF(AND(SUM(E20:E21)&gt;0,E20=0),"Missing Input",IF(AND(SUM(E20:E21)&gt;0,E21=0),"Missing Output",IF(AND(SUM(E20:E21)&gt;0,COUNT(E20:E21)=2),(E21*3.6)/E20*100,"")))</f>
        <v/>
      </c>
      <c r="F22" s="141" t="str">
        <f t="shared" ref="F22:V22" si="9">IF(AND(SUM(F20:F21)&gt;0,F20=0),"Missing Input",IF(AND(SUM(F20:F21)&gt;0,F21=0),"Missing Output",IF(AND(SUM(F20:F21)&gt;0,COUNT(F20:F21)=2),(F21*3.6)/F20*100,"")))</f>
        <v/>
      </c>
      <c r="G22" s="141" t="str">
        <f t="shared" si="9"/>
        <v/>
      </c>
      <c r="H22" s="141" t="str">
        <f t="shared" si="9"/>
        <v/>
      </c>
      <c r="I22" s="141" t="str">
        <f t="shared" si="9"/>
        <v/>
      </c>
      <c r="J22" s="141" t="str">
        <f t="shared" si="9"/>
        <v/>
      </c>
      <c r="K22" s="141" t="str">
        <f t="shared" si="9"/>
        <v/>
      </c>
      <c r="L22" s="141" t="str">
        <f t="shared" si="9"/>
        <v/>
      </c>
      <c r="M22" s="141" t="str">
        <f t="shared" si="9"/>
        <v/>
      </c>
      <c r="N22" s="141" t="str">
        <f t="shared" si="9"/>
        <v/>
      </c>
      <c r="O22" s="141" t="str">
        <f t="shared" si="9"/>
        <v/>
      </c>
      <c r="P22" s="141" t="str">
        <f t="shared" si="9"/>
        <v/>
      </c>
      <c r="Q22" s="141" t="str">
        <f t="shared" si="9"/>
        <v/>
      </c>
      <c r="R22" s="141" t="str">
        <f t="shared" si="9"/>
        <v/>
      </c>
      <c r="S22" s="141" t="str">
        <f t="shared" si="9"/>
        <v/>
      </c>
      <c r="T22" s="141" t="str">
        <f t="shared" si="9"/>
        <v/>
      </c>
      <c r="U22" s="141" t="str">
        <f t="shared" si="9"/>
        <v/>
      </c>
      <c r="V22" s="141" t="str">
        <f t="shared" si="9"/>
        <v/>
      </c>
      <c r="W22" s="141" t="str">
        <f t="shared" ref="W22:AB22" si="10">IF(AND(SUM(W20:W21)&gt;0,W20=0),"Missing Input",IF(AND(SUM(W20:W21)&gt;0,W21=0),"Missing Output",IF(AND(SUM(W20:W21)&gt;0,COUNT(W20:W21)=2),(W21*3.6)/W20*100,"")))</f>
        <v/>
      </c>
      <c r="X22" s="141" t="str">
        <f t="shared" si="10"/>
        <v/>
      </c>
      <c r="Y22" s="141" t="str">
        <f t="shared" si="10"/>
        <v/>
      </c>
      <c r="Z22" s="141" t="str">
        <f t="shared" si="10"/>
        <v/>
      </c>
      <c r="AA22" s="141" t="str">
        <f t="shared" si="10"/>
        <v/>
      </c>
      <c r="AB22" s="141" t="str">
        <f t="shared" si="10"/>
        <v/>
      </c>
      <c r="AC22" s="1070" t="s">
        <v>2222</v>
      </c>
      <c r="AE22" s="762" t="s">
        <v>965</v>
      </c>
      <c r="AF22" s="141" t="str">
        <f t="shared" ref="AF22:BC22" si="11">IF(AND(SUM(AF20:AF21)&gt;0,AF20=0),"Missing Input",IF(AND(SUM(AF20:AF21)&gt;0,AF21=0),"Missing Output",IF(AND(SUM(AF20:AF21)&gt;0,COUNT(AF20:AF21)=2),(AF21*3.6)/AF20*100,"")))</f>
        <v/>
      </c>
      <c r="AG22" s="141" t="str">
        <f t="shared" si="11"/>
        <v/>
      </c>
      <c r="AH22" s="141" t="str">
        <f t="shared" si="11"/>
        <v/>
      </c>
      <c r="AI22" s="141" t="str">
        <f t="shared" si="11"/>
        <v/>
      </c>
      <c r="AJ22" s="141" t="str">
        <f t="shared" si="11"/>
        <v/>
      </c>
      <c r="AK22" s="141" t="str">
        <f t="shared" si="11"/>
        <v/>
      </c>
      <c r="AL22" s="141" t="str">
        <f t="shared" si="11"/>
        <v/>
      </c>
      <c r="AM22" s="141" t="str">
        <f t="shared" si="11"/>
        <v/>
      </c>
      <c r="AN22" s="141" t="str">
        <f t="shared" si="11"/>
        <v/>
      </c>
      <c r="AO22" s="141" t="str">
        <f t="shared" si="11"/>
        <v/>
      </c>
      <c r="AP22" s="141" t="str">
        <f t="shared" si="11"/>
        <v/>
      </c>
      <c r="AQ22" s="141" t="str">
        <f t="shared" si="11"/>
        <v/>
      </c>
      <c r="AR22" s="141" t="str">
        <f t="shared" si="11"/>
        <v/>
      </c>
      <c r="AS22" s="141" t="str">
        <f t="shared" si="11"/>
        <v/>
      </c>
      <c r="AT22" s="141" t="str">
        <f t="shared" si="11"/>
        <v/>
      </c>
      <c r="AU22" s="141" t="str">
        <f t="shared" si="11"/>
        <v/>
      </c>
      <c r="AV22" s="141" t="str">
        <f t="shared" si="11"/>
        <v/>
      </c>
      <c r="AW22" s="141" t="str">
        <f t="shared" si="11"/>
        <v/>
      </c>
      <c r="AX22" s="141" t="str">
        <f t="shared" si="11"/>
        <v/>
      </c>
      <c r="AY22" s="141" t="str">
        <f>IF(AND(SUM(AY20:AY21)&gt;0,AY20=0),"Missing Input",IF(AND(SUM(AY20:AY21)&gt;0,AY21=0),"Missing Output",IF(AND(SUM(AY20:AY21)&gt;0,COUNT(AY20:AY21)=2),(AY21*3.6)/AY20*100,"")))</f>
        <v/>
      </c>
      <c r="AZ22" s="141" t="str">
        <f>IF(AND(SUM(AZ20:AZ21)&gt;0,AZ20=0),"Missing Input",IF(AND(SUM(AZ20:AZ21)&gt;0,AZ21=0),"Missing Output",IF(AND(SUM(AZ20:AZ21)&gt;0,COUNT(AZ20:AZ21)=2),(AZ21*3.6)/AZ20*100,"")))</f>
        <v/>
      </c>
      <c r="BA22" s="141" t="str">
        <f>IF(AND(SUM(BA20:BA21)&gt;0,BA20=0),"Missing Input",IF(AND(SUM(BA20:BA21)&gt;0,BA21=0),"Missing Output",IF(AND(SUM(BA20:BA21)&gt;0,COUNT(BA20:BA21)=2),(BA21*3.6)/BA20*100,"")))</f>
        <v/>
      </c>
      <c r="BB22" s="141" t="str">
        <f>IF(AND(SUM(BB20:BB21)&gt;0,BB20=0),"Missing Input",IF(AND(SUM(BB20:BB21)&gt;0,BB21=0),"Missing Output",IF(AND(SUM(BB20:BB21)&gt;0,COUNT(BB20:BB21)=2),(BB21*3.6)/BB20*100,"")))</f>
        <v/>
      </c>
      <c r="BC22" s="141" t="str">
        <f t="shared" si="11"/>
        <v/>
      </c>
    </row>
    <row r="23" spans="1:55" s="140" customFormat="1" ht="24" customHeight="1">
      <c r="A23" s="775"/>
      <c r="B23" s="775"/>
      <c r="C23" s="775"/>
      <c r="D23" s="775"/>
      <c r="E23" s="631"/>
      <c r="F23" s="631"/>
      <c r="G23" s="631"/>
      <c r="H23" s="631"/>
      <c r="I23" s="631"/>
      <c r="J23" s="632"/>
      <c r="K23" s="632"/>
      <c r="L23" s="632"/>
      <c r="M23" s="632"/>
      <c r="N23" s="632"/>
      <c r="O23" s="148"/>
      <c r="P23" s="632"/>
      <c r="Q23" s="632"/>
      <c r="R23" s="632"/>
      <c r="S23" s="632"/>
      <c r="T23" s="632"/>
      <c r="U23" s="632"/>
      <c r="V23" s="632"/>
      <c r="W23" s="632"/>
      <c r="X23" s="632"/>
      <c r="Y23" s="148"/>
      <c r="Z23" s="632"/>
      <c r="AA23" s="632"/>
      <c r="AB23" s="148"/>
      <c r="AC23" s="1063" t="s">
        <v>2143</v>
      </c>
      <c r="AE23" s="762" t="s">
        <v>192</v>
      </c>
      <c r="AF23" s="632"/>
      <c r="AG23" s="632"/>
      <c r="AH23" s="632"/>
      <c r="AI23" s="632"/>
      <c r="AJ23" s="632"/>
      <c r="AK23" s="632"/>
      <c r="AL23" s="632"/>
      <c r="AM23" s="632"/>
      <c r="AN23" s="632"/>
      <c r="AO23" s="632"/>
      <c r="AP23" s="632"/>
      <c r="AQ23" s="632"/>
      <c r="AR23" s="632"/>
      <c r="AS23" s="632"/>
      <c r="AT23" s="632"/>
      <c r="AU23" s="632"/>
      <c r="AV23" s="632"/>
      <c r="AW23" s="632"/>
      <c r="AX23" s="632"/>
      <c r="AY23" s="632"/>
      <c r="AZ23" s="632"/>
      <c r="BA23" s="632"/>
      <c r="BB23" s="632"/>
      <c r="BC23" s="632"/>
    </row>
    <row r="24" spans="1:55" s="140" customFormat="1" ht="12.75" customHeight="1">
      <c r="A24" s="775" t="s">
        <v>538</v>
      </c>
      <c r="B24" s="793" t="s">
        <v>1307</v>
      </c>
      <c r="C24" s="775" t="s">
        <v>246</v>
      </c>
      <c r="D24" s="775" t="s">
        <v>582</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762" t="s">
        <v>649</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row>
    <row r="25" spans="1:55" s="140" customFormat="1" ht="12.75" customHeight="1">
      <c r="A25" s="775" t="s">
        <v>538</v>
      </c>
      <c r="B25" s="793" t="s">
        <v>74</v>
      </c>
      <c r="C25" s="775" t="s">
        <v>246</v>
      </c>
      <c r="D25" s="775" t="s">
        <v>582</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762" t="s">
        <v>650</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row>
    <row r="26" spans="1:55" s="140" customFormat="1" ht="12.75" customHeight="1">
      <c r="A26" s="775" t="s">
        <v>538</v>
      </c>
      <c r="B26" s="793" t="s">
        <v>75</v>
      </c>
      <c r="C26" s="775" t="s">
        <v>246</v>
      </c>
      <c r="D26" s="775" t="s">
        <v>582</v>
      </c>
      <c r="E26" s="138">
        <v>0</v>
      </c>
      <c r="F26" s="138">
        <v>0</v>
      </c>
      <c r="G26" s="138">
        <v>0</v>
      </c>
      <c r="H26" s="138">
        <v>0</v>
      </c>
      <c r="I26" s="138">
        <v>0</v>
      </c>
      <c r="J26" s="138">
        <v>0</v>
      </c>
      <c r="K26" s="138">
        <v>0</v>
      </c>
      <c r="L26" s="138">
        <v>0</v>
      </c>
      <c r="M26" s="138">
        <v>0</v>
      </c>
      <c r="N26" s="138">
        <v>0</v>
      </c>
      <c r="O26" s="138">
        <v>0</v>
      </c>
      <c r="P26" s="138">
        <v>0</v>
      </c>
      <c r="Q26" s="138">
        <v>0</v>
      </c>
      <c r="R26" s="138">
        <v>0</v>
      </c>
      <c r="S26" s="138">
        <v>0</v>
      </c>
      <c r="T26" s="138">
        <v>0</v>
      </c>
      <c r="U26" s="138">
        <v>0</v>
      </c>
      <c r="V26" s="138">
        <v>0</v>
      </c>
      <c r="W26" s="138">
        <v>0</v>
      </c>
      <c r="X26" s="138">
        <v>0</v>
      </c>
      <c r="Y26" s="138">
        <v>0</v>
      </c>
      <c r="Z26" s="138">
        <v>0</v>
      </c>
      <c r="AA26" s="138">
        <v>0</v>
      </c>
      <c r="AB26" s="138">
        <v>0</v>
      </c>
      <c r="AC26" s="1054" t="s">
        <v>2225</v>
      </c>
      <c r="AE26" s="762" t="s">
        <v>651</v>
      </c>
      <c r="AF26" s="138">
        <v>0</v>
      </c>
      <c r="AG26" s="138">
        <v>0</v>
      </c>
      <c r="AH26" s="138">
        <v>0</v>
      </c>
      <c r="AI26" s="138">
        <v>0</v>
      </c>
      <c r="AJ26" s="138">
        <v>0</v>
      </c>
      <c r="AK26" s="138">
        <v>0</v>
      </c>
      <c r="AL26" s="138">
        <v>0</v>
      </c>
      <c r="AM26" s="138">
        <v>0</v>
      </c>
      <c r="AN26" s="138">
        <v>0</v>
      </c>
      <c r="AO26" s="138">
        <v>0</v>
      </c>
      <c r="AP26" s="138">
        <v>0</v>
      </c>
      <c r="AQ26" s="138">
        <v>0</v>
      </c>
      <c r="AR26" s="138">
        <v>0</v>
      </c>
      <c r="AS26" s="138">
        <v>0</v>
      </c>
      <c r="AT26" s="138">
        <v>0</v>
      </c>
      <c r="AU26" s="138">
        <v>0</v>
      </c>
      <c r="AV26" s="138">
        <v>0</v>
      </c>
      <c r="AW26" s="138">
        <v>0</v>
      </c>
      <c r="AX26" s="138">
        <v>0</v>
      </c>
      <c r="AY26" s="138">
        <v>0</v>
      </c>
      <c r="AZ26" s="138">
        <v>0</v>
      </c>
      <c r="BA26" s="138">
        <v>0</v>
      </c>
      <c r="BB26" s="138">
        <v>0</v>
      </c>
      <c r="BC26" s="138">
        <v>0</v>
      </c>
    </row>
    <row r="27" spans="1:55" s="140" customFormat="1" ht="12.75" customHeight="1">
      <c r="A27" s="775"/>
      <c r="B27" s="775"/>
      <c r="C27" s="775"/>
      <c r="D27" s="775"/>
      <c r="E27" s="141" t="str">
        <f>IF(AND(SUM(E24:E26)&gt;0,E24=0),"Missing Input",IF(AND(SUM(E24:E26)&gt;0,E25=0),"Missing Output",IF(AND(SUM(E24:E26)&gt;0,E24&gt;0,E25&gt;0),(E25*3.6+E26)/E24*100,"")))</f>
        <v/>
      </c>
      <c r="F27" s="141" t="str">
        <f t="shared" ref="F27:V27" si="12">IF(AND(SUM(F24:F26)&gt;0,F24=0),"Missing Input",IF(AND(SUM(F24:F26)&gt;0,F25=0),"Missing Output",IF(AND(SUM(F24:F26)&gt;0,F24&gt;0,F25&gt;0),(F25*3.6+F26)/F24*100,"")))</f>
        <v/>
      </c>
      <c r="G27" s="141" t="str">
        <f t="shared" si="12"/>
        <v/>
      </c>
      <c r="H27" s="141" t="str">
        <f t="shared" si="12"/>
        <v/>
      </c>
      <c r="I27" s="141" t="str">
        <f t="shared" si="12"/>
        <v/>
      </c>
      <c r="J27" s="141" t="str">
        <f t="shared" si="12"/>
        <v/>
      </c>
      <c r="K27" s="141" t="str">
        <f t="shared" si="12"/>
        <v/>
      </c>
      <c r="L27" s="141" t="str">
        <f t="shared" si="12"/>
        <v/>
      </c>
      <c r="M27" s="141" t="str">
        <f t="shared" si="12"/>
        <v/>
      </c>
      <c r="N27" s="141" t="str">
        <f t="shared" si="12"/>
        <v/>
      </c>
      <c r="O27" s="141" t="str">
        <f t="shared" si="12"/>
        <v/>
      </c>
      <c r="P27" s="141" t="str">
        <f t="shared" si="12"/>
        <v/>
      </c>
      <c r="Q27" s="141" t="str">
        <f t="shared" si="12"/>
        <v/>
      </c>
      <c r="R27" s="141" t="str">
        <f t="shared" si="12"/>
        <v/>
      </c>
      <c r="S27" s="141" t="str">
        <f t="shared" si="12"/>
        <v/>
      </c>
      <c r="T27" s="141" t="str">
        <f t="shared" si="12"/>
        <v/>
      </c>
      <c r="U27" s="141" t="str">
        <f t="shared" si="12"/>
        <v/>
      </c>
      <c r="V27" s="141" t="str">
        <f t="shared" si="12"/>
        <v/>
      </c>
      <c r="W27" s="141" t="str">
        <f t="shared" ref="W27:AB27" si="13">IF(AND(SUM(W24:W26)&gt;0,W24=0),"Missing Input",IF(AND(SUM(W24:W26)&gt;0,W25=0),"Missing Output",IF(AND(SUM(W24:W26)&gt;0,W24&gt;0,W25&gt;0),(W25*3.6+W26)/W24*100,"")))</f>
        <v/>
      </c>
      <c r="X27" s="141" t="str">
        <f t="shared" si="13"/>
        <v/>
      </c>
      <c r="Y27" s="141" t="str">
        <f t="shared" si="13"/>
        <v/>
      </c>
      <c r="Z27" s="141" t="str">
        <f t="shared" si="13"/>
        <v/>
      </c>
      <c r="AA27" s="141" t="str">
        <f t="shared" si="13"/>
        <v/>
      </c>
      <c r="AB27" s="141" t="str">
        <f t="shared" si="13"/>
        <v/>
      </c>
      <c r="AC27" s="1070" t="s">
        <v>2222</v>
      </c>
      <c r="AE27" s="762" t="s">
        <v>965</v>
      </c>
      <c r="AF27" s="141" t="str">
        <f t="shared" ref="AF27:BC27" si="14">IF(AND(SUM(AF24:AF26)&gt;0,AF24=0),"Missing Input",IF(AND(SUM(AF24:AF26)&gt;0,AF25=0),"Missing Output",IF(AND(SUM(AF24:AF26)&gt;0,AF24&gt;0,AF25&gt;0),(AF25*3.6+AF26)/AF24*100,"")))</f>
        <v/>
      </c>
      <c r="AG27" s="141" t="str">
        <f t="shared" si="14"/>
        <v/>
      </c>
      <c r="AH27" s="141" t="str">
        <f t="shared" si="14"/>
        <v/>
      </c>
      <c r="AI27" s="141" t="str">
        <f t="shared" si="14"/>
        <v/>
      </c>
      <c r="AJ27" s="141" t="str">
        <f t="shared" si="14"/>
        <v/>
      </c>
      <c r="AK27" s="141" t="str">
        <f t="shared" si="14"/>
        <v/>
      </c>
      <c r="AL27" s="141" t="str">
        <f t="shared" si="14"/>
        <v/>
      </c>
      <c r="AM27" s="141" t="str">
        <f t="shared" si="14"/>
        <v/>
      </c>
      <c r="AN27" s="141" t="str">
        <f t="shared" si="14"/>
        <v/>
      </c>
      <c r="AO27" s="141" t="str">
        <f t="shared" si="14"/>
        <v/>
      </c>
      <c r="AP27" s="141" t="str">
        <f t="shared" si="14"/>
        <v/>
      </c>
      <c r="AQ27" s="141" t="str">
        <f t="shared" si="14"/>
        <v/>
      </c>
      <c r="AR27" s="141" t="str">
        <f t="shared" si="14"/>
        <v/>
      </c>
      <c r="AS27" s="141" t="str">
        <f t="shared" si="14"/>
        <v/>
      </c>
      <c r="AT27" s="141" t="str">
        <f t="shared" si="14"/>
        <v/>
      </c>
      <c r="AU27" s="141" t="str">
        <f t="shared" si="14"/>
        <v/>
      </c>
      <c r="AV27" s="141" t="str">
        <f t="shared" si="14"/>
        <v/>
      </c>
      <c r="AW27" s="141" t="str">
        <f t="shared" si="14"/>
        <v/>
      </c>
      <c r="AX27" s="141" t="str">
        <f t="shared" si="14"/>
        <v/>
      </c>
      <c r="AY27" s="141" t="str">
        <f>IF(AND(SUM(AY24:AY26)&gt;0,AY24=0),"Missing Input",IF(AND(SUM(AY24:AY26)&gt;0,AY25=0),"Missing Output",IF(AND(SUM(AY24:AY26)&gt;0,AY24&gt;0,AY25&gt;0),(AY25*3.6+AY26)/AY24*100,"")))</f>
        <v/>
      </c>
      <c r="AZ27" s="141" t="str">
        <f>IF(AND(SUM(AZ24:AZ26)&gt;0,AZ24=0),"Missing Input",IF(AND(SUM(AZ24:AZ26)&gt;0,AZ25=0),"Missing Output",IF(AND(SUM(AZ24:AZ26)&gt;0,AZ24&gt;0,AZ25&gt;0),(AZ25*3.6+AZ26)/AZ24*100,"")))</f>
        <v/>
      </c>
      <c r="BA27" s="141" t="str">
        <f>IF(AND(SUM(BA24:BA26)&gt;0,BA24=0),"Missing Input",IF(AND(SUM(BA24:BA26)&gt;0,BA25=0),"Missing Output",IF(AND(SUM(BA24:BA26)&gt;0,BA24&gt;0,BA25&gt;0),(BA25*3.6+BA26)/BA24*100,"")))</f>
        <v/>
      </c>
      <c r="BB27" s="141" t="str">
        <f>IF(AND(SUM(BB24:BB26)&gt;0,BB24=0),"Missing Input",IF(AND(SUM(BB24:BB26)&gt;0,BB25=0),"Missing Output",IF(AND(SUM(BB24:BB26)&gt;0,BB24&gt;0,BB25&gt;0),(BB25*3.6+BB26)/BB24*100,"")))</f>
        <v/>
      </c>
      <c r="BC27" s="141" t="str">
        <f t="shared" si="14"/>
        <v/>
      </c>
    </row>
    <row r="28" spans="1:55" s="140" customFormat="1" ht="24" customHeight="1">
      <c r="A28" s="775"/>
      <c r="B28" s="775"/>
      <c r="C28" s="775"/>
      <c r="D28" s="775"/>
      <c r="E28" s="631"/>
      <c r="F28" s="631"/>
      <c r="G28" s="631"/>
      <c r="H28" s="631"/>
      <c r="I28" s="631"/>
      <c r="J28" s="632"/>
      <c r="K28" s="632"/>
      <c r="L28" s="632"/>
      <c r="M28" s="632"/>
      <c r="N28" s="632"/>
      <c r="O28" s="148"/>
      <c r="P28" s="632"/>
      <c r="Q28" s="632"/>
      <c r="R28" s="632"/>
      <c r="S28" s="632"/>
      <c r="T28" s="632"/>
      <c r="U28" s="632"/>
      <c r="V28" s="632"/>
      <c r="W28" s="632"/>
      <c r="X28" s="632"/>
      <c r="Y28" s="148"/>
      <c r="Z28" s="632"/>
      <c r="AA28" s="632"/>
      <c r="AB28" s="148"/>
      <c r="AC28" s="1066" t="s">
        <v>2154</v>
      </c>
      <c r="AE28" s="762" t="s">
        <v>199</v>
      </c>
      <c r="AF28" s="632"/>
      <c r="AG28" s="632"/>
      <c r="AH28" s="632"/>
      <c r="AI28" s="632"/>
      <c r="AJ28" s="632"/>
      <c r="AK28" s="632"/>
      <c r="AL28" s="632"/>
      <c r="AM28" s="632"/>
      <c r="AN28" s="632"/>
      <c r="AO28" s="632"/>
      <c r="AP28" s="632"/>
      <c r="AQ28" s="632"/>
      <c r="AR28" s="632"/>
      <c r="AS28" s="632"/>
      <c r="AT28" s="632"/>
      <c r="AU28" s="632"/>
      <c r="AV28" s="632"/>
      <c r="AW28" s="632"/>
      <c r="AX28" s="632"/>
      <c r="AY28" s="632"/>
      <c r="AZ28" s="632"/>
      <c r="BA28" s="632"/>
      <c r="BB28" s="632"/>
      <c r="BC28" s="632"/>
    </row>
    <row r="29" spans="1:55" s="140" customFormat="1" ht="12.75" customHeight="1">
      <c r="A29" s="775" t="s">
        <v>538</v>
      </c>
      <c r="B29" s="793" t="s">
        <v>1307</v>
      </c>
      <c r="C29" s="775" t="s">
        <v>247</v>
      </c>
      <c r="D29" s="775" t="s">
        <v>582</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762" t="s">
        <v>649</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row>
    <row r="30" spans="1:55" s="140" customFormat="1" ht="12.75" customHeight="1">
      <c r="A30" s="775" t="s">
        <v>538</v>
      </c>
      <c r="B30" s="793" t="s">
        <v>75</v>
      </c>
      <c r="C30" s="775" t="s">
        <v>247</v>
      </c>
      <c r="D30" s="775" t="s">
        <v>582</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2225</v>
      </c>
      <c r="AE30" s="762" t="s">
        <v>651</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row>
    <row r="31" spans="1:55" s="140" customFormat="1" ht="12.75" customHeight="1">
      <c r="A31" s="775"/>
      <c r="B31" s="775"/>
      <c r="C31" s="775"/>
      <c r="D31" s="775"/>
      <c r="E31" s="141" t="str">
        <f>IF(AND(SUM(E29:E30)&gt;0,E29=0),"Missing Input",IF(AND(SUM(E29:E30)&gt;0,E30=0),"Missing Output",IF(AND(SUM(E29:E30)&gt;0,COUNT(E29:E30)=2),(E30/E29)*100,"")))</f>
        <v/>
      </c>
      <c r="F31" s="141" t="str">
        <f t="shared" ref="F31:V31" si="15">IF(AND(SUM(F29:F30)&gt;0,F29=0),"Missing Input",IF(AND(SUM(F29:F30)&gt;0,F30=0),"Missing Output",IF(AND(SUM(F29:F30)&gt;0,COUNT(F29:F30)=2),(F30/F29)*100,"")))</f>
        <v/>
      </c>
      <c r="G31" s="141" t="str">
        <f t="shared" si="15"/>
        <v/>
      </c>
      <c r="H31" s="141" t="str">
        <f t="shared" si="15"/>
        <v/>
      </c>
      <c r="I31" s="141" t="str">
        <f t="shared" si="15"/>
        <v/>
      </c>
      <c r="J31" s="141" t="str">
        <f t="shared" si="15"/>
        <v/>
      </c>
      <c r="K31" s="141" t="str">
        <f t="shared" si="15"/>
        <v/>
      </c>
      <c r="L31" s="141" t="str">
        <f t="shared" si="15"/>
        <v/>
      </c>
      <c r="M31" s="141" t="str">
        <f t="shared" si="15"/>
        <v/>
      </c>
      <c r="N31" s="141" t="str">
        <f t="shared" si="15"/>
        <v/>
      </c>
      <c r="O31" s="141" t="str">
        <f t="shared" si="15"/>
        <v/>
      </c>
      <c r="P31" s="141" t="str">
        <f t="shared" si="15"/>
        <v/>
      </c>
      <c r="Q31" s="141" t="str">
        <f t="shared" si="15"/>
        <v/>
      </c>
      <c r="R31" s="141" t="str">
        <f t="shared" si="15"/>
        <v/>
      </c>
      <c r="S31" s="141" t="str">
        <f t="shared" si="15"/>
        <v/>
      </c>
      <c r="T31" s="141" t="str">
        <f t="shared" si="15"/>
        <v/>
      </c>
      <c r="U31" s="141" t="str">
        <f t="shared" si="15"/>
        <v/>
      </c>
      <c r="V31" s="141" t="str">
        <f t="shared" si="15"/>
        <v/>
      </c>
      <c r="W31" s="141" t="str">
        <f t="shared" ref="W31:AB31" si="16">IF(AND(SUM(W29:W30)&gt;0,W29=0),"Missing Input",IF(AND(SUM(W29:W30)&gt;0,W30=0),"Missing Output",IF(AND(SUM(W29:W30)&gt;0,COUNT(W29:W30)=2),(W30/W29)*100,"")))</f>
        <v/>
      </c>
      <c r="X31" s="141" t="str">
        <f t="shared" si="16"/>
        <v/>
      </c>
      <c r="Y31" s="141" t="str">
        <f t="shared" si="16"/>
        <v/>
      </c>
      <c r="Z31" s="141" t="str">
        <f t="shared" si="16"/>
        <v/>
      </c>
      <c r="AA31" s="141" t="str">
        <f t="shared" si="16"/>
        <v/>
      </c>
      <c r="AB31" s="141" t="str">
        <f t="shared" si="16"/>
        <v/>
      </c>
      <c r="AC31" s="1070" t="s">
        <v>2222</v>
      </c>
      <c r="AE31" s="762" t="s">
        <v>965</v>
      </c>
      <c r="AF31" s="141" t="str">
        <f t="shared" ref="AF31:BC31" si="17">IF(AND(SUM(AF29:AF30)&gt;0,AF29=0),"Missing Input",IF(AND(SUM(AF29:AF30)&gt;0,AF30=0),"Missing Output",IF(AND(SUM(AF29:AF30)&gt;0,COUNT(AF29:AF30)=2),(AF30/AF29)*100,"")))</f>
        <v/>
      </c>
      <c r="AG31" s="141" t="str">
        <f t="shared" si="17"/>
        <v/>
      </c>
      <c r="AH31" s="141" t="str">
        <f t="shared" si="17"/>
        <v/>
      </c>
      <c r="AI31" s="141" t="str">
        <f t="shared" si="17"/>
        <v/>
      </c>
      <c r="AJ31" s="141" t="str">
        <f t="shared" si="17"/>
        <v/>
      </c>
      <c r="AK31" s="141" t="str">
        <f t="shared" si="17"/>
        <v/>
      </c>
      <c r="AL31" s="141" t="str">
        <f t="shared" si="17"/>
        <v/>
      </c>
      <c r="AM31" s="141" t="str">
        <f t="shared" si="17"/>
        <v/>
      </c>
      <c r="AN31" s="141" t="str">
        <f t="shared" si="17"/>
        <v/>
      </c>
      <c r="AO31" s="141" t="str">
        <f t="shared" si="17"/>
        <v/>
      </c>
      <c r="AP31" s="141" t="str">
        <f t="shared" si="17"/>
        <v/>
      </c>
      <c r="AQ31" s="141" t="str">
        <f t="shared" si="17"/>
        <v/>
      </c>
      <c r="AR31" s="141" t="str">
        <f t="shared" si="17"/>
        <v/>
      </c>
      <c r="AS31" s="141" t="str">
        <f t="shared" si="17"/>
        <v/>
      </c>
      <c r="AT31" s="141" t="str">
        <f t="shared" si="17"/>
        <v/>
      </c>
      <c r="AU31" s="141" t="str">
        <f t="shared" si="17"/>
        <v/>
      </c>
      <c r="AV31" s="141" t="str">
        <f t="shared" si="17"/>
        <v/>
      </c>
      <c r="AW31" s="141" t="str">
        <f t="shared" si="17"/>
        <v/>
      </c>
      <c r="AX31" s="141" t="str">
        <f t="shared" si="17"/>
        <v/>
      </c>
      <c r="AY31" s="141" t="str">
        <f>IF(AND(SUM(AY29:AY30)&gt;0,AY29=0),"Missing Input",IF(AND(SUM(AY29:AY30)&gt;0,AY30=0),"Missing Output",IF(AND(SUM(AY29:AY30)&gt;0,COUNT(AY29:AY30)=2),(AY30/AY29)*100,"")))</f>
        <v/>
      </c>
      <c r="AZ31" s="141" t="str">
        <f>IF(AND(SUM(AZ29:AZ30)&gt;0,AZ29=0),"Missing Input",IF(AND(SUM(AZ29:AZ30)&gt;0,AZ30=0),"Missing Output",IF(AND(SUM(AZ29:AZ30)&gt;0,COUNT(AZ29:AZ30)=2),(AZ30/AZ29)*100,"")))</f>
        <v/>
      </c>
      <c r="BA31" s="141" t="str">
        <f>IF(AND(SUM(BA29:BA30)&gt;0,BA29=0),"Missing Input",IF(AND(SUM(BA29:BA30)&gt;0,BA30=0),"Missing Output",IF(AND(SUM(BA29:BA30)&gt;0,COUNT(BA29:BA30)=2),(BA30/BA29)*100,"")))</f>
        <v/>
      </c>
      <c r="BB31" s="141" t="str">
        <f>IF(AND(SUM(BB29:BB30)&gt;0,BB29=0),"Missing Input",IF(AND(SUM(BB29:BB30)&gt;0,BB30=0),"Missing Output",IF(AND(SUM(BB29:BB30)&gt;0,COUNT(BB29:BB30)=2),(BB30/BB29)*100,"")))</f>
        <v/>
      </c>
      <c r="BC31" s="141" t="str">
        <f t="shared" si="17"/>
        <v/>
      </c>
    </row>
    <row r="32" spans="1:55" s="140" customFormat="1" ht="24" customHeight="1">
      <c r="A32" s="775"/>
      <c r="B32" s="775"/>
      <c r="C32" s="775"/>
      <c r="D32" s="775"/>
      <c r="E32" s="147"/>
      <c r="F32" s="147"/>
      <c r="G32" s="147"/>
      <c r="H32" s="147"/>
      <c r="I32" s="147"/>
      <c r="J32" s="148"/>
      <c r="K32" s="148"/>
      <c r="L32" s="148"/>
      <c r="M32" s="148"/>
      <c r="N32" s="148"/>
      <c r="O32" s="148"/>
      <c r="P32" s="148"/>
      <c r="Q32" s="148"/>
      <c r="R32" s="148"/>
      <c r="S32" s="148"/>
      <c r="T32" s="148"/>
      <c r="U32" s="148"/>
      <c r="V32" s="148"/>
      <c r="W32" s="148"/>
      <c r="X32" s="148"/>
      <c r="Y32" s="148"/>
      <c r="Z32" s="148"/>
      <c r="AA32" s="148"/>
      <c r="AB32" s="148"/>
      <c r="AC32" s="1071" t="s">
        <v>2223</v>
      </c>
      <c r="AE32" s="762" t="s">
        <v>759</v>
      </c>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row>
    <row r="33" spans="1:55" s="140" customFormat="1">
      <c r="A33" s="775" t="s">
        <v>538</v>
      </c>
      <c r="B33" s="793" t="s">
        <v>74</v>
      </c>
      <c r="C33" s="775" t="s">
        <v>615</v>
      </c>
      <c r="D33" s="775" t="s">
        <v>582</v>
      </c>
      <c r="E33" s="722">
        <f>SUM(E8,E12,E21,E25)</f>
        <v>0</v>
      </c>
      <c r="F33" s="722">
        <f t="shared" ref="F33:R33" si="18">SUM(F8,F12,F21,F25)</f>
        <v>0</v>
      </c>
      <c r="G33" s="722">
        <f t="shared" si="18"/>
        <v>0</v>
      </c>
      <c r="H33" s="722">
        <f t="shared" si="18"/>
        <v>0</v>
      </c>
      <c r="I33" s="722">
        <f t="shared" si="18"/>
        <v>0</v>
      </c>
      <c r="J33" s="722">
        <f t="shared" si="18"/>
        <v>0</v>
      </c>
      <c r="K33" s="722">
        <f t="shared" si="18"/>
        <v>0</v>
      </c>
      <c r="L33" s="722">
        <f t="shared" si="18"/>
        <v>0</v>
      </c>
      <c r="M33" s="722">
        <f t="shared" si="18"/>
        <v>0</v>
      </c>
      <c r="N33" s="722">
        <f t="shared" si="18"/>
        <v>0</v>
      </c>
      <c r="O33" s="722">
        <f t="shared" si="18"/>
        <v>0</v>
      </c>
      <c r="P33" s="722">
        <f t="shared" si="18"/>
        <v>0</v>
      </c>
      <c r="Q33" s="722">
        <f t="shared" si="18"/>
        <v>0</v>
      </c>
      <c r="R33" s="722">
        <f t="shared" si="18"/>
        <v>0</v>
      </c>
      <c r="S33" s="722">
        <f t="shared" ref="S33:AB33" si="19">SUM(S8,S12,S21,S25)</f>
        <v>0</v>
      </c>
      <c r="T33" s="722">
        <f t="shared" si="19"/>
        <v>0</v>
      </c>
      <c r="U33" s="722">
        <f t="shared" si="19"/>
        <v>0</v>
      </c>
      <c r="V33" s="722">
        <f t="shared" si="19"/>
        <v>0</v>
      </c>
      <c r="W33" s="722">
        <f t="shared" si="19"/>
        <v>0</v>
      </c>
      <c r="X33" s="722">
        <f>SUM(X8,X12,X21,X25)</f>
        <v>0</v>
      </c>
      <c r="Y33" s="722">
        <f>SUM(Y8,Y12,Y21,Y25)</f>
        <v>0</v>
      </c>
      <c r="Z33" s="722">
        <f>SUM(Z8,Z12,Z21,Z25)</f>
        <v>0</v>
      </c>
      <c r="AA33" s="722">
        <f>SUM(AA8,AA12,AA21,AA25)</f>
        <v>0</v>
      </c>
      <c r="AB33" s="722">
        <f t="shared" si="19"/>
        <v>0</v>
      </c>
      <c r="AC33" s="1072" t="s">
        <v>2224</v>
      </c>
      <c r="AE33" s="762" t="s">
        <v>652</v>
      </c>
      <c r="AF33" s="413">
        <f t="shared" ref="AF33:BC33" si="20">SUM(AF8,AF12,AF21,AF25)</f>
        <v>0</v>
      </c>
      <c r="AG33" s="413">
        <f t="shared" si="20"/>
        <v>0</v>
      </c>
      <c r="AH33" s="413">
        <f t="shared" si="20"/>
        <v>0</v>
      </c>
      <c r="AI33" s="413">
        <f t="shared" si="20"/>
        <v>0</v>
      </c>
      <c r="AJ33" s="413">
        <f t="shared" si="20"/>
        <v>0</v>
      </c>
      <c r="AK33" s="413">
        <f t="shared" si="20"/>
        <v>0</v>
      </c>
      <c r="AL33" s="413">
        <f t="shared" si="20"/>
        <v>0</v>
      </c>
      <c r="AM33" s="413">
        <f t="shared" si="20"/>
        <v>0</v>
      </c>
      <c r="AN33" s="413">
        <f t="shared" si="20"/>
        <v>0</v>
      </c>
      <c r="AO33" s="413">
        <f t="shared" si="20"/>
        <v>0</v>
      </c>
      <c r="AP33" s="413">
        <f t="shared" si="20"/>
        <v>0</v>
      </c>
      <c r="AQ33" s="413">
        <f t="shared" si="20"/>
        <v>0</v>
      </c>
      <c r="AR33" s="413">
        <f t="shared" si="20"/>
        <v>0</v>
      </c>
      <c r="AS33" s="413">
        <f t="shared" si="20"/>
        <v>0</v>
      </c>
      <c r="AT33" s="413">
        <f t="shared" si="20"/>
        <v>0</v>
      </c>
      <c r="AU33" s="413">
        <f t="shared" si="20"/>
        <v>0</v>
      </c>
      <c r="AV33" s="413">
        <f t="shared" si="20"/>
        <v>0</v>
      </c>
      <c r="AW33" s="413">
        <f t="shared" si="20"/>
        <v>0</v>
      </c>
      <c r="AX33" s="413">
        <f t="shared" si="20"/>
        <v>0</v>
      </c>
      <c r="AY33" s="413">
        <f>SUM(AY8,AY12,AY21,AY25)</f>
        <v>0</v>
      </c>
      <c r="AZ33" s="413">
        <f>SUM(AZ8,AZ12,AZ21,AZ25)</f>
        <v>0</v>
      </c>
      <c r="BA33" s="413">
        <f>SUM(BA8,BA12,BA21,BA25)</f>
        <v>0</v>
      </c>
      <c r="BB33" s="413">
        <f>SUM(BB8,BB12,BB21,BB25)</f>
        <v>0</v>
      </c>
      <c r="BC33" s="413">
        <f t="shared" si="20"/>
        <v>0</v>
      </c>
    </row>
    <row r="34" spans="1:55" s="140" customFormat="1" ht="12.75" thickBot="1">
      <c r="A34" s="775" t="s">
        <v>538</v>
      </c>
      <c r="B34" s="775" t="s">
        <v>75</v>
      </c>
      <c r="C34" s="775" t="s">
        <v>615</v>
      </c>
      <c r="D34" s="775" t="s">
        <v>582</v>
      </c>
      <c r="E34" s="723">
        <f>SUM(E13,E17,E26,E30)</f>
        <v>0</v>
      </c>
      <c r="F34" s="723">
        <f t="shared" ref="F34:R34" si="21">SUM(F13,F17,F26,F30)</f>
        <v>0</v>
      </c>
      <c r="G34" s="723">
        <f t="shared" si="21"/>
        <v>0</v>
      </c>
      <c r="H34" s="723">
        <f t="shared" si="21"/>
        <v>0</v>
      </c>
      <c r="I34" s="723">
        <f t="shared" si="21"/>
        <v>0</v>
      </c>
      <c r="J34" s="723">
        <f t="shared" si="21"/>
        <v>0</v>
      </c>
      <c r="K34" s="723">
        <f t="shared" si="21"/>
        <v>0</v>
      </c>
      <c r="L34" s="723">
        <f t="shared" si="21"/>
        <v>0</v>
      </c>
      <c r="M34" s="723">
        <f t="shared" si="21"/>
        <v>0</v>
      </c>
      <c r="N34" s="723">
        <f t="shared" si="21"/>
        <v>0</v>
      </c>
      <c r="O34" s="723">
        <f t="shared" si="21"/>
        <v>0</v>
      </c>
      <c r="P34" s="723">
        <f t="shared" si="21"/>
        <v>0</v>
      </c>
      <c r="Q34" s="723">
        <f t="shared" si="21"/>
        <v>0</v>
      </c>
      <c r="R34" s="723">
        <f t="shared" si="21"/>
        <v>0</v>
      </c>
      <c r="S34" s="723">
        <f t="shared" ref="S34:AB34" si="22">SUM(S13,S17,S26,S30)</f>
        <v>0</v>
      </c>
      <c r="T34" s="723">
        <f t="shared" si="22"/>
        <v>0</v>
      </c>
      <c r="U34" s="723">
        <f t="shared" si="22"/>
        <v>0</v>
      </c>
      <c r="V34" s="723">
        <f t="shared" si="22"/>
        <v>0</v>
      </c>
      <c r="W34" s="723">
        <f t="shared" si="22"/>
        <v>0</v>
      </c>
      <c r="X34" s="723">
        <f>SUM(X13,X17,X26,X30)</f>
        <v>0</v>
      </c>
      <c r="Y34" s="723">
        <f>SUM(Y13,Y17,Y26,Y30)</f>
        <v>0</v>
      </c>
      <c r="Z34" s="723">
        <f>SUM(Z13,Z17,Z26,Z30)</f>
        <v>0</v>
      </c>
      <c r="AA34" s="723">
        <f>SUM(AA13,AA17,AA26,AA30)</f>
        <v>0</v>
      </c>
      <c r="AB34" s="723">
        <f t="shared" si="22"/>
        <v>0</v>
      </c>
      <c r="AC34" s="1073" t="s">
        <v>2225</v>
      </c>
      <c r="AE34" s="764" t="s">
        <v>653</v>
      </c>
      <c r="AF34" s="414">
        <f t="shared" ref="AF34:BC34" si="23">SUM(AF13,AF17,AF26,AF30)</f>
        <v>0</v>
      </c>
      <c r="AG34" s="414">
        <f t="shared" si="23"/>
        <v>0</v>
      </c>
      <c r="AH34" s="414">
        <f t="shared" si="23"/>
        <v>0</v>
      </c>
      <c r="AI34" s="414">
        <f t="shared" si="23"/>
        <v>0</v>
      </c>
      <c r="AJ34" s="414">
        <f t="shared" si="23"/>
        <v>0</v>
      </c>
      <c r="AK34" s="414">
        <f t="shared" si="23"/>
        <v>0</v>
      </c>
      <c r="AL34" s="414">
        <f t="shared" si="23"/>
        <v>0</v>
      </c>
      <c r="AM34" s="414">
        <f t="shared" si="23"/>
        <v>0</v>
      </c>
      <c r="AN34" s="414">
        <f t="shared" si="23"/>
        <v>0</v>
      </c>
      <c r="AO34" s="414">
        <f t="shared" si="23"/>
        <v>0</v>
      </c>
      <c r="AP34" s="414">
        <f t="shared" si="23"/>
        <v>0</v>
      </c>
      <c r="AQ34" s="414">
        <f t="shared" si="23"/>
        <v>0</v>
      </c>
      <c r="AR34" s="414">
        <f t="shared" si="23"/>
        <v>0</v>
      </c>
      <c r="AS34" s="414">
        <f t="shared" si="23"/>
        <v>0</v>
      </c>
      <c r="AT34" s="414">
        <f t="shared" si="23"/>
        <v>0</v>
      </c>
      <c r="AU34" s="414">
        <f t="shared" si="23"/>
        <v>0</v>
      </c>
      <c r="AV34" s="414">
        <f t="shared" si="23"/>
        <v>0</v>
      </c>
      <c r="AW34" s="414">
        <f t="shared" si="23"/>
        <v>0</v>
      </c>
      <c r="AX34" s="414">
        <f t="shared" si="23"/>
        <v>0</v>
      </c>
      <c r="AY34" s="414">
        <f>SUM(AY13,AY17,AY26,AY30)</f>
        <v>0</v>
      </c>
      <c r="AZ34" s="414">
        <f>SUM(AZ13,AZ17,AZ26,AZ30)</f>
        <v>0</v>
      </c>
      <c r="BA34" s="414">
        <f>SUM(BA13,BA17,BA26,BA30)</f>
        <v>0</v>
      </c>
      <c r="BB34" s="414">
        <f>SUM(BB13,BB17,BB26,BB30)</f>
        <v>0</v>
      </c>
      <c r="BC34" s="414">
        <f t="shared" si="23"/>
        <v>0</v>
      </c>
    </row>
  </sheetData>
  <phoneticPr fontId="11" type="noConversion"/>
  <conditionalFormatting sqref="E6:Z34">
    <cfRule type="expression" dxfId="143" priority="2" stopIfTrue="1">
      <formula>E6&lt;&gt;AF6</formula>
    </cfRule>
  </conditionalFormatting>
  <conditionalFormatting sqref="AB6:AB34">
    <cfRule type="expression" dxfId="142" priority="143" stopIfTrue="1">
      <formula>AB6&lt;&gt;BC6</formula>
    </cfRule>
  </conditionalFormatting>
  <conditionalFormatting sqref="AA6:AA34">
    <cfRule type="expression" dxfId="141" priority="1" stopIfTrue="1">
      <formula>AA6&lt;&gt;BB6</formula>
    </cfRule>
  </conditionalFormatting>
  <dataValidations count="1">
    <dataValidation type="whole" operator="greaterThanOrEqual" allowBlank="1" showInputMessage="1" showErrorMessage="1" error="Positive whole numbers only / Nombres entiers positifs uniquement" sqref="AF7:BC8 AF29:BC30 AF24:BC26 AF20:BC21 AF16:BC17 AF11:BC13 E7:AB8 E29:AB30 E24:AB26 E20:AB21 E16:AB17 E11:AB13">
      <formula1>0</formula1>
    </dataValidation>
  </dataValidations>
  <pageMargins left="0.25" right="0.25" top="0.5" bottom="0.3" header="0.5" footer="0.5"/>
  <pageSetup paperSize="9" scale="59" orientation="landscape" r:id="rId1"/>
  <headerFooter alignWithMargins="0"/>
  <legacyDrawing r:id="rId2"/>
</worksheet>
</file>

<file path=xl/worksheets/sheet59.xml><?xml version="1.0" encoding="utf-8"?>
<worksheet xmlns="http://schemas.openxmlformats.org/spreadsheetml/2006/main" xmlns:r="http://schemas.openxmlformats.org/officeDocument/2006/relationships">
  <sheetPr codeName="Sheet_TS42" enableFormatConditionsCalculation="0">
    <tabColor indexed="43"/>
    <pageSetUpPr fitToPage="1"/>
  </sheetPr>
  <dimension ref="A1:BP34"/>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15" sqref="AC15"/>
    </sheetView>
  </sheetViews>
  <sheetFormatPr defaultRowHeight="12"/>
  <cols>
    <col min="1" max="4" width="10.140625" style="777" hidden="1" customWidth="1"/>
    <col min="5" max="28" width="8.7109375" style="95" customWidth="1"/>
    <col min="29" max="29" width="30.7109375" style="777" customWidth="1"/>
    <col min="30" max="30" width="9.140625" style="95" hidden="1" customWidth="1"/>
    <col min="31" max="31" width="33.42578125" style="777" hidden="1" customWidth="1"/>
    <col min="32" max="68" width="9.140625" style="95" hidden="1" customWidth="1"/>
    <col min="69" max="79" width="9.140625" style="95" customWidth="1"/>
    <col min="80" max="16384" width="9.140625" style="95"/>
  </cols>
  <sheetData>
    <row r="1" spans="1:55" ht="48.95" customHeight="1">
      <c r="F1" s="402"/>
      <c r="G1" s="220"/>
      <c r="H1" s="220"/>
      <c r="I1" s="1075" t="s">
        <v>2258</v>
      </c>
      <c r="J1" s="220"/>
      <c r="K1" s="220"/>
      <c r="L1" s="220"/>
      <c r="N1" s="402"/>
      <c r="O1" s="221"/>
      <c r="P1" s="221"/>
      <c r="Q1" s="221"/>
      <c r="R1" s="221"/>
      <c r="S1" s="221"/>
      <c r="T1" s="221"/>
      <c r="U1" s="1075" t="s">
        <v>2258</v>
      </c>
      <c r="V1" s="221"/>
      <c r="W1" s="221"/>
      <c r="X1" s="221"/>
      <c r="Y1" s="221"/>
      <c r="Z1" s="221"/>
      <c r="AA1" s="221"/>
      <c r="AB1" s="221"/>
      <c r="AC1" s="1040">
        <f ca="1">NOW()</f>
        <v>41912.572466666665</v>
      </c>
      <c r="AE1" s="787" t="s">
        <v>672</v>
      </c>
    </row>
    <row r="2" spans="1:55"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c r="AE2" s="770"/>
    </row>
    <row r="3" spans="1:55"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E3" s="772"/>
    </row>
    <row r="4" spans="1:55" s="99" customFormat="1">
      <c r="A4" s="759" t="s">
        <v>1304</v>
      </c>
      <c r="B4" s="759" t="s">
        <v>1302</v>
      </c>
      <c r="C4" s="759" t="s">
        <v>1303</v>
      </c>
      <c r="D4" s="760" t="s">
        <v>1305</v>
      </c>
      <c r="E4" s="98"/>
      <c r="F4" s="98"/>
      <c r="G4" s="98"/>
      <c r="H4" s="98"/>
      <c r="I4" s="98"/>
      <c r="J4" s="98"/>
      <c r="K4" s="98"/>
      <c r="L4" s="98"/>
      <c r="AC4" s="771"/>
      <c r="AE4" s="772"/>
    </row>
    <row r="5" spans="1:55" s="99"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137" customFormat="1" ht="24" customHeight="1" thickBot="1">
      <c r="A6" s="789"/>
      <c r="B6" s="789"/>
      <c r="C6" s="789"/>
      <c r="D6" s="789"/>
      <c r="E6" s="626"/>
      <c r="F6" s="626"/>
      <c r="G6" s="626"/>
      <c r="H6" s="626"/>
      <c r="I6" s="626"/>
      <c r="J6" s="626"/>
      <c r="K6" s="626"/>
      <c r="L6" s="626"/>
      <c r="M6" s="626"/>
      <c r="N6" s="626"/>
      <c r="P6" s="626"/>
      <c r="Q6" s="626"/>
      <c r="R6" s="626"/>
      <c r="S6" s="626"/>
      <c r="T6" s="626"/>
      <c r="U6" s="626"/>
      <c r="V6" s="626"/>
      <c r="W6" s="626"/>
      <c r="X6" s="626"/>
      <c r="Z6" s="626"/>
      <c r="AA6" s="626"/>
      <c r="AC6" s="1069" t="s">
        <v>2142</v>
      </c>
      <c r="AE6" s="763" t="s">
        <v>186</v>
      </c>
      <c r="AF6" s="249"/>
      <c r="AG6" s="626"/>
      <c r="AH6" s="626"/>
      <c r="AI6" s="626"/>
      <c r="AJ6" s="626"/>
      <c r="AK6" s="626"/>
      <c r="AL6" s="626"/>
      <c r="AM6" s="626"/>
      <c r="AN6" s="626"/>
      <c r="AO6" s="626"/>
      <c r="AP6" s="626"/>
      <c r="AQ6" s="626"/>
      <c r="AR6" s="626"/>
      <c r="AS6" s="626"/>
      <c r="AT6" s="626"/>
      <c r="AU6" s="626"/>
      <c r="AV6" s="626"/>
      <c r="AW6" s="626"/>
      <c r="AX6" s="626"/>
      <c r="AY6" s="626"/>
      <c r="AZ6" s="626"/>
      <c r="BA6" s="626"/>
      <c r="BB6" s="626"/>
      <c r="BC6" s="626"/>
    </row>
    <row r="7" spans="1:55" s="140" customFormat="1" ht="12.75" customHeight="1">
      <c r="A7" s="775" t="s">
        <v>538</v>
      </c>
      <c r="B7" s="793" t="s">
        <v>1307</v>
      </c>
      <c r="C7" s="775" t="s">
        <v>555</v>
      </c>
      <c r="D7" s="775" t="s">
        <v>781</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2220</v>
      </c>
      <c r="AE7" s="762" t="s">
        <v>649</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row>
    <row r="8" spans="1:55" s="140" customFormat="1" ht="12.75" customHeight="1">
      <c r="A8" s="775" t="s">
        <v>538</v>
      </c>
      <c r="B8" s="793" t="s">
        <v>74</v>
      </c>
      <c r="C8" s="775" t="s">
        <v>555</v>
      </c>
      <c r="D8" s="775" t="s">
        <v>781</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2221</v>
      </c>
      <c r="AE8" s="762" t="s">
        <v>963</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row>
    <row r="9" spans="1:55" s="140" customFormat="1" ht="12.75" customHeight="1">
      <c r="A9" s="775"/>
      <c r="B9" s="775"/>
      <c r="C9" s="775"/>
      <c r="D9" s="775"/>
      <c r="E9" s="141" t="str">
        <f>IF(AND(SUM(E7:E8)&gt;0,E7=0),"Missing Input",IF(AND(SUM(E7:E8)&gt;0,E8=0),"Missing Output",IF(AND(SUM(E7:E8)&gt;0,COUNT(E7:E8)=2),(E8*3.6)/E7*100,"")))</f>
        <v/>
      </c>
      <c r="F9" s="141" t="str">
        <f t="shared" ref="F9:V9" si="0">IF(AND(SUM(F7:F8)&gt;0,F7=0),"Missing Input",IF(AND(SUM(F7:F8)&gt;0,F8=0),"Missing Output",IF(AND(SUM(F7:F8)&gt;0,COUNT(F7:F8)=2),(F8*3.6)/F7*100,"")))</f>
        <v/>
      </c>
      <c r="G9" s="141" t="str">
        <f t="shared" si="0"/>
        <v/>
      </c>
      <c r="H9" s="141" t="str">
        <f t="shared" si="0"/>
        <v/>
      </c>
      <c r="I9" s="141" t="str">
        <f t="shared" si="0"/>
        <v/>
      </c>
      <c r="J9" s="141" t="str">
        <f t="shared" si="0"/>
        <v/>
      </c>
      <c r="K9" s="141" t="str">
        <f t="shared" si="0"/>
        <v/>
      </c>
      <c r="L9" s="141" t="str">
        <f t="shared" si="0"/>
        <v/>
      </c>
      <c r="M9" s="141" t="str">
        <f t="shared" si="0"/>
        <v/>
      </c>
      <c r="N9" s="141" t="str">
        <f t="shared" si="0"/>
        <v/>
      </c>
      <c r="O9" s="141" t="str">
        <f t="shared" si="0"/>
        <v/>
      </c>
      <c r="P9" s="141" t="str">
        <f t="shared" si="0"/>
        <v/>
      </c>
      <c r="Q9" s="141" t="str">
        <f t="shared" si="0"/>
        <v/>
      </c>
      <c r="R9" s="141" t="str">
        <f t="shared" si="0"/>
        <v/>
      </c>
      <c r="S9" s="141" t="str">
        <f t="shared" si="0"/>
        <v/>
      </c>
      <c r="T9" s="141" t="str">
        <f t="shared" si="0"/>
        <v/>
      </c>
      <c r="U9" s="141" t="str">
        <f t="shared" si="0"/>
        <v/>
      </c>
      <c r="V9" s="141" t="str">
        <f t="shared" si="0"/>
        <v/>
      </c>
      <c r="W9" s="141" t="str">
        <f t="shared" ref="W9:AB9" si="1">IF(AND(SUM(W7:W8)&gt;0,W7=0),"Missing Input",IF(AND(SUM(W7:W8)&gt;0,W8=0),"Missing Output",IF(AND(SUM(W7:W8)&gt;0,COUNT(W7:W8)=2),(W8*3.6)/W7*100,"")))</f>
        <v/>
      </c>
      <c r="X9" s="141" t="str">
        <f t="shared" si="1"/>
        <v/>
      </c>
      <c r="Y9" s="141" t="str">
        <f t="shared" si="1"/>
        <v/>
      </c>
      <c r="Z9" s="141" t="str">
        <f t="shared" si="1"/>
        <v/>
      </c>
      <c r="AA9" s="141" t="str">
        <f t="shared" si="1"/>
        <v/>
      </c>
      <c r="AB9" s="141" t="str">
        <f t="shared" si="1"/>
        <v/>
      </c>
      <c r="AC9" s="1070" t="s">
        <v>2222</v>
      </c>
      <c r="AE9" s="762" t="s">
        <v>965</v>
      </c>
      <c r="AF9" s="141" t="str">
        <f t="shared" ref="AF9:BC9" si="2">IF(AND(SUM(AF7:AF8)&gt;0,AF7=0),"Missing Input",IF(AND(SUM(AF7:AF8)&gt;0,AF8=0),"Missing Output",IF(AND(SUM(AF7:AF8)&gt;0,COUNT(AF7:AF8)=2),(AF8*3.6)/AF7*100,"")))</f>
        <v/>
      </c>
      <c r="AG9" s="141" t="str">
        <f t="shared" si="2"/>
        <v/>
      </c>
      <c r="AH9" s="141" t="str">
        <f t="shared" si="2"/>
        <v/>
      </c>
      <c r="AI9" s="141" t="str">
        <f t="shared" si="2"/>
        <v/>
      </c>
      <c r="AJ9" s="141" t="str">
        <f t="shared" si="2"/>
        <v/>
      </c>
      <c r="AK9" s="141" t="str">
        <f t="shared" si="2"/>
        <v/>
      </c>
      <c r="AL9" s="141" t="str">
        <f t="shared" si="2"/>
        <v/>
      </c>
      <c r="AM9" s="141" t="str">
        <f t="shared" si="2"/>
        <v/>
      </c>
      <c r="AN9" s="141" t="str">
        <f t="shared" si="2"/>
        <v/>
      </c>
      <c r="AO9" s="141" t="str">
        <f t="shared" si="2"/>
        <v/>
      </c>
      <c r="AP9" s="141" t="str">
        <f t="shared" si="2"/>
        <v/>
      </c>
      <c r="AQ9" s="141" t="str">
        <f t="shared" si="2"/>
        <v/>
      </c>
      <c r="AR9" s="141" t="str">
        <f t="shared" si="2"/>
        <v/>
      </c>
      <c r="AS9" s="141" t="str">
        <f t="shared" si="2"/>
        <v/>
      </c>
      <c r="AT9" s="141" t="str">
        <f t="shared" si="2"/>
        <v/>
      </c>
      <c r="AU9" s="141" t="str">
        <f t="shared" si="2"/>
        <v/>
      </c>
      <c r="AV9" s="141" t="str">
        <f t="shared" si="2"/>
        <v/>
      </c>
      <c r="AW9" s="141" t="str">
        <f t="shared" si="2"/>
        <v/>
      </c>
      <c r="AX9" s="141" t="str">
        <f t="shared" si="2"/>
        <v/>
      </c>
      <c r="AY9" s="141" t="str">
        <f>IF(AND(SUM(AY7:AY8)&gt;0,AY7=0),"Missing Input",IF(AND(SUM(AY7:AY8)&gt;0,AY8=0),"Missing Output",IF(AND(SUM(AY7:AY8)&gt;0,COUNT(AY7:AY8)=2),(AY8*3.6)/AY7*100,"")))</f>
        <v/>
      </c>
      <c r="AZ9" s="141" t="str">
        <f>IF(AND(SUM(AZ7:AZ8)&gt;0,AZ7=0),"Missing Input",IF(AND(SUM(AZ7:AZ8)&gt;0,AZ8=0),"Missing Output",IF(AND(SUM(AZ7:AZ8)&gt;0,COUNT(AZ7:AZ8)=2),(AZ8*3.6)/AZ7*100,"")))</f>
        <v/>
      </c>
      <c r="BA9" s="141" t="str">
        <f>IF(AND(SUM(BA7:BA8)&gt;0,BA7=0),"Missing Input",IF(AND(SUM(BA7:BA8)&gt;0,BA8=0),"Missing Output",IF(AND(SUM(BA7:BA8)&gt;0,COUNT(BA7:BA8)=2),(BA8*3.6)/BA7*100,"")))</f>
        <v/>
      </c>
      <c r="BB9" s="141" t="str">
        <f>IF(AND(SUM(BB7:BB8)&gt;0,BB7=0),"Missing Input",IF(AND(SUM(BB7:BB8)&gt;0,BB8=0),"Missing Output",IF(AND(SUM(BB7:BB8)&gt;0,COUNT(BB7:BB8)=2),(BB8*3.6)/BB7*100,"")))</f>
        <v/>
      </c>
      <c r="BC9" s="141" t="str">
        <f t="shared" si="2"/>
        <v/>
      </c>
    </row>
    <row r="10" spans="1:55" s="140" customFormat="1" ht="24" customHeight="1">
      <c r="A10" s="775"/>
      <c r="B10" s="775"/>
      <c r="C10" s="794"/>
      <c r="D10" s="775"/>
      <c r="E10" s="631"/>
      <c r="F10" s="631"/>
      <c r="G10" s="631"/>
      <c r="H10" s="631"/>
      <c r="I10" s="631"/>
      <c r="J10" s="632"/>
      <c r="K10" s="632"/>
      <c r="L10" s="632"/>
      <c r="M10" s="632"/>
      <c r="N10" s="632"/>
      <c r="O10" s="148"/>
      <c r="P10" s="632"/>
      <c r="Q10" s="632"/>
      <c r="R10" s="632"/>
      <c r="S10" s="632"/>
      <c r="T10" s="632"/>
      <c r="U10" s="632"/>
      <c r="V10" s="632"/>
      <c r="W10" s="632"/>
      <c r="X10" s="632"/>
      <c r="Y10" s="148"/>
      <c r="Z10" s="632"/>
      <c r="AA10" s="632"/>
      <c r="AB10" s="148"/>
      <c r="AC10" s="1067" t="s">
        <v>2141</v>
      </c>
      <c r="AE10" s="762" t="s">
        <v>189</v>
      </c>
      <c r="AF10" s="632"/>
      <c r="AG10" s="632"/>
      <c r="AH10" s="632"/>
      <c r="AI10" s="632"/>
      <c r="AJ10" s="632"/>
      <c r="AK10" s="632"/>
      <c r="AL10" s="632"/>
      <c r="AM10" s="632"/>
      <c r="AN10" s="632"/>
      <c r="AO10" s="632"/>
      <c r="AP10" s="632"/>
      <c r="AQ10" s="632"/>
      <c r="AR10" s="632"/>
      <c r="AS10" s="632"/>
      <c r="AT10" s="632"/>
      <c r="AU10" s="632"/>
      <c r="AV10" s="632"/>
      <c r="AW10" s="632"/>
      <c r="AX10" s="632"/>
      <c r="AY10" s="632"/>
      <c r="AZ10" s="632"/>
      <c r="BA10" s="632"/>
      <c r="BB10" s="632"/>
      <c r="BC10" s="632"/>
    </row>
    <row r="11" spans="1:55" s="140" customFormat="1" ht="12.75" customHeight="1">
      <c r="A11" s="775" t="s">
        <v>538</v>
      </c>
      <c r="B11" s="793" t="s">
        <v>1307</v>
      </c>
      <c r="C11" s="775" t="s">
        <v>556</v>
      </c>
      <c r="D11" s="775" t="s">
        <v>781</v>
      </c>
      <c r="E11" s="138">
        <v>0</v>
      </c>
      <c r="F11" s="138">
        <v>0</v>
      </c>
      <c r="G11" s="138">
        <v>0</v>
      </c>
      <c r="H11" s="138">
        <v>0</v>
      </c>
      <c r="I11" s="138">
        <v>0</v>
      </c>
      <c r="J11" s="138">
        <v>0</v>
      </c>
      <c r="K11" s="138">
        <v>0</v>
      </c>
      <c r="L11" s="138">
        <v>0</v>
      </c>
      <c r="M11" s="138">
        <v>0</v>
      </c>
      <c r="N11" s="138">
        <v>0</v>
      </c>
      <c r="O11" s="138">
        <v>0</v>
      </c>
      <c r="P11" s="138">
        <v>0</v>
      </c>
      <c r="Q11" s="138">
        <v>0</v>
      </c>
      <c r="R11" s="138">
        <v>0</v>
      </c>
      <c r="S11" s="138">
        <v>0</v>
      </c>
      <c r="T11" s="138">
        <v>0</v>
      </c>
      <c r="U11" s="138">
        <v>0</v>
      </c>
      <c r="V11" s="138">
        <v>0</v>
      </c>
      <c r="W11" s="138">
        <v>0</v>
      </c>
      <c r="X11" s="138">
        <v>0</v>
      </c>
      <c r="Y11" s="138">
        <v>0</v>
      </c>
      <c r="Z11" s="138">
        <v>0</v>
      </c>
      <c r="AA11" s="138">
        <v>0</v>
      </c>
      <c r="AB11" s="138">
        <v>0</v>
      </c>
      <c r="AC11" s="1054" t="s">
        <v>2220</v>
      </c>
      <c r="AE11" s="762" t="s">
        <v>649</v>
      </c>
      <c r="AF11" s="138">
        <v>0</v>
      </c>
      <c r="AG11" s="138">
        <v>0</v>
      </c>
      <c r="AH11" s="138">
        <v>0</v>
      </c>
      <c r="AI11" s="138">
        <v>0</v>
      </c>
      <c r="AJ11" s="138">
        <v>0</v>
      </c>
      <c r="AK11" s="138">
        <v>0</v>
      </c>
      <c r="AL11" s="138">
        <v>0</v>
      </c>
      <c r="AM11" s="138">
        <v>0</v>
      </c>
      <c r="AN11" s="138">
        <v>0</v>
      </c>
      <c r="AO11" s="138">
        <v>0</v>
      </c>
      <c r="AP11" s="138">
        <v>0</v>
      </c>
      <c r="AQ11" s="138">
        <v>0</v>
      </c>
      <c r="AR11" s="138">
        <v>0</v>
      </c>
      <c r="AS11" s="138">
        <v>0</v>
      </c>
      <c r="AT11" s="138">
        <v>0</v>
      </c>
      <c r="AU11" s="138">
        <v>0</v>
      </c>
      <c r="AV11" s="138">
        <v>0</v>
      </c>
      <c r="AW11" s="138">
        <v>0</v>
      </c>
      <c r="AX11" s="138">
        <v>0</v>
      </c>
      <c r="AY11" s="138">
        <v>0</v>
      </c>
      <c r="AZ11" s="138">
        <v>0</v>
      </c>
      <c r="BA11" s="138">
        <v>0</v>
      </c>
      <c r="BB11" s="138">
        <v>0</v>
      </c>
      <c r="BC11" s="138">
        <v>0</v>
      </c>
    </row>
    <row r="12" spans="1:55" s="140" customFormat="1" ht="12.75" customHeight="1">
      <c r="A12" s="775" t="s">
        <v>538</v>
      </c>
      <c r="B12" s="793" t="s">
        <v>74</v>
      </c>
      <c r="C12" s="775" t="s">
        <v>556</v>
      </c>
      <c r="D12" s="775" t="s">
        <v>781</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2221</v>
      </c>
      <c r="AE12" s="762" t="s">
        <v>650</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row>
    <row r="13" spans="1:55" s="140" customFormat="1" ht="12.75" customHeight="1">
      <c r="A13" s="775" t="s">
        <v>538</v>
      </c>
      <c r="B13" s="793" t="s">
        <v>75</v>
      </c>
      <c r="C13" s="775" t="s">
        <v>556</v>
      </c>
      <c r="D13" s="775" t="s">
        <v>781</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2225</v>
      </c>
      <c r="AE13" s="762" t="s">
        <v>651</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row>
    <row r="14" spans="1:55" s="140" customFormat="1" ht="12.75" customHeight="1">
      <c r="A14" s="775"/>
      <c r="B14" s="775"/>
      <c r="C14" s="775"/>
      <c r="D14" s="775"/>
      <c r="E14" s="141" t="str">
        <f>IF(AND(SUM(E11:E13)&gt;0,E11=0),"Missing Input",IF(AND(SUM(E11:E13)&gt;0,E12=0),"Missing Output",IF(AND(SUM(E11:E13)&gt;0,E11&gt;0,E12&gt;0),(E12*3.6+E13)/E11*100,"")))</f>
        <v/>
      </c>
      <c r="F14" s="141" t="str">
        <f t="shared" ref="F14:V14" si="3">IF(AND(SUM(F11:F13)&gt;0,F11=0),"Missing Input",IF(AND(SUM(F11:F13)&gt;0,F12=0),"Missing Output",IF(AND(SUM(F11:F13)&gt;0,F11&gt;0,F12&gt;0),(F12*3.6+F13)/F11*100,"")))</f>
        <v/>
      </c>
      <c r="G14" s="141" t="str">
        <f t="shared" si="3"/>
        <v/>
      </c>
      <c r="H14" s="141" t="str">
        <f t="shared" si="3"/>
        <v/>
      </c>
      <c r="I14" s="141" t="str">
        <f t="shared" si="3"/>
        <v/>
      </c>
      <c r="J14" s="141" t="str">
        <f t="shared" si="3"/>
        <v/>
      </c>
      <c r="K14" s="141" t="str">
        <f t="shared" si="3"/>
        <v/>
      </c>
      <c r="L14" s="141" t="str">
        <f t="shared" si="3"/>
        <v/>
      </c>
      <c r="M14" s="141" t="str">
        <f t="shared" si="3"/>
        <v/>
      </c>
      <c r="N14" s="141" t="str">
        <f t="shared" si="3"/>
        <v/>
      </c>
      <c r="O14" s="141" t="str">
        <f t="shared" si="3"/>
        <v/>
      </c>
      <c r="P14" s="141" t="str">
        <f t="shared" si="3"/>
        <v/>
      </c>
      <c r="Q14" s="141" t="str">
        <f t="shared" si="3"/>
        <v/>
      </c>
      <c r="R14" s="141" t="str">
        <f t="shared" si="3"/>
        <v/>
      </c>
      <c r="S14" s="141" t="str">
        <f t="shared" si="3"/>
        <v/>
      </c>
      <c r="T14" s="141" t="str">
        <f t="shared" si="3"/>
        <v/>
      </c>
      <c r="U14" s="141" t="str">
        <f t="shared" si="3"/>
        <v/>
      </c>
      <c r="V14" s="141" t="str">
        <f t="shared" si="3"/>
        <v/>
      </c>
      <c r="W14" s="141" t="str">
        <f t="shared" ref="W14:AB14" si="4">IF(AND(SUM(W11:W13)&gt;0,W11=0),"Missing Input",IF(AND(SUM(W11:W13)&gt;0,W12=0),"Missing Output",IF(AND(SUM(W11:W13)&gt;0,W11&gt;0,W12&gt;0),(W12*3.6+W13)/W11*100,"")))</f>
        <v/>
      </c>
      <c r="X14" s="141" t="str">
        <f t="shared" si="4"/>
        <v/>
      </c>
      <c r="Y14" s="141" t="str">
        <f t="shared" si="4"/>
        <v/>
      </c>
      <c r="Z14" s="141" t="str">
        <f t="shared" si="4"/>
        <v/>
      </c>
      <c r="AA14" s="141" t="str">
        <f t="shared" si="4"/>
        <v/>
      </c>
      <c r="AB14" s="141" t="str">
        <f t="shared" si="4"/>
        <v/>
      </c>
      <c r="AC14" s="1070" t="s">
        <v>2222</v>
      </c>
      <c r="AE14" s="762" t="s">
        <v>965</v>
      </c>
      <c r="AF14" s="141" t="str">
        <f t="shared" ref="AF14:BC14" si="5">IF(AND(SUM(AF11:AF13)&gt;0,AF11=0),"Missing Input",IF(AND(SUM(AF11:AF13)&gt;0,AF12=0),"Missing Output",IF(AND(SUM(AF11:AF13)&gt;0,AF11&gt;0,AF12&gt;0),(AF12*3.6+AF13)/AF11*100,"")))</f>
        <v/>
      </c>
      <c r="AG14" s="141" t="str">
        <f t="shared" si="5"/>
        <v/>
      </c>
      <c r="AH14" s="141" t="str">
        <f t="shared" si="5"/>
        <v/>
      </c>
      <c r="AI14" s="141" t="str">
        <f t="shared" si="5"/>
        <v/>
      </c>
      <c r="AJ14" s="141" t="str">
        <f t="shared" si="5"/>
        <v/>
      </c>
      <c r="AK14" s="141" t="str">
        <f t="shared" si="5"/>
        <v/>
      </c>
      <c r="AL14" s="141" t="str">
        <f t="shared" si="5"/>
        <v/>
      </c>
      <c r="AM14" s="141" t="str">
        <f t="shared" si="5"/>
        <v/>
      </c>
      <c r="AN14" s="141" t="str">
        <f t="shared" si="5"/>
        <v/>
      </c>
      <c r="AO14" s="141" t="str">
        <f t="shared" si="5"/>
        <v/>
      </c>
      <c r="AP14" s="141" t="str">
        <f t="shared" si="5"/>
        <v/>
      </c>
      <c r="AQ14" s="141" t="str">
        <f t="shared" si="5"/>
        <v/>
      </c>
      <c r="AR14" s="141" t="str">
        <f t="shared" si="5"/>
        <v/>
      </c>
      <c r="AS14" s="141" t="str">
        <f t="shared" si="5"/>
        <v/>
      </c>
      <c r="AT14" s="141" t="str">
        <f t="shared" si="5"/>
        <v/>
      </c>
      <c r="AU14" s="141" t="str">
        <f t="shared" si="5"/>
        <v/>
      </c>
      <c r="AV14" s="141" t="str">
        <f t="shared" si="5"/>
        <v/>
      </c>
      <c r="AW14" s="141" t="str">
        <f t="shared" si="5"/>
        <v/>
      </c>
      <c r="AX14" s="141" t="str">
        <f t="shared" si="5"/>
        <v/>
      </c>
      <c r="AY14" s="141" t="str">
        <f>IF(AND(SUM(AY11:AY13)&gt;0,AY11=0),"Missing Input",IF(AND(SUM(AY11:AY13)&gt;0,AY12=0),"Missing Output",IF(AND(SUM(AY11:AY13)&gt;0,AY11&gt;0,AY12&gt;0),(AY12*3.6+AY13)/AY11*100,"")))</f>
        <v/>
      </c>
      <c r="AZ14" s="141" t="str">
        <f>IF(AND(SUM(AZ11:AZ13)&gt;0,AZ11=0),"Missing Input",IF(AND(SUM(AZ11:AZ13)&gt;0,AZ12=0),"Missing Output",IF(AND(SUM(AZ11:AZ13)&gt;0,AZ11&gt;0,AZ12&gt;0),(AZ12*3.6+AZ13)/AZ11*100,"")))</f>
        <v/>
      </c>
      <c r="BA14" s="141" t="str">
        <f>IF(AND(SUM(BA11:BA13)&gt;0,BA11=0),"Missing Input",IF(AND(SUM(BA11:BA13)&gt;0,BA12=0),"Missing Output",IF(AND(SUM(BA11:BA13)&gt;0,BA11&gt;0,BA12&gt;0),(BA12*3.6+BA13)/BA11*100,"")))</f>
        <v/>
      </c>
      <c r="BB14" s="141" t="str">
        <f>IF(AND(SUM(BB11:BB13)&gt;0,BB11=0),"Missing Input",IF(AND(SUM(BB11:BB13)&gt;0,BB12=0),"Missing Output",IF(AND(SUM(BB11:BB13)&gt;0,BB11&gt;0,BB12&gt;0),(BB12*3.6+BB13)/BB11*100,"")))</f>
        <v/>
      </c>
      <c r="BC14" s="141" t="str">
        <f t="shared" si="5"/>
        <v/>
      </c>
    </row>
    <row r="15" spans="1:55" s="140" customFormat="1" ht="24" customHeight="1">
      <c r="A15" s="775"/>
      <c r="B15" s="775"/>
      <c r="C15" s="794"/>
      <c r="D15" s="775"/>
      <c r="E15" s="631"/>
      <c r="F15" s="631"/>
      <c r="G15" s="631"/>
      <c r="H15" s="631"/>
      <c r="I15" s="631"/>
      <c r="J15" s="632"/>
      <c r="K15" s="632"/>
      <c r="L15" s="632"/>
      <c r="M15" s="632"/>
      <c r="N15" s="632"/>
      <c r="O15" s="148"/>
      <c r="P15" s="632"/>
      <c r="Q15" s="632"/>
      <c r="R15" s="632"/>
      <c r="S15" s="632"/>
      <c r="T15" s="632"/>
      <c r="U15" s="632"/>
      <c r="V15" s="632"/>
      <c r="W15" s="632"/>
      <c r="X15" s="632"/>
      <c r="Y15" s="148"/>
      <c r="Z15" s="632"/>
      <c r="AA15" s="632"/>
      <c r="AB15" s="148"/>
      <c r="AC15" s="1066" t="s">
        <v>2269</v>
      </c>
      <c r="AE15" s="762" t="s">
        <v>198</v>
      </c>
      <c r="AF15" s="632"/>
      <c r="AG15" s="632"/>
      <c r="AH15" s="632"/>
      <c r="AI15" s="632"/>
      <c r="AJ15" s="632"/>
      <c r="AK15" s="632"/>
      <c r="AL15" s="632"/>
      <c r="AM15" s="632"/>
      <c r="AN15" s="632"/>
      <c r="AO15" s="632"/>
      <c r="AP15" s="632"/>
      <c r="AQ15" s="632"/>
      <c r="AR15" s="632"/>
      <c r="AS15" s="632"/>
      <c r="AT15" s="632"/>
      <c r="AU15" s="632"/>
      <c r="AV15" s="632"/>
      <c r="AW15" s="632"/>
      <c r="AX15" s="632"/>
      <c r="AY15" s="632"/>
      <c r="AZ15" s="632"/>
      <c r="BA15" s="632"/>
      <c r="BB15" s="632"/>
      <c r="BC15" s="632"/>
    </row>
    <row r="16" spans="1:55" s="140" customFormat="1" ht="12.75" customHeight="1">
      <c r="A16" s="775" t="s">
        <v>538</v>
      </c>
      <c r="B16" s="793" t="s">
        <v>1307</v>
      </c>
      <c r="C16" s="775" t="s">
        <v>558</v>
      </c>
      <c r="D16" s="775" t="s">
        <v>781</v>
      </c>
      <c r="E16" s="138">
        <v>0</v>
      </c>
      <c r="F16" s="138">
        <v>0</v>
      </c>
      <c r="G16" s="138">
        <v>0</v>
      </c>
      <c r="H16" s="138">
        <v>0</v>
      </c>
      <c r="I16" s="138">
        <v>0</v>
      </c>
      <c r="J16" s="138">
        <v>0</v>
      </c>
      <c r="K16" s="138">
        <v>0</v>
      </c>
      <c r="L16" s="138">
        <v>0</v>
      </c>
      <c r="M16" s="138">
        <v>0</v>
      </c>
      <c r="N16" s="138">
        <v>0</v>
      </c>
      <c r="O16" s="138">
        <v>0</v>
      </c>
      <c r="P16" s="138">
        <v>0</v>
      </c>
      <c r="Q16" s="138">
        <v>0</v>
      </c>
      <c r="R16" s="138">
        <v>0</v>
      </c>
      <c r="S16" s="138">
        <v>0</v>
      </c>
      <c r="T16" s="138">
        <v>0</v>
      </c>
      <c r="U16" s="138">
        <v>0</v>
      </c>
      <c r="V16" s="138">
        <v>0</v>
      </c>
      <c r="W16" s="138">
        <v>0</v>
      </c>
      <c r="X16" s="138">
        <v>0</v>
      </c>
      <c r="Y16" s="138">
        <v>0</v>
      </c>
      <c r="Z16" s="138">
        <v>0</v>
      </c>
      <c r="AA16" s="138">
        <v>0</v>
      </c>
      <c r="AB16" s="138">
        <v>0</v>
      </c>
      <c r="AC16" s="1054" t="s">
        <v>2220</v>
      </c>
      <c r="AE16" s="762" t="s">
        <v>649</v>
      </c>
      <c r="AF16" s="138">
        <v>0</v>
      </c>
      <c r="AG16" s="138">
        <v>0</v>
      </c>
      <c r="AH16" s="138">
        <v>0</v>
      </c>
      <c r="AI16" s="138">
        <v>0</v>
      </c>
      <c r="AJ16" s="138">
        <v>0</v>
      </c>
      <c r="AK16" s="138">
        <v>0</v>
      </c>
      <c r="AL16" s="138">
        <v>0</v>
      </c>
      <c r="AM16" s="138">
        <v>0</v>
      </c>
      <c r="AN16" s="138">
        <v>0</v>
      </c>
      <c r="AO16" s="138">
        <v>0</v>
      </c>
      <c r="AP16" s="138">
        <v>0</v>
      </c>
      <c r="AQ16" s="138">
        <v>0</v>
      </c>
      <c r="AR16" s="138">
        <v>0</v>
      </c>
      <c r="AS16" s="138">
        <v>0</v>
      </c>
      <c r="AT16" s="138">
        <v>0</v>
      </c>
      <c r="AU16" s="138">
        <v>0</v>
      </c>
      <c r="AV16" s="138">
        <v>0</v>
      </c>
      <c r="AW16" s="138">
        <v>0</v>
      </c>
      <c r="AX16" s="138">
        <v>0</v>
      </c>
      <c r="AY16" s="138">
        <v>0</v>
      </c>
      <c r="AZ16" s="138">
        <v>0</v>
      </c>
      <c r="BA16" s="138">
        <v>0</v>
      </c>
      <c r="BB16" s="138">
        <v>0</v>
      </c>
      <c r="BC16" s="138">
        <v>0</v>
      </c>
    </row>
    <row r="17" spans="1:55" s="140" customFormat="1" ht="12.75" customHeight="1">
      <c r="A17" s="775" t="s">
        <v>538</v>
      </c>
      <c r="B17" s="793" t="s">
        <v>75</v>
      </c>
      <c r="C17" s="775" t="s">
        <v>558</v>
      </c>
      <c r="D17" s="775" t="s">
        <v>781</v>
      </c>
      <c r="E17" s="138">
        <v>0</v>
      </c>
      <c r="F17" s="138">
        <v>0</v>
      </c>
      <c r="G17" s="138">
        <v>0</v>
      </c>
      <c r="H17" s="138">
        <v>0</v>
      </c>
      <c r="I17" s="138">
        <v>0</v>
      </c>
      <c r="J17" s="138">
        <v>0</v>
      </c>
      <c r="K17" s="138">
        <v>0</v>
      </c>
      <c r="L17" s="138">
        <v>0</v>
      </c>
      <c r="M17" s="138">
        <v>0</v>
      </c>
      <c r="N17" s="138">
        <v>0</v>
      </c>
      <c r="O17" s="138">
        <v>0</v>
      </c>
      <c r="P17" s="138">
        <v>0</v>
      </c>
      <c r="Q17" s="138">
        <v>0</v>
      </c>
      <c r="R17" s="138">
        <v>0</v>
      </c>
      <c r="S17" s="138">
        <v>0</v>
      </c>
      <c r="T17" s="138">
        <v>0</v>
      </c>
      <c r="U17" s="138">
        <v>0</v>
      </c>
      <c r="V17" s="138">
        <v>0</v>
      </c>
      <c r="W17" s="138">
        <v>0</v>
      </c>
      <c r="X17" s="138">
        <v>0</v>
      </c>
      <c r="Y17" s="138">
        <v>0</v>
      </c>
      <c r="Z17" s="138">
        <v>0</v>
      </c>
      <c r="AA17" s="138">
        <v>0</v>
      </c>
      <c r="AB17" s="138">
        <v>0</v>
      </c>
      <c r="AC17" s="1054" t="s">
        <v>2225</v>
      </c>
      <c r="AE17" s="762" t="s">
        <v>651</v>
      </c>
      <c r="AF17" s="138">
        <v>0</v>
      </c>
      <c r="AG17" s="138">
        <v>0</v>
      </c>
      <c r="AH17" s="138">
        <v>0</v>
      </c>
      <c r="AI17" s="138">
        <v>0</v>
      </c>
      <c r="AJ17" s="138">
        <v>0</v>
      </c>
      <c r="AK17" s="138">
        <v>0</v>
      </c>
      <c r="AL17" s="138">
        <v>0</v>
      </c>
      <c r="AM17" s="138">
        <v>0</v>
      </c>
      <c r="AN17" s="138">
        <v>0</v>
      </c>
      <c r="AO17" s="138">
        <v>0</v>
      </c>
      <c r="AP17" s="138">
        <v>0</v>
      </c>
      <c r="AQ17" s="138">
        <v>0</v>
      </c>
      <c r="AR17" s="138">
        <v>0</v>
      </c>
      <c r="AS17" s="138">
        <v>0</v>
      </c>
      <c r="AT17" s="138">
        <v>0</v>
      </c>
      <c r="AU17" s="138">
        <v>0</v>
      </c>
      <c r="AV17" s="138">
        <v>0</v>
      </c>
      <c r="AW17" s="138">
        <v>0</v>
      </c>
      <c r="AX17" s="138">
        <v>0</v>
      </c>
      <c r="AY17" s="138">
        <v>0</v>
      </c>
      <c r="AZ17" s="138">
        <v>0</v>
      </c>
      <c r="BA17" s="138">
        <v>0</v>
      </c>
      <c r="BB17" s="138">
        <v>0</v>
      </c>
      <c r="BC17" s="138">
        <v>0</v>
      </c>
    </row>
    <row r="18" spans="1:55" s="140" customFormat="1" ht="12.75" customHeight="1">
      <c r="A18" s="775"/>
      <c r="B18" s="775"/>
      <c r="C18" s="775"/>
      <c r="D18" s="775"/>
      <c r="E18" s="141" t="str">
        <f>IF(AND(SUM(E16:E17)&gt;0,E16=0),"Missing Input",IF(AND(SUM(E16:E17)&gt;0,E17=0),"Missing Output",IF(AND(SUM(E16:E17)&gt;0,COUNT(E16:E17)=2),(E17/E16)*100,"")))</f>
        <v/>
      </c>
      <c r="F18" s="141" t="str">
        <f t="shared" ref="F18:V18" si="6">IF(AND(SUM(F16:F17)&gt;0,F16=0),"Missing Input",IF(AND(SUM(F16:F17)&gt;0,F17=0),"Missing Output",IF(AND(SUM(F16:F17)&gt;0,COUNT(F16:F17)=2),(F17/F16)*100,"")))</f>
        <v/>
      </c>
      <c r="G18" s="141" t="str">
        <f t="shared" si="6"/>
        <v/>
      </c>
      <c r="H18" s="141" t="str">
        <f t="shared" si="6"/>
        <v/>
      </c>
      <c r="I18" s="141" t="str">
        <f t="shared" si="6"/>
        <v/>
      </c>
      <c r="J18" s="141" t="str">
        <f t="shared" si="6"/>
        <v/>
      </c>
      <c r="K18" s="141" t="str">
        <f t="shared" si="6"/>
        <v/>
      </c>
      <c r="L18" s="141" t="str">
        <f t="shared" si="6"/>
        <v/>
      </c>
      <c r="M18" s="141" t="str">
        <f t="shared" si="6"/>
        <v/>
      </c>
      <c r="N18" s="141" t="str">
        <f t="shared" si="6"/>
        <v/>
      </c>
      <c r="O18" s="141" t="str">
        <f t="shared" si="6"/>
        <v/>
      </c>
      <c r="P18" s="141" t="str">
        <f t="shared" si="6"/>
        <v/>
      </c>
      <c r="Q18" s="141" t="str">
        <f t="shared" si="6"/>
        <v/>
      </c>
      <c r="R18" s="141" t="str">
        <f t="shared" si="6"/>
        <v/>
      </c>
      <c r="S18" s="141" t="str">
        <f t="shared" si="6"/>
        <v/>
      </c>
      <c r="T18" s="141" t="str">
        <f t="shared" si="6"/>
        <v/>
      </c>
      <c r="U18" s="141" t="str">
        <f t="shared" si="6"/>
        <v/>
      </c>
      <c r="V18" s="141" t="str">
        <f t="shared" si="6"/>
        <v/>
      </c>
      <c r="W18" s="141" t="str">
        <f t="shared" ref="W18:AB18" si="7">IF(AND(SUM(W16:W17)&gt;0,W16=0),"Missing Input",IF(AND(SUM(W16:W17)&gt;0,W17=0),"Missing Output",IF(AND(SUM(W16:W17)&gt;0,COUNT(W16:W17)=2),(W17/W16)*100,"")))</f>
        <v/>
      </c>
      <c r="X18" s="141" t="str">
        <f t="shared" si="7"/>
        <v/>
      </c>
      <c r="Y18" s="141" t="str">
        <f t="shared" si="7"/>
        <v/>
      </c>
      <c r="Z18" s="141" t="str">
        <f t="shared" si="7"/>
        <v/>
      </c>
      <c r="AA18" s="141" t="str">
        <f t="shared" si="7"/>
        <v/>
      </c>
      <c r="AB18" s="141" t="str">
        <f t="shared" si="7"/>
        <v/>
      </c>
      <c r="AC18" s="1070" t="s">
        <v>2222</v>
      </c>
      <c r="AE18" s="762" t="s">
        <v>965</v>
      </c>
      <c r="AF18" s="141" t="str">
        <f t="shared" ref="AF18:BC18" si="8">IF(AND(SUM(AF16:AF17)&gt;0,AF16=0),"Missing Input",IF(AND(SUM(AF16:AF17)&gt;0,AF17=0),"Missing Output",IF(AND(SUM(AF16:AF17)&gt;0,COUNT(AF16:AF17)=2),(AF17/AF16)*100,"")))</f>
        <v/>
      </c>
      <c r="AG18" s="141" t="str">
        <f t="shared" si="8"/>
        <v/>
      </c>
      <c r="AH18" s="141" t="str">
        <f t="shared" si="8"/>
        <v/>
      </c>
      <c r="AI18" s="141" t="str">
        <f t="shared" si="8"/>
        <v/>
      </c>
      <c r="AJ18" s="141" t="str">
        <f t="shared" si="8"/>
        <v/>
      </c>
      <c r="AK18" s="141" t="str">
        <f t="shared" si="8"/>
        <v/>
      </c>
      <c r="AL18" s="141" t="str">
        <f t="shared" si="8"/>
        <v/>
      </c>
      <c r="AM18" s="141" t="str">
        <f t="shared" si="8"/>
        <v/>
      </c>
      <c r="AN18" s="141" t="str">
        <f t="shared" si="8"/>
        <v/>
      </c>
      <c r="AO18" s="141" t="str">
        <f t="shared" si="8"/>
        <v/>
      </c>
      <c r="AP18" s="141" t="str">
        <f t="shared" si="8"/>
        <v/>
      </c>
      <c r="AQ18" s="141" t="str">
        <f t="shared" si="8"/>
        <v/>
      </c>
      <c r="AR18" s="141" t="str">
        <f t="shared" si="8"/>
        <v/>
      </c>
      <c r="AS18" s="141" t="str">
        <f t="shared" si="8"/>
        <v/>
      </c>
      <c r="AT18" s="141" t="str">
        <f t="shared" si="8"/>
        <v/>
      </c>
      <c r="AU18" s="141" t="str">
        <f t="shared" si="8"/>
        <v/>
      </c>
      <c r="AV18" s="141" t="str">
        <f t="shared" si="8"/>
        <v/>
      </c>
      <c r="AW18" s="141" t="str">
        <f t="shared" si="8"/>
        <v/>
      </c>
      <c r="AX18" s="141" t="str">
        <f t="shared" si="8"/>
        <v/>
      </c>
      <c r="AY18" s="141" t="str">
        <f>IF(AND(SUM(AY16:AY17)&gt;0,AY16=0),"Missing Input",IF(AND(SUM(AY16:AY17)&gt;0,AY17=0),"Missing Output",IF(AND(SUM(AY16:AY17)&gt;0,COUNT(AY16:AY17)=2),(AY17/AY16)*100,"")))</f>
        <v/>
      </c>
      <c r="AZ18" s="141" t="str">
        <f>IF(AND(SUM(AZ16:AZ17)&gt;0,AZ16=0),"Missing Input",IF(AND(SUM(AZ16:AZ17)&gt;0,AZ17=0),"Missing Output",IF(AND(SUM(AZ16:AZ17)&gt;0,COUNT(AZ16:AZ17)=2),(AZ17/AZ16)*100,"")))</f>
        <v/>
      </c>
      <c r="BA18" s="141" t="str">
        <f>IF(AND(SUM(BA16:BA17)&gt;0,BA16=0),"Missing Input",IF(AND(SUM(BA16:BA17)&gt;0,BA17=0),"Missing Output",IF(AND(SUM(BA16:BA17)&gt;0,COUNT(BA16:BA17)=2),(BA17/BA16)*100,"")))</f>
        <v/>
      </c>
      <c r="BB18" s="141" t="str">
        <f>IF(AND(SUM(BB16:BB17)&gt;0,BB16=0),"Missing Input",IF(AND(SUM(BB16:BB17)&gt;0,BB17=0),"Missing Output",IF(AND(SUM(BB16:BB17)&gt;0,COUNT(BB16:BB17)=2),(BB17/BB16)*100,"")))</f>
        <v/>
      </c>
      <c r="BC18" s="141" t="str">
        <f t="shared" si="8"/>
        <v/>
      </c>
    </row>
    <row r="19" spans="1:55" s="137" customFormat="1" ht="24" customHeight="1">
      <c r="A19" s="775"/>
      <c r="B19" s="775"/>
      <c r="C19" s="789"/>
      <c r="D19" s="775"/>
      <c r="E19" s="634"/>
      <c r="F19" s="634"/>
      <c r="G19" s="634"/>
      <c r="H19" s="634"/>
      <c r="I19" s="634"/>
      <c r="J19" s="634"/>
      <c r="K19" s="634"/>
      <c r="L19" s="634"/>
      <c r="M19" s="634"/>
      <c r="N19" s="634"/>
      <c r="O19" s="1032"/>
      <c r="P19" s="634"/>
      <c r="Q19" s="634"/>
      <c r="R19" s="634"/>
      <c r="S19" s="634"/>
      <c r="T19" s="634"/>
      <c r="U19" s="634"/>
      <c r="V19" s="634"/>
      <c r="W19" s="634"/>
      <c r="X19" s="634"/>
      <c r="Y19" s="1032"/>
      <c r="Z19" s="634"/>
      <c r="AA19" s="634"/>
      <c r="AB19" s="1032"/>
      <c r="AC19" s="1061" t="s">
        <v>2144</v>
      </c>
      <c r="AE19" s="762" t="s">
        <v>191</v>
      </c>
      <c r="AF19" s="634"/>
      <c r="AG19" s="634"/>
      <c r="AH19" s="634"/>
      <c r="AI19" s="634"/>
      <c r="AJ19" s="634"/>
      <c r="AK19" s="634"/>
      <c r="AL19" s="634"/>
      <c r="AM19" s="634"/>
      <c r="AN19" s="634"/>
      <c r="AO19" s="634"/>
      <c r="AP19" s="634"/>
      <c r="AQ19" s="634"/>
      <c r="AR19" s="634"/>
      <c r="AS19" s="634"/>
      <c r="AT19" s="634"/>
      <c r="AU19" s="634"/>
      <c r="AV19" s="634"/>
      <c r="AW19" s="634"/>
      <c r="AX19" s="634"/>
      <c r="AY19" s="634"/>
      <c r="AZ19" s="634"/>
      <c r="BA19" s="634"/>
      <c r="BB19" s="634"/>
      <c r="BC19" s="634"/>
    </row>
    <row r="20" spans="1:55" s="140" customFormat="1" ht="12.75" customHeight="1">
      <c r="A20" s="775" t="s">
        <v>538</v>
      </c>
      <c r="B20" s="793" t="s">
        <v>1307</v>
      </c>
      <c r="C20" s="775" t="s">
        <v>245</v>
      </c>
      <c r="D20" s="775" t="s">
        <v>781</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2220</v>
      </c>
      <c r="AE20" s="762" t="s">
        <v>649</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row>
    <row r="21" spans="1:55" s="140" customFormat="1" ht="12.75" customHeight="1">
      <c r="A21" s="775" t="s">
        <v>538</v>
      </c>
      <c r="B21" s="793" t="s">
        <v>74</v>
      </c>
      <c r="C21" s="775" t="s">
        <v>245</v>
      </c>
      <c r="D21" s="775" t="s">
        <v>781</v>
      </c>
      <c r="E21" s="138">
        <v>0</v>
      </c>
      <c r="F21" s="138">
        <v>0</v>
      </c>
      <c r="G21" s="138">
        <v>0</v>
      </c>
      <c r="H21" s="138">
        <v>0</v>
      </c>
      <c r="I21" s="138">
        <v>0</v>
      </c>
      <c r="J21" s="138">
        <v>0</v>
      </c>
      <c r="K21" s="138">
        <v>0</v>
      </c>
      <c r="L21" s="138">
        <v>0</v>
      </c>
      <c r="M21" s="138">
        <v>0</v>
      </c>
      <c r="N21" s="138">
        <v>0</v>
      </c>
      <c r="O21" s="138">
        <v>0</v>
      </c>
      <c r="P21" s="138">
        <v>0</v>
      </c>
      <c r="Q21" s="138">
        <v>0</v>
      </c>
      <c r="R21" s="138">
        <v>0</v>
      </c>
      <c r="S21" s="138">
        <v>0</v>
      </c>
      <c r="T21" s="138">
        <v>0</v>
      </c>
      <c r="U21" s="138">
        <v>0</v>
      </c>
      <c r="V21" s="138">
        <v>0</v>
      </c>
      <c r="W21" s="138">
        <v>0</v>
      </c>
      <c r="X21" s="138">
        <v>0</v>
      </c>
      <c r="Y21" s="138">
        <v>0</v>
      </c>
      <c r="Z21" s="138">
        <v>0</v>
      </c>
      <c r="AA21" s="138">
        <v>0</v>
      </c>
      <c r="AB21" s="138">
        <v>0</v>
      </c>
      <c r="AC21" s="1054" t="s">
        <v>2221</v>
      </c>
      <c r="AE21" s="762" t="s">
        <v>650</v>
      </c>
      <c r="AF21" s="138">
        <v>0</v>
      </c>
      <c r="AG21" s="138">
        <v>0</v>
      </c>
      <c r="AH21" s="138">
        <v>0</v>
      </c>
      <c r="AI21" s="138">
        <v>0</v>
      </c>
      <c r="AJ21" s="138">
        <v>0</v>
      </c>
      <c r="AK21" s="138">
        <v>0</v>
      </c>
      <c r="AL21" s="138">
        <v>0</v>
      </c>
      <c r="AM21" s="138">
        <v>0</v>
      </c>
      <c r="AN21" s="138">
        <v>0</v>
      </c>
      <c r="AO21" s="138">
        <v>0</v>
      </c>
      <c r="AP21" s="138">
        <v>0</v>
      </c>
      <c r="AQ21" s="138">
        <v>0</v>
      </c>
      <c r="AR21" s="138">
        <v>0</v>
      </c>
      <c r="AS21" s="138">
        <v>0</v>
      </c>
      <c r="AT21" s="138">
        <v>0</v>
      </c>
      <c r="AU21" s="138">
        <v>0</v>
      </c>
      <c r="AV21" s="138">
        <v>0</v>
      </c>
      <c r="AW21" s="138">
        <v>0</v>
      </c>
      <c r="AX21" s="138">
        <v>0</v>
      </c>
      <c r="AY21" s="138">
        <v>0</v>
      </c>
      <c r="AZ21" s="138">
        <v>0</v>
      </c>
      <c r="BA21" s="138">
        <v>0</v>
      </c>
      <c r="BB21" s="138">
        <v>0</v>
      </c>
      <c r="BC21" s="138">
        <v>0</v>
      </c>
    </row>
    <row r="22" spans="1:55" s="140" customFormat="1" ht="12.75" customHeight="1">
      <c r="A22" s="775"/>
      <c r="B22" s="775"/>
      <c r="C22" s="775"/>
      <c r="D22" s="775"/>
      <c r="E22" s="141" t="str">
        <f>IF(AND(SUM(E20:E21)&gt;0,E20=0),"Missing Input",IF(AND(SUM(E20:E21)&gt;0,E21=0),"Missing Output",IF(AND(SUM(E20:E21)&gt;0,COUNT(E20:E21)=2),(E21*3.6)/E20*100,"")))</f>
        <v/>
      </c>
      <c r="F22" s="141" t="str">
        <f t="shared" ref="F22:V22" si="9">IF(AND(SUM(F20:F21)&gt;0,F20=0),"Missing Input",IF(AND(SUM(F20:F21)&gt;0,F21=0),"Missing Output",IF(AND(SUM(F20:F21)&gt;0,COUNT(F20:F21)=2),(F21*3.6)/F20*100,"")))</f>
        <v/>
      </c>
      <c r="G22" s="141" t="str">
        <f t="shared" si="9"/>
        <v/>
      </c>
      <c r="H22" s="141" t="str">
        <f t="shared" si="9"/>
        <v/>
      </c>
      <c r="I22" s="141" t="str">
        <f t="shared" si="9"/>
        <v/>
      </c>
      <c r="J22" s="141" t="str">
        <f t="shared" si="9"/>
        <v/>
      </c>
      <c r="K22" s="141" t="str">
        <f t="shared" si="9"/>
        <v/>
      </c>
      <c r="L22" s="141" t="str">
        <f t="shared" si="9"/>
        <v/>
      </c>
      <c r="M22" s="141" t="str">
        <f t="shared" si="9"/>
        <v/>
      </c>
      <c r="N22" s="141" t="str">
        <f t="shared" si="9"/>
        <v/>
      </c>
      <c r="O22" s="141" t="str">
        <f t="shared" si="9"/>
        <v/>
      </c>
      <c r="P22" s="141" t="str">
        <f t="shared" si="9"/>
        <v/>
      </c>
      <c r="Q22" s="141" t="str">
        <f t="shared" si="9"/>
        <v/>
      </c>
      <c r="R22" s="141" t="str">
        <f t="shared" si="9"/>
        <v/>
      </c>
      <c r="S22" s="141" t="str">
        <f t="shared" si="9"/>
        <v/>
      </c>
      <c r="T22" s="141" t="str">
        <f t="shared" si="9"/>
        <v/>
      </c>
      <c r="U22" s="141" t="str">
        <f t="shared" si="9"/>
        <v/>
      </c>
      <c r="V22" s="141" t="str">
        <f t="shared" si="9"/>
        <v/>
      </c>
      <c r="W22" s="141" t="str">
        <f t="shared" ref="W22:AB22" si="10">IF(AND(SUM(W20:W21)&gt;0,W20=0),"Missing Input",IF(AND(SUM(W20:W21)&gt;0,W21=0),"Missing Output",IF(AND(SUM(W20:W21)&gt;0,COUNT(W20:W21)=2),(W21*3.6)/W20*100,"")))</f>
        <v/>
      </c>
      <c r="X22" s="141" t="str">
        <f t="shared" si="10"/>
        <v/>
      </c>
      <c r="Y22" s="141" t="str">
        <f t="shared" si="10"/>
        <v/>
      </c>
      <c r="Z22" s="141" t="str">
        <f t="shared" si="10"/>
        <v/>
      </c>
      <c r="AA22" s="141" t="str">
        <f t="shared" si="10"/>
        <v/>
      </c>
      <c r="AB22" s="141" t="str">
        <f t="shared" si="10"/>
        <v/>
      </c>
      <c r="AC22" s="1070" t="s">
        <v>2222</v>
      </c>
      <c r="AE22" s="762" t="s">
        <v>965</v>
      </c>
      <c r="AF22" s="141" t="str">
        <f t="shared" ref="AF22:BC22" si="11">IF(AND(SUM(AF20:AF21)&gt;0,AF20=0),"Missing Input",IF(AND(SUM(AF20:AF21)&gt;0,AF21=0),"Missing Output",IF(AND(SUM(AF20:AF21)&gt;0,COUNT(AF20:AF21)=2),(AF21*3.6)/AF20*100,"")))</f>
        <v/>
      </c>
      <c r="AG22" s="141" t="str">
        <f t="shared" si="11"/>
        <v/>
      </c>
      <c r="AH22" s="141" t="str">
        <f t="shared" si="11"/>
        <v/>
      </c>
      <c r="AI22" s="141" t="str">
        <f t="shared" si="11"/>
        <v/>
      </c>
      <c r="AJ22" s="141" t="str">
        <f t="shared" si="11"/>
        <v/>
      </c>
      <c r="AK22" s="141" t="str">
        <f t="shared" si="11"/>
        <v/>
      </c>
      <c r="AL22" s="141" t="str">
        <f t="shared" si="11"/>
        <v/>
      </c>
      <c r="AM22" s="141" t="str">
        <f t="shared" si="11"/>
        <v/>
      </c>
      <c r="AN22" s="141" t="str">
        <f t="shared" si="11"/>
        <v/>
      </c>
      <c r="AO22" s="141" t="str">
        <f t="shared" si="11"/>
        <v/>
      </c>
      <c r="AP22" s="141" t="str">
        <f t="shared" si="11"/>
        <v/>
      </c>
      <c r="AQ22" s="141" t="str">
        <f t="shared" si="11"/>
        <v/>
      </c>
      <c r="AR22" s="141" t="str">
        <f t="shared" si="11"/>
        <v/>
      </c>
      <c r="AS22" s="141" t="str">
        <f t="shared" si="11"/>
        <v/>
      </c>
      <c r="AT22" s="141" t="str">
        <f t="shared" si="11"/>
        <v/>
      </c>
      <c r="AU22" s="141" t="str">
        <f t="shared" si="11"/>
        <v/>
      </c>
      <c r="AV22" s="141" t="str">
        <f t="shared" si="11"/>
        <v/>
      </c>
      <c r="AW22" s="141" t="str">
        <f t="shared" si="11"/>
        <v/>
      </c>
      <c r="AX22" s="141" t="str">
        <f t="shared" si="11"/>
        <v/>
      </c>
      <c r="AY22" s="141" t="str">
        <f>IF(AND(SUM(AY20:AY21)&gt;0,AY20=0),"Missing Input",IF(AND(SUM(AY20:AY21)&gt;0,AY21=0),"Missing Output",IF(AND(SUM(AY20:AY21)&gt;0,COUNT(AY20:AY21)=2),(AY21*3.6)/AY20*100,"")))</f>
        <v/>
      </c>
      <c r="AZ22" s="141" t="str">
        <f>IF(AND(SUM(AZ20:AZ21)&gt;0,AZ20=0),"Missing Input",IF(AND(SUM(AZ20:AZ21)&gt;0,AZ21=0),"Missing Output",IF(AND(SUM(AZ20:AZ21)&gt;0,COUNT(AZ20:AZ21)=2),(AZ21*3.6)/AZ20*100,"")))</f>
        <v/>
      </c>
      <c r="BA22" s="141" t="str">
        <f>IF(AND(SUM(BA20:BA21)&gt;0,BA20=0),"Missing Input",IF(AND(SUM(BA20:BA21)&gt;0,BA21=0),"Missing Output",IF(AND(SUM(BA20:BA21)&gt;0,COUNT(BA20:BA21)=2),(BA21*3.6)/BA20*100,"")))</f>
        <v/>
      </c>
      <c r="BB22" s="141" t="str">
        <f>IF(AND(SUM(BB20:BB21)&gt;0,BB20=0),"Missing Input",IF(AND(SUM(BB20:BB21)&gt;0,BB21=0),"Missing Output",IF(AND(SUM(BB20:BB21)&gt;0,COUNT(BB20:BB21)=2),(BB21*3.6)/BB20*100,"")))</f>
        <v/>
      </c>
      <c r="BC22" s="141" t="str">
        <f t="shared" si="11"/>
        <v/>
      </c>
    </row>
    <row r="23" spans="1:55" s="140" customFormat="1" ht="24" customHeight="1">
      <c r="A23" s="775"/>
      <c r="B23" s="775"/>
      <c r="C23" s="775"/>
      <c r="D23" s="775"/>
      <c r="E23" s="631"/>
      <c r="F23" s="631"/>
      <c r="G23" s="631"/>
      <c r="H23" s="631"/>
      <c r="I23" s="631"/>
      <c r="J23" s="632"/>
      <c r="K23" s="632"/>
      <c r="L23" s="632"/>
      <c r="M23" s="632"/>
      <c r="N23" s="632"/>
      <c r="O23" s="148"/>
      <c r="P23" s="632"/>
      <c r="Q23" s="632"/>
      <c r="R23" s="632"/>
      <c r="S23" s="632"/>
      <c r="T23" s="632"/>
      <c r="U23" s="632"/>
      <c r="V23" s="632"/>
      <c r="W23" s="632"/>
      <c r="X23" s="632"/>
      <c r="Y23" s="148"/>
      <c r="Z23" s="632"/>
      <c r="AA23" s="632"/>
      <c r="AB23" s="148"/>
      <c r="AC23" s="1063" t="s">
        <v>2143</v>
      </c>
      <c r="AE23" s="762" t="s">
        <v>192</v>
      </c>
      <c r="AF23" s="632"/>
      <c r="AG23" s="632"/>
      <c r="AH23" s="632"/>
      <c r="AI23" s="632"/>
      <c r="AJ23" s="632"/>
      <c r="AK23" s="632"/>
      <c r="AL23" s="632"/>
      <c r="AM23" s="632"/>
      <c r="AN23" s="632"/>
      <c r="AO23" s="632"/>
      <c r="AP23" s="632"/>
      <c r="AQ23" s="632"/>
      <c r="AR23" s="632"/>
      <c r="AS23" s="632"/>
      <c r="AT23" s="632"/>
      <c r="AU23" s="632"/>
      <c r="AV23" s="632"/>
      <c r="AW23" s="632"/>
      <c r="AX23" s="632"/>
      <c r="AY23" s="632"/>
      <c r="AZ23" s="632"/>
      <c r="BA23" s="632"/>
      <c r="BB23" s="632"/>
      <c r="BC23" s="632"/>
    </row>
    <row r="24" spans="1:55" s="140" customFormat="1" ht="12.75" customHeight="1">
      <c r="A24" s="775" t="s">
        <v>538</v>
      </c>
      <c r="B24" s="793" t="s">
        <v>1307</v>
      </c>
      <c r="C24" s="775" t="s">
        <v>246</v>
      </c>
      <c r="D24" s="775" t="s">
        <v>781</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762" t="s">
        <v>649</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row>
    <row r="25" spans="1:55" s="140" customFormat="1" ht="12.75" customHeight="1">
      <c r="A25" s="775" t="s">
        <v>538</v>
      </c>
      <c r="B25" s="793" t="s">
        <v>74</v>
      </c>
      <c r="C25" s="775" t="s">
        <v>246</v>
      </c>
      <c r="D25" s="775" t="s">
        <v>781</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762" t="s">
        <v>650</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row>
    <row r="26" spans="1:55" s="140" customFormat="1" ht="12.75" customHeight="1">
      <c r="A26" s="775" t="s">
        <v>538</v>
      </c>
      <c r="B26" s="793" t="s">
        <v>75</v>
      </c>
      <c r="C26" s="775" t="s">
        <v>246</v>
      </c>
      <c r="D26" s="775" t="s">
        <v>781</v>
      </c>
      <c r="E26" s="138">
        <v>0</v>
      </c>
      <c r="F26" s="138">
        <v>0</v>
      </c>
      <c r="G26" s="138">
        <v>0</v>
      </c>
      <c r="H26" s="138">
        <v>0</v>
      </c>
      <c r="I26" s="138">
        <v>0</v>
      </c>
      <c r="J26" s="138">
        <v>0</v>
      </c>
      <c r="K26" s="138">
        <v>0</v>
      </c>
      <c r="L26" s="138">
        <v>0</v>
      </c>
      <c r="M26" s="138">
        <v>0</v>
      </c>
      <c r="N26" s="138">
        <v>0</v>
      </c>
      <c r="O26" s="138">
        <v>0</v>
      </c>
      <c r="P26" s="138">
        <v>0</v>
      </c>
      <c r="Q26" s="138">
        <v>0</v>
      </c>
      <c r="R26" s="138">
        <v>0</v>
      </c>
      <c r="S26" s="138">
        <v>0</v>
      </c>
      <c r="T26" s="138">
        <v>0</v>
      </c>
      <c r="U26" s="138">
        <v>0</v>
      </c>
      <c r="V26" s="138">
        <v>0</v>
      </c>
      <c r="W26" s="138">
        <v>0</v>
      </c>
      <c r="X26" s="138">
        <v>0</v>
      </c>
      <c r="Y26" s="138">
        <v>0</v>
      </c>
      <c r="Z26" s="138">
        <v>0</v>
      </c>
      <c r="AA26" s="138">
        <v>0</v>
      </c>
      <c r="AB26" s="138">
        <v>0</v>
      </c>
      <c r="AC26" s="1054" t="s">
        <v>2225</v>
      </c>
      <c r="AE26" s="762" t="s">
        <v>651</v>
      </c>
      <c r="AF26" s="138">
        <v>0</v>
      </c>
      <c r="AG26" s="138">
        <v>0</v>
      </c>
      <c r="AH26" s="138">
        <v>0</v>
      </c>
      <c r="AI26" s="138">
        <v>0</v>
      </c>
      <c r="AJ26" s="138">
        <v>0</v>
      </c>
      <c r="AK26" s="138">
        <v>0</v>
      </c>
      <c r="AL26" s="138">
        <v>0</v>
      </c>
      <c r="AM26" s="138">
        <v>0</v>
      </c>
      <c r="AN26" s="138">
        <v>0</v>
      </c>
      <c r="AO26" s="138">
        <v>0</v>
      </c>
      <c r="AP26" s="138">
        <v>0</v>
      </c>
      <c r="AQ26" s="138">
        <v>0</v>
      </c>
      <c r="AR26" s="138">
        <v>0</v>
      </c>
      <c r="AS26" s="138">
        <v>0</v>
      </c>
      <c r="AT26" s="138">
        <v>0</v>
      </c>
      <c r="AU26" s="138">
        <v>0</v>
      </c>
      <c r="AV26" s="138">
        <v>0</v>
      </c>
      <c r="AW26" s="138">
        <v>0</v>
      </c>
      <c r="AX26" s="138">
        <v>0</v>
      </c>
      <c r="AY26" s="138">
        <v>0</v>
      </c>
      <c r="AZ26" s="138">
        <v>0</v>
      </c>
      <c r="BA26" s="138">
        <v>0</v>
      </c>
      <c r="BB26" s="138">
        <v>0</v>
      </c>
      <c r="BC26" s="138">
        <v>0</v>
      </c>
    </row>
    <row r="27" spans="1:55" s="140" customFormat="1" ht="12.75" customHeight="1">
      <c r="A27" s="775"/>
      <c r="B27" s="775"/>
      <c r="C27" s="775"/>
      <c r="D27" s="775"/>
      <c r="E27" s="141" t="str">
        <f>IF(AND(SUM(E24:E26)&gt;0,E24=0),"Missing Input",IF(AND(SUM(E24:E26)&gt;0,E25=0),"Missing Output",IF(AND(SUM(E24:E26)&gt;0,E24&gt;0,E25&gt;0),(E25*3.6+E26)/E24*100,"")))</f>
        <v/>
      </c>
      <c r="F27" s="141" t="str">
        <f t="shared" ref="F27:V27" si="12">IF(AND(SUM(F24:F26)&gt;0,F24=0),"Missing Input",IF(AND(SUM(F24:F26)&gt;0,F25=0),"Missing Output",IF(AND(SUM(F24:F26)&gt;0,F24&gt;0,F25&gt;0),(F25*3.6+F26)/F24*100,"")))</f>
        <v/>
      </c>
      <c r="G27" s="141" t="str">
        <f t="shared" si="12"/>
        <v/>
      </c>
      <c r="H27" s="141" t="str">
        <f t="shared" si="12"/>
        <v/>
      </c>
      <c r="I27" s="141" t="str">
        <f t="shared" si="12"/>
        <v/>
      </c>
      <c r="J27" s="141" t="str">
        <f t="shared" si="12"/>
        <v/>
      </c>
      <c r="K27" s="141" t="str">
        <f t="shared" si="12"/>
        <v/>
      </c>
      <c r="L27" s="141" t="str">
        <f t="shared" si="12"/>
        <v/>
      </c>
      <c r="M27" s="141" t="str">
        <f t="shared" si="12"/>
        <v/>
      </c>
      <c r="N27" s="141" t="str">
        <f t="shared" si="12"/>
        <v/>
      </c>
      <c r="O27" s="141" t="str">
        <f t="shared" si="12"/>
        <v/>
      </c>
      <c r="P27" s="141" t="str">
        <f t="shared" si="12"/>
        <v/>
      </c>
      <c r="Q27" s="141" t="str">
        <f t="shared" si="12"/>
        <v/>
      </c>
      <c r="R27" s="141" t="str">
        <f t="shared" si="12"/>
        <v/>
      </c>
      <c r="S27" s="141" t="str">
        <f t="shared" si="12"/>
        <v/>
      </c>
      <c r="T27" s="141" t="str">
        <f t="shared" si="12"/>
        <v/>
      </c>
      <c r="U27" s="141" t="str">
        <f t="shared" si="12"/>
        <v/>
      </c>
      <c r="V27" s="141" t="str">
        <f t="shared" si="12"/>
        <v/>
      </c>
      <c r="W27" s="141" t="str">
        <f t="shared" ref="W27:AB27" si="13">IF(AND(SUM(W24:W26)&gt;0,W24=0),"Missing Input",IF(AND(SUM(W24:W26)&gt;0,W25=0),"Missing Output",IF(AND(SUM(W24:W26)&gt;0,W24&gt;0,W25&gt;0),(W25*3.6+W26)/W24*100,"")))</f>
        <v/>
      </c>
      <c r="X27" s="141" t="str">
        <f t="shared" si="13"/>
        <v/>
      </c>
      <c r="Y27" s="141" t="str">
        <f t="shared" si="13"/>
        <v/>
      </c>
      <c r="Z27" s="141" t="str">
        <f t="shared" si="13"/>
        <v/>
      </c>
      <c r="AA27" s="141" t="str">
        <f t="shared" si="13"/>
        <v/>
      </c>
      <c r="AB27" s="141" t="str">
        <f t="shared" si="13"/>
        <v/>
      </c>
      <c r="AC27" s="1070" t="s">
        <v>2222</v>
      </c>
      <c r="AE27" s="762" t="s">
        <v>965</v>
      </c>
      <c r="AF27" s="141" t="str">
        <f t="shared" ref="AF27:BC27" si="14">IF(AND(SUM(AF24:AF26)&gt;0,AF24=0),"Missing Input",IF(AND(SUM(AF24:AF26)&gt;0,AF25=0),"Missing Output",IF(AND(SUM(AF24:AF26)&gt;0,AF24&gt;0,AF25&gt;0),(AF25*3.6+AF26)/AF24*100,"")))</f>
        <v/>
      </c>
      <c r="AG27" s="141" t="str">
        <f t="shared" si="14"/>
        <v/>
      </c>
      <c r="AH27" s="141" t="str">
        <f t="shared" si="14"/>
        <v/>
      </c>
      <c r="AI27" s="141" t="str">
        <f t="shared" si="14"/>
        <v/>
      </c>
      <c r="AJ27" s="141" t="str">
        <f t="shared" si="14"/>
        <v/>
      </c>
      <c r="AK27" s="141" t="str">
        <f t="shared" si="14"/>
        <v/>
      </c>
      <c r="AL27" s="141" t="str">
        <f t="shared" si="14"/>
        <v/>
      </c>
      <c r="AM27" s="141" t="str">
        <f t="shared" si="14"/>
        <v/>
      </c>
      <c r="AN27" s="141" t="str">
        <f t="shared" si="14"/>
        <v/>
      </c>
      <c r="AO27" s="141" t="str">
        <f t="shared" si="14"/>
        <v/>
      </c>
      <c r="AP27" s="141" t="str">
        <f t="shared" si="14"/>
        <v/>
      </c>
      <c r="AQ27" s="141" t="str">
        <f t="shared" si="14"/>
        <v/>
      </c>
      <c r="AR27" s="141" t="str">
        <f t="shared" si="14"/>
        <v/>
      </c>
      <c r="AS27" s="141" t="str">
        <f t="shared" si="14"/>
        <v/>
      </c>
      <c r="AT27" s="141" t="str">
        <f t="shared" si="14"/>
        <v/>
      </c>
      <c r="AU27" s="141" t="str">
        <f t="shared" si="14"/>
        <v/>
      </c>
      <c r="AV27" s="141" t="str">
        <f t="shared" si="14"/>
        <v/>
      </c>
      <c r="AW27" s="141" t="str">
        <f t="shared" si="14"/>
        <v/>
      </c>
      <c r="AX27" s="141" t="str">
        <f t="shared" si="14"/>
        <v/>
      </c>
      <c r="AY27" s="141" t="str">
        <f>IF(AND(SUM(AY24:AY26)&gt;0,AY24=0),"Missing Input",IF(AND(SUM(AY24:AY26)&gt;0,AY25=0),"Missing Output",IF(AND(SUM(AY24:AY26)&gt;0,AY24&gt;0,AY25&gt;0),(AY25*3.6+AY26)/AY24*100,"")))</f>
        <v/>
      </c>
      <c r="AZ27" s="141" t="str">
        <f>IF(AND(SUM(AZ24:AZ26)&gt;0,AZ24=0),"Missing Input",IF(AND(SUM(AZ24:AZ26)&gt;0,AZ25=0),"Missing Output",IF(AND(SUM(AZ24:AZ26)&gt;0,AZ24&gt;0,AZ25&gt;0),(AZ25*3.6+AZ26)/AZ24*100,"")))</f>
        <v/>
      </c>
      <c r="BA27" s="141" t="str">
        <f>IF(AND(SUM(BA24:BA26)&gt;0,BA24=0),"Missing Input",IF(AND(SUM(BA24:BA26)&gt;0,BA25=0),"Missing Output",IF(AND(SUM(BA24:BA26)&gt;0,BA24&gt;0,BA25&gt;0),(BA25*3.6+BA26)/BA24*100,"")))</f>
        <v/>
      </c>
      <c r="BB27" s="141" t="str">
        <f>IF(AND(SUM(BB24:BB26)&gt;0,BB24=0),"Missing Input",IF(AND(SUM(BB24:BB26)&gt;0,BB25=0),"Missing Output",IF(AND(SUM(BB24:BB26)&gt;0,BB24&gt;0,BB25&gt;0),(BB25*3.6+BB26)/BB24*100,"")))</f>
        <v/>
      </c>
      <c r="BC27" s="141" t="str">
        <f t="shared" si="14"/>
        <v/>
      </c>
    </row>
    <row r="28" spans="1:55" s="140" customFormat="1" ht="24" customHeight="1">
      <c r="A28" s="775"/>
      <c r="B28" s="775"/>
      <c r="C28" s="775"/>
      <c r="D28" s="775"/>
      <c r="E28" s="631"/>
      <c r="F28" s="631"/>
      <c r="G28" s="631"/>
      <c r="H28" s="631"/>
      <c r="I28" s="631"/>
      <c r="J28" s="632"/>
      <c r="K28" s="632"/>
      <c r="L28" s="632"/>
      <c r="M28" s="632"/>
      <c r="N28" s="632"/>
      <c r="O28" s="148"/>
      <c r="P28" s="632"/>
      <c r="Q28" s="632"/>
      <c r="R28" s="632"/>
      <c r="S28" s="632"/>
      <c r="T28" s="632"/>
      <c r="U28" s="632"/>
      <c r="V28" s="632"/>
      <c r="W28" s="632"/>
      <c r="X28" s="632"/>
      <c r="Y28" s="148"/>
      <c r="Z28" s="632"/>
      <c r="AA28" s="632"/>
      <c r="AB28" s="148"/>
      <c r="AC28" s="1066" t="s">
        <v>2154</v>
      </c>
      <c r="AE28" s="762" t="s">
        <v>199</v>
      </c>
      <c r="AF28" s="632"/>
      <c r="AG28" s="632"/>
      <c r="AH28" s="632"/>
      <c r="AI28" s="632"/>
      <c r="AJ28" s="632"/>
      <c r="AK28" s="632"/>
      <c r="AL28" s="632"/>
      <c r="AM28" s="632"/>
      <c r="AN28" s="632"/>
      <c r="AO28" s="632"/>
      <c r="AP28" s="632"/>
      <c r="AQ28" s="632"/>
      <c r="AR28" s="632"/>
      <c r="AS28" s="632"/>
      <c r="AT28" s="632"/>
      <c r="AU28" s="632"/>
      <c r="AV28" s="632"/>
      <c r="AW28" s="632"/>
      <c r="AX28" s="632"/>
      <c r="AY28" s="632"/>
      <c r="AZ28" s="632"/>
      <c r="BA28" s="632"/>
      <c r="BB28" s="632"/>
      <c r="BC28" s="632"/>
    </row>
    <row r="29" spans="1:55" s="140" customFormat="1" ht="12.75" customHeight="1">
      <c r="A29" s="775" t="s">
        <v>538</v>
      </c>
      <c r="B29" s="793" t="s">
        <v>1307</v>
      </c>
      <c r="C29" s="775" t="s">
        <v>247</v>
      </c>
      <c r="D29" s="775" t="s">
        <v>781</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762" t="s">
        <v>649</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row>
    <row r="30" spans="1:55" s="140" customFormat="1" ht="12.75" customHeight="1">
      <c r="A30" s="775" t="s">
        <v>538</v>
      </c>
      <c r="B30" s="793" t="s">
        <v>75</v>
      </c>
      <c r="C30" s="775" t="s">
        <v>247</v>
      </c>
      <c r="D30" s="775" t="s">
        <v>781</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2225</v>
      </c>
      <c r="AE30" s="762" t="s">
        <v>651</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row>
    <row r="31" spans="1:55" s="140" customFormat="1" ht="12.75" customHeight="1">
      <c r="A31" s="775"/>
      <c r="B31" s="775"/>
      <c r="C31" s="775"/>
      <c r="D31" s="775"/>
      <c r="E31" s="141" t="str">
        <f>IF(AND(SUM(E29:E30)&gt;0,E29=0),"Missing Input",IF(AND(SUM(E29:E30)&gt;0,E30=0),"Missing Output",IF(AND(SUM(E29:E30)&gt;0,COUNT(E29:E30)=2),(E30/E29)*100,"")))</f>
        <v/>
      </c>
      <c r="F31" s="141" t="str">
        <f t="shared" ref="F31:V31" si="15">IF(AND(SUM(F29:F30)&gt;0,F29=0),"Missing Input",IF(AND(SUM(F29:F30)&gt;0,F30=0),"Missing Output",IF(AND(SUM(F29:F30)&gt;0,COUNT(F29:F30)=2),(F30/F29)*100,"")))</f>
        <v/>
      </c>
      <c r="G31" s="141" t="str">
        <f t="shared" si="15"/>
        <v/>
      </c>
      <c r="H31" s="141" t="str">
        <f t="shared" si="15"/>
        <v/>
      </c>
      <c r="I31" s="141" t="str">
        <f t="shared" si="15"/>
        <v/>
      </c>
      <c r="J31" s="141" t="str">
        <f t="shared" si="15"/>
        <v/>
      </c>
      <c r="K31" s="141" t="str">
        <f t="shared" si="15"/>
        <v/>
      </c>
      <c r="L31" s="141" t="str">
        <f t="shared" si="15"/>
        <v/>
      </c>
      <c r="M31" s="141" t="str">
        <f t="shared" si="15"/>
        <v/>
      </c>
      <c r="N31" s="141" t="str">
        <f t="shared" si="15"/>
        <v/>
      </c>
      <c r="O31" s="141" t="str">
        <f t="shared" si="15"/>
        <v/>
      </c>
      <c r="P31" s="141" t="str">
        <f t="shared" si="15"/>
        <v/>
      </c>
      <c r="Q31" s="141" t="str">
        <f t="shared" si="15"/>
        <v/>
      </c>
      <c r="R31" s="141" t="str">
        <f t="shared" si="15"/>
        <v/>
      </c>
      <c r="S31" s="141" t="str">
        <f t="shared" si="15"/>
        <v/>
      </c>
      <c r="T31" s="141" t="str">
        <f t="shared" si="15"/>
        <v/>
      </c>
      <c r="U31" s="141" t="str">
        <f t="shared" si="15"/>
        <v/>
      </c>
      <c r="V31" s="141" t="str">
        <f t="shared" si="15"/>
        <v/>
      </c>
      <c r="W31" s="141" t="str">
        <f t="shared" ref="W31:AB31" si="16">IF(AND(SUM(W29:W30)&gt;0,W29=0),"Missing Input",IF(AND(SUM(W29:W30)&gt;0,W30=0),"Missing Output",IF(AND(SUM(W29:W30)&gt;0,COUNT(W29:W30)=2),(W30/W29)*100,"")))</f>
        <v/>
      </c>
      <c r="X31" s="141" t="str">
        <f t="shared" si="16"/>
        <v/>
      </c>
      <c r="Y31" s="141" t="str">
        <f t="shared" si="16"/>
        <v/>
      </c>
      <c r="Z31" s="141" t="str">
        <f t="shared" si="16"/>
        <v/>
      </c>
      <c r="AA31" s="141" t="str">
        <f t="shared" si="16"/>
        <v/>
      </c>
      <c r="AB31" s="141" t="str">
        <f t="shared" si="16"/>
        <v/>
      </c>
      <c r="AC31" s="1070" t="s">
        <v>2222</v>
      </c>
      <c r="AE31" s="762" t="s">
        <v>965</v>
      </c>
      <c r="AF31" s="141" t="str">
        <f t="shared" ref="AF31:BC31" si="17">IF(AND(SUM(AF29:AF30)&gt;0,AF29=0),"Missing Input",IF(AND(SUM(AF29:AF30)&gt;0,AF30=0),"Missing Output",IF(AND(SUM(AF29:AF30)&gt;0,COUNT(AF29:AF30)=2),(AF30/AF29)*100,"")))</f>
        <v/>
      </c>
      <c r="AG31" s="141" t="str">
        <f t="shared" si="17"/>
        <v/>
      </c>
      <c r="AH31" s="141" t="str">
        <f t="shared" si="17"/>
        <v/>
      </c>
      <c r="AI31" s="141" t="str">
        <f t="shared" si="17"/>
        <v/>
      </c>
      <c r="AJ31" s="141" t="str">
        <f t="shared" si="17"/>
        <v/>
      </c>
      <c r="AK31" s="141" t="str">
        <f t="shared" si="17"/>
        <v/>
      </c>
      <c r="AL31" s="141" t="str">
        <f t="shared" si="17"/>
        <v/>
      </c>
      <c r="AM31" s="141" t="str">
        <f t="shared" si="17"/>
        <v/>
      </c>
      <c r="AN31" s="141" t="str">
        <f t="shared" si="17"/>
        <v/>
      </c>
      <c r="AO31" s="141" t="str">
        <f t="shared" si="17"/>
        <v/>
      </c>
      <c r="AP31" s="141" t="str">
        <f t="shared" si="17"/>
        <v/>
      </c>
      <c r="AQ31" s="141" t="str">
        <f t="shared" si="17"/>
        <v/>
      </c>
      <c r="AR31" s="141" t="str">
        <f t="shared" si="17"/>
        <v/>
      </c>
      <c r="AS31" s="141" t="str">
        <f t="shared" si="17"/>
        <v/>
      </c>
      <c r="AT31" s="141" t="str">
        <f t="shared" si="17"/>
        <v/>
      </c>
      <c r="AU31" s="141" t="str">
        <f t="shared" si="17"/>
        <v/>
      </c>
      <c r="AV31" s="141" t="str">
        <f t="shared" si="17"/>
        <v/>
      </c>
      <c r="AW31" s="141" t="str">
        <f t="shared" si="17"/>
        <v/>
      </c>
      <c r="AX31" s="141" t="str">
        <f t="shared" si="17"/>
        <v/>
      </c>
      <c r="AY31" s="141" t="str">
        <f>IF(AND(SUM(AY29:AY30)&gt;0,AY29=0),"Missing Input",IF(AND(SUM(AY29:AY30)&gt;0,AY30=0),"Missing Output",IF(AND(SUM(AY29:AY30)&gt;0,COUNT(AY29:AY30)=2),(AY30/AY29)*100,"")))</f>
        <v/>
      </c>
      <c r="AZ31" s="141" t="str">
        <f>IF(AND(SUM(AZ29:AZ30)&gt;0,AZ29=0),"Missing Input",IF(AND(SUM(AZ29:AZ30)&gt;0,AZ30=0),"Missing Output",IF(AND(SUM(AZ29:AZ30)&gt;0,COUNT(AZ29:AZ30)=2),(AZ30/AZ29)*100,"")))</f>
        <v/>
      </c>
      <c r="BA31" s="141" t="str">
        <f>IF(AND(SUM(BA29:BA30)&gt;0,BA29=0),"Missing Input",IF(AND(SUM(BA29:BA30)&gt;0,BA30=0),"Missing Output",IF(AND(SUM(BA29:BA30)&gt;0,COUNT(BA29:BA30)=2),(BA30/BA29)*100,"")))</f>
        <v/>
      </c>
      <c r="BB31" s="141" t="str">
        <f>IF(AND(SUM(BB29:BB30)&gt;0,BB29=0),"Missing Input",IF(AND(SUM(BB29:BB30)&gt;0,BB30=0),"Missing Output",IF(AND(SUM(BB29:BB30)&gt;0,COUNT(BB29:BB30)=2),(BB30/BB29)*100,"")))</f>
        <v/>
      </c>
      <c r="BC31" s="141" t="str">
        <f t="shared" si="17"/>
        <v/>
      </c>
    </row>
    <row r="32" spans="1:55" s="140" customFormat="1" ht="24" customHeight="1">
      <c r="A32" s="775"/>
      <c r="B32" s="775"/>
      <c r="C32" s="775"/>
      <c r="D32" s="775"/>
      <c r="E32" s="147"/>
      <c r="F32" s="147"/>
      <c r="G32" s="147"/>
      <c r="H32" s="147"/>
      <c r="I32" s="147"/>
      <c r="J32" s="148"/>
      <c r="K32" s="148"/>
      <c r="L32" s="148"/>
      <c r="M32" s="148"/>
      <c r="N32" s="148"/>
      <c r="O32" s="148"/>
      <c r="P32" s="148"/>
      <c r="Q32" s="148"/>
      <c r="R32" s="148"/>
      <c r="S32" s="148"/>
      <c r="T32" s="148"/>
      <c r="U32" s="148"/>
      <c r="V32" s="148"/>
      <c r="W32" s="148"/>
      <c r="X32" s="148"/>
      <c r="Y32" s="148"/>
      <c r="Z32" s="148"/>
      <c r="AA32" s="148"/>
      <c r="AB32" s="148"/>
      <c r="AC32" s="1071" t="s">
        <v>2223</v>
      </c>
      <c r="AE32" s="762" t="s">
        <v>759</v>
      </c>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row>
    <row r="33" spans="1:55" s="140" customFormat="1">
      <c r="A33" s="775" t="s">
        <v>538</v>
      </c>
      <c r="B33" s="793" t="s">
        <v>74</v>
      </c>
      <c r="C33" s="775" t="s">
        <v>615</v>
      </c>
      <c r="D33" s="775" t="s">
        <v>781</v>
      </c>
      <c r="E33" s="718">
        <f>SUM(E8,E12,E21,E25)</f>
        <v>0</v>
      </c>
      <c r="F33" s="718">
        <f t="shared" ref="F33:O33" si="18">SUM(F8,F12,F21,F25)</f>
        <v>0</v>
      </c>
      <c r="G33" s="718">
        <f t="shared" si="18"/>
        <v>0</v>
      </c>
      <c r="H33" s="718">
        <f t="shared" si="18"/>
        <v>0</v>
      </c>
      <c r="I33" s="718">
        <f t="shared" si="18"/>
        <v>0</v>
      </c>
      <c r="J33" s="718">
        <f t="shared" si="18"/>
        <v>0</v>
      </c>
      <c r="K33" s="718">
        <f t="shared" si="18"/>
        <v>0</v>
      </c>
      <c r="L33" s="718">
        <f t="shared" si="18"/>
        <v>0</v>
      </c>
      <c r="M33" s="718">
        <f t="shared" si="18"/>
        <v>0</v>
      </c>
      <c r="N33" s="718">
        <f t="shared" si="18"/>
        <v>0</v>
      </c>
      <c r="O33" s="722">
        <f t="shared" si="18"/>
        <v>0</v>
      </c>
      <c r="P33" s="718">
        <f>SUM(P8,P12,P21,P25)</f>
        <v>0</v>
      </c>
      <c r="Q33" s="718">
        <f>SUM(Q8,Q12,Q21,Q25)</f>
        <v>0</v>
      </c>
      <c r="R33" s="718">
        <f>SUM(R8,R12,R21,R25)</f>
        <v>0</v>
      </c>
      <c r="S33" s="718">
        <f>SUM(S8,S12,S21,S25)</f>
        <v>0</v>
      </c>
      <c r="T33" s="718">
        <f>SUM(T8,T12,T21,T25)</f>
        <v>0</v>
      </c>
      <c r="U33" s="718">
        <f t="shared" ref="U33:AB33" si="19">SUM(U8,U12,U21,U25)</f>
        <v>0</v>
      </c>
      <c r="V33" s="718">
        <f t="shared" si="19"/>
        <v>0</v>
      </c>
      <c r="W33" s="718">
        <f t="shared" si="19"/>
        <v>0</v>
      </c>
      <c r="X33" s="718">
        <f>SUM(X8,X12,X21,X25)</f>
        <v>0</v>
      </c>
      <c r="Y33" s="722">
        <f>SUM(Y8,Y12,Y21,Y25)</f>
        <v>0</v>
      </c>
      <c r="Z33" s="718">
        <f>SUM(Z8,Z12,Z21,Z25)</f>
        <v>0</v>
      </c>
      <c r="AA33" s="718">
        <f>SUM(AA8,AA12,AA21,AA25)</f>
        <v>0</v>
      </c>
      <c r="AB33" s="722">
        <f t="shared" si="19"/>
        <v>0</v>
      </c>
      <c r="AC33" s="1072" t="s">
        <v>2224</v>
      </c>
      <c r="AE33" s="762" t="s">
        <v>652</v>
      </c>
      <c r="AF33" s="145">
        <f t="shared" ref="AF33:BC33" si="20">SUM(AF8,AF12,AF21,AF25)</f>
        <v>0</v>
      </c>
      <c r="AG33" s="145">
        <f t="shared" si="20"/>
        <v>0</v>
      </c>
      <c r="AH33" s="145">
        <f t="shared" si="20"/>
        <v>0</v>
      </c>
      <c r="AI33" s="145">
        <f t="shared" si="20"/>
        <v>0</v>
      </c>
      <c r="AJ33" s="145">
        <f t="shared" si="20"/>
        <v>0</v>
      </c>
      <c r="AK33" s="145">
        <f t="shared" si="20"/>
        <v>0</v>
      </c>
      <c r="AL33" s="145">
        <f t="shared" si="20"/>
        <v>0</v>
      </c>
      <c r="AM33" s="145">
        <f t="shared" si="20"/>
        <v>0</v>
      </c>
      <c r="AN33" s="145">
        <f t="shared" si="20"/>
        <v>0</v>
      </c>
      <c r="AO33" s="145">
        <f t="shared" si="20"/>
        <v>0</v>
      </c>
      <c r="AP33" s="145">
        <f t="shared" si="20"/>
        <v>0</v>
      </c>
      <c r="AQ33" s="145">
        <f t="shared" si="20"/>
        <v>0</v>
      </c>
      <c r="AR33" s="145">
        <f t="shared" si="20"/>
        <v>0</v>
      </c>
      <c r="AS33" s="145">
        <f t="shared" si="20"/>
        <v>0</v>
      </c>
      <c r="AT33" s="145">
        <f t="shared" si="20"/>
        <v>0</v>
      </c>
      <c r="AU33" s="145">
        <f t="shared" si="20"/>
        <v>0</v>
      </c>
      <c r="AV33" s="145">
        <f t="shared" si="20"/>
        <v>0</v>
      </c>
      <c r="AW33" s="145">
        <f t="shared" si="20"/>
        <v>0</v>
      </c>
      <c r="AX33" s="145">
        <f t="shared" si="20"/>
        <v>0</v>
      </c>
      <c r="AY33" s="145">
        <f>SUM(AY8,AY12,AY21,AY25)</f>
        <v>0</v>
      </c>
      <c r="AZ33" s="145">
        <f>SUM(AZ8,AZ12,AZ21,AZ25)</f>
        <v>0</v>
      </c>
      <c r="BA33" s="145">
        <f>SUM(BA8,BA12,BA21,BA25)</f>
        <v>0</v>
      </c>
      <c r="BB33" s="145">
        <f>SUM(BB8,BB12,BB21,BB25)</f>
        <v>0</v>
      </c>
      <c r="BC33" s="145">
        <f t="shared" si="20"/>
        <v>0</v>
      </c>
    </row>
    <row r="34" spans="1:55" s="140" customFormat="1" ht="12.75" thickBot="1">
      <c r="A34" s="775" t="s">
        <v>538</v>
      </c>
      <c r="B34" s="775" t="s">
        <v>75</v>
      </c>
      <c r="C34" s="775" t="s">
        <v>615</v>
      </c>
      <c r="D34" s="775" t="s">
        <v>781</v>
      </c>
      <c r="E34" s="720">
        <f>SUM(E13,E17,E26,E30)</f>
        <v>0</v>
      </c>
      <c r="F34" s="720">
        <f t="shared" ref="F34:O34" si="21">SUM(F13,F17,F26,F30)</f>
        <v>0</v>
      </c>
      <c r="G34" s="720">
        <f t="shared" si="21"/>
        <v>0</v>
      </c>
      <c r="H34" s="720">
        <f t="shared" si="21"/>
        <v>0</v>
      </c>
      <c r="I34" s="720">
        <f t="shared" si="21"/>
        <v>0</v>
      </c>
      <c r="J34" s="720">
        <f t="shared" si="21"/>
        <v>0</v>
      </c>
      <c r="K34" s="720">
        <f t="shared" si="21"/>
        <v>0</v>
      </c>
      <c r="L34" s="720">
        <f t="shared" si="21"/>
        <v>0</v>
      </c>
      <c r="M34" s="720">
        <f t="shared" si="21"/>
        <v>0</v>
      </c>
      <c r="N34" s="720">
        <f t="shared" si="21"/>
        <v>0</v>
      </c>
      <c r="O34" s="723">
        <f t="shared" si="21"/>
        <v>0</v>
      </c>
      <c r="P34" s="720">
        <f>SUM(P13,P17,P26,P30)</f>
        <v>0</v>
      </c>
      <c r="Q34" s="720">
        <f>SUM(Q13,Q17,Q26,Q30)</f>
        <v>0</v>
      </c>
      <c r="R34" s="720">
        <f>SUM(R13,R17,R26,R30)</f>
        <v>0</v>
      </c>
      <c r="S34" s="720">
        <f>SUM(S13,S17,S26,S30)</f>
        <v>0</v>
      </c>
      <c r="T34" s="720">
        <f>SUM(T13,T17,T26,T30)</f>
        <v>0</v>
      </c>
      <c r="U34" s="720">
        <f t="shared" ref="U34:AB34" si="22">SUM(U13,U17,U26,U30)</f>
        <v>0</v>
      </c>
      <c r="V34" s="720">
        <f t="shared" si="22"/>
        <v>0</v>
      </c>
      <c r="W34" s="720">
        <f t="shared" si="22"/>
        <v>0</v>
      </c>
      <c r="X34" s="720">
        <f>SUM(X13,X17,X26,X30)</f>
        <v>0</v>
      </c>
      <c r="Y34" s="723">
        <f>SUM(Y13,Y17,Y26,Y30)</f>
        <v>0</v>
      </c>
      <c r="Z34" s="720">
        <f>SUM(Z13,Z17,Z26,Z30)</f>
        <v>0</v>
      </c>
      <c r="AA34" s="720">
        <f>SUM(AA13,AA17,AA26,AA30)</f>
        <v>0</v>
      </c>
      <c r="AB34" s="723">
        <f t="shared" si="22"/>
        <v>0</v>
      </c>
      <c r="AC34" s="1073" t="s">
        <v>2225</v>
      </c>
      <c r="AE34" s="764" t="s">
        <v>653</v>
      </c>
      <c r="AF34" s="146">
        <f t="shared" ref="AF34:BC34" si="23">SUM(AF13,AF17,AF26,AF30)</f>
        <v>0</v>
      </c>
      <c r="AG34" s="146">
        <f t="shared" si="23"/>
        <v>0</v>
      </c>
      <c r="AH34" s="146">
        <f t="shared" si="23"/>
        <v>0</v>
      </c>
      <c r="AI34" s="146">
        <f t="shared" si="23"/>
        <v>0</v>
      </c>
      <c r="AJ34" s="146">
        <f t="shared" si="23"/>
        <v>0</v>
      </c>
      <c r="AK34" s="146">
        <f t="shared" si="23"/>
        <v>0</v>
      </c>
      <c r="AL34" s="146">
        <f t="shared" si="23"/>
        <v>0</v>
      </c>
      <c r="AM34" s="146">
        <f t="shared" si="23"/>
        <v>0</v>
      </c>
      <c r="AN34" s="146">
        <f t="shared" si="23"/>
        <v>0</v>
      </c>
      <c r="AO34" s="146">
        <f t="shared" si="23"/>
        <v>0</v>
      </c>
      <c r="AP34" s="146">
        <f t="shared" si="23"/>
        <v>0</v>
      </c>
      <c r="AQ34" s="146">
        <f t="shared" si="23"/>
        <v>0</v>
      </c>
      <c r="AR34" s="146">
        <f t="shared" si="23"/>
        <v>0</v>
      </c>
      <c r="AS34" s="146">
        <f t="shared" si="23"/>
        <v>0</v>
      </c>
      <c r="AT34" s="146">
        <f t="shared" si="23"/>
        <v>0</v>
      </c>
      <c r="AU34" s="146">
        <f t="shared" si="23"/>
        <v>0</v>
      </c>
      <c r="AV34" s="146">
        <f t="shared" si="23"/>
        <v>0</v>
      </c>
      <c r="AW34" s="146">
        <f t="shared" si="23"/>
        <v>0</v>
      </c>
      <c r="AX34" s="146">
        <f t="shared" si="23"/>
        <v>0</v>
      </c>
      <c r="AY34" s="146">
        <f>SUM(AY13,AY17,AY26,AY30)</f>
        <v>0</v>
      </c>
      <c r="AZ34" s="146">
        <f>SUM(AZ13,AZ17,AZ26,AZ30)</f>
        <v>0</v>
      </c>
      <c r="BA34" s="146">
        <f>SUM(BA13,BA17,BA26,BA30)</f>
        <v>0</v>
      </c>
      <c r="BB34" s="146">
        <f>SUM(BB13,BB17,BB26,BB30)</f>
        <v>0</v>
      </c>
      <c r="BC34" s="146">
        <f t="shared" si="23"/>
        <v>0</v>
      </c>
    </row>
  </sheetData>
  <phoneticPr fontId="11" type="noConversion"/>
  <conditionalFormatting sqref="E6:Z34">
    <cfRule type="expression" dxfId="140" priority="2" stopIfTrue="1">
      <formula>E6&lt;&gt;AF6</formula>
    </cfRule>
  </conditionalFormatting>
  <conditionalFormatting sqref="AB6:AB34">
    <cfRule type="expression" dxfId="139" priority="146" stopIfTrue="1">
      <formula>AB6&lt;&gt;BC6</formula>
    </cfRule>
  </conditionalFormatting>
  <conditionalFormatting sqref="AA6:AA34">
    <cfRule type="expression" dxfId="138" priority="1" stopIfTrue="1">
      <formula>AA6&lt;&gt;BB6</formula>
    </cfRule>
  </conditionalFormatting>
  <dataValidations count="1">
    <dataValidation type="whole" operator="greaterThanOrEqual" allowBlank="1" showInputMessage="1" showErrorMessage="1" error="Positive whole numbers only / Nombres entiers positifs uniquement" sqref="AF11:BC13 AF7:BC8 AF29:BC30 AF24:BC26 AF20:BC21 AF16:BC17 E11:AB13 E7:AB8 E29:AB30 E24:AB26 E20:AB21 E16:AB17">
      <formula1>0</formula1>
    </dataValidation>
  </dataValidations>
  <pageMargins left="0.25" right="0.25" top="0.5" bottom="0.3" header="0.5" footer="0.5"/>
  <pageSetup paperSize="9" scale="59"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sheetPr codeName="Sheet03" enableFormatConditionsCalculation="0">
    <tabColor indexed="42"/>
    <pageSetUpPr fitToPage="1"/>
  </sheetPr>
  <dimension ref="A1:BU37"/>
  <sheetViews>
    <sheetView showGridLines="0" zoomScaleNormal="100" workbookViewId="0">
      <pane xSplit="4" ySplit="5" topLeftCell="E6" activePane="bottomRight" state="frozen"/>
      <selection activeCell="P11" sqref="P11"/>
      <selection pane="topRight" activeCell="P11" sqref="P11"/>
      <selection pane="bottomLeft" activeCell="P11" sqref="P11"/>
      <selection pane="bottomRight" activeCell="C3" sqref="C3"/>
    </sheetView>
  </sheetViews>
  <sheetFormatPr defaultRowHeight="12.75"/>
  <cols>
    <col min="1" max="1" width="9.7109375" style="11" hidden="1" customWidth="1"/>
    <col min="2" max="2" width="9.85546875" style="11" hidden="1" customWidth="1"/>
    <col min="3" max="3" width="37.42578125" style="11" customWidth="1"/>
    <col min="4" max="5" width="4" style="11" customWidth="1"/>
    <col min="6" max="7" width="22.85546875" style="11" customWidth="1"/>
    <col min="8" max="8" width="22.5703125" style="11" bestFit="1" customWidth="1"/>
    <col min="9" max="9" width="9.140625" style="11"/>
    <col min="10" max="11" width="8.28515625" style="11" customWidth="1"/>
    <col min="12" max="22" width="9.140625" style="11"/>
    <col min="23" max="23" width="11.7109375" style="11" bestFit="1" customWidth="1"/>
    <col min="24" max="24" width="28.28515625" style="11" bestFit="1" customWidth="1"/>
    <col min="25" max="26" width="9.140625" style="11"/>
    <col min="27" max="27" width="43.85546875" style="841" hidden="1" customWidth="1"/>
    <col min="28" max="29" width="3.7109375" style="11" hidden="1" customWidth="1"/>
    <col min="30" max="30" width="13.7109375" style="11" hidden="1" customWidth="1"/>
    <col min="31" max="31" width="12" style="11" hidden="1" customWidth="1"/>
    <col min="32" max="52" width="9.140625" style="11" hidden="1" customWidth="1"/>
    <col min="53" max="53" width="12.7109375" style="11" hidden="1" customWidth="1"/>
    <col min="54" max="70" width="9.140625" style="11" hidden="1" customWidth="1"/>
    <col min="71" max="74" width="9.140625" style="11" customWidth="1"/>
    <col min="75" max="256" width="9.140625" style="11"/>
    <col min="257" max="258" width="0" style="11" hidden="1" customWidth="1"/>
    <col min="259" max="259" width="37.42578125" style="11" customWidth="1"/>
    <col min="260" max="261" width="4" style="11" customWidth="1"/>
    <col min="262" max="263" width="22.85546875" style="11" customWidth="1"/>
    <col min="264" max="264" width="22.5703125" style="11" bestFit="1" customWidth="1"/>
    <col min="265" max="265" width="9.140625" style="11"/>
    <col min="266" max="267" width="8.28515625" style="11" customWidth="1"/>
    <col min="268" max="278" width="9.140625" style="11"/>
    <col min="279" max="279" width="11.7109375" style="11" bestFit="1" customWidth="1"/>
    <col min="280" max="280" width="28.28515625" style="11" bestFit="1" customWidth="1"/>
    <col min="281" max="282" width="9.140625" style="11"/>
    <col min="283" max="326" width="0" style="11" hidden="1" customWidth="1"/>
    <col min="327" max="330" width="9.140625" style="11" customWidth="1"/>
    <col min="331" max="512" width="9.140625" style="11"/>
    <col min="513" max="514" width="0" style="11" hidden="1" customWidth="1"/>
    <col min="515" max="515" width="37.42578125" style="11" customWidth="1"/>
    <col min="516" max="517" width="4" style="11" customWidth="1"/>
    <col min="518" max="519" width="22.85546875" style="11" customWidth="1"/>
    <col min="520" max="520" width="22.5703125" style="11" bestFit="1" customWidth="1"/>
    <col min="521" max="521" width="9.140625" style="11"/>
    <col min="522" max="523" width="8.28515625" style="11" customWidth="1"/>
    <col min="524" max="534" width="9.140625" style="11"/>
    <col min="535" max="535" width="11.7109375" style="11" bestFit="1" customWidth="1"/>
    <col min="536" max="536" width="28.28515625" style="11" bestFit="1" customWidth="1"/>
    <col min="537" max="538" width="9.140625" style="11"/>
    <col min="539" max="582" width="0" style="11" hidden="1" customWidth="1"/>
    <col min="583" max="586" width="9.140625" style="11" customWidth="1"/>
    <col min="587" max="768" width="9.140625" style="11"/>
    <col min="769" max="770" width="0" style="11" hidden="1" customWidth="1"/>
    <col min="771" max="771" width="37.42578125" style="11" customWidth="1"/>
    <col min="772" max="773" width="4" style="11" customWidth="1"/>
    <col min="774" max="775" width="22.85546875" style="11" customWidth="1"/>
    <col min="776" max="776" width="22.5703125" style="11" bestFit="1" customWidth="1"/>
    <col min="777" max="777" width="9.140625" style="11"/>
    <col min="778" max="779" width="8.28515625" style="11" customWidth="1"/>
    <col min="780" max="790" width="9.140625" style="11"/>
    <col min="791" max="791" width="11.7109375" style="11" bestFit="1" customWidth="1"/>
    <col min="792" max="792" width="28.28515625" style="11" bestFit="1" customWidth="1"/>
    <col min="793" max="794" width="9.140625" style="11"/>
    <col min="795" max="838" width="0" style="11" hidden="1" customWidth="1"/>
    <col min="839" max="842" width="9.140625" style="11" customWidth="1"/>
    <col min="843" max="1024" width="9.140625" style="11"/>
    <col min="1025" max="1026" width="0" style="11" hidden="1" customWidth="1"/>
    <col min="1027" max="1027" width="37.42578125" style="11" customWidth="1"/>
    <col min="1028" max="1029" width="4" style="11" customWidth="1"/>
    <col min="1030" max="1031" width="22.85546875" style="11" customWidth="1"/>
    <col min="1032" max="1032" width="22.5703125" style="11" bestFit="1" customWidth="1"/>
    <col min="1033" max="1033" width="9.140625" style="11"/>
    <col min="1034" max="1035" width="8.28515625" style="11" customWidth="1"/>
    <col min="1036" max="1046" width="9.140625" style="11"/>
    <col min="1047" max="1047" width="11.7109375" style="11" bestFit="1" customWidth="1"/>
    <col min="1048" max="1048" width="28.28515625" style="11" bestFit="1" customWidth="1"/>
    <col min="1049" max="1050" width="9.140625" style="11"/>
    <col min="1051" max="1094" width="0" style="11" hidden="1" customWidth="1"/>
    <col min="1095" max="1098" width="9.140625" style="11" customWidth="1"/>
    <col min="1099" max="1280" width="9.140625" style="11"/>
    <col min="1281" max="1282" width="0" style="11" hidden="1" customWidth="1"/>
    <col min="1283" max="1283" width="37.42578125" style="11" customWidth="1"/>
    <col min="1284" max="1285" width="4" style="11" customWidth="1"/>
    <col min="1286" max="1287" width="22.85546875" style="11" customWidth="1"/>
    <col min="1288" max="1288" width="22.5703125" style="11" bestFit="1" customWidth="1"/>
    <col min="1289" max="1289" width="9.140625" style="11"/>
    <col min="1290" max="1291" width="8.28515625" style="11" customWidth="1"/>
    <col min="1292" max="1302" width="9.140625" style="11"/>
    <col min="1303" max="1303" width="11.7109375" style="11" bestFit="1" customWidth="1"/>
    <col min="1304" max="1304" width="28.28515625" style="11" bestFit="1" customWidth="1"/>
    <col min="1305" max="1306" width="9.140625" style="11"/>
    <col min="1307" max="1350" width="0" style="11" hidden="1" customWidth="1"/>
    <col min="1351" max="1354" width="9.140625" style="11" customWidth="1"/>
    <col min="1355" max="1536" width="9.140625" style="11"/>
    <col min="1537" max="1538" width="0" style="11" hidden="1" customWidth="1"/>
    <col min="1539" max="1539" width="37.42578125" style="11" customWidth="1"/>
    <col min="1540" max="1541" width="4" style="11" customWidth="1"/>
    <col min="1542" max="1543" width="22.85546875" style="11" customWidth="1"/>
    <col min="1544" max="1544" width="22.5703125" style="11" bestFit="1" customWidth="1"/>
    <col min="1545" max="1545" width="9.140625" style="11"/>
    <col min="1546" max="1547" width="8.28515625" style="11" customWidth="1"/>
    <col min="1548" max="1558" width="9.140625" style="11"/>
    <col min="1559" max="1559" width="11.7109375" style="11" bestFit="1" customWidth="1"/>
    <col min="1560" max="1560" width="28.28515625" style="11" bestFit="1" customWidth="1"/>
    <col min="1561" max="1562" width="9.140625" style="11"/>
    <col min="1563" max="1606" width="0" style="11" hidden="1" customWidth="1"/>
    <col min="1607" max="1610" width="9.140625" style="11" customWidth="1"/>
    <col min="1611" max="1792" width="9.140625" style="11"/>
    <col min="1793" max="1794" width="0" style="11" hidden="1" customWidth="1"/>
    <col min="1795" max="1795" width="37.42578125" style="11" customWidth="1"/>
    <col min="1796" max="1797" width="4" style="11" customWidth="1"/>
    <col min="1798" max="1799" width="22.85546875" style="11" customWidth="1"/>
    <col min="1800" max="1800" width="22.5703125" style="11" bestFit="1" customWidth="1"/>
    <col min="1801" max="1801" width="9.140625" style="11"/>
    <col min="1802" max="1803" width="8.28515625" style="11" customWidth="1"/>
    <col min="1804" max="1814" width="9.140625" style="11"/>
    <col min="1815" max="1815" width="11.7109375" style="11" bestFit="1" customWidth="1"/>
    <col min="1816" max="1816" width="28.28515625" style="11" bestFit="1" customWidth="1"/>
    <col min="1817" max="1818" width="9.140625" style="11"/>
    <col min="1819" max="1862" width="0" style="11" hidden="1" customWidth="1"/>
    <col min="1863" max="1866" width="9.140625" style="11" customWidth="1"/>
    <col min="1867" max="2048" width="9.140625" style="11"/>
    <col min="2049" max="2050" width="0" style="11" hidden="1" customWidth="1"/>
    <col min="2051" max="2051" width="37.42578125" style="11" customWidth="1"/>
    <col min="2052" max="2053" width="4" style="11" customWidth="1"/>
    <col min="2054" max="2055" width="22.85546875" style="11" customWidth="1"/>
    <col min="2056" max="2056" width="22.5703125" style="11" bestFit="1" customWidth="1"/>
    <col min="2057" max="2057" width="9.140625" style="11"/>
    <col min="2058" max="2059" width="8.28515625" style="11" customWidth="1"/>
    <col min="2060" max="2070" width="9.140625" style="11"/>
    <col min="2071" max="2071" width="11.7109375" style="11" bestFit="1" customWidth="1"/>
    <col min="2072" max="2072" width="28.28515625" style="11" bestFit="1" customWidth="1"/>
    <col min="2073" max="2074" width="9.140625" style="11"/>
    <col min="2075" max="2118" width="0" style="11" hidden="1" customWidth="1"/>
    <col min="2119" max="2122" width="9.140625" style="11" customWidth="1"/>
    <col min="2123" max="2304" width="9.140625" style="11"/>
    <col min="2305" max="2306" width="0" style="11" hidden="1" customWidth="1"/>
    <col min="2307" max="2307" width="37.42578125" style="11" customWidth="1"/>
    <col min="2308" max="2309" width="4" style="11" customWidth="1"/>
    <col min="2310" max="2311" width="22.85546875" style="11" customWidth="1"/>
    <col min="2312" max="2312" width="22.5703125" style="11" bestFit="1" customWidth="1"/>
    <col min="2313" max="2313" width="9.140625" style="11"/>
    <col min="2314" max="2315" width="8.28515625" style="11" customWidth="1"/>
    <col min="2316" max="2326" width="9.140625" style="11"/>
    <col min="2327" max="2327" width="11.7109375" style="11" bestFit="1" customWidth="1"/>
    <col min="2328" max="2328" width="28.28515625" style="11" bestFit="1" customWidth="1"/>
    <col min="2329" max="2330" width="9.140625" style="11"/>
    <col min="2331" max="2374" width="0" style="11" hidden="1" customWidth="1"/>
    <col min="2375" max="2378" width="9.140625" style="11" customWidth="1"/>
    <col min="2379" max="2560" width="9.140625" style="11"/>
    <col min="2561" max="2562" width="0" style="11" hidden="1" customWidth="1"/>
    <col min="2563" max="2563" width="37.42578125" style="11" customWidth="1"/>
    <col min="2564" max="2565" width="4" style="11" customWidth="1"/>
    <col min="2566" max="2567" width="22.85546875" style="11" customWidth="1"/>
    <col min="2568" max="2568" width="22.5703125" style="11" bestFit="1" customWidth="1"/>
    <col min="2569" max="2569" width="9.140625" style="11"/>
    <col min="2570" max="2571" width="8.28515625" style="11" customWidth="1"/>
    <col min="2572" max="2582" width="9.140625" style="11"/>
    <col min="2583" max="2583" width="11.7109375" style="11" bestFit="1" customWidth="1"/>
    <col min="2584" max="2584" width="28.28515625" style="11" bestFit="1" customWidth="1"/>
    <col min="2585" max="2586" width="9.140625" style="11"/>
    <col min="2587" max="2630" width="0" style="11" hidden="1" customWidth="1"/>
    <col min="2631" max="2634" width="9.140625" style="11" customWidth="1"/>
    <col min="2635" max="2816" width="9.140625" style="11"/>
    <col min="2817" max="2818" width="0" style="11" hidden="1" customWidth="1"/>
    <col min="2819" max="2819" width="37.42578125" style="11" customWidth="1"/>
    <col min="2820" max="2821" width="4" style="11" customWidth="1"/>
    <col min="2822" max="2823" width="22.85546875" style="11" customWidth="1"/>
    <col min="2824" max="2824" width="22.5703125" style="11" bestFit="1" customWidth="1"/>
    <col min="2825" max="2825" width="9.140625" style="11"/>
    <col min="2826" max="2827" width="8.28515625" style="11" customWidth="1"/>
    <col min="2828" max="2838" width="9.140625" style="11"/>
    <col min="2839" max="2839" width="11.7109375" style="11" bestFit="1" customWidth="1"/>
    <col min="2840" max="2840" width="28.28515625" style="11" bestFit="1" customWidth="1"/>
    <col min="2841" max="2842" width="9.140625" style="11"/>
    <col min="2843" max="2886" width="0" style="11" hidden="1" customWidth="1"/>
    <col min="2887" max="2890" width="9.140625" style="11" customWidth="1"/>
    <col min="2891" max="3072" width="9.140625" style="11"/>
    <col min="3073" max="3074" width="0" style="11" hidden="1" customWidth="1"/>
    <col min="3075" max="3075" width="37.42578125" style="11" customWidth="1"/>
    <col min="3076" max="3077" width="4" style="11" customWidth="1"/>
    <col min="3078" max="3079" width="22.85546875" style="11" customWidth="1"/>
    <col min="3080" max="3080" width="22.5703125" style="11" bestFit="1" customWidth="1"/>
    <col min="3081" max="3081" width="9.140625" style="11"/>
    <col min="3082" max="3083" width="8.28515625" style="11" customWidth="1"/>
    <col min="3084" max="3094" width="9.140625" style="11"/>
    <col min="3095" max="3095" width="11.7109375" style="11" bestFit="1" customWidth="1"/>
    <col min="3096" max="3096" width="28.28515625" style="11" bestFit="1" customWidth="1"/>
    <col min="3097" max="3098" width="9.140625" style="11"/>
    <col min="3099" max="3142" width="0" style="11" hidden="1" customWidth="1"/>
    <col min="3143" max="3146" width="9.140625" style="11" customWidth="1"/>
    <col min="3147" max="3328" width="9.140625" style="11"/>
    <col min="3329" max="3330" width="0" style="11" hidden="1" customWidth="1"/>
    <col min="3331" max="3331" width="37.42578125" style="11" customWidth="1"/>
    <col min="3332" max="3333" width="4" style="11" customWidth="1"/>
    <col min="3334" max="3335" width="22.85546875" style="11" customWidth="1"/>
    <col min="3336" max="3336" width="22.5703125" style="11" bestFit="1" customWidth="1"/>
    <col min="3337" max="3337" width="9.140625" style="11"/>
    <col min="3338" max="3339" width="8.28515625" style="11" customWidth="1"/>
    <col min="3340" max="3350" width="9.140625" style="11"/>
    <col min="3351" max="3351" width="11.7109375" style="11" bestFit="1" customWidth="1"/>
    <col min="3352" max="3352" width="28.28515625" style="11" bestFit="1" customWidth="1"/>
    <col min="3353" max="3354" width="9.140625" style="11"/>
    <col min="3355" max="3398" width="0" style="11" hidden="1" customWidth="1"/>
    <col min="3399" max="3402" width="9.140625" style="11" customWidth="1"/>
    <col min="3403" max="3584" width="9.140625" style="11"/>
    <col min="3585" max="3586" width="0" style="11" hidden="1" customWidth="1"/>
    <col min="3587" max="3587" width="37.42578125" style="11" customWidth="1"/>
    <col min="3588" max="3589" width="4" style="11" customWidth="1"/>
    <col min="3590" max="3591" width="22.85546875" style="11" customWidth="1"/>
    <col min="3592" max="3592" width="22.5703125" style="11" bestFit="1" customWidth="1"/>
    <col min="3593" max="3593" width="9.140625" style="11"/>
    <col min="3594" max="3595" width="8.28515625" style="11" customWidth="1"/>
    <col min="3596" max="3606" width="9.140625" style="11"/>
    <col min="3607" max="3607" width="11.7109375" style="11" bestFit="1" customWidth="1"/>
    <col min="3608" max="3608" width="28.28515625" style="11" bestFit="1" customWidth="1"/>
    <col min="3609" max="3610" width="9.140625" style="11"/>
    <col min="3611" max="3654" width="0" style="11" hidden="1" customWidth="1"/>
    <col min="3655" max="3658" width="9.140625" style="11" customWidth="1"/>
    <col min="3659" max="3840" width="9.140625" style="11"/>
    <col min="3841" max="3842" width="0" style="11" hidden="1" customWidth="1"/>
    <col min="3843" max="3843" width="37.42578125" style="11" customWidth="1"/>
    <col min="3844" max="3845" width="4" style="11" customWidth="1"/>
    <col min="3846" max="3847" width="22.85546875" style="11" customWidth="1"/>
    <col min="3848" max="3848" width="22.5703125" style="11" bestFit="1" customWidth="1"/>
    <col min="3849" max="3849" width="9.140625" style="11"/>
    <col min="3850" max="3851" width="8.28515625" style="11" customWidth="1"/>
    <col min="3852" max="3862" width="9.140625" style="11"/>
    <col min="3863" max="3863" width="11.7109375" style="11" bestFit="1" customWidth="1"/>
    <col min="3864" max="3864" width="28.28515625" style="11" bestFit="1" customWidth="1"/>
    <col min="3865" max="3866" width="9.140625" style="11"/>
    <col min="3867" max="3910" width="0" style="11" hidden="1" customWidth="1"/>
    <col min="3911" max="3914" width="9.140625" style="11" customWidth="1"/>
    <col min="3915" max="4096" width="9.140625" style="11"/>
    <col min="4097" max="4098" width="0" style="11" hidden="1" customWidth="1"/>
    <col min="4099" max="4099" width="37.42578125" style="11" customWidth="1"/>
    <col min="4100" max="4101" width="4" style="11" customWidth="1"/>
    <col min="4102" max="4103" width="22.85546875" style="11" customWidth="1"/>
    <col min="4104" max="4104" width="22.5703125" style="11" bestFit="1" customWidth="1"/>
    <col min="4105" max="4105" width="9.140625" style="11"/>
    <col min="4106" max="4107" width="8.28515625" style="11" customWidth="1"/>
    <col min="4108" max="4118" width="9.140625" style="11"/>
    <col min="4119" max="4119" width="11.7109375" style="11" bestFit="1" customWidth="1"/>
    <col min="4120" max="4120" width="28.28515625" style="11" bestFit="1" customWidth="1"/>
    <col min="4121" max="4122" width="9.140625" style="11"/>
    <col min="4123" max="4166" width="0" style="11" hidden="1" customWidth="1"/>
    <col min="4167" max="4170" width="9.140625" style="11" customWidth="1"/>
    <col min="4171" max="4352" width="9.140625" style="11"/>
    <col min="4353" max="4354" width="0" style="11" hidden="1" customWidth="1"/>
    <col min="4355" max="4355" width="37.42578125" style="11" customWidth="1"/>
    <col min="4356" max="4357" width="4" style="11" customWidth="1"/>
    <col min="4358" max="4359" width="22.85546875" style="11" customWidth="1"/>
    <col min="4360" max="4360" width="22.5703125" style="11" bestFit="1" customWidth="1"/>
    <col min="4361" max="4361" width="9.140625" style="11"/>
    <col min="4362" max="4363" width="8.28515625" style="11" customWidth="1"/>
    <col min="4364" max="4374" width="9.140625" style="11"/>
    <col min="4375" max="4375" width="11.7109375" style="11" bestFit="1" customWidth="1"/>
    <col min="4376" max="4376" width="28.28515625" style="11" bestFit="1" customWidth="1"/>
    <col min="4377" max="4378" width="9.140625" style="11"/>
    <col min="4379" max="4422" width="0" style="11" hidden="1" customWidth="1"/>
    <col min="4423" max="4426" width="9.140625" style="11" customWidth="1"/>
    <col min="4427" max="4608" width="9.140625" style="11"/>
    <col min="4609" max="4610" width="0" style="11" hidden="1" customWidth="1"/>
    <col min="4611" max="4611" width="37.42578125" style="11" customWidth="1"/>
    <col min="4612" max="4613" width="4" style="11" customWidth="1"/>
    <col min="4614" max="4615" width="22.85546875" style="11" customWidth="1"/>
    <col min="4616" max="4616" width="22.5703125" style="11" bestFit="1" customWidth="1"/>
    <col min="4617" max="4617" width="9.140625" style="11"/>
    <col min="4618" max="4619" width="8.28515625" style="11" customWidth="1"/>
    <col min="4620" max="4630" width="9.140625" style="11"/>
    <col min="4631" max="4631" width="11.7109375" style="11" bestFit="1" customWidth="1"/>
    <col min="4632" max="4632" width="28.28515625" style="11" bestFit="1" customWidth="1"/>
    <col min="4633" max="4634" width="9.140625" style="11"/>
    <col min="4635" max="4678" width="0" style="11" hidden="1" customWidth="1"/>
    <col min="4679" max="4682" width="9.140625" style="11" customWidth="1"/>
    <col min="4683" max="4864" width="9.140625" style="11"/>
    <col min="4865" max="4866" width="0" style="11" hidden="1" customWidth="1"/>
    <col min="4867" max="4867" width="37.42578125" style="11" customWidth="1"/>
    <col min="4868" max="4869" width="4" style="11" customWidth="1"/>
    <col min="4870" max="4871" width="22.85546875" style="11" customWidth="1"/>
    <col min="4872" max="4872" width="22.5703125" style="11" bestFit="1" customWidth="1"/>
    <col min="4873" max="4873" width="9.140625" style="11"/>
    <col min="4874" max="4875" width="8.28515625" style="11" customWidth="1"/>
    <col min="4876" max="4886" width="9.140625" style="11"/>
    <col min="4887" max="4887" width="11.7109375" style="11" bestFit="1" customWidth="1"/>
    <col min="4888" max="4888" width="28.28515625" style="11" bestFit="1" customWidth="1"/>
    <col min="4889" max="4890" width="9.140625" style="11"/>
    <col min="4891" max="4934" width="0" style="11" hidden="1" customWidth="1"/>
    <col min="4935" max="4938" width="9.140625" style="11" customWidth="1"/>
    <col min="4939" max="5120" width="9.140625" style="11"/>
    <col min="5121" max="5122" width="0" style="11" hidden="1" customWidth="1"/>
    <col min="5123" max="5123" width="37.42578125" style="11" customWidth="1"/>
    <col min="5124" max="5125" width="4" style="11" customWidth="1"/>
    <col min="5126" max="5127" width="22.85546875" style="11" customWidth="1"/>
    <col min="5128" max="5128" width="22.5703125" style="11" bestFit="1" customWidth="1"/>
    <col min="5129" max="5129" width="9.140625" style="11"/>
    <col min="5130" max="5131" width="8.28515625" style="11" customWidth="1"/>
    <col min="5132" max="5142" width="9.140625" style="11"/>
    <col min="5143" max="5143" width="11.7109375" style="11" bestFit="1" customWidth="1"/>
    <col min="5144" max="5144" width="28.28515625" style="11" bestFit="1" customWidth="1"/>
    <col min="5145" max="5146" width="9.140625" style="11"/>
    <col min="5147" max="5190" width="0" style="11" hidden="1" customWidth="1"/>
    <col min="5191" max="5194" width="9.140625" style="11" customWidth="1"/>
    <col min="5195" max="5376" width="9.140625" style="11"/>
    <col min="5377" max="5378" width="0" style="11" hidden="1" customWidth="1"/>
    <col min="5379" max="5379" width="37.42578125" style="11" customWidth="1"/>
    <col min="5380" max="5381" width="4" style="11" customWidth="1"/>
    <col min="5382" max="5383" width="22.85546875" style="11" customWidth="1"/>
    <col min="5384" max="5384" width="22.5703125" style="11" bestFit="1" customWidth="1"/>
    <col min="5385" max="5385" width="9.140625" style="11"/>
    <col min="5386" max="5387" width="8.28515625" style="11" customWidth="1"/>
    <col min="5388" max="5398" width="9.140625" style="11"/>
    <col min="5399" max="5399" width="11.7109375" style="11" bestFit="1" customWidth="1"/>
    <col min="5400" max="5400" width="28.28515625" style="11" bestFit="1" customWidth="1"/>
    <col min="5401" max="5402" width="9.140625" style="11"/>
    <col min="5403" max="5446" width="0" style="11" hidden="1" customWidth="1"/>
    <col min="5447" max="5450" width="9.140625" style="11" customWidth="1"/>
    <col min="5451" max="5632" width="9.140625" style="11"/>
    <col min="5633" max="5634" width="0" style="11" hidden="1" customWidth="1"/>
    <col min="5635" max="5635" width="37.42578125" style="11" customWidth="1"/>
    <col min="5636" max="5637" width="4" style="11" customWidth="1"/>
    <col min="5638" max="5639" width="22.85546875" style="11" customWidth="1"/>
    <col min="5640" max="5640" width="22.5703125" style="11" bestFit="1" customWidth="1"/>
    <col min="5641" max="5641" width="9.140625" style="11"/>
    <col min="5642" max="5643" width="8.28515625" style="11" customWidth="1"/>
    <col min="5644" max="5654" width="9.140625" style="11"/>
    <col min="5655" max="5655" width="11.7109375" style="11" bestFit="1" customWidth="1"/>
    <col min="5656" max="5656" width="28.28515625" style="11" bestFit="1" customWidth="1"/>
    <col min="5657" max="5658" width="9.140625" style="11"/>
    <col min="5659" max="5702" width="0" style="11" hidden="1" customWidth="1"/>
    <col min="5703" max="5706" width="9.140625" style="11" customWidth="1"/>
    <col min="5707" max="5888" width="9.140625" style="11"/>
    <col min="5889" max="5890" width="0" style="11" hidden="1" customWidth="1"/>
    <col min="5891" max="5891" width="37.42578125" style="11" customWidth="1"/>
    <col min="5892" max="5893" width="4" style="11" customWidth="1"/>
    <col min="5894" max="5895" width="22.85546875" style="11" customWidth="1"/>
    <col min="5896" max="5896" width="22.5703125" style="11" bestFit="1" customWidth="1"/>
    <col min="5897" max="5897" width="9.140625" style="11"/>
    <col min="5898" max="5899" width="8.28515625" style="11" customWidth="1"/>
    <col min="5900" max="5910" width="9.140625" style="11"/>
    <col min="5911" max="5911" width="11.7109375" style="11" bestFit="1" customWidth="1"/>
    <col min="5912" max="5912" width="28.28515625" style="11" bestFit="1" customWidth="1"/>
    <col min="5913" max="5914" width="9.140625" style="11"/>
    <col min="5915" max="5958" width="0" style="11" hidden="1" customWidth="1"/>
    <col min="5959" max="5962" width="9.140625" style="11" customWidth="1"/>
    <col min="5963" max="6144" width="9.140625" style="11"/>
    <col min="6145" max="6146" width="0" style="11" hidden="1" customWidth="1"/>
    <col min="6147" max="6147" width="37.42578125" style="11" customWidth="1"/>
    <col min="6148" max="6149" width="4" style="11" customWidth="1"/>
    <col min="6150" max="6151" width="22.85546875" style="11" customWidth="1"/>
    <col min="6152" max="6152" width="22.5703125" style="11" bestFit="1" customWidth="1"/>
    <col min="6153" max="6153" width="9.140625" style="11"/>
    <col min="6154" max="6155" width="8.28515625" style="11" customWidth="1"/>
    <col min="6156" max="6166" width="9.140625" style="11"/>
    <col min="6167" max="6167" width="11.7109375" style="11" bestFit="1" customWidth="1"/>
    <col min="6168" max="6168" width="28.28515625" style="11" bestFit="1" customWidth="1"/>
    <col min="6169" max="6170" width="9.140625" style="11"/>
    <col min="6171" max="6214" width="0" style="11" hidden="1" customWidth="1"/>
    <col min="6215" max="6218" width="9.140625" style="11" customWidth="1"/>
    <col min="6219" max="6400" width="9.140625" style="11"/>
    <col min="6401" max="6402" width="0" style="11" hidden="1" customWidth="1"/>
    <col min="6403" max="6403" width="37.42578125" style="11" customWidth="1"/>
    <col min="6404" max="6405" width="4" style="11" customWidth="1"/>
    <col min="6406" max="6407" width="22.85546875" style="11" customWidth="1"/>
    <col min="6408" max="6408" width="22.5703125" style="11" bestFit="1" customWidth="1"/>
    <col min="6409" max="6409" width="9.140625" style="11"/>
    <col min="6410" max="6411" width="8.28515625" style="11" customWidth="1"/>
    <col min="6412" max="6422" width="9.140625" style="11"/>
    <col min="6423" max="6423" width="11.7109375" style="11" bestFit="1" customWidth="1"/>
    <col min="6424" max="6424" width="28.28515625" style="11" bestFit="1" customWidth="1"/>
    <col min="6425" max="6426" width="9.140625" style="11"/>
    <col min="6427" max="6470" width="0" style="11" hidden="1" customWidth="1"/>
    <col min="6471" max="6474" width="9.140625" style="11" customWidth="1"/>
    <col min="6475" max="6656" width="9.140625" style="11"/>
    <col min="6657" max="6658" width="0" style="11" hidden="1" customWidth="1"/>
    <col min="6659" max="6659" width="37.42578125" style="11" customWidth="1"/>
    <col min="6660" max="6661" width="4" style="11" customWidth="1"/>
    <col min="6662" max="6663" width="22.85546875" style="11" customWidth="1"/>
    <col min="6664" max="6664" width="22.5703125" style="11" bestFit="1" customWidth="1"/>
    <col min="6665" max="6665" width="9.140625" style="11"/>
    <col min="6666" max="6667" width="8.28515625" style="11" customWidth="1"/>
    <col min="6668" max="6678" width="9.140625" style="11"/>
    <col min="6679" max="6679" width="11.7109375" style="11" bestFit="1" customWidth="1"/>
    <col min="6680" max="6680" width="28.28515625" style="11" bestFit="1" customWidth="1"/>
    <col min="6681" max="6682" width="9.140625" style="11"/>
    <col min="6683" max="6726" width="0" style="11" hidden="1" customWidth="1"/>
    <col min="6727" max="6730" width="9.140625" style="11" customWidth="1"/>
    <col min="6731" max="6912" width="9.140625" style="11"/>
    <col min="6913" max="6914" width="0" style="11" hidden="1" customWidth="1"/>
    <col min="6915" max="6915" width="37.42578125" style="11" customWidth="1"/>
    <col min="6916" max="6917" width="4" style="11" customWidth="1"/>
    <col min="6918" max="6919" width="22.85546875" style="11" customWidth="1"/>
    <col min="6920" max="6920" width="22.5703125" style="11" bestFit="1" customWidth="1"/>
    <col min="6921" max="6921" width="9.140625" style="11"/>
    <col min="6922" max="6923" width="8.28515625" style="11" customWidth="1"/>
    <col min="6924" max="6934" width="9.140625" style="11"/>
    <col min="6935" max="6935" width="11.7109375" style="11" bestFit="1" customWidth="1"/>
    <col min="6936" max="6936" width="28.28515625" style="11" bestFit="1" customWidth="1"/>
    <col min="6937" max="6938" width="9.140625" style="11"/>
    <col min="6939" max="6982" width="0" style="11" hidden="1" customWidth="1"/>
    <col min="6983" max="6986" width="9.140625" style="11" customWidth="1"/>
    <col min="6987" max="7168" width="9.140625" style="11"/>
    <col min="7169" max="7170" width="0" style="11" hidden="1" customWidth="1"/>
    <col min="7171" max="7171" width="37.42578125" style="11" customWidth="1"/>
    <col min="7172" max="7173" width="4" style="11" customWidth="1"/>
    <col min="7174" max="7175" width="22.85546875" style="11" customWidth="1"/>
    <col min="7176" max="7176" width="22.5703125" style="11" bestFit="1" customWidth="1"/>
    <col min="7177" max="7177" width="9.140625" style="11"/>
    <col min="7178" max="7179" width="8.28515625" style="11" customWidth="1"/>
    <col min="7180" max="7190" width="9.140625" style="11"/>
    <col min="7191" max="7191" width="11.7109375" style="11" bestFit="1" customWidth="1"/>
    <col min="7192" max="7192" width="28.28515625" style="11" bestFit="1" customWidth="1"/>
    <col min="7193" max="7194" width="9.140625" style="11"/>
    <col min="7195" max="7238" width="0" style="11" hidden="1" customWidth="1"/>
    <col min="7239" max="7242" width="9.140625" style="11" customWidth="1"/>
    <col min="7243" max="7424" width="9.140625" style="11"/>
    <col min="7425" max="7426" width="0" style="11" hidden="1" customWidth="1"/>
    <col min="7427" max="7427" width="37.42578125" style="11" customWidth="1"/>
    <col min="7428" max="7429" width="4" style="11" customWidth="1"/>
    <col min="7430" max="7431" width="22.85546875" style="11" customWidth="1"/>
    <col min="7432" max="7432" width="22.5703125" style="11" bestFit="1" customWidth="1"/>
    <col min="7433" max="7433" width="9.140625" style="11"/>
    <col min="7434" max="7435" width="8.28515625" style="11" customWidth="1"/>
    <col min="7436" max="7446" width="9.140625" style="11"/>
    <col min="7447" max="7447" width="11.7109375" style="11" bestFit="1" customWidth="1"/>
    <col min="7448" max="7448" width="28.28515625" style="11" bestFit="1" customWidth="1"/>
    <col min="7449" max="7450" width="9.140625" style="11"/>
    <col min="7451" max="7494" width="0" style="11" hidden="1" customWidth="1"/>
    <col min="7495" max="7498" width="9.140625" style="11" customWidth="1"/>
    <col min="7499" max="7680" width="9.140625" style="11"/>
    <col min="7681" max="7682" width="0" style="11" hidden="1" customWidth="1"/>
    <col min="7683" max="7683" width="37.42578125" style="11" customWidth="1"/>
    <col min="7684" max="7685" width="4" style="11" customWidth="1"/>
    <col min="7686" max="7687" width="22.85546875" style="11" customWidth="1"/>
    <col min="7688" max="7688" width="22.5703125" style="11" bestFit="1" customWidth="1"/>
    <col min="7689" max="7689" width="9.140625" style="11"/>
    <col min="7690" max="7691" width="8.28515625" style="11" customWidth="1"/>
    <col min="7692" max="7702" width="9.140625" style="11"/>
    <col min="7703" max="7703" width="11.7109375" style="11" bestFit="1" customWidth="1"/>
    <col min="7704" max="7704" width="28.28515625" style="11" bestFit="1" customWidth="1"/>
    <col min="7705" max="7706" width="9.140625" style="11"/>
    <col min="7707" max="7750" width="0" style="11" hidden="1" customWidth="1"/>
    <col min="7751" max="7754" width="9.140625" style="11" customWidth="1"/>
    <col min="7755" max="7936" width="9.140625" style="11"/>
    <col min="7937" max="7938" width="0" style="11" hidden="1" customWidth="1"/>
    <col min="7939" max="7939" width="37.42578125" style="11" customWidth="1"/>
    <col min="7940" max="7941" width="4" style="11" customWidth="1"/>
    <col min="7942" max="7943" width="22.85546875" style="11" customWidth="1"/>
    <col min="7944" max="7944" width="22.5703125" style="11" bestFit="1" customWidth="1"/>
    <col min="7945" max="7945" width="9.140625" style="11"/>
    <col min="7946" max="7947" width="8.28515625" style="11" customWidth="1"/>
    <col min="7948" max="7958" width="9.140625" style="11"/>
    <col min="7959" max="7959" width="11.7109375" style="11" bestFit="1" customWidth="1"/>
    <col min="7960" max="7960" width="28.28515625" style="11" bestFit="1" customWidth="1"/>
    <col min="7961" max="7962" width="9.140625" style="11"/>
    <col min="7963" max="8006" width="0" style="11" hidden="1" customWidth="1"/>
    <col min="8007" max="8010" width="9.140625" style="11" customWidth="1"/>
    <col min="8011" max="8192" width="9.140625" style="11"/>
    <col min="8193" max="8194" width="0" style="11" hidden="1" customWidth="1"/>
    <col min="8195" max="8195" width="37.42578125" style="11" customWidth="1"/>
    <col min="8196" max="8197" width="4" style="11" customWidth="1"/>
    <col min="8198" max="8199" width="22.85546875" style="11" customWidth="1"/>
    <col min="8200" max="8200" width="22.5703125" style="11" bestFit="1" customWidth="1"/>
    <col min="8201" max="8201" width="9.140625" style="11"/>
    <col min="8202" max="8203" width="8.28515625" style="11" customWidth="1"/>
    <col min="8204" max="8214" width="9.140625" style="11"/>
    <col min="8215" max="8215" width="11.7109375" style="11" bestFit="1" customWidth="1"/>
    <col min="8216" max="8216" width="28.28515625" style="11" bestFit="1" customWidth="1"/>
    <col min="8217" max="8218" width="9.140625" style="11"/>
    <col min="8219" max="8262" width="0" style="11" hidden="1" customWidth="1"/>
    <col min="8263" max="8266" width="9.140625" style="11" customWidth="1"/>
    <col min="8267" max="8448" width="9.140625" style="11"/>
    <col min="8449" max="8450" width="0" style="11" hidden="1" customWidth="1"/>
    <col min="8451" max="8451" width="37.42578125" style="11" customWidth="1"/>
    <col min="8452" max="8453" width="4" style="11" customWidth="1"/>
    <col min="8454" max="8455" width="22.85546875" style="11" customWidth="1"/>
    <col min="8456" max="8456" width="22.5703125" style="11" bestFit="1" customWidth="1"/>
    <col min="8457" max="8457" width="9.140625" style="11"/>
    <col min="8458" max="8459" width="8.28515625" style="11" customWidth="1"/>
    <col min="8460" max="8470" width="9.140625" style="11"/>
    <col min="8471" max="8471" width="11.7109375" style="11" bestFit="1" customWidth="1"/>
    <col min="8472" max="8472" width="28.28515625" style="11" bestFit="1" customWidth="1"/>
    <col min="8473" max="8474" width="9.140625" style="11"/>
    <col min="8475" max="8518" width="0" style="11" hidden="1" customWidth="1"/>
    <col min="8519" max="8522" width="9.140625" style="11" customWidth="1"/>
    <col min="8523" max="8704" width="9.140625" style="11"/>
    <col min="8705" max="8706" width="0" style="11" hidden="1" customWidth="1"/>
    <col min="8707" max="8707" width="37.42578125" style="11" customWidth="1"/>
    <col min="8708" max="8709" width="4" style="11" customWidth="1"/>
    <col min="8710" max="8711" width="22.85546875" style="11" customWidth="1"/>
    <col min="8712" max="8712" width="22.5703125" style="11" bestFit="1" customWidth="1"/>
    <col min="8713" max="8713" width="9.140625" style="11"/>
    <col min="8714" max="8715" width="8.28515625" style="11" customWidth="1"/>
    <col min="8716" max="8726" width="9.140625" style="11"/>
    <col min="8727" max="8727" width="11.7109375" style="11" bestFit="1" customWidth="1"/>
    <col min="8728" max="8728" width="28.28515625" style="11" bestFit="1" customWidth="1"/>
    <col min="8729" max="8730" width="9.140625" style="11"/>
    <col min="8731" max="8774" width="0" style="11" hidden="1" customWidth="1"/>
    <col min="8775" max="8778" width="9.140625" style="11" customWidth="1"/>
    <col min="8779" max="8960" width="9.140625" style="11"/>
    <col min="8961" max="8962" width="0" style="11" hidden="1" customWidth="1"/>
    <col min="8963" max="8963" width="37.42578125" style="11" customWidth="1"/>
    <col min="8964" max="8965" width="4" style="11" customWidth="1"/>
    <col min="8966" max="8967" width="22.85546875" style="11" customWidth="1"/>
    <col min="8968" max="8968" width="22.5703125" style="11" bestFit="1" customWidth="1"/>
    <col min="8969" max="8969" width="9.140625" style="11"/>
    <col min="8970" max="8971" width="8.28515625" style="11" customWidth="1"/>
    <col min="8972" max="8982" width="9.140625" style="11"/>
    <col min="8983" max="8983" width="11.7109375" style="11" bestFit="1" customWidth="1"/>
    <col min="8984" max="8984" width="28.28515625" style="11" bestFit="1" customWidth="1"/>
    <col min="8985" max="8986" width="9.140625" style="11"/>
    <col min="8987" max="9030" width="0" style="11" hidden="1" customWidth="1"/>
    <col min="9031" max="9034" width="9.140625" style="11" customWidth="1"/>
    <col min="9035" max="9216" width="9.140625" style="11"/>
    <col min="9217" max="9218" width="0" style="11" hidden="1" customWidth="1"/>
    <col min="9219" max="9219" width="37.42578125" style="11" customWidth="1"/>
    <col min="9220" max="9221" width="4" style="11" customWidth="1"/>
    <col min="9222" max="9223" width="22.85546875" style="11" customWidth="1"/>
    <col min="9224" max="9224" width="22.5703125" style="11" bestFit="1" customWidth="1"/>
    <col min="9225" max="9225" width="9.140625" style="11"/>
    <col min="9226" max="9227" width="8.28515625" style="11" customWidth="1"/>
    <col min="9228" max="9238" width="9.140625" style="11"/>
    <col min="9239" max="9239" width="11.7109375" style="11" bestFit="1" customWidth="1"/>
    <col min="9240" max="9240" width="28.28515625" style="11" bestFit="1" customWidth="1"/>
    <col min="9241" max="9242" width="9.140625" style="11"/>
    <col min="9243" max="9286" width="0" style="11" hidden="1" customWidth="1"/>
    <col min="9287" max="9290" width="9.140625" style="11" customWidth="1"/>
    <col min="9291" max="9472" width="9.140625" style="11"/>
    <col min="9473" max="9474" width="0" style="11" hidden="1" customWidth="1"/>
    <col min="9475" max="9475" width="37.42578125" style="11" customWidth="1"/>
    <col min="9476" max="9477" width="4" style="11" customWidth="1"/>
    <col min="9478" max="9479" width="22.85546875" style="11" customWidth="1"/>
    <col min="9480" max="9480" width="22.5703125" style="11" bestFit="1" customWidth="1"/>
    <col min="9481" max="9481" width="9.140625" style="11"/>
    <col min="9482" max="9483" width="8.28515625" style="11" customWidth="1"/>
    <col min="9484" max="9494" width="9.140625" style="11"/>
    <col min="9495" max="9495" width="11.7109375" style="11" bestFit="1" customWidth="1"/>
    <col min="9496" max="9496" width="28.28515625" style="11" bestFit="1" customWidth="1"/>
    <col min="9497" max="9498" width="9.140625" style="11"/>
    <col min="9499" max="9542" width="0" style="11" hidden="1" customWidth="1"/>
    <col min="9543" max="9546" width="9.140625" style="11" customWidth="1"/>
    <col min="9547" max="9728" width="9.140625" style="11"/>
    <col min="9729" max="9730" width="0" style="11" hidden="1" customWidth="1"/>
    <col min="9731" max="9731" width="37.42578125" style="11" customWidth="1"/>
    <col min="9732" max="9733" width="4" style="11" customWidth="1"/>
    <col min="9734" max="9735" width="22.85546875" style="11" customWidth="1"/>
    <col min="9736" max="9736" width="22.5703125" style="11" bestFit="1" customWidth="1"/>
    <col min="9737" max="9737" width="9.140625" style="11"/>
    <col min="9738" max="9739" width="8.28515625" style="11" customWidth="1"/>
    <col min="9740" max="9750" width="9.140625" style="11"/>
    <col min="9751" max="9751" width="11.7109375" style="11" bestFit="1" customWidth="1"/>
    <col min="9752" max="9752" width="28.28515625" style="11" bestFit="1" customWidth="1"/>
    <col min="9753" max="9754" width="9.140625" style="11"/>
    <col min="9755" max="9798" width="0" style="11" hidden="1" customWidth="1"/>
    <col min="9799" max="9802" width="9.140625" style="11" customWidth="1"/>
    <col min="9803" max="9984" width="9.140625" style="11"/>
    <col min="9985" max="9986" width="0" style="11" hidden="1" customWidth="1"/>
    <col min="9987" max="9987" width="37.42578125" style="11" customWidth="1"/>
    <col min="9988" max="9989" width="4" style="11" customWidth="1"/>
    <col min="9990" max="9991" width="22.85546875" style="11" customWidth="1"/>
    <col min="9992" max="9992" width="22.5703125" style="11" bestFit="1" customWidth="1"/>
    <col min="9993" max="9993" width="9.140625" style="11"/>
    <col min="9994" max="9995" width="8.28515625" style="11" customWidth="1"/>
    <col min="9996" max="10006" width="9.140625" style="11"/>
    <col min="10007" max="10007" width="11.7109375" style="11" bestFit="1" customWidth="1"/>
    <col min="10008" max="10008" width="28.28515625" style="11" bestFit="1" customWidth="1"/>
    <col min="10009" max="10010" width="9.140625" style="11"/>
    <col min="10011" max="10054" width="0" style="11" hidden="1" customWidth="1"/>
    <col min="10055" max="10058" width="9.140625" style="11" customWidth="1"/>
    <col min="10059" max="10240" width="9.140625" style="11"/>
    <col min="10241" max="10242" width="0" style="11" hidden="1" customWidth="1"/>
    <col min="10243" max="10243" width="37.42578125" style="11" customWidth="1"/>
    <col min="10244" max="10245" width="4" style="11" customWidth="1"/>
    <col min="10246" max="10247" width="22.85546875" style="11" customWidth="1"/>
    <col min="10248" max="10248" width="22.5703125" style="11" bestFit="1" customWidth="1"/>
    <col min="10249" max="10249" width="9.140625" style="11"/>
    <col min="10250" max="10251" width="8.28515625" style="11" customWidth="1"/>
    <col min="10252" max="10262" width="9.140625" style="11"/>
    <col min="10263" max="10263" width="11.7109375" style="11" bestFit="1" customWidth="1"/>
    <col min="10264" max="10264" width="28.28515625" style="11" bestFit="1" customWidth="1"/>
    <col min="10265" max="10266" width="9.140625" style="11"/>
    <col min="10267" max="10310" width="0" style="11" hidden="1" customWidth="1"/>
    <col min="10311" max="10314" width="9.140625" style="11" customWidth="1"/>
    <col min="10315" max="10496" width="9.140625" style="11"/>
    <col min="10497" max="10498" width="0" style="11" hidden="1" customWidth="1"/>
    <col min="10499" max="10499" width="37.42578125" style="11" customWidth="1"/>
    <col min="10500" max="10501" width="4" style="11" customWidth="1"/>
    <col min="10502" max="10503" width="22.85546875" style="11" customWidth="1"/>
    <col min="10504" max="10504" width="22.5703125" style="11" bestFit="1" customWidth="1"/>
    <col min="10505" max="10505" width="9.140625" style="11"/>
    <col min="10506" max="10507" width="8.28515625" style="11" customWidth="1"/>
    <col min="10508" max="10518" width="9.140625" style="11"/>
    <col min="10519" max="10519" width="11.7109375" style="11" bestFit="1" customWidth="1"/>
    <col min="10520" max="10520" width="28.28515625" style="11" bestFit="1" customWidth="1"/>
    <col min="10521" max="10522" width="9.140625" style="11"/>
    <col min="10523" max="10566" width="0" style="11" hidden="1" customWidth="1"/>
    <col min="10567" max="10570" width="9.140625" style="11" customWidth="1"/>
    <col min="10571" max="10752" width="9.140625" style="11"/>
    <col min="10753" max="10754" width="0" style="11" hidden="1" customWidth="1"/>
    <col min="10755" max="10755" width="37.42578125" style="11" customWidth="1"/>
    <col min="10756" max="10757" width="4" style="11" customWidth="1"/>
    <col min="10758" max="10759" width="22.85546875" style="11" customWidth="1"/>
    <col min="10760" max="10760" width="22.5703125" style="11" bestFit="1" customWidth="1"/>
    <col min="10761" max="10761" width="9.140625" style="11"/>
    <col min="10762" max="10763" width="8.28515625" style="11" customWidth="1"/>
    <col min="10764" max="10774" width="9.140625" style="11"/>
    <col min="10775" max="10775" width="11.7109375" style="11" bestFit="1" customWidth="1"/>
    <col min="10776" max="10776" width="28.28515625" style="11" bestFit="1" customWidth="1"/>
    <col min="10777" max="10778" width="9.140625" style="11"/>
    <col min="10779" max="10822" width="0" style="11" hidden="1" customWidth="1"/>
    <col min="10823" max="10826" width="9.140625" style="11" customWidth="1"/>
    <col min="10827" max="11008" width="9.140625" style="11"/>
    <col min="11009" max="11010" width="0" style="11" hidden="1" customWidth="1"/>
    <col min="11011" max="11011" width="37.42578125" style="11" customWidth="1"/>
    <col min="11012" max="11013" width="4" style="11" customWidth="1"/>
    <col min="11014" max="11015" width="22.85546875" style="11" customWidth="1"/>
    <col min="11016" max="11016" width="22.5703125" style="11" bestFit="1" customWidth="1"/>
    <col min="11017" max="11017" width="9.140625" style="11"/>
    <col min="11018" max="11019" width="8.28515625" style="11" customWidth="1"/>
    <col min="11020" max="11030" width="9.140625" style="11"/>
    <col min="11031" max="11031" width="11.7109375" style="11" bestFit="1" customWidth="1"/>
    <col min="11032" max="11032" width="28.28515625" style="11" bestFit="1" customWidth="1"/>
    <col min="11033" max="11034" width="9.140625" style="11"/>
    <col min="11035" max="11078" width="0" style="11" hidden="1" customWidth="1"/>
    <col min="11079" max="11082" width="9.140625" style="11" customWidth="1"/>
    <col min="11083" max="11264" width="9.140625" style="11"/>
    <col min="11265" max="11266" width="0" style="11" hidden="1" customWidth="1"/>
    <col min="11267" max="11267" width="37.42578125" style="11" customWidth="1"/>
    <col min="11268" max="11269" width="4" style="11" customWidth="1"/>
    <col min="11270" max="11271" width="22.85546875" style="11" customWidth="1"/>
    <col min="11272" max="11272" width="22.5703125" style="11" bestFit="1" customWidth="1"/>
    <col min="11273" max="11273" width="9.140625" style="11"/>
    <col min="11274" max="11275" width="8.28515625" style="11" customWidth="1"/>
    <col min="11276" max="11286" width="9.140625" style="11"/>
    <col min="11287" max="11287" width="11.7109375" style="11" bestFit="1" customWidth="1"/>
    <col min="11288" max="11288" width="28.28515625" style="11" bestFit="1" customWidth="1"/>
    <col min="11289" max="11290" width="9.140625" style="11"/>
    <col min="11291" max="11334" width="0" style="11" hidden="1" customWidth="1"/>
    <col min="11335" max="11338" width="9.140625" style="11" customWidth="1"/>
    <col min="11339" max="11520" width="9.140625" style="11"/>
    <col min="11521" max="11522" width="0" style="11" hidden="1" customWidth="1"/>
    <col min="11523" max="11523" width="37.42578125" style="11" customWidth="1"/>
    <col min="11524" max="11525" width="4" style="11" customWidth="1"/>
    <col min="11526" max="11527" width="22.85546875" style="11" customWidth="1"/>
    <col min="11528" max="11528" width="22.5703125" style="11" bestFit="1" customWidth="1"/>
    <col min="11529" max="11529" width="9.140625" style="11"/>
    <col min="11530" max="11531" width="8.28515625" style="11" customWidth="1"/>
    <col min="11532" max="11542" width="9.140625" style="11"/>
    <col min="11543" max="11543" width="11.7109375" style="11" bestFit="1" customWidth="1"/>
    <col min="11544" max="11544" width="28.28515625" style="11" bestFit="1" customWidth="1"/>
    <col min="11545" max="11546" width="9.140625" style="11"/>
    <col min="11547" max="11590" width="0" style="11" hidden="1" customWidth="1"/>
    <col min="11591" max="11594" width="9.140625" style="11" customWidth="1"/>
    <col min="11595" max="11776" width="9.140625" style="11"/>
    <col min="11777" max="11778" width="0" style="11" hidden="1" customWidth="1"/>
    <col min="11779" max="11779" width="37.42578125" style="11" customWidth="1"/>
    <col min="11780" max="11781" width="4" style="11" customWidth="1"/>
    <col min="11782" max="11783" width="22.85546875" style="11" customWidth="1"/>
    <col min="11784" max="11784" width="22.5703125" style="11" bestFit="1" customWidth="1"/>
    <col min="11785" max="11785" width="9.140625" style="11"/>
    <col min="11786" max="11787" width="8.28515625" style="11" customWidth="1"/>
    <col min="11788" max="11798" width="9.140625" style="11"/>
    <col min="11799" max="11799" width="11.7109375" style="11" bestFit="1" customWidth="1"/>
    <col min="11800" max="11800" width="28.28515625" style="11" bestFit="1" customWidth="1"/>
    <col min="11801" max="11802" width="9.140625" style="11"/>
    <col min="11803" max="11846" width="0" style="11" hidden="1" customWidth="1"/>
    <col min="11847" max="11850" width="9.140625" style="11" customWidth="1"/>
    <col min="11851" max="12032" width="9.140625" style="11"/>
    <col min="12033" max="12034" width="0" style="11" hidden="1" customWidth="1"/>
    <col min="12035" max="12035" width="37.42578125" style="11" customWidth="1"/>
    <col min="12036" max="12037" width="4" style="11" customWidth="1"/>
    <col min="12038" max="12039" width="22.85546875" style="11" customWidth="1"/>
    <col min="12040" max="12040" width="22.5703125" style="11" bestFit="1" customWidth="1"/>
    <col min="12041" max="12041" width="9.140625" style="11"/>
    <col min="12042" max="12043" width="8.28515625" style="11" customWidth="1"/>
    <col min="12044" max="12054" width="9.140625" style="11"/>
    <col min="12055" max="12055" width="11.7109375" style="11" bestFit="1" customWidth="1"/>
    <col min="12056" max="12056" width="28.28515625" style="11" bestFit="1" customWidth="1"/>
    <col min="12057" max="12058" width="9.140625" style="11"/>
    <col min="12059" max="12102" width="0" style="11" hidden="1" customWidth="1"/>
    <col min="12103" max="12106" width="9.140625" style="11" customWidth="1"/>
    <col min="12107" max="12288" width="9.140625" style="11"/>
    <col min="12289" max="12290" width="0" style="11" hidden="1" customWidth="1"/>
    <col min="12291" max="12291" width="37.42578125" style="11" customWidth="1"/>
    <col min="12292" max="12293" width="4" style="11" customWidth="1"/>
    <col min="12294" max="12295" width="22.85546875" style="11" customWidth="1"/>
    <col min="12296" max="12296" width="22.5703125" style="11" bestFit="1" customWidth="1"/>
    <col min="12297" max="12297" width="9.140625" style="11"/>
    <col min="12298" max="12299" width="8.28515625" style="11" customWidth="1"/>
    <col min="12300" max="12310" width="9.140625" style="11"/>
    <col min="12311" max="12311" width="11.7109375" style="11" bestFit="1" customWidth="1"/>
    <col min="12312" max="12312" width="28.28515625" style="11" bestFit="1" customWidth="1"/>
    <col min="12313" max="12314" width="9.140625" style="11"/>
    <col min="12315" max="12358" width="0" style="11" hidden="1" customWidth="1"/>
    <col min="12359" max="12362" width="9.140625" style="11" customWidth="1"/>
    <col min="12363" max="12544" width="9.140625" style="11"/>
    <col min="12545" max="12546" width="0" style="11" hidden="1" customWidth="1"/>
    <col min="12547" max="12547" width="37.42578125" style="11" customWidth="1"/>
    <col min="12548" max="12549" width="4" style="11" customWidth="1"/>
    <col min="12550" max="12551" width="22.85546875" style="11" customWidth="1"/>
    <col min="12552" max="12552" width="22.5703125" style="11" bestFit="1" customWidth="1"/>
    <col min="12553" max="12553" width="9.140625" style="11"/>
    <col min="12554" max="12555" width="8.28515625" style="11" customWidth="1"/>
    <col min="12556" max="12566" width="9.140625" style="11"/>
    <col min="12567" max="12567" width="11.7109375" style="11" bestFit="1" customWidth="1"/>
    <col min="12568" max="12568" width="28.28515625" style="11" bestFit="1" customWidth="1"/>
    <col min="12569" max="12570" width="9.140625" style="11"/>
    <col min="12571" max="12614" width="0" style="11" hidden="1" customWidth="1"/>
    <col min="12615" max="12618" width="9.140625" style="11" customWidth="1"/>
    <col min="12619" max="12800" width="9.140625" style="11"/>
    <col min="12801" max="12802" width="0" style="11" hidden="1" customWidth="1"/>
    <col min="12803" max="12803" width="37.42578125" style="11" customWidth="1"/>
    <col min="12804" max="12805" width="4" style="11" customWidth="1"/>
    <col min="12806" max="12807" width="22.85546875" style="11" customWidth="1"/>
    <col min="12808" max="12808" width="22.5703125" style="11" bestFit="1" customWidth="1"/>
    <col min="12809" max="12809" width="9.140625" style="11"/>
    <col min="12810" max="12811" width="8.28515625" style="11" customWidth="1"/>
    <col min="12812" max="12822" width="9.140625" style="11"/>
    <col min="12823" max="12823" width="11.7109375" style="11" bestFit="1" customWidth="1"/>
    <col min="12824" max="12824" width="28.28515625" style="11" bestFit="1" customWidth="1"/>
    <col min="12825" max="12826" width="9.140625" style="11"/>
    <col min="12827" max="12870" width="0" style="11" hidden="1" customWidth="1"/>
    <col min="12871" max="12874" width="9.140625" style="11" customWidth="1"/>
    <col min="12875" max="13056" width="9.140625" style="11"/>
    <col min="13057" max="13058" width="0" style="11" hidden="1" customWidth="1"/>
    <col min="13059" max="13059" width="37.42578125" style="11" customWidth="1"/>
    <col min="13060" max="13061" width="4" style="11" customWidth="1"/>
    <col min="13062" max="13063" width="22.85546875" style="11" customWidth="1"/>
    <col min="13064" max="13064" width="22.5703125" style="11" bestFit="1" customWidth="1"/>
    <col min="13065" max="13065" width="9.140625" style="11"/>
    <col min="13066" max="13067" width="8.28515625" style="11" customWidth="1"/>
    <col min="13068" max="13078" width="9.140625" style="11"/>
    <col min="13079" max="13079" width="11.7109375" style="11" bestFit="1" customWidth="1"/>
    <col min="13080" max="13080" width="28.28515625" style="11" bestFit="1" customWidth="1"/>
    <col min="13081" max="13082" width="9.140625" style="11"/>
    <col min="13083" max="13126" width="0" style="11" hidden="1" customWidth="1"/>
    <col min="13127" max="13130" width="9.140625" style="11" customWidth="1"/>
    <col min="13131" max="13312" width="9.140625" style="11"/>
    <col min="13313" max="13314" width="0" style="11" hidden="1" customWidth="1"/>
    <col min="13315" max="13315" width="37.42578125" style="11" customWidth="1"/>
    <col min="13316" max="13317" width="4" style="11" customWidth="1"/>
    <col min="13318" max="13319" width="22.85546875" style="11" customWidth="1"/>
    <col min="13320" max="13320" width="22.5703125" style="11" bestFit="1" customWidth="1"/>
    <col min="13321" max="13321" width="9.140625" style="11"/>
    <col min="13322" max="13323" width="8.28515625" style="11" customWidth="1"/>
    <col min="13324" max="13334" width="9.140625" style="11"/>
    <col min="13335" max="13335" width="11.7109375" style="11" bestFit="1" customWidth="1"/>
    <col min="13336" max="13336" width="28.28515625" style="11" bestFit="1" customWidth="1"/>
    <col min="13337" max="13338" width="9.140625" style="11"/>
    <col min="13339" max="13382" width="0" style="11" hidden="1" customWidth="1"/>
    <col min="13383" max="13386" width="9.140625" style="11" customWidth="1"/>
    <col min="13387" max="13568" width="9.140625" style="11"/>
    <col min="13569" max="13570" width="0" style="11" hidden="1" customWidth="1"/>
    <col min="13571" max="13571" width="37.42578125" style="11" customWidth="1"/>
    <col min="13572" max="13573" width="4" style="11" customWidth="1"/>
    <col min="13574" max="13575" width="22.85546875" style="11" customWidth="1"/>
    <col min="13576" max="13576" width="22.5703125" style="11" bestFit="1" customWidth="1"/>
    <col min="13577" max="13577" width="9.140625" style="11"/>
    <col min="13578" max="13579" width="8.28515625" style="11" customWidth="1"/>
    <col min="13580" max="13590" width="9.140625" style="11"/>
    <col min="13591" max="13591" width="11.7109375" style="11" bestFit="1" customWidth="1"/>
    <col min="13592" max="13592" width="28.28515625" style="11" bestFit="1" customWidth="1"/>
    <col min="13593" max="13594" width="9.140625" style="11"/>
    <col min="13595" max="13638" width="0" style="11" hidden="1" customWidth="1"/>
    <col min="13639" max="13642" width="9.140625" style="11" customWidth="1"/>
    <col min="13643" max="13824" width="9.140625" style="11"/>
    <col min="13825" max="13826" width="0" style="11" hidden="1" customWidth="1"/>
    <col min="13827" max="13827" width="37.42578125" style="11" customWidth="1"/>
    <col min="13828" max="13829" width="4" style="11" customWidth="1"/>
    <col min="13830" max="13831" width="22.85546875" style="11" customWidth="1"/>
    <col min="13832" max="13832" width="22.5703125" style="11" bestFit="1" customWidth="1"/>
    <col min="13833" max="13833" width="9.140625" style="11"/>
    <col min="13834" max="13835" width="8.28515625" style="11" customWidth="1"/>
    <col min="13836" max="13846" width="9.140625" style="11"/>
    <col min="13847" max="13847" width="11.7109375" style="11" bestFit="1" customWidth="1"/>
    <col min="13848" max="13848" width="28.28515625" style="11" bestFit="1" customWidth="1"/>
    <col min="13849" max="13850" width="9.140625" style="11"/>
    <col min="13851" max="13894" width="0" style="11" hidden="1" customWidth="1"/>
    <col min="13895" max="13898" width="9.140625" style="11" customWidth="1"/>
    <col min="13899" max="14080" width="9.140625" style="11"/>
    <col min="14081" max="14082" width="0" style="11" hidden="1" customWidth="1"/>
    <col min="14083" max="14083" width="37.42578125" style="11" customWidth="1"/>
    <col min="14084" max="14085" width="4" style="11" customWidth="1"/>
    <col min="14086" max="14087" width="22.85546875" style="11" customWidth="1"/>
    <col min="14088" max="14088" width="22.5703125" style="11" bestFit="1" customWidth="1"/>
    <col min="14089" max="14089" width="9.140625" style="11"/>
    <col min="14090" max="14091" width="8.28515625" style="11" customWidth="1"/>
    <col min="14092" max="14102" width="9.140625" style="11"/>
    <col min="14103" max="14103" width="11.7109375" style="11" bestFit="1" customWidth="1"/>
    <col min="14104" max="14104" width="28.28515625" style="11" bestFit="1" customWidth="1"/>
    <col min="14105" max="14106" width="9.140625" style="11"/>
    <col min="14107" max="14150" width="0" style="11" hidden="1" customWidth="1"/>
    <col min="14151" max="14154" width="9.140625" style="11" customWidth="1"/>
    <col min="14155" max="14336" width="9.140625" style="11"/>
    <col min="14337" max="14338" width="0" style="11" hidden="1" customWidth="1"/>
    <col min="14339" max="14339" width="37.42578125" style="11" customWidth="1"/>
    <col min="14340" max="14341" width="4" style="11" customWidth="1"/>
    <col min="14342" max="14343" width="22.85546875" style="11" customWidth="1"/>
    <col min="14344" max="14344" width="22.5703125" style="11" bestFit="1" customWidth="1"/>
    <col min="14345" max="14345" width="9.140625" style="11"/>
    <col min="14346" max="14347" width="8.28515625" style="11" customWidth="1"/>
    <col min="14348" max="14358" width="9.140625" style="11"/>
    <col min="14359" max="14359" width="11.7109375" style="11" bestFit="1" customWidth="1"/>
    <col min="14360" max="14360" width="28.28515625" style="11" bestFit="1" customWidth="1"/>
    <col min="14361" max="14362" width="9.140625" style="11"/>
    <col min="14363" max="14406" width="0" style="11" hidden="1" customWidth="1"/>
    <col min="14407" max="14410" width="9.140625" style="11" customWidth="1"/>
    <col min="14411" max="14592" width="9.140625" style="11"/>
    <col min="14593" max="14594" width="0" style="11" hidden="1" customWidth="1"/>
    <col min="14595" max="14595" width="37.42578125" style="11" customWidth="1"/>
    <col min="14596" max="14597" width="4" style="11" customWidth="1"/>
    <col min="14598" max="14599" width="22.85546875" style="11" customWidth="1"/>
    <col min="14600" max="14600" width="22.5703125" style="11" bestFit="1" customWidth="1"/>
    <col min="14601" max="14601" width="9.140625" style="11"/>
    <col min="14602" max="14603" width="8.28515625" style="11" customWidth="1"/>
    <col min="14604" max="14614" width="9.140625" style="11"/>
    <col min="14615" max="14615" width="11.7109375" style="11" bestFit="1" customWidth="1"/>
    <col min="14616" max="14616" width="28.28515625" style="11" bestFit="1" customWidth="1"/>
    <col min="14617" max="14618" width="9.140625" style="11"/>
    <col min="14619" max="14662" width="0" style="11" hidden="1" customWidth="1"/>
    <col min="14663" max="14666" width="9.140625" style="11" customWidth="1"/>
    <col min="14667" max="14848" width="9.140625" style="11"/>
    <col min="14849" max="14850" width="0" style="11" hidden="1" customWidth="1"/>
    <col min="14851" max="14851" width="37.42578125" style="11" customWidth="1"/>
    <col min="14852" max="14853" width="4" style="11" customWidth="1"/>
    <col min="14854" max="14855" width="22.85546875" style="11" customWidth="1"/>
    <col min="14856" max="14856" width="22.5703125" style="11" bestFit="1" customWidth="1"/>
    <col min="14857" max="14857" width="9.140625" style="11"/>
    <col min="14858" max="14859" width="8.28515625" style="11" customWidth="1"/>
    <col min="14860" max="14870" width="9.140625" style="11"/>
    <col min="14871" max="14871" width="11.7109375" style="11" bestFit="1" customWidth="1"/>
    <col min="14872" max="14872" width="28.28515625" style="11" bestFit="1" customWidth="1"/>
    <col min="14873" max="14874" width="9.140625" style="11"/>
    <col min="14875" max="14918" width="0" style="11" hidden="1" customWidth="1"/>
    <col min="14919" max="14922" width="9.140625" style="11" customWidth="1"/>
    <col min="14923" max="15104" width="9.140625" style="11"/>
    <col min="15105" max="15106" width="0" style="11" hidden="1" customWidth="1"/>
    <col min="15107" max="15107" width="37.42578125" style="11" customWidth="1"/>
    <col min="15108" max="15109" width="4" style="11" customWidth="1"/>
    <col min="15110" max="15111" width="22.85546875" style="11" customWidth="1"/>
    <col min="15112" max="15112" width="22.5703125" style="11" bestFit="1" customWidth="1"/>
    <col min="15113" max="15113" width="9.140625" style="11"/>
    <col min="15114" max="15115" width="8.28515625" style="11" customWidth="1"/>
    <col min="15116" max="15126" width="9.140625" style="11"/>
    <col min="15127" max="15127" width="11.7109375" style="11" bestFit="1" customWidth="1"/>
    <col min="15128" max="15128" width="28.28515625" style="11" bestFit="1" customWidth="1"/>
    <col min="15129" max="15130" width="9.140625" style="11"/>
    <col min="15131" max="15174" width="0" style="11" hidden="1" customWidth="1"/>
    <col min="15175" max="15178" width="9.140625" style="11" customWidth="1"/>
    <col min="15179" max="15360" width="9.140625" style="11"/>
    <col min="15361" max="15362" width="0" style="11" hidden="1" customWidth="1"/>
    <col min="15363" max="15363" width="37.42578125" style="11" customWidth="1"/>
    <col min="15364" max="15365" width="4" style="11" customWidth="1"/>
    <col min="15366" max="15367" width="22.85546875" style="11" customWidth="1"/>
    <col min="15368" max="15368" width="22.5703125" style="11" bestFit="1" customWidth="1"/>
    <col min="15369" max="15369" width="9.140625" style="11"/>
    <col min="15370" max="15371" width="8.28515625" style="11" customWidth="1"/>
    <col min="15372" max="15382" width="9.140625" style="11"/>
    <col min="15383" max="15383" width="11.7109375" style="11" bestFit="1" customWidth="1"/>
    <col min="15384" max="15384" width="28.28515625" style="11" bestFit="1" customWidth="1"/>
    <col min="15385" max="15386" width="9.140625" style="11"/>
    <col min="15387" max="15430" width="0" style="11" hidden="1" customWidth="1"/>
    <col min="15431" max="15434" width="9.140625" style="11" customWidth="1"/>
    <col min="15435" max="15616" width="9.140625" style="11"/>
    <col min="15617" max="15618" width="0" style="11" hidden="1" customWidth="1"/>
    <col min="15619" max="15619" width="37.42578125" style="11" customWidth="1"/>
    <col min="15620" max="15621" width="4" style="11" customWidth="1"/>
    <col min="15622" max="15623" width="22.85546875" style="11" customWidth="1"/>
    <col min="15624" max="15624" width="22.5703125" style="11" bestFit="1" customWidth="1"/>
    <col min="15625" max="15625" width="9.140625" style="11"/>
    <col min="15626" max="15627" width="8.28515625" style="11" customWidth="1"/>
    <col min="15628" max="15638" width="9.140625" style="11"/>
    <col min="15639" max="15639" width="11.7109375" style="11" bestFit="1" customWidth="1"/>
    <col min="15640" max="15640" width="28.28515625" style="11" bestFit="1" customWidth="1"/>
    <col min="15641" max="15642" width="9.140625" style="11"/>
    <col min="15643" max="15686" width="0" style="11" hidden="1" customWidth="1"/>
    <col min="15687" max="15690" width="9.140625" style="11" customWidth="1"/>
    <col min="15691" max="15872" width="9.140625" style="11"/>
    <col min="15873" max="15874" width="0" style="11" hidden="1" customWidth="1"/>
    <col min="15875" max="15875" width="37.42578125" style="11" customWidth="1"/>
    <col min="15876" max="15877" width="4" style="11" customWidth="1"/>
    <col min="15878" max="15879" width="22.85546875" style="11" customWidth="1"/>
    <col min="15880" max="15880" width="22.5703125" style="11" bestFit="1" customWidth="1"/>
    <col min="15881" max="15881" width="9.140625" style="11"/>
    <col min="15882" max="15883" width="8.28515625" style="11" customWidth="1"/>
    <col min="15884" max="15894" width="9.140625" style="11"/>
    <col min="15895" max="15895" width="11.7109375" style="11" bestFit="1" customWidth="1"/>
    <col min="15896" max="15896" width="28.28515625" style="11" bestFit="1" customWidth="1"/>
    <col min="15897" max="15898" width="9.140625" style="11"/>
    <col min="15899" max="15942" width="0" style="11" hidden="1" customWidth="1"/>
    <col min="15943" max="15946" width="9.140625" style="11" customWidth="1"/>
    <col min="15947" max="16128" width="9.140625" style="11"/>
    <col min="16129" max="16130" width="0" style="11" hidden="1" customWidth="1"/>
    <col min="16131" max="16131" width="37.42578125" style="11" customWidth="1"/>
    <col min="16132" max="16133" width="4" style="11" customWidth="1"/>
    <col min="16134" max="16135" width="22.85546875" style="11" customWidth="1"/>
    <col min="16136" max="16136" width="22.5703125" style="11" bestFit="1" customWidth="1"/>
    <col min="16137" max="16137" width="9.140625" style="11"/>
    <col min="16138" max="16139" width="8.28515625" style="11" customWidth="1"/>
    <col min="16140" max="16150" width="9.140625" style="11"/>
    <col min="16151" max="16151" width="11.7109375" style="11" bestFit="1" customWidth="1"/>
    <col min="16152" max="16152" width="28.28515625" style="11" bestFit="1" customWidth="1"/>
    <col min="16153" max="16154" width="9.140625" style="11"/>
    <col min="16155" max="16198" width="0" style="11" hidden="1" customWidth="1"/>
    <col min="16199" max="16202" width="9.140625" style="11" customWidth="1"/>
    <col min="16203" max="16384" width="9.140625" style="11"/>
  </cols>
  <sheetData>
    <row r="1" spans="1:54" ht="33" customHeight="1">
      <c r="C1" s="405" t="s">
        <v>2409</v>
      </c>
      <c r="D1" s="13"/>
      <c r="E1" s="13"/>
      <c r="F1" s="13"/>
      <c r="G1" s="13"/>
      <c r="AA1" s="841" t="s">
        <v>1055</v>
      </c>
      <c r="AZ1" s="11" t="s">
        <v>1055</v>
      </c>
      <c r="BA1" s="11" t="s">
        <v>854</v>
      </c>
      <c r="BB1" s="11" t="s">
        <v>1657</v>
      </c>
    </row>
    <row r="2" spans="1:54" ht="12.75" hidden="1" customHeight="1">
      <c r="A2" s="505" t="s">
        <v>741</v>
      </c>
      <c r="C2" s="59"/>
      <c r="D2" s="13"/>
      <c r="E2" s="13"/>
      <c r="F2" s="443" t="s">
        <v>583</v>
      </c>
      <c r="G2" s="443" t="s">
        <v>1222</v>
      </c>
    </row>
    <row r="3" spans="1:54" ht="21" customHeight="1" thickBot="1">
      <c r="A3" s="506" t="s">
        <v>1389</v>
      </c>
      <c r="B3" s="18" t="s">
        <v>538</v>
      </c>
      <c r="C3" s="1265" t="s">
        <v>2129</v>
      </c>
      <c r="D3" s="13"/>
      <c r="E3" s="13"/>
    </row>
    <row r="4" spans="1:54" ht="20.100000000000001" customHeight="1" thickTop="1">
      <c r="A4" s="418" t="s">
        <v>1302</v>
      </c>
      <c r="B4" s="418" t="s">
        <v>1303</v>
      </c>
      <c r="C4" s="421">
        <f>ChosenYear</f>
        <v>2013</v>
      </c>
      <c r="D4" s="317"/>
      <c r="E4" s="317"/>
      <c r="F4" s="1167" t="s">
        <v>2410</v>
      </c>
      <c r="G4" s="1168" t="s">
        <v>2411</v>
      </c>
      <c r="I4" s="17"/>
      <c r="AD4" s="186" t="s">
        <v>365</v>
      </c>
      <c r="AE4" s="186" t="s">
        <v>366</v>
      </c>
    </row>
    <row r="5" spans="1:54" ht="20.100000000000001" customHeight="1" thickBot="1">
      <c r="A5" s="419" t="s">
        <v>538</v>
      </c>
      <c r="B5" s="419" t="s">
        <v>539</v>
      </c>
      <c r="C5" s="65"/>
      <c r="D5" s="66"/>
      <c r="E5" s="66"/>
      <c r="F5" s="1147" t="s">
        <v>2387</v>
      </c>
      <c r="G5" s="1147" t="s">
        <v>2388</v>
      </c>
      <c r="H5" s="16"/>
    </row>
    <row r="6" spans="1:54" ht="19.5" customHeight="1" thickBot="1">
      <c r="A6" s="18" t="s">
        <v>276</v>
      </c>
      <c r="B6" s="18" t="s">
        <v>615</v>
      </c>
      <c r="C6" s="1150" t="s">
        <v>2412</v>
      </c>
      <c r="D6" s="439">
        <v>1</v>
      </c>
      <c r="E6" s="439" t="s">
        <v>369</v>
      </c>
      <c r="F6" s="905">
        <v>0</v>
      </c>
      <c r="G6" s="906">
        <v>0</v>
      </c>
      <c r="J6" s="660"/>
      <c r="W6" s="660"/>
      <c r="AA6" s="842" t="s">
        <v>116</v>
      </c>
      <c r="AD6" s="248">
        <v>0</v>
      </c>
      <c r="AE6" s="197">
        <v>0</v>
      </c>
      <c r="AZ6" s="11" t="s">
        <v>116</v>
      </c>
      <c r="BA6" s="11" t="s">
        <v>1133</v>
      </c>
      <c r="BB6" s="11" t="s">
        <v>1658</v>
      </c>
    </row>
    <row r="7" spans="1:54" ht="19.5" customHeight="1">
      <c r="A7" s="18" t="s">
        <v>277</v>
      </c>
      <c r="B7" s="18" t="s">
        <v>615</v>
      </c>
      <c r="C7" s="1155" t="s">
        <v>2413</v>
      </c>
      <c r="D7" s="439">
        <v>2</v>
      </c>
      <c r="E7" s="439" t="s">
        <v>368</v>
      </c>
      <c r="F7" s="541">
        <f>F6-F8</f>
        <v>0</v>
      </c>
      <c r="G7" s="542">
        <f>G6-G8</f>
        <v>0</v>
      </c>
      <c r="AA7" s="843" t="s">
        <v>117</v>
      </c>
      <c r="AD7" s="188">
        <f>AD6-AD8</f>
        <v>0</v>
      </c>
      <c r="AE7" s="188">
        <f>AE6-AE8</f>
        <v>0</v>
      </c>
      <c r="AZ7" s="11" t="s">
        <v>117</v>
      </c>
      <c r="BA7" s="11" t="s">
        <v>857</v>
      </c>
      <c r="BB7" s="11" t="s">
        <v>1659</v>
      </c>
    </row>
    <row r="8" spans="1:54" ht="19.5" customHeight="1">
      <c r="A8" s="18" t="s">
        <v>278</v>
      </c>
      <c r="B8" s="18" t="s">
        <v>615</v>
      </c>
      <c r="C8" s="1150" t="s">
        <v>2414</v>
      </c>
      <c r="D8" s="439">
        <v>3</v>
      </c>
      <c r="E8" s="439" t="s">
        <v>369</v>
      </c>
      <c r="F8" s="905">
        <v>0</v>
      </c>
      <c r="G8" s="906">
        <v>0</v>
      </c>
      <c r="J8" s="660"/>
      <c r="W8" s="660"/>
      <c r="X8" s="660"/>
      <c r="AA8" s="843" t="s">
        <v>118</v>
      </c>
      <c r="AD8" s="188">
        <v>0</v>
      </c>
      <c r="AE8" s="188">
        <v>0</v>
      </c>
      <c r="AZ8" s="11" t="s">
        <v>118</v>
      </c>
      <c r="BA8" s="11" t="s">
        <v>1134</v>
      </c>
      <c r="BB8" s="11" t="s">
        <v>1660</v>
      </c>
    </row>
    <row r="9" spans="1:54" ht="19.5" customHeight="1">
      <c r="A9" s="18" t="s">
        <v>279</v>
      </c>
      <c r="B9" s="18" t="s">
        <v>615</v>
      </c>
      <c r="C9" s="1152" t="s">
        <v>2415</v>
      </c>
      <c r="D9" s="439">
        <v>4</v>
      </c>
      <c r="E9" s="439" t="s">
        <v>370</v>
      </c>
      <c r="F9" s="895">
        <v>0</v>
      </c>
      <c r="G9" s="907">
        <v>0</v>
      </c>
      <c r="AA9" s="843" t="s">
        <v>119</v>
      </c>
      <c r="AD9" s="188">
        <v>0</v>
      </c>
      <c r="AE9" s="188">
        <v>0</v>
      </c>
      <c r="AZ9" s="11" t="s">
        <v>119</v>
      </c>
      <c r="BA9" s="11" t="s">
        <v>858</v>
      </c>
      <c r="BB9" s="11" t="s">
        <v>1614</v>
      </c>
    </row>
    <row r="10" spans="1:54" ht="19.5" customHeight="1">
      <c r="A10" s="18" t="s">
        <v>280</v>
      </c>
      <c r="B10" s="18" t="s">
        <v>615</v>
      </c>
      <c r="C10" s="1169" t="s">
        <v>2416</v>
      </c>
      <c r="D10" s="439">
        <v>5</v>
      </c>
      <c r="E10" s="439" t="s">
        <v>368</v>
      </c>
      <c r="F10" s="895">
        <v>0</v>
      </c>
      <c r="G10" s="908">
        <v>0</v>
      </c>
      <c r="AA10" s="843" t="s">
        <v>120</v>
      </c>
      <c r="AD10" s="188">
        <v>0</v>
      </c>
      <c r="AE10" s="188">
        <v>0</v>
      </c>
      <c r="AZ10" s="11" t="s">
        <v>120</v>
      </c>
      <c r="BA10" s="11" t="s">
        <v>859</v>
      </c>
      <c r="BB10" s="11" t="s">
        <v>1615</v>
      </c>
    </row>
    <row r="11" spans="1:54" ht="19.5" customHeight="1">
      <c r="A11" s="18" t="s">
        <v>281</v>
      </c>
      <c r="B11" s="18" t="s">
        <v>615</v>
      </c>
      <c r="C11" s="1152" t="s">
        <v>2417</v>
      </c>
      <c r="D11" s="439">
        <v>6</v>
      </c>
      <c r="E11" s="439" t="s">
        <v>368</v>
      </c>
      <c r="F11" s="893">
        <v>0</v>
      </c>
      <c r="G11" s="909"/>
      <c r="AA11" s="843" t="s">
        <v>121</v>
      </c>
      <c r="AD11" s="188">
        <v>0</v>
      </c>
      <c r="AE11" s="188"/>
      <c r="AZ11" s="11" t="s">
        <v>121</v>
      </c>
      <c r="BA11" s="11" t="s">
        <v>860</v>
      </c>
      <c r="BB11" s="11" t="s">
        <v>1661</v>
      </c>
    </row>
    <row r="12" spans="1:54" ht="19.5" customHeight="1">
      <c r="A12" s="18" t="s">
        <v>282</v>
      </c>
      <c r="B12" s="18" t="s">
        <v>615</v>
      </c>
      <c r="C12" s="1152" t="s">
        <v>2418</v>
      </c>
      <c r="D12" s="439">
        <v>7</v>
      </c>
      <c r="E12" s="439" t="s">
        <v>368</v>
      </c>
      <c r="F12" s="893">
        <v>0</v>
      </c>
      <c r="G12" s="909"/>
      <c r="AA12" s="843" t="s">
        <v>122</v>
      </c>
      <c r="AD12" s="188">
        <v>0</v>
      </c>
      <c r="AE12" s="188"/>
      <c r="AZ12" s="11" t="s">
        <v>122</v>
      </c>
      <c r="BA12" s="11" t="s">
        <v>861</v>
      </c>
      <c r="BB12" s="11" t="s">
        <v>1662</v>
      </c>
    </row>
    <row r="13" spans="1:54" ht="19.5" customHeight="1">
      <c r="A13" s="18" t="s">
        <v>283</v>
      </c>
      <c r="B13" s="18" t="s">
        <v>615</v>
      </c>
      <c r="C13" s="1152" t="s">
        <v>2419</v>
      </c>
      <c r="D13" s="439">
        <v>8</v>
      </c>
      <c r="E13" s="439" t="s">
        <v>368</v>
      </c>
      <c r="F13" s="893">
        <v>0</v>
      </c>
      <c r="G13" s="909"/>
      <c r="AA13" s="843" t="s">
        <v>123</v>
      </c>
      <c r="AD13" s="188">
        <v>0</v>
      </c>
      <c r="AE13" s="188"/>
      <c r="AZ13" s="11" t="s">
        <v>123</v>
      </c>
      <c r="BA13" s="11" t="s">
        <v>955</v>
      </c>
      <c r="BB13" s="11" t="s">
        <v>1663</v>
      </c>
    </row>
    <row r="14" spans="1:54" ht="19.5" customHeight="1">
      <c r="A14" s="18" t="s">
        <v>891</v>
      </c>
      <c r="B14" s="18" t="s">
        <v>615</v>
      </c>
      <c r="C14" s="1152" t="s">
        <v>2420</v>
      </c>
      <c r="D14" s="439">
        <v>9</v>
      </c>
      <c r="E14" s="439" t="s">
        <v>368</v>
      </c>
      <c r="F14" s="894"/>
      <c r="G14" s="908">
        <v>0</v>
      </c>
      <c r="AA14" s="843" t="s">
        <v>124</v>
      </c>
      <c r="AD14" s="188"/>
      <c r="AE14" s="188">
        <v>0</v>
      </c>
      <c r="AZ14" s="11" t="s">
        <v>124</v>
      </c>
      <c r="BA14" s="11" t="s">
        <v>1143</v>
      </c>
      <c r="BB14" s="11" t="s">
        <v>1664</v>
      </c>
    </row>
    <row r="15" spans="1:54" ht="19.5" customHeight="1">
      <c r="A15" s="18" t="s">
        <v>284</v>
      </c>
      <c r="B15" s="18" t="s">
        <v>615</v>
      </c>
      <c r="C15" s="1150" t="s">
        <v>2421</v>
      </c>
      <c r="D15" s="439">
        <v>10</v>
      </c>
      <c r="E15" s="439" t="s">
        <v>369</v>
      </c>
      <c r="F15" s="541">
        <f>SUM(F8,F9)-SUM(F10:F13)</f>
        <v>0</v>
      </c>
      <c r="G15" s="1170">
        <f>SUM(G8,G9)-SUM(G10,G14)</f>
        <v>0</v>
      </c>
      <c r="AA15" s="843" t="s">
        <v>125</v>
      </c>
      <c r="AD15" s="188">
        <f>SUM(AD8,AD9)-SUM(AD10:AD13)</f>
        <v>0</v>
      </c>
      <c r="AE15" s="188">
        <f>SUM(AE8,AE9)-SUM(AE10,AE14)</f>
        <v>0</v>
      </c>
      <c r="AZ15" s="11" t="s">
        <v>125</v>
      </c>
      <c r="BA15" s="11" t="s">
        <v>864</v>
      </c>
      <c r="BB15" s="11" t="s">
        <v>1665</v>
      </c>
    </row>
    <row r="16" spans="1:54" ht="19.5" customHeight="1">
      <c r="A16" s="18" t="s">
        <v>285</v>
      </c>
      <c r="B16" s="18" t="s">
        <v>615</v>
      </c>
      <c r="C16" s="1155" t="s">
        <v>2168</v>
      </c>
      <c r="D16" s="439">
        <v>11</v>
      </c>
      <c r="E16" s="439" t="s">
        <v>368</v>
      </c>
      <c r="F16" s="893">
        <v>0</v>
      </c>
      <c r="G16" s="907">
        <v>0</v>
      </c>
      <c r="AA16" s="843" t="s">
        <v>126</v>
      </c>
      <c r="AD16" s="188">
        <v>0</v>
      </c>
      <c r="AE16" s="188">
        <v>0</v>
      </c>
      <c r="AZ16" s="11" t="s">
        <v>126</v>
      </c>
      <c r="BA16" s="11" t="s">
        <v>956</v>
      </c>
      <c r="BB16" s="11" t="s">
        <v>1666</v>
      </c>
    </row>
    <row r="17" spans="1:54" ht="19.5" customHeight="1" thickBot="1">
      <c r="A17" s="18" t="s">
        <v>286</v>
      </c>
      <c r="B17" s="18" t="s">
        <v>615</v>
      </c>
      <c r="C17" s="1171" t="s">
        <v>2169</v>
      </c>
      <c r="D17" s="440">
        <v>12</v>
      </c>
      <c r="E17" s="440" t="s">
        <v>369</v>
      </c>
      <c r="F17" s="541">
        <f>F15-F16</f>
        <v>0</v>
      </c>
      <c r="G17" s="542">
        <f>G15-G16</f>
        <v>0</v>
      </c>
      <c r="AA17" s="843" t="s">
        <v>127</v>
      </c>
      <c r="AD17" s="188">
        <f>AD15-AD16</f>
        <v>0</v>
      </c>
      <c r="AE17" s="188">
        <f>AE15-AE16</f>
        <v>0</v>
      </c>
      <c r="AZ17" s="11" t="s">
        <v>127</v>
      </c>
      <c r="BA17" s="11" t="s">
        <v>957</v>
      </c>
      <c r="BB17" s="11" t="s">
        <v>1667</v>
      </c>
    </row>
    <row r="18" spans="1:54" ht="19.5" customHeight="1" thickTop="1" thickBot="1">
      <c r="A18" s="18" t="s">
        <v>1048</v>
      </c>
      <c r="B18" s="18" t="s">
        <v>615</v>
      </c>
      <c r="C18" s="1172" t="s">
        <v>2422</v>
      </c>
      <c r="D18" s="441">
        <v>13</v>
      </c>
      <c r="E18" s="168"/>
      <c r="F18" s="1173">
        <f>F17-F19</f>
        <v>0</v>
      </c>
      <c r="G18" s="1174">
        <f>G17-G19</f>
        <v>0</v>
      </c>
      <c r="AA18" s="843" t="s">
        <v>128</v>
      </c>
      <c r="AD18" s="188">
        <f>AD17-AD19</f>
        <v>0</v>
      </c>
      <c r="AE18" s="188">
        <f>AE17-AE19</f>
        <v>0</v>
      </c>
      <c r="AZ18" s="11" t="s">
        <v>128</v>
      </c>
      <c r="BA18" s="11" t="s">
        <v>553</v>
      </c>
      <c r="BB18" s="11" t="s">
        <v>1668</v>
      </c>
    </row>
    <row r="19" spans="1:54" ht="19.5" customHeight="1" thickTop="1">
      <c r="A19" s="18" t="s">
        <v>287</v>
      </c>
      <c r="B19" s="18" t="s">
        <v>615</v>
      </c>
      <c r="C19" s="1175" t="s">
        <v>2423</v>
      </c>
      <c r="D19" s="442">
        <v>14</v>
      </c>
      <c r="E19" s="163"/>
      <c r="F19" s="1173">
        <f>SUM(F20,F21,F22,F27:F31)</f>
        <v>0</v>
      </c>
      <c r="G19" s="1174">
        <f>SUM(G20,G21,G27:G31)</f>
        <v>0</v>
      </c>
      <c r="AA19" s="843" t="s">
        <v>129</v>
      </c>
      <c r="AD19" s="188">
        <f>SUM(AD20,AD21,AD22,AD27:AD31)</f>
        <v>0</v>
      </c>
      <c r="AE19" s="188">
        <f>SUM(AE20,AE21,AE27:AE31)</f>
        <v>0</v>
      </c>
      <c r="AZ19" s="11" t="s">
        <v>129</v>
      </c>
      <c r="BA19" s="11" t="s">
        <v>750</v>
      </c>
      <c r="BB19" s="11" t="s">
        <v>1669</v>
      </c>
    </row>
    <row r="20" spans="1:54" ht="19.5" customHeight="1">
      <c r="A20" s="18" t="s">
        <v>288</v>
      </c>
      <c r="B20" s="18" t="s">
        <v>615</v>
      </c>
      <c r="C20" s="1176" t="s">
        <v>2172</v>
      </c>
      <c r="D20" s="439">
        <v>15</v>
      </c>
      <c r="E20" s="7"/>
      <c r="F20" s="549">
        <f>[1]Table4!E6</f>
        <v>0</v>
      </c>
      <c r="G20" s="550">
        <f>[1]Table4!F6</f>
        <v>0</v>
      </c>
      <c r="AA20" s="844" t="s">
        <v>130</v>
      </c>
      <c r="AD20" s="188">
        <f>[1]Table4!AC6</f>
        <v>0</v>
      </c>
      <c r="AE20" s="188">
        <f>[1]Table4!AD6</f>
        <v>0</v>
      </c>
      <c r="AZ20" s="11" t="s">
        <v>130</v>
      </c>
      <c r="BA20" s="11" t="s">
        <v>1041</v>
      </c>
      <c r="BB20" s="11" t="s">
        <v>1670</v>
      </c>
    </row>
    <row r="21" spans="1:54" ht="19.5" customHeight="1">
      <c r="A21" s="18" t="s">
        <v>289</v>
      </c>
      <c r="B21" s="18" t="s">
        <v>615</v>
      </c>
      <c r="C21" s="1177" t="s">
        <v>2424</v>
      </c>
      <c r="D21" s="439">
        <v>16</v>
      </c>
      <c r="E21" s="164"/>
      <c r="F21" s="555">
        <f>[1]Table4!E23</f>
        <v>0</v>
      </c>
      <c r="G21" s="554">
        <f>[1]Table4!F23</f>
        <v>0</v>
      </c>
      <c r="AA21" s="843" t="s">
        <v>131</v>
      </c>
      <c r="AD21" s="188">
        <f>[1]Table4!AC23</f>
        <v>0</v>
      </c>
      <c r="AE21" s="188">
        <f>[1]Table4!AD23</f>
        <v>0</v>
      </c>
      <c r="AZ21" s="11" t="s">
        <v>131</v>
      </c>
      <c r="BA21" s="11" t="s">
        <v>814</v>
      </c>
      <c r="BB21" s="11" t="s">
        <v>1671</v>
      </c>
    </row>
    <row r="22" spans="1:54" ht="19.5" customHeight="1">
      <c r="A22" s="18" t="s">
        <v>290</v>
      </c>
      <c r="B22" s="18" t="s">
        <v>615</v>
      </c>
      <c r="C22" s="1178" t="s">
        <v>2425</v>
      </c>
      <c r="D22" s="439">
        <v>17</v>
      </c>
      <c r="E22" s="164"/>
      <c r="F22" s="555">
        <f>SUM(F23:F26)</f>
        <v>0</v>
      </c>
      <c r="G22" s="527"/>
      <c r="AA22" s="843" t="s">
        <v>132</v>
      </c>
      <c r="AD22" s="188">
        <f>SUM(AD23:AD26)</f>
        <v>0</v>
      </c>
      <c r="AE22" s="188"/>
      <c r="AZ22" s="11" t="s">
        <v>132</v>
      </c>
      <c r="BA22" s="11" t="s">
        <v>798</v>
      </c>
      <c r="BB22" s="11" t="s">
        <v>1672</v>
      </c>
    </row>
    <row r="23" spans="1:54" ht="19.5" customHeight="1">
      <c r="A23" s="18" t="s">
        <v>291</v>
      </c>
      <c r="B23" s="18" t="s">
        <v>615</v>
      </c>
      <c r="C23" s="1179" t="s">
        <v>2426</v>
      </c>
      <c r="D23" s="439">
        <v>18</v>
      </c>
      <c r="E23" s="7"/>
      <c r="F23" s="893">
        <v>0</v>
      </c>
      <c r="G23" s="910"/>
      <c r="AA23" s="843" t="s">
        <v>969</v>
      </c>
      <c r="AD23" s="188">
        <v>0</v>
      </c>
      <c r="AE23" s="188"/>
      <c r="AZ23" s="11" t="s">
        <v>969</v>
      </c>
      <c r="BA23" s="11" t="s">
        <v>2427</v>
      </c>
      <c r="BB23" s="11" t="s">
        <v>1673</v>
      </c>
    </row>
    <row r="24" spans="1:54" ht="19.5" customHeight="1">
      <c r="A24" s="18" t="s">
        <v>292</v>
      </c>
      <c r="B24" s="18" t="s">
        <v>615</v>
      </c>
      <c r="C24" s="1179" t="s">
        <v>2428</v>
      </c>
      <c r="D24" s="439">
        <v>19</v>
      </c>
      <c r="E24" s="7"/>
      <c r="F24" s="893">
        <v>0</v>
      </c>
      <c r="G24" s="910"/>
      <c r="AA24" s="843" t="s">
        <v>133</v>
      </c>
      <c r="AD24" s="188">
        <v>0</v>
      </c>
      <c r="AE24" s="188"/>
      <c r="AZ24" s="11" t="s">
        <v>133</v>
      </c>
      <c r="BA24" s="11" t="s">
        <v>799</v>
      </c>
      <c r="BB24" s="11" t="s">
        <v>1674</v>
      </c>
    </row>
    <row r="25" spans="1:54" ht="19.5" customHeight="1">
      <c r="A25" s="18" t="s">
        <v>1069</v>
      </c>
      <c r="B25" s="18" t="s">
        <v>615</v>
      </c>
      <c r="C25" s="1179" t="s">
        <v>2429</v>
      </c>
      <c r="D25" s="439">
        <v>20</v>
      </c>
      <c r="E25" s="7"/>
      <c r="F25" s="893">
        <v>0</v>
      </c>
      <c r="G25" s="910"/>
      <c r="AA25" s="843" t="s">
        <v>1070</v>
      </c>
      <c r="AD25" s="188">
        <v>0</v>
      </c>
      <c r="AE25" s="188"/>
      <c r="AZ25" s="11" t="s">
        <v>1070</v>
      </c>
      <c r="BA25" s="11" t="s">
        <v>1071</v>
      </c>
      <c r="BB25" s="11" t="s">
        <v>1675</v>
      </c>
    </row>
    <row r="26" spans="1:54" ht="19.5" customHeight="1">
      <c r="A26" s="18" t="s">
        <v>293</v>
      </c>
      <c r="B26" s="18" t="s">
        <v>615</v>
      </c>
      <c r="C26" s="1179" t="s">
        <v>2430</v>
      </c>
      <c r="D26" s="439">
        <v>21</v>
      </c>
      <c r="E26" s="7"/>
      <c r="F26" s="893">
        <v>0</v>
      </c>
      <c r="G26" s="910"/>
      <c r="AA26" s="843" t="s">
        <v>1092</v>
      </c>
      <c r="AD26" s="188">
        <v>0</v>
      </c>
      <c r="AE26" s="188"/>
      <c r="AZ26" s="11" t="s">
        <v>1092</v>
      </c>
      <c r="BA26" s="11" t="s">
        <v>800</v>
      </c>
      <c r="BB26" s="11" t="s">
        <v>1676</v>
      </c>
    </row>
    <row r="27" spans="1:54" ht="19.5" customHeight="1">
      <c r="A27" s="18" t="s">
        <v>294</v>
      </c>
      <c r="B27" s="18" t="s">
        <v>615</v>
      </c>
      <c r="C27" s="1150" t="s">
        <v>2431</v>
      </c>
      <c r="D27" s="728">
        <v>22</v>
      </c>
      <c r="E27" s="7"/>
      <c r="F27" s="911">
        <v>0</v>
      </c>
      <c r="G27" s="912">
        <v>0</v>
      </c>
      <c r="AA27" s="843" t="s">
        <v>970</v>
      </c>
      <c r="AD27" s="188">
        <v>0</v>
      </c>
      <c r="AE27" s="188">
        <v>0</v>
      </c>
      <c r="AZ27" s="11" t="s">
        <v>970</v>
      </c>
      <c r="BA27" s="11" t="s">
        <v>801</v>
      </c>
      <c r="BB27" s="11" t="s">
        <v>1677</v>
      </c>
    </row>
    <row r="28" spans="1:54" ht="19.5" customHeight="1">
      <c r="A28" s="18" t="s">
        <v>295</v>
      </c>
      <c r="B28" s="18" t="s">
        <v>615</v>
      </c>
      <c r="C28" s="1180" t="s">
        <v>2432</v>
      </c>
      <c r="D28" s="728">
        <v>23</v>
      </c>
      <c r="E28" s="7"/>
      <c r="F28" s="911">
        <v>0</v>
      </c>
      <c r="G28" s="912">
        <v>0</v>
      </c>
      <c r="AA28" s="843" t="s">
        <v>134</v>
      </c>
      <c r="AD28" s="188">
        <v>0</v>
      </c>
      <c r="AE28" s="188">
        <v>0</v>
      </c>
      <c r="AZ28" s="11" t="s">
        <v>134</v>
      </c>
      <c r="BA28" s="11" t="s">
        <v>802</v>
      </c>
      <c r="BB28" s="11" t="s">
        <v>1678</v>
      </c>
    </row>
    <row r="29" spans="1:54" ht="19.5" customHeight="1">
      <c r="A29" s="18" t="s">
        <v>296</v>
      </c>
      <c r="B29" s="18" t="s">
        <v>615</v>
      </c>
      <c r="C29" s="1180" t="s">
        <v>2433</v>
      </c>
      <c r="D29" s="728">
        <v>24</v>
      </c>
      <c r="E29" s="7"/>
      <c r="F29" s="911">
        <v>0</v>
      </c>
      <c r="G29" s="912">
        <v>0</v>
      </c>
      <c r="AA29" s="843" t="s">
        <v>371</v>
      </c>
      <c r="AD29" s="188">
        <v>0</v>
      </c>
      <c r="AE29" s="188">
        <v>0</v>
      </c>
      <c r="AZ29" s="11" t="s">
        <v>371</v>
      </c>
      <c r="BA29" s="11" t="s">
        <v>1144</v>
      </c>
      <c r="BB29" s="11" t="s">
        <v>1679</v>
      </c>
    </row>
    <row r="30" spans="1:54" ht="19.5" customHeight="1">
      <c r="A30" s="18" t="s">
        <v>87</v>
      </c>
      <c r="B30" s="18" t="s">
        <v>615</v>
      </c>
      <c r="C30" s="1150" t="s">
        <v>2434</v>
      </c>
      <c r="D30" s="728">
        <v>25</v>
      </c>
      <c r="E30" s="7"/>
      <c r="F30" s="911">
        <v>0</v>
      </c>
      <c r="G30" s="912">
        <v>0</v>
      </c>
      <c r="I30" s="20"/>
      <c r="AA30" s="843" t="s">
        <v>372</v>
      </c>
      <c r="AD30" s="188">
        <v>0</v>
      </c>
      <c r="AE30" s="188">
        <v>0</v>
      </c>
      <c r="AZ30" s="11" t="s">
        <v>372</v>
      </c>
      <c r="BA30" s="11" t="s">
        <v>1145</v>
      </c>
      <c r="BB30" s="11" t="s">
        <v>1680</v>
      </c>
    </row>
    <row r="31" spans="1:54" ht="19.5" customHeight="1" thickBot="1">
      <c r="A31" s="18" t="s">
        <v>297</v>
      </c>
      <c r="B31" s="18" t="s">
        <v>615</v>
      </c>
      <c r="C31" s="1181" t="s">
        <v>2435</v>
      </c>
      <c r="D31" s="729">
        <v>26</v>
      </c>
      <c r="E31" s="162"/>
      <c r="F31" s="913">
        <v>0</v>
      </c>
      <c r="G31" s="914">
        <v>0</v>
      </c>
      <c r="AA31" s="845" t="s">
        <v>1093</v>
      </c>
      <c r="AD31" s="189">
        <v>0</v>
      </c>
      <c r="AE31" s="189">
        <v>0</v>
      </c>
      <c r="AZ31" s="11" t="s">
        <v>1093</v>
      </c>
      <c r="BA31" s="11" t="s">
        <v>803</v>
      </c>
      <c r="BB31" s="11" t="s">
        <v>1681</v>
      </c>
    </row>
    <row r="32" spans="1:54" ht="8.1" customHeight="1" thickTop="1" thickBot="1">
      <c r="C32" s="431"/>
      <c r="D32" s="22"/>
      <c r="E32" s="20"/>
      <c r="F32" s="23"/>
      <c r="G32" s="22"/>
      <c r="H32" s="16"/>
    </row>
    <row r="33" spans="2:73" ht="20.100000000000001" customHeight="1" thickTop="1" thickBot="1">
      <c r="B33" s="18"/>
      <c r="C33" s="432" t="str">
        <f>INDEX(LangT3C,,Lang)</f>
        <v>Source(s) of shown data:</v>
      </c>
      <c r="D33" s="1095"/>
      <c r="E33" s="1096"/>
      <c r="F33" s="1097"/>
      <c r="G33" s="1098"/>
      <c r="H33" s="16" t="s">
        <v>768</v>
      </c>
      <c r="AA33" s="846" t="s">
        <v>767</v>
      </c>
      <c r="AD33" s="169"/>
      <c r="AE33" s="169"/>
      <c r="AZ33" s="11" t="s">
        <v>767</v>
      </c>
      <c r="BA33" s="11" t="s">
        <v>363</v>
      </c>
      <c r="BB33" s="11" t="s">
        <v>1643</v>
      </c>
    </row>
    <row r="34" spans="2:73" ht="15" customHeight="1" thickTop="1">
      <c r="B34" s="18"/>
      <c r="C34" s="297" t="str">
        <f>INDEX(LangT3C,,Lang)</f>
        <v>Row 1: Transfer data reported in Table 1, sum of G1 and H1 in Cell A1of Table 3. Transfer data reported in Table 1, sum of G12 and H12 in Cell B1 of Table 3.</v>
      </c>
      <c r="D34" s="32"/>
      <c r="E34" s="32"/>
      <c r="F34" s="32"/>
      <c r="G34" s="32"/>
      <c r="H34" s="25"/>
      <c r="I34" s="26"/>
      <c r="J34" s="26"/>
      <c r="K34" s="26"/>
      <c r="L34" s="26"/>
      <c r="M34" s="26"/>
      <c r="N34" s="26"/>
      <c r="O34" s="26"/>
      <c r="P34" s="26"/>
      <c r="Q34" s="26"/>
      <c r="R34" s="26"/>
      <c r="S34" s="26"/>
      <c r="T34" s="26"/>
      <c r="U34" s="26"/>
      <c r="V34" s="26"/>
      <c r="W34" s="26"/>
      <c r="X34" s="26"/>
      <c r="Y34" s="26"/>
      <c r="Z34" s="26"/>
      <c r="AA34" s="847" t="s">
        <v>1033</v>
      </c>
      <c r="AF34" s="26"/>
      <c r="AG34" s="26"/>
      <c r="AH34" s="26"/>
      <c r="AI34" s="26"/>
      <c r="AJ34" s="26"/>
      <c r="AK34" s="26"/>
      <c r="AL34" s="26"/>
      <c r="AM34" s="26"/>
      <c r="AN34" s="26"/>
      <c r="AO34" s="26"/>
      <c r="AP34" s="26"/>
      <c r="AQ34" s="26"/>
      <c r="AR34" s="26"/>
      <c r="AS34" s="26"/>
      <c r="AT34" s="26"/>
      <c r="AU34" s="26"/>
      <c r="AV34" s="26"/>
      <c r="AW34" s="26"/>
      <c r="AX34" s="26"/>
      <c r="AY34" s="26"/>
      <c r="AZ34" s="11" t="s">
        <v>1033</v>
      </c>
      <c r="BA34" s="11" t="s">
        <v>1034</v>
      </c>
      <c r="BB34" s="11" t="s">
        <v>1682</v>
      </c>
      <c r="BC34" s="26"/>
      <c r="BD34" s="26"/>
      <c r="BE34" s="26"/>
      <c r="BF34" s="26"/>
      <c r="BG34" s="26"/>
      <c r="BH34" s="26"/>
      <c r="BI34" s="26"/>
      <c r="BJ34" s="26"/>
      <c r="BK34" s="26"/>
      <c r="BL34" s="26"/>
      <c r="BM34" s="26"/>
      <c r="BN34" s="26"/>
      <c r="BO34" s="26"/>
      <c r="BP34" s="26"/>
      <c r="BQ34" s="26"/>
      <c r="BR34" s="26"/>
      <c r="BS34" s="26"/>
      <c r="BT34" s="26"/>
      <c r="BU34" s="26"/>
    </row>
    <row r="35" spans="2:73" ht="9" customHeight="1">
      <c r="B35" s="18"/>
      <c r="C35" s="296" t="str">
        <f>INDEX(LangT3C,,Lang)</f>
        <v>Row 3: Transfer data reported in Table 2, sum of G1 and H1 in Cell A3 of Table 3.  Transfer data reported in Table 2, sum of G12 and H12 in Cell B3 of Table 3.</v>
      </c>
      <c r="D35" s="24"/>
      <c r="E35" s="24"/>
      <c r="F35" s="24"/>
      <c r="G35" s="24"/>
      <c r="H35" s="25"/>
      <c r="I35" s="26"/>
      <c r="J35" s="26"/>
      <c r="K35" s="26"/>
      <c r="L35" s="26"/>
      <c r="M35" s="26"/>
      <c r="N35" s="26"/>
      <c r="O35" s="26"/>
      <c r="P35" s="26"/>
      <c r="Q35" s="26"/>
      <c r="R35" s="26"/>
      <c r="S35" s="26"/>
      <c r="T35" s="26"/>
      <c r="U35" s="26"/>
      <c r="V35" s="26"/>
      <c r="W35" s="26"/>
      <c r="X35" s="26"/>
      <c r="Y35" s="26"/>
      <c r="Z35" s="26"/>
      <c r="AA35" s="847" t="s">
        <v>1035</v>
      </c>
      <c r="AF35" s="26"/>
      <c r="AG35" s="26"/>
      <c r="AH35" s="26"/>
      <c r="AI35" s="26"/>
      <c r="AJ35" s="26"/>
      <c r="AK35" s="26"/>
      <c r="AL35" s="26"/>
      <c r="AM35" s="26"/>
      <c r="AN35" s="26"/>
      <c r="AO35" s="26"/>
      <c r="AP35" s="26"/>
      <c r="AQ35" s="26"/>
      <c r="AR35" s="26"/>
      <c r="AS35" s="26"/>
      <c r="AT35" s="26"/>
      <c r="AU35" s="26"/>
      <c r="AV35" s="26"/>
      <c r="AW35" s="26"/>
      <c r="AX35" s="26"/>
      <c r="AY35" s="26"/>
      <c r="AZ35" s="11" t="s">
        <v>1035</v>
      </c>
      <c r="BA35" s="11" t="s">
        <v>1036</v>
      </c>
      <c r="BB35" s="11" t="s">
        <v>1683</v>
      </c>
      <c r="BC35" s="26"/>
      <c r="BD35" s="26"/>
      <c r="BE35" s="26"/>
      <c r="BF35" s="26"/>
      <c r="BG35" s="26"/>
      <c r="BH35" s="26"/>
      <c r="BI35" s="26"/>
      <c r="BJ35" s="26"/>
      <c r="BK35" s="26"/>
      <c r="BL35" s="26"/>
      <c r="BM35" s="26"/>
      <c r="BN35" s="26"/>
      <c r="BO35" s="26"/>
      <c r="BP35" s="26"/>
      <c r="BQ35" s="26"/>
      <c r="BR35" s="26"/>
      <c r="BS35" s="26"/>
      <c r="BT35" s="26"/>
      <c r="BU35" s="26"/>
    </row>
    <row r="36" spans="2:73" ht="9" customHeight="1">
      <c r="B36" s="18"/>
      <c r="C36" s="296" t="str">
        <f>INDEX(LangT3C,,Lang)</f>
        <v>Row 14 : Report only heat production purchased from third parties in Cell B14.</v>
      </c>
      <c r="D36" s="24"/>
      <c r="E36" s="24"/>
      <c r="F36" s="24"/>
      <c r="G36" s="24"/>
      <c r="H36" s="25"/>
      <c r="I36" s="26"/>
      <c r="J36" s="26"/>
      <c r="K36" s="26"/>
      <c r="L36" s="26"/>
      <c r="M36" s="26"/>
      <c r="N36" s="26"/>
      <c r="O36" s="26"/>
      <c r="P36" s="26"/>
      <c r="Q36" s="26"/>
      <c r="R36" s="26"/>
      <c r="S36" s="26"/>
      <c r="T36" s="26"/>
      <c r="U36" s="26"/>
      <c r="V36" s="26"/>
      <c r="W36" s="26"/>
      <c r="X36" s="26"/>
      <c r="Y36" s="26"/>
      <c r="Z36" s="26"/>
      <c r="AA36" s="847" t="s">
        <v>1037</v>
      </c>
      <c r="AF36" s="26"/>
      <c r="AG36" s="26"/>
      <c r="AH36" s="26"/>
      <c r="AI36" s="26"/>
      <c r="AJ36" s="26"/>
      <c r="AK36" s="26"/>
      <c r="AL36" s="26"/>
      <c r="AM36" s="26"/>
      <c r="AN36" s="26"/>
      <c r="AO36" s="26"/>
      <c r="AP36" s="26"/>
      <c r="AQ36" s="26"/>
      <c r="AR36" s="26"/>
      <c r="AS36" s="26"/>
      <c r="AT36" s="26"/>
      <c r="AU36" s="26"/>
      <c r="AV36" s="26"/>
      <c r="AW36" s="26"/>
      <c r="AX36" s="26"/>
      <c r="AY36" s="26"/>
      <c r="AZ36" s="11" t="s">
        <v>1037</v>
      </c>
      <c r="BA36" s="11" t="s">
        <v>1039</v>
      </c>
      <c r="BB36" s="11" t="s">
        <v>1684</v>
      </c>
      <c r="BC36" s="26"/>
      <c r="BD36" s="26"/>
      <c r="BE36" s="26"/>
      <c r="BF36" s="26"/>
      <c r="BG36" s="26"/>
      <c r="BH36" s="26"/>
      <c r="BI36" s="26"/>
      <c r="BJ36" s="26"/>
      <c r="BK36" s="26"/>
      <c r="BL36" s="26"/>
      <c r="BM36" s="26"/>
      <c r="BN36" s="26"/>
      <c r="BO36" s="26"/>
      <c r="BP36" s="26"/>
      <c r="BQ36" s="26"/>
      <c r="BR36" s="26"/>
      <c r="BS36" s="26"/>
      <c r="BT36" s="26"/>
      <c r="BU36" s="26"/>
    </row>
    <row r="37" spans="2:73" ht="9" customHeight="1">
      <c r="B37" s="18"/>
      <c r="C37" s="296" t="str">
        <f>INDEX(LangT3C,,Lang)</f>
        <v>Row 16: Report detail in Table 4.</v>
      </c>
      <c r="D37" s="24"/>
      <c r="E37" s="24"/>
      <c r="F37" s="24"/>
      <c r="G37" s="24"/>
      <c r="H37" s="25"/>
      <c r="I37" s="26"/>
      <c r="J37" s="26"/>
      <c r="K37" s="26"/>
      <c r="L37" s="26"/>
      <c r="M37" s="26"/>
      <c r="N37" s="26"/>
      <c r="O37" s="26"/>
      <c r="P37" s="26"/>
      <c r="Q37" s="26"/>
      <c r="R37" s="26"/>
      <c r="S37" s="26"/>
      <c r="T37" s="26"/>
      <c r="U37" s="26"/>
      <c r="V37" s="26"/>
      <c r="W37" s="26"/>
      <c r="X37" s="26"/>
      <c r="Y37" s="26"/>
      <c r="Z37" s="26"/>
      <c r="AA37" s="847" t="s">
        <v>1038</v>
      </c>
      <c r="AF37" s="26"/>
      <c r="AG37" s="26"/>
      <c r="AH37" s="26"/>
      <c r="AI37" s="26"/>
      <c r="AJ37" s="26"/>
      <c r="AK37" s="26"/>
      <c r="AL37" s="26"/>
      <c r="AM37" s="26"/>
      <c r="AN37" s="26"/>
      <c r="AO37" s="26"/>
      <c r="AP37" s="26"/>
      <c r="AQ37" s="26"/>
      <c r="AR37" s="26"/>
      <c r="AS37" s="26"/>
      <c r="AT37" s="26"/>
      <c r="AU37" s="26"/>
      <c r="AV37" s="26"/>
      <c r="AW37" s="26"/>
      <c r="AX37" s="26"/>
      <c r="AY37" s="26"/>
      <c r="AZ37" s="11" t="s">
        <v>1038</v>
      </c>
      <c r="BA37" s="11" t="s">
        <v>1040</v>
      </c>
      <c r="BB37" s="11" t="s">
        <v>1685</v>
      </c>
      <c r="BC37" s="26"/>
      <c r="BD37" s="26"/>
      <c r="BE37" s="26"/>
      <c r="BF37" s="26"/>
      <c r="BG37" s="26"/>
      <c r="BH37" s="26"/>
      <c r="BI37" s="26"/>
      <c r="BJ37" s="26"/>
      <c r="BK37" s="26"/>
      <c r="BL37" s="26"/>
      <c r="BM37" s="26"/>
      <c r="BN37" s="26"/>
      <c r="BO37" s="26"/>
      <c r="BP37" s="26"/>
      <c r="BQ37" s="26"/>
      <c r="BR37" s="26"/>
      <c r="BS37" s="26"/>
      <c r="BT37" s="26"/>
      <c r="BU37" s="26"/>
    </row>
  </sheetData>
  <mergeCells count="1">
    <mergeCell ref="D33:G33"/>
  </mergeCells>
  <phoneticPr fontId="11" type="noConversion"/>
  <conditionalFormatting sqref="F6:G31">
    <cfRule type="cellIs" dxfId="282" priority="3" stopIfTrue="1" operator="notEqual">
      <formula>AD6</formula>
    </cfRule>
  </conditionalFormatting>
  <conditionalFormatting sqref="F6:G31">
    <cfRule type="cellIs" dxfId="45" priority="2" stopIfTrue="1" operator="notEqual">
      <formula>AD6</formula>
    </cfRule>
  </conditionalFormatting>
  <conditionalFormatting sqref="F6:G31">
    <cfRule type="cellIs" dxfId="43" priority="1" stopIfTrue="1" operator="notEqual">
      <formula>AD6</formula>
    </cfRule>
  </conditionalFormatting>
  <dataValidations count="1">
    <dataValidation type="whole" operator="greaterThanOrEqual" allowBlank="1" showInputMessage="1" showErrorMessage="1" error="Positive whole numbers only / Nombres entiers positifs uniquement" sqref="F6:G31 JB6:JC31 SX6:SY31 ACT6:ACU31 AMP6:AMQ31 AWL6:AWM31 BGH6:BGI31 BQD6:BQE31 BZZ6:CAA31 CJV6:CJW31 CTR6:CTS31 DDN6:DDO31 DNJ6:DNK31 DXF6:DXG31 EHB6:EHC31 EQX6:EQY31 FAT6:FAU31 FKP6:FKQ31 FUL6:FUM31 GEH6:GEI31 GOD6:GOE31 GXZ6:GYA31 HHV6:HHW31 HRR6:HRS31 IBN6:IBO31 ILJ6:ILK31 IVF6:IVG31 JFB6:JFC31 JOX6:JOY31 JYT6:JYU31 KIP6:KIQ31 KSL6:KSM31 LCH6:LCI31 LMD6:LME31 LVZ6:LWA31 MFV6:MFW31 MPR6:MPS31 MZN6:MZO31 NJJ6:NJK31 NTF6:NTG31 ODB6:ODC31 OMX6:OMY31 OWT6:OWU31 PGP6:PGQ31 PQL6:PQM31 QAH6:QAI31 QKD6:QKE31 QTZ6:QUA31 RDV6:RDW31 RNR6:RNS31 RXN6:RXO31 SHJ6:SHK31 SRF6:SRG31 TBB6:TBC31 TKX6:TKY31 TUT6:TUU31 UEP6:UEQ31 UOL6:UOM31 UYH6:UYI31 VID6:VIE31 VRZ6:VSA31 WBV6:WBW31 WLR6:WLS31 WVN6:WVO31 F65542:G65567 JB65542:JC65567 SX65542:SY65567 ACT65542:ACU65567 AMP65542:AMQ65567 AWL65542:AWM65567 BGH65542:BGI65567 BQD65542:BQE65567 BZZ65542:CAA65567 CJV65542:CJW65567 CTR65542:CTS65567 DDN65542:DDO65567 DNJ65542:DNK65567 DXF65542:DXG65567 EHB65542:EHC65567 EQX65542:EQY65567 FAT65542:FAU65567 FKP65542:FKQ65567 FUL65542:FUM65567 GEH65542:GEI65567 GOD65542:GOE65567 GXZ65542:GYA65567 HHV65542:HHW65567 HRR65542:HRS65567 IBN65542:IBO65567 ILJ65542:ILK65567 IVF65542:IVG65567 JFB65542:JFC65567 JOX65542:JOY65567 JYT65542:JYU65567 KIP65542:KIQ65567 KSL65542:KSM65567 LCH65542:LCI65567 LMD65542:LME65567 LVZ65542:LWA65567 MFV65542:MFW65567 MPR65542:MPS65567 MZN65542:MZO65567 NJJ65542:NJK65567 NTF65542:NTG65567 ODB65542:ODC65567 OMX65542:OMY65567 OWT65542:OWU65567 PGP65542:PGQ65567 PQL65542:PQM65567 QAH65542:QAI65567 QKD65542:QKE65567 QTZ65542:QUA65567 RDV65542:RDW65567 RNR65542:RNS65567 RXN65542:RXO65567 SHJ65542:SHK65567 SRF65542:SRG65567 TBB65542:TBC65567 TKX65542:TKY65567 TUT65542:TUU65567 UEP65542:UEQ65567 UOL65542:UOM65567 UYH65542:UYI65567 VID65542:VIE65567 VRZ65542:VSA65567 WBV65542:WBW65567 WLR65542:WLS65567 WVN65542:WVO65567 F131078:G131103 JB131078:JC131103 SX131078:SY131103 ACT131078:ACU131103 AMP131078:AMQ131103 AWL131078:AWM131103 BGH131078:BGI131103 BQD131078:BQE131103 BZZ131078:CAA131103 CJV131078:CJW131103 CTR131078:CTS131103 DDN131078:DDO131103 DNJ131078:DNK131103 DXF131078:DXG131103 EHB131078:EHC131103 EQX131078:EQY131103 FAT131078:FAU131103 FKP131078:FKQ131103 FUL131078:FUM131103 GEH131078:GEI131103 GOD131078:GOE131103 GXZ131078:GYA131103 HHV131078:HHW131103 HRR131078:HRS131103 IBN131078:IBO131103 ILJ131078:ILK131103 IVF131078:IVG131103 JFB131078:JFC131103 JOX131078:JOY131103 JYT131078:JYU131103 KIP131078:KIQ131103 KSL131078:KSM131103 LCH131078:LCI131103 LMD131078:LME131103 LVZ131078:LWA131103 MFV131078:MFW131103 MPR131078:MPS131103 MZN131078:MZO131103 NJJ131078:NJK131103 NTF131078:NTG131103 ODB131078:ODC131103 OMX131078:OMY131103 OWT131078:OWU131103 PGP131078:PGQ131103 PQL131078:PQM131103 QAH131078:QAI131103 QKD131078:QKE131103 QTZ131078:QUA131103 RDV131078:RDW131103 RNR131078:RNS131103 RXN131078:RXO131103 SHJ131078:SHK131103 SRF131078:SRG131103 TBB131078:TBC131103 TKX131078:TKY131103 TUT131078:TUU131103 UEP131078:UEQ131103 UOL131078:UOM131103 UYH131078:UYI131103 VID131078:VIE131103 VRZ131078:VSA131103 WBV131078:WBW131103 WLR131078:WLS131103 WVN131078:WVO131103 F196614:G196639 JB196614:JC196639 SX196614:SY196639 ACT196614:ACU196639 AMP196614:AMQ196639 AWL196614:AWM196639 BGH196614:BGI196639 BQD196614:BQE196639 BZZ196614:CAA196639 CJV196614:CJW196639 CTR196614:CTS196639 DDN196614:DDO196639 DNJ196614:DNK196639 DXF196614:DXG196639 EHB196614:EHC196639 EQX196614:EQY196639 FAT196614:FAU196639 FKP196614:FKQ196639 FUL196614:FUM196639 GEH196614:GEI196639 GOD196614:GOE196639 GXZ196614:GYA196639 HHV196614:HHW196639 HRR196614:HRS196639 IBN196614:IBO196639 ILJ196614:ILK196639 IVF196614:IVG196639 JFB196614:JFC196639 JOX196614:JOY196639 JYT196614:JYU196639 KIP196614:KIQ196639 KSL196614:KSM196639 LCH196614:LCI196639 LMD196614:LME196639 LVZ196614:LWA196639 MFV196614:MFW196639 MPR196614:MPS196639 MZN196614:MZO196639 NJJ196614:NJK196639 NTF196614:NTG196639 ODB196614:ODC196639 OMX196614:OMY196639 OWT196614:OWU196639 PGP196614:PGQ196639 PQL196614:PQM196639 QAH196614:QAI196639 QKD196614:QKE196639 QTZ196614:QUA196639 RDV196614:RDW196639 RNR196614:RNS196639 RXN196614:RXO196639 SHJ196614:SHK196639 SRF196614:SRG196639 TBB196614:TBC196639 TKX196614:TKY196639 TUT196614:TUU196639 UEP196614:UEQ196639 UOL196614:UOM196639 UYH196614:UYI196639 VID196614:VIE196639 VRZ196614:VSA196639 WBV196614:WBW196639 WLR196614:WLS196639 WVN196614:WVO196639 F262150:G262175 JB262150:JC262175 SX262150:SY262175 ACT262150:ACU262175 AMP262150:AMQ262175 AWL262150:AWM262175 BGH262150:BGI262175 BQD262150:BQE262175 BZZ262150:CAA262175 CJV262150:CJW262175 CTR262150:CTS262175 DDN262150:DDO262175 DNJ262150:DNK262175 DXF262150:DXG262175 EHB262150:EHC262175 EQX262150:EQY262175 FAT262150:FAU262175 FKP262150:FKQ262175 FUL262150:FUM262175 GEH262150:GEI262175 GOD262150:GOE262175 GXZ262150:GYA262175 HHV262150:HHW262175 HRR262150:HRS262175 IBN262150:IBO262175 ILJ262150:ILK262175 IVF262150:IVG262175 JFB262150:JFC262175 JOX262150:JOY262175 JYT262150:JYU262175 KIP262150:KIQ262175 KSL262150:KSM262175 LCH262150:LCI262175 LMD262150:LME262175 LVZ262150:LWA262175 MFV262150:MFW262175 MPR262150:MPS262175 MZN262150:MZO262175 NJJ262150:NJK262175 NTF262150:NTG262175 ODB262150:ODC262175 OMX262150:OMY262175 OWT262150:OWU262175 PGP262150:PGQ262175 PQL262150:PQM262175 QAH262150:QAI262175 QKD262150:QKE262175 QTZ262150:QUA262175 RDV262150:RDW262175 RNR262150:RNS262175 RXN262150:RXO262175 SHJ262150:SHK262175 SRF262150:SRG262175 TBB262150:TBC262175 TKX262150:TKY262175 TUT262150:TUU262175 UEP262150:UEQ262175 UOL262150:UOM262175 UYH262150:UYI262175 VID262150:VIE262175 VRZ262150:VSA262175 WBV262150:WBW262175 WLR262150:WLS262175 WVN262150:WVO262175 F327686:G327711 JB327686:JC327711 SX327686:SY327711 ACT327686:ACU327711 AMP327686:AMQ327711 AWL327686:AWM327711 BGH327686:BGI327711 BQD327686:BQE327711 BZZ327686:CAA327711 CJV327686:CJW327711 CTR327686:CTS327711 DDN327686:DDO327711 DNJ327686:DNK327711 DXF327686:DXG327711 EHB327686:EHC327711 EQX327686:EQY327711 FAT327686:FAU327711 FKP327686:FKQ327711 FUL327686:FUM327711 GEH327686:GEI327711 GOD327686:GOE327711 GXZ327686:GYA327711 HHV327686:HHW327711 HRR327686:HRS327711 IBN327686:IBO327711 ILJ327686:ILK327711 IVF327686:IVG327711 JFB327686:JFC327711 JOX327686:JOY327711 JYT327686:JYU327711 KIP327686:KIQ327711 KSL327686:KSM327711 LCH327686:LCI327711 LMD327686:LME327711 LVZ327686:LWA327711 MFV327686:MFW327711 MPR327686:MPS327711 MZN327686:MZO327711 NJJ327686:NJK327711 NTF327686:NTG327711 ODB327686:ODC327711 OMX327686:OMY327711 OWT327686:OWU327711 PGP327686:PGQ327711 PQL327686:PQM327711 QAH327686:QAI327711 QKD327686:QKE327711 QTZ327686:QUA327711 RDV327686:RDW327711 RNR327686:RNS327711 RXN327686:RXO327711 SHJ327686:SHK327711 SRF327686:SRG327711 TBB327686:TBC327711 TKX327686:TKY327711 TUT327686:TUU327711 UEP327686:UEQ327711 UOL327686:UOM327711 UYH327686:UYI327711 VID327686:VIE327711 VRZ327686:VSA327711 WBV327686:WBW327711 WLR327686:WLS327711 WVN327686:WVO327711 F393222:G393247 JB393222:JC393247 SX393222:SY393247 ACT393222:ACU393247 AMP393222:AMQ393247 AWL393222:AWM393247 BGH393222:BGI393247 BQD393222:BQE393247 BZZ393222:CAA393247 CJV393222:CJW393247 CTR393222:CTS393247 DDN393222:DDO393247 DNJ393222:DNK393247 DXF393222:DXG393247 EHB393222:EHC393247 EQX393222:EQY393247 FAT393222:FAU393247 FKP393222:FKQ393247 FUL393222:FUM393247 GEH393222:GEI393247 GOD393222:GOE393247 GXZ393222:GYA393247 HHV393222:HHW393247 HRR393222:HRS393247 IBN393222:IBO393247 ILJ393222:ILK393247 IVF393222:IVG393247 JFB393222:JFC393247 JOX393222:JOY393247 JYT393222:JYU393247 KIP393222:KIQ393247 KSL393222:KSM393247 LCH393222:LCI393247 LMD393222:LME393247 LVZ393222:LWA393247 MFV393222:MFW393247 MPR393222:MPS393247 MZN393222:MZO393247 NJJ393222:NJK393247 NTF393222:NTG393247 ODB393222:ODC393247 OMX393222:OMY393247 OWT393222:OWU393247 PGP393222:PGQ393247 PQL393222:PQM393247 QAH393222:QAI393247 QKD393222:QKE393247 QTZ393222:QUA393247 RDV393222:RDW393247 RNR393222:RNS393247 RXN393222:RXO393247 SHJ393222:SHK393247 SRF393222:SRG393247 TBB393222:TBC393247 TKX393222:TKY393247 TUT393222:TUU393247 UEP393222:UEQ393247 UOL393222:UOM393247 UYH393222:UYI393247 VID393222:VIE393247 VRZ393222:VSA393247 WBV393222:WBW393247 WLR393222:WLS393247 WVN393222:WVO393247 F458758:G458783 JB458758:JC458783 SX458758:SY458783 ACT458758:ACU458783 AMP458758:AMQ458783 AWL458758:AWM458783 BGH458758:BGI458783 BQD458758:BQE458783 BZZ458758:CAA458783 CJV458758:CJW458783 CTR458758:CTS458783 DDN458758:DDO458783 DNJ458758:DNK458783 DXF458758:DXG458783 EHB458758:EHC458783 EQX458758:EQY458783 FAT458758:FAU458783 FKP458758:FKQ458783 FUL458758:FUM458783 GEH458758:GEI458783 GOD458758:GOE458783 GXZ458758:GYA458783 HHV458758:HHW458783 HRR458758:HRS458783 IBN458758:IBO458783 ILJ458758:ILK458783 IVF458758:IVG458783 JFB458758:JFC458783 JOX458758:JOY458783 JYT458758:JYU458783 KIP458758:KIQ458783 KSL458758:KSM458783 LCH458758:LCI458783 LMD458758:LME458783 LVZ458758:LWA458783 MFV458758:MFW458783 MPR458758:MPS458783 MZN458758:MZO458783 NJJ458758:NJK458783 NTF458758:NTG458783 ODB458758:ODC458783 OMX458758:OMY458783 OWT458758:OWU458783 PGP458758:PGQ458783 PQL458758:PQM458783 QAH458758:QAI458783 QKD458758:QKE458783 QTZ458758:QUA458783 RDV458758:RDW458783 RNR458758:RNS458783 RXN458758:RXO458783 SHJ458758:SHK458783 SRF458758:SRG458783 TBB458758:TBC458783 TKX458758:TKY458783 TUT458758:TUU458783 UEP458758:UEQ458783 UOL458758:UOM458783 UYH458758:UYI458783 VID458758:VIE458783 VRZ458758:VSA458783 WBV458758:WBW458783 WLR458758:WLS458783 WVN458758:WVO458783 F524294:G524319 JB524294:JC524319 SX524294:SY524319 ACT524294:ACU524319 AMP524294:AMQ524319 AWL524294:AWM524319 BGH524294:BGI524319 BQD524294:BQE524319 BZZ524294:CAA524319 CJV524294:CJW524319 CTR524294:CTS524319 DDN524294:DDO524319 DNJ524294:DNK524319 DXF524294:DXG524319 EHB524294:EHC524319 EQX524294:EQY524319 FAT524294:FAU524319 FKP524294:FKQ524319 FUL524294:FUM524319 GEH524294:GEI524319 GOD524294:GOE524319 GXZ524294:GYA524319 HHV524294:HHW524319 HRR524294:HRS524319 IBN524294:IBO524319 ILJ524294:ILK524319 IVF524294:IVG524319 JFB524294:JFC524319 JOX524294:JOY524319 JYT524294:JYU524319 KIP524294:KIQ524319 KSL524294:KSM524319 LCH524294:LCI524319 LMD524294:LME524319 LVZ524294:LWA524319 MFV524294:MFW524319 MPR524294:MPS524319 MZN524294:MZO524319 NJJ524294:NJK524319 NTF524294:NTG524319 ODB524294:ODC524319 OMX524294:OMY524319 OWT524294:OWU524319 PGP524294:PGQ524319 PQL524294:PQM524319 QAH524294:QAI524319 QKD524294:QKE524319 QTZ524294:QUA524319 RDV524294:RDW524319 RNR524294:RNS524319 RXN524294:RXO524319 SHJ524294:SHK524319 SRF524294:SRG524319 TBB524294:TBC524319 TKX524294:TKY524319 TUT524294:TUU524319 UEP524294:UEQ524319 UOL524294:UOM524319 UYH524294:UYI524319 VID524294:VIE524319 VRZ524294:VSA524319 WBV524294:WBW524319 WLR524294:WLS524319 WVN524294:WVO524319 F589830:G589855 JB589830:JC589855 SX589830:SY589855 ACT589830:ACU589855 AMP589830:AMQ589855 AWL589830:AWM589855 BGH589830:BGI589855 BQD589830:BQE589855 BZZ589830:CAA589855 CJV589830:CJW589855 CTR589830:CTS589855 DDN589830:DDO589855 DNJ589830:DNK589855 DXF589830:DXG589855 EHB589830:EHC589855 EQX589830:EQY589855 FAT589830:FAU589855 FKP589830:FKQ589855 FUL589830:FUM589855 GEH589830:GEI589855 GOD589830:GOE589855 GXZ589830:GYA589855 HHV589830:HHW589855 HRR589830:HRS589855 IBN589830:IBO589855 ILJ589830:ILK589855 IVF589830:IVG589855 JFB589830:JFC589855 JOX589830:JOY589855 JYT589830:JYU589855 KIP589830:KIQ589855 KSL589830:KSM589855 LCH589830:LCI589855 LMD589830:LME589855 LVZ589830:LWA589855 MFV589830:MFW589855 MPR589830:MPS589855 MZN589830:MZO589855 NJJ589830:NJK589855 NTF589830:NTG589855 ODB589830:ODC589855 OMX589830:OMY589855 OWT589830:OWU589855 PGP589830:PGQ589855 PQL589830:PQM589855 QAH589830:QAI589855 QKD589830:QKE589855 QTZ589830:QUA589855 RDV589830:RDW589855 RNR589830:RNS589855 RXN589830:RXO589855 SHJ589830:SHK589855 SRF589830:SRG589855 TBB589830:TBC589855 TKX589830:TKY589855 TUT589830:TUU589855 UEP589830:UEQ589855 UOL589830:UOM589855 UYH589830:UYI589855 VID589830:VIE589855 VRZ589830:VSA589855 WBV589830:WBW589855 WLR589830:WLS589855 WVN589830:WVO589855 F655366:G655391 JB655366:JC655391 SX655366:SY655391 ACT655366:ACU655391 AMP655366:AMQ655391 AWL655366:AWM655391 BGH655366:BGI655391 BQD655366:BQE655391 BZZ655366:CAA655391 CJV655366:CJW655391 CTR655366:CTS655391 DDN655366:DDO655391 DNJ655366:DNK655391 DXF655366:DXG655391 EHB655366:EHC655391 EQX655366:EQY655391 FAT655366:FAU655391 FKP655366:FKQ655391 FUL655366:FUM655391 GEH655366:GEI655391 GOD655366:GOE655391 GXZ655366:GYA655391 HHV655366:HHW655391 HRR655366:HRS655391 IBN655366:IBO655391 ILJ655366:ILK655391 IVF655366:IVG655391 JFB655366:JFC655391 JOX655366:JOY655391 JYT655366:JYU655391 KIP655366:KIQ655391 KSL655366:KSM655391 LCH655366:LCI655391 LMD655366:LME655391 LVZ655366:LWA655391 MFV655366:MFW655391 MPR655366:MPS655391 MZN655366:MZO655391 NJJ655366:NJK655391 NTF655366:NTG655391 ODB655366:ODC655391 OMX655366:OMY655391 OWT655366:OWU655391 PGP655366:PGQ655391 PQL655366:PQM655391 QAH655366:QAI655391 QKD655366:QKE655391 QTZ655366:QUA655391 RDV655366:RDW655391 RNR655366:RNS655391 RXN655366:RXO655391 SHJ655366:SHK655391 SRF655366:SRG655391 TBB655366:TBC655391 TKX655366:TKY655391 TUT655366:TUU655391 UEP655366:UEQ655391 UOL655366:UOM655391 UYH655366:UYI655391 VID655366:VIE655391 VRZ655366:VSA655391 WBV655366:WBW655391 WLR655366:WLS655391 WVN655366:WVO655391 F720902:G720927 JB720902:JC720927 SX720902:SY720927 ACT720902:ACU720927 AMP720902:AMQ720927 AWL720902:AWM720927 BGH720902:BGI720927 BQD720902:BQE720927 BZZ720902:CAA720927 CJV720902:CJW720927 CTR720902:CTS720927 DDN720902:DDO720927 DNJ720902:DNK720927 DXF720902:DXG720927 EHB720902:EHC720927 EQX720902:EQY720927 FAT720902:FAU720927 FKP720902:FKQ720927 FUL720902:FUM720927 GEH720902:GEI720927 GOD720902:GOE720927 GXZ720902:GYA720927 HHV720902:HHW720927 HRR720902:HRS720927 IBN720902:IBO720927 ILJ720902:ILK720927 IVF720902:IVG720927 JFB720902:JFC720927 JOX720902:JOY720927 JYT720902:JYU720927 KIP720902:KIQ720927 KSL720902:KSM720927 LCH720902:LCI720927 LMD720902:LME720927 LVZ720902:LWA720927 MFV720902:MFW720927 MPR720902:MPS720927 MZN720902:MZO720927 NJJ720902:NJK720927 NTF720902:NTG720927 ODB720902:ODC720927 OMX720902:OMY720927 OWT720902:OWU720927 PGP720902:PGQ720927 PQL720902:PQM720927 QAH720902:QAI720927 QKD720902:QKE720927 QTZ720902:QUA720927 RDV720902:RDW720927 RNR720902:RNS720927 RXN720902:RXO720927 SHJ720902:SHK720927 SRF720902:SRG720927 TBB720902:TBC720927 TKX720902:TKY720927 TUT720902:TUU720927 UEP720902:UEQ720927 UOL720902:UOM720927 UYH720902:UYI720927 VID720902:VIE720927 VRZ720902:VSA720927 WBV720902:WBW720927 WLR720902:WLS720927 WVN720902:WVO720927 F786438:G786463 JB786438:JC786463 SX786438:SY786463 ACT786438:ACU786463 AMP786438:AMQ786463 AWL786438:AWM786463 BGH786438:BGI786463 BQD786438:BQE786463 BZZ786438:CAA786463 CJV786438:CJW786463 CTR786438:CTS786463 DDN786438:DDO786463 DNJ786438:DNK786463 DXF786438:DXG786463 EHB786438:EHC786463 EQX786438:EQY786463 FAT786438:FAU786463 FKP786438:FKQ786463 FUL786438:FUM786463 GEH786438:GEI786463 GOD786438:GOE786463 GXZ786438:GYA786463 HHV786438:HHW786463 HRR786438:HRS786463 IBN786438:IBO786463 ILJ786438:ILK786463 IVF786438:IVG786463 JFB786438:JFC786463 JOX786438:JOY786463 JYT786438:JYU786463 KIP786438:KIQ786463 KSL786438:KSM786463 LCH786438:LCI786463 LMD786438:LME786463 LVZ786438:LWA786463 MFV786438:MFW786463 MPR786438:MPS786463 MZN786438:MZO786463 NJJ786438:NJK786463 NTF786438:NTG786463 ODB786438:ODC786463 OMX786438:OMY786463 OWT786438:OWU786463 PGP786438:PGQ786463 PQL786438:PQM786463 QAH786438:QAI786463 QKD786438:QKE786463 QTZ786438:QUA786463 RDV786438:RDW786463 RNR786438:RNS786463 RXN786438:RXO786463 SHJ786438:SHK786463 SRF786438:SRG786463 TBB786438:TBC786463 TKX786438:TKY786463 TUT786438:TUU786463 UEP786438:UEQ786463 UOL786438:UOM786463 UYH786438:UYI786463 VID786438:VIE786463 VRZ786438:VSA786463 WBV786438:WBW786463 WLR786438:WLS786463 WVN786438:WVO786463 F851974:G851999 JB851974:JC851999 SX851974:SY851999 ACT851974:ACU851999 AMP851974:AMQ851999 AWL851974:AWM851999 BGH851974:BGI851999 BQD851974:BQE851999 BZZ851974:CAA851999 CJV851974:CJW851999 CTR851974:CTS851999 DDN851974:DDO851999 DNJ851974:DNK851999 DXF851974:DXG851999 EHB851974:EHC851999 EQX851974:EQY851999 FAT851974:FAU851999 FKP851974:FKQ851999 FUL851974:FUM851999 GEH851974:GEI851999 GOD851974:GOE851999 GXZ851974:GYA851999 HHV851974:HHW851999 HRR851974:HRS851999 IBN851974:IBO851999 ILJ851974:ILK851999 IVF851974:IVG851999 JFB851974:JFC851999 JOX851974:JOY851999 JYT851974:JYU851999 KIP851974:KIQ851999 KSL851974:KSM851999 LCH851974:LCI851999 LMD851974:LME851999 LVZ851974:LWA851999 MFV851974:MFW851999 MPR851974:MPS851999 MZN851974:MZO851999 NJJ851974:NJK851999 NTF851974:NTG851999 ODB851974:ODC851999 OMX851974:OMY851999 OWT851974:OWU851999 PGP851974:PGQ851999 PQL851974:PQM851999 QAH851974:QAI851999 QKD851974:QKE851999 QTZ851974:QUA851999 RDV851974:RDW851999 RNR851974:RNS851999 RXN851974:RXO851999 SHJ851974:SHK851999 SRF851974:SRG851999 TBB851974:TBC851999 TKX851974:TKY851999 TUT851974:TUU851999 UEP851974:UEQ851999 UOL851974:UOM851999 UYH851974:UYI851999 VID851974:VIE851999 VRZ851974:VSA851999 WBV851974:WBW851999 WLR851974:WLS851999 WVN851974:WVO851999 F917510:G917535 JB917510:JC917535 SX917510:SY917535 ACT917510:ACU917535 AMP917510:AMQ917535 AWL917510:AWM917535 BGH917510:BGI917535 BQD917510:BQE917535 BZZ917510:CAA917535 CJV917510:CJW917535 CTR917510:CTS917535 DDN917510:DDO917535 DNJ917510:DNK917535 DXF917510:DXG917535 EHB917510:EHC917535 EQX917510:EQY917535 FAT917510:FAU917535 FKP917510:FKQ917535 FUL917510:FUM917535 GEH917510:GEI917535 GOD917510:GOE917535 GXZ917510:GYA917535 HHV917510:HHW917535 HRR917510:HRS917535 IBN917510:IBO917535 ILJ917510:ILK917535 IVF917510:IVG917535 JFB917510:JFC917535 JOX917510:JOY917535 JYT917510:JYU917535 KIP917510:KIQ917535 KSL917510:KSM917535 LCH917510:LCI917535 LMD917510:LME917535 LVZ917510:LWA917535 MFV917510:MFW917535 MPR917510:MPS917535 MZN917510:MZO917535 NJJ917510:NJK917535 NTF917510:NTG917535 ODB917510:ODC917535 OMX917510:OMY917535 OWT917510:OWU917535 PGP917510:PGQ917535 PQL917510:PQM917535 QAH917510:QAI917535 QKD917510:QKE917535 QTZ917510:QUA917535 RDV917510:RDW917535 RNR917510:RNS917535 RXN917510:RXO917535 SHJ917510:SHK917535 SRF917510:SRG917535 TBB917510:TBC917535 TKX917510:TKY917535 TUT917510:TUU917535 UEP917510:UEQ917535 UOL917510:UOM917535 UYH917510:UYI917535 VID917510:VIE917535 VRZ917510:VSA917535 WBV917510:WBW917535 WLR917510:WLS917535 WVN917510:WVO917535 F983046:G983071 JB983046:JC983071 SX983046:SY983071 ACT983046:ACU983071 AMP983046:AMQ983071 AWL983046:AWM983071 BGH983046:BGI983071 BQD983046:BQE983071 BZZ983046:CAA983071 CJV983046:CJW983071 CTR983046:CTS983071 DDN983046:DDO983071 DNJ983046:DNK983071 DXF983046:DXG983071 EHB983046:EHC983071 EQX983046:EQY983071 FAT983046:FAU983071 FKP983046:FKQ983071 FUL983046:FUM983071 GEH983046:GEI983071 GOD983046:GOE983071 GXZ983046:GYA983071 HHV983046:HHW983071 HRR983046:HRS983071 IBN983046:IBO983071 ILJ983046:ILK983071 IVF983046:IVG983071 JFB983046:JFC983071 JOX983046:JOY983071 JYT983046:JYU983071 KIP983046:KIQ983071 KSL983046:KSM983071 LCH983046:LCI983071 LMD983046:LME983071 LVZ983046:LWA983071 MFV983046:MFW983071 MPR983046:MPS983071 MZN983046:MZO983071 NJJ983046:NJK983071 NTF983046:NTG983071 ODB983046:ODC983071 OMX983046:OMY983071 OWT983046:OWU983071 PGP983046:PGQ983071 PQL983046:PQM983071 QAH983046:QAI983071 QKD983046:QKE983071 QTZ983046:QUA983071 RDV983046:RDW983071 RNR983046:RNS983071 RXN983046:RXO983071 SHJ983046:SHK983071 SRF983046:SRG983071 TBB983046:TBC983071 TKX983046:TKY983071 TUT983046:TUU983071 UEP983046:UEQ983071 UOL983046:UOM983071 UYH983046:UYI983071 VID983046:VIE983071 VRZ983046:VSA983071 WBV983046:WBW983071 WLR983046:WLS983071 WVN983046:WVO983071">
      <formula1>0</formula1>
    </dataValidation>
  </dataValidations>
  <pageMargins left="0.5" right="0.5" top="0.5" bottom="0.5" header="0" footer="0"/>
  <pageSetup paperSize="9" orientation="portrait" verticalDpi="300" r:id="rId1"/>
  <headerFooter alignWithMargins="0"/>
  <legacyDrawing r:id="rId2"/>
</worksheet>
</file>

<file path=xl/worksheets/sheet60.xml><?xml version="1.0" encoding="utf-8"?>
<worksheet xmlns="http://schemas.openxmlformats.org/spreadsheetml/2006/main" xmlns:r="http://schemas.openxmlformats.org/officeDocument/2006/relationships">
  <sheetPr codeName="Sheet_TS43" enableFormatConditionsCalculation="0">
    <tabColor indexed="43"/>
    <pageSetUpPr fitToPage="1"/>
  </sheetPr>
  <dimension ref="A1:BP34"/>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15" sqref="AC15"/>
    </sheetView>
  </sheetViews>
  <sheetFormatPr defaultRowHeight="12"/>
  <cols>
    <col min="1" max="4" width="10.140625" style="777" hidden="1" customWidth="1"/>
    <col min="5" max="28" width="8.7109375" style="95" customWidth="1"/>
    <col min="29" max="29" width="30.7109375" style="777" customWidth="1"/>
    <col min="30" max="30" width="9.140625" style="95" hidden="1" customWidth="1"/>
    <col min="31" max="31" width="33.42578125" style="777" hidden="1" customWidth="1"/>
    <col min="32" max="68" width="9.140625" style="95" hidden="1" customWidth="1"/>
    <col min="69" max="79" width="9.140625" style="95" customWidth="1"/>
    <col min="80" max="16384" width="9.140625" style="95"/>
  </cols>
  <sheetData>
    <row r="1" spans="1:55" ht="48.95" customHeight="1">
      <c r="F1" s="402"/>
      <c r="G1" s="220"/>
      <c r="H1" s="220"/>
      <c r="I1" s="1075" t="s">
        <v>2259</v>
      </c>
      <c r="J1" s="220"/>
      <c r="K1" s="220"/>
      <c r="L1" s="220"/>
      <c r="N1" s="402"/>
      <c r="O1" s="221"/>
      <c r="P1" s="221"/>
      <c r="Q1" s="221"/>
      <c r="R1" s="221"/>
      <c r="S1" s="221"/>
      <c r="T1" s="221"/>
      <c r="U1" s="1075" t="s">
        <v>2259</v>
      </c>
      <c r="V1" s="221"/>
      <c r="W1" s="221"/>
      <c r="X1" s="221"/>
      <c r="Y1" s="221"/>
      <c r="Z1" s="221"/>
      <c r="AA1" s="221"/>
      <c r="AB1" s="221"/>
      <c r="AC1" s="1040">
        <f ca="1">NOW()</f>
        <v>41912.572466666665</v>
      </c>
      <c r="AE1" s="787" t="s">
        <v>673</v>
      </c>
    </row>
    <row r="2" spans="1:55"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c r="AE2" s="770"/>
    </row>
    <row r="3" spans="1:55"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E3" s="772"/>
    </row>
    <row r="4" spans="1:55" s="99" customFormat="1">
      <c r="A4" s="759" t="s">
        <v>1304</v>
      </c>
      <c r="B4" s="759" t="s">
        <v>1302</v>
      </c>
      <c r="C4" s="759" t="s">
        <v>1303</v>
      </c>
      <c r="D4" s="760" t="s">
        <v>1305</v>
      </c>
      <c r="E4" s="98"/>
      <c r="F4" s="98"/>
      <c r="G4" s="98"/>
      <c r="H4" s="98"/>
      <c r="I4" s="98"/>
      <c r="J4" s="98"/>
      <c r="K4" s="98"/>
      <c r="L4" s="98"/>
      <c r="AC4" s="771"/>
      <c r="AE4" s="772"/>
    </row>
    <row r="5" spans="1:55" s="99"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137" customFormat="1" ht="24" customHeight="1" thickBot="1">
      <c r="A6" s="789"/>
      <c r="B6" s="789"/>
      <c r="C6" s="789"/>
      <c r="D6" s="789"/>
      <c r="E6" s="626"/>
      <c r="F6" s="626"/>
      <c r="G6" s="626"/>
      <c r="H6" s="626"/>
      <c r="I6" s="626"/>
      <c r="J6" s="626"/>
      <c r="K6" s="626"/>
      <c r="L6" s="626"/>
      <c r="M6" s="626"/>
      <c r="N6" s="626"/>
      <c r="P6" s="626"/>
      <c r="Q6" s="626"/>
      <c r="R6" s="626"/>
      <c r="S6" s="626"/>
      <c r="T6" s="626"/>
      <c r="U6" s="626"/>
      <c r="V6" s="626"/>
      <c r="W6" s="626"/>
      <c r="X6" s="626"/>
      <c r="Z6" s="626"/>
      <c r="AA6" s="626"/>
      <c r="AC6" s="1069" t="s">
        <v>2142</v>
      </c>
      <c r="AE6" s="763" t="s">
        <v>186</v>
      </c>
      <c r="AF6" s="249"/>
      <c r="AG6" s="626"/>
      <c r="AH6" s="626"/>
      <c r="AI6" s="626"/>
      <c r="AJ6" s="626"/>
      <c r="AK6" s="626"/>
      <c r="AL6" s="626"/>
      <c r="AM6" s="626"/>
      <c r="AN6" s="626"/>
      <c r="AO6" s="626"/>
      <c r="AP6" s="626"/>
      <c r="AQ6" s="626"/>
      <c r="AR6" s="626"/>
      <c r="AS6" s="626"/>
      <c r="AT6" s="626"/>
      <c r="AU6" s="626"/>
      <c r="AV6" s="626"/>
      <c r="AW6" s="626"/>
      <c r="AX6" s="626"/>
      <c r="AY6" s="626"/>
      <c r="AZ6" s="626"/>
      <c r="BA6" s="626"/>
      <c r="BB6" s="626"/>
      <c r="BC6" s="626"/>
    </row>
    <row r="7" spans="1:55" s="140" customFormat="1" ht="12.75" customHeight="1">
      <c r="A7" s="775" t="s">
        <v>538</v>
      </c>
      <c r="B7" s="793" t="s">
        <v>1307</v>
      </c>
      <c r="C7" s="775" t="s">
        <v>555</v>
      </c>
      <c r="D7" s="775" t="s">
        <v>782</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2220</v>
      </c>
      <c r="AE7" s="762" t="s">
        <v>649</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row>
    <row r="8" spans="1:55" s="140" customFormat="1" ht="12.75" customHeight="1">
      <c r="A8" s="775" t="s">
        <v>538</v>
      </c>
      <c r="B8" s="793" t="s">
        <v>74</v>
      </c>
      <c r="C8" s="775" t="s">
        <v>555</v>
      </c>
      <c r="D8" s="775" t="s">
        <v>782</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2221</v>
      </c>
      <c r="AE8" s="762" t="s">
        <v>963</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row>
    <row r="9" spans="1:55" s="140" customFormat="1" ht="12.75" customHeight="1">
      <c r="A9" s="775"/>
      <c r="B9" s="775"/>
      <c r="C9" s="775"/>
      <c r="D9" s="775"/>
      <c r="E9" s="141" t="str">
        <f>IF(AND(SUM(E7:E8)&gt;0,E7=0),"Missing Input",IF(AND(SUM(E7:E8)&gt;0,E8=0),"Missing Output",IF(AND(SUM(E7:E8)&gt;0,COUNT(E7:E8)=2),(E8*3.6)/E7*100,"")))</f>
        <v/>
      </c>
      <c r="F9" s="141" t="str">
        <f t="shared" ref="F9:V9" si="0">IF(AND(SUM(F7:F8)&gt;0,F7=0),"Missing Input",IF(AND(SUM(F7:F8)&gt;0,F8=0),"Missing Output",IF(AND(SUM(F7:F8)&gt;0,COUNT(F7:F8)=2),(F8*3.6)/F7*100,"")))</f>
        <v/>
      </c>
      <c r="G9" s="141" t="str">
        <f t="shared" si="0"/>
        <v/>
      </c>
      <c r="H9" s="141" t="str">
        <f t="shared" si="0"/>
        <v/>
      </c>
      <c r="I9" s="141" t="str">
        <f t="shared" si="0"/>
        <v/>
      </c>
      <c r="J9" s="141" t="str">
        <f t="shared" si="0"/>
        <v/>
      </c>
      <c r="K9" s="141" t="str">
        <f t="shared" si="0"/>
        <v/>
      </c>
      <c r="L9" s="141" t="str">
        <f t="shared" si="0"/>
        <v/>
      </c>
      <c r="M9" s="141" t="str">
        <f t="shared" si="0"/>
        <v/>
      </c>
      <c r="N9" s="141" t="str">
        <f t="shared" si="0"/>
        <v/>
      </c>
      <c r="O9" s="141" t="str">
        <f t="shared" si="0"/>
        <v/>
      </c>
      <c r="P9" s="141" t="str">
        <f t="shared" si="0"/>
        <v/>
      </c>
      <c r="Q9" s="141" t="str">
        <f t="shared" si="0"/>
        <v/>
      </c>
      <c r="R9" s="141" t="str">
        <f t="shared" si="0"/>
        <v/>
      </c>
      <c r="S9" s="141" t="str">
        <f t="shared" si="0"/>
        <v/>
      </c>
      <c r="T9" s="141" t="str">
        <f t="shared" si="0"/>
        <v/>
      </c>
      <c r="U9" s="141" t="str">
        <f t="shared" si="0"/>
        <v/>
      </c>
      <c r="V9" s="141" t="str">
        <f t="shared" si="0"/>
        <v/>
      </c>
      <c r="W9" s="141" t="str">
        <f t="shared" ref="W9:AB9" si="1">IF(AND(SUM(W7:W8)&gt;0,W7=0),"Missing Input",IF(AND(SUM(W7:W8)&gt;0,W8=0),"Missing Output",IF(AND(SUM(W7:W8)&gt;0,COUNT(W7:W8)=2),(W8*3.6)/W7*100,"")))</f>
        <v/>
      </c>
      <c r="X9" s="141" t="str">
        <f t="shared" si="1"/>
        <v/>
      </c>
      <c r="Y9" s="141" t="str">
        <f t="shared" si="1"/>
        <v/>
      </c>
      <c r="Z9" s="141" t="str">
        <f t="shared" si="1"/>
        <v/>
      </c>
      <c r="AA9" s="141" t="str">
        <f t="shared" si="1"/>
        <v/>
      </c>
      <c r="AB9" s="141" t="str">
        <f t="shared" si="1"/>
        <v/>
      </c>
      <c r="AC9" s="1070" t="s">
        <v>2222</v>
      </c>
      <c r="AE9" s="762" t="s">
        <v>965</v>
      </c>
      <c r="AF9" s="141" t="str">
        <f t="shared" ref="AF9:BC9" si="2">IF(AND(SUM(AF7:AF8)&gt;0,AF7=0),"Missing Input",IF(AND(SUM(AF7:AF8)&gt;0,AF8=0),"Missing Output",IF(AND(SUM(AF7:AF8)&gt;0,COUNT(AF7:AF8)=2),(AF8*3.6)/AF7*100,"")))</f>
        <v/>
      </c>
      <c r="AG9" s="141" t="str">
        <f t="shared" si="2"/>
        <v/>
      </c>
      <c r="AH9" s="141" t="str">
        <f t="shared" si="2"/>
        <v/>
      </c>
      <c r="AI9" s="141" t="str">
        <f t="shared" si="2"/>
        <v/>
      </c>
      <c r="AJ9" s="141" t="str">
        <f t="shared" si="2"/>
        <v/>
      </c>
      <c r="AK9" s="141" t="str">
        <f t="shared" si="2"/>
        <v/>
      </c>
      <c r="AL9" s="141" t="str">
        <f t="shared" si="2"/>
        <v/>
      </c>
      <c r="AM9" s="141" t="str">
        <f t="shared" si="2"/>
        <v/>
      </c>
      <c r="AN9" s="141" t="str">
        <f t="shared" si="2"/>
        <v/>
      </c>
      <c r="AO9" s="141" t="str">
        <f t="shared" si="2"/>
        <v/>
      </c>
      <c r="AP9" s="141" t="str">
        <f t="shared" si="2"/>
        <v/>
      </c>
      <c r="AQ9" s="141" t="str">
        <f t="shared" si="2"/>
        <v/>
      </c>
      <c r="AR9" s="141" t="str">
        <f t="shared" si="2"/>
        <v/>
      </c>
      <c r="AS9" s="141" t="str">
        <f t="shared" si="2"/>
        <v/>
      </c>
      <c r="AT9" s="141" t="str">
        <f t="shared" si="2"/>
        <v/>
      </c>
      <c r="AU9" s="141" t="str">
        <f t="shared" si="2"/>
        <v/>
      </c>
      <c r="AV9" s="141" t="str">
        <f t="shared" si="2"/>
        <v/>
      </c>
      <c r="AW9" s="141" t="str">
        <f t="shared" si="2"/>
        <v/>
      </c>
      <c r="AX9" s="141" t="str">
        <f t="shared" si="2"/>
        <v/>
      </c>
      <c r="AY9" s="141" t="str">
        <f>IF(AND(SUM(AY7:AY8)&gt;0,AY7=0),"Missing Input",IF(AND(SUM(AY7:AY8)&gt;0,AY8=0),"Missing Output",IF(AND(SUM(AY7:AY8)&gt;0,COUNT(AY7:AY8)=2),(AY8*3.6)/AY7*100,"")))</f>
        <v/>
      </c>
      <c r="AZ9" s="141" t="str">
        <f>IF(AND(SUM(AZ7:AZ8)&gt;0,AZ7=0),"Missing Input",IF(AND(SUM(AZ7:AZ8)&gt;0,AZ8=0),"Missing Output",IF(AND(SUM(AZ7:AZ8)&gt;0,COUNT(AZ7:AZ8)=2),(AZ8*3.6)/AZ7*100,"")))</f>
        <v/>
      </c>
      <c r="BA9" s="141" t="str">
        <f>IF(AND(SUM(BA7:BA8)&gt;0,BA7=0),"Missing Input",IF(AND(SUM(BA7:BA8)&gt;0,BA8=0),"Missing Output",IF(AND(SUM(BA7:BA8)&gt;0,COUNT(BA7:BA8)=2),(BA8*3.6)/BA7*100,"")))</f>
        <v/>
      </c>
      <c r="BB9" s="141" t="str">
        <f>IF(AND(SUM(BB7:BB8)&gt;0,BB7=0),"Missing Input",IF(AND(SUM(BB7:BB8)&gt;0,BB8=0),"Missing Output",IF(AND(SUM(BB7:BB8)&gt;0,COUNT(BB7:BB8)=2),(BB8*3.6)/BB7*100,"")))</f>
        <v/>
      </c>
      <c r="BC9" s="141" t="str">
        <f t="shared" si="2"/>
        <v/>
      </c>
    </row>
    <row r="10" spans="1:55" s="140" customFormat="1" ht="24" customHeight="1">
      <c r="A10" s="775"/>
      <c r="B10" s="775"/>
      <c r="C10" s="794"/>
      <c r="D10" s="775"/>
      <c r="E10" s="631"/>
      <c r="F10" s="631"/>
      <c r="G10" s="631"/>
      <c r="H10" s="631"/>
      <c r="I10" s="631"/>
      <c r="J10" s="632"/>
      <c r="K10" s="632"/>
      <c r="L10" s="632"/>
      <c r="M10" s="632"/>
      <c r="N10" s="632"/>
      <c r="O10" s="148"/>
      <c r="P10" s="632"/>
      <c r="Q10" s="632"/>
      <c r="R10" s="632"/>
      <c r="S10" s="632"/>
      <c r="T10" s="632"/>
      <c r="U10" s="632"/>
      <c r="V10" s="632"/>
      <c r="W10" s="632"/>
      <c r="X10" s="632"/>
      <c r="Y10" s="148"/>
      <c r="Z10" s="632"/>
      <c r="AA10" s="632"/>
      <c r="AB10" s="148"/>
      <c r="AC10" s="1067" t="s">
        <v>2141</v>
      </c>
      <c r="AE10" s="762" t="s">
        <v>189</v>
      </c>
      <c r="AF10" s="632"/>
      <c r="AG10" s="632"/>
      <c r="AH10" s="632"/>
      <c r="AI10" s="632"/>
      <c r="AJ10" s="632"/>
      <c r="AK10" s="632"/>
      <c r="AL10" s="632"/>
      <c r="AM10" s="632"/>
      <c r="AN10" s="632"/>
      <c r="AO10" s="632"/>
      <c r="AP10" s="632"/>
      <c r="AQ10" s="632"/>
      <c r="AR10" s="632"/>
      <c r="AS10" s="632"/>
      <c r="AT10" s="632"/>
      <c r="AU10" s="632"/>
      <c r="AV10" s="632"/>
      <c r="AW10" s="632"/>
      <c r="AX10" s="632"/>
      <c r="AY10" s="632"/>
      <c r="AZ10" s="632"/>
      <c r="BA10" s="632"/>
      <c r="BB10" s="632"/>
      <c r="BC10" s="632"/>
    </row>
    <row r="11" spans="1:55" s="140" customFormat="1" ht="12.75" customHeight="1">
      <c r="A11" s="775" t="s">
        <v>538</v>
      </c>
      <c r="B11" s="793" t="s">
        <v>1307</v>
      </c>
      <c r="C11" s="775" t="s">
        <v>556</v>
      </c>
      <c r="D11" s="775" t="s">
        <v>782</v>
      </c>
      <c r="E11" s="138">
        <v>0</v>
      </c>
      <c r="F11" s="138">
        <v>0</v>
      </c>
      <c r="G11" s="138">
        <v>0</v>
      </c>
      <c r="H11" s="138">
        <v>0</v>
      </c>
      <c r="I11" s="138">
        <v>0</v>
      </c>
      <c r="J11" s="138">
        <v>0</v>
      </c>
      <c r="K11" s="138">
        <v>0</v>
      </c>
      <c r="L11" s="138">
        <v>0</v>
      </c>
      <c r="M11" s="138">
        <v>0</v>
      </c>
      <c r="N11" s="138">
        <v>0</v>
      </c>
      <c r="O11" s="138">
        <v>0</v>
      </c>
      <c r="P11" s="138">
        <v>0</v>
      </c>
      <c r="Q11" s="138">
        <v>0</v>
      </c>
      <c r="R11" s="138">
        <v>0</v>
      </c>
      <c r="S11" s="138">
        <v>0</v>
      </c>
      <c r="T11" s="138">
        <v>0</v>
      </c>
      <c r="U11" s="138">
        <v>0</v>
      </c>
      <c r="V11" s="138">
        <v>0</v>
      </c>
      <c r="W11" s="138">
        <v>0</v>
      </c>
      <c r="X11" s="138">
        <v>0</v>
      </c>
      <c r="Y11" s="138">
        <v>0</v>
      </c>
      <c r="Z11" s="138">
        <v>0</v>
      </c>
      <c r="AA11" s="138">
        <v>0</v>
      </c>
      <c r="AB11" s="138">
        <v>0</v>
      </c>
      <c r="AC11" s="1054" t="s">
        <v>2220</v>
      </c>
      <c r="AE11" s="762" t="s">
        <v>649</v>
      </c>
      <c r="AF11" s="138">
        <v>0</v>
      </c>
      <c r="AG11" s="138">
        <v>0</v>
      </c>
      <c r="AH11" s="138">
        <v>0</v>
      </c>
      <c r="AI11" s="138">
        <v>0</v>
      </c>
      <c r="AJ11" s="138">
        <v>0</v>
      </c>
      <c r="AK11" s="138">
        <v>0</v>
      </c>
      <c r="AL11" s="138">
        <v>0</v>
      </c>
      <c r="AM11" s="138">
        <v>0</v>
      </c>
      <c r="AN11" s="138">
        <v>0</v>
      </c>
      <c r="AO11" s="138">
        <v>0</v>
      </c>
      <c r="AP11" s="138">
        <v>0</v>
      </c>
      <c r="AQ11" s="138">
        <v>0</v>
      </c>
      <c r="AR11" s="138">
        <v>0</v>
      </c>
      <c r="AS11" s="138">
        <v>0</v>
      </c>
      <c r="AT11" s="138">
        <v>0</v>
      </c>
      <c r="AU11" s="138">
        <v>0</v>
      </c>
      <c r="AV11" s="138">
        <v>0</v>
      </c>
      <c r="AW11" s="138">
        <v>0</v>
      </c>
      <c r="AX11" s="138">
        <v>0</v>
      </c>
      <c r="AY11" s="138">
        <v>0</v>
      </c>
      <c r="AZ11" s="138">
        <v>0</v>
      </c>
      <c r="BA11" s="138">
        <v>0</v>
      </c>
      <c r="BB11" s="138">
        <v>0</v>
      </c>
      <c r="BC11" s="138">
        <v>0</v>
      </c>
    </row>
    <row r="12" spans="1:55" s="140" customFormat="1" ht="12.75" customHeight="1">
      <c r="A12" s="775" t="s">
        <v>538</v>
      </c>
      <c r="B12" s="793" t="s">
        <v>74</v>
      </c>
      <c r="C12" s="775" t="s">
        <v>556</v>
      </c>
      <c r="D12" s="775" t="s">
        <v>782</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2221</v>
      </c>
      <c r="AE12" s="762" t="s">
        <v>650</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row>
    <row r="13" spans="1:55" s="140" customFormat="1" ht="12.75" customHeight="1">
      <c r="A13" s="775" t="s">
        <v>538</v>
      </c>
      <c r="B13" s="793" t="s">
        <v>75</v>
      </c>
      <c r="C13" s="775" t="s">
        <v>556</v>
      </c>
      <c r="D13" s="775" t="s">
        <v>782</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2225</v>
      </c>
      <c r="AE13" s="762" t="s">
        <v>651</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row>
    <row r="14" spans="1:55" s="140" customFormat="1" ht="12.75" customHeight="1">
      <c r="A14" s="775"/>
      <c r="B14" s="775"/>
      <c r="C14" s="775"/>
      <c r="D14" s="775"/>
      <c r="E14" s="141" t="str">
        <f>IF(AND(SUM(E11:E13)&gt;0,E11=0),"Missing Input",IF(AND(SUM(E11:E13)&gt;0,E12=0),"Missing Output",IF(AND(SUM(E11:E13)&gt;0,E11&gt;0,E12&gt;0),(E12*3.6+E13)/E11*100,"")))</f>
        <v/>
      </c>
      <c r="F14" s="141" t="str">
        <f t="shared" ref="F14:V14" si="3">IF(AND(SUM(F11:F13)&gt;0,F11=0),"Missing Input",IF(AND(SUM(F11:F13)&gt;0,F12=0),"Missing Output",IF(AND(SUM(F11:F13)&gt;0,F11&gt;0,F12&gt;0),(F12*3.6+F13)/F11*100,"")))</f>
        <v/>
      </c>
      <c r="G14" s="141" t="str">
        <f t="shared" si="3"/>
        <v/>
      </c>
      <c r="H14" s="141" t="str">
        <f t="shared" si="3"/>
        <v/>
      </c>
      <c r="I14" s="141" t="str">
        <f t="shared" si="3"/>
        <v/>
      </c>
      <c r="J14" s="141" t="str">
        <f t="shared" si="3"/>
        <v/>
      </c>
      <c r="K14" s="141" t="str">
        <f t="shared" si="3"/>
        <v/>
      </c>
      <c r="L14" s="141" t="str">
        <f t="shared" si="3"/>
        <v/>
      </c>
      <c r="M14" s="141" t="str">
        <f t="shared" si="3"/>
        <v/>
      </c>
      <c r="N14" s="141" t="str">
        <f t="shared" si="3"/>
        <v/>
      </c>
      <c r="O14" s="141" t="str">
        <f t="shared" si="3"/>
        <v/>
      </c>
      <c r="P14" s="141" t="str">
        <f t="shared" si="3"/>
        <v/>
      </c>
      <c r="Q14" s="141" t="str">
        <f t="shared" si="3"/>
        <v/>
      </c>
      <c r="R14" s="141" t="str">
        <f t="shared" si="3"/>
        <v/>
      </c>
      <c r="S14" s="141" t="str">
        <f t="shared" si="3"/>
        <v/>
      </c>
      <c r="T14" s="141" t="str">
        <f t="shared" si="3"/>
        <v/>
      </c>
      <c r="U14" s="141" t="str">
        <f t="shared" si="3"/>
        <v/>
      </c>
      <c r="V14" s="141" t="str">
        <f t="shared" si="3"/>
        <v/>
      </c>
      <c r="W14" s="141" t="str">
        <f t="shared" ref="W14:AB14" si="4">IF(AND(SUM(W11:W13)&gt;0,W11=0),"Missing Input",IF(AND(SUM(W11:W13)&gt;0,W12=0),"Missing Output",IF(AND(SUM(W11:W13)&gt;0,W11&gt;0,W12&gt;0),(W12*3.6+W13)/W11*100,"")))</f>
        <v/>
      </c>
      <c r="X14" s="141" t="str">
        <f t="shared" si="4"/>
        <v/>
      </c>
      <c r="Y14" s="141" t="str">
        <f t="shared" si="4"/>
        <v/>
      </c>
      <c r="Z14" s="141" t="str">
        <f t="shared" si="4"/>
        <v/>
      </c>
      <c r="AA14" s="141" t="str">
        <f t="shared" si="4"/>
        <v/>
      </c>
      <c r="AB14" s="141" t="str">
        <f t="shared" si="4"/>
        <v/>
      </c>
      <c r="AC14" s="1070" t="s">
        <v>2222</v>
      </c>
      <c r="AE14" s="762" t="s">
        <v>965</v>
      </c>
      <c r="AF14" s="141" t="str">
        <f t="shared" ref="AF14:BC14" si="5">IF(AND(SUM(AF11:AF13)&gt;0,AF11=0),"Missing Input",IF(AND(SUM(AF11:AF13)&gt;0,AF12=0),"Missing Output",IF(AND(SUM(AF11:AF13)&gt;0,AF11&gt;0,AF12&gt;0),(AF12*3.6+AF13)/AF11*100,"")))</f>
        <v/>
      </c>
      <c r="AG14" s="141" t="str">
        <f t="shared" si="5"/>
        <v/>
      </c>
      <c r="AH14" s="141" t="str">
        <f t="shared" si="5"/>
        <v/>
      </c>
      <c r="AI14" s="141" t="str">
        <f t="shared" si="5"/>
        <v/>
      </c>
      <c r="AJ14" s="141" t="str">
        <f t="shared" si="5"/>
        <v/>
      </c>
      <c r="AK14" s="141" t="str">
        <f t="shared" si="5"/>
        <v/>
      </c>
      <c r="AL14" s="141" t="str">
        <f t="shared" si="5"/>
        <v/>
      </c>
      <c r="AM14" s="141" t="str">
        <f t="shared" si="5"/>
        <v/>
      </c>
      <c r="AN14" s="141" t="str">
        <f t="shared" si="5"/>
        <v/>
      </c>
      <c r="AO14" s="141" t="str">
        <f t="shared" si="5"/>
        <v/>
      </c>
      <c r="AP14" s="141" t="str">
        <f t="shared" si="5"/>
        <v/>
      </c>
      <c r="AQ14" s="141" t="str">
        <f t="shared" si="5"/>
        <v/>
      </c>
      <c r="AR14" s="141" t="str">
        <f t="shared" si="5"/>
        <v/>
      </c>
      <c r="AS14" s="141" t="str">
        <f t="shared" si="5"/>
        <v/>
      </c>
      <c r="AT14" s="141" t="str">
        <f t="shared" si="5"/>
        <v/>
      </c>
      <c r="AU14" s="141" t="str">
        <f t="shared" si="5"/>
        <v/>
      </c>
      <c r="AV14" s="141" t="str">
        <f t="shared" si="5"/>
        <v/>
      </c>
      <c r="AW14" s="141" t="str">
        <f t="shared" si="5"/>
        <v/>
      </c>
      <c r="AX14" s="141" t="str">
        <f t="shared" si="5"/>
        <v/>
      </c>
      <c r="AY14" s="141" t="str">
        <f>IF(AND(SUM(AY11:AY13)&gt;0,AY11=0),"Missing Input",IF(AND(SUM(AY11:AY13)&gt;0,AY12=0),"Missing Output",IF(AND(SUM(AY11:AY13)&gt;0,AY11&gt;0,AY12&gt;0),(AY12*3.6+AY13)/AY11*100,"")))</f>
        <v/>
      </c>
      <c r="AZ14" s="141" t="str">
        <f>IF(AND(SUM(AZ11:AZ13)&gt;0,AZ11=0),"Missing Input",IF(AND(SUM(AZ11:AZ13)&gt;0,AZ12=0),"Missing Output",IF(AND(SUM(AZ11:AZ13)&gt;0,AZ11&gt;0,AZ12&gt;0),(AZ12*3.6+AZ13)/AZ11*100,"")))</f>
        <v/>
      </c>
      <c r="BA14" s="141" t="str">
        <f>IF(AND(SUM(BA11:BA13)&gt;0,BA11=0),"Missing Input",IF(AND(SUM(BA11:BA13)&gt;0,BA12=0),"Missing Output",IF(AND(SUM(BA11:BA13)&gt;0,BA11&gt;0,BA12&gt;0),(BA12*3.6+BA13)/BA11*100,"")))</f>
        <v/>
      </c>
      <c r="BB14" s="141" t="str">
        <f>IF(AND(SUM(BB11:BB13)&gt;0,BB11=0),"Missing Input",IF(AND(SUM(BB11:BB13)&gt;0,BB12=0),"Missing Output",IF(AND(SUM(BB11:BB13)&gt;0,BB11&gt;0,BB12&gt;0),(BB12*3.6+BB13)/BB11*100,"")))</f>
        <v/>
      </c>
      <c r="BC14" s="141" t="str">
        <f t="shared" si="5"/>
        <v/>
      </c>
    </row>
    <row r="15" spans="1:55" s="140" customFormat="1" ht="24" customHeight="1">
      <c r="A15" s="775"/>
      <c r="B15" s="775"/>
      <c r="C15" s="794"/>
      <c r="D15" s="775"/>
      <c r="E15" s="631"/>
      <c r="F15" s="631"/>
      <c r="G15" s="631"/>
      <c r="H15" s="631"/>
      <c r="I15" s="631"/>
      <c r="J15" s="632"/>
      <c r="K15" s="632"/>
      <c r="L15" s="632"/>
      <c r="M15" s="632"/>
      <c r="N15" s="632"/>
      <c r="O15" s="148"/>
      <c r="P15" s="632"/>
      <c r="Q15" s="632"/>
      <c r="R15" s="632"/>
      <c r="S15" s="632"/>
      <c r="T15" s="632"/>
      <c r="U15" s="632"/>
      <c r="V15" s="632"/>
      <c r="W15" s="632"/>
      <c r="X15" s="632"/>
      <c r="Y15" s="148"/>
      <c r="Z15" s="632"/>
      <c r="AA15" s="632"/>
      <c r="AB15" s="148"/>
      <c r="AC15" s="1066" t="s">
        <v>2269</v>
      </c>
      <c r="AE15" s="762" t="s">
        <v>198</v>
      </c>
      <c r="AF15" s="632"/>
      <c r="AG15" s="632"/>
      <c r="AH15" s="632"/>
      <c r="AI15" s="632"/>
      <c r="AJ15" s="632"/>
      <c r="AK15" s="632"/>
      <c r="AL15" s="632"/>
      <c r="AM15" s="632"/>
      <c r="AN15" s="632"/>
      <c r="AO15" s="632"/>
      <c r="AP15" s="632"/>
      <c r="AQ15" s="632"/>
      <c r="AR15" s="632"/>
      <c r="AS15" s="632"/>
      <c r="AT15" s="632"/>
      <c r="AU15" s="632"/>
      <c r="AV15" s="632"/>
      <c r="AW15" s="632"/>
      <c r="AX15" s="632"/>
      <c r="AY15" s="632"/>
      <c r="AZ15" s="632"/>
      <c r="BA15" s="632"/>
      <c r="BB15" s="632"/>
      <c r="BC15" s="632"/>
    </row>
    <row r="16" spans="1:55" s="140" customFormat="1" ht="12.75" customHeight="1">
      <c r="A16" s="775" t="s">
        <v>538</v>
      </c>
      <c r="B16" s="793" t="s">
        <v>1307</v>
      </c>
      <c r="C16" s="775" t="s">
        <v>558</v>
      </c>
      <c r="D16" s="775" t="s">
        <v>782</v>
      </c>
      <c r="E16" s="138">
        <v>0</v>
      </c>
      <c r="F16" s="138">
        <v>0</v>
      </c>
      <c r="G16" s="138">
        <v>0</v>
      </c>
      <c r="H16" s="138">
        <v>0</v>
      </c>
      <c r="I16" s="138">
        <v>0</v>
      </c>
      <c r="J16" s="138">
        <v>0</v>
      </c>
      <c r="K16" s="138">
        <v>0</v>
      </c>
      <c r="L16" s="138">
        <v>0</v>
      </c>
      <c r="M16" s="138">
        <v>0</v>
      </c>
      <c r="N16" s="138">
        <v>0</v>
      </c>
      <c r="O16" s="138">
        <v>0</v>
      </c>
      <c r="P16" s="138">
        <v>0</v>
      </c>
      <c r="Q16" s="138">
        <v>0</v>
      </c>
      <c r="R16" s="138">
        <v>0</v>
      </c>
      <c r="S16" s="138">
        <v>0</v>
      </c>
      <c r="T16" s="138">
        <v>0</v>
      </c>
      <c r="U16" s="138">
        <v>0</v>
      </c>
      <c r="V16" s="138">
        <v>0</v>
      </c>
      <c r="W16" s="138">
        <v>0</v>
      </c>
      <c r="X16" s="138">
        <v>0</v>
      </c>
      <c r="Y16" s="138">
        <v>0</v>
      </c>
      <c r="Z16" s="138">
        <v>0</v>
      </c>
      <c r="AA16" s="138">
        <v>0</v>
      </c>
      <c r="AB16" s="138">
        <v>0</v>
      </c>
      <c r="AC16" s="1054" t="s">
        <v>2220</v>
      </c>
      <c r="AE16" s="762" t="s">
        <v>649</v>
      </c>
      <c r="AF16" s="138">
        <v>0</v>
      </c>
      <c r="AG16" s="138">
        <v>0</v>
      </c>
      <c r="AH16" s="138">
        <v>0</v>
      </c>
      <c r="AI16" s="138">
        <v>0</v>
      </c>
      <c r="AJ16" s="138">
        <v>0</v>
      </c>
      <c r="AK16" s="138">
        <v>0</v>
      </c>
      <c r="AL16" s="138">
        <v>0</v>
      </c>
      <c r="AM16" s="138">
        <v>0</v>
      </c>
      <c r="AN16" s="138">
        <v>0</v>
      </c>
      <c r="AO16" s="138">
        <v>0</v>
      </c>
      <c r="AP16" s="138">
        <v>0</v>
      </c>
      <c r="AQ16" s="138">
        <v>0</v>
      </c>
      <c r="AR16" s="138">
        <v>0</v>
      </c>
      <c r="AS16" s="138">
        <v>0</v>
      </c>
      <c r="AT16" s="138">
        <v>0</v>
      </c>
      <c r="AU16" s="138">
        <v>0</v>
      </c>
      <c r="AV16" s="138">
        <v>0</v>
      </c>
      <c r="AW16" s="138">
        <v>0</v>
      </c>
      <c r="AX16" s="138">
        <v>0</v>
      </c>
      <c r="AY16" s="138">
        <v>0</v>
      </c>
      <c r="AZ16" s="138">
        <v>0</v>
      </c>
      <c r="BA16" s="138">
        <v>0</v>
      </c>
      <c r="BB16" s="138">
        <v>0</v>
      </c>
      <c r="BC16" s="138">
        <v>0</v>
      </c>
    </row>
    <row r="17" spans="1:55" s="140" customFormat="1" ht="12.75" customHeight="1">
      <c r="A17" s="775" t="s">
        <v>538</v>
      </c>
      <c r="B17" s="793" t="s">
        <v>75</v>
      </c>
      <c r="C17" s="775" t="s">
        <v>558</v>
      </c>
      <c r="D17" s="775" t="s">
        <v>782</v>
      </c>
      <c r="E17" s="138">
        <v>0</v>
      </c>
      <c r="F17" s="138">
        <v>0</v>
      </c>
      <c r="G17" s="138">
        <v>0</v>
      </c>
      <c r="H17" s="138">
        <v>0</v>
      </c>
      <c r="I17" s="138">
        <v>0</v>
      </c>
      <c r="J17" s="138">
        <v>0</v>
      </c>
      <c r="K17" s="138">
        <v>0</v>
      </c>
      <c r="L17" s="138">
        <v>0</v>
      </c>
      <c r="M17" s="138">
        <v>0</v>
      </c>
      <c r="N17" s="138">
        <v>0</v>
      </c>
      <c r="O17" s="138">
        <v>0</v>
      </c>
      <c r="P17" s="138">
        <v>0</v>
      </c>
      <c r="Q17" s="138">
        <v>0</v>
      </c>
      <c r="R17" s="138">
        <v>0</v>
      </c>
      <c r="S17" s="138">
        <v>0</v>
      </c>
      <c r="T17" s="138">
        <v>0</v>
      </c>
      <c r="U17" s="138">
        <v>0</v>
      </c>
      <c r="V17" s="138">
        <v>0</v>
      </c>
      <c r="W17" s="138">
        <v>0</v>
      </c>
      <c r="X17" s="138">
        <v>0</v>
      </c>
      <c r="Y17" s="138">
        <v>0</v>
      </c>
      <c r="Z17" s="138">
        <v>0</v>
      </c>
      <c r="AA17" s="138">
        <v>0</v>
      </c>
      <c r="AB17" s="138">
        <v>0</v>
      </c>
      <c r="AC17" s="1054" t="s">
        <v>2225</v>
      </c>
      <c r="AE17" s="762" t="s">
        <v>651</v>
      </c>
      <c r="AF17" s="138">
        <v>0</v>
      </c>
      <c r="AG17" s="138">
        <v>0</v>
      </c>
      <c r="AH17" s="138">
        <v>0</v>
      </c>
      <c r="AI17" s="138">
        <v>0</v>
      </c>
      <c r="AJ17" s="138">
        <v>0</v>
      </c>
      <c r="AK17" s="138">
        <v>0</v>
      </c>
      <c r="AL17" s="138">
        <v>0</v>
      </c>
      <c r="AM17" s="138">
        <v>0</v>
      </c>
      <c r="AN17" s="138">
        <v>0</v>
      </c>
      <c r="AO17" s="138">
        <v>0</v>
      </c>
      <c r="AP17" s="138">
        <v>0</v>
      </c>
      <c r="AQ17" s="138">
        <v>0</v>
      </c>
      <c r="AR17" s="138">
        <v>0</v>
      </c>
      <c r="AS17" s="138">
        <v>0</v>
      </c>
      <c r="AT17" s="138">
        <v>0</v>
      </c>
      <c r="AU17" s="138">
        <v>0</v>
      </c>
      <c r="AV17" s="138">
        <v>0</v>
      </c>
      <c r="AW17" s="138">
        <v>0</v>
      </c>
      <c r="AX17" s="138">
        <v>0</v>
      </c>
      <c r="AY17" s="138">
        <v>0</v>
      </c>
      <c r="AZ17" s="138">
        <v>0</v>
      </c>
      <c r="BA17" s="138">
        <v>0</v>
      </c>
      <c r="BB17" s="138">
        <v>0</v>
      </c>
      <c r="BC17" s="138">
        <v>0</v>
      </c>
    </row>
    <row r="18" spans="1:55" s="140" customFormat="1" ht="12.75" customHeight="1">
      <c r="A18" s="775"/>
      <c r="B18" s="775"/>
      <c r="C18" s="775"/>
      <c r="D18" s="775"/>
      <c r="E18" s="141" t="str">
        <f>IF(AND(SUM(E16:E17)&gt;0,E16=0),"Missing Input",IF(AND(SUM(E16:E17)&gt;0,E17=0),"Missing Output",IF(AND(SUM(E16:E17)&gt;0,COUNT(E16:E17)=2),(E17/E16)*100,"")))</f>
        <v/>
      </c>
      <c r="F18" s="141" t="str">
        <f t="shared" ref="F18:V18" si="6">IF(AND(SUM(F16:F17)&gt;0,F16=0),"Missing Input",IF(AND(SUM(F16:F17)&gt;0,F17=0),"Missing Output",IF(AND(SUM(F16:F17)&gt;0,COUNT(F16:F17)=2),(F17/F16)*100,"")))</f>
        <v/>
      </c>
      <c r="G18" s="141" t="str">
        <f t="shared" si="6"/>
        <v/>
      </c>
      <c r="H18" s="141" t="str">
        <f t="shared" si="6"/>
        <v/>
      </c>
      <c r="I18" s="141" t="str">
        <f t="shared" si="6"/>
        <v/>
      </c>
      <c r="J18" s="141" t="str">
        <f t="shared" si="6"/>
        <v/>
      </c>
      <c r="K18" s="141" t="str">
        <f t="shared" si="6"/>
        <v/>
      </c>
      <c r="L18" s="141" t="str">
        <f t="shared" si="6"/>
        <v/>
      </c>
      <c r="M18" s="141" t="str">
        <f t="shared" si="6"/>
        <v/>
      </c>
      <c r="N18" s="141" t="str">
        <f t="shared" si="6"/>
        <v/>
      </c>
      <c r="O18" s="141" t="str">
        <f t="shared" si="6"/>
        <v/>
      </c>
      <c r="P18" s="141" t="str">
        <f t="shared" si="6"/>
        <v/>
      </c>
      <c r="Q18" s="141" t="str">
        <f t="shared" si="6"/>
        <v/>
      </c>
      <c r="R18" s="141" t="str">
        <f t="shared" si="6"/>
        <v/>
      </c>
      <c r="S18" s="141" t="str">
        <f t="shared" si="6"/>
        <v/>
      </c>
      <c r="T18" s="141" t="str">
        <f t="shared" si="6"/>
        <v/>
      </c>
      <c r="U18" s="141" t="str">
        <f t="shared" si="6"/>
        <v/>
      </c>
      <c r="V18" s="141" t="str">
        <f t="shared" si="6"/>
        <v/>
      </c>
      <c r="W18" s="141" t="str">
        <f t="shared" ref="W18:AB18" si="7">IF(AND(SUM(W16:W17)&gt;0,W16=0),"Missing Input",IF(AND(SUM(W16:W17)&gt;0,W17=0),"Missing Output",IF(AND(SUM(W16:W17)&gt;0,COUNT(W16:W17)=2),(W17/W16)*100,"")))</f>
        <v/>
      </c>
      <c r="X18" s="141" t="str">
        <f t="shared" si="7"/>
        <v/>
      </c>
      <c r="Y18" s="141" t="str">
        <f t="shared" si="7"/>
        <v/>
      </c>
      <c r="Z18" s="141" t="str">
        <f t="shared" si="7"/>
        <v/>
      </c>
      <c r="AA18" s="141" t="str">
        <f t="shared" si="7"/>
        <v/>
      </c>
      <c r="AB18" s="141" t="str">
        <f t="shared" si="7"/>
        <v/>
      </c>
      <c r="AC18" s="1070" t="s">
        <v>2222</v>
      </c>
      <c r="AE18" s="762" t="s">
        <v>965</v>
      </c>
      <c r="AF18" s="141" t="str">
        <f t="shared" ref="AF18:BC18" si="8">IF(AND(SUM(AF16:AF17)&gt;0,AF16=0),"Missing Input",IF(AND(SUM(AF16:AF17)&gt;0,AF17=0),"Missing Output",IF(AND(SUM(AF16:AF17)&gt;0,COUNT(AF16:AF17)=2),(AF17/AF16)*100,"")))</f>
        <v/>
      </c>
      <c r="AG18" s="141" t="str">
        <f t="shared" si="8"/>
        <v/>
      </c>
      <c r="AH18" s="141" t="str">
        <f t="shared" si="8"/>
        <v/>
      </c>
      <c r="AI18" s="141" t="str">
        <f t="shared" si="8"/>
        <v/>
      </c>
      <c r="AJ18" s="141" t="str">
        <f t="shared" si="8"/>
        <v/>
      </c>
      <c r="AK18" s="141" t="str">
        <f t="shared" si="8"/>
        <v/>
      </c>
      <c r="AL18" s="141" t="str">
        <f t="shared" si="8"/>
        <v/>
      </c>
      <c r="AM18" s="141" t="str">
        <f t="shared" si="8"/>
        <v/>
      </c>
      <c r="AN18" s="141" t="str">
        <f t="shared" si="8"/>
        <v/>
      </c>
      <c r="AO18" s="141" t="str">
        <f t="shared" si="8"/>
        <v/>
      </c>
      <c r="AP18" s="141" t="str">
        <f t="shared" si="8"/>
        <v/>
      </c>
      <c r="AQ18" s="141" t="str">
        <f t="shared" si="8"/>
        <v/>
      </c>
      <c r="AR18" s="141" t="str">
        <f t="shared" si="8"/>
        <v/>
      </c>
      <c r="AS18" s="141" t="str">
        <f t="shared" si="8"/>
        <v/>
      </c>
      <c r="AT18" s="141" t="str">
        <f t="shared" si="8"/>
        <v/>
      </c>
      <c r="AU18" s="141" t="str">
        <f t="shared" si="8"/>
        <v/>
      </c>
      <c r="AV18" s="141" t="str">
        <f t="shared" si="8"/>
        <v/>
      </c>
      <c r="AW18" s="141" t="str">
        <f t="shared" si="8"/>
        <v/>
      </c>
      <c r="AX18" s="141" t="str">
        <f t="shared" si="8"/>
        <v/>
      </c>
      <c r="AY18" s="141" t="str">
        <f>IF(AND(SUM(AY16:AY17)&gt;0,AY16=0),"Missing Input",IF(AND(SUM(AY16:AY17)&gt;0,AY17=0),"Missing Output",IF(AND(SUM(AY16:AY17)&gt;0,COUNT(AY16:AY17)=2),(AY17/AY16)*100,"")))</f>
        <v/>
      </c>
      <c r="AZ18" s="141" t="str">
        <f>IF(AND(SUM(AZ16:AZ17)&gt;0,AZ16=0),"Missing Input",IF(AND(SUM(AZ16:AZ17)&gt;0,AZ17=0),"Missing Output",IF(AND(SUM(AZ16:AZ17)&gt;0,COUNT(AZ16:AZ17)=2),(AZ17/AZ16)*100,"")))</f>
        <v/>
      </c>
      <c r="BA18" s="141" t="str">
        <f>IF(AND(SUM(BA16:BA17)&gt;0,BA16=0),"Missing Input",IF(AND(SUM(BA16:BA17)&gt;0,BA17=0),"Missing Output",IF(AND(SUM(BA16:BA17)&gt;0,COUNT(BA16:BA17)=2),(BA17/BA16)*100,"")))</f>
        <v/>
      </c>
      <c r="BB18" s="141" t="str">
        <f>IF(AND(SUM(BB16:BB17)&gt;0,BB16=0),"Missing Input",IF(AND(SUM(BB16:BB17)&gt;0,BB17=0),"Missing Output",IF(AND(SUM(BB16:BB17)&gt;0,COUNT(BB16:BB17)=2),(BB17/BB16)*100,"")))</f>
        <v/>
      </c>
      <c r="BC18" s="141" t="str">
        <f t="shared" si="8"/>
        <v/>
      </c>
    </row>
    <row r="19" spans="1:55" s="137" customFormat="1" ht="24" customHeight="1">
      <c r="A19" s="775"/>
      <c r="B19" s="775"/>
      <c r="C19" s="789"/>
      <c r="D19" s="775"/>
      <c r="E19" s="634"/>
      <c r="F19" s="634"/>
      <c r="G19" s="634"/>
      <c r="H19" s="634"/>
      <c r="I19" s="634"/>
      <c r="J19" s="634"/>
      <c r="K19" s="634"/>
      <c r="L19" s="634"/>
      <c r="M19" s="634"/>
      <c r="N19" s="634"/>
      <c r="O19" s="1032"/>
      <c r="P19" s="634"/>
      <c r="Q19" s="634"/>
      <c r="R19" s="634"/>
      <c r="S19" s="634"/>
      <c r="T19" s="634"/>
      <c r="U19" s="634"/>
      <c r="V19" s="634"/>
      <c r="W19" s="634"/>
      <c r="X19" s="634"/>
      <c r="Y19" s="1032"/>
      <c r="Z19" s="634"/>
      <c r="AA19" s="634"/>
      <c r="AB19" s="1032"/>
      <c r="AC19" s="1061" t="s">
        <v>2144</v>
      </c>
      <c r="AE19" s="762" t="s">
        <v>191</v>
      </c>
      <c r="AF19" s="634"/>
      <c r="AG19" s="634"/>
      <c r="AH19" s="634"/>
      <c r="AI19" s="634"/>
      <c r="AJ19" s="634"/>
      <c r="AK19" s="634"/>
      <c r="AL19" s="634"/>
      <c r="AM19" s="634"/>
      <c r="AN19" s="634"/>
      <c r="AO19" s="634"/>
      <c r="AP19" s="634"/>
      <c r="AQ19" s="634"/>
      <c r="AR19" s="634"/>
      <c r="AS19" s="634"/>
      <c r="AT19" s="634"/>
      <c r="AU19" s="634"/>
      <c r="AV19" s="634"/>
      <c r="AW19" s="634"/>
      <c r="AX19" s="634"/>
      <c r="AY19" s="634"/>
      <c r="AZ19" s="634"/>
      <c r="BA19" s="634"/>
      <c r="BB19" s="634"/>
      <c r="BC19" s="634"/>
    </row>
    <row r="20" spans="1:55" s="140" customFormat="1" ht="12.75" customHeight="1">
      <c r="A20" s="775" t="s">
        <v>538</v>
      </c>
      <c r="B20" s="793" t="s">
        <v>1307</v>
      </c>
      <c r="C20" s="775" t="s">
        <v>245</v>
      </c>
      <c r="D20" s="775" t="s">
        <v>782</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2220</v>
      </c>
      <c r="AE20" s="762" t="s">
        <v>649</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row>
    <row r="21" spans="1:55" s="140" customFormat="1" ht="12.75" customHeight="1">
      <c r="A21" s="775" t="s">
        <v>538</v>
      </c>
      <c r="B21" s="793" t="s">
        <v>74</v>
      </c>
      <c r="C21" s="775" t="s">
        <v>245</v>
      </c>
      <c r="D21" s="775" t="s">
        <v>782</v>
      </c>
      <c r="E21" s="138">
        <v>0</v>
      </c>
      <c r="F21" s="138">
        <v>0</v>
      </c>
      <c r="G21" s="138">
        <v>0</v>
      </c>
      <c r="H21" s="138">
        <v>0</v>
      </c>
      <c r="I21" s="138">
        <v>0</v>
      </c>
      <c r="J21" s="138">
        <v>0</v>
      </c>
      <c r="K21" s="138">
        <v>0</v>
      </c>
      <c r="L21" s="138">
        <v>0</v>
      </c>
      <c r="M21" s="138">
        <v>0</v>
      </c>
      <c r="N21" s="138">
        <v>0</v>
      </c>
      <c r="O21" s="138">
        <v>0</v>
      </c>
      <c r="P21" s="138">
        <v>0</v>
      </c>
      <c r="Q21" s="138">
        <v>0</v>
      </c>
      <c r="R21" s="138">
        <v>0</v>
      </c>
      <c r="S21" s="138">
        <v>0</v>
      </c>
      <c r="T21" s="138">
        <v>0</v>
      </c>
      <c r="U21" s="138">
        <v>0</v>
      </c>
      <c r="V21" s="138">
        <v>0</v>
      </c>
      <c r="W21" s="138">
        <v>0</v>
      </c>
      <c r="X21" s="138">
        <v>0</v>
      </c>
      <c r="Y21" s="138">
        <v>0</v>
      </c>
      <c r="Z21" s="138">
        <v>0</v>
      </c>
      <c r="AA21" s="138">
        <v>0</v>
      </c>
      <c r="AB21" s="138">
        <v>0</v>
      </c>
      <c r="AC21" s="1054" t="s">
        <v>2221</v>
      </c>
      <c r="AE21" s="762" t="s">
        <v>650</v>
      </c>
      <c r="AF21" s="138">
        <v>0</v>
      </c>
      <c r="AG21" s="138">
        <v>0</v>
      </c>
      <c r="AH21" s="138">
        <v>0</v>
      </c>
      <c r="AI21" s="138">
        <v>0</v>
      </c>
      <c r="AJ21" s="138">
        <v>0</v>
      </c>
      <c r="AK21" s="138">
        <v>0</v>
      </c>
      <c r="AL21" s="138">
        <v>0</v>
      </c>
      <c r="AM21" s="138">
        <v>0</v>
      </c>
      <c r="AN21" s="138">
        <v>0</v>
      </c>
      <c r="AO21" s="138">
        <v>0</v>
      </c>
      <c r="AP21" s="138">
        <v>0</v>
      </c>
      <c r="AQ21" s="138">
        <v>0</v>
      </c>
      <c r="AR21" s="138">
        <v>0</v>
      </c>
      <c r="AS21" s="138">
        <v>0</v>
      </c>
      <c r="AT21" s="138">
        <v>0</v>
      </c>
      <c r="AU21" s="138">
        <v>0</v>
      </c>
      <c r="AV21" s="138">
        <v>0</v>
      </c>
      <c r="AW21" s="138">
        <v>0</v>
      </c>
      <c r="AX21" s="138">
        <v>0</v>
      </c>
      <c r="AY21" s="138">
        <v>0</v>
      </c>
      <c r="AZ21" s="138">
        <v>0</v>
      </c>
      <c r="BA21" s="138">
        <v>0</v>
      </c>
      <c r="BB21" s="138">
        <v>0</v>
      </c>
      <c r="BC21" s="138">
        <v>0</v>
      </c>
    </row>
    <row r="22" spans="1:55" s="140" customFormat="1" ht="12.75" customHeight="1">
      <c r="A22" s="775"/>
      <c r="B22" s="775"/>
      <c r="C22" s="775"/>
      <c r="D22" s="775"/>
      <c r="E22" s="141" t="str">
        <f>IF(AND(SUM(E20:E21)&gt;0,E20=0),"Missing Input",IF(AND(SUM(E20:E21)&gt;0,E21=0),"Missing Output",IF(AND(SUM(E20:E21)&gt;0,COUNT(E20:E21)=2),(E21*3.6)/E20*100,"")))</f>
        <v/>
      </c>
      <c r="F22" s="141" t="str">
        <f t="shared" ref="F22:V22" si="9">IF(AND(SUM(F20:F21)&gt;0,F20=0),"Missing Input",IF(AND(SUM(F20:F21)&gt;0,F21=0),"Missing Output",IF(AND(SUM(F20:F21)&gt;0,COUNT(F20:F21)=2),(F21*3.6)/F20*100,"")))</f>
        <v/>
      </c>
      <c r="G22" s="141" t="str">
        <f t="shared" si="9"/>
        <v/>
      </c>
      <c r="H22" s="141" t="str">
        <f t="shared" si="9"/>
        <v/>
      </c>
      <c r="I22" s="141" t="str">
        <f t="shared" si="9"/>
        <v/>
      </c>
      <c r="J22" s="141" t="str">
        <f t="shared" si="9"/>
        <v/>
      </c>
      <c r="K22" s="141" t="str">
        <f t="shared" si="9"/>
        <v/>
      </c>
      <c r="L22" s="141" t="str">
        <f t="shared" si="9"/>
        <v/>
      </c>
      <c r="M22" s="141" t="str">
        <f t="shared" si="9"/>
        <v/>
      </c>
      <c r="N22" s="141" t="str">
        <f t="shared" si="9"/>
        <v/>
      </c>
      <c r="O22" s="141" t="str">
        <f t="shared" si="9"/>
        <v/>
      </c>
      <c r="P22" s="141" t="str">
        <f t="shared" si="9"/>
        <v/>
      </c>
      <c r="Q22" s="141" t="str">
        <f t="shared" si="9"/>
        <v/>
      </c>
      <c r="R22" s="141" t="str">
        <f t="shared" si="9"/>
        <v/>
      </c>
      <c r="S22" s="141" t="str">
        <f t="shared" si="9"/>
        <v/>
      </c>
      <c r="T22" s="141" t="str">
        <f t="shared" si="9"/>
        <v/>
      </c>
      <c r="U22" s="141" t="str">
        <f t="shared" si="9"/>
        <v/>
      </c>
      <c r="V22" s="141" t="str">
        <f t="shared" si="9"/>
        <v/>
      </c>
      <c r="W22" s="141" t="str">
        <f t="shared" ref="W22:AB22" si="10">IF(AND(SUM(W20:W21)&gt;0,W20=0),"Missing Input",IF(AND(SUM(W20:W21)&gt;0,W21=0),"Missing Output",IF(AND(SUM(W20:W21)&gt;0,COUNT(W20:W21)=2),(W21*3.6)/W20*100,"")))</f>
        <v/>
      </c>
      <c r="X22" s="141" t="str">
        <f t="shared" si="10"/>
        <v/>
      </c>
      <c r="Y22" s="141" t="str">
        <f t="shared" si="10"/>
        <v/>
      </c>
      <c r="Z22" s="141" t="str">
        <f t="shared" si="10"/>
        <v/>
      </c>
      <c r="AA22" s="141" t="str">
        <f t="shared" si="10"/>
        <v/>
      </c>
      <c r="AB22" s="141" t="str">
        <f t="shared" si="10"/>
        <v/>
      </c>
      <c r="AC22" s="1070" t="s">
        <v>2222</v>
      </c>
      <c r="AE22" s="762" t="s">
        <v>965</v>
      </c>
      <c r="AF22" s="141" t="str">
        <f t="shared" ref="AF22:BC22" si="11">IF(AND(SUM(AF20:AF21)&gt;0,AF20=0),"Missing Input",IF(AND(SUM(AF20:AF21)&gt;0,AF21=0),"Missing Output",IF(AND(SUM(AF20:AF21)&gt;0,COUNT(AF20:AF21)=2),(AF21*3.6)/AF20*100,"")))</f>
        <v/>
      </c>
      <c r="AG22" s="141" t="str">
        <f t="shared" si="11"/>
        <v/>
      </c>
      <c r="AH22" s="141" t="str">
        <f t="shared" si="11"/>
        <v/>
      </c>
      <c r="AI22" s="141" t="str">
        <f t="shared" si="11"/>
        <v/>
      </c>
      <c r="AJ22" s="141" t="str">
        <f t="shared" si="11"/>
        <v/>
      </c>
      <c r="AK22" s="141" t="str">
        <f t="shared" si="11"/>
        <v/>
      </c>
      <c r="AL22" s="141" t="str">
        <f t="shared" si="11"/>
        <v/>
      </c>
      <c r="AM22" s="141" t="str">
        <f t="shared" si="11"/>
        <v/>
      </c>
      <c r="AN22" s="141" t="str">
        <f t="shared" si="11"/>
        <v/>
      </c>
      <c r="AO22" s="141" t="str">
        <f t="shared" si="11"/>
        <v/>
      </c>
      <c r="AP22" s="141" t="str">
        <f t="shared" si="11"/>
        <v/>
      </c>
      <c r="AQ22" s="141" t="str">
        <f t="shared" si="11"/>
        <v/>
      </c>
      <c r="AR22" s="141" t="str">
        <f t="shared" si="11"/>
        <v/>
      </c>
      <c r="AS22" s="141" t="str">
        <f t="shared" si="11"/>
        <v/>
      </c>
      <c r="AT22" s="141" t="str">
        <f t="shared" si="11"/>
        <v/>
      </c>
      <c r="AU22" s="141" t="str">
        <f t="shared" si="11"/>
        <v/>
      </c>
      <c r="AV22" s="141" t="str">
        <f t="shared" si="11"/>
        <v/>
      </c>
      <c r="AW22" s="141" t="str">
        <f t="shared" si="11"/>
        <v/>
      </c>
      <c r="AX22" s="141" t="str">
        <f t="shared" si="11"/>
        <v/>
      </c>
      <c r="AY22" s="141" t="str">
        <f>IF(AND(SUM(AY20:AY21)&gt;0,AY20=0),"Missing Input",IF(AND(SUM(AY20:AY21)&gt;0,AY21=0),"Missing Output",IF(AND(SUM(AY20:AY21)&gt;0,COUNT(AY20:AY21)=2),(AY21*3.6)/AY20*100,"")))</f>
        <v/>
      </c>
      <c r="AZ22" s="141" t="str">
        <f>IF(AND(SUM(AZ20:AZ21)&gt;0,AZ20=0),"Missing Input",IF(AND(SUM(AZ20:AZ21)&gt;0,AZ21=0),"Missing Output",IF(AND(SUM(AZ20:AZ21)&gt;0,COUNT(AZ20:AZ21)=2),(AZ21*3.6)/AZ20*100,"")))</f>
        <v/>
      </c>
      <c r="BA22" s="141" t="str">
        <f>IF(AND(SUM(BA20:BA21)&gt;0,BA20=0),"Missing Input",IF(AND(SUM(BA20:BA21)&gt;0,BA21=0),"Missing Output",IF(AND(SUM(BA20:BA21)&gt;0,COUNT(BA20:BA21)=2),(BA21*3.6)/BA20*100,"")))</f>
        <v/>
      </c>
      <c r="BB22" s="141" t="str">
        <f>IF(AND(SUM(BB20:BB21)&gt;0,BB20=0),"Missing Input",IF(AND(SUM(BB20:BB21)&gt;0,BB21=0),"Missing Output",IF(AND(SUM(BB20:BB21)&gt;0,COUNT(BB20:BB21)=2),(BB21*3.6)/BB20*100,"")))</f>
        <v/>
      </c>
      <c r="BC22" s="141" t="str">
        <f t="shared" si="11"/>
        <v/>
      </c>
    </row>
    <row r="23" spans="1:55" s="140" customFormat="1" ht="24" customHeight="1">
      <c r="A23" s="775"/>
      <c r="B23" s="775"/>
      <c r="C23" s="775"/>
      <c r="D23" s="775"/>
      <c r="E23" s="631"/>
      <c r="F23" s="631"/>
      <c r="G23" s="631"/>
      <c r="H23" s="631"/>
      <c r="I23" s="631"/>
      <c r="J23" s="632"/>
      <c r="K23" s="632"/>
      <c r="L23" s="632"/>
      <c r="M23" s="632"/>
      <c r="N23" s="632"/>
      <c r="O23" s="148"/>
      <c r="P23" s="632"/>
      <c r="Q23" s="632"/>
      <c r="R23" s="632"/>
      <c r="S23" s="632"/>
      <c r="T23" s="632"/>
      <c r="U23" s="632"/>
      <c r="V23" s="632"/>
      <c r="W23" s="632"/>
      <c r="X23" s="632"/>
      <c r="Y23" s="148"/>
      <c r="Z23" s="632"/>
      <c r="AA23" s="632"/>
      <c r="AB23" s="148"/>
      <c r="AC23" s="1063" t="s">
        <v>2143</v>
      </c>
      <c r="AE23" s="762" t="s">
        <v>192</v>
      </c>
      <c r="AF23" s="632"/>
      <c r="AG23" s="632"/>
      <c r="AH23" s="632"/>
      <c r="AI23" s="632"/>
      <c r="AJ23" s="632"/>
      <c r="AK23" s="632"/>
      <c r="AL23" s="632"/>
      <c r="AM23" s="632"/>
      <c r="AN23" s="632"/>
      <c r="AO23" s="632"/>
      <c r="AP23" s="632"/>
      <c r="AQ23" s="632"/>
      <c r="AR23" s="632"/>
      <c r="AS23" s="632"/>
      <c r="AT23" s="632"/>
      <c r="AU23" s="632"/>
      <c r="AV23" s="632"/>
      <c r="AW23" s="632"/>
      <c r="AX23" s="632"/>
      <c r="AY23" s="632"/>
      <c r="AZ23" s="632"/>
      <c r="BA23" s="632"/>
      <c r="BB23" s="632"/>
      <c r="BC23" s="632"/>
    </row>
    <row r="24" spans="1:55" s="140" customFormat="1" ht="12.75" customHeight="1">
      <c r="A24" s="775" t="s">
        <v>538</v>
      </c>
      <c r="B24" s="793" t="s">
        <v>1307</v>
      </c>
      <c r="C24" s="775" t="s">
        <v>246</v>
      </c>
      <c r="D24" s="775" t="s">
        <v>782</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762" t="s">
        <v>649</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row>
    <row r="25" spans="1:55" s="140" customFormat="1" ht="12.75" customHeight="1">
      <c r="A25" s="775" t="s">
        <v>538</v>
      </c>
      <c r="B25" s="793" t="s">
        <v>74</v>
      </c>
      <c r="C25" s="775" t="s">
        <v>246</v>
      </c>
      <c r="D25" s="775" t="s">
        <v>782</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762" t="s">
        <v>650</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row>
    <row r="26" spans="1:55" s="140" customFormat="1" ht="12.75" customHeight="1">
      <c r="A26" s="775" t="s">
        <v>538</v>
      </c>
      <c r="B26" s="793" t="s">
        <v>75</v>
      </c>
      <c r="C26" s="775" t="s">
        <v>246</v>
      </c>
      <c r="D26" s="775" t="s">
        <v>782</v>
      </c>
      <c r="E26" s="138">
        <v>0</v>
      </c>
      <c r="F26" s="138">
        <v>0</v>
      </c>
      <c r="G26" s="138">
        <v>0</v>
      </c>
      <c r="H26" s="138">
        <v>0</v>
      </c>
      <c r="I26" s="138">
        <v>0</v>
      </c>
      <c r="J26" s="138">
        <v>0</v>
      </c>
      <c r="K26" s="138">
        <v>0</v>
      </c>
      <c r="L26" s="138">
        <v>0</v>
      </c>
      <c r="M26" s="138">
        <v>0</v>
      </c>
      <c r="N26" s="138">
        <v>0</v>
      </c>
      <c r="O26" s="138">
        <v>0</v>
      </c>
      <c r="P26" s="138">
        <v>0</v>
      </c>
      <c r="Q26" s="138">
        <v>0</v>
      </c>
      <c r="R26" s="138">
        <v>0</v>
      </c>
      <c r="S26" s="138">
        <v>0</v>
      </c>
      <c r="T26" s="138">
        <v>0</v>
      </c>
      <c r="U26" s="138">
        <v>0</v>
      </c>
      <c r="V26" s="138">
        <v>0</v>
      </c>
      <c r="W26" s="138">
        <v>0</v>
      </c>
      <c r="X26" s="138">
        <v>0</v>
      </c>
      <c r="Y26" s="138">
        <v>0</v>
      </c>
      <c r="Z26" s="138">
        <v>0</v>
      </c>
      <c r="AA26" s="138">
        <v>0</v>
      </c>
      <c r="AB26" s="138">
        <v>0</v>
      </c>
      <c r="AC26" s="1054" t="s">
        <v>2225</v>
      </c>
      <c r="AE26" s="762" t="s">
        <v>651</v>
      </c>
      <c r="AF26" s="138">
        <v>0</v>
      </c>
      <c r="AG26" s="138">
        <v>0</v>
      </c>
      <c r="AH26" s="138">
        <v>0</v>
      </c>
      <c r="AI26" s="138">
        <v>0</v>
      </c>
      <c r="AJ26" s="138">
        <v>0</v>
      </c>
      <c r="AK26" s="138">
        <v>0</v>
      </c>
      <c r="AL26" s="138">
        <v>0</v>
      </c>
      <c r="AM26" s="138">
        <v>0</v>
      </c>
      <c r="AN26" s="138">
        <v>0</v>
      </c>
      <c r="AO26" s="138">
        <v>0</v>
      </c>
      <c r="AP26" s="138">
        <v>0</v>
      </c>
      <c r="AQ26" s="138">
        <v>0</v>
      </c>
      <c r="AR26" s="138">
        <v>0</v>
      </c>
      <c r="AS26" s="138">
        <v>0</v>
      </c>
      <c r="AT26" s="138">
        <v>0</v>
      </c>
      <c r="AU26" s="138">
        <v>0</v>
      </c>
      <c r="AV26" s="138">
        <v>0</v>
      </c>
      <c r="AW26" s="138">
        <v>0</v>
      </c>
      <c r="AX26" s="138">
        <v>0</v>
      </c>
      <c r="AY26" s="138">
        <v>0</v>
      </c>
      <c r="AZ26" s="138">
        <v>0</v>
      </c>
      <c r="BA26" s="138">
        <v>0</v>
      </c>
      <c r="BB26" s="138">
        <v>0</v>
      </c>
      <c r="BC26" s="138">
        <v>0</v>
      </c>
    </row>
    <row r="27" spans="1:55" s="140" customFormat="1" ht="12.75" customHeight="1">
      <c r="A27" s="775"/>
      <c r="B27" s="775"/>
      <c r="C27" s="775"/>
      <c r="D27" s="775"/>
      <c r="E27" s="141" t="str">
        <f>IF(AND(SUM(E24:E26)&gt;0,E24=0),"Missing Input",IF(AND(SUM(E24:E26)&gt;0,E25=0),"Missing Output",IF(AND(SUM(E24:E26)&gt;0,E24&gt;0,E25&gt;0),(E25*3.6+E26)/E24*100,"")))</f>
        <v/>
      </c>
      <c r="F27" s="141" t="str">
        <f t="shared" ref="F27:V27" si="12">IF(AND(SUM(F24:F26)&gt;0,F24=0),"Missing Input",IF(AND(SUM(F24:F26)&gt;0,F25=0),"Missing Output",IF(AND(SUM(F24:F26)&gt;0,F24&gt;0,F25&gt;0),(F25*3.6+F26)/F24*100,"")))</f>
        <v/>
      </c>
      <c r="G27" s="141" t="str">
        <f t="shared" si="12"/>
        <v/>
      </c>
      <c r="H27" s="141" t="str">
        <f t="shared" si="12"/>
        <v/>
      </c>
      <c r="I27" s="141" t="str">
        <f t="shared" si="12"/>
        <v/>
      </c>
      <c r="J27" s="141" t="str">
        <f t="shared" si="12"/>
        <v/>
      </c>
      <c r="K27" s="141" t="str">
        <f t="shared" si="12"/>
        <v/>
      </c>
      <c r="L27" s="141" t="str">
        <f t="shared" si="12"/>
        <v/>
      </c>
      <c r="M27" s="141" t="str">
        <f t="shared" si="12"/>
        <v/>
      </c>
      <c r="N27" s="141" t="str">
        <f t="shared" si="12"/>
        <v/>
      </c>
      <c r="O27" s="141" t="str">
        <f t="shared" si="12"/>
        <v/>
      </c>
      <c r="P27" s="141" t="str">
        <f t="shared" si="12"/>
        <v/>
      </c>
      <c r="Q27" s="141" t="str">
        <f t="shared" si="12"/>
        <v/>
      </c>
      <c r="R27" s="141" t="str">
        <f t="shared" si="12"/>
        <v/>
      </c>
      <c r="S27" s="141" t="str">
        <f t="shared" si="12"/>
        <v/>
      </c>
      <c r="T27" s="141" t="str">
        <f t="shared" si="12"/>
        <v/>
      </c>
      <c r="U27" s="141" t="str">
        <f t="shared" si="12"/>
        <v/>
      </c>
      <c r="V27" s="141" t="str">
        <f t="shared" si="12"/>
        <v/>
      </c>
      <c r="W27" s="141" t="str">
        <f t="shared" ref="W27:AB27" si="13">IF(AND(SUM(W24:W26)&gt;0,W24=0),"Missing Input",IF(AND(SUM(W24:W26)&gt;0,W25=0),"Missing Output",IF(AND(SUM(W24:W26)&gt;0,W24&gt;0,W25&gt;0),(W25*3.6+W26)/W24*100,"")))</f>
        <v/>
      </c>
      <c r="X27" s="141" t="str">
        <f t="shared" si="13"/>
        <v/>
      </c>
      <c r="Y27" s="141" t="str">
        <f t="shared" si="13"/>
        <v/>
      </c>
      <c r="Z27" s="141" t="str">
        <f t="shared" si="13"/>
        <v/>
      </c>
      <c r="AA27" s="141" t="str">
        <f t="shared" si="13"/>
        <v/>
      </c>
      <c r="AB27" s="141" t="str">
        <f t="shared" si="13"/>
        <v/>
      </c>
      <c r="AC27" s="1070" t="s">
        <v>2222</v>
      </c>
      <c r="AE27" s="762" t="s">
        <v>965</v>
      </c>
      <c r="AF27" s="141" t="str">
        <f t="shared" ref="AF27:BC27" si="14">IF(AND(SUM(AF24:AF26)&gt;0,AF24=0),"Missing Input",IF(AND(SUM(AF24:AF26)&gt;0,AF25=0),"Missing Output",IF(AND(SUM(AF24:AF26)&gt;0,AF24&gt;0,AF25&gt;0),(AF25*3.6+AF26)/AF24*100,"")))</f>
        <v/>
      </c>
      <c r="AG27" s="141" t="str">
        <f t="shared" si="14"/>
        <v/>
      </c>
      <c r="AH27" s="141" t="str">
        <f t="shared" si="14"/>
        <v/>
      </c>
      <c r="AI27" s="141" t="str">
        <f t="shared" si="14"/>
        <v/>
      </c>
      <c r="AJ27" s="141" t="str">
        <f t="shared" si="14"/>
        <v/>
      </c>
      <c r="AK27" s="141" t="str">
        <f t="shared" si="14"/>
        <v/>
      </c>
      <c r="AL27" s="141" t="str">
        <f t="shared" si="14"/>
        <v/>
      </c>
      <c r="AM27" s="141" t="str">
        <f t="shared" si="14"/>
        <v/>
      </c>
      <c r="AN27" s="141" t="str">
        <f t="shared" si="14"/>
        <v/>
      </c>
      <c r="AO27" s="141" t="str">
        <f t="shared" si="14"/>
        <v/>
      </c>
      <c r="AP27" s="141" t="str">
        <f t="shared" si="14"/>
        <v/>
      </c>
      <c r="AQ27" s="141" t="str">
        <f t="shared" si="14"/>
        <v/>
      </c>
      <c r="AR27" s="141" t="str">
        <f t="shared" si="14"/>
        <v/>
      </c>
      <c r="AS27" s="141" t="str">
        <f t="shared" si="14"/>
        <v/>
      </c>
      <c r="AT27" s="141" t="str">
        <f t="shared" si="14"/>
        <v/>
      </c>
      <c r="AU27" s="141" t="str">
        <f t="shared" si="14"/>
        <v/>
      </c>
      <c r="AV27" s="141" t="str">
        <f t="shared" si="14"/>
        <v/>
      </c>
      <c r="AW27" s="141" t="str">
        <f t="shared" si="14"/>
        <v/>
      </c>
      <c r="AX27" s="141" t="str">
        <f t="shared" si="14"/>
        <v/>
      </c>
      <c r="AY27" s="141" t="str">
        <f>IF(AND(SUM(AY24:AY26)&gt;0,AY24=0),"Missing Input",IF(AND(SUM(AY24:AY26)&gt;0,AY25=0),"Missing Output",IF(AND(SUM(AY24:AY26)&gt;0,AY24&gt;0,AY25&gt;0),(AY25*3.6+AY26)/AY24*100,"")))</f>
        <v/>
      </c>
      <c r="AZ27" s="141" t="str">
        <f>IF(AND(SUM(AZ24:AZ26)&gt;0,AZ24=0),"Missing Input",IF(AND(SUM(AZ24:AZ26)&gt;0,AZ25=0),"Missing Output",IF(AND(SUM(AZ24:AZ26)&gt;0,AZ24&gt;0,AZ25&gt;0),(AZ25*3.6+AZ26)/AZ24*100,"")))</f>
        <v/>
      </c>
      <c r="BA27" s="141" t="str">
        <f>IF(AND(SUM(BA24:BA26)&gt;0,BA24=0),"Missing Input",IF(AND(SUM(BA24:BA26)&gt;0,BA25=0),"Missing Output",IF(AND(SUM(BA24:BA26)&gt;0,BA24&gt;0,BA25&gt;0),(BA25*3.6+BA26)/BA24*100,"")))</f>
        <v/>
      </c>
      <c r="BB27" s="141" t="str">
        <f>IF(AND(SUM(BB24:BB26)&gt;0,BB24=0),"Missing Input",IF(AND(SUM(BB24:BB26)&gt;0,BB25=0),"Missing Output",IF(AND(SUM(BB24:BB26)&gt;0,BB24&gt;0,BB25&gt;0),(BB25*3.6+BB26)/BB24*100,"")))</f>
        <v/>
      </c>
      <c r="BC27" s="141" t="str">
        <f t="shared" si="14"/>
        <v/>
      </c>
    </row>
    <row r="28" spans="1:55" s="140" customFormat="1" ht="24" customHeight="1">
      <c r="A28" s="775"/>
      <c r="B28" s="775"/>
      <c r="C28" s="775"/>
      <c r="D28" s="775"/>
      <c r="E28" s="631"/>
      <c r="F28" s="631"/>
      <c r="G28" s="631"/>
      <c r="H28" s="631"/>
      <c r="I28" s="631"/>
      <c r="J28" s="632"/>
      <c r="K28" s="632"/>
      <c r="L28" s="632"/>
      <c r="M28" s="632"/>
      <c r="N28" s="632"/>
      <c r="O28" s="148"/>
      <c r="P28" s="632"/>
      <c r="Q28" s="632"/>
      <c r="R28" s="632"/>
      <c r="S28" s="632"/>
      <c r="T28" s="632"/>
      <c r="U28" s="632"/>
      <c r="V28" s="632"/>
      <c r="W28" s="632"/>
      <c r="X28" s="632"/>
      <c r="Y28" s="148"/>
      <c r="Z28" s="632"/>
      <c r="AA28" s="632"/>
      <c r="AB28" s="148"/>
      <c r="AC28" s="1066" t="s">
        <v>2154</v>
      </c>
      <c r="AE28" s="762" t="s">
        <v>199</v>
      </c>
      <c r="AF28" s="632"/>
      <c r="AG28" s="632"/>
      <c r="AH28" s="632"/>
      <c r="AI28" s="632"/>
      <c r="AJ28" s="632"/>
      <c r="AK28" s="632"/>
      <c r="AL28" s="632"/>
      <c r="AM28" s="632"/>
      <c r="AN28" s="632"/>
      <c r="AO28" s="632"/>
      <c r="AP28" s="632"/>
      <c r="AQ28" s="632"/>
      <c r="AR28" s="632"/>
      <c r="AS28" s="632"/>
      <c r="AT28" s="632"/>
      <c r="AU28" s="632"/>
      <c r="AV28" s="632"/>
      <c r="AW28" s="632"/>
      <c r="AX28" s="632"/>
      <c r="AY28" s="632"/>
      <c r="AZ28" s="632"/>
      <c r="BA28" s="632"/>
      <c r="BB28" s="632"/>
      <c r="BC28" s="632"/>
    </row>
    <row r="29" spans="1:55" s="140" customFormat="1" ht="12.75" customHeight="1">
      <c r="A29" s="775" t="s">
        <v>538</v>
      </c>
      <c r="B29" s="793" t="s">
        <v>1307</v>
      </c>
      <c r="C29" s="775" t="s">
        <v>247</v>
      </c>
      <c r="D29" s="775" t="s">
        <v>782</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762" t="s">
        <v>649</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row>
    <row r="30" spans="1:55" s="140" customFormat="1" ht="12.75" customHeight="1">
      <c r="A30" s="775" t="s">
        <v>538</v>
      </c>
      <c r="B30" s="793" t="s">
        <v>75</v>
      </c>
      <c r="C30" s="775" t="s">
        <v>247</v>
      </c>
      <c r="D30" s="775" t="s">
        <v>782</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2225</v>
      </c>
      <c r="AE30" s="762" t="s">
        <v>651</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row>
    <row r="31" spans="1:55" s="140" customFormat="1" ht="12.75" customHeight="1">
      <c r="A31" s="775"/>
      <c r="B31" s="775"/>
      <c r="C31" s="775"/>
      <c r="D31" s="775"/>
      <c r="E31" s="141" t="str">
        <f>IF(AND(SUM(E29:E30)&gt;0,E29=0),"Missing Input",IF(AND(SUM(E29:E30)&gt;0,E30=0),"Missing Output",IF(AND(SUM(E29:E30)&gt;0,COUNT(E29:E30)=2),(E30/E29)*100,"")))</f>
        <v/>
      </c>
      <c r="F31" s="141" t="str">
        <f t="shared" ref="F31:V31" si="15">IF(AND(SUM(F29:F30)&gt;0,F29=0),"Missing Input",IF(AND(SUM(F29:F30)&gt;0,F30=0),"Missing Output",IF(AND(SUM(F29:F30)&gt;0,COUNT(F29:F30)=2),(F30/F29)*100,"")))</f>
        <v/>
      </c>
      <c r="G31" s="141" t="str">
        <f t="shared" si="15"/>
        <v/>
      </c>
      <c r="H31" s="141" t="str">
        <f t="shared" si="15"/>
        <v/>
      </c>
      <c r="I31" s="141" t="str">
        <f t="shared" si="15"/>
        <v/>
      </c>
      <c r="J31" s="141" t="str">
        <f t="shared" si="15"/>
        <v/>
      </c>
      <c r="K31" s="141" t="str">
        <f t="shared" si="15"/>
        <v/>
      </c>
      <c r="L31" s="141" t="str">
        <f t="shared" si="15"/>
        <v/>
      </c>
      <c r="M31" s="141" t="str">
        <f t="shared" si="15"/>
        <v/>
      </c>
      <c r="N31" s="141" t="str">
        <f t="shared" si="15"/>
        <v/>
      </c>
      <c r="O31" s="141" t="str">
        <f t="shared" si="15"/>
        <v/>
      </c>
      <c r="P31" s="141" t="str">
        <f t="shared" si="15"/>
        <v/>
      </c>
      <c r="Q31" s="141" t="str">
        <f t="shared" si="15"/>
        <v/>
      </c>
      <c r="R31" s="141" t="str">
        <f t="shared" si="15"/>
        <v/>
      </c>
      <c r="S31" s="141" t="str">
        <f t="shared" si="15"/>
        <v/>
      </c>
      <c r="T31" s="141" t="str">
        <f t="shared" si="15"/>
        <v/>
      </c>
      <c r="U31" s="141" t="str">
        <f t="shared" si="15"/>
        <v/>
      </c>
      <c r="V31" s="141" t="str">
        <f t="shared" si="15"/>
        <v/>
      </c>
      <c r="W31" s="141" t="str">
        <f t="shared" ref="W31:AB31" si="16">IF(AND(SUM(W29:W30)&gt;0,W29=0),"Missing Input",IF(AND(SUM(W29:W30)&gt;0,W30=0),"Missing Output",IF(AND(SUM(W29:W30)&gt;0,COUNT(W29:W30)=2),(W30/W29)*100,"")))</f>
        <v/>
      </c>
      <c r="X31" s="141" t="str">
        <f t="shared" si="16"/>
        <v/>
      </c>
      <c r="Y31" s="141" t="str">
        <f t="shared" si="16"/>
        <v/>
      </c>
      <c r="Z31" s="141" t="str">
        <f t="shared" si="16"/>
        <v/>
      </c>
      <c r="AA31" s="141" t="str">
        <f t="shared" si="16"/>
        <v/>
      </c>
      <c r="AB31" s="141" t="str">
        <f t="shared" si="16"/>
        <v/>
      </c>
      <c r="AC31" s="1070" t="s">
        <v>2222</v>
      </c>
      <c r="AE31" s="762" t="s">
        <v>965</v>
      </c>
      <c r="AF31" s="141" t="str">
        <f t="shared" ref="AF31:BC31" si="17">IF(AND(SUM(AF29:AF30)&gt;0,AF29=0),"Missing Input",IF(AND(SUM(AF29:AF30)&gt;0,AF30=0),"Missing Output",IF(AND(SUM(AF29:AF30)&gt;0,COUNT(AF29:AF30)=2),(AF30/AF29)*100,"")))</f>
        <v/>
      </c>
      <c r="AG31" s="141" t="str">
        <f t="shared" si="17"/>
        <v/>
      </c>
      <c r="AH31" s="141" t="str">
        <f t="shared" si="17"/>
        <v/>
      </c>
      <c r="AI31" s="141" t="str">
        <f t="shared" si="17"/>
        <v/>
      </c>
      <c r="AJ31" s="141" t="str">
        <f t="shared" si="17"/>
        <v/>
      </c>
      <c r="AK31" s="141" t="str">
        <f t="shared" si="17"/>
        <v/>
      </c>
      <c r="AL31" s="141" t="str">
        <f t="shared" si="17"/>
        <v/>
      </c>
      <c r="AM31" s="141" t="str">
        <f t="shared" si="17"/>
        <v/>
      </c>
      <c r="AN31" s="141" t="str">
        <f t="shared" si="17"/>
        <v/>
      </c>
      <c r="AO31" s="141" t="str">
        <f t="shared" si="17"/>
        <v/>
      </c>
      <c r="AP31" s="141" t="str">
        <f t="shared" si="17"/>
        <v/>
      </c>
      <c r="AQ31" s="141" t="str">
        <f t="shared" si="17"/>
        <v/>
      </c>
      <c r="AR31" s="141" t="str">
        <f t="shared" si="17"/>
        <v/>
      </c>
      <c r="AS31" s="141" t="str">
        <f t="shared" si="17"/>
        <v/>
      </c>
      <c r="AT31" s="141" t="str">
        <f t="shared" si="17"/>
        <v/>
      </c>
      <c r="AU31" s="141" t="str">
        <f t="shared" si="17"/>
        <v/>
      </c>
      <c r="AV31" s="141" t="str">
        <f t="shared" si="17"/>
        <v/>
      </c>
      <c r="AW31" s="141" t="str">
        <f t="shared" si="17"/>
        <v/>
      </c>
      <c r="AX31" s="141" t="str">
        <f t="shared" si="17"/>
        <v/>
      </c>
      <c r="AY31" s="141" t="str">
        <f>IF(AND(SUM(AY29:AY30)&gt;0,AY29=0),"Missing Input",IF(AND(SUM(AY29:AY30)&gt;0,AY30=0),"Missing Output",IF(AND(SUM(AY29:AY30)&gt;0,COUNT(AY29:AY30)=2),(AY30/AY29)*100,"")))</f>
        <v/>
      </c>
      <c r="AZ31" s="141" t="str">
        <f>IF(AND(SUM(AZ29:AZ30)&gt;0,AZ29=0),"Missing Input",IF(AND(SUM(AZ29:AZ30)&gt;0,AZ30=0),"Missing Output",IF(AND(SUM(AZ29:AZ30)&gt;0,COUNT(AZ29:AZ30)=2),(AZ30/AZ29)*100,"")))</f>
        <v/>
      </c>
      <c r="BA31" s="141" t="str">
        <f>IF(AND(SUM(BA29:BA30)&gt;0,BA29=0),"Missing Input",IF(AND(SUM(BA29:BA30)&gt;0,BA30=0),"Missing Output",IF(AND(SUM(BA29:BA30)&gt;0,COUNT(BA29:BA30)=2),(BA30/BA29)*100,"")))</f>
        <v/>
      </c>
      <c r="BB31" s="141" t="str">
        <f>IF(AND(SUM(BB29:BB30)&gt;0,BB29=0),"Missing Input",IF(AND(SUM(BB29:BB30)&gt;0,BB30=0),"Missing Output",IF(AND(SUM(BB29:BB30)&gt;0,COUNT(BB29:BB30)=2),(BB30/BB29)*100,"")))</f>
        <v/>
      </c>
      <c r="BC31" s="141" t="str">
        <f t="shared" si="17"/>
        <v/>
      </c>
    </row>
    <row r="32" spans="1:55" s="140" customFormat="1" ht="24" customHeight="1">
      <c r="A32" s="775"/>
      <c r="B32" s="775"/>
      <c r="C32" s="775"/>
      <c r="D32" s="775"/>
      <c r="E32" s="147"/>
      <c r="F32" s="147"/>
      <c r="G32" s="147"/>
      <c r="H32" s="147"/>
      <c r="I32" s="147"/>
      <c r="J32" s="148"/>
      <c r="K32" s="148"/>
      <c r="L32" s="148"/>
      <c r="M32" s="148"/>
      <c r="N32" s="148"/>
      <c r="O32" s="148"/>
      <c r="P32" s="148"/>
      <c r="Q32" s="148"/>
      <c r="R32" s="148"/>
      <c r="S32" s="148"/>
      <c r="T32" s="148"/>
      <c r="U32" s="148"/>
      <c r="V32" s="148"/>
      <c r="W32" s="148"/>
      <c r="X32" s="148"/>
      <c r="Y32" s="148"/>
      <c r="Z32" s="148"/>
      <c r="AA32" s="148"/>
      <c r="AB32" s="148"/>
      <c r="AC32" s="1071" t="s">
        <v>2223</v>
      </c>
      <c r="AE32" s="762" t="s">
        <v>759</v>
      </c>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row>
    <row r="33" spans="1:55" s="140" customFormat="1">
      <c r="A33" s="775" t="s">
        <v>538</v>
      </c>
      <c r="B33" s="793" t="s">
        <v>74</v>
      </c>
      <c r="C33" s="775" t="s">
        <v>615</v>
      </c>
      <c r="D33" s="775" t="s">
        <v>782</v>
      </c>
      <c r="E33" s="718">
        <f>SUM(E8,E12,E21,E25)</f>
        <v>0</v>
      </c>
      <c r="F33" s="718">
        <f t="shared" ref="F33:R33" si="18">SUM(F8,F12,F21,F25)</f>
        <v>0</v>
      </c>
      <c r="G33" s="718">
        <f t="shared" si="18"/>
        <v>0</v>
      </c>
      <c r="H33" s="718">
        <f t="shared" si="18"/>
        <v>0</v>
      </c>
      <c r="I33" s="718">
        <f t="shared" si="18"/>
        <v>0</v>
      </c>
      <c r="J33" s="718">
        <f t="shared" si="18"/>
        <v>0</v>
      </c>
      <c r="K33" s="718">
        <f t="shared" si="18"/>
        <v>0</v>
      </c>
      <c r="L33" s="718">
        <f t="shared" si="18"/>
        <v>0</v>
      </c>
      <c r="M33" s="718">
        <f t="shared" si="18"/>
        <v>0</v>
      </c>
      <c r="N33" s="718">
        <f t="shared" si="18"/>
        <v>0</v>
      </c>
      <c r="O33" s="722">
        <f t="shared" si="18"/>
        <v>0</v>
      </c>
      <c r="P33" s="718">
        <f t="shared" si="18"/>
        <v>0</v>
      </c>
      <c r="Q33" s="718">
        <f t="shared" si="18"/>
        <v>0</v>
      </c>
      <c r="R33" s="718">
        <f t="shared" si="18"/>
        <v>0</v>
      </c>
      <c r="S33" s="718">
        <f t="shared" ref="S33:AB33" si="19">SUM(S8,S12,S21,S25)</f>
        <v>0</v>
      </c>
      <c r="T33" s="718">
        <f t="shared" si="19"/>
        <v>0</v>
      </c>
      <c r="U33" s="718">
        <f t="shared" si="19"/>
        <v>0</v>
      </c>
      <c r="V33" s="718">
        <f t="shared" si="19"/>
        <v>0</v>
      </c>
      <c r="W33" s="718">
        <f t="shared" si="19"/>
        <v>0</v>
      </c>
      <c r="X33" s="718">
        <f>SUM(X8,X12,X21,X25)</f>
        <v>0</v>
      </c>
      <c r="Y33" s="722">
        <f>SUM(Y8,Y12,Y21,Y25)</f>
        <v>0</v>
      </c>
      <c r="Z33" s="718">
        <f>SUM(Z8,Z12,Z21,Z25)</f>
        <v>0</v>
      </c>
      <c r="AA33" s="718">
        <f>SUM(AA8,AA12,AA21,AA25)</f>
        <v>0</v>
      </c>
      <c r="AB33" s="722">
        <f t="shared" si="19"/>
        <v>0</v>
      </c>
      <c r="AC33" s="1072" t="s">
        <v>2224</v>
      </c>
      <c r="AE33" s="762" t="s">
        <v>652</v>
      </c>
      <c r="AF33" s="145">
        <f t="shared" ref="AF33:BC33" si="20">SUM(AF8,AF12,AF21,AF25)</f>
        <v>0</v>
      </c>
      <c r="AG33" s="145">
        <f t="shared" si="20"/>
        <v>0</v>
      </c>
      <c r="AH33" s="145">
        <f t="shared" si="20"/>
        <v>0</v>
      </c>
      <c r="AI33" s="145">
        <f t="shared" si="20"/>
        <v>0</v>
      </c>
      <c r="AJ33" s="145">
        <f t="shared" si="20"/>
        <v>0</v>
      </c>
      <c r="AK33" s="145">
        <f t="shared" si="20"/>
        <v>0</v>
      </c>
      <c r="AL33" s="145">
        <f t="shared" si="20"/>
        <v>0</v>
      </c>
      <c r="AM33" s="145">
        <f t="shared" si="20"/>
        <v>0</v>
      </c>
      <c r="AN33" s="145">
        <f t="shared" si="20"/>
        <v>0</v>
      </c>
      <c r="AO33" s="145">
        <f t="shared" si="20"/>
        <v>0</v>
      </c>
      <c r="AP33" s="145">
        <f t="shared" si="20"/>
        <v>0</v>
      </c>
      <c r="AQ33" s="145">
        <f t="shared" si="20"/>
        <v>0</v>
      </c>
      <c r="AR33" s="145">
        <f t="shared" si="20"/>
        <v>0</v>
      </c>
      <c r="AS33" s="145">
        <f t="shared" si="20"/>
        <v>0</v>
      </c>
      <c r="AT33" s="145">
        <f t="shared" si="20"/>
        <v>0</v>
      </c>
      <c r="AU33" s="145">
        <f t="shared" si="20"/>
        <v>0</v>
      </c>
      <c r="AV33" s="145">
        <f t="shared" si="20"/>
        <v>0</v>
      </c>
      <c r="AW33" s="145">
        <f t="shared" si="20"/>
        <v>0</v>
      </c>
      <c r="AX33" s="145">
        <f t="shared" si="20"/>
        <v>0</v>
      </c>
      <c r="AY33" s="145">
        <f>SUM(AY8,AY12,AY21,AY25)</f>
        <v>0</v>
      </c>
      <c r="AZ33" s="145">
        <f>SUM(AZ8,AZ12,AZ21,AZ25)</f>
        <v>0</v>
      </c>
      <c r="BA33" s="145">
        <f>SUM(BA8,BA12,BA21,BA25)</f>
        <v>0</v>
      </c>
      <c r="BB33" s="145">
        <f>SUM(BB8,BB12,BB21,BB25)</f>
        <v>0</v>
      </c>
      <c r="BC33" s="145">
        <f t="shared" si="20"/>
        <v>0</v>
      </c>
    </row>
    <row r="34" spans="1:55" s="140" customFormat="1" ht="12.75" thickBot="1">
      <c r="A34" s="775" t="s">
        <v>538</v>
      </c>
      <c r="B34" s="775" t="s">
        <v>75</v>
      </c>
      <c r="C34" s="775" t="s">
        <v>615</v>
      </c>
      <c r="D34" s="775" t="s">
        <v>782</v>
      </c>
      <c r="E34" s="720">
        <f>SUM(E13,E17,E26,E30)</f>
        <v>0</v>
      </c>
      <c r="F34" s="720">
        <f t="shared" ref="F34:R34" si="21">SUM(F13,F17,F26,F30)</f>
        <v>0</v>
      </c>
      <c r="G34" s="720">
        <f t="shared" si="21"/>
        <v>0</v>
      </c>
      <c r="H34" s="720">
        <f t="shared" si="21"/>
        <v>0</v>
      </c>
      <c r="I34" s="720">
        <f t="shared" si="21"/>
        <v>0</v>
      </c>
      <c r="J34" s="720">
        <f t="shared" si="21"/>
        <v>0</v>
      </c>
      <c r="K34" s="720">
        <f t="shared" si="21"/>
        <v>0</v>
      </c>
      <c r="L34" s="720">
        <f t="shared" si="21"/>
        <v>0</v>
      </c>
      <c r="M34" s="720">
        <f t="shared" si="21"/>
        <v>0</v>
      </c>
      <c r="N34" s="720">
        <f t="shared" si="21"/>
        <v>0</v>
      </c>
      <c r="O34" s="723">
        <f t="shared" si="21"/>
        <v>0</v>
      </c>
      <c r="P34" s="720">
        <f t="shared" si="21"/>
        <v>0</v>
      </c>
      <c r="Q34" s="720">
        <f t="shared" si="21"/>
        <v>0</v>
      </c>
      <c r="R34" s="720">
        <f t="shared" si="21"/>
        <v>0</v>
      </c>
      <c r="S34" s="720">
        <f t="shared" ref="S34:AB34" si="22">SUM(S13,S17,S26,S30)</f>
        <v>0</v>
      </c>
      <c r="T34" s="720">
        <f t="shared" si="22"/>
        <v>0</v>
      </c>
      <c r="U34" s="720">
        <f t="shared" si="22"/>
        <v>0</v>
      </c>
      <c r="V34" s="720">
        <f t="shared" si="22"/>
        <v>0</v>
      </c>
      <c r="W34" s="720">
        <f t="shared" si="22"/>
        <v>0</v>
      </c>
      <c r="X34" s="720">
        <f>SUM(X13,X17,X26,X30)</f>
        <v>0</v>
      </c>
      <c r="Y34" s="723">
        <f>SUM(Y13,Y17,Y26,Y30)</f>
        <v>0</v>
      </c>
      <c r="Z34" s="720">
        <f>SUM(Z13,Z17,Z26,Z30)</f>
        <v>0</v>
      </c>
      <c r="AA34" s="720">
        <f>SUM(AA13,AA17,AA26,AA30)</f>
        <v>0</v>
      </c>
      <c r="AB34" s="723">
        <f t="shared" si="22"/>
        <v>0</v>
      </c>
      <c r="AC34" s="1073" t="s">
        <v>2225</v>
      </c>
      <c r="AE34" s="764" t="s">
        <v>653</v>
      </c>
      <c r="AF34" s="146">
        <f t="shared" ref="AF34:BC34" si="23">SUM(AF13,AF17,AF26,AF30)</f>
        <v>0</v>
      </c>
      <c r="AG34" s="146">
        <f t="shared" si="23"/>
        <v>0</v>
      </c>
      <c r="AH34" s="146">
        <f t="shared" si="23"/>
        <v>0</v>
      </c>
      <c r="AI34" s="146">
        <f t="shared" si="23"/>
        <v>0</v>
      </c>
      <c r="AJ34" s="146">
        <f t="shared" si="23"/>
        <v>0</v>
      </c>
      <c r="AK34" s="146">
        <f t="shared" si="23"/>
        <v>0</v>
      </c>
      <c r="AL34" s="146">
        <f t="shared" si="23"/>
        <v>0</v>
      </c>
      <c r="AM34" s="146">
        <f t="shared" si="23"/>
        <v>0</v>
      </c>
      <c r="AN34" s="146">
        <f t="shared" si="23"/>
        <v>0</v>
      </c>
      <c r="AO34" s="146">
        <f t="shared" si="23"/>
        <v>0</v>
      </c>
      <c r="AP34" s="146">
        <f t="shared" si="23"/>
        <v>0</v>
      </c>
      <c r="AQ34" s="146">
        <f t="shared" si="23"/>
        <v>0</v>
      </c>
      <c r="AR34" s="146">
        <f t="shared" si="23"/>
        <v>0</v>
      </c>
      <c r="AS34" s="146">
        <f t="shared" si="23"/>
        <v>0</v>
      </c>
      <c r="AT34" s="146">
        <f t="shared" si="23"/>
        <v>0</v>
      </c>
      <c r="AU34" s="146">
        <f t="shared" si="23"/>
        <v>0</v>
      </c>
      <c r="AV34" s="146">
        <f t="shared" si="23"/>
        <v>0</v>
      </c>
      <c r="AW34" s="146">
        <f t="shared" si="23"/>
        <v>0</v>
      </c>
      <c r="AX34" s="146">
        <f t="shared" si="23"/>
        <v>0</v>
      </c>
      <c r="AY34" s="146">
        <f>SUM(AY13,AY17,AY26,AY30)</f>
        <v>0</v>
      </c>
      <c r="AZ34" s="146">
        <f>SUM(AZ13,AZ17,AZ26,AZ30)</f>
        <v>0</v>
      </c>
      <c r="BA34" s="146">
        <f>SUM(BA13,BA17,BA26,BA30)</f>
        <v>0</v>
      </c>
      <c r="BB34" s="146">
        <f>SUM(BB13,BB17,BB26,BB30)</f>
        <v>0</v>
      </c>
      <c r="BC34" s="146">
        <f t="shared" si="23"/>
        <v>0</v>
      </c>
    </row>
  </sheetData>
  <phoneticPr fontId="11" type="noConversion"/>
  <conditionalFormatting sqref="E6:Z34">
    <cfRule type="expression" dxfId="137" priority="2" stopIfTrue="1">
      <formula>E6&lt;&gt;AF6</formula>
    </cfRule>
  </conditionalFormatting>
  <conditionalFormatting sqref="AB6:AB34">
    <cfRule type="expression" dxfId="136" priority="149" stopIfTrue="1">
      <formula>AB6&lt;&gt;BC6</formula>
    </cfRule>
  </conditionalFormatting>
  <conditionalFormatting sqref="AA6:AA34">
    <cfRule type="expression" dxfId="135" priority="1" stopIfTrue="1">
      <formula>AA6&lt;&gt;BB6</formula>
    </cfRule>
  </conditionalFormatting>
  <dataValidations count="1">
    <dataValidation type="whole" operator="greaterThanOrEqual" allowBlank="1" showInputMessage="1" showErrorMessage="1" error="Positive whole numbers only / Nombres entiers positifs uniquement" sqref="AF11:BC13 AF7:BC8 AF29:BC30 AF24:BC26 AF20:BC21 AF16:BC17 E11:AB13 E7:AB8 E29:AB30 E24:AB26 E20:AB21 E16:AB17">
      <formula1>0</formula1>
    </dataValidation>
  </dataValidations>
  <pageMargins left="0.25" right="0.25" top="0.5" bottom="0.3" header="0.5" footer="0.5"/>
  <pageSetup paperSize="9" scale="59" orientation="landscape" r:id="rId1"/>
  <headerFooter alignWithMargins="0"/>
  <legacyDrawing r:id="rId2"/>
</worksheet>
</file>

<file path=xl/worksheets/sheet61.xml><?xml version="1.0" encoding="utf-8"?>
<worksheet xmlns="http://schemas.openxmlformats.org/spreadsheetml/2006/main" xmlns:r="http://schemas.openxmlformats.org/officeDocument/2006/relationships">
  <sheetPr codeName="Sheet_TS44" enableFormatConditionsCalculation="0">
    <tabColor indexed="43"/>
    <pageSetUpPr fitToPage="1"/>
  </sheetPr>
  <dimension ref="A1:BP34"/>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15" sqref="AC15"/>
    </sheetView>
  </sheetViews>
  <sheetFormatPr defaultRowHeight="12"/>
  <cols>
    <col min="1" max="4" width="10.140625" style="777" hidden="1" customWidth="1"/>
    <col min="5" max="28" width="8.7109375" style="95" customWidth="1"/>
    <col min="29" max="29" width="30.7109375" style="777" customWidth="1"/>
    <col min="30" max="30" width="9.140625" style="95" hidden="1" customWidth="1"/>
    <col min="31" max="31" width="33.42578125" style="777" hidden="1" customWidth="1"/>
    <col min="32" max="68" width="9.140625" style="95" hidden="1" customWidth="1"/>
    <col min="69" max="79" width="9.140625" style="95" customWidth="1"/>
    <col min="80" max="16384" width="9.140625" style="95"/>
  </cols>
  <sheetData>
    <row r="1" spans="1:55" ht="48.95" customHeight="1">
      <c r="F1" s="402"/>
      <c r="G1" s="220"/>
      <c r="H1" s="220"/>
      <c r="I1" s="1075" t="s">
        <v>2260</v>
      </c>
      <c r="J1" s="220"/>
      <c r="K1" s="220"/>
      <c r="L1" s="220"/>
      <c r="N1" s="402"/>
      <c r="O1" s="221"/>
      <c r="P1" s="221"/>
      <c r="Q1" s="221"/>
      <c r="R1" s="221"/>
      <c r="S1" s="221"/>
      <c r="T1" s="221"/>
      <c r="U1" s="1075" t="s">
        <v>2260</v>
      </c>
      <c r="V1" s="221"/>
      <c r="W1" s="221"/>
      <c r="X1" s="221"/>
      <c r="Y1" s="221"/>
      <c r="Z1" s="221"/>
      <c r="AA1" s="221"/>
      <c r="AB1" s="221"/>
      <c r="AC1" s="1040">
        <f ca="1">NOW()</f>
        <v>41912.572466666665</v>
      </c>
      <c r="AE1" s="787" t="s">
        <v>674</v>
      </c>
    </row>
    <row r="2" spans="1:55"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c r="AE2" s="770"/>
    </row>
    <row r="3" spans="1:55"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E3" s="772"/>
    </row>
    <row r="4" spans="1:55" s="99" customFormat="1">
      <c r="A4" s="759" t="s">
        <v>1304</v>
      </c>
      <c r="B4" s="759" t="s">
        <v>1302</v>
      </c>
      <c r="C4" s="759" t="s">
        <v>1303</v>
      </c>
      <c r="D4" s="760" t="s">
        <v>1305</v>
      </c>
      <c r="E4" s="98"/>
      <c r="F4" s="98"/>
      <c r="G4" s="98"/>
      <c r="H4" s="98"/>
      <c r="I4" s="98"/>
      <c r="J4" s="98"/>
      <c r="K4" s="98"/>
      <c r="L4" s="98"/>
      <c r="AC4" s="771"/>
      <c r="AE4" s="772"/>
    </row>
    <row r="5" spans="1:55" s="99"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137" customFormat="1" ht="24" customHeight="1" thickBot="1">
      <c r="A6" s="789"/>
      <c r="B6" s="789"/>
      <c r="C6" s="789"/>
      <c r="D6" s="789"/>
      <c r="E6" s="626"/>
      <c r="F6" s="626"/>
      <c r="G6" s="626"/>
      <c r="H6" s="626"/>
      <c r="I6" s="626"/>
      <c r="J6" s="626"/>
      <c r="K6" s="626"/>
      <c r="L6" s="626"/>
      <c r="M6" s="626"/>
      <c r="N6" s="626"/>
      <c r="P6" s="626"/>
      <c r="Q6" s="626"/>
      <c r="R6" s="626"/>
      <c r="S6" s="626"/>
      <c r="T6" s="626"/>
      <c r="U6" s="626"/>
      <c r="V6" s="626"/>
      <c r="W6" s="626"/>
      <c r="X6" s="626"/>
      <c r="Z6" s="626"/>
      <c r="AA6" s="626"/>
      <c r="AC6" s="1069" t="s">
        <v>2142</v>
      </c>
      <c r="AE6" s="763" t="s">
        <v>186</v>
      </c>
      <c r="AF6" s="249"/>
      <c r="AG6" s="626"/>
      <c r="AH6" s="626"/>
      <c r="AI6" s="626"/>
      <c r="AJ6" s="626"/>
      <c r="AK6" s="626"/>
      <c r="AL6" s="626"/>
      <c r="AM6" s="626"/>
      <c r="AN6" s="626"/>
      <c r="AO6" s="626"/>
      <c r="AP6" s="626"/>
      <c r="AQ6" s="626"/>
      <c r="AR6" s="626"/>
      <c r="AS6" s="626"/>
      <c r="AT6" s="626"/>
      <c r="AU6" s="626"/>
      <c r="AV6" s="626"/>
      <c r="AW6" s="626"/>
      <c r="AX6" s="626"/>
      <c r="AY6" s="626"/>
      <c r="AZ6" s="626"/>
      <c r="BA6" s="626"/>
      <c r="BB6" s="626"/>
      <c r="BC6" s="626"/>
    </row>
    <row r="7" spans="1:55" s="140" customFormat="1" ht="12.75" customHeight="1">
      <c r="A7" s="775" t="s">
        <v>538</v>
      </c>
      <c r="B7" s="793" t="s">
        <v>1307</v>
      </c>
      <c r="C7" s="775" t="s">
        <v>555</v>
      </c>
      <c r="D7" s="775" t="s">
        <v>53</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2220</v>
      </c>
      <c r="AE7" s="762" t="s">
        <v>649</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row>
    <row r="8" spans="1:55" s="140" customFormat="1" ht="12.75" customHeight="1">
      <c r="A8" s="775" t="s">
        <v>538</v>
      </c>
      <c r="B8" s="793" t="s">
        <v>74</v>
      </c>
      <c r="C8" s="775" t="s">
        <v>555</v>
      </c>
      <c r="D8" s="775" t="s">
        <v>53</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2221</v>
      </c>
      <c r="AE8" s="762" t="s">
        <v>963</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row>
    <row r="9" spans="1:55" s="140" customFormat="1" ht="12.75" customHeight="1">
      <c r="A9" s="775"/>
      <c r="B9" s="775"/>
      <c r="C9" s="775"/>
      <c r="D9" s="775"/>
      <c r="E9" s="141" t="str">
        <f>IF(AND(SUM(E7:E8)&gt;0,E7=0),"Missing Input",IF(AND(SUM(E7:E8)&gt;0,E8=0),"Missing Output",IF(AND(SUM(E7:E8)&gt;0,COUNT(E7:E8)=2),(E8*3.6)/E7*100,"")))</f>
        <v/>
      </c>
      <c r="F9" s="141" t="str">
        <f t="shared" ref="F9:AB9" si="0">IF(AND(SUM(F7:F8)&gt;0,F7=0),"Missing Input",IF(AND(SUM(F7:F8)&gt;0,F8=0),"Missing Output",IF(AND(SUM(F7:F8)&gt;0,COUNT(F7:F8)=2),(F8*3.6)/F7*100,"")))</f>
        <v/>
      </c>
      <c r="G9" s="141" t="str">
        <f t="shared" si="0"/>
        <v/>
      </c>
      <c r="H9" s="141" t="str">
        <f t="shared" si="0"/>
        <v/>
      </c>
      <c r="I9" s="141" t="str">
        <f t="shared" si="0"/>
        <v/>
      </c>
      <c r="J9" s="141" t="str">
        <f t="shared" si="0"/>
        <v/>
      </c>
      <c r="K9" s="141" t="str">
        <f t="shared" si="0"/>
        <v/>
      </c>
      <c r="L9" s="141" t="str">
        <f t="shared" si="0"/>
        <v/>
      </c>
      <c r="M9" s="141" t="str">
        <f t="shared" si="0"/>
        <v/>
      </c>
      <c r="N9" s="141" t="str">
        <f t="shared" si="0"/>
        <v/>
      </c>
      <c r="O9" s="141" t="str">
        <f t="shared" si="0"/>
        <v/>
      </c>
      <c r="P9" s="141" t="str">
        <f t="shared" si="0"/>
        <v/>
      </c>
      <c r="Q9" s="141" t="str">
        <f t="shared" si="0"/>
        <v/>
      </c>
      <c r="R9" s="141" t="str">
        <f t="shared" si="0"/>
        <v/>
      </c>
      <c r="S9" s="141" t="str">
        <f t="shared" si="0"/>
        <v/>
      </c>
      <c r="T9" s="141" t="str">
        <f t="shared" si="0"/>
        <v/>
      </c>
      <c r="U9" s="141" t="str">
        <f t="shared" si="0"/>
        <v/>
      </c>
      <c r="V9" s="141" t="str">
        <f t="shared" si="0"/>
        <v/>
      </c>
      <c r="W9" s="141" t="str">
        <f>IF(AND(SUM(W7:W8)&gt;0,W7=0),"Missing Input",IF(AND(SUM(W7:W8)&gt;0,W8=0),"Missing Output",IF(AND(SUM(W7:W8)&gt;0,COUNT(W7:W8)=2),(W8*3.6)/W7*100,"")))</f>
        <v/>
      </c>
      <c r="X9" s="141" t="str">
        <f>IF(AND(SUM(X7:X8)&gt;0,X7=0),"Missing Input",IF(AND(SUM(X7:X8)&gt;0,X8=0),"Missing Output",IF(AND(SUM(X7:X8)&gt;0,COUNT(X7:X8)=2),(X8*3.6)/X7*100,"")))</f>
        <v/>
      </c>
      <c r="Y9" s="141" t="str">
        <f>IF(AND(SUM(Y7:Y8)&gt;0,Y7=0),"Missing Input",IF(AND(SUM(Y7:Y8)&gt;0,Y8=0),"Missing Output",IF(AND(SUM(Y7:Y8)&gt;0,COUNT(Y7:Y8)=2),(Y8*3.6)/Y7*100,"")))</f>
        <v/>
      </c>
      <c r="Z9" s="141" t="str">
        <f>IF(AND(SUM(Z7:Z8)&gt;0,Z7=0),"Missing Input",IF(AND(SUM(Z7:Z8)&gt;0,Z8=0),"Missing Output",IF(AND(SUM(Z7:Z8)&gt;0,COUNT(Z7:Z8)=2),(Z8*3.6)/Z7*100,"")))</f>
        <v/>
      </c>
      <c r="AA9" s="141" t="str">
        <f>IF(AND(SUM(AA7:AA8)&gt;0,AA7=0),"Missing Input",IF(AND(SUM(AA7:AA8)&gt;0,AA8=0),"Missing Output",IF(AND(SUM(AA7:AA8)&gt;0,COUNT(AA7:AA8)=2),(AA8*3.6)/AA7*100,"")))</f>
        <v/>
      </c>
      <c r="AB9" s="141" t="str">
        <f t="shared" si="0"/>
        <v/>
      </c>
      <c r="AC9" s="1070" t="s">
        <v>2222</v>
      </c>
      <c r="AE9" s="762" t="s">
        <v>965</v>
      </c>
      <c r="AF9" s="141" t="str">
        <f t="shared" ref="AF9:BC9" si="1">IF(AND(SUM(AF7:AF8)&gt;0,AF7=0),"Missing Input",IF(AND(SUM(AF7:AF8)&gt;0,AF8=0),"Missing Output",IF(AND(SUM(AF7:AF8)&gt;0,COUNT(AF7:AF8)=2),(AF8*3.6)/AF7*100,"")))</f>
        <v/>
      </c>
      <c r="AG9" s="141" t="str">
        <f t="shared" si="1"/>
        <v/>
      </c>
      <c r="AH9" s="141" t="str">
        <f t="shared" si="1"/>
        <v/>
      </c>
      <c r="AI9" s="141" t="str">
        <f t="shared" si="1"/>
        <v/>
      </c>
      <c r="AJ9" s="141" t="str">
        <f t="shared" si="1"/>
        <v/>
      </c>
      <c r="AK9" s="141" t="str">
        <f t="shared" si="1"/>
        <v/>
      </c>
      <c r="AL9" s="141" t="str">
        <f t="shared" si="1"/>
        <v/>
      </c>
      <c r="AM9" s="141" t="str">
        <f t="shared" si="1"/>
        <v/>
      </c>
      <c r="AN9" s="141" t="str">
        <f t="shared" si="1"/>
        <v/>
      </c>
      <c r="AO9" s="141" t="str">
        <f t="shared" si="1"/>
        <v/>
      </c>
      <c r="AP9" s="141" t="str">
        <f t="shared" si="1"/>
        <v/>
      </c>
      <c r="AQ9" s="141" t="str">
        <f t="shared" si="1"/>
        <v/>
      </c>
      <c r="AR9" s="141" t="str">
        <f t="shared" si="1"/>
        <v/>
      </c>
      <c r="AS9" s="141" t="str">
        <f t="shared" si="1"/>
        <v/>
      </c>
      <c r="AT9" s="141" t="str">
        <f t="shared" si="1"/>
        <v/>
      </c>
      <c r="AU9" s="141" t="str">
        <f t="shared" si="1"/>
        <v/>
      </c>
      <c r="AV9" s="141" t="str">
        <f t="shared" si="1"/>
        <v/>
      </c>
      <c r="AW9" s="141" t="str">
        <f t="shared" si="1"/>
        <v/>
      </c>
      <c r="AX9" s="141" t="str">
        <f t="shared" si="1"/>
        <v/>
      </c>
      <c r="AY9" s="141" t="str">
        <f>IF(AND(SUM(AY7:AY8)&gt;0,AY7=0),"Missing Input",IF(AND(SUM(AY7:AY8)&gt;0,AY8=0),"Missing Output",IF(AND(SUM(AY7:AY8)&gt;0,COUNT(AY7:AY8)=2),(AY8*3.6)/AY7*100,"")))</f>
        <v/>
      </c>
      <c r="AZ9" s="141" t="str">
        <f>IF(AND(SUM(AZ7:AZ8)&gt;0,AZ7=0),"Missing Input",IF(AND(SUM(AZ7:AZ8)&gt;0,AZ8=0),"Missing Output",IF(AND(SUM(AZ7:AZ8)&gt;0,COUNT(AZ7:AZ8)=2),(AZ8*3.6)/AZ7*100,"")))</f>
        <v/>
      </c>
      <c r="BA9" s="141" t="str">
        <f>IF(AND(SUM(BA7:BA8)&gt;0,BA7=0),"Missing Input",IF(AND(SUM(BA7:BA8)&gt;0,BA8=0),"Missing Output",IF(AND(SUM(BA7:BA8)&gt;0,COUNT(BA7:BA8)=2),(BA8*3.6)/BA7*100,"")))</f>
        <v/>
      </c>
      <c r="BB9" s="141" t="str">
        <f>IF(AND(SUM(BB7:BB8)&gt;0,BB7=0),"Missing Input",IF(AND(SUM(BB7:BB8)&gt;0,BB8=0),"Missing Output",IF(AND(SUM(BB7:BB8)&gt;0,COUNT(BB7:BB8)=2),(BB8*3.6)/BB7*100,"")))</f>
        <v/>
      </c>
      <c r="BC9" s="141" t="str">
        <f t="shared" si="1"/>
        <v/>
      </c>
    </row>
    <row r="10" spans="1:55" s="140" customFormat="1" ht="24" customHeight="1">
      <c r="A10" s="775"/>
      <c r="B10" s="775"/>
      <c r="C10" s="794"/>
      <c r="D10" s="775"/>
      <c r="E10" s="631"/>
      <c r="F10" s="631"/>
      <c r="G10" s="631"/>
      <c r="H10" s="631"/>
      <c r="I10" s="631"/>
      <c r="J10" s="632"/>
      <c r="K10" s="632"/>
      <c r="L10" s="632"/>
      <c r="M10" s="632"/>
      <c r="N10" s="632"/>
      <c r="O10" s="148"/>
      <c r="P10" s="632"/>
      <c r="Q10" s="632"/>
      <c r="R10" s="632"/>
      <c r="S10" s="632"/>
      <c r="T10" s="632"/>
      <c r="U10" s="632"/>
      <c r="V10" s="632"/>
      <c r="W10" s="632"/>
      <c r="X10" s="632"/>
      <c r="Y10" s="148"/>
      <c r="Z10" s="632"/>
      <c r="AA10" s="632"/>
      <c r="AB10" s="148"/>
      <c r="AC10" s="1067" t="s">
        <v>2141</v>
      </c>
      <c r="AE10" s="762" t="s">
        <v>189</v>
      </c>
      <c r="AF10" s="632"/>
      <c r="AG10" s="632"/>
      <c r="AH10" s="632"/>
      <c r="AI10" s="632"/>
      <c r="AJ10" s="632"/>
      <c r="AK10" s="632"/>
      <c r="AL10" s="632"/>
      <c r="AM10" s="632"/>
      <c r="AN10" s="632"/>
      <c r="AO10" s="632"/>
      <c r="AP10" s="632"/>
      <c r="AQ10" s="632"/>
      <c r="AR10" s="632"/>
      <c r="AS10" s="632"/>
      <c r="AT10" s="632"/>
      <c r="AU10" s="632"/>
      <c r="AV10" s="632"/>
      <c r="AW10" s="632"/>
      <c r="AX10" s="632"/>
      <c r="AY10" s="632"/>
      <c r="AZ10" s="632"/>
      <c r="BA10" s="632"/>
      <c r="BB10" s="632"/>
      <c r="BC10" s="632"/>
    </row>
    <row r="11" spans="1:55" s="140" customFormat="1" ht="12.75" customHeight="1">
      <c r="A11" s="775" t="s">
        <v>538</v>
      </c>
      <c r="B11" s="793" t="s">
        <v>1307</v>
      </c>
      <c r="C11" s="775" t="s">
        <v>556</v>
      </c>
      <c r="D11" s="775" t="s">
        <v>53</v>
      </c>
      <c r="E11" s="138">
        <v>0</v>
      </c>
      <c r="F11" s="138">
        <v>0</v>
      </c>
      <c r="G11" s="138">
        <v>0</v>
      </c>
      <c r="H11" s="138">
        <v>0</v>
      </c>
      <c r="I11" s="138">
        <v>0</v>
      </c>
      <c r="J11" s="138">
        <v>0</v>
      </c>
      <c r="K11" s="138">
        <v>0</v>
      </c>
      <c r="L11" s="138">
        <v>0</v>
      </c>
      <c r="M11" s="138">
        <v>0</v>
      </c>
      <c r="N11" s="138">
        <v>0</v>
      </c>
      <c r="O11" s="138">
        <v>0</v>
      </c>
      <c r="P11" s="138">
        <v>0</v>
      </c>
      <c r="Q11" s="138">
        <v>0</v>
      </c>
      <c r="R11" s="138">
        <v>0</v>
      </c>
      <c r="S11" s="138">
        <v>0</v>
      </c>
      <c r="T11" s="138">
        <v>0</v>
      </c>
      <c r="U11" s="138">
        <v>0</v>
      </c>
      <c r="V11" s="138">
        <v>0</v>
      </c>
      <c r="W11" s="138">
        <v>0</v>
      </c>
      <c r="X11" s="138">
        <v>0</v>
      </c>
      <c r="Y11" s="138">
        <v>0</v>
      </c>
      <c r="Z11" s="138">
        <v>0</v>
      </c>
      <c r="AA11" s="138">
        <v>0</v>
      </c>
      <c r="AB11" s="138">
        <v>0</v>
      </c>
      <c r="AC11" s="1054" t="s">
        <v>2220</v>
      </c>
      <c r="AE11" s="762" t="s">
        <v>649</v>
      </c>
      <c r="AF11" s="138">
        <v>0</v>
      </c>
      <c r="AG11" s="138">
        <v>0</v>
      </c>
      <c r="AH11" s="138">
        <v>0</v>
      </c>
      <c r="AI11" s="138">
        <v>0</v>
      </c>
      <c r="AJ11" s="138">
        <v>0</v>
      </c>
      <c r="AK11" s="138">
        <v>0</v>
      </c>
      <c r="AL11" s="138">
        <v>0</v>
      </c>
      <c r="AM11" s="138">
        <v>0</v>
      </c>
      <c r="AN11" s="138">
        <v>0</v>
      </c>
      <c r="AO11" s="138">
        <v>0</v>
      </c>
      <c r="AP11" s="138">
        <v>0</v>
      </c>
      <c r="AQ11" s="138">
        <v>0</v>
      </c>
      <c r="AR11" s="138">
        <v>0</v>
      </c>
      <c r="AS11" s="138">
        <v>0</v>
      </c>
      <c r="AT11" s="138">
        <v>0</v>
      </c>
      <c r="AU11" s="138">
        <v>0</v>
      </c>
      <c r="AV11" s="138">
        <v>0</v>
      </c>
      <c r="AW11" s="138">
        <v>0</v>
      </c>
      <c r="AX11" s="138">
        <v>0</v>
      </c>
      <c r="AY11" s="138">
        <v>0</v>
      </c>
      <c r="AZ11" s="138">
        <v>0</v>
      </c>
      <c r="BA11" s="138">
        <v>0</v>
      </c>
      <c r="BB11" s="138">
        <v>0</v>
      </c>
      <c r="BC11" s="138">
        <v>0</v>
      </c>
    </row>
    <row r="12" spans="1:55" s="140" customFormat="1" ht="12.75" customHeight="1">
      <c r="A12" s="775" t="s">
        <v>538</v>
      </c>
      <c r="B12" s="793" t="s">
        <v>74</v>
      </c>
      <c r="C12" s="775" t="s">
        <v>556</v>
      </c>
      <c r="D12" s="775" t="s">
        <v>53</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2221</v>
      </c>
      <c r="AE12" s="762" t="s">
        <v>650</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row>
    <row r="13" spans="1:55" s="140" customFormat="1" ht="12.75" customHeight="1">
      <c r="A13" s="775" t="s">
        <v>538</v>
      </c>
      <c r="B13" s="793" t="s">
        <v>75</v>
      </c>
      <c r="C13" s="775" t="s">
        <v>556</v>
      </c>
      <c r="D13" s="775" t="s">
        <v>53</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2225</v>
      </c>
      <c r="AE13" s="762" t="s">
        <v>651</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row>
    <row r="14" spans="1:55" s="140" customFormat="1" ht="12.75" customHeight="1">
      <c r="A14" s="775"/>
      <c r="B14" s="775"/>
      <c r="C14" s="775"/>
      <c r="D14" s="775"/>
      <c r="E14" s="141" t="str">
        <f>IF(AND(SUM(E11:E13)&gt;0,E11=0),"Missing Input",IF(AND(SUM(E11:E13)&gt;0,E12=0),"Missing Output",IF(AND(SUM(E11:E13)&gt;0,E11&gt;0,E12&gt;0),(E12*3.6+E13)/E11*100,"")))</f>
        <v/>
      </c>
      <c r="F14" s="141" t="str">
        <f t="shared" ref="F14:AB14" si="2">IF(AND(SUM(F11:F13)&gt;0,F11=0),"Missing Input",IF(AND(SUM(F11:F13)&gt;0,F12=0),"Missing Output",IF(AND(SUM(F11:F13)&gt;0,F11&gt;0,F12&gt;0),(F12*3.6+F13)/F11*100,"")))</f>
        <v/>
      </c>
      <c r="G14" s="141" t="str">
        <f t="shared" si="2"/>
        <v/>
      </c>
      <c r="H14" s="141" t="str">
        <f t="shared" si="2"/>
        <v/>
      </c>
      <c r="I14" s="141" t="str">
        <f t="shared" si="2"/>
        <v/>
      </c>
      <c r="J14" s="141" t="str">
        <f t="shared" si="2"/>
        <v/>
      </c>
      <c r="K14" s="141" t="str">
        <f t="shared" si="2"/>
        <v/>
      </c>
      <c r="L14" s="141" t="str">
        <f t="shared" si="2"/>
        <v/>
      </c>
      <c r="M14" s="141" t="str">
        <f t="shared" si="2"/>
        <v/>
      </c>
      <c r="N14" s="141" t="str">
        <f t="shared" si="2"/>
        <v/>
      </c>
      <c r="O14" s="141" t="str">
        <f t="shared" si="2"/>
        <v/>
      </c>
      <c r="P14" s="141" t="str">
        <f t="shared" si="2"/>
        <v/>
      </c>
      <c r="Q14" s="141" t="str">
        <f t="shared" si="2"/>
        <v/>
      </c>
      <c r="R14" s="141" t="str">
        <f t="shared" si="2"/>
        <v/>
      </c>
      <c r="S14" s="141" t="str">
        <f t="shared" si="2"/>
        <v/>
      </c>
      <c r="T14" s="141" t="str">
        <f t="shared" si="2"/>
        <v/>
      </c>
      <c r="U14" s="141" t="str">
        <f t="shared" si="2"/>
        <v/>
      </c>
      <c r="V14" s="141" t="str">
        <f t="shared" si="2"/>
        <v/>
      </c>
      <c r="W14" s="141" t="str">
        <f>IF(AND(SUM(W11:W13)&gt;0,W11=0),"Missing Input",IF(AND(SUM(W11:W13)&gt;0,W12=0),"Missing Output",IF(AND(SUM(W11:W13)&gt;0,W11&gt;0,W12&gt;0),(W12*3.6+W13)/W11*100,"")))</f>
        <v/>
      </c>
      <c r="X14" s="141" t="str">
        <f>IF(AND(SUM(X11:X13)&gt;0,X11=0),"Missing Input",IF(AND(SUM(X11:X13)&gt;0,X12=0),"Missing Output",IF(AND(SUM(X11:X13)&gt;0,X11&gt;0,X12&gt;0),(X12*3.6+X13)/X11*100,"")))</f>
        <v/>
      </c>
      <c r="Y14" s="141" t="str">
        <f>IF(AND(SUM(Y11:Y13)&gt;0,Y11=0),"Missing Input",IF(AND(SUM(Y11:Y13)&gt;0,Y12=0),"Missing Output",IF(AND(SUM(Y11:Y13)&gt;0,Y11&gt;0,Y12&gt;0),(Y12*3.6+Y13)/Y11*100,"")))</f>
        <v/>
      </c>
      <c r="Z14" s="141" t="str">
        <f>IF(AND(SUM(Z11:Z13)&gt;0,Z11=0),"Missing Input",IF(AND(SUM(Z11:Z13)&gt;0,Z12=0),"Missing Output",IF(AND(SUM(Z11:Z13)&gt;0,Z11&gt;0,Z12&gt;0),(Z12*3.6+Z13)/Z11*100,"")))</f>
        <v/>
      </c>
      <c r="AA14" s="141" t="str">
        <f>IF(AND(SUM(AA11:AA13)&gt;0,AA11=0),"Missing Input",IF(AND(SUM(AA11:AA13)&gt;0,AA12=0),"Missing Output",IF(AND(SUM(AA11:AA13)&gt;0,AA11&gt;0,AA12&gt;0),(AA12*3.6+AA13)/AA11*100,"")))</f>
        <v/>
      </c>
      <c r="AB14" s="141" t="str">
        <f t="shared" si="2"/>
        <v/>
      </c>
      <c r="AC14" s="1070" t="s">
        <v>2222</v>
      </c>
      <c r="AE14" s="762" t="s">
        <v>965</v>
      </c>
      <c r="AF14" s="141" t="str">
        <f t="shared" ref="AF14:BC14" si="3">IF(AND(SUM(AF11:AF13)&gt;0,AF11=0),"Missing Input",IF(AND(SUM(AF11:AF13)&gt;0,AF12=0),"Missing Output",IF(AND(SUM(AF11:AF13)&gt;0,AF11&gt;0,AF12&gt;0),(AF12*3.6+AF13)/AF11*100,"")))</f>
        <v/>
      </c>
      <c r="AG14" s="141" t="str">
        <f t="shared" si="3"/>
        <v/>
      </c>
      <c r="AH14" s="141" t="str">
        <f t="shared" si="3"/>
        <v/>
      </c>
      <c r="AI14" s="141" t="str">
        <f t="shared" si="3"/>
        <v/>
      </c>
      <c r="AJ14" s="141" t="str">
        <f t="shared" si="3"/>
        <v/>
      </c>
      <c r="AK14" s="141" t="str">
        <f t="shared" si="3"/>
        <v/>
      </c>
      <c r="AL14" s="141" t="str">
        <f t="shared" si="3"/>
        <v/>
      </c>
      <c r="AM14" s="141" t="str">
        <f t="shared" si="3"/>
        <v/>
      </c>
      <c r="AN14" s="141" t="str">
        <f t="shared" si="3"/>
        <v/>
      </c>
      <c r="AO14" s="141" t="str">
        <f t="shared" si="3"/>
        <v/>
      </c>
      <c r="AP14" s="141" t="str">
        <f t="shared" si="3"/>
        <v/>
      </c>
      <c r="AQ14" s="141" t="str">
        <f t="shared" si="3"/>
        <v/>
      </c>
      <c r="AR14" s="141" t="str">
        <f t="shared" si="3"/>
        <v/>
      </c>
      <c r="AS14" s="141" t="str">
        <f t="shared" si="3"/>
        <v/>
      </c>
      <c r="AT14" s="141" t="str">
        <f t="shared" si="3"/>
        <v/>
      </c>
      <c r="AU14" s="141" t="str">
        <f t="shared" si="3"/>
        <v/>
      </c>
      <c r="AV14" s="141" t="str">
        <f t="shared" si="3"/>
        <v/>
      </c>
      <c r="AW14" s="141" t="str">
        <f t="shared" si="3"/>
        <v/>
      </c>
      <c r="AX14" s="141" t="str">
        <f t="shared" si="3"/>
        <v/>
      </c>
      <c r="AY14" s="141" t="str">
        <f>IF(AND(SUM(AY11:AY13)&gt;0,AY11=0),"Missing Input",IF(AND(SUM(AY11:AY13)&gt;0,AY12=0),"Missing Output",IF(AND(SUM(AY11:AY13)&gt;0,AY11&gt;0,AY12&gt;0),(AY12*3.6+AY13)/AY11*100,"")))</f>
        <v/>
      </c>
      <c r="AZ14" s="141" t="str">
        <f>IF(AND(SUM(AZ11:AZ13)&gt;0,AZ11=0),"Missing Input",IF(AND(SUM(AZ11:AZ13)&gt;0,AZ12=0),"Missing Output",IF(AND(SUM(AZ11:AZ13)&gt;0,AZ11&gt;0,AZ12&gt;0),(AZ12*3.6+AZ13)/AZ11*100,"")))</f>
        <v/>
      </c>
      <c r="BA14" s="141" t="str">
        <f>IF(AND(SUM(BA11:BA13)&gt;0,BA11=0),"Missing Input",IF(AND(SUM(BA11:BA13)&gt;0,BA12=0),"Missing Output",IF(AND(SUM(BA11:BA13)&gt;0,BA11&gt;0,BA12&gt;0),(BA12*3.6+BA13)/BA11*100,"")))</f>
        <v/>
      </c>
      <c r="BB14" s="141" t="str">
        <f>IF(AND(SUM(BB11:BB13)&gt;0,BB11=0),"Missing Input",IF(AND(SUM(BB11:BB13)&gt;0,BB12=0),"Missing Output",IF(AND(SUM(BB11:BB13)&gt;0,BB11&gt;0,BB12&gt;0),(BB12*3.6+BB13)/BB11*100,"")))</f>
        <v/>
      </c>
      <c r="BC14" s="141" t="str">
        <f t="shared" si="3"/>
        <v/>
      </c>
    </row>
    <row r="15" spans="1:55" s="140" customFormat="1" ht="24" customHeight="1">
      <c r="A15" s="775"/>
      <c r="B15" s="775"/>
      <c r="C15" s="794"/>
      <c r="D15" s="775"/>
      <c r="E15" s="631"/>
      <c r="F15" s="631"/>
      <c r="G15" s="631"/>
      <c r="H15" s="631"/>
      <c r="I15" s="631"/>
      <c r="J15" s="632"/>
      <c r="K15" s="632"/>
      <c r="L15" s="632"/>
      <c r="M15" s="632"/>
      <c r="N15" s="632"/>
      <c r="O15" s="148"/>
      <c r="P15" s="632"/>
      <c r="Q15" s="632"/>
      <c r="R15" s="632"/>
      <c r="S15" s="632"/>
      <c r="T15" s="632"/>
      <c r="U15" s="632"/>
      <c r="V15" s="632"/>
      <c r="W15" s="632"/>
      <c r="X15" s="632"/>
      <c r="Y15" s="148"/>
      <c r="Z15" s="632"/>
      <c r="AA15" s="632"/>
      <c r="AB15" s="148"/>
      <c r="AC15" s="1066" t="s">
        <v>2269</v>
      </c>
      <c r="AE15" s="762" t="s">
        <v>198</v>
      </c>
      <c r="AF15" s="632"/>
      <c r="AG15" s="632"/>
      <c r="AH15" s="632"/>
      <c r="AI15" s="632"/>
      <c r="AJ15" s="632"/>
      <c r="AK15" s="632"/>
      <c r="AL15" s="632"/>
      <c r="AM15" s="632"/>
      <c r="AN15" s="632"/>
      <c r="AO15" s="632"/>
      <c r="AP15" s="632"/>
      <c r="AQ15" s="632"/>
      <c r="AR15" s="632"/>
      <c r="AS15" s="632"/>
      <c r="AT15" s="632"/>
      <c r="AU15" s="632"/>
      <c r="AV15" s="632"/>
      <c r="AW15" s="632"/>
      <c r="AX15" s="632"/>
      <c r="AY15" s="632"/>
      <c r="AZ15" s="632"/>
      <c r="BA15" s="632"/>
      <c r="BB15" s="632"/>
      <c r="BC15" s="632"/>
    </row>
    <row r="16" spans="1:55" s="140" customFormat="1" ht="12.75" customHeight="1">
      <c r="A16" s="775" t="s">
        <v>538</v>
      </c>
      <c r="B16" s="793" t="s">
        <v>1307</v>
      </c>
      <c r="C16" s="775" t="s">
        <v>558</v>
      </c>
      <c r="D16" s="775" t="s">
        <v>53</v>
      </c>
      <c r="E16" s="138">
        <v>0</v>
      </c>
      <c r="F16" s="138">
        <v>0</v>
      </c>
      <c r="G16" s="138">
        <v>0</v>
      </c>
      <c r="H16" s="138">
        <v>0</v>
      </c>
      <c r="I16" s="138">
        <v>0</v>
      </c>
      <c r="J16" s="138">
        <v>0</v>
      </c>
      <c r="K16" s="138">
        <v>0</v>
      </c>
      <c r="L16" s="138">
        <v>0</v>
      </c>
      <c r="M16" s="138">
        <v>0</v>
      </c>
      <c r="N16" s="138">
        <v>0</v>
      </c>
      <c r="O16" s="138">
        <v>0</v>
      </c>
      <c r="P16" s="138">
        <v>0</v>
      </c>
      <c r="Q16" s="138">
        <v>0</v>
      </c>
      <c r="R16" s="138">
        <v>0</v>
      </c>
      <c r="S16" s="138">
        <v>0</v>
      </c>
      <c r="T16" s="138">
        <v>0</v>
      </c>
      <c r="U16" s="138">
        <v>0</v>
      </c>
      <c r="V16" s="138">
        <v>0</v>
      </c>
      <c r="W16" s="138">
        <v>0</v>
      </c>
      <c r="X16" s="138">
        <v>0</v>
      </c>
      <c r="Y16" s="138">
        <v>0</v>
      </c>
      <c r="Z16" s="138">
        <v>0</v>
      </c>
      <c r="AA16" s="138">
        <v>0</v>
      </c>
      <c r="AB16" s="138">
        <v>0</v>
      </c>
      <c r="AC16" s="1054" t="s">
        <v>2220</v>
      </c>
      <c r="AE16" s="762" t="s">
        <v>649</v>
      </c>
      <c r="AF16" s="138">
        <v>0</v>
      </c>
      <c r="AG16" s="138">
        <v>0</v>
      </c>
      <c r="AH16" s="138">
        <v>0</v>
      </c>
      <c r="AI16" s="138">
        <v>0</v>
      </c>
      <c r="AJ16" s="138">
        <v>0</v>
      </c>
      <c r="AK16" s="138">
        <v>0</v>
      </c>
      <c r="AL16" s="138">
        <v>0</v>
      </c>
      <c r="AM16" s="138">
        <v>0</v>
      </c>
      <c r="AN16" s="138">
        <v>0</v>
      </c>
      <c r="AO16" s="138">
        <v>0</v>
      </c>
      <c r="AP16" s="138">
        <v>0</v>
      </c>
      <c r="AQ16" s="138">
        <v>0</v>
      </c>
      <c r="AR16" s="138">
        <v>0</v>
      </c>
      <c r="AS16" s="138">
        <v>0</v>
      </c>
      <c r="AT16" s="138">
        <v>0</v>
      </c>
      <c r="AU16" s="138">
        <v>0</v>
      </c>
      <c r="AV16" s="138">
        <v>0</v>
      </c>
      <c r="AW16" s="138">
        <v>0</v>
      </c>
      <c r="AX16" s="138">
        <v>0</v>
      </c>
      <c r="AY16" s="138">
        <v>0</v>
      </c>
      <c r="AZ16" s="138">
        <v>0</v>
      </c>
      <c r="BA16" s="138">
        <v>0</v>
      </c>
      <c r="BB16" s="138">
        <v>0</v>
      </c>
      <c r="BC16" s="138">
        <v>0</v>
      </c>
    </row>
    <row r="17" spans="1:55" s="140" customFormat="1" ht="12.75" customHeight="1">
      <c r="A17" s="775" t="s">
        <v>538</v>
      </c>
      <c r="B17" s="793" t="s">
        <v>75</v>
      </c>
      <c r="C17" s="775" t="s">
        <v>558</v>
      </c>
      <c r="D17" s="775" t="s">
        <v>53</v>
      </c>
      <c r="E17" s="138">
        <v>0</v>
      </c>
      <c r="F17" s="138">
        <v>0</v>
      </c>
      <c r="G17" s="138">
        <v>0</v>
      </c>
      <c r="H17" s="138">
        <v>0</v>
      </c>
      <c r="I17" s="138">
        <v>0</v>
      </c>
      <c r="J17" s="138">
        <v>0</v>
      </c>
      <c r="K17" s="138">
        <v>0</v>
      </c>
      <c r="L17" s="138">
        <v>0</v>
      </c>
      <c r="M17" s="138">
        <v>0</v>
      </c>
      <c r="N17" s="138">
        <v>0</v>
      </c>
      <c r="O17" s="138">
        <v>0</v>
      </c>
      <c r="P17" s="138">
        <v>0</v>
      </c>
      <c r="Q17" s="138">
        <v>0</v>
      </c>
      <c r="R17" s="138">
        <v>0</v>
      </c>
      <c r="S17" s="138">
        <v>0</v>
      </c>
      <c r="T17" s="138">
        <v>0</v>
      </c>
      <c r="U17" s="138">
        <v>0</v>
      </c>
      <c r="V17" s="138">
        <v>0</v>
      </c>
      <c r="W17" s="138">
        <v>0</v>
      </c>
      <c r="X17" s="138">
        <v>0</v>
      </c>
      <c r="Y17" s="138">
        <v>0</v>
      </c>
      <c r="Z17" s="138">
        <v>0</v>
      </c>
      <c r="AA17" s="138">
        <v>0</v>
      </c>
      <c r="AB17" s="138">
        <v>0</v>
      </c>
      <c r="AC17" s="1054" t="s">
        <v>2225</v>
      </c>
      <c r="AE17" s="762" t="s">
        <v>651</v>
      </c>
      <c r="AF17" s="138">
        <v>0</v>
      </c>
      <c r="AG17" s="138">
        <v>0</v>
      </c>
      <c r="AH17" s="138">
        <v>0</v>
      </c>
      <c r="AI17" s="138">
        <v>0</v>
      </c>
      <c r="AJ17" s="138">
        <v>0</v>
      </c>
      <c r="AK17" s="138">
        <v>0</v>
      </c>
      <c r="AL17" s="138">
        <v>0</v>
      </c>
      <c r="AM17" s="138">
        <v>0</v>
      </c>
      <c r="AN17" s="138">
        <v>0</v>
      </c>
      <c r="AO17" s="138">
        <v>0</v>
      </c>
      <c r="AP17" s="138">
        <v>0</v>
      </c>
      <c r="AQ17" s="138">
        <v>0</v>
      </c>
      <c r="AR17" s="138">
        <v>0</v>
      </c>
      <c r="AS17" s="138">
        <v>0</v>
      </c>
      <c r="AT17" s="138">
        <v>0</v>
      </c>
      <c r="AU17" s="138">
        <v>0</v>
      </c>
      <c r="AV17" s="138">
        <v>0</v>
      </c>
      <c r="AW17" s="138">
        <v>0</v>
      </c>
      <c r="AX17" s="138">
        <v>0</v>
      </c>
      <c r="AY17" s="138">
        <v>0</v>
      </c>
      <c r="AZ17" s="138">
        <v>0</v>
      </c>
      <c r="BA17" s="138">
        <v>0</v>
      </c>
      <c r="BB17" s="138">
        <v>0</v>
      </c>
      <c r="BC17" s="138">
        <v>0</v>
      </c>
    </row>
    <row r="18" spans="1:55" s="140" customFormat="1" ht="12.75" customHeight="1">
      <c r="A18" s="775"/>
      <c r="B18" s="775"/>
      <c r="C18" s="775"/>
      <c r="D18" s="775"/>
      <c r="E18" s="141" t="str">
        <f>IF(AND(SUM(E16:E17)&gt;0,E16=0),"Missing Input",IF(AND(SUM(E16:E17)&gt;0,E17=0),"Missing Output",IF(AND(SUM(E16:E17)&gt;0,COUNT(E16:E17)=2),(E17/E16)*100,"")))</f>
        <v/>
      </c>
      <c r="F18" s="141" t="str">
        <f t="shared" ref="F18:AB18" si="4">IF(AND(SUM(F16:F17)&gt;0,F16=0),"Missing Input",IF(AND(SUM(F16:F17)&gt;0,F17=0),"Missing Output",IF(AND(SUM(F16:F17)&gt;0,COUNT(F16:F17)=2),(F17/F16)*100,"")))</f>
        <v/>
      </c>
      <c r="G18" s="141" t="str">
        <f t="shared" si="4"/>
        <v/>
      </c>
      <c r="H18" s="141" t="str">
        <f t="shared" si="4"/>
        <v/>
      </c>
      <c r="I18" s="141" t="str">
        <f t="shared" si="4"/>
        <v/>
      </c>
      <c r="J18" s="141" t="str">
        <f t="shared" si="4"/>
        <v/>
      </c>
      <c r="K18" s="141" t="str">
        <f t="shared" si="4"/>
        <v/>
      </c>
      <c r="L18" s="141" t="str">
        <f t="shared" si="4"/>
        <v/>
      </c>
      <c r="M18" s="141" t="str">
        <f t="shared" si="4"/>
        <v/>
      </c>
      <c r="N18" s="141" t="str">
        <f t="shared" si="4"/>
        <v/>
      </c>
      <c r="O18" s="141" t="str">
        <f t="shared" si="4"/>
        <v/>
      </c>
      <c r="P18" s="141" t="str">
        <f t="shared" si="4"/>
        <v/>
      </c>
      <c r="Q18" s="141" t="str">
        <f t="shared" si="4"/>
        <v/>
      </c>
      <c r="R18" s="141" t="str">
        <f t="shared" si="4"/>
        <v/>
      </c>
      <c r="S18" s="141" t="str">
        <f t="shared" si="4"/>
        <v/>
      </c>
      <c r="T18" s="141" t="str">
        <f t="shared" si="4"/>
        <v/>
      </c>
      <c r="U18" s="141" t="str">
        <f t="shared" si="4"/>
        <v/>
      </c>
      <c r="V18" s="141" t="str">
        <f t="shared" si="4"/>
        <v/>
      </c>
      <c r="W18" s="141" t="str">
        <f>IF(AND(SUM(W16:W17)&gt;0,W16=0),"Missing Input",IF(AND(SUM(W16:W17)&gt;0,W17=0),"Missing Output",IF(AND(SUM(W16:W17)&gt;0,COUNT(W16:W17)=2),(W17/W16)*100,"")))</f>
        <v/>
      </c>
      <c r="X18" s="141" t="str">
        <f>IF(AND(SUM(X16:X17)&gt;0,X16=0),"Missing Input",IF(AND(SUM(X16:X17)&gt;0,X17=0),"Missing Output",IF(AND(SUM(X16:X17)&gt;0,COUNT(X16:X17)=2),(X17/X16)*100,"")))</f>
        <v/>
      </c>
      <c r="Y18" s="141" t="str">
        <f>IF(AND(SUM(Y16:Y17)&gt;0,Y16=0),"Missing Input",IF(AND(SUM(Y16:Y17)&gt;0,Y17=0),"Missing Output",IF(AND(SUM(Y16:Y17)&gt;0,COUNT(Y16:Y17)=2),(Y17/Y16)*100,"")))</f>
        <v/>
      </c>
      <c r="Z18" s="141" t="str">
        <f>IF(AND(SUM(Z16:Z17)&gt;0,Z16=0),"Missing Input",IF(AND(SUM(Z16:Z17)&gt;0,Z17=0),"Missing Output",IF(AND(SUM(Z16:Z17)&gt;0,COUNT(Z16:Z17)=2),(Z17/Z16)*100,"")))</f>
        <v/>
      </c>
      <c r="AA18" s="141" t="str">
        <f>IF(AND(SUM(AA16:AA17)&gt;0,AA16=0),"Missing Input",IF(AND(SUM(AA16:AA17)&gt;0,AA17=0),"Missing Output",IF(AND(SUM(AA16:AA17)&gt;0,COUNT(AA16:AA17)=2),(AA17/AA16)*100,"")))</f>
        <v/>
      </c>
      <c r="AB18" s="141" t="str">
        <f t="shared" si="4"/>
        <v/>
      </c>
      <c r="AC18" s="1070" t="s">
        <v>2222</v>
      </c>
      <c r="AE18" s="762" t="s">
        <v>965</v>
      </c>
      <c r="AF18" s="141" t="str">
        <f t="shared" ref="AF18:BC18" si="5">IF(AND(SUM(AF16:AF17)&gt;0,AF16=0),"Missing Input",IF(AND(SUM(AF16:AF17)&gt;0,AF17=0),"Missing Output",IF(AND(SUM(AF16:AF17)&gt;0,COUNT(AF16:AF17)=2),(AF17/AF16)*100,"")))</f>
        <v/>
      </c>
      <c r="AG18" s="141" t="str">
        <f t="shared" si="5"/>
        <v/>
      </c>
      <c r="AH18" s="141" t="str">
        <f t="shared" si="5"/>
        <v/>
      </c>
      <c r="AI18" s="141" t="str">
        <f t="shared" si="5"/>
        <v/>
      </c>
      <c r="AJ18" s="141" t="str">
        <f t="shared" si="5"/>
        <v/>
      </c>
      <c r="AK18" s="141" t="str">
        <f t="shared" si="5"/>
        <v/>
      </c>
      <c r="AL18" s="141" t="str">
        <f t="shared" si="5"/>
        <v/>
      </c>
      <c r="AM18" s="141" t="str">
        <f t="shared" si="5"/>
        <v/>
      </c>
      <c r="AN18" s="141" t="str">
        <f t="shared" si="5"/>
        <v/>
      </c>
      <c r="AO18" s="141" t="str">
        <f t="shared" si="5"/>
        <v/>
      </c>
      <c r="AP18" s="141" t="str">
        <f t="shared" si="5"/>
        <v/>
      </c>
      <c r="AQ18" s="141" t="str">
        <f t="shared" si="5"/>
        <v/>
      </c>
      <c r="AR18" s="141" t="str">
        <f t="shared" si="5"/>
        <v/>
      </c>
      <c r="AS18" s="141" t="str">
        <f t="shared" si="5"/>
        <v/>
      </c>
      <c r="AT18" s="141" t="str">
        <f t="shared" si="5"/>
        <v/>
      </c>
      <c r="AU18" s="141" t="str">
        <f t="shared" si="5"/>
        <v/>
      </c>
      <c r="AV18" s="141" t="str">
        <f t="shared" si="5"/>
        <v/>
      </c>
      <c r="AW18" s="141" t="str">
        <f t="shared" si="5"/>
        <v/>
      </c>
      <c r="AX18" s="141" t="str">
        <f t="shared" si="5"/>
        <v/>
      </c>
      <c r="AY18" s="141" t="str">
        <f>IF(AND(SUM(AY16:AY17)&gt;0,AY16=0),"Missing Input",IF(AND(SUM(AY16:AY17)&gt;0,AY17=0),"Missing Output",IF(AND(SUM(AY16:AY17)&gt;0,COUNT(AY16:AY17)=2),(AY17/AY16)*100,"")))</f>
        <v/>
      </c>
      <c r="AZ18" s="141" t="str">
        <f>IF(AND(SUM(AZ16:AZ17)&gt;0,AZ16=0),"Missing Input",IF(AND(SUM(AZ16:AZ17)&gt;0,AZ17=0),"Missing Output",IF(AND(SUM(AZ16:AZ17)&gt;0,COUNT(AZ16:AZ17)=2),(AZ17/AZ16)*100,"")))</f>
        <v/>
      </c>
      <c r="BA18" s="141" t="str">
        <f>IF(AND(SUM(BA16:BA17)&gt;0,BA16=0),"Missing Input",IF(AND(SUM(BA16:BA17)&gt;0,BA17=0),"Missing Output",IF(AND(SUM(BA16:BA17)&gt;0,COUNT(BA16:BA17)=2),(BA17/BA16)*100,"")))</f>
        <v/>
      </c>
      <c r="BB18" s="141" t="str">
        <f>IF(AND(SUM(BB16:BB17)&gt;0,BB16=0),"Missing Input",IF(AND(SUM(BB16:BB17)&gt;0,BB17=0),"Missing Output",IF(AND(SUM(BB16:BB17)&gt;0,COUNT(BB16:BB17)=2),(BB17/BB16)*100,"")))</f>
        <v/>
      </c>
      <c r="BC18" s="141" t="str">
        <f t="shared" si="5"/>
        <v/>
      </c>
    </row>
    <row r="19" spans="1:55" s="137" customFormat="1" ht="24" customHeight="1">
      <c r="A19" s="775"/>
      <c r="B19" s="775"/>
      <c r="C19" s="789"/>
      <c r="D19" s="775"/>
      <c r="E19" s="634"/>
      <c r="F19" s="634"/>
      <c r="G19" s="634"/>
      <c r="H19" s="634"/>
      <c r="I19" s="634"/>
      <c r="J19" s="634"/>
      <c r="K19" s="634"/>
      <c r="L19" s="634"/>
      <c r="M19" s="634"/>
      <c r="N19" s="634"/>
      <c r="O19" s="1032"/>
      <c r="P19" s="634"/>
      <c r="Q19" s="634"/>
      <c r="R19" s="634"/>
      <c r="S19" s="634"/>
      <c r="T19" s="634"/>
      <c r="U19" s="634"/>
      <c r="V19" s="634"/>
      <c r="W19" s="634"/>
      <c r="X19" s="634"/>
      <c r="Y19" s="1032"/>
      <c r="Z19" s="634"/>
      <c r="AA19" s="634"/>
      <c r="AB19" s="1032"/>
      <c r="AC19" s="1061" t="s">
        <v>2144</v>
      </c>
      <c r="AE19" s="762" t="s">
        <v>191</v>
      </c>
      <c r="AF19" s="634"/>
      <c r="AG19" s="634"/>
      <c r="AH19" s="634"/>
      <c r="AI19" s="634"/>
      <c r="AJ19" s="634"/>
      <c r="AK19" s="634"/>
      <c r="AL19" s="634"/>
      <c r="AM19" s="634"/>
      <c r="AN19" s="634"/>
      <c r="AO19" s="634"/>
      <c r="AP19" s="634"/>
      <c r="AQ19" s="634"/>
      <c r="AR19" s="634"/>
      <c r="AS19" s="634"/>
      <c r="AT19" s="634"/>
      <c r="AU19" s="634"/>
      <c r="AV19" s="634"/>
      <c r="AW19" s="634"/>
      <c r="AX19" s="634"/>
      <c r="AY19" s="634"/>
      <c r="AZ19" s="634"/>
      <c r="BA19" s="634"/>
      <c r="BB19" s="634"/>
      <c r="BC19" s="634"/>
    </row>
    <row r="20" spans="1:55" s="140" customFormat="1" ht="12.75" customHeight="1">
      <c r="A20" s="775" t="s">
        <v>538</v>
      </c>
      <c r="B20" s="793" t="s">
        <v>1307</v>
      </c>
      <c r="C20" s="775" t="s">
        <v>245</v>
      </c>
      <c r="D20" s="775" t="s">
        <v>53</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2220</v>
      </c>
      <c r="AE20" s="762" t="s">
        <v>649</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row>
    <row r="21" spans="1:55" s="140" customFormat="1" ht="12.75" customHeight="1">
      <c r="A21" s="775" t="s">
        <v>538</v>
      </c>
      <c r="B21" s="793" t="s">
        <v>74</v>
      </c>
      <c r="C21" s="775" t="s">
        <v>245</v>
      </c>
      <c r="D21" s="775" t="s">
        <v>53</v>
      </c>
      <c r="E21" s="138">
        <v>0</v>
      </c>
      <c r="F21" s="138">
        <v>0</v>
      </c>
      <c r="G21" s="138">
        <v>0</v>
      </c>
      <c r="H21" s="138">
        <v>0</v>
      </c>
      <c r="I21" s="138">
        <v>0</v>
      </c>
      <c r="J21" s="138">
        <v>0</v>
      </c>
      <c r="K21" s="138">
        <v>0</v>
      </c>
      <c r="L21" s="138">
        <v>0</v>
      </c>
      <c r="M21" s="138">
        <v>0</v>
      </c>
      <c r="N21" s="138">
        <v>0</v>
      </c>
      <c r="O21" s="138">
        <v>0</v>
      </c>
      <c r="P21" s="138">
        <v>0</v>
      </c>
      <c r="Q21" s="138">
        <v>0</v>
      </c>
      <c r="R21" s="138">
        <v>0</v>
      </c>
      <c r="S21" s="138">
        <v>0</v>
      </c>
      <c r="T21" s="138">
        <v>0</v>
      </c>
      <c r="U21" s="138">
        <v>0</v>
      </c>
      <c r="V21" s="138">
        <v>0</v>
      </c>
      <c r="W21" s="138">
        <v>0</v>
      </c>
      <c r="X21" s="138">
        <v>0</v>
      </c>
      <c r="Y21" s="138">
        <v>0</v>
      </c>
      <c r="Z21" s="138">
        <v>0</v>
      </c>
      <c r="AA21" s="138">
        <v>0</v>
      </c>
      <c r="AB21" s="138">
        <v>0</v>
      </c>
      <c r="AC21" s="1054" t="s">
        <v>2221</v>
      </c>
      <c r="AE21" s="762" t="s">
        <v>650</v>
      </c>
      <c r="AF21" s="138">
        <v>0</v>
      </c>
      <c r="AG21" s="138">
        <v>0</v>
      </c>
      <c r="AH21" s="138">
        <v>0</v>
      </c>
      <c r="AI21" s="138">
        <v>0</v>
      </c>
      <c r="AJ21" s="138">
        <v>0</v>
      </c>
      <c r="AK21" s="138">
        <v>0</v>
      </c>
      <c r="AL21" s="138">
        <v>0</v>
      </c>
      <c r="AM21" s="138">
        <v>0</v>
      </c>
      <c r="AN21" s="138">
        <v>0</v>
      </c>
      <c r="AO21" s="138">
        <v>0</v>
      </c>
      <c r="AP21" s="138">
        <v>0</v>
      </c>
      <c r="AQ21" s="138">
        <v>0</v>
      </c>
      <c r="AR21" s="138">
        <v>0</v>
      </c>
      <c r="AS21" s="138">
        <v>0</v>
      </c>
      <c r="AT21" s="138">
        <v>0</v>
      </c>
      <c r="AU21" s="138">
        <v>0</v>
      </c>
      <c r="AV21" s="138">
        <v>0</v>
      </c>
      <c r="AW21" s="138">
        <v>0</v>
      </c>
      <c r="AX21" s="138">
        <v>0</v>
      </c>
      <c r="AY21" s="138">
        <v>0</v>
      </c>
      <c r="AZ21" s="138">
        <v>0</v>
      </c>
      <c r="BA21" s="138">
        <v>0</v>
      </c>
      <c r="BB21" s="138">
        <v>0</v>
      </c>
      <c r="BC21" s="138">
        <v>0</v>
      </c>
    </row>
    <row r="22" spans="1:55" s="140" customFormat="1" ht="12.75" customHeight="1">
      <c r="A22" s="775"/>
      <c r="B22" s="775"/>
      <c r="C22" s="775"/>
      <c r="D22" s="775"/>
      <c r="E22" s="141" t="str">
        <f>IF(AND(SUM(E20:E21)&gt;0,E20=0),"Missing Input",IF(AND(SUM(E20:E21)&gt;0,E21=0),"Missing Output",IF(AND(SUM(E20:E21)&gt;0,COUNT(E20:E21)=2),(E21*3.6)/E20*100,"")))</f>
        <v/>
      </c>
      <c r="F22" s="141" t="str">
        <f t="shared" ref="F22:AB22" si="6">IF(AND(SUM(F20:F21)&gt;0,F20=0),"Missing Input",IF(AND(SUM(F20:F21)&gt;0,F21=0),"Missing Output",IF(AND(SUM(F20:F21)&gt;0,COUNT(F20:F21)=2),(F21*3.6)/F20*100,"")))</f>
        <v/>
      </c>
      <c r="G22" s="141" t="str">
        <f t="shared" si="6"/>
        <v/>
      </c>
      <c r="H22" s="141" t="str">
        <f t="shared" si="6"/>
        <v/>
      </c>
      <c r="I22" s="141" t="str">
        <f t="shared" si="6"/>
        <v/>
      </c>
      <c r="J22" s="141" t="str">
        <f t="shared" si="6"/>
        <v/>
      </c>
      <c r="K22" s="141" t="str">
        <f t="shared" si="6"/>
        <v/>
      </c>
      <c r="L22" s="141" t="str">
        <f t="shared" si="6"/>
        <v/>
      </c>
      <c r="M22" s="141" t="str">
        <f t="shared" si="6"/>
        <v/>
      </c>
      <c r="N22" s="141" t="str">
        <f t="shared" si="6"/>
        <v/>
      </c>
      <c r="O22" s="141" t="str">
        <f t="shared" si="6"/>
        <v/>
      </c>
      <c r="P22" s="141" t="str">
        <f t="shared" si="6"/>
        <v/>
      </c>
      <c r="Q22" s="141" t="str">
        <f t="shared" si="6"/>
        <v/>
      </c>
      <c r="R22" s="141" t="str">
        <f t="shared" si="6"/>
        <v/>
      </c>
      <c r="S22" s="141" t="str">
        <f t="shared" si="6"/>
        <v/>
      </c>
      <c r="T22" s="141" t="str">
        <f t="shared" si="6"/>
        <v/>
      </c>
      <c r="U22" s="141" t="str">
        <f t="shared" si="6"/>
        <v/>
      </c>
      <c r="V22" s="141" t="str">
        <f t="shared" si="6"/>
        <v/>
      </c>
      <c r="W22" s="141" t="str">
        <f>IF(AND(SUM(W20:W21)&gt;0,W20=0),"Missing Input",IF(AND(SUM(W20:W21)&gt;0,W21=0),"Missing Output",IF(AND(SUM(W20:W21)&gt;0,COUNT(W20:W21)=2),(W21*3.6)/W20*100,"")))</f>
        <v/>
      </c>
      <c r="X22" s="141" t="str">
        <f>IF(AND(SUM(X20:X21)&gt;0,X20=0),"Missing Input",IF(AND(SUM(X20:X21)&gt;0,X21=0),"Missing Output",IF(AND(SUM(X20:X21)&gt;0,COUNT(X20:X21)=2),(X21*3.6)/X20*100,"")))</f>
        <v/>
      </c>
      <c r="Y22" s="141" t="str">
        <f>IF(AND(SUM(Y20:Y21)&gt;0,Y20=0),"Missing Input",IF(AND(SUM(Y20:Y21)&gt;0,Y21=0),"Missing Output",IF(AND(SUM(Y20:Y21)&gt;0,COUNT(Y20:Y21)=2),(Y21*3.6)/Y20*100,"")))</f>
        <v/>
      </c>
      <c r="Z22" s="141" t="str">
        <f>IF(AND(SUM(Z20:Z21)&gt;0,Z20=0),"Missing Input",IF(AND(SUM(Z20:Z21)&gt;0,Z21=0),"Missing Output",IF(AND(SUM(Z20:Z21)&gt;0,COUNT(Z20:Z21)=2),(Z21*3.6)/Z20*100,"")))</f>
        <v/>
      </c>
      <c r="AA22" s="141" t="str">
        <f>IF(AND(SUM(AA20:AA21)&gt;0,AA20=0),"Missing Input",IF(AND(SUM(AA20:AA21)&gt;0,AA21=0),"Missing Output",IF(AND(SUM(AA20:AA21)&gt;0,COUNT(AA20:AA21)=2),(AA21*3.6)/AA20*100,"")))</f>
        <v/>
      </c>
      <c r="AB22" s="141" t="str">
        <f t="shared" si="6"/>
        <v/>
      </c>
      <c r="AC22" s="1070" t="s">
        <v>2222</v>
      </c>
      <c r="AE22" s="762" t="s">
        <v>965</v>
      </c>
      <c r="AF22" s="141" t="str">
        <f t="shared" ref="AF22:BC22" si="7">IF(AND(SUM(AF20:AF21)&gt;0,AF20=0),"Missing Input",IF(AND(SUM(AF20:AF21)&gt;0,AF21=0),"Missing Output",IF(AND(SUM(AF20:AF21)&gt;0,COUNT(AF20:AF21)=2),(AF21*3.6)/AF20*100,"")))</f>
        <v/>
      </c>
      <c r="AG22" s="141" t="str">
        <f t="shared" si="7"/>
        <v/>
      </c>
      <c r="AH22" s="141" t="str">
        <f t="shared" si="7"/>
        <v/>
      </c>
      <c r="AI22" s="141" t="str">
        <f t="shared" si="7"/>
        <v/>
      </c>
      <c r="AJ22" s="141" t="str">
        <f t="shared" si="7"/>
        <v/>
      </c>
      <c r="AK22" s="141" t="str">
        <f t="shared" si="7"/>
        <v/>
      </c>
      <c r="AL22" s="141" t="str">
        <f t="shared" si="7"/>
        <v/>
      </c>
      <c r="AM22" s="141" t="str">
        <f t="shared" si="7"/>
        <v/>
      </c>
      <c r="AN22" s="141" t="str">
        <f t="shared" si="7"/>
        <v/>
      </c>
      <c r="AO22" s="141" t="str">
        <f t="shared" si="7"/>
        <v/>
      </c>
      <c r="AP22" s="141" t="str">
        <f t="shared" si="7"/>
        <v/>
      </c>
      <c r="AQ22" s="141" t="str">
        <f t="shared" si="7"/>
        <v/>
      </c>
      <c r="AR22" s="141" t="str">
        <f t="shared" si="7"/>
        <v/>
      </c>
      <c r="AS22" s="141" t="str">
        <f t="shared" si="7"/>
        <v/>
      </c>
      <c r="AT22" s="141" t="str">
        <f t="shared" si="7"/>
        <v/>
      </c>
      <c r="AU22" s="141" t="str">
        <f t="shared" si="7"/>
        <v/>
      </c>
      <c r="AV22" s="141" t="str">
        <f t="shared" si="7"/>
        <v/>
      </c>
      <c r="AW22" s="141" t="str">
        <f t="shared" si="7"/>
        <v/>
      </c>
      <c r="AX22" s="141" t="str">
        <f t="shared" si="7"/>
        <v/>
      </c>
      <c r="AY22" s="141" t="str">
        <f>IF(AND(SUM(AY20:AY21)&gt;0,AY20=0),"Missing Input",IF(AND(SUM(AY20:AY21)&gt;0,AY21=0),"Missing Output",IF(AND(SUM(AY20:AY21)&gt;0,COUNT(AY20:AY21)=2),(AY21*3.6)/AY20*100,"")))</f>
        <v/>
      </c>
      <c r="AZ22" s="141" t="str">
        <f>IF(AND(SUM(AZ20:AZ21)&gt;0,AZ20=0),"Missing Input",IF(AND(SUM(AZ20:AZ21)&gt;0,AZ21=0),"Missing Output",IF(AND(SUM(AZ20:AZ21)&gt;0,COUNT(AZ20:AZ21)=2),(AZ21*3.6)/AZ20*100,"")))</f>
        <v/>
      </c>
      <c r="BA22" s="141" t="str">
        <f>IF(AND(SUM(BA20:BA21)&gt;0,BA20=0),"Missing Input",IF(AND(SUM(BA20:BA21)&gt;0,BA21=0),"Missing Output",IF(AND(SUM(BA20:BA21)&gt;0,COUNT(BA20:BA21)=2),(BA21*3.6)/BA20*100,"")))</f>
        <v/>
      </c>
      <c r="BB22" s="141" t="str">
        <f>IF(AND(SUM(BB20:BB21)&gt;0,BB20=0),"Missing Input",IF(AND(SUM(BB20:BB21)&gt;0,BB21=0),"Missing Output",IF(AND(SUM(BB20:BB21)&gt;0,COUNT(BB20:BB21)=2),(BB21*3.6)/BB20*100,"")))</f>
        <v/>
      </c>
      <c r="BC22" s="141" t="str">
        <f t="shared" si="7"/>
        <v/>
      </c>
    </row>
    <row r="23" spans="1:55" s="140" customFormat="1" ht="24" customHeight="1">
      <c r="A23" s="775"/>
      <c r="B23" s="775"/>
      <c r="C23" s="775"/>
      <c r="D23" s="775"/>
      <c r="E23" s="631"/>
      <c r="F23" s="631"/>
      <c r="G23" s="631"/>
      <c r="H23" s="631"/>
      <c r="I23" s="631"/>
      <c r="J23" s="632"/>
      <c r="K23" s="632"/>
      <c r="L23" s="632"/>
      <c r="M23" s="632"/>
      <c r="N23" s="632"/>
      <c r="O23" s="148"/>
      <c r="P23" s="632"/>
      <c r="Q23" s="632"/>
      <c r="R23" s="632"/>
      <c r="S23" s="632"/>
      <c r="T23" s="632"/>
      <c r="U23" s="632"/>
      <c r="V23" s="632"/>
      <c r="W23" s="632"/>
      <c r="X23" s="632"/>
      <c r="Y23" s="148"/>
      <c r="Z23" s="632"/>
      <c r="AA23" s="632"/>
      <c r="AB23" s="148"/>
      <c r="AC23" s="1063" t="s">
        <v>2143</v>
      </c>
      <c r="AE23" s="762" t="s">
        <v>192</v>
      </c>
      <c r="AF23" s="632"/>
      <c r="AG23" s="632"/>
      <c r="AH23" s="632"/>
      <c r="AI23" s="632"/>
      <c r="AJ23" s="632"/>
      <c r="AK23" s="632"/>
      <c r="AL23" s="632"/>
      <c r="AM23" s="632"/>
      <c r="AN23" s="632"/>
      <c r="AO23" s="632"/>
      <c r="AP23" s="632"/>
      <c r="AQ23" s="632"/>
      <c r="AR23" s="632"/>
      <c r="AS23" s="632"/>
      <c r="AT23" s="632"/>
      <c r="AU23" s="632"/>
      <c r="AV23" s="632"/>
      <c r="AW23" s="632"/>
      <c r="AX23" s="632"/>
      <c r="AY23" s="632"/>
      <c r="AZ23" s="632"/>
      <c r="BA23" s="632"/>
      <c r="BB23" s="632"/>
      <c r="BC23" s="632"/>
    </row>
    <row r="24" spans="1:55" s="140" customFormat="1" ht="12.75" customHeight="1">
      <c r="A24" s="775" t="s">
        <v>538</v>
      </c>
      <c r="B24" s="793" t="s">
        <v>1307</v>
      </c>
      <c r="C24" s="775" t="s">
        <v>246</v>
      </c>
      <c r="D24" s="775" t="s">
        <v>53</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762" t="s">
        <v>649</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row>
    <row r="25" spans="1:55" s="140" customFormat="1" ht="12.75" customHeight="1">
      <c r="A25" s="775" t="s">
        <v>538</v>
      </c>
      <c r="B25" s="793" t="s">
        <v>74</v>
      </c>
      <c r="C25" s="775" t="s">
        <v>246</v>
      </c>
      <c r="D25" s="775" t="s">
        <v>53</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762" t="s">
        <v>650</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row>
    <row r="26" spans="1:55" s="140" customFormat="1" ht="12.75" customHeight="1">
      <c r="A26" s="775" t="s">
        <v>538</v>
      </c>
      <c r="B26" s="793" t="s">
        <v>75</v>
      </c>
      <c r="C26" s="775" t="s">
        <v>246</v>
      </c>
      <c r="D26" s="775" t="s">
        <v>53</v>
      </c>
      <c r="E26" s="138">
        <v>0</v>
      </c>
      <c r="F26" s="138">
        <v>0</v>
      </c>
      <c r="G26" s="138">
        <v>0</v>
      </c>
      <c r="H26" s="138">
        <v>0</v>
      </c>
      <c r="I26" s="138">
        <v>0</v>
      </c>
      <c r="J26" s="138">
        <v>0</v>
      </c>
      <c r="K26" s="138">
        <v>0</v>
      </c>
      <c r="L26" s="138">
        <v>0</v>
      </c>
      <c r="M26" s="138">
        <v>0</v>
      </c>
      <c r="N26" s="138">
        <v>0</v>
      </c>
      <c r="O26" s="138">
        <v>0</v>
      </c>
      <c r="P26" s="138">
        <v>0</v>
      </c>
      <c r="Q26" s="138">
        <v>0</v>
      </c>
      <c r="R26" s="138">
        <v>0</v>
      </c>
      <c r="S26" s="138">
        <v>0</v>
      </c>
      <c r="T26" s="138">
        <v>0</v>
      </c>
      <c r="U26" s="138">
        <v>0</v>
      </c>
      <c r="V26" s="138">
        <v>0</v>
      </c>
      <c r="W26" s="138">
        <v>0</v>
      </c>
      <c r="X26" s="138">
        <v>0</v>
      </c>
      <c r="Y26" s="138">
        <v>0</v>
      </c>
      <c r="Z26" s="138">
        <v>0</v>
      </c>
      <c r="AA26" s="138">
        <v>0</v>
      </c>
      <c r="AB26" s="138">
        <v>0</v>
      </c>
      <c r="AC26" s="1054" t="s">
        <v>2225</v>
      </c>
      <c r="AE26" s="762" t="s">
        <v>651</v>
      </c>
      <c r="AF26" s="138">
        <v>0</v>
      </c>
      <c r="AG26" s="138">
        <v>0</v>
      </c>
      <c r="AH26" s="138">
        <v>0</v>
      </c>
      <c r="AI26" s="138">
        <v>0</v>
      </c>
      <c r="AJ26" s="138">
        <v>0</v>
      </c>
      <c r="AK26" s="138">
        <v>0</v>
      </c>
      <c r="AL26" s="138">
        <v>0</v>
      </c>
      <c r="AM26" s="138">
        <v>0</v>
      </c>
      <c r="AN26" s="138">
        <v>0</v>
      </c>
      <c r="AO26" s="138">
        <v>0</v>
      </c>
      <c r="AP26" s="138">
        <v>0</v>
      </c>
      <c r="AQ26" s="138">
        <v>0</v>
      </c>
      <c r="AR26" s="138">
        <v>0</v>
      </c>
      <c r="AS26" s="138">
        <v>0</v>
      </c>
      <c r="AT26" s="138">
        <v>0</v>
      </c>
      <c r="AU26" s="138">
        <v>0</v>
      </c>
      <c r="AV26" s="138">
        <v>0</v>
      </c>
      <c r="AW26" s="138">
        <v>0</v>
      </c>
      <c r="AX26" s="138">
        <v>0</v>
      </c>
      <c r="AY26" s="138">
        <v>0</v>
      </c>
      <c r="AZ26" s="138">
        <v>0</v>
      </c>
      <c r="BA26" s="138">
        <v>0</v>
      </c>
      <c r="BB26" s="138">
        <v>0</v>
      </c>
      <c r="BC26" s="138">
        <v>0</v>
      </c>
    </row>
    <row r="27" spans="1:55" s="140" customFormat="1" ht="12.75" customHeight="1">
      <c r="A27" s="775"/>
      <c r="B27" s="775"/>
      <c r="C27" s="775"/>
      <c r="D27" s="775"/>
      <c r="E27" s="141" t="str">
        <f>IF(AND(SUM(E24:E26)&gt;0,E24=0),"Missing Input",IF(AND(SUM(E24:E26)&gt;0,E25=0),"Missing Output",IF(AND(SUM(E24:E26)&gt;0,E24&gt;0,E25&gt;0),(E25*3.6+E26)/E24*100,"")))</f>
        <v/>
      </c>
      <c r="F27" s="141" t="str">
        <f t="shared" ref="F27:AB27" si="8">IF(AND(SUM(F24:F26)&gt;0,F24=0),"Missing Input",IF(AND(SUM(F24:F26)&gt;0,F25=0),"Missing Output",IF(AND(SUM(F24:F26)&gt;0,F24&gt;0,F25&gt;0),(F25*3.6+F26)/F24*100,"")))</f>
        <v/>
      </c>
      <c r="G27" s="141" t="str">
        <f t="shared" si="8"/>
        <v/>
      </c>
      <c r="H27" s="141" t="str">
        <f t="shared" si="8"/>
        <v/>
      </c>
      <c r="I27" s="141" t="str">
        <f t="shared" si="8"/>
        <v/>
      </c>
      <c r="J27" s="141" t="str">
        <f t="shared" si="8"/>
        <v/>
      </c>
      <c r="K27" s="141" t="str">
        <f t="shared" si="8"/>
        <v/>
      </c>
      <c r="L27" s="141" t="str">
        <f t="shared" si="8"/>
        <v/>
      </c>
      <c r="M27" s="141" t="str">
        <f t="shared" si="8"/>
        <v/>
      </c>
      <c r="N27" s="141" t="str">
        <f t="shared" si="8"/>
        <v/>
      </c>
      <c r="O27" s="141" t="str">
        <f t="shared" si="8"/>
        <v/>
      </c>
      <c r="P27" s="141" t="str">
        <f t="shared" si="8"/>
        <v/>
      </c>
      <c r="Q27" s="141" t="str">
        <f t="shared" si="8"/>
        <v/>
      </c>
      <c r="R27" s="141" t="str">
        <f t="shared" si="8"/>
        <v/>
      </c>
      <c r="S27" s="141" t="str">
        <f t="shared" si="8"/>
        <v/>
      </c>
      <c r="T27" s="141" t="str">
        <f t="shared" si="8"/>
        <v/>
      </c>
      <c r="U27" s="141" t="str">
        <f t="shared" si="8"/>
        <v/>
      </c>
      <c r="V27" s="141" t="str">
        <f t="shared" si="8"/>
        <v/>
      </c>
      <c r="W27" s="141" t="str">
        <f>IF(AND(SUM(W24:W26)&gt;0,W24=0),"Missing Input",IF(AND(SUM(W24:W26)&gt;0,W25=0),"Missing Output",IF(AND(SUM(W24:W26)&gt;0,W24&gt;0,W25&gt;0),(W25*3.6+W26)/W24*100,"")))</f>
        <v/>
      </c>
      <c r="X27" s="141" t="str">
        <f>IF(AND(SUM(X24:X26)&gt;0,X24=0),"Missing Input",IF(AND(SUM(X24:X26)&gt;0,X25=0),"Missing Output",IF(AND(SUM(X24:X26)&gt;0,X24&gt;0,X25&gt;0),(X25*3.6+X26)/X24*100,"")))</f>
        <v/>
      </c>
      <c r="Y27" s="141" t="str">
        <f>IF(AND(SUM(Y24:Y26)&gt;0,Y24=0),"Missing Input",IF(AND(SUM(Y24:Y26)&gt;0,Y25=0),"Missing Output",IF(AND(SUM(Y24:Y26)&gt;0,Y24&gt;0,Y25&gt;0),(Y25*3.6+Y26)/Y24*100,"")))</f>
        <v/>
      </c>
      <c r="Z27" s="141" t="str">
        <f>IF(AND(SUM(Z24:Z26)&gt;0,Z24=0),"Missing Input",IF(AND(SUM(Z24:Z26)&gt;0,Z25=0),"Missing Output",IF(AND(SUM(Z24:Z26)&gt;0,Z24&gt;0,Z25&gt;0),(Z25*3.6+Z26)/Z24*100,"")))</f>
        <v/>
      </c>
      <c r="AA27" s="141" t="str">
        <f>IF(AND(SUM(AA24:AA26)&gt;0,AA24=0),"Missing Input",IF(AND(SUM(AA24:AA26)&gt;0,AA25=0),"Missing Output",IF(AND(SUM(AA24:AA26)&gt;0,AA24&gt;0,AA25&gt;0),(AA25*3.6+AA26)/AA24*100,"")))</f>
        <v/>
      </c>
      <c r="AB27" s="141" t="str">
        <f t="shared" si="8"/>
        <v/>
      </c>
      <c r="AC27" s="1070" t="s">
        <v>2222</v>
      </c>
      <c r="AE27" s="762" t="s">
        <v>965</v>
      </c>
      <c r="AF27" s="141" t="str">
        <f t="shared" ref="AF27:BC27" si="9">IF(AND(SUM(AF24:AF26)&gt;0,AF24=0),"Missing Input",IF(AND(SUM(AF24:AF26)&gt;0,AF25=0),"Missing Output",IF(AND(SUM(AF24:AF26)&gt;0,AF24&gt;0,AF25&gt;0),(AF25*3.6+AF26)/AF24*100,"")))</f>
        <v/>
      </c>
      <c r="AG27" s="141" t="str">
        <f t="shared" si="9"/>
        <v/>
      </c>
      <c r="AH27" s="141" t="str">
        <f t="shared" si="9"/>
        <v/>
      </c>
      <c r="AI27" s="141" t="str">
        <f t="shared" si="9"/>
        <v/>
      </c>
      <c r="AJ27" s="141" t="str">
        <f t="shared" si="9"/>
        <v/>
      </c>
      <c r="AK27" s="141" t="str">
        <f t="shared" si="9"/>
        <v/>
      </c>
      <c r="AL27" s="141" t="str">
        <f t="shared" si="9"/>
        <v/>
      </c>
      <c r="AM27" s="141" t="str">
        <f t="shared" si="9"/>
        <v/>
      </c>
      <c r="AN27" s="141" t="str">
        <f t="shared" si="9"/>
        <v/>
      </c>
      <c r="AO27" s="141" t="str">
        <f t="shared" si="9"/>
        <v/>
      </c>
      <c r="AP27" s="141" t="str">
        <f t="shared" si="9"/>
        <v/>
      </c>
      <c r="AQ27" s="141" t="str">
        <f t="shared" si="9"/>
        <v/>
      </c>
      <c r="AR27" s="141" t="str">
        <f t="shared" si="9"/>
        <v/>
      </c>
      <c r="AS27" s="141" t="str">
        <f t="shared" si="9"/>
        <v/>
      </c>
      <c r="AT27" s="141" t="str">
        <f t="shared" si="9"/>
        <v/>
      </c>
      <c r="AU27" s="141" t="str">
        <f t="shared" si="9"/>
        <v/>
      </c>
      <c r="AV27" s="141" t="str">
        <f t="shared" si="9"/>
        <v/>
      </c>
      <c r="AW27" s="141" t="str">
        <f t="shared" si="9"/>
        <v/>
      </c>
      <c r="AX27" s="141" t="str">
        <f t="shared" si="9"/>
        <v/>
      </c>
      <c r="AY27" s="141" t="str">
        <f>IF(AND(SUM(AY24:AY26)&gt;0,AY24=0),"Missing Input",IF(AND(SUM(AY24:AY26)&gt;0,AY25=0),"Missing Output",IF(AND(SUM(AY24:AY26)&gt;0,AY24&gt;0,AY25&gt;0),(AY25*3.6+AY26)/AY24*100,"")))</f>
        <v/>
      </c>
      <c r="AZ27" s="141" t="str">
        <f>IF(AND(SUM(AZ24:AZ26)&gt;0,AZ24=0),"Missing Input",IF(AND(SUM(AZ24:AZ26)&gt;0,AZ25=0),"Missing Output",IF(AND(SUM(AZ24:AZ26)&gt;0,AZ24&gt;0,AZ25&gt;0),(AZ25*3.6+AZ26)/AZ24*100,"")))</f>
        <v/>
      </c>
      <c r="BA27" s="141" t="str">
        <f>IF(AND(SUM(BA24:BA26)&gt;0,BA24=0),"Missing Input",IF(AND(SUM(BA24:BA26)&gt;0,BA25=0),"Missing Output",IF(AND(SUM(BA24:BA26)&gt;0,BA24&gt;0,BA25&gt;0),(BA25*3.6+BA26)/BA24*100,"")))</f>
        <v/>
      </c>
      <c r="BB27" s="141" t="str">
        <f>IF(AND(SUM(BB24:BB26)&gt;0,BB24=0),"Missing Input",IF(AND(SUM(BB24:BB26)&gt;0,BB25=0),"Missing Output",IF(AND(SUM(BB24:BB26)&gt;0,BB24&gt;0,BB25&gt;0),(BB25*3.6+BB26)/BB24*100,"")))</f>
        <v/>
      </c>
      <c r="BC27" s="141" t="str">
        <f t="shared" si="9"/>
        <v/>
      </c>
    </row>
    <row r="28" spans="1:55" s="140" customFormat="1" ht="24" customHeight="1">
      <c r="A28" s="775"/>
      <c r="B28" s="775"/>
      <c r="C28" s="775"/>
      <c r="D28" s="775"/>
      <c r="E28" s="631"/>
      <c r="F28" s="631"/>
      <c r="G28" s="631"/>
      <c r="H28" s="631"/>
      <c r="I28" s="631"/>
      <c r="J28" s="632"/>
      <c r="K28" s="632"/>
      <c r="L28" s="632"/>
      <c r="M28" s="632"/>
      <c r="N28" s="632"/>
      <c r="O28" s="148"/>
      <c r="P28" s="632"/>
      <c r="Q28" s="632"/>
      <c r="R28" s="632"/>
      <c r="S28" s="632"/>
      <c r="T28" s="632"/>
      <c r="U28" s="632"/>
      <c r="V28" s="632"/>
      <c r="W28" s="632"/>
      <c r="X28" s="632"/>
      <c r="Y28" s="148"/>
      <c r="Z28" s="632"/>
      <c r="AA28" s="632"/>
      <c r="AB28" s="148"/>
      <c r="AC28" s="1066" t="s">
        <v>2154</v>
      </c>
      <c r="AE28" s="762" t="s">
        <v>199</v>
      </c>
      <c r="AF28" s="632"/>
      <c r="AG28" s="632"/>
      <c r="AH28" s="632"/>
      <c r="AI28" s="632"/>
      <c r="AJ28" s="632"/>
      <c r="AK28" s="632"/>
      <c r="AL28" s="632"/>
      <c r="AM28" s="632"/>
      <c r="AN28" s="632"/>
      <c r="AO28" s="632"/>
      <c r="AP28" s="632"/>
      <c r="AQ28" s="632"/>
      <c r="AR28" s="632"/>
      <c r="AS28" s="632"/>
      <c r="AT28" s="632"/>
      <c r="AU28" s="632"/>
      <c r="AV28" s="632"/>
      <c r="AW28" s="632"/>
      <c r="AX28" s="632"/>
      <c r="AY28" s="632"/>
      <c r="AZ28" s="632"/>
      <c r="BA28" s="632"/>
      <c r="BB28" s="632"/>
      <c r="BC28" s="632"/>
    </row>
    <row r="29" spans="1:55" s="140" customFormat="1" ht="12.75" customHeight="1">
      <c r="A29" s="775" t="s">
        <v>538</v>
      </c>
      <c r="B29" s="793" t="s">
        <v>1307</v>
      </c>
      <c r="C29" s="775" t="s">
        <v>247</v>
      </c>
      <c r="D29" s="775" t="s">
        <v>53</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762" t="s">
        <v>649</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row>
    <row r="30" spans="1:55" s="140" customFormat="1" ht="12.75" customHeight="1">
      <c r="A30" s="775" t="s">
        <v>538</v>
      </c>
      <c r="B30" s="793" t="s">
        <v>75</v>
      </c>
      <c r="C30" s="775" t="s">
        <v>247</v>
      </c>
      <c r="D30" s="775" t="s">
        <v>53</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2225</v>
      </c>
      <c r="AE30" s="762" t="s">
        <v>651</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row>
    <row r="31" spans="1:55" s="140" customFormat="1" ht="12.75" customHeight="1">
      <c r="A31" s="775"/>
      <c r="B31" s="775"/>
      <c r="C31" s="775"/>
      <c r="D31" s="775"/>
      <c r="E31" s="141" t="str">
        <f>IF(AND(SUM(E29:E30)&gt;0,E29=0),"Missing Input",IF(AND(SUM(E29:E30)&gt;0,E30=0),"Missing Output",IF(AND(SUM(E29:E30)&gt;0,COUNT(E29:E30)=2),(E30/E29)*100,"")))</f>
        <v/>
      </c>
      <c r="F31" s="141" t="str">
        <f t="shared" ref="F31:AB31" si="10">IF(AND(SUM(F29:F30)&gt;0,F29=0),"Missing Input",IF(AND(SUM(F29:F30)&gt;0,F30=0),"Missing Output",IF(AND(SUM(F29:F30)&gt;0,COUNT(F29:F30)=2),(F30/F29)*100,"")))</f>
        <v/>
      </c>
      <c r="G31" s="141" t="str">
        <f t="shared" si="10"/>
        <v/>
      </c>
      <c r="H31" s="141" t="str">
        <f t="shared" si="10"/>
        <v/>
      </c>
      <c r="I31" s="141" t="str">
        <f t="shared" si="10"/>
        <v/>
      </c>
      <c r="J31" s="141" t="str">
        <f t="shared" si="10"/>
        <v/>
      </c>
      <c r="K31" s="141" t="str">
        <f t="shared" si="10"/>
        <v/>
      </c>
      <c r="L31" s="141" t="str">
        <f t="shared" si="10"/>
        <v/>
      </c>
      <c r="M31" s="141" t="str">
        <f t="shared" si="10"/>
        <v/>
      </c>
      <c r="N31" s="141" t="str">
        <f t="shared" si="10"/>
        <v/>
      </c>
      <c r="O31" s="141" t="str">
        <f t="shared" si="10"/>
        <v/>
      </c>
      <c r="P31" s="141" t="str">
        <f t="shared" si="10"/>
        <v/>
      </c>
      <c r="Q31" s="141" t="str">
        <f t="shared" si="10"/>
        <v/>
      </c>
      <c r="R31" s="141" t="str">
        <f t="shared" si="10"/>
        <v/>
      </c>
      <c r="S31" s="141" t="str">
        <f t="shared" si="10"/>
        <v/>
      </c>
      <c r="T31" s="141" t="str">
        <f t="shared" si="10"/>
        <v/>
      </c>
      <c r="U31" s="141" t="str">
        <f t="shared" si="10"/>
        <v/>
      </c>
      <c r="V31" s="141" t="str">
        <f t="shared" si="10"/>
        <v/>
      </c>
      <c r="W31" s="141" t="str">
        <f>IF(AND(SUM(W29:W30)&gt;0,W29=0),"Missing Input",IF(AND(SUM(W29:W30)&gt;0,W30=0),"Missing Output",IF(AND(SUM(W29:W30)&gt;0,COUNT(W29:W30)=2),(W30/W29)*100,"")))</f>
        <v/>
      </c>
      <c r="X31" s="141" t="str">
        <f>IF(AND(SUM(X29:X30)&gt;0,X29=0),"Missing Input",IF(AND(SUM(X29:X30)&gt;0,X30=0),"Missing Output",IF(AND(SUM(X29:X30)&gt;0,COUNT(X29:X30)=2),(X30/X29)*100,"")))</f>
        <v/>
      </c>
      <c r="Y31" s="141" t="str">
        <f>IF(AND(SUM(Y29:Y30)&gt;0,Y29=0),"Missing Input",IF(AND(SUM(Y29:Y30)&gt;0,Y30=0),"Missing Output",IF(AND(SUM(Y29:Y30)&gt;0,COUNT(Y29:Y30)=2),(Y30/Y29)*100,"")))</f>
        <v/>
      </c>
      <c r="Z31" s="141" t="str">
        <f>IF(AND(SUM(Z29:Z30)&gt;0,Z29=0),"Missing Input",IF(AND(SUM(Z29:Z30)&gt;0,Z30=0),"Missing Output",IF(AND(SUM(Z29:Z30)&gt;0,COUNT(Z29:Z30)=2),(Z30/Z29)*100,"")))</f>
        <v/>
      </c>
      <c r="AA31" s="141" t="str">
        <f>IF(AND(SUM(AA29:AA30)&gt;0,AA29=0),"Missing Input",IF(AND(SUM(AA29:AA30)&gt;0,AA30=0),"Missing Output",IF(AND(SUM(AA29:AA30)&gt;0,COUNT(AA29:AA30)=2),(AA30/AA29)*100,"")))</f>
        <v/>
      </c>
      <c r="AB31" s="141" t="str">
        <f t="shared" si="10"/>
        <v/>
      </c>
      <c r="AC31" s="1070" t="s">
        <v>2222</v>
      </c>
      <c r="AE31" s="762" t="s">
        <v>965</v>
      </c>
      <c r="AF31" s="141" t="str">
        <f t="shared" ref="AF31:BC31" si="11">IF(AND(SUM(AF29:AF30)&gt;0,AF29=0),"Missing Input",IF(AND(SUM(AF29:AF30)&gt;0,AF30=0),"Missing Output",IF(AND(SUM(AF29:AF30)&gt;0,COUNT(AF29:AF30)=2),(AF30/AF29)*100,"")))</f>
        <v/>
      </c>
      <c r="AG31" s="141" t="str">
        <f t="shared" si="11"/>
        <v/>
      </c>
      <c r="AH31" s="141" t="str">
        <f t="shared" si="11"/>
        <v/>
      </c>
      <c r="AI31" s="141" t="str">
        <f t="shared" si="11"/>
        <v/>
      </c>
      <c r="AJ31" s="141" t="str">
        <f t="shared" si="11"/>
        <v/>
      </c>
      <c r="AK31" s="141" t="str">
        <f t="shared" si="11"/>
        <v/>
      </c>
      <c r="AL31" s="141" t="str">
        <f t="shared" si="11"/>
        <v/>
      </c>
      <c r="AM31" s="141" t="str">
        <f t="shared" si="11"/>
        <v/>
      </c>
      <c r="AN31" s="141" t="str">
        <f t="shared" si="11"/>
        <v/>
      </c>
      <c r="AO31" s="141" t="str">
        <f t="shared" si="11"/>
        <v/>
      </c>
      <c r="AP31" s="141" t="str">
        <f t="shared" si="11"/>
        <v/>
      </c>
      <c r="AQ31" s="141" t="str">
        <f t="shared" si="11"/>
        <v/>
      </c>
      <c r="AR31" s="141" t="str">
        <f t="shared" si="11"/>
        <v/>
      </c>
      <c r="AS31" s="141" t="str">
        <f t="shared" si="11"/>
        <v/>
      </c>
      <c r="AT31" s="141" t="str">
        <f t="shared" si="11"/>
        <v/>
      </c>
      <c r="AU31" s="141" t="str">
        <f t="shared" si="11"/>
        <v/>
      </c>
      <c r="AV31" s="141" t="str">
        <f t="shared" si="11"/>
        <v/>
      </c>
      <c r="AW31" s="141" t="str">
        <f t="shared" si="11"/>
        <v/>
      </c>
      <c r="AX31" s="141" t="str">
        <f t="shared" si="11"/>
        <v/>
      </c>
      <c r="AY31" s="141" t="str">
        <f>IF(AND(SUM(AY29:AY30)&gt;0,AY29=0),"Missing Input",IF(AND(SUM(AY29:AY30)&gt;0,AY30=0),"Missing Output",IF(AND(SUM(AY29:AY30)&gt;0,COUNT(AY29:AY30)=2),(AY30/AY29)*100,"")))</f>
        <v/>
      </c>
      <c r="AZ31" s="141" t="str">
        <f>IF(AND(SUM(AZ29:AZ30)&gt;0,AZ29=0),"Missing Input",IF(AND(SUM(AZ29:AZ30)&gt;0,AZ30=0),"Missing Output",IF(AND(SUM(AZ29:AZ30)&gt;0,COUNT(AZ29:AZ30)=2),(AZ30/AZ29)*100,"")))</f>
        <v/>
      </c>
      <c r="BA31" s="141" t="str">
        <f>IF(AND(SUM(BA29:BA30)&gt;0,BA29=0),"Missing Input",IF(AND(SUM(BA29:BA30)&gt;0,BA30=0),"Missing Output",IF(AND(SUM(BA29:BA30)&gt;0,COUNT(BA29:BA30)=2),(BA30/BA29)*100,"")))</f>
        <v/>
      </c>
      <c r="BB31" s="141" t="str">
        <f>IF(AND(SUM(BB29:BB30)&gt;0,BB29=0),"Missing Input",IF(AND(SUM(BB29:BB30)&gt;0,BB30=0),"Missing Output",IF(AND(SUM(BB29:BB30)&gt;0,COUNT(BB29:BB30)=2),(BB30/BB29)*100,"")))</f>
        <v/>
      </c>
      <c r="BC31" s="141" t="str">
        <f t="shared" si="11"/>
        <v/>
      </c>
    </row>
    <row r="32" spans="1:55" s="140" customFormat="1" ht="24" customHeight="1">
      <c r="A32" s="775"/>
      <c r="B32" s="775"/>
      <c r="C32" s="775"/>
      <c r="D32" s="775"/>
      <c r="E32" s="147"/>
      <c r="F32" s="147"/>
      <c r="G32" s="147"/>
      <c r="H32" s="147"/>
      <c r="I32" s="147"/>
      <c r="J32" s="148"/>
      <c r="K32" s="148"/>
      <c r="L32" s="148"/>
      <c r="M32" s="148"/>
      <c r="N32" s="148"/>
      <c r="O32" s="148"/>
      <c r="P32" s="148"/>
      <c r="Q32" s="148"/>
      <c r="R32" s="148"/>
      <c r="S32" s="148"/>
      <c r="T32" s="148"/>
      <c r="U32" s="148"/>
      <c r="V32" s="148"/>
      <c r="W32" s="148"/>
      <c r="X32" s="148"/>
      <c r="Y32" s="148"/>
      <c r="Z32" s="148"/>
      <c r="AA32" s="148"/>
      <c r="AB32" s="148"/>
      <c r="AC32" s="1071" t="s">
        <v>2223</v>
      </c>
      <c r="AE32" s="762" t="s">
        <v>759</v>
      </c>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row>
    <row r="33" spans="1:55" s="140" customFormat="1">
      <c r="A33" s="775" t="s">
        <v>538</v>
      </c>
      <c r="B33" s="793" t="s">
        <v>74</v>
      </c>
      <c r="C33" s="775" t="s">
        <v>615</v>
      </c>
      <c r="D33" s="775" t="s">
        <v>53</v>
      </c>
      <c r="E33" s="718">
        <f>SUM(E8,E12,E21,E25)</f>
        <v>0</v>
      </c>
      <c r="F33" s="718">
        <f t="shared" ref="F33:AB33" si="12">SUM(F8,F12,F21,F25)</f>
        <v>0</v>
      </c>
      <c r="G33" s="718">
        <f t="shared" si="12"/>
        <v>0</v>
      </c>
      <c r="H33" s="718">
        <f t="shared" si="12"/>
        <v>0</v>
      </c>
      <c r="I33" s="718">
        <f t="shared" si="12"/>
        <v>0</v>
      </c>
      <c r="J33" s="718">
        <f t="shared" si="12"/>
        <v>0</v>
      </c>
      <c r="K33" s="718">
        <f t="shared" si="12"/>
        <v>0</v>
      </c>
      <c r="L33" s="718">
        <f t="shared" si="12"/>
        <v>0</v>
      </c>
      <c r="M33" s="718">
        <f t="shared" si="12"/>
        <v>0</v>
      </c>
      <c r="N33" s="718">
        <f t="shared" si="12"/>
        <v>0</v>
      </c>
      <c r="O33" s="722">
        <f t="shared" si="12"/>
        <v>0</v>
      </c>
      <c r="P33" s="718">
        <f t="shared" si="12"/>
        <v>0</v>
      </c>
      <c r="Q33" s="718">
        <f t="shared" si="12"/>
        <v>0</v>
      </c>
      <c r="R33" s="718">
        <f t="shared" si="12"/>
        <v>0</v>
      </c>
      <c r="S33" s="718">
        <f t="shared" ref="S33:Y33" si="13">SUM(S8,S12,S21,S25)</f>
        <v>0</v>
      </c>
      <c r="T33" s="718">
        <f t="shared" si="13"/>
        <v>0</v>
      </c>
      <c r="U33" s="718">
        <f t="shared" si="13"/>
        <v>0</v>
      </c>
      <c r="V33" s="718">
        <f t="shared" si="13"/>
        <v>0</v>
      </c>
      <c r="W33" s="718">
        <f t="shared" si="13"/>
        <v>0</v>
      </c>
      <c r="X33" s="718">
        <f t="shared" si="13"/>
        <v>0</v>
      </c>
      <c r="Y33" s="722">
        <f t="shared" si="13"/>
        <v>0</v>
      </c>
      <c r="Z33" s="718">
        <f>SUM(Z8,Z12,Z21,Z25)</f>
        <v>0</v>
      </c>
      <c r="AA33" s="718">
        <f>SUM(AA8,AA12,AA21,AA25)</f>
        <v>0</v>
      </c>
      <c r="AB33" s="722">
        <f t="shared" si="12"/>
        <v>0</v>
      </c>
      <c r="AC33" s="1072" t="s">
        <v>2224</v>
      </c>
      <c r="AE33" s="762" t="s">
        <v>652</v>
      </c>
      <c r="AF33" s="145">
        <f t="shared" ref="AF33:BC33" si="14">SUM(AF8,AF12,AF21,AF25)</f>
        <v>0</v>
      </c>
      <c r="AG33" s="145">
        <f t="shared" si="14"/>
        <v>0</v>
      </c>
      <c r="AH33" s="145">
        <f t="shared" si="14"/>
        <v>0</v>
      </c>
      <c r="AI33" s="145">
        <f t="shared" si="14"/>
        <v>0</v>
      </c>
      <c r="AJ33" s="145">
        <f t="shared" si="14"/>
        <v>0</v>
      </c>
      <c r="AK33" s="145">
        <f t="shared" si="14"/>
        <v>0</v>
      </c>
      <c r="AL33" s="145">
        <f t="shared" si="14"/>
        <v>0</v>
      </c>
      <c r="AM33" s="145">
        <f t="shared" si="14"/>
        <v>0</v>
      </c>
      <c r="AN33" s="145">
        <f t="shared" si="14"/>
        <v>0</v>
      </c>
      <c r="AO33" s="145">
        <f t="shared" si="14"/>
        <v>0</v>
      </c>
      <c r="AP33" s="145">
        <f t="shared" si="14"/>
        <v>0</v>
      </c>
      <c r="AQ33" s="145">
        <f t="shared" si="14"/>
        <v>0</v>
      </c>
      <c r="AR33" s="145">
        <f t="shared" si="14"/>
        <v>0</v>
      </c>
      <c r="AS33" s="145">
        <f t="shared" si="14"/>
        <v>0</v>
      </c>
      <c r="AT33" s="145">
        <f t="shared" si="14"/>
        <v>0</v>
      </c>
      <c r="AU33" s="145">
        <f t="shared" si="14"/>
        <v>0</v>
      </c>
      <c r="AV33" s="145">
        <f t="shared" si="14"/>
        <v>0</v>
      </c>
      <c r="AW33" s="145">
        <f t="shared" si="14"/>
        <v>0</v>
      </c>
      <c r="AX33" s="145">
        <f t="shared" si="14"/>
        <v>0</v>
      </c>
      <c r="AY33" s="145">
        <f>SUM(AY8,AY12,AY21,AY25)</f>
        <v>0</v>
      </c>
      <c r="AZ33" s="145">
        <f>SUM(AZ8,AZ12,AZ21,AZ25)</f>
        <v>0</v>
      </c>
      <c r="BA33" s="145">
        <f>SUM(BA8,BA12,BA21,BA25)</f>
        <v>0</v>
      </c>
      <c r="BB33" s="145">
        <f>SUM(BB8,BB12,BB21,BB25)</f>
        <v>0</v>
      </c>
      <c r="BC33" s="145">
        <f t="shared" si="14"/>
        <v>0</v>
      </c>
    </row>
    <row r="34" spans="1:55" s="140" customFormat="1" ht="12.75" thickBot="1">
      <c r="A34" s="775" t="s">
        <v>538</v>
      </c>
      <c r="B34" s="775" t="s">
        <v>75</v>
      </c>
      <c r="C34" s="775" t="s">
        <v>615</v>
      </c>
      <c r="D34" s="775" t="s">
        <v>53</v>
      </c>
      <c r="E34" s="720">
        <f>SUM(E13,E17,E26,E30)</f>
        <v>0</v>
      </c>
      <c r="F34" s="720">
        <f t="shared" ref="F34:AB34" si="15">SUM(F13,F17,F26,F30)</f>
        <v>0</v>
      </c>
      <c r="G34" s="720">
        <f t="shared" si="15"/>
        <v>0</v>
      </c>
      <c r="H34" s="720">
        <f t="shared" si="15"/>
        <v>0</v>
      </c>
      <c r="I34" s="720">
        <f t="shared" si="15"/>
        <v>0</v>
      </c>
      <c r="J34" s="720">
        <f t="shared" si="15"/>
        <v>0</v>
      </c>
      <c r="K34" s="720">
        <f t="shared" si="15"/>
        <v>0</v>
      </c>
      <c r="L34" s="720">
        <f t="shared" si="15"/>
        <v>0</v>
      </c>
      <c r="M34" s="720">
        <f t="shared" si="15"/>
        <v>0</v>
      </c>
      <c r="N34" s="720">
        <f t="shared" si="15"/>
        <v>0</v>
      </c>
      <c r="O34" s="723">
        <f t="shared" si="15"/>
        <v>0</v>
      </c>
      <c r="P34" s="720">
        <f t="shared" si="15"/>
        <v>0</v>
      </c>
      <c r="Q34" s="720">
        <f t="shared" si="15"/>
        <v>0</v>
      </c>
      <c r="R34" s="720">
        <f t="shared" si="15"/>
        <v>0</v>
      </c>
      <c r="S34" s="720">
        <f t="shared" ref="S34:Y34" si="16">SUM(S13,S17,S26,S30)</f>
        <v>0</v>
      </c>
      <c r="T34" s="720">
        <f t="shared" si="16"/>
        <v>0</v>
      </c>
      <c r="U34" s="720">
        <f t="shared" si="16"/>
        <v>0</v>
      </c>
      <c r="V34" s="720">
        <f t="shared" si="16"/>
        <v>0</v>
      </c>
      <c r="W34" s="720">
        <f t="shared" si="16"/>
        <v>0</v>
      </c>
      <c r="X34" s="720">
        <f t="shared" si="16"/>
        <v>0</v>
      </c>
      <c r="Y34" s="723">
        <f t="shared" si="16"/>
        <v>0</v>
      </c>
      <c r="Z34" s="720">
        <f>SUM(Z13,Z17,Z26,Z30)</f>
        <v>0</v>
      </c>
      <c r="AA34" s="720">
        <f>SUM(AA13,AA17,AA26,AA30)</f>
        <v>0</v>
      </c>
      <c r="AB34" s="723">
        <f t="shared" si="15"/>
        <v>0</v>
      </c>
      <c r="AC34" s="1073" t="s">
        <v>2225</v>
      </c>
      <c r="AE34" s="764" t="s">
        <v>653</v>
      </c>
      <c r="AF34" s="146">
        <f t="shared" ref="AF34:BC34" si="17">SUM(AF13,AF17,AF26,AF30)</f>
        <v>0</v>
      </c>
      <c r="AG34" s="146">
        <f t="shared" si="17"/>
        <v>0</v>
      </c>
      <c r="AH34" s="146">
        <f t="shared" si="17"/>
        <v>0</v>
      </c>
      <c r="AI34" s="146">
        <f t="shared" si="17"/>
        <v>0</v>
      </c>
      <c r="AJ34" s="146">
        <f t="shared" si="17"/>
        <v>0</v>
      </c>
      <c r="AK34" s="146">
        <f t="shared" si="17"/>
        <v>0</v>
      </c>
      <c r="AL34" s="146">
        <f t="shared" si="17"/>
        <v>0</v>
      </c>
      <c r="AM34" s="146">
        <f t="shared" si="17"/>
        <v>0</v>
      </c>
      <c r="AN34" s="146">
        <f t="shared" si="17"/>
        <v>0</v>
      </c>
      <c r="AO34" s="146">
        <f t="shared" si="17"/>
        <v>0</v>
      </c>
      <c r="AP34" s="146">
        <f t="shared" si="17"/>
        <v>0</v>
      </c>
      <c r="AQ34" s="146">
        <f t="shared" si="17"/>
        <v>0</v>
      </c>
      <c r="AR34" s="146">
        <f t="shared" si="17"/>
        <v>0</v>
      </c>
      <c r="AS34" s="146">
        <f t="shared" si="17"/>
        <v>0</v>
      </c>
      <c r="AT34" s="146">
        <f t="shared" si="17"/>
        <v>0</v>
      </c>
      <c r="AU34" s="146">
        <f t="shared" si="17"/>
        <v>0</v>
      </c>
      <c r="AV34" s="146">
        <f t="shared" si="17"/>
        <v>0</v>
      </c>
      <c r="AW34" s="146">
        <f t="shared" si="17"/>
        <v>0</v>
      </c>
      <c r="AX34" s="146">
        <f t="shared" si="17"/>
        <v>0</v>
      </c>
      <c r="AY34" s="146">
        <f>SUM(AY13,AY17,AY26,AY30)</f>
        <v>0</v>
      </c>
      <c r="AZ34" s="146">
        <f>SUM(AZ13,AZ17,AZ26,AZ30)</f>
        <v>0</v>
      </c>
      <c r="BA34" s="146">
        <f>SUM(BA13,BA17,BA26,BA30)</f>
        <v>0</v>
      </c>
      <c r="BB34" s="146">
        <f>SUM(BB13,BB17,BB26,BB30)</f>
        <v>0</v>
      </c>
      <c r="BC34" s="146">
        <f t="shared" si="17"/>
        <v>0</v>
      </c>
    </row>
  </sheetData>
  <phoneticPr fontId="11" type="noConversion"/>
  <conditionalFormatting sqref="E6:Z34">
    <cfRule type="expression" dxfId="134" priority="2" stopIfTrue="1">
      <formula>E6&lt;&gt;AF6</formula>
    </cfRule>
  </conditionalFormatting>
  <conditionalFormatting sqref="AB6:AB34">
    <cfRule type="expression" dxfId="133" priority="152" stopIfTrue="1">
      <formula>AB6&lt;&gt;BC6</formula>
    </cfRule>
  </conditionalFormatting>
  <conditionalFormatting sqref="AA6:AA34">
    <cfRule type="expression" dxfId="132" priority="1" stopIfTrue="1">
      <formula>AA6&lt;&gt;BB6</formula>
    </cfRule>
  </conditionalFormatting>
  <dataValidations count="1">
    <dataValidation type="whole" operator="greaterThanOrEqual" allowBlank="1" showInputMessage="1" showErrorMessage="1" error="Positive whole numbers only / Nombres entiers positifs uniquement" sqref="AF16:BC17 AF11:BC13 AF7:BC8 AF29:BC30 AF24:BC26 AF20:BC21 E16:AB17 E11:AB13 E7:AB8 E29:AB30 E24:AB26 E20:AB21">
      <formula1>0</formula1>
    </dataValidation>
  </dataValidations>
  <pageMargins left="0.25" right="0.25" top="0.5" bottom="0.3" header="0.5" footer="0.5"/>
  <pageSetup paperSize="9" scale="59" orientation="landscape" r:id="rId1"/>
  <headerFooter alignWithMargins="0"/>
  <legacyDrawing r:id="rId2"/>
</worksheet>
</file>

<file path=xl/worksheets/sheet62.xml><?xml version="1.0" encoding="utf-8"?>
<worksheet xmlns="http://schemas.openxmlformats.org/spreadsheetml/2006/main" xmlns:r="http://schemas.openxmlformats.org/officeDocument/2006/relationships">
  <sheetPr codeName="Sheet_TS46" enableFormatConditionsCalculation="0">
    <tabColor indexed="43"/>
    <pageSetUpPr fitToPage="1"/>
  </sheetPr>
  <dimension ref="A1:BP34"/>
  <sheetViews>
    <sheetView showGridLines="0" zoomScaleNormal="100" workbookViewId="0">
      <pane xSplit="4" ySplit="5" topLeftCell="N6" activePane="bottomRight" state="frozen"/>
      <selection activeCell="P11" sqref="P11"/>
      <selection pane="topRight" activeCell="P11" sqref="P11"/>
      <selection pane="bottomLeft" activeCell="P11" sqref="P11"/>
      <selection pane="bottomRight" activeCell="AC15" sqref="AC15"/>
    </sheetView>
  </sheetViews>
  <sheetFormatPr defaultRowHeight="12"/>
  <cols>
    <col min="1" max="4" width="10.140625" style="777" hidden="1" customWidth="1"/>
    <col min="5" max="28" width="8.7109375" style="95" customWidth="1"/>
    <col min="29" max="29" width="30.7109375" style="777" customWidth="1"/>
    <col min="30" max="30" width="9.140625" style="95" hidden="1" customWidth="1"/>
    <col min="31" max="31" width="33.42578125" style="777" hidden="1" customWidth="1"/>
    <col min="32" max="68" width="9.140625" style="95" hidden="1" customWidth="1"/>
    <col min="69" max="79" width="9.140625" style="95" customWidth="1"/>
    <col min="80" max="16384" width="9.140625" style="95"/>
  </cols>
  <sheetData>
    <row r="1" spans="1:55" ht="48.95" customHeight="1">
      <c r="F1" s="402"/>
      <c r="G1" s="220"/>
      <c r="H1" s="220"/>
      <c r="I1" s="1075" t="s">
        <v>2261</v>
      </c>
      <c r="J1" s="220"/>
      <c r="K1" s="220"/>
      <c r="L1" s="220"/>
      <c r="N1" s="402"/>
      <c r="O1" s="221"/>
      <c r="P1" s="221"/>
      <c r="Q1" s="221"/>
      <c r="R1" s="221"/>
      <c r="S1" s="221"/>
      <c r="T1" s="221"/>
      <c r="U1" s="1075" t="s">
        <v>2261</v>
      </c>
      <c r="V1" s="221"/>
      <c r="W1" s="221"/>
      <c r="X1" s="221"/>
      <c r="Y1" s="221"/>
      <c r="Z1" s="221"/>
      <c r="AA1" s="221"/>
      <c r="AB1" s="221"/>
      <c r="AC1" s="1040">
        <f ca="1">NOW()</f>
        <v>41912.572466666665</v>
      </c>
      <c r="AE1" s="787" t="s">
        <v>48</v>
      </c>
    </row>
    <row r="2" spans="1:55"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c r="AE2" s="770"/>
    </row>
    <row r="3" spans="1:55"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E3" s="772"/>
    </row>
    <row r="4" spans="1:55" s="99" customFormat="1">
      <c r="A4" s="759" t="s">
        <v>1304</v>
      </c>
      <c r="B4" s="759" t="s">
        <v>1302</v>
      </c>
      <c r="C4" s="759" t="s">
        <v>1303</v>
      </c>
      <c r="D4" s="760" t="s">
        <v>1305</v>
      </c>
      <c r="E4" s="98"/>
      <c r="F4" s="98"/>
      <c r="G4" s="98"/>
      <c r="H4" s="98"/>
      <c r="I4" s="98"/>
      <c r="J4" s="98"/>
      <c r="K4" s="98"/>
      <c r="L4" s="98"/>
      <c r="AC4" s="771"/>
      <c r="AE4" s="772"/>
    </row>
    <row r="5" spans="1:55" s="99"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137" customFormat="1" ht="24" customHeight="1" thickBot="1">
      <c r="A6" s="789"/>
      <c r="B6" s="789"/>
      <c r="C6" s="789"/>
      <c r="D6" s="789"/>
      <c r="E6" s="626"/>
      <c r="F6" s="626"/>
      <c r="G6" s="626"/>
      <c r="H6" s="626"/>
      <c r="I6" s="626"/>
      <c r="J6" s="626"/>
      <c r="K6" s="626"/>
      <c r="L6" s="626"/>
      <c r="M6" s="626"/>
      <c r="N6" s="626"/>
      <c r="P6" s="626"/>
      <c r="Q6" s="626"/>
      <c r="R6" s="626"/>
      <c r="S6" s="626"/>
      <c r="T6" s="626"/>
      <c r="U6" s="626"/>
      <c r="V6" s="626"/>
      <c r="W6" s="626"/>
      <c r="X6" s="626"/>
      <c r="Z6" s="626"/>
      <c r="AA6" s="626"/>
      <c r="AC6" s="1069" t="s">
        <v>2142</v>
      </c>
      <c r="AE6" s="763" t="s">
        <v>186</v>
      </c>
      <c r="AF6" s="249"/>
      <c r="AG6" s="626"/>
      <c r="AH6" s="626"/>
      <c r="AI6" s="626"/>
      <c r="AJ6" s="626"/>
      <c r="AK6" s="626"/>
      <c r="AL6" s="626"/>
      <c r="AM6" s="626"/>
      <c r="AN6" s="626"/>
      <c r="AO6" s="626"/>
      <c r="AP6" s="626"/>
      <c r="AQ6" s="626"/>
      <c r="AR6" s="626"/>
      <c r="AS6" s="626"/>
      <c r="AT6" s="626"/>
      <c r="AU6" s="626"/>
      <c r="AV6" s="626"/>
      <c r="AW6" s="626"/>
      <c r="AX6" s="626"/>
      <c r="AY6" s="626"/>
      <c r="AZ6" s="626"/>
      <c r="BA6" s="626"/>
      <c r="BB6" s="626"/>
      <c r="BC6" s="626"/>
    </row>
    <row r="7" spans="1:55" s="140" customFormat="1" ht="12.75" customHeight="1">
      <c r="A7" s="775" t="s">
        <v>538</v>
      </c>
      <c r="B7" s="793" t="s">
        <v>1307</v>
      </c>
      <c r="C7" s="775" t="s">
        <v>555</v>
      </c>
      <c r="D7" s="775" t="s">
        <v>1095</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2220</v>
      </c>
      <c r="AE7" s="762" t="s">
        <v>649</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row>
    <row r="8" spans="1:55" s="140" customFormat="1" ht="12.75" customHeight="1">
      <c r="A8" s="775" t="s">
        <v>538</v>
      </c>
      <c r="B8" s="793" t="s">
        <v>74</v>
      </c>
      <c r="C8" s="775" t="s">
        <v>555</v>
      </c>
      <c r="D8" s="775" t="s">
        <v>1095</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2221</v>
      </c>
      <c r="AE8" s="762" t="s">
        <v>963</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row>
    <row r="9" spans="1:55" s="140" customFormat="1" ht="12.75" customHeight="1">
      <c r="A9" s="775"/>
      <c r="B9" s="775"/>
      <c r="C9" s="775"/>
      <c r="D9" s="775"/>
      <c r="E9" s="141" t="str">
        <f>IF(AND(SUM(E7:E8)&gt;0,E7=0),"Missing Input",IF(AND(SUM(E7:E8)&gt;0,E8=0),"Missing Output",IF(AND(SUM(E7:E8)&gt;0,COUNT(E7:E8)=2),(E8*3.6)/E7*100,"")))</f>
        <v/>
      </c>
      <c r="F9" s="141" t="str">
        <f t="shared" ref="F9:V9" si="0">IF(AND(SUM(F7:F8)&gt;0,F7=0),"Missing Input",IF(AND(SUM(F7:F8)&gt;0,F8=0),"Missing Output",IF(AND(SUM(F7:F8)&gt;0,COUNT(F7:F8)=2),(F8*3.6)/F7*100,"")))</f>
        <v/>
      </c>
      <c r="G9" s="141" t="str">
        <f t="shared" si="0"/>
        <v/>
      </c>
      <c r="H9" s="141" t="str">
        <f t="shared" si="0"/>
        <v/>
      </c>
      <c r="I9" s="141" t="str">
        <f t="shared" si="0"/>
        <v/>
      </c>
      <c r="J9" s="141" t="str">
        <f t="shared" si="0"/>
        <v/>
      </c>
      <c r="K9" s="141" t="str">
        <f t="shared" si="0"/>
        <v/>
      </c>
      <c r="L9" s="141" t="str">
        <f t="shared" si="0"/>
        <v/>
      </c>
      <c r="M9" s="141" t="str">
        <f t="shared" si="0"/>
        <v/>
      </c>
      <c r="N9" s="141" t="str">
        <f t="shared" si="0"/>
        <v/>
      </c>
      <c r="O9" s="141" t="str">
        <f t="shared" si="0"/>
        <v/>
      </c>
      <c r="P9" s="141" t="str">
        <f t="shared" si="0"/>
        <v/>
      </c>
      <c r="Q9" s="141" t="str">
        <f t="shared" si="0"/>
        <v/>
      </c>
      <c r="R9" s="141" t="str">
        <f t="shared" si="0"/>
        <v/>
      </c>
      <c r="S9" s="141" t="str">
        <f t="shared" si="0"/>
        <v/>
      </c>
      <c r="T9" s="141" t="str">
        <f t="shared" si="0"/>
        <v/>
      </c>
      <c r="U9" s="141" t="str">
        <f t="shared" si="0"/>
        <v/>
      </c>
      <c r="V9" s="141" t="str">
        <f t="shared" si="0"/>
        <v/>
      </c>
      <c r="W9" s="141" t="str">
        <f t="shared" ref="W9:AB9" si="1">IF(AND(SUM(W7:W8)&gt;0,W7=0),"Missing Input",IF(AND(SUM(W7:W8)&gt;0,W8=0),"Missing Output",IF(AND(SUM(W7:W8)&gt;0,COUNT(W7:W8)=2),(W8*3.6)/W7*100,"")))</f>
        <v/>
      </c>
      <c r="X9" s="141" t="str">
        <f t="shared" si="1"/>
        <v/>
      </c>
      <c r="Y9" s="141" t="str">
        <f t="shared" si="1"/>
        <v/>
      </c>
      <c r="Z9" s="141" t="str">
        <f t="shared" si="1"/>
        <v/>
      </c>
      <c r="AA9" s="141" t="str">
        <f t="shared" si="1"/>
        <v/>
      </c>
      <c r="AB9" s="141" t="str">
        <f t="shared" si="1"/>
        <v/>
      </c>
      <c r="AC9" s="1070" t="s">
        <v>2222</v>
      </c>
      <c r="AE9" s="762" t="s">
        <v>965</v>
      </c>
      <c r="AF9" s="141" t="str">
        <f t="shared" ref="AF9:BC9" si="2">IF(AND(SUM(AF7:AF8)&gt;0,AF7=0),"Missing Input",IF(AND(SUM(AF7:AF8)&gt;0,AF8=0),"Missing Output",IF(AND(SUM(AF7:AF8)&gt;0,COUNT(AF7:AF8)=2),(AF8*3.6)/AF7*100,"")))</f>
        <v/>
      </c>
      <c r="AG9" s="141" t="str">
        <f t="shared" si="2"/>
        <v/>
      </c>
      <c r="AH9" s="141" t="str">
        <f t="shared" si="2"/>
        <v/>
      </c>
      <c r="AI9" s="141" t="str">
        <f t="shared" si="2"/>
        <v/>
      </c>
      <c r="AJ9" s="141" t="str">
        <f t="shared" si="2"/>
        <v/>
      </c>
      <c r="AK9" s="141" t="str">
        <f t="shared" si="2"/>
        <v/>
      </c>
      <c r="AL9" s="141" t="str">
        <f t="shared" si="2"/>
        <v/>
      </c>
      <c r="AM9" s="141" t="str">
        <f t="shared" si="2"/>
        <v/>
      </c>
      <c r="AN9" s="141" t="str">
        <f t="shared" si="2"/>
        <v/>
      </c>
      <c r="AO9" s="141" t="str">
        <f t="shared" si="2"/>
        <v/>
      </c>
      <c r="AP9" s="141" t="str">
        <f t="shared" si="2"/>
        <v/>
      </c>
      <c r="AQ9" s="141" t="str">
        <f t="shared" si="2"/>
        <v/>
      </c>
      <c r="AR9" s="141" t="str">
        <f t="shared" si="2"/>
        <v/>
      </c>
      <c r="AS9" s="141" t="str">
        <f t="shared" si="2"/>
        <v/>
      </c>
      <c r="AT9" s="141" t="str">
        <f t="shared" si="2"/>
        <v/>
      </c>
      <c r="AU9" s="141" t="str">
        <f t="shared" si="2"/>
        <v/>
      </c>
      <c r="AV9" s="141" t="str">
        <f t="shared" si="2"/>
        <v/>
      </c>
      <c r="AW9" s="141" t="str">
        <f t="shared" si="2"/>
        <v/>
      </c>
      <c r="AX9" s="141" t="str">
        <f t="shared" si="2"/>
        <v/>
      </c>
      <c r="AY9" s="141" t="str">
        <f>IF(AND(SUM(AY7:AY8)&gt;0,AY7=0),"Missing Input",IF(AND(SUM(AY7:AY8)&gt;0,AY8=0),"Missing Output",IF(AND(SUM(AY7:AY8)&gt;0,COUNT(AY7:AY8)=2),(AY8*3.6)/AY7*100,"")))</f>
        <v/>
      </c>
      <c r="AZ9" s="141" t="str">
        <f>IF(AND(SUM(AZ7:AZ8)&gt;0,AZ7=0),"Missing Input",IF(AND(SUM(AZ7:AZ8)&gt;0,AZ8=0),"Missing Output",IF(AND(SUM(AZ7:AZ8)&gt;0,COUNT(AZ7:AZ8)=2),(AZ8*3.6)/AZ7*100,"")))</f>
        <v/>
      </c>
      <c r="BA9" s="141" t="str">
        <f>IF(AND(SUM(BA7:BA8)&gt;0,BA7=0),"Missing Input",IF(AND(SUM(BA7:BA8)&gt;0,BA8=0),"Missing Output",IF(AND(SUM(BA7:BA8)&gt;0,COUNT(BA7:BA8)=2),(BA8*3.6)/BA7*100,"")))</f>
        <v/>
      </c>
      <c r="BB9" s="141" t="str">
        <f>IF(AND(SUM(BB7:BB8)&gt;0,BB7=0),"Missing Input",IF(AND(SUM(BB7:BB8)&gt;0,BB8=0),"Missing Output",IF(AND(SUM(BB7:BB8)&gt;0,COUNT(BB7:BB8)=2),(BB8*3.6)/BB7*100,"")))</f>
        <v/>
      </c>
      <c r="BC9" s="141" t="str">
        <f t="shared" si="2"/>
        <v/>
      </c>
    </row>
    <row r="10" spans="1:55" s="140" customFormat="1" ht="24" customHeight="1">
      <c r="A10" s="775"/>
      <c r="B10" s="775"/>
      <c r="C10" s="794"/>
      <c r="D10" s="775"/>
      <c r="E10" s="631"/>
      <c r="F10" s="631"/>
      <c r="G10" s="631"/>
      <c r="H10" s="631"/>
      <c r="I10" s="631"/>
      <c r="J10" s="632"/>
      <c r="K10" s="632"/>
      <c r="L10" s="632"/>
      <c r="M10" s="633"/>
      <c r="N10" s="633"/>
      <c r="O10" s="149"/>
      <c r="P10" s="633"/>
      <c r="Q10" s="633"/>
      <c r="R10" s="633"/>
      <c r="S10" s="633"/>
      <c r="T10" s="633"/>
      <c r="U10" s="633"/>
      <c r="V10" s="633"/>
      <c r="W10" s="633"/>
      <c r="X10" s="633"/>
      <c r="Y10" s="149"/>
      <c r="Z10" s="633"/>
      <c r="AA10" s="633"/>
      <c r="AB10" s="149"/>
      <c r="AC10" s="1067" t="s">
        <v>2141</v>
      </c>
      <c r="AE10" s="762" t="s">
        <v>189</v>
      </c>
      <c r="AF10" s="633"/>
      <c r="AG10" s="633"/>
      <c r="AH10" s="633"/>
      <c r="AI10" s="633"/>
      <c r="AJ10" s="633"/>
      <c r="AK10" s="633"/>
      <c r="AL10" s="633"/>
      <c r="AM10" s="633"/>
      <c r="AN10" s="633"/>
      <c r="AO10" s="633"/>
      <c r="AP10" s="633"/>
      <c r="AQ10" s="633"/>
      <c r="AR10" s="633"/>
      <c r="AS10" s="633"/>
      <c r="AT10" s="633"/>
      <c r="AU10" s="633"/>
      <c r="AV10" s="633"/>
      <c r="AW10" s="633"/>
      <c r="AX10" s="633"/>
      <c r="AY10" s="633"/>
      <c r="AZ10" s="633"/>
      <c r="BA10" s="633"/>
      <c r="BB10" s="633"/>
      <c r="BC10" s="633"/>
    </row>
    <row r="11" spans="1:55" s="140" customFormat="1" ht="12.75" customHeight="1">
      <c r="A11" s="775" t="s">
        <v>538</v>
      </c>
      <c r="B11" s="793" t="s">
        <v>1307</v>
      </c>
      <c r="C11" s="775" t="s">
        <v>556</v>
      </c>
      <c r="D11" s="775" t="s">
        <v>1095</v>
      </c>
      <c r="E11" s="138">
        <v>0</v>
      </c>
      <c r="F11" s="138">
        <v>0</v>
      </c>
      <c r="G11" s="138">
        <v>0</v>
      </c>
      <c r="H11" s="138">
        <v>0</v>
      </c>
      <c r="I11" s="138">
        <v>0</v>
      </c>
      <c r="J11" s="138">
        <v>0</v>
      </c>
      <c r="K11" s="138">
        <v>0</v>
      </c>
      <c r="L11" s="138">
        <v>0</v>
      </c>
      <c r="M11" s="138">
        <v>0</v>
      </c>
      <c r="N11" s="138">
        <v>0</v>
      </c>
      <c r="O11" s="138">
        <v>0</v>
      </c>
      <c r="P11" s="138">
        <v>0</v>
      </c>
      <c r="Q11" s="138">
        <v>0</v>
      </c>
      <c r="R11" s="138">
        <v>0</v>
      </c>
      <c r="S11" s="138">
        <v>0</v>
      </c>
      <c r="T11" s="138">
        <v>0</v>
      </c>
      <c r="U11" s="138">
        <v>0</v>
      </c>
      <c r="V11" s="138">
        <v>0</v>
      </c>
      <c r="W11" s="138">
        <v>0</v>
      </c>
      <c r="X11" s="138">
        <v>0</v>
      </c>
      <c r="Y11" s="138">
        <v>0</v>
      </c>
      <c r="Z11" s="138">
        <v>0</v>
      </c>
      <c r="AA11" s="138">
        <v>0</v>
      </c>
      <c r="AB11" s="138">
        <v>0</v>
      </c>
      <c r="AC11" s="1054" t="s">
        <v>2220</v>
      </c>
      <c r="AE11" s="762" t="s">
        <v>649</v>
      </c>
      <c r="AF11" s="138">
        <v>0</v>
      </c>
      <c r="AG11" s="138">
        <v>0</v>
      </c>
      <c r="AH11" s="138">
        <v>0</v>
      </c>
      <c r="AI11" s="138">
        <v>0</v>
      </c>
      <c r="AJ11" s="138">
        <v>0</v>
      </c>
      <c r="AK11" s="138">
        <v>0</v>
      </c>
      <c r="AL11" s="138">
        <v>0</v>
      </c>
      <c r="AM11" s="138">
        <v>0</v>
      </c>
      <c r="AN11" s="138">
        <v>0</v>
      </c>
      <c r="AO11" s="138">
        <v>0</v>
      </c>
      <c r="AP11" s="138">
        <v>0</v>
      </c>
      <c r="AQ11" s="138">
        <v>0</v>
      </c>
      <c r="AR11" s="138">
        <v>0</v>
      </c>
      <c r="AS11" s="138">
        <v>0</v>
      </c>
      <c r="AT11" s="138">
        <v>0</v>
      </c>
      <c r="AU11" s="138">
        <v>0</v>
      </c>
      <c r="AV11" s="138">
        <v>0</v>
      </c>
      <c r="AW11" s="138">
        <v>0</v>
      </c>
      <c r="AX11" s="138">
        <v>0</v>
      </c>
      <c r="AY11" s="138">
        <v>0</v>
      </c>
      <c r="AZ11" s="138">
        <v>0</v>
      </c>
      <c r="BA11" s="138">
        <v>0</v>
      </c>
      <c r="BB11" s="138">
        <v>0</v>
      </c>
      <c r="BC11" s="138">
        <v>0</v>
      </c>
    </row>
    <row r="12" spans="1:55" s="140" customFormat="1" ht="12.75" customHeight="1">
      <c r="A12" s="775" t="s">
        <v>538</v>
      </c>
      <c r="B12" s="793" t="s">
        <v>74</v>
      </c>
      <c r="C12" s="775" t="s">
        <v>556</v>
      </c>
      <c r="D12" s="775" t="s">
        <v>1095</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2221</v>
      </c>
      <c r="AE12" s="762" t="s">
        <v>650</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row>
    <row r="13" spans="1:55" s="140" customFormat="1" ht="12.75" customHeight="1">
      <c r="A13" s="775" t="s">
        <v>538</v>
      </c>
      <c r="B13" s="793" t="s">
        <v>75</v>
      </c>
      <c r="C13" s="775" t="s">
        <v>556</v>
      </c>
      <c r="D13" s="775" t="s">
        <v>1095</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2225</v>
      </c>
      <c r="AE13" s="762" t="s">
        <v>651</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row>
    <row r="14" spans="1:55" s="140" customFormat="1" ht="12.75" customHeight="1">
      <c r="A14" s="775"/>
      <c r="B14" s="775"/>
      <c r="C14" s="775"/>
      <c r="D14" s="775"/>
      <c r="E14" s="141" t="str">
        <f>IF(AND(SUM(E11:E13)&gt;0,E11=0),"Missing Input",IF(AND(SUM(E11:E13)&gt;0,E12=0),"Missing Output",IF(AND(SUM(E11:E13)&gt;0,E11&gt;0,E12&gt;0),(E12*3.6+E13)/E11*100,"")))</f>
        <v/>
      </c>
      <c r="F14" s="141" t="str">
        <f t="shared" ref="F14:V14" si="3">IF(AND(SUM(F11:F13)&gt;0,F11=0),"Missing Input",IF(AND(SUM(F11:F13)&gt;0,F12=0),"Missing Output",IF(AND(SUM(F11:F13)&gt;0,F11&gt;0,F12&gt;0),(F12*3.6+F13)/F11*100,"")))</f>
        <v/>
      </c>
      <c r="G14" s="141" t="str">
        <f t="shared" si="3"/>
        <v/>
      </c>
      <c r="H14" s="141" t="str">
        <f t="shared" si="3"/>
        <v/>
      </c>
      <c r="I14" s="141" t="str">
        <f t="shared" si="3"/>
        <v/>
      </c>
      <c r="J14" s="141" t="str">
        <f t="shared" si="3"/>
        <v/>
      </c>
      <c r="K14" s="141" t="str">
        <f t="shared" si="3"/>
        <v/>
      </c>
      <c r="L14" s="141" t="str">
        <f t="shared" si="3"/>
        <v/>
      </c>
      <c r="M14" s="141" t="str">
        <f t="shared" si="3"/>
        <v/>
      </c>
      <c r="N14" s="141" t="str">
        <f t="shared" si="3"/>
        <v/>
      </c>
      <c r="O14" s="141" t="str">
        <f t="shared" si="3"/>
        <v/>
      </c>
      <c r="P14" s="141" t="str">
        <f t="shared" si="3"/>
        <v/>
      </c>
      <c r="Q14" s="141" t="str">
        <f t="shared" si="3"/>
        <v/>
      </c>
      <c r="R14" s="141" t="str">
        <f t="shared" si="3"/>
        <v/>
      </c>
      <c r="S14" s="141" t="str">
        <f t="shared" si="3"/>
        <v/>
      </c>
      <c r="T14" s="141" t="str">
        <f t="shared" si="3"/>
        <v/>
      </c>
      <c r="U14" s="141" t="str">
        <f t="shared" si="3"/>
        <v/>
      </c>
      <c r="V14" s="141" t="str">
        <f t="shared" si="3"/>
        <v/>
      </c>
      <c r="W14" s="141" t="str">
        <f t="shared" ref="W14:AB14" si="4">IF(AND(SUM(W11:W13)&gt;0,W11=0),"Missing Input",IF(AND(SUM(W11:W13)&gt;0,W12=0),"Missing Output",IF(AND(SUM(W11:W13)&gt;0,W11&gt;0,W12&gt;0),(W12*3.6+W13)/W11*100,"")))</f>
        <v/>
      </c>
      <c r="X14" s="141" t="str">
        <f t="shared" si="4"/>
        <v/>
      </c>
      <c r="Y14" s="141" t="str">
        <f t="shared" si="4"/>
        <v/>
      </c>
      <c r="Z14" s="141" t="str">
        <f t="shared" si="4"/>
        <v/>
      </c>
      <c r="AA14" s="141" t="str">
        <f t="shared" si="4"/>
        <v/>
      </c>
      <c r="AB14" s="141" t="str">
        <f t="shared" si="4"/>
        <v/>
      </c>
      <c r="AC14" s="1070" t="s">
        <v>2222</v>
      </c>
      <c r="AE14" s="762" t="s">
        <v>965</v>
      </c>
      <c r="AF14" s="141" t="str">
        <f t="shared" ref="AF14:BC14" si="5">IF(AND(SUM(AF11:AF13)&gt;0,AF11=0),"Missing Input",IF(AND(SUM(AF11:AF13)&gt;0,AF12=0),"Missing Output",IF(AND(SUM(AF11:AF13)&gt;0,AF11&gt;0,AF12&gt;0),(AF12*3.6+AF13)/AF11*100,"")))</f>
        <v/>
      </c>
      <c r="AG14" s="141" t="str">
        <f t="shared" si="5"/>
        <v/>
      </c>
      <c r="AH14" s="141" t="str">
        <f t="shared" si="5"/>
        <v/>
      </c>
      <c r="AI14" s="141" t="str">
        <f t="shared" si="5"/>
        <v/>
      </c>
      <c r="AJ14" s="141" t="str">
        <f t="shared" si="5"/>
        <v/>
      </c>
      <c r="AK14" s="141" t="str">
        <f t="shared" si="5"/>
        <v/>
      </c>
      <c r="AL14" s="141" t="str">
        <f t="shared" si="5"/>
        <v/>
      </c>
      <c r="AM14" s="141" t="str">
        <f t="shared" si="5"/>
        <v/>
      </c>
      <c r="AN14" s="141" t="str">
        <f t="shared" si="5"/>
        <v/>
      </c>
      <c r="AO14" s="141" t="str">
        <f t="shared" si="5"/>
        <v/>
      </c>
      <c r="AP14" s="141" t="str">
        <f t="shared" si="5"/>
        <v/>
      </c>
      <c r="AQ14" s="141" t="str">
        <f t="shared" si="5"/>
        <v/>
      </c>
      <c r="AR14" s="141" t="str">
        <f t="shared" si="5"/>
        <v/>
      </c>
      <c r="AS14" s="141" t="str">
        <f t="shared" si="5"/>
        <v/>
      </c>
      <c r="AT14" s="141" t="str">
        <f t="shared" si="5"/>
        <v/>
      </c>
      <c r="AU14" s="141" t="str">
        <f t="shared" si="5"/>
        <v/>
      </c>
      <c r="AV14" s="141" t="str">
        <f t="shared" si="5"/>
        <v/>
      </c>
      <c r="AW14" s="141" t="str">
        <f t="shared" si="5"/>
        <v/>
      </c>
      <c r="AX14" s="141" t="str">
        <f t="shared" si="5"/>
        <v/>
      </c>
      <c r="AY14" s="141" t="str">
        <f>IF(AND(SUM(AY11:AY13)&gt;0,AY11=0),"Missing Input",IF(AND(SUM(AY11:AY13)&gt;0,AY12=0),"Missing Output",IF(AND(SUM(AY11:AY13)&gt;0,AY11&gt;0,AY12&gt;0),(AY12*3.6+AY13)/AY11*100,"")))</f>
        <v/>
      </c>
      <c r="AZ14" s="141" t="str">
        <f>IF(AND(SUM(AZ11:AZ13)&gt;0,AZ11=0),"Missing Input",IF(AND(SUM(AZ11:AZ13)&gt;0,AZ12=0),"Missing Output",IF(AND(SUM(AZ11:AZ13)&gt;0,AZ11&gt;0,AZ12&gt;0),(AZ12*3.6+AZ13)/AZ11*100,"")))</f>
        <v/>
      </c>
      <c r="BA14" s="141" t="str">
        <f>IF(AND(SUM(BA11:BA13)&gt;0,BA11=0),"Missing Input",IF(AND(SUM(BA11:BA13)&gt;0,BA12=0),"Missing Output",IF(AND(SUM(BA11:BA13)&gt;0,BA11&gt;0,BA12&gt;0),(BA12*3.6+BA13)/BA11*100,"")))</f>
        <v/>
      </c>
      <c r="BB14" s="141" t="str">
        <f>IF(AND(SUM(BB11:BB13)&gt;0,BB11=0),"Missing Input",IF(AND(SUM(BB11:BB13)&gt;0,BB12=0),"Missing Output",IF(AND(SUM(BB11:BB13)&gt;0,BB11&gt;0,BB12&gt;0),(BB12*3.6+BB13)/BB11*100,"")))</f>
        <v/>
      </c>
      <c r="BC14" s="141" t="str">
        <f t="shared" si="5"/>
        <v/>
      </c>
    </row>
    <row r="15" spans="1:55" s="140" customFormat="1" ht="24" customHeight="1">
      <c r="A15" s="775"/>
      <c r="B15" s="775"/>
      <c r="C15" s="794"/>
      <c r="D15" s="775"/>
      <c r="E15" s="631"/>
      <c r="F15" s="631"/>
      <c r="G15" s="631"/>
      <c r="H15" s="631"/>
      <c r="I15" s="631"/>
      <c r="J15" s="632"/>
      <c r="K15" s="632"/>
      <c r="L15" s="632"/>
      <c r="M15" s="633"/>
      <c r="N15" s="633"/>
      <c r="O15" s="149"/>
      <c r="P15" s="633"/>
      <c r="Q15" s="633"/>
      <c r="R15" s="633"/>
      <c r="S15" s="633"/>
      <c r="T15" s="633"/>
      <c r="U15" s="633"/>
      <c r="V15" s="633"/>
      <c r="W15" s="633"/>
      <c r="X15" s="633"/>
      <c r="Y15" s="149"/>
      <c r="Z15" s="633"/>
      <c r="AA15" s="633"/>
      <c r="AB15" s="149"/>
      <c r="AC15" s="1066" t="s">
        <v>2269</v>
      </c>
      <c r="AE15" s="762" t="s">
        <v>198</v>
      </c>
      <c r="AF15" s="633"/>
      <c r="AG15" s="633"/>
      <c r="AH15" s="633"/>
      <c r="AI15" s="633"/>
      <c r="AJ15" s="633"/>
      <c r="AK15" s="633"/>
      <c r="AL15" s="633"/>
      <c r="AM15" s="633"/>
      <c r="AN15" s="633"/>
      <c r="AO15" s="633"/>
      <c r="AP15" s="633"/>
      <c r="AQ15" s="633"/>
      <c r="AR15" s="633"/>
      <c r="AS15" s="633"/>
      <c r="AT15" s="633"/>
      <c r="AU15" s="633"/>
      <c r="AV15" s="633"/>
      <c r="AW15" s="633"/>
      <c r="AX15" s="633"/>
      <c r="AY15" s="633"/>
      <c r="AZ15" s="633"/>
      <c r="BA15" s="633"/>
      <c r="BB15" s="633"/>
      <c r="BC15" s="633"/>
    </row>
    <row r="16" spans="1:55" s="140" customFormat="1" ht="12.75" customHeight="1">
      <c r="A16" s="775" t="s">
        <v>538</v>
      </c>
      <c r="B16" s="793" t="s">
        <v>1307</v>
      </c>
      <c r="C16" s="775" t="s">
        <v>558</v>
      </c>
      <c r="D16" s="775" t="s">
        <v>1095</v>
      </c>
      <c r="E16" s="138">
        <v>0</v>
      </c>
      <c r="F16" s="138">
        <v>0</v>
      </c>
      <c r="G16" s="138">
        <v>0</v>
      </c>
      <c r="H16" s="138">
        <v>0</v>
      </c>
      <c r="I16" s="138">
        <v>0</v>
      </c>
      <c r="J16" s="138">
        <v>0</v>
      </c>
      <c r="K16" s="138">
        <v>0</v>
      </c>
      <c r="L16" s="138">
        <v>0</v>
      </c>
      <c r="M16" s="138">
        <v>0</v>
      </c>
      <c r="N16" s="138">
        <v>0</v>
      </c>
      <c r="O16" s="138">
        <v>0</v>
      </c>
      <c r="P16" s="138">
        <v>0</v>
      </c>
      <c r="Q16" s="138">
        <v>0</v>
      </c>
      <c r="R16" s="138">
        <v>0</v>
      </c>
      <c r="S16" s="138">
        <v>0</v>
      </c>
      <c r="T16" s="138">
        <v>0</v>
      </c>
      <c r="U16" s="138">
        <v>0</v>
      </c>
      <c r="V16" s="138">
        <v>0</v>
      </c>
      <c r="W16" s="138">
        <v>0</v>
      </c>
      <c r="X16" s="138">
        <v>0</v>
      </c>
      <c r="Y16" s="138">
        <v>0</v>
      </c>
      <c r="Z16" s="138">
        <v>0</v>
      </c>
      <c r="AA16" s="138">
        <v>0</v>
      </c>
      <c r="AB16" s="138">
        <v>0</v>
      </c>
      <c r="AC16" s="1054" t="s">
        <v>2220</v>
      </c>
      <c r="AE16" s="762" t="s">
        <v>649</v>
      </c>
      <c r="AF16" s="138">
        <v>0</v>
      </c>
      <c r="AG16" s="138">
        <v>0</v>
      </c>
      <c r="AH16" s="138">
        <v>0</v>
      </c>
      <c r="AI16" s="138">
        <v>0</v>
      </c>
      <c r="AJ16" s="138">
        <v>0</v>
      </c>
      <c r="AK16" s="138">
        <v>0</v>
      </c>
      <c r="AL16" s="138">
        <v>0</v>
      </c>
      <c r="AM16" s="138">
        <v>0</v>
      </c>
      <c r="AN16" s="138">
        <v>0</v>
      </c>
      <c r="AO16" s="138">
        <v>0</v>
      </c>
      <c r="AP16" s="138">
        <v>0</v>
      </c>
      <c r="AQ16" s="138">
        <v>0</v>
      </c>
      <c r="AR16" s="138">
        <v>0</v>
      </c>
      <c r="AS16" s="138">
        <v>0</v>
      </c>
      <c r="AT16" s="138">
        <v>0</v>
      </c>
      <c r="AU16" s="138">
        <v>0</v>
      </c>
      <c r="AV16" s="138">
        <v>0</v>
      </c>
      <c r="AW16" s="138">
        <v>0</v>
      </c>
      <c r="AX16" s="138">
        <v>0</v>
      </c>
      <c r="AY16" s="138">
        <v>0</v>
      </c>
      <c r="AZ16" s="138">
        <v>0</v>
      </c>
      <c r="BA16" s="138">
        <v>0</v>
      </c>
      <c r="BB16" s="138">
        <v>0</v>
      </c>
      <c r="BC16" s="138">
        <v>0</v>
      </c>
    </row>
    <row r="17" spans="1:55" s="140" customFormat="1" ht="12.75" customHeight="1">
      <c r="A17" s="775" t="s">
        <v>538</v>
      </c>
      <c r="B17" s="793" t="s">
        <v>75</v>
      </c>
      <c r="C17" s="775" t="s">
        <v>558</v>
      </c>
      <c r="D17" s="775" t="s">
        <v>1095</v>
      </c>
      <c r="E17" s="138">
        <v>0</v>
      </c>
      <c r="F17" s="138">
        <v>0</v>
      </c>
      <c r="G17" s="138">
        <v>0</v>
      </c>
      <c r="H17" s="138">
        <v>0</v>
      </c>
      <c r="I17" s="138">
        <v>0</v>
      </c>
      <c r="J17" s="138">
        <v>0</v>
      </c>
      <c r="K17" s="138">
        <v>0</v>
      </c>
      <c r="L17" s="138">
        <v>0</v>
      </c>
      <c r="M17" s="138">
        <v>0</v>
      </c>
      <c r="N17" s="138">
        <v>0</v>
      </c>
      <c r="O17" s="138">
        <v>0</v>
      </c>
      <c r="P17" s="138">
        <v>0</v>
      </c>
      <c r="Q17" s="138">
        <v>0</v>
      </c>
      <c r="R17" s="138">
        <v>0</v>
      </c>
      <c r="S17" s="138">
        <v>0</v>
      </c>
      <c r="T17" s="138">
        <v>0</v>
      </c>
      <c r="U17" s="138">
        <v>0</v>
      </c>
      <c r="V17" s="138">
        <v>0</v>
      </c>
      <c r="W17" s="138">
        <v>0</v>
      </c>
      <c r="X17" s="138">
        <v>0</v>
      </c>
      <c r="Y17" s="138">
        <v>0</v>
      </c>
      <c r="Z17" s="138">
        <v>0</v>
      </c>
      <c r="AA17" s="138">
        <v>0</v>
      </c>
      <c r="AB17" s="138">
        <v>0</v>
      </c>
      <c r="AC17" s="1054" t="s">
        <v>2225</v>
      </c>
      <c r="AE17" s="762" t="s">
        <v>651</v>
      </c>
      <c r="AF17" s="138">
        <v>0</v>
      </c>
      <c r="AG17" s="138">
        <v>0</v>
      </c>
      <c r="AH17" s="138">
        <v>0</v>
      </c>
      <c r="AI17" s="138">
        <v>0</v>
      </c>
      <c r="AJ17" s="138">
        <v>0</v>
      </c>
      <c r="AK17" s="138">
        <v>0</v>
      </c>
      <c r="AL17" s="138">
        <v>0</v>
      </c>
      <c r="AM17" s="138">
        <v>0</v>
      </c>
      <c r="AN17" s="138">
        <v>0</v>
      </c>
      <c r="AO17" s="138">
        <v>0</v>
      </c>
      <c r="AP17" s="138">
        <v>0</v>
      </c>
      <c r="AQ17" s="138">
        <v>0</v>
      </c>
      <c r="AR17" s="138">
        <v>0</v>
      </c>
      <c r="AS17" s="138">
        <v>0</v>
      </c>
      <c r="AT17" s="138">
        <v>0</v>
      </c>
      <c r="AU17" s="138">
        <v>0</v>
      </c>
      <c r="AV17" s="138">
        <v>0</v>
      </c>
      <c r="AW17" s="138">
        <v>0</v>
      </c>
      <c r="AX17" s="138">
        <v>0</v>
      </c>
      <c r="AY17" s="138">
        <v>0</v>
      </c>
      <c r="AZ17" s="138">
        <v>0</v>
      </c>
      <c r="BA17" s="138">
        <v>0</v>
      </c>
      <c r="BB17" s="138">
        <v>0</v>
      </c>
      <c r="BC17" s="138">
        <v>0</v>
      </c>
    </row>
    <row r="18" spans="1:55" s="140" customFormat="1" ht="12.75" customHeight="1">
      <c r="A18" s="775"/>
      <c r="B18" s="775"/>
      <c r="C18" s="775"/>
      <c r="D18" s="775"/>
      <c r="E18" s="141" t="str">
        <f>IF(AND(SUM(E16:E17)&gt;0,E16=0),"Missing Input",IF(AND(SUM(E16:E17)&gt;0,E17=0),"Missing Output",IF(AND(SUM(E16:E17)&gt;0,COUNT(E16:E17)=2),(E17/E16)*100,"")))</f>
        <v/>
      </c>
      <c r="F18" s="141" t="str">
        <f t="shared" ref="F18:V18" si="6">IF(AND(SUM(F16:F17)&gt;0,F16=0),"Missing Input",IF(AND(SUM(F16:F17)&gt;0,F17=0),"Missing Output",IF(AND(SUM(F16:F17)&gt;0,COUNT(F16:F17)=2),(F17/F16)*100,"")))</f>
        <v/>
      </c>
      <c r="G18" s="141" t="str">
        <f t="shared" si="6"/>
        <v/>
      </c>
      <c r="H18" s="141" t="str">
        <f t="shared" si="6"/>
        <v/>
      </c>
      <c r="I18" s="141" t="str">
        <f t="shared" si="6"/>
        <v/>
      </c>
      <c r="J18" s="141" t="str">
        <f t="shared" si="6"/>
        <v/>
      </c>
      <c r="K18" s="141" t="str">
        <f t="shared" si="6"/>
        <v/>
      </c>
      <c r="L18" s="141" t="str">
        <f t="shared" si="6"/>
        <v/>
      </c>
      <c r="M18" s="141" t="str">
        <f t="shared" si="6"/>
        <v/>
      </c>
      <c r="N18" s="141" t="str">
        <f t="shared" si="6"/>
        <v/>
      </c>
      <c r="O18" s="141" t="str">
        <f t="shared" si="6"/>
        <v/>
      </c>
      <c r="P18" s="141" t="str">
        <f t="shared" si="6"/>
        <v/>
      </c>
      <c r="Q18" s="141" t="str">
        <f t="shared" si="6"/>
        <v/>
      </c>
      <c r="R18" s="141" t="str">
        <f t="shared" si="6"/>
        <v/>
      </c>
      <c r="S18" s="141" t="str">
        <f t="shared" si="6"/>
        <v/>
      </c>
      <c r="T18" s="141" t="str">
        <f t="shared" si="6"/>
        <v/>
      </c>
      <c r="U18" s="141" t="str">
        <f t="shared" si="6"/>
        <v/>
      </c>
      <c r="V18" s="141" t="str">
        <f t="shared" si="6"/>
        <v/>
      </c>
      <c r="W18" s="141" t="str">
        <f t="shared" ref="W18:AB18" si="7">IF(AND(SUM(W16:W17)&gt;0,W16=0),"Missing Input",IF(AND(SUM(W16:W17)&gt;0,W17=0),"Missing Output",IF(AND(SUM(W16:W17)&gt;0,COUNT(W16:W17)=2),(W17/W16)*100,"")))</f>
        <v/>
      </c>
      <c r="X18" s="141" t="str">
        <f t="shared" si="7"/>
        <v/>
      </c>
      <c r="Y18" s="141" t="str">
        <f t="shared" si="7"/>
        <v/>
      </c>
      <c r="Z18" s="141" t="str">
        <f t="shared" si="7"/>
        <v/>
      </c>
      <c r="AA18" s="141" t="str">
        <f t="shared" si="7"/>
        <v/>
      </c>
      <c r="AB18" s="141" t="str">
        <f t="shared" si="7"/>
        <v/>
      </c>
      <c r="AC18" s="1070" t="s">
        <v>2222</v>
      </c>
      <c r="AE18" s="762" t="s">
        <v>965</v>
      </c>
      <c r="AF18" s="141" t="str">
        <f t="shared" ref="AF18:BC18" si="8">IF(AND(SUM(AF16:AF17)&gt;0,AF16=0),"Missing Input",IF(AND(SUM(AF16:AF17)&gt;0,AF17=0),"Missing Output",IF(AND(SUM(AF16:AF17)&gt;0,COUNT(AF16:AF17)=2),(AF17/AF16)*100,"")))</f>
        <v/>
      </c>
      <c r="AG18" s="141" t="str">
        <f t="shared" si="8"/>
        <v/>
      </c>
      <c r="AH18" s="141" t="str">
        <f t="shared" si="8"/>
        <v/>
      </c>
      <c r="AI18" s="141" t="str">
        <f t="shared" si="8"/>
        <v/>
      </c>
      <c r="AJ18" s="141" t="str">
        <f t="shared" si="8"/>
        <v/>
      </c>
      <c r="AK18" s="141" t="str">
        <f t="shared" si="8"/>
        <v/>
      </c>
      <c r="AL18" s="141" t="str">
        <f t="shared" si="8"/>
        <v/>
      </c>
      <c r="AM18" s="141" t="str">
        <f t="shared" si="8"/>
        <v/>
      </c>
      <c r="AN18" s="141" t="str">
        <f t="shared" si="8"/>
        <v/>
      </c>
      <c r="AO18" s="141" t="str">
        <f t="shared" si="8"/>
        <v/>
      </c>
      <c r="AP18" s="141" t="str">
        <f t="shared" si="8"/>
        <v/>
      </c>
      <c r="AQ18" s="141" t="str">
        <f t="shared" si="8"/>
        <v/>
      </c>
      <c r="AR18" s="141" t="str">
        <f t="shared" si="8"/>
        <v/>
      </c>
      <c r="AS18" s="141" t="str">
        <f t="shared" si="8"/>
        <v/>
      </c>
      <c r="AT18" s="141" t="str">
        <f t="shared" si="8"/>
        <v/>
      </c>
      <c r="AU18" s="141" t="str">
        <f t="shared" si="8"/>
        <v/>
      </c>
      <c r="AV18" s="141" t="str">
        <f t="shared" si="8"/>
        <v/>
      </c>
      <c r="AW18" s="141" t="str">
        <f t="shared" si="8"/>
        <v/>
      </c>
      <c r="AX18" s="141" t="str">
        <f t="shared" si="8"/>
        <v/>
      </c>
      <c r="AY18" s="141" t="str">
        <f>IF(AND(SUM(AY16:AY17)&gt;0,AY16=0),"Missing Input",IF(AND(SUM(AY16:AY17)&gt;0,AY17=0),"Missing Output",IF(AND(SUM(AY16:AY17)&gt;0,COUNT(AY16:AY17)=2),(AY17/AY16)*100,"")))</f>
        <v/>
      </c>
      <c r="AZ18" s="141" t="str">
        <f>IF(AND(SUM(AZ16:AZ17)&gt;0,AZ16=0),"Missing Input",IF(AND(SUM(AZ16:AZ17)&gt;0,AZ17=0),"Missing Output",IF(AND(SUM(AZ16:AZ17)&gt;0,COUNT(AZ16:AZ17)=2),(AZ17/AZ16)*100,"")))</f>
        <v/>
      </c>
      <c r="BA18" s="141" t="str">
        <f>IF(AND(SUM(BA16:BA17)&gt;0,BA16=0),"Missing Input",IF(AND(SUM(BA16:BA17)&gt;0,BA17=0),"Missing Output",IF(AND(SUM(BA16:BA17)&gt;0,COUNT(BA16:BA17)=2),(BA17/BA16)*100,"")))</f>
        <v/>
      </c>
      <c r="BB18" s="141" t="str">
        <f>IF(AND(SUM(BB16:BB17)&gt;0,BB16=0),"Missing Input",IF(AND(SUM(BB16:BB17)&gt;0,BB17=0),"Missing Output",IF(AND(SUM(BB16:BB17)&gt;0,COUNT(BB16:BB17)=2),(BB17/BB16)*100,"")))</f>
        <v/>
      </c>
      <c r="BC18" s="141" t="str">
        <f t="shared" si="8"/>
        <v/>
      </c>
    </row>
    <row r="19" spans="1:55" s="137" customFormat="1" ht="24" customHeight="1">
      <c r="A19" s="775"/>
      <c r="B19" s="775"/>
      <c r="C19" s="789"/>
      <c r="D19" s="775"/>
      <c r="E19" s="634"/>
      <c r="F19" s="634"/>
      <c r="G19" s="634"/>
      <c r="H19" s="634"/>
      <c r="I19" s="634"/>
      <c r="J19" s="634"/>
      <c r="K19" s="634"/>
      <c r="L19" s="634"/>
      <c r="M19" s="635"/>
      <c r="N19" s="635"/>
      <c r="O19" s="1030"/>
      <c r="P19" s="635"/>
      <c r="Q19" s="635"/>
      <c r="R19" s="635"/>
      <c r="S19" s="635"/>
      <c r="T19" s="635"/>
      <c r="U19" s="635"/>
      <c r="V19" s="635"/>
      <c r="W19" s="635"/>
      <c r="X19" s="635"/>
      <c r="Y19" s="1030"/>
      <c r="Z19" s="635"/>
      <c r="AA19" s="635"/>
      <c r="AB19" s="1030"/>
      <c r="AC19" s="1061" t="s">
        <v>2144</v>
      </c>
      <c r="AE19" s="762" t="s">
        <v>191</v>
      </c>
      <c r="AF19" s="635"/>
      <c r="AG19" s="635"/>
      <c r="AH19" s="635"/>
      <c r="AI19" s="635"/>
      <c r="AJ19" s="635"/>
      <c r="AK19" s="635"/>
      <c r="AL19" s="635"/>
      <c r="AM19" s="635"/>
      <c r="AN19" s="635"/>
      <c r="AO19" s="635"/>
      <c r="AP19" s="635"/>
      <c r="AQ19" s="635"/>
      <c r="AR19" s="635"/>
      <c r="AS19" s="635"/>
      <c r="AT19" s="635"/>
      <c r="AU19" s="635"/>
      <c r="AV19" s="635"/>
      <c r="AW19" s="635"/>
      <c r="AX19" s="635"/>
      <c r="AY19" s="635"/>
      <c r="AZ19" s="635"/>
      <c r="BA19" s="635"/>
      <c r="BB19" s="635"/>
      <c r="BC19" s="635"/>
    </row>
    <row r="20" spans="1:55" s="140" customFormat="1" ht="12.75" customHeight="1">
      <c r="A20" s="775" t="s">
        <v>538</v>
      </c>
      <c r="B20" s="793" t="s">
        <v>1307</v>
      </c>
      <c r="C20" s="775" t="s">
        <v>245</v>
      </c>
      <c r="D20" s="775" t="s">
        <v>1095</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2220</v>
      </c>
      <c r="AE20" s="762" t="s">
        <v>649</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row>
    <row r="21" spans="1:55" s="140" customFormat="1" ht="12.75" customHeight="1">
      <c r="A21" s="775" t="s">
        <v>538</v>
      </c>
      <c r="B21" s="793" t="s">
        <v>74</v>
      </c>
      <c r="C21" s="775" t="s">
        <v>245</v>
      </c>
      <c r="D21" s="775" t="s">
        <v>1095</v>
      </c>
      <c r="E21" s="138">
        <v>0</v>
      </c>
      <c r="F21" s="138">
        <v>0</v>
      </c>
      <c r="G21" s="138">
        <v>0</v>
      </c>
      <c r="H21" s="138">
        <v>0</v>
      </c>
      <c r="I21" s="138">
        <v>0</v>
      </c>
      <c r="J21" s="138">
        <v>0</v>
      </c>
      <c r="K21" s="138">
        <v>0</v>
      </c>
      <c r="L21" s="138">
        <v>0</v>
      </c>
      <c r="M21" s="138">
        <v>0</v>
      </c>
      <c r="N21" s="138">
        <v>0</v>
      </c>
      <c r="O21" s="138">
        <v>0</v>
      </c>
      <c r="P21" s="138">
        <v>0</v>
      </c>
      <c r="Q21" s="138">
        <v>0</v>
      </c>
      <c r="R21" s="138">
        <v>0</v>
      </c>
      <c r="S21" s="138">
        <v>0</v>
      </c>
      <c r="T21" s="138">
        <v>0</v>
      </c>
      <c r="U21" s="138">
        <v>0</v>
      </c>
      <c r="V21" s="138">
        <v>0</v>
      </c>
      <c r="W21" s="138">
        <v>0</v>
      </c>
      <c r="X21" s="138">
        <v>0</v>
      </c>
      <c r="Y21" s="138">
        <v>0</v>
      </c>
      <c r="Z21" s="138">
        <v>0</v>
      </c>
      <c r="AA21" s="138">
        <v>0</v>
      </c>
      <c r="AB21" s="138">
        <v>0</v>
      </c>
      <c r="AC21" s="1054" t="s">
        <v>2221</v>
      </c>
      <c r="AE21" s="762" t="s">
        <v>650</v>
      </c>
      <c r="AF21" s="138">
        <v>0</v>
      </c>
      <c r="AG21" s="138">
        <v>0</v>
      </c>
      <c r="AH21" s="138">
        <v>0</v>
      </c>
      <c r="AI21" s="138">
        <v>0</v>
      </c>
      <c r="AJ21" s="138">
        <v>0</v>
      </c>
      <c r="AK21" s="138">
        <v>0</v>
      </c>
      <c r="AL21" s="138">
        <v>0</v>
      </c>
      <c r="AM21" s="138">
        <v>0</v>
      </c>
      <c r="AN21" s="138">
        <v>0</v>
      </c>
      <c r="AO21" s="138">
        <v>0</v>
      </c>
      <c r="AP21" s="138">
        <v>0</v>
      </c>
      <c r="AQ21" s="138">
        <v>0</v>
      </c>
      <c r="AR21" s="138">
        <v>0</v>
      </c>
      <c r="AS21" s="138">
        <v>0</v>
      </c>
      <c r="AT21" s="138">
        <v>0</v>
      </c>
      <c r="AU21" s="138">
        <v>0</v>
      </c>
      <c r="AV21" s="138">
        <v>0</v>
      </c>
      <c r="AW21" s="138">
        <v>0</v>
      </c>
      <c r="AX21" s="138">
        <v>0</v>
      </c>
      <c r="AY21" s="138">
        <v>0</v>
      </c>
      <c r="AZ21" s="138">
        <v>0</v>
      </c>
      <c r="BA21" s="138">
        <v>0</v>
      </c>
      <c r="BB21" s="138">
        <v>0</v>
      </c>
      <c r="BC21" s="138">
        <v>0</v>
      </c>
    </row>
    <row r="22" spans="1:55" s="140" customFormat="1" ht="12.75" customHeight="1">
      <c r="A22" s="775"/>
      <c r="B22" s="775"/>
      <c r="C22" s="775"/>
      <c r="D22" s="775"/>
      <c r="E22" s="141" t="str">
        <f>IF(AND(SUM(E20:E21)&gt;0,E20=0),"Missing Input",IF(AND(SUM(E20:E21)&gt;0,E21=0),"Missing Output",IF(AND(SUM(E20:E21)&gt;0,COUNT(E20:E21)=2),(E21*3.6)/E20*100,"")))</f>
        <v/>
      </c>
      <c r="F22" s="141" t="str">
        <f t="shared" ref="F22:V22" si="9">IF(AND(SUM(F20:F21)&gt;0,F20=0),"Missing Input",IF(AND(SUM(F20:F21)&gt;0,F21=0),"Missing Output",IF(AND(SUM(F20:F21)&gt;0,COUNT(F20:F21)=2),(F21*3.6)/F20*100,"")))</f>
        <v/>
      </c>
      <c r="G22" s="141" t="str">
        <f t="shared" si="9"/>
        <v/>
      </c>
      <c r="H22" s="141" t="str">
        <f t="shared" si="9"/>
        <v/>
      </c>
      <c r="I22" s="141" t="str">
        <f t="shared" si="9"/>
        <v/>
      </c>
      <c r="J22" s="141" t="str">
        <f t="shared" si="9"/>
        <v/>
      </c>
      <c r="K22" s="141" t="str">
        <f t="shared" si="9"/>
        <v/>
      </c>
      <c r="L22" s="141" t="str">
        <f t="shared" si="9"/>
        <v/>
      </c>
      <c r="M22" s="141" t="str">
        <f t="shared" si="9"/>
        <v/>
      </c>
      <c r="N22" s="141" t="str">
        <f t="shared" si="9"/>
        <v/>
      </c>
      <c r="O22" s="141" t="str">
        <f t="shared" si="9"/>
        <v/>
      </c>
      <c r="P22" s="141" t="str">
        <f t="shared" si="9"/>
        <v/>
      </c>
      <c r="Q22" s="141" t="str">
        <f t="shared" si="9"/>
        <v/>
      </c>
      <c r="R22" s="141" t="str">
        <f t="shared" si="9"/>
        <v/>
      </c>
      <c r="S22" s="141" t="str">
        <f t="shared" si="9"/>
        <v/>
      </c>
      <c r="T22" s="141" t="str">
        <f t="shared" si="9"/>
        <v/>
      </c>
      <c r="U22" s="141" t="str">
        <f t="shared" si="9"/>
        <v/>
      </c>
      <c r="V22" s="141" t="str">
        <f t="shared" si="9"/>
        <v/>
      </c>
      <c r="W22" s="141" t="str">
        <f t="shared" ref="W22:AB22" si="10">IF(AND(SUM(W20:W21)&gt;0,W20=0),"Missing Input",IF(AND(SUM(W20:W21)&gt;0,W21=0),"Missing Output",IF(AND(SUM(W20:W21)&gt;0,COUNT(W20:W21)=2),(W21*3.6)/W20*100,"")))</f>
        <v/>
      </c>
      <c r="X22" s="141" t="str">
        <f t="shared" si="10"/>
        <v/>
      </c>
      <c r="Y22" s="141" t="str">
        <f t="shared" si="10"/>
        <v/>
      </c>
      <c r="Z22" s="141" t="str">
        <f t="shared" si="10"/>
        <v/>
      </c>
      <c r="AA22" s="141" t="str">
        <f t="shared" si="10"/>
        <v/>
      </c>
      <c r="AB22" s="141" t="str">
        <f t="shared" si="10"/>
        <v/>
      </c>
      <c r="AC22" s="1070" t="s">
        <v>2222</v>
      </c>
      <c r="AE22" s="762" t="s">
        <v>965</v>
      </c>
      <c r="AF22" s="141" t="str">
        <f t="shared" ref="AF22:BC22" si="11">IF(AND(SUM(AF20:AF21)&gt;0,AF20=0),"Missing Input",IF(AND(SUM(AF20:AF21)&gt;0,AF21=0),"Missing Output",IF(AND(SUM(AF20:AF21)&gt;0,COUNT(AF20:AF21)=2),(AF21*3.6)/AF20*100,"")))</f>
        <v/>
      </c>
      <c r="AG22" s="141" t="str">
        <f t="shared" si="11"/>
        <v/>
      </c>
      <c r="AH22" s="141" t="str">
        <f t="shared" si="11"/>
        <v/>
      </c>
      <c r="AI22" s="141" t="str">
        <f t="shared" si="11"/>
        <v/>
      </c>
      <c r="AJ22" s="141" t="str">
        <f t="shared" si="11"/>
        <v/>
      </c>
      <c r="AK22" s="141" t="str">
        <f t="shared" si="11"/>
        <v/>
      </c>
      <c r="AL22" s="141" t="str">
        <f t="shared" si="11"/>
        <v/>
      </c>
      <c r="AM22" s="141" t="str">
        <f t="shared" si="11"/>
        <v/>
      </c>
      <c r="AN22" s="141" t="str">
        <f t="shared" si="11"/>
        <v/>
      </c>
      <c r="AO22" s="141" t="str">
        <f t="shared" si="11"/>
        <v/>
      </c>
      <c r="AP22" s="141" t="str">
        <f t="shared" si="11"/>
        <v/>
      </c>
      <c r="AQ22" s="141" t="str">
        <f t="shared" si="11"/>
        <v/>
      </c>
      <c r="AR22" s="141" t="str">
        <f t="shared" si="11"/>
        <v/>
      </c>
      <c r="AS22" s="141" t="str">
        <f t="shared" si="11"/>
        <v/>
      </c>
      <c r="AT22" s="141" t="str">
        <f t="shared" si="11"/>
        <v/>
      </c>
      <c r="AU22" s="141" t="str">
        <f t="shared" si="11"/>
        <v/>
      </c>
      <c r="AV22" s="141" t="str">
        <f t="shared" si="11"/>
        <v/>
      </c>
      <c r="AW22" s="141" t="str">
        <f t="shared" si="11"/>
        <v/>
      </c>
      <c r="AX22" s="141" t="str">
        <f t="shared" si="11"/>
        <v/>
      </c>
      <c r="AY22" s="141" t="str">
        <f>IF(AND(SUM(AY20:AY21)&gt;0,AY20=0),"Missing Input",IF(AND(SUM(AY20:AY21)&gt;0,AY21=0),"Missing Output",IF(AND(SUM(AY20:AY21)&gt;0,COUNT(AY20:AY21)=2),(AY21*3.6)/AY20*100,"")))</f>
        <v/>
      </c>
      <c r="AZ22" s="141" t="str">
        <f>IF(AND(SUM(AZ20:AZ21)&gt;0,AZ20=0),"Missing Input",IF(AND(SUM(AZ20:AZ21)&gt;0,AZ21=0),"Missing Output",IF(AND(SUM(AZ20:AZ21)&gt;0,COUNT(AZ20:AZ21)=2),(AZ21*3.6)/AZ20*100,"")))</f>
        <v/>
      </c>
      <c r="BA22" s="141" t="str">
        <f>IF(AND(SUM(BA20:BA21)&gt;0,BA20=0),"Missing Input",IF(AND(SUM(BA20:BA21)&gt;0,BA21=0),"Missing Output",IF(AND(SUM(BA20:BA21)&gt;0,COUNT(BA20:BA21)=2),(BA21*3.6)/BA20*100,"")))</f>
        <v/>
      </c>
      <c r="BB22" s="141" t="str">
        <f>IF(AND(SUM(BB20:BB21)&gt;0,BB20=0),"Missing Input",IF(AND(SUM(BB20:BB21)&gt;0,BB21=0),"Missing Output",IF(AND(SUM(BB20:BB21)&gt;0,COUNT(BB20:BB21)=2),(BB21*3.6)/BB20*100,"")))</f>
        <v/>
      </c>
      <c r="BC22" s="141" t="str">
        <f t="shared" si="11"/>
        <v/>
      </c>
    </row>
    <row r="23" spans="1:55" s="140" customFormat="1" ht="24" customHeight="1">
      <c r="A23" s="775"/>
      <c r="B23" s="775"/>
      <c r="C23" s="775"/>
      <c r="D23" s="775"/>
      <c r="E23" s="631"/>
      <c r="F23" s="631"/>
      <c r="G23" s="631"/>
      <c r="H23" s="631"/>
      <c r="I23" s="631"/>
      <c r="J23" s="632"/>
      <c r="K23" s="632"/>
      <c r="L23" s="632"/>
      <c r="M23" s="633"/>
      <c r="N23" s="633"/>
      <c r="O23" s="149"/>
      <c r="P23" s="633"/>
      <c r="Q23" s="633"/>
      <c r="R23" s="633"/>
      <c r="S23" s="633"/>
      <c r="T23" s="633"/>
      <c r="U23" s="633"/>
      <c r="V23" s="633"/>
      <c r="W23" s="633"/>
      <c r="X23" s="633"/>
      <c r="Y23" s="149"/>
      <c r="Z23" s="633"/>
      <c r="AA23" s="633"/>
      <c r="AB23" s="149"/>
      <c r="AC23" s="1063" t="s">
        <v>2143</v>
      </c>
      <c r="AE23" s="762" t="s">
        <v>192</v>
      </c>
      <c r="AF23" s="633"/>
      <c r="AG23" s="633"/>
      <c r="AH23" s="633"/>
      <c r="AI23" s="633"/>
      <c r="AJ23" s="633"/>
      <c r="AK23" s="633"/>
      <c r="AL23" s="633"/>
      <c r="AM23" s="633"/>
      <c r="AN23" s="633"/>
      <c r="AO23" s="633"/>
      <c r="AP23" s="633"/>
      <c r="AQ23" s="633"/>
      <c r="AR23" s="633"/>
      <c r="AS23" s="633"/>
      <c r="AT23" s="633"/>
      <c r="AU23" s="633"/>
      <c r="AV23" s="633"/>
      <c r="AW23" s="633"/>
      <c r="AX23" s="633"/>
      <c r="AY23" s="633"/>
      <c r="AZ23" s="633"/>
      <c r="BA23" s="633"/>
      <c r="BB23" s="633"/>
      <c r="BC23" s="633"/>
    </row>
    <row r="24" spans="1:55" s="140" customFormat="1" ht="12.75" customHeight="1">
      <c r="A24" s="775" t="s">
        <v>538</v>
      </c>
      <c r="B24" s="793" t="s">
        <v>1307</v>
      </c>
      <c r="C24" s="775" t="s">
        <v>246</v>
      </c>
      <c r="D24" s="775" t="s">
        <v>1095</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762" t="s">
        <v>649</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row>
    <row r="25" spans="1:55" s="140" customFormat="1" ht="12.75" customHeight="1">
      <c r="A25" s="775" t="s">
        <v>538</v>
      </c>
      <c r="B25" s="793" t="s">
        <v>74</v>
      </c>
      <c r="C25" s="775" t="s">
        <v>246</v>
      </c>
      <c r="D25" s="775" t="s">
        <v>1095</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762" t="s">
        <v>650</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row>
    <row r="26" spans="1:55" s="140" customFormat="1" ht="12.75" customHeight="1">
      <c r="A26" s="775" t="s">
        <v>538</v>
      </c>
      <c r="B26" s="793" t="s">
        <v>75</v>
      </c>
      <c r="C26" s="775" t="s">
        <v>246</v>
      </c>
      <c r="D26" s="775" t="s">
        <v>1095</v>
      </c>
      <c r="E26" s="138">
        <v>0</v>
      </c>
      <c r="F26" s="138">
        <v>0</v>
      </c>
      <c r="G26" s="138">
        <v>0</v>
      </c>
      <c r="H26" s="138">
        <v>0</v>
      </c>
      <c r="I26" s="138">
        <v>0</v>
      </c>
      <c r="J26" s="138">
        <v>0</v>
      </c>
      <c r="K26" s="138">
        <v>0</v>
      </c>
      <c r="L26" s="138">
        <v>0</v>
      </c>
      <c r="M26" s="138">
        <v>0</v>
      </c>
      <c r="N26" s="138">
        <v>0</v>
      </c>
      <c r="O26" s="138">
        <v>0</v>
      </c>
      <c r="P26" s="138">
        <v>0</v>
      </c>
      <c r="Q26" s="138">
        <v>0</v>
      </c>
      <c r="R26" s="138">
        <v>0</v>
      </c>
      <c r="S26" s="138">
        <v>0</v>
      </c>
      <c r="T26" s="138">
        <v>0</v>
      </c>
      <c r="U26" s="138">
        <v>0</v>
      </c>
      <c r="V26" s="138">
        <v>0</v>
      </c>
      <c r="W26" s="138">
        <v>0</v>
      </c>
      <c r="X26" s="138">
        <v>0</v>
      </c>
      <c r="Y26" s="138">
        <v>0</v>
      </c>
      <c r="Z26" s="138">
        <v>0</v>
      </c>
      <c r="AA26" s="138">
        <v>0</v>
      </c>
      <c r="AB26" s="138">
        <v>0</v>
      </c>
      <c r="AC26" s="1054" t="s">
        <v>2225</v>
      </c>
      <c r="AE26" s="762" t="s">
        <v>651</v>
      </c>
      <c r="AF26" s="138">
        <v>0</v>
      </c>
      <c r="AG26" s="138">
        <v>0</v>
      </c>
      <c r="AH26" s="138">
        <v>0</v>
      </c>
      <c r="AI26" s="138">
        <v>0</v>
      </c>
      <c r="AJ26" s="138">
        <v>0</v>
      </c>
      <c r="AK26" s="138">
        <v>0</v>
      </c>
      <c r="AL26" s="138">
        <v>0</v>
      </c>
      <c r="AM26" s="138">
        <v>0</v>
      </c>
      <c r="AN26" s="138">
        <v>0</v>
      </c>
      <c r="AO26" s="138">
        <v>0</v>
      </c>
      <c r="AP26" s="138">
        <v>0</v>
      </c>
      <c r="AQ26" s="138">
        <v>0</v>
      </c>
      <c r="AR26" s="138">
        <v>0</v>
      </c>
      <c r="AS26" s="138">
        <v>0</v>
      </c>
      <c r="AT26" s="138">
        <v>0</v>
      </c>
      <c r="AU26" s="138">
        <v>0</v>
      </c>
      <c r="AV26" s="138">
        <v>0</v>
      </c>
      <c r="AW26" s="138">
        <v>0</v>
      </c>
      <c r="AX26" s="138">
        <v>0</v>
      </c>
      <c r="AY26" s="138">
        <v>0</v>
      </c>
      <c r="AZ26" s="138">
        <v>0</v>
      </c>
      <c r="BA26" s="138">
        <v>0</v>
      </c>
      <c r="BB26" s="138">
        <v>0</v>
      </c>
      <c r="BC26" s="138">
        <v>0</v>
      </c>
    </row>
    <row r="27" spans="1:55" s="140" customFormat="1" ht="12.75" customHeight="1">
      <c r="A27" s="775"/>
      <c r="B27" s="775"/>
      <c r="C27" s="775"/>
      <c r="D27" s="775"/>
      <c r="E27" s="141" t="str">
        <f>IF(AND(SUM(E24:E26)&gt;0,E24=0),"Missing Input",IF(AND(SUM(E24:E26)&gt;0,E25=0),"Missing Output",IF(AND(SUM(E24:E26)&gt;0,E24&gt;0,E25&gt;0),(E25*3.6+E26)/E24*100,"")))</f>
        <v/>
      </c>
      <c r="F27" s="141" t="str">
        <f t="shared" ref="F27:V27" si="12">IF(AND(SUM(F24:F26)&gt;0,F24=0),"Missing Input",IF(AND(SUM(F24:F26)&gt;0,F25=0),"Missing Output",IF(AND(SUM(F24:F26)&gt;0,F24&gt;0,F25&gt;0),(F25*3.6+F26)/F24*100,"")))</f>
        <v/>
      </c>
      <c r="G27" s="141" t="str">
        <f t="shared" si="12"/>
        <v/>
      </c>
      <c r="H27" s="141" t="str">
        <f t="shared" si="12"/>
        <v/>
      </c>
      <c r="I27" s="141" t="str">
        <f t="shared" si="12"/>
        <v/>
      </c>
      <c r="J27" s="141" t="str">
        <f t="shared" si="12"/>
        <v/>
      </c>
      <c r="K27" s="141" t="str">
        <f t="shared" si="12"/>
        <v/>
      </c>
      <c r="L27" s="141" t="str">
        <f t="shared" si="12"/>
        <v/>
      </c>
      <c r="M27" s="141" t="str">
        <f t="shared" si="12"/>
        <v/>
      </c>
      <c r="N27" s="141" t="str">
        <f t="shared" si="12"/>
        <v/>
      </c>
      <c r="O27" s="141" t="str">
        <f t="shared" si="12"/>
        <v/>
      </c>
      <c r="P27" s="141" t="str">
        <f t="shared" si="12"/>
        <v/>
      </c>
      <c r="Q27" s="141" t="str">
        <f t="shared" si="12"/>
        <v/>
      </c>
      <c r="R27" s="141" t="str">
        <f t="shared" si="12"/>
        <v/>
      </c>
      <c r="S27" s="141" t="str">
        <f t="shared" si="12"/>
        <v/>
      </c>
      <c r="T27" s="141" t="str">
        <f t="shared" si="12"/>
        <v/>
      </c>
      <c r="U27" s="141" t="str">
        <f t="shared" si="12"/>
        <v/>
      </c>
      <c r="V27" s="141" t="str">
        <f t="shared" si="12"/>
        <v/>
      </c>
      <c r="W27" s="141" t="str">
        <f t="shared" ref="W27:AB27" si="13">IF(AND(SUM(W24:W26)&gt;0,W24=0),"Missing Input",IF(AND(SUM(W24:W26)&gt;0,W25=0),"Missing Output",IF(AND(SUM(W24:W26)&gt;0,W24&gt;0,W25&gt;0),(W25*3.6+W26)/W24*100,"")))</f>
        <v/>
      </c>
      <c r="X27" s="141" t="str">
        <f t="shared" si="13"/>
        <v/>
      </c>
      <c r="Y27" s="141" t="str">
        <f t="shared" si="13"/>
        <v/>
      </c>
      <c r="Z27" s="141" t="str">
        <f t="shared" si="13"/>
        <v/>
      </c>
      <c r="AA27" s="141" t="str">
        <f t="shared" si="13"/>
        <v/>
      </c>
      <c r="AB27" s="141" t="str">
        <f t="shared" si="13"/>
        <v/>
      </c>
      <c r="AC27" s="1070" t="s">
        <v>2222</v>
      </c>
      <c r="AE27" s="762" t="s">
        <v>965</v>
      </c>
      <c r="AF27" s="141" t="str">
        <f t="shared" ref="AF27:BC27" si="14">IF(AND(SUM(AF24:AF26)&gt;0,AF24=0),"Missing Input",IF(AND(SUM(AF24:AF26)&gt;0,AF25=0),"Missing Output",IF(AND(SUM(AF24:AF26)&gt;0,AF24&gt;0,AF25&gt;0),(AF25*3.6+AF26)/AF24*100,"")))</f>
        <v/>
      </c>
      <c r="AG27" s="141" t="str">
        <f t="shared" si="14"/>
        <v/>
      </c>
      <c r="AH27" s="141" t="str">
        <f t="shared" si="14"/>
        <v/>
      </c>
      <c r="AI27" s="141" t="str">
        <f t="shared" si="14"/>
        <v/>
      </c>
      <c r="AJ27" s="141" t="str">
        <f t="shared" si="14"/>
        <v/>
      </c>
      <c r="AK27" s="141" t="str">
        <f t="shared" si="14"/>
        <v/>
      </c>
      <c r="AL27" s="141" t="str">
        <f t="shared" si="14"/>
        <v/>
      </c>
      <c r="AM27" s="141" t="str">
        <f t="shared" si="14"/>
        <v/>
      </c>
      <c r="AN27" s="141" t="str">
        <f t="shared" si="14"/>
        <v/>
      </c>
      <c r="AO27" s="141" t="str">
        <f t="shared" si="14"/>
        <v/>
      </c>
      <c r="AP27" s="141" t="str">
        <f t="shared" si="14"/>
        <v/>
      </c>
      <c r="AQ27" s="141" t="str">
        <f t="shared" si="14"/>
        <v/>
      </c>
      <c r="AR27" s="141" t="str">
        <f t="shared" si="14"/>
        <v/>
      </c>
      <c r="AS27" s="141" t="str">
        <f t="shared" si="14"/>
        <v/>
      </c>
      <c r="AT27" s="141" t="str">
        <f t="shared" si="14"/>
        <v/>
      </c>
      <c r="AU27" s="141" t="str">
        <f t="shared" si="14"/>
        <v/>
      </c>
      <c r="AV27" s="141" t="str">
        <f t="shared" si="14"/>
        <v/>
      </c>
      <c r="AW27" s="141" t="str">
        <f t="shared" si="14"/>
        <v/>
      </c>
      <c r="AX27" s="141" t="str">
        <f t="shared" si="14"/>
        <v/>
      </c>
      <c r="AY27" s="141" t="str">
        <f>IF(AND(SUM(AY24:AY26)&gt;0,AY24=0),"Missing Input",IF(AND(SUM(AY24:AY26)&gt;0,AY25=0),"Missing Output",IF(AND(SUM(AY24:AY26)&gt;0,AY24&gt;0,AY25&gt;0),(AY25*3.6+AY26)/AY24*100,"")))</f>
        <v/>
      </c>
      <c r="AZ27" s="141" t="str">
        <f>IF(AND(SUM(AZ24:AZ26)&gt;0,AZ24=0),"Missing Input",IF(AND(SUM(AZ24:AZ26)&gt;0,AZ25=0),"Missing Output",IF(AND(SUM(AZ24:AZ26)&gt;0,AZ24&gt;0,AZ25&gt;0),(AZ25*3.6+AZ26)/AZ24*100,"")))</f>
        <v/>
      </c>
      <c r="BA27" s="141" t="str">
        <f>IF(AND(SUM(BA24:BA26)&gt;0,BA24=0),"Missing Input",IF(AND(SUM(BA24:BA26)&gt;0,BA25=0),"Missing Output",IF(AND(SUM(BA24:BA26)&gt;0,BA24&gt;0,BA25&gt;0),(BA25*3.6+BA26)/BA24*100,"")))</f>
        <v/>
      </c>
      <c r="BB27" s="141" t="str">
        <f>IF(AND(SUM(BB24:BB26)&gt;0,BB24=0),"Missing Input",IF(AND(SUM(BB24:BB26)&gt;0,BB25=0),"Missing Output",IF(AND(SUM(BB24:BB26)&gt;0,BB24&gt;0,BB25&gt;0),(BB25*3.6+BB26)/BB24*100,"")))</f>
        <v/>
      </c>
      <c r="BC27" s="141" t="str">
        <f t="shared" si="14"/>
        <v/>
      </c>
    </row>
    <row r="28" spans="1:55" s="140" customFormat="1" ht="24" customHeight="1">
      <c r="A28" s="775"/>
      <c r="B28" s="775"/>
      <c r="C28" s="775"/>
      <c r="D28" s="775"/>
      <c r="E28" s="631"/>
      <c r="F28" s="631"/>
      <c r="G28" s="631"/>
      <c r="H28" s="631"/>
      <c r="I28" s="631"/>
      <c r="J28" s="632"/>
      <c r="K28" s="632"/>
      <c r="L28" s="632"/>
      <c r="M28" s="633"/>
      <c r="N28" s="633"/>
      <c r="O28" s="149"/>
      <c r="P28" s="633"/>
      <c r="Q28" s="633"/>
      <c r="R28" s="633"/>
      <c r="S28" s="633"/>
      <c r="T28" s="633"/>
      <c r="U28" s="633"/>
      <c r="V28" s="633"/>
      <c r="W28" s="633"/>
      <c r="X28" s="633"/>
      <c r="Y28" s="149"/>
      <c r="Z28" s="633"/>
      <c r="AA28" s="633"/>
      <c r="AB28" s="149"/>
      <c r="AC28" s="1066" t="s">
        <v>2154</v>
      </c>
      <c r="AE28" s="762" t="s">
        <v>199</v>
      </c>
      <c r="AF28" s="633"/>
      <c r="AG28" s="633"/>
      <c r="AH28" s="633"/>
      <c r="AI28" s="633"/>
      <c r="AJ28" s="633"/>
      <c r="AK28" s="633"/>
      <c r="AL28" s="633"/>
      <c r="AM28" s="633"/>
      <c r="AN28" s="633"/>
      <c r="AO28" s="633"/>
      <c r="AP28" s="633"/>
      <c r="AQ28" s="633"/>
      <c r="AR28" s="633"/>
      <c r="AS28" s="633"/>
      <c r="AT28" s="633"/>
      <c r="AU28" s="633"/>
      <c r="AV28" s="633"/>
      <c r="AW28" s="633"/>
      <c r="AX28" s="633"/>
      <c r="AY28" s="633"/>
      <c r="AZ28" s="633"/>
      <c r="BA28" s="633"/>
      <c r="BB28" s="633"/>
      <c r="BC28" s="633"/>
    </row>
    <row r="29" spans="1:55" s="140" customFormat="1" ht="12.75" customHeight="1">
      <c r="A29" s="775" t="s">
        <v>538</v>
      </c>
      <c r="B29" s="793" t="s">
        <v>1307</v>
      </c>
      <c r="C29" s="775" t="s">
        <v>247</v>
      </c>
      <c r="D29" s="775" t="s">
        <v>1095</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762" t="s">
        <v>649</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row>
    <row r="30" spans="1:55" s="140" customFormat="1" ht="12.75" customHeight="1">
      <c r="A30" s="775" t="s">
        <v>538</v>
      </c>
      <c r="B30" s="793" t="s">
        <v>75</v>
      </c>
      <c r="C30" s="775" t="s">
        <v>247</v>
      </c>
      <c r="D30" s="775" t="s">
        <v>1095</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2225</v>
      </c>
      <c r="AE30" s="762" t="s">
        <v>651</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row>
    <row r="31" spans="1:55" s="140" customFormat="1" ht="12.75" customHeight="1">
      <c r="A31" s="775"/>
      <c r="B31" s="775"/>
      <c r="C31" s="775"/>
      <c r="D31" s="775"/>
      <c r="E31" s="141" t="str">
        <f>IF(AND(SUM(E29:E30)&gt;0,E29=0),"Missing Input",IF(AND(SUM(E29:E30)&gt;0,E30=0),"Missing Output",IF(AND(SUM(E29:E30)&gt;0,COUNT(E29:E30)=2),(E30/E29)*100,"")))</f>
        <v/>
      </c>
      <c r="F31" s="141" t="str">
        <f t="shared" ref="F31:V31" si="15">IF(AND(SUM(F29:F30)&gt;0,F29=0),"Missing Input",IF(AND(SUM(F29:F30)&gt;0,F30=0),"Missing Output",IF(AND(SUM(F29:F30)&gt;0,COUNT(F29:F30)=2),(F30/F29)*100,"")))</f>
        <v/>
      </c>
      <c r="G31" s="141" t="str">
        <f t="shared" si="15"/>
        <v/>
      </c>
      <c r="H31" s="141" t="str">
        <f t="shared" si="15"/>
        <v/>
      </c>
      <c r="I31" s="141" t="str">
        <f t="shared" si="15"/>
        <v/>
      </c>
      <c r="J31" s="141" t="str">
        <f t="shared" si="15"/>
        <v/>
      </c>
      <c r="K31" s="141" t="str">
        <f t="shared" si="15"/>
        <v/>
      </c>
      <c r="L31" s="141" t="str">
        <f t="shared" si="15"/>
        <v/>
      </c>
      <c r="M31" s="141" t="str">
        <f t="shared" si="15"/>
        <v/>
      </c>
      <c r="N31" s="141" t="str">
        <f t="shared" si="15"/>
        <v/>
      </c>
      <c r="O31" s="141" t="str">
        <f t="shared" si="15"/>
        <v/>
      </c>
      <c r="P31" s="141" t="str">
        <f t="shared" si="15"/>
        <v/>
      </c>
      <c r="Q31" s="141" t="str">
        <f t="shared" si="15"/>
        <v/>
      </c>
      <c r="R31" s="141" t="str">
        <f t="shared" si="15"/>
        <v/>
      </c>
      <c r="S31" s="141" t="str">
        <f t="shared" si="15"/>
        <v/>
      </c>
      <c r="T31" s="141" t="str">
        <f t="shared" si="15"/>
        <v/>
      </c>
      <c r="U31" s="141" t="str">
        <f t="shared" si="15"/>
        <v/>
      </c>
      <c r="V31" s="141" t="str">
        <f t="shared" si="15"/>
        <v/>
      </c>
      <c r="W31" s="141" t="str">
        <f t="shared" ref="W31:AB31" si="16">IF(AND(SUM(W29:W30)&gt;0,W29=0),"Missing Input",IF(AND(SUM(W29:W30)&gt;0,W30=0),"Missing Output",IF(AND(SUM(W29:W30)&gt;0,COUNT(W29:W30)=2),(W30/W29)*100,"")))</f>
        <v/>
      </c>
      <c r="X31" s="141" t="str">
        <f t="shared" si="16"/>
        <v/>
      </c>
      <c r="Y31" s="141" t="str">
        <f t="shared" si="16"/>
        <v/>
      </c>
      <c r="Z31" s="141" t="str">
        <f t="shared" si="16"/>
        <v/>
      </c>
      <c r="AA31" s="141" t="str">
        <f t="shared" si="16"/>
        <v/>
      </c>
      <c r="AB31" s="141" t="str">
        <f t="shared" si="16"/>
        <v/>
      </c>
      <c r="AC31" s="1070" t="s">
        <v>2222</v>
      </c>
      <c r="AE31" s="762" t="s">
        <v>965</v>
      </c>
      <c r="AF31" s="141" t="str">
        <f t="shared" ref="AF31:BC31" si="17">IF(AND(SUM(AF29:AF30)&gt;0,AF29=0),"Missing Input",IF(AND(SUM(AF29:AF30)&gt;0,AF30=0),"Missing Output",IF(AND(SUM(AF29:AF30)&gt;0,COUNT(AF29:AF30)=2),(AF30/AF29)*100,"")))</f>
        <v/>
      </c>
      <c r="AG31" s="141" t="str">
        <f t="shared" si="17"/>
        <v/>
      </c>
      <c r="AH31" s="141" t="str">
        <f t="shared" si="17"/>
        <v/>
      </c>
      <c r="AI31" s="141" t="str">
        <f t="shared" si="17"/>
        <v/>
      </c>
      <c r="AJ31" s="141" t="str">
        <f t="shared" si="17"/>
        <v/>
      </c>
      <c r="AK31" s="141" t="str">
        <f t="shared" si="17"/>
        <v/>
      </c>
      <c r="AL31" s="141" t="str">
        <f t="shared" si="17"/>
        <v/>
      </c>
      <c r="AM31" s="141" t="str">
        <f t="shared" si="17"/>
        <v/>
      </c>
      <c r="AN31" s="141" t="str">
        <f t="shared" si="17"/>
        <v/>
      </c>
      <c r="AO31" s="141" t="str">
        <f t="shared" si="17"/>
        <v/>
      </c>
      <c r="AP31" s="141" t="str">
        <f t="shared" si="17"/>
        <v/>
      </c>
      <c r="AQ31" s="141" t="str">
        <f t="shared" si="17"/>
        <v/>
      </c>
      <c r="AR31" s="141" t="str">
        <f t="shared" si="17"/>
        <v/>
      </c>
      <c r="AS31" s="141" t="str">
        <f t="shared" si="17"/>
        <v/>
      </c>
      <c r="AT31" s="141" t="str">
        <f t="shared" si="17"/>
        <v/>
      </c>
      <c r="AU31" s="141" t="str">
        <f t="shared" si="17"/>
        <v/>
      </c>
      <c r="AV31" s="141" t="str">
        <f t="shared" si="17"/>
        <v/>
      </c>
      <c r="AW31" s="141" t="str">
        <f t="shared" si="17"/>
        <v/>
      </c>
      <c r="AX31" s="141" t="str">
        <f t="shared" si="17"/>
        <v/>
      </c>
      <c r="AY31" s="141" t="str">
        <f>IF(AND(SUM(AY29:AY30)&gt;0,AY29=0),"Missing Input",IF(AND(SUM(AY29:AY30)&gt;0,AY30=0),"Missing Output",IF(AND(SUM(AY29:AY30)&gt;0,COUNT(AY29:AY30)=2),(AY30/AY29)*100,"")))</f>
        <v/>
      </c>
      <c r="AZ31" s="141" t="str">
        <f>IF(AND(SUM(AZ29:AZ30)&gt;0,AZ29=0),"Missing Input",IF(AND(SUM(AZ29:AZ30)&gt;0,AZ30=0),"Missing Output",IF(AND(SUM(AZ29:AZ30)&gt;0,COUNT(AZ29:AZ30)=2),(AZ30/AZ29)*100,"")))</f>
        <v/>
      </c>
      <c r="BA31" s="141" t="str">
        <f>IF(AND(SUM(BA29:BA30)&gt;0,BA29=0),"Missing Input",IF(AND(SUM(BA29:BA30)&gt;0,BA30=0),"Missing Output",IF(AND(SUM(BA29:BA30)&gt;0,COUNT(BA29:BA30)=2),(BA30/BA29)*100,"")))</f>
        <v/>
      </c>
      <c r="BB31" s="141" t="str">
        <f>IF(AND(SUM(BB29:BB30)&gt;0,BB29=0),"Missing Input",IF(AND(SUM(BB29:BB30)&gt;0,BB30=0),"Missing Output",IF(AND(SUM(BB29:BB30)&gt;0,COUNT(BB29:BB30)=2),(BB30/BB29)*100,"")))</f>
        <v/>
      </c>
      <c r="BC31" s="141" t="str">
        <f t="shared" si="17"/>
        <v/>
      </c>
    </row>
    <row r="32" spans="1:55" s="140" customFormat="1" ht="24" customHeight="1">
      <c r="A32" s="775"/>
      <c r="B32" s="775"/>
      <c r="C32" s="775"/>
      <c r="D32" s="775"/>
      <c r="E32" s="147"/>
      <c r="F32" s="147"/>
      <c r="G32" s="147"/>
      <c r="H32" s="147"/>
      <c r="I32" s="147"/>
      <c r="J32" s="148"/>
      <c r="K32" s="148"/>
      <c r="L32" s="148"/>
      <c r="M32" s="149"/>
      <c r="N32" s="149"/>
      <c r="O32" s="149"/>
      <c r="P32" s="149"/>
      <c r="Q32" s="149"/>
      <c r="R32" s="149"/>
      <c r="S32" s="149"/>
      <c r="T32" s="149"/>
      <c r="U32" s="149"/>
      <c r="V32" s="149"/>
      <c r="W32" s="149"/>
      <c r="X32" s="149"/>
      <c r="Y32" s="149"/>
      <c r="Z32" s="149"/>
      <c r="AA32" s="149"/>
      <c r="AB32" s="149"/>
      <c r="AC32" s="1071" t="s">
        <v>2223</v>
      </c>
      <c r="AE32" s="762" t="s">
        <v>759</v>
      </c>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row>
    <row r="33" spans="1:55" s="140" customFormat="1">
      <c r="A33" s="775" t="s">
        <v>538</v>
      </c>
      <c r="B33" s="793" t="s">
        <v>74</v>
      </c>
      <c r="C33" s="775" t="s">
        <v>615</v>
      </c>
      <c r="D33" s="775" t="s">
        <v>1095</v>
      </c>
      <c r="E33" s="718">
        <f>SUM(E8,E12,E21,E25)</f>
        <v>0</v>
      </c>
      <c r="F33" s="718">
        <f t="shared" ref="F33:R33" si="18">SUM(F8,F12,F21,F25)</f>
        <v>0</v>
      </c>
      <c r="G33" s="718">
        <f t="shared" si="18"/>
        <v>0</v>
      </c>
      <c r="H33" s="718">
        <f t="shared" si="18"/>
        <v>0</v>
      </c>
      <c r="I33" s="718">
        <f t="shared" si="18"/>
        <v>0</v>
      </c>
      <c r="J33" s="718">
        <f t="shared" si="18"/>
        <v>0</v>
      </c>
      <c r="K33" s="718">
        <f t="shared" si="18"/>
        <v>0</v>
      </c>
      <c r="L33" s="718">
        <f t="shared" si="18"/>
        <v>0</v>
      </c>
      <c r="M33" s="718">
        <f t="shared" si="18"/>
        <v>0</v>
      </c>
      <c r="N33" s="718">
        <f t="shared" si="18"/>
        <v>0</v>
      </c>
      <c r="O33" s="722">
        <f t="shared" si="18"/>
        <v>0</v>
      </c>
      <c r="P33" s="718">
        <f t="shared" si="18"/>
        <v>0</v>
      </c>
      <c r="Q33" s="718">
        <f t="shared" si="18"/>
        <v>0</v>
      </c>
      <c r="R33" s="718">
        <f t="shared" si="18"/>
        <v>0</v>
      </c>
      <c r="S33" s="718">
        <f t="shared" ref="S33:AB33" si="19">SUM(S8,S12,S21,S25)</f>
        <v>0</v>
      </c>
      <c r="T33" s="718">
        <f t="shared" si="19"/>
        <v>0</v>
      </c>
      <c r="U33" s="718">
        <f t="shared" si="19"/>
        <v>0</v>
      </c>
      <c r="V33" s="718">
        <f t="shared" si="19"/>
        <v>0</v>
      </c>
      <c r="W33" s="718">
        <f t="shared" si="19"/>
        <v>0</v>
      </c>
      <c r="X33" s="718">
        <f>SUM(X8,X12,X21,X25)</f>
        <v>0</v>
      </c>
      <c r="Y33" s="722">
        <f>SUM(Y8,Y12,Y21,Y25)</f>
        <v>0</v>
      </c>
      <c r="Z33" s="718">
        <f>SUM(Z8,Z12,Z21,Z25)</f>
        <v>0</v>
      </c>
      <c r="AA33" s="718">
        <f>SUM(AA8,AA12,AA21,AA25)</f>
        <v>0</v>
      </c>
      <c r="AB33" s="722">
        <f t="shared" si="19"/>
        <v>0</v>
      </c>
      <c r="AC33" s="1072" t="s">
        <v>2224</v>
      </c>
      <c r="AE33" s="762" t="s">
        <v>652</v>
      </c>
      <c r="AF33" s="133">
        <f t="shared" ref="AF33:BC33" si="20">SUM(AF8,AF12,AF21,AF25)</f>
        <v>0</v>
      </c>
      <c r="AG33" s="133">
        <f t="shared" si="20"/>
        <v>0</v>
      </c>
      <c r="AH33" s="133">
        <f t="shared" si="20"/>
        <v>0</v>
      </c>
      <c r="AI33" s="133">
        <f t="shared" si="20"/>
        <v>0</v>
      </c>
      <c r="AJ33" s="133">
        <f t="shared" si="20"/>
        <v>0</v>
      </c>
      <c r="AK33" s="133">
        <f t="shared" si="20"/>
        <v>0</v>
      </c>
      <c r="AL33" s="133">
        <f t="shared" si="20"/>
        <v>0</v>
      </c>
      <c r="AM33" s="133">
        <f t="shared" si="20"/>
        <v>0</v>
      </c>
      <c r="AN33" s="133">
        <f t="shared" si="20"/>
        <v>0</v>
      </c>
      <c r="AO33" s="133">
        <f t="shared" si="20"/>
        <v>0</v>
      </c>
      <c r="AP33" s="133">
        <f t="shared" si="20"/>
        <v>0</v>
      </c>
      <c r="AQ33" s="133">
        <f t="shared" si="20"/>
        <v>0</v>
      </c>
      <c r="AR33" s="133">
        <f t="shared" si="20"/>
        <v>0</v>
      </c>
      <c r="AS33" s="133">
        <f t="shared" si="20"/>
        <v>0</v>
      </c>
      <c r="AT33" s="133">
        <f t="shared" si="20"/>
        <v>0</v>
      </c>
      <c r="AU33" s="133">
        <f t="shared" si="20"/>
        <v>0</v>
      </c>
      <c r="AV33" s="133">
        <f t="shared" si="20"/>
        <v>0</v>
      </c>
      <c r="AW33" s="133">
        <f t="shared" si="20"/>
        <v>0</v>
      </c>
      <c r="AX33" s="133">
        <f t="shared" si="20"/>
        <v>0</v>
      </c>
      <c r="AY33" s="133">
        <f>SUM(AY8,AY12,AY21,AY25)</f>
        <v>0</v>
      </c>
      <c r="AZ33" s="133">
        <f>SUM(AZ8,AZ12,AZ21,AZ25)</f>
        <v>0</v>
      </c>
      <c r="BA33" s="133">
        <f>SUM(BA8,BA12,BA21,BA25)</f>
        <v>0</v>
      </c>
      <c r="BB33" s="133">
        <f>SUM(BB8,BB12,BB21,BB25)</f>
        <v>0</v>
      </c>
      <c r="BC33" s="133">
        <f t="shared" si="20"/>
        <v>0</v>
      </c>
    </row>
    <row r="34" spans="1:55" s="140" customFormat="1" ht="12.75" thickBot="1">
      <c r="A34" s="775" t="s">
        <v>538</v>
      </c>
      <c r="B34" s="775" t="s">
        <v>75</v>
      </c>
      <c r="C34" s="775" t="s">
        <v>615</v>
      </c>
      <c r="D34" s="775" t="s">
        <v>1095</v>
      </c>
      <c r="E34" s="720">
        <f>SUM(E13,E17,E26,E30)</f>
        <v>0</v>
      </c>
      <c r="F34" s="720">
        <f t="shared" ref="F34:R34" si="21">SUM(F13,F17,F26,F30)</f>
        <v>0</v>
      </c>
      <c r="G34" s="720">
        <f t="shared" si="21"/>
        <v>0</v>
      </c>
      <c r="H34" s="720">
        <f t="shared" si="21"/>
        <v>0</v>
      </c>
      <c r="I34" s="720">
        <f t="shared" si="21"/>
        <v>0</v>
      </c>
      <c r="J34" s="720">
        <f t="shared" si="21"/>
        <v>0</v>
      </c>
      <c r="K34" s="720">
        <f t="shared" si="21"/>
        <v>0</v>
      </c>
      <c r="L34" s="720">
        <f t="shared" si="21"/>
        <v>0</v>
      </c>
      <c r="M34" s="720">
        <f t="shared" si="21"/>
        <v>0</v>
      </c>
      <c r="N34" s="720">
        <f t="shared" si="21"/>
        <v>0</v>
      </c>
      <c r="O34" s="723">
        <f t="shared" si="21"/>
        <v>0</v>
      </c>
      <c r="P34" s="720">
        <f t="shared" si="21"/>
        <v>0</v>
      </c>
      <c r="Q34" s="720">
        <f t="shared" si="21"/>
        <v>0</v>
      </c>
      <c r="R34" s="720">
        <f t="shared" si="21"/>
        <v>0</v>
      </c>
      <c r="S34" s="720">
        <f t="shared" ref="S34:AB34" si="22">SUM(S13,S17,S26,S30)</f>
        <v>0</v>
      </c>
      <c r="T34" s="720">
        <f t="shared" si="22"/>
        <v>0</v>
      </c>
      <c r="U34" s="720">
        <f t="shared" si="22"/>
        <v>0</v>
      </c>
      <c r="V34" s="720">
        <f t="shared" si="22"/>
        <v>0</v>
      </c>
      <c r="W34" s="720">
        <f t="shared" si="22"/>
        <v>0</v>
      </c>
      <c r="X34" s="720">
        <f>SUM(X13,X17,X26,X30)</f>
        <v>0</v>
      </c>
      <c r="Y34" s="723">
        <f>SUM(Y13,Y17,Y26,Y30)</f>
        <v>0</v>
      </c>
      <c r="Z34" s="720">
        <f>SUM(Z13,Z17,Z26,Z30)</f>
        <v>0</v>
      </c>
      <c r="AA34" s="720">
        <f>SUM(AA13,AA17,AA26,AA30)</f>
        <v>0</v>
      </c>
      <c r="AB34" s="723">
        <f t="shared" si="22"/>
        <v>0</v>
      </c>
      <c r="AC34" s="1073" t="s">
        <v>2225</v>
      </c>
      <c r="AE34" s="764" t="s">
        <v>653</v>
      </c>
      <c r="AF34" s="134">
        <f t="shared" ref="AF34:BC34" si="23">SUM(AF13,AF17,AF26,AF30)</f>
        <v>0</v>
      </c>
      <c r="AG34" s="134">
        <f t="shared" si="23"/>
        <v>0</v>
      </c>
      <c r="AH34" s="134">
        <f t="shared" si="23"/>
        <v>0</v>
      </c>
      <c r="AI34" s="134">
        <f t="shared" si="23"/>
        <v>0</v>
      </c>
      <c r="AJ34" s="134">
        <f t="shared" si="23"/>
        <v>0</v>
      </c>
      <c r="AK34" s="134">
        <f t="shared" si="23"/>
        <v>0</v>
      </c>
      <c r="AL34" s="134">
        <f t="shared" si="23"/>
        <v>0</v>
      </c>
      <c r="AM34" s="134">
        <f t="shared" si="23"/>
        <v>0</v>
      </c>
      <c r="AN34" s="134">
        <f t="shared" si="23"/>
        <v>0</v>
      </c>
      <c r="AO34" s="134">
        <f t="shared" si="23"/>
        <v>0</v>
      </c>
      <c r="AP34" s="134">
        <f t="shared" si="23"/>
        <v>0</v>
      </c>
      <c r="AQ34" s="134">
        <f t="shared" si="23"/>
        <v>0</v>
      </c>
      <c r="AR34" s="134">
        <f t="shared" si="23"/>
        <v>0</v>
      </c>
      <c r="AS34" s="134">
        <f t="shared" si="23"/>
        <v>0</v>
      </c>
      <c r="AT34" s="134">
        <f t="shared" si="23"/>
        <v>0</v>
      </c>
      <c r="AU34" s="134">
        <f t="shared" si="23"/>
        <v>0</v>
      </c>
      <c r="AV34" s="134">
        <f t="shared" si="23"/>
        <v>0</v>
      </c>
      <c r="AW34" s="134">
        <f t="shared" si="23"/>
        <v>0</v>
      </c>
      <c r="AX34" s="134">
        <f t="shared" si="23"/>
        <v>0</v>
      </c>
      <c r="AY34" s="134">
        <f>SUM(AY13,AY17,AY26,AY30)</f>
        <v>0</v>
      </c>
      <c r="AZ34" s="134">
        <f>SUM(AZ13,AZ17,AZ26,AZ30)</f>
        <v>0</v>
      </c>
      <c r="BA34" s="134">
        <f>SUM(BA13,BA17,BA26,BA30)</f>
        <v>0</v>
      </c>
      <c r="BB34" s="134">
        <f>SUM(BB13,BB17,BB26,BB30)</f>
        <v>0</v>
      </c>
      <c r="BC34" s="134">
        <f t="shared" si="23"/>
        <v>0</v>
      </c>
    </row>
  </sheetData>
  <phoneticPr fontId="11" type="noConversion"/>
  <conditionalFormatting sqref="E6:Z34">
    <cfRule type="expression" dxfId="131" priority="2" stopIfTrue="1">
      <formula>E6&lt;&gt;AF6</formula>
    </cfRule>
  </conditionalFormatting>
  <conditionalFormatting sqref="AB6:AB34">
    <cfRule type="expression" dxfId="130" priority="155" stopIfTrue="1">
      <formula>AB6&lt;&gt;BC6</formula>
    </cfRule>
  </conditionalFormatting>
  <conditionalFormatting sqref="AA6:AA34">
    <cfRule type="expression" dxfId="129" priority="1" stopIfTrue="1">
      <formula>AA6&lt;&gt;BB6</formula>
    </cfRule>
  </conditionalFormatting>
  <dataValidations count="1">
    <dataValidation type="whole" operator="greaterThanOrEqual" allowBlank="1" showInputMessage="1" showErrorMessage="1" error="Positive whole numbers only / Nombres entiers positifs uniquement" sqref="AF11:BC13 AF7:BC8 AF29:BC30 AF24:BC26 AF20:BC21 AF16:BC17 E11:AB13 E7:AB8 E29:AB30 E24:AB26 E20:AB21 E16:AB17">
      <formula1>0</formula1>
    </dataValidation>
  </dataValidations>
  <pageMargins left="0.25" right="0.25" top="0.5" bottom="0.3" header="0.5" footer="0.5"/>
  <pageSetup paperSize="9" scale="59" orientation="landscape" r:id="rId1"/>
  <headerFooter alignWithMargins="0"/>
  <legacyDrawing r:id="rId2"/>
</worksheet>
</file>

<file path=xl/worksheets/sheet63.xml><?xml version="1.0" encoding="utf-8"?>
<worksheet xmlns="http://schemas.openxmlformats.org/spreadsheetml/2006/main" xmlns:r="http://schemas.openxmlformats.org/officeDocument/2006/relationships">
  <sheetPr codeName="Sheet_TS57" enableFormatConditionsCalculation="0">
    <tabColor indexed="43"/>
    <pageSetUpPr fitToPage="1"/>
  </sheetPr>
  <dimension ref="A1:BP40"/>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17" sqref="AC17"/>
    </sheetView>
  </sheetViews>
  <sheetFormatPr defaultRowHeight="12"/>
  <cols>
    <col min="1" max="4" width="10.140625" style="777" hidden="1" customWidth="1"/>
    <col min="5" max="28" width="8.7109375" style="95" customWidth="1"/>
    <col min="29" max="29" width="30.7109375" style="777" customWidth="1"/>
    <col min="30" max="30" width="9.140625" style="95" hidden="1" customWidth="1"/>
    <col min="31" max="31" width="33.42578125" style="777" hidden="1" customWidth="1"/>
    <col min="32" max="68" width="9.140625" style="95" hidden="1" customWidth="1"/>
    <col min="69" max="78" width="9.140625" style="95" customWidth="1"/>
    <col min="79" max="16384" width="9.140625" style="95"/>
  </cols>
  <sheetData>
    <row r="1" spans="1:55" ht="48.95" customHeight="1">
      <c r="F1" s="402"/>
      <c r="G1" s="220"/>
      <c r="H1" s="220"/>
      <c r="I1" s="1075" t="s">
        <v>2262</v>
      </c>
      <c r="J1" s="220"/>
      <c r="K1" s="220"/>
      <c r="L1" s="220"/>
      <c r="N1" s="402"/>
      <c r="O1" s="221"/>
      <c r="P1" s="221"/>
      <c r="Q1" s="221"/>
      <c r="R1" s="221"/>
      <c r="S1" s="221"/>
      <c r="T1" s="221"/>
      <c r="U1" s="1075" t="s">
        <v>2262</v>
      </c>
      <c r="V1" s="221"/>
      <c r="W1" s="221"/>
      <c r="X1" s="221"/>
      <c r="Y1" s="221"/>
      <c r="Z1" s="221"/>
      <c r="AA1" s="221"/>
      <c r="AB1" s="221"/>
      <c r="AC1" s="1040">
        <f ca="1">NOW()</f>
        <v>41912.572466666665</v>
      </c>
      <c r="AE1" s="787" t="s">
        <v>780</v>
      </c>
    </row>
    <row r="2" spans="1:55"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c r="AE2" s="770"/>
    </row>
    <row r="3" spans="1:55"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E3" s="772"/>
    </row>
    <row r="4" spans="1:55" s="99" customFormat="1">
      <c r="A4" s="759" t="s">
        <v>1304</v>
      </c>
      <c r="B4" s="759" t="s">
        <v>1302</v>
      </c>
      <c r="C4" s="759" t="s">
        <v>1303</v>
      </c>
      <c r="D4" s="760" t="s">
        <v>1305</v>
      </c>
      <c r="E4" s="98"/>
      <c r="F4" s="98"/>
      <c r="G4" s="98"/>
      <c r="H4" s="98"/>
      <c r="I4" s="98"/>
      <c r="J4" s="98"/>
      <c r="K4" s="98"/>
      <c r="L4" s="98"/>
      <c r="AC4" s="771"/>
      <c r="AE4" s="772"/>
    </row>
    <row r="5" spans="1:55" s="99"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137" customFormat="1" ht="24" customHeight="1" thickBot="1">
      <c r="A6" s="789"/>
      <c r="B6" s="789"/>
      <c r="C6" s="789"/>
      <c r="D6" s="789"/>
      <c r="E6" s="626"/>
      <c r="F6" s="626"/>
      <c r="G6" s="626"/>
      <c r="H6" s="626"/>
      <c r="I6" s="626"/>
      <c r="J6" s="626"/>
      <c r="K6" s="626"/>
      <c r="L6" s="626"/>
      <c r="M6" s="626"/>
      <c r="N6" s="626"/>
      <c r="O6" s="126"/>
      <c r="P6" s="627"/>
      <c r="Q6" s="627"/>
      <c r="R6" s="627"/>
      <c r="S6" s="627"/>
      <c r="T6" s="627"/>
      <c r="U6" s="627"/>
      <c r="V6" s="627"/>
      <c r="W6" s="627"/>
      <c r="X6" s="627"/>
      <c r="Y6" s="126"/>
      <c r="Z6" s="627"/>
      <c r="AA6" s="627"/>
      <c r="AB6" s="126"/>
      <c r="AC6" s="1069" t="s">
        <v>2142</v>
      </c>
      <c r="AE6" s="763" t="s">
        <v>186</v>
      </c>
      <c r="AF6" s="249"/>
      <c r="AG6" s="627"/>
      <c r="AH6" s="627"/>
      <c r="AI6" s="627"/>
      <c r="AJ6" s="627"/>
      <c r="AK6" s="627"/>
      <c r="AL6" s="627"/>
      <c r="AM6" s="627"/>
      <c r="AN6" s="627"/>
      <c r="AO6" s="627"/>
      <c r="AP6" s="627"/>
      <c r="AQ6" s="627"/>
      <c r="AR6" s="627"/>
      <c r="AS6" s="627"/>
      <c r="AT6" s="627"/>
      <c r="AU6" s="627"/>
      <c r="AV6" s="627"/>
      <c r="AW6" s="627"/>
      <c r="AX6" s="627"/>
      <c r="AY6" s="627"/>
      <c r="AZ6" s="627"/>
      <c r="BA6" s="627"/>
      <c r="BB6" s="627"/>
      <c r="BC6" s="627"/>
    </row>
    <row r="7" spans="1:55" s="140" customFormat="1" ht="12.75" customHeight="1">
      <c r="A7" s="775" t="s">
        <v>538</v>
      </c>
      <c r="B7" s="775" t="s">
        <v>73</v>
      </c>
      <c r="C7" s="775" t="s">
        <v>555</v>
      </c>
      <c r="D7" s="775" t="s">
        <v>52</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2219</v>
      </c>
      <c r="AE7" s="762" t="s">
        <v>1474</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row>
    <row r="8" spans="1:55" s="140" customFormat="1" ht="12.75" customHeight="1">
      <c r="A8" s="775" t="s">
        <v>538</v>
      </c>
      <c r="B8" s="775" t="s">
        <v>1307</v>
      </c>
      <c r="C8" s="775" t="s">
        <v>555</v>
      </c>
      <c r="D8" s="775" t="s">
        <v>52</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2220</v>
      </c>
      <c r="AE8" s="762" t="s">
        <v>636</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row>
    <row r="9" spans="1:55" s="140" customFormat="1" ht="12.75" customHeight="1">
      <c r="A9" s="775" t="s">
        <v>538</v>
      </c>
      <c r="B9" s="775" t="s">
        <v>74</v>
      </c>
      <c r="C9" s="775" t="s">
        <v>555</v>
      </c>
      <c r="D9" s="775" t="s">
        <v>52</v>
      </c>
      <c r="E9" s="138">
        <v>0</v>
      </c>
      <c r="F9" s="138">
        <v>0</v>
      </c>
      <c r="G9" s="138">
        <v>0</v>
      </c>
      <c r="H9" s="138">
        <v>0</v>
      </c>
      <c r="I9" s="138">
        <v>0</v>
      </c>
      <c r="J9" s="138">
        <v>0</v>
      </c>
      <c r="K9" s="138">
        <v>0</v>
      </c>
      <c r="L9" s="138">
        <v>0</v>
      </c>
      <c r="M9" s="138">
        <v>0</v>
      </c>
      <c r="N9" s="138">
        <v>0</v>
      </c>
      <c r="O9" s="138">
        <v>0</v>
      </c>
      <c r="P9" s="138">
        <v>0</v>
      </c>
      <c r="Q9" s="138">
        <v>0</v>
      </c>
      <c r="R9" s="138">
        <v>0</v>
      </c>
      <c r="S9" s="138">
        <v>0</v>
      </c>
      <c r="T9" s="138">
        <v>0</v>
      </c>
      <c r="U9" s="138">
        <v>0</v>
      </c>
      <c r="V9" s="138">
        <v>0</v>
      </c>
      <c r="W9" s="138">
        <v>0</v>
      </c>
      <c r="X9" s="138">
        <v>0</v>
      </c>
      <c r="Y9" s="138">
        <v>0</v>
      </c>
      <c r="Z9" s="138">
        <v>0</v>
      </c>
      <c r="AA9" s="138">
        <v>0</v>
      </c>
      <c r="AB9" s="138">
        <v>0</v>
      </c>
      <c r="AC9" s="1054" t="s">
        <v>2221</v>
      </c>
      <c r="AE9" s="762" t="s">
        <v>637</v>
      </c>
      <c r="AF9" s="138">
        <v>0</v>
      </c>
      <c r="AG9" s="138">
        <v>0</v>
      </c>
      <c r="AH9" s="138">
        <v>0</v>
      </c>
      <c r="AI9" s="138">
        <v>0</v>
      </c>
      <c r="AJ9" s="138">
        <v>0</v>
      </c>
      <c r="AK9" s="138">
        <v>0</v>
      </c>
      <c r="AL9" s="138">
        <v>0</v>
      </c>
      <c r="AM9" s="138">
        <v>0</v>
      </c>
      <c r="AN9" s="138">
        <v>0</v>
      </c>
      <c r="AO9" s="138">
        <v>0</v>
      </c>
      <c r="AP9" s="138">
        <v>0</v>
      </c>
      <c r="AQ9" s="138">
        <v>0</v>
      </c>
      <c r="AR9" s="138">
        <v>0</v>
      </c>
      <c r="AS9" s="138">
        <v>0</v>
      </c>
      <c r="AT9" s="138">
        <v>0</v>
      </c>
      <c r="AU9" s="138">
        <v>0</v>
      </c>
      <c r="AV9" s="138">
        <v>0</v>
      </c>
      <c r="AW9" s="138">
        <v>0</v>
      </c>
      <c r="AX9" s="138">
        <v>0</v>
      </c>
      <c r="AY9" s="138">
        <v>0</v>
      </c>
      <c r="AZ9" s="138">
        <v>0</v>
      </c>
      <c r="BA9" s="138">
        <v>0</v>
      </c>
      <c r="BB9" s="138">
        <v>0</v>
      </c>
      <c r="BC9" s="138">
        <v>0</v>
      </c>
    </row>
    <row r="10" spans="1:55" s="140" customFormat="1" ht="12.75" customHeight="1">
      <c r="A10" s="775"/>
      <c r="B10" s="775"/>
      <c r="C10" s="775"/>
      <c r="D10" s="775"/>
      <c r="E10" s="141" t="str">
        <f>IF(AND(SUM(E7:E9)&gt;0,E8=0),"Missing Input",IF(AND(SUM(E7:E8)&gt;0,E9=0),"Missing Output",IF(AND(SUM(E7:E9)&gt;0,E8&gt;0,E9&gt;0),(E9*3.6)/E8*100,"")))</f>
        <v/>
      </c>
      <c r="F10" s="141" t="str">
        <f t="shared" ref="F10:AB10" si="0">IF(AND(SUM(F7:F9)&gt;0,F8=0),"Missing Input",IF(AND(SUM(F7:F8)&gt;0,F9=0),"Missing Output",IF(AND(SUM(F7:F9)&gt;0,F8&gt;0,F9&gt;0),(F9*3.6)/F8*100,"")))</f>
        <v/>
      </c>
      <c r="G10" s="141" t="str">
        <f t="shared" si="0"/>
        <v/>
      </c>
      <c r="H10" s="141" t="str">
        <f t="shared" si="0"/>
        <v/>
      </c>
      <c r="I10" s="141" t="str">
        <f t="shared" si="0"/>
        <v/>
      </c>
      <c r="J10" s="141" t="str">
        <f t="shared" si="0"/>
        <v/>
      </c>
      <c r="K10" s="141" t="str">
        <f t="shared" si="0"/>
        <v/>
      </c>
      <c r="L10" s="141" t="str">
        <f t="shared" si="0"/>
        <v/>
      </c>
      <c r="M10" s="141" t="str">
        <f t="shared" si="0"/>
        <v/>
      </c>
      <c r="N10" s="141" t="str">
        <f t="shared" si="0"/>
        <v/>
      </c>
      <c r="O10" s="141" t="str">
        <f t="shared" si="0"/>
        <v/>
      </c>
      <c r="P10" s="141" t="str">
        <f t="shared" si="0"/>
        <v/>
      </c>
      <c r="Q10" s="141" t="str">
        <f t="shared" si="0"/>
        <v/>
      </c>
      <c r="R10" s="141" t="str">
        <f t="shared" si="0"/>
        <v/>
      </c>
      <c r="S10" s="141" t="str">
        <f t="shared" si="0"/>
        <v/>
      </c>
      <c r="T10" s="141" t="str">
        <f t="shared" si="0"/>
        <v/>
      </c>
      <c r="U10" s="141" t="str">
        <f t="shared" si="0"/>
        <v/>
      </c>
      <c r="V10" s="141" t="str">
        <f t="shared" si="0"/>
        <v/>
      </c>
      <c r="W10" s="141" t="str">
        <f t="shared" si="0"/>
        <v/>
      </c>
      <c r="X10" s="141" t="str">
        <f>IF(AND(SUM(X7:X9)&gt;0,X8=0),"Missing Input",IF(AND(SUM(X7:X8)&gt;0,X9=0),"Missing Output",IF(AND(SUM(X7:X9)&gt;0,X8&gt;0,X9&gt;0),(X9*3.6)/X8*100,"")))</f>
        <v/>
      </c>
      <c r="Y10" s="141" t="str">
        <f>IF(AND(SUM(Y7:Y9)&gt;0,Y8=0),"Missing Input",IF(AND(SUM(Y7:Y8)&gt;0,Y9=0),"Missing Output",IF(AND(SUM(Y7:Y9)&gt;0,Y8&gt;0,Y9&gt;0),(Y9*3.6)/Y8*100,"")))</f>
        <v/>
      </c>
      <c r="Z10" s="141" t="str">
        <f>IF(AND(SUM(Z7:Z9)&gt;0,Z8=0),"Missing Input",IF(AND(SUM(Z7:Z8)&gt;0,Z9=0),"Missing Output",IF(AND(SUM(Z7:Z9)&gt;0,Z8&gt;0,Z9&gt;0),(Z9*3.6)/Z8*100,"")))</f>
        <v/>
      </c>
      <c r="AA10" s="141" t="str">
        <f>IF(AND(SUM(AA7:AA9)&gt;0,AA8=0),"Missing Input",IF(AND(SUM(AA7:AA8)&gt;0,AA9=0),"Missing Output",IF(AND(SUM(AA7:AA9)&gt;0,AA8&gt;0,AA9&gt;0),(AA9*3.6)/AA8*100,"")))</f>
        <v/>
      </c>
      <c r="AB10" s="141" t="str">
        <f t="shared" si="0"/>
        <v/>
      </c>
      <c r="AC10" s="1070" t="s">
        <v>2222</v>
      </c>
      <c r="AE10" s="762" t="s">
        <v>964</v>
      </c>
      <c r="AF10" s="141" t="str">
        <f t="shared" ref="AF10:BC10" si="1">IF(AND(SUM(AF7:AF9)&gt;0,AF8=0),"Missing Input",IF(AND(SUM(AF7:AF8)&gt;0,AF9=0),"Missing Output",IF(AND(SUM(AF7:AF9)&gt;0,AF8&gt;0,AF9&gt;0),(AF9*3.6)/AF8*100,"")))</f>
        <v/>
      </c>
      <c r="AG10" s="141" t="str">
        <f t="shared" si="1"/>
        <v/>
      </c>
      <c r="AH10" s="141" t="str">
        <f t="shared" si="1"/>
        <v/>
      </c>
      <c r="AI10" s="141" t="str">
        <f t="shared" si="1"/>
        <v/>
      </c>
      <c r="AJ10" s="141" t="str">
        <f t="shared" si="1"/>
        <v/>
      </c>
      <c r="AK10" s="141" t="str">
        <f t="shared" si="1"/>
        <v/>
      </c>
      <c r="AL10" s="141" t="str">
        <f t="shared" si="1"/>
        <v/>
      </c>
      <c r="AM10" s="141" t="str">
        <f t="shared" si="1"/>
        <v/>
      </c>
      <c r="AN10" s="141" t="str">
        <f t="shared" si="1"/>
        <v/>
      </c>
      <c r="AO10" s="141" t="str">
        <f t="shared" si="1"/>
        <v/>
      </c>
      <c r="AP10" s="141" t="str">
        <f t="shared" si="1"/>
        <v/>
      </c>
      <c r="AQ10" s="141" t="str">
        <f t="shared" si="1"/>
        <v/>
      </c>
      <c r="AR10" s="141" t="str">
        <f t="shared" si="1"/>
        <v/>
      </c>
      <c r="AS10" s="141" t="str">
        <f t="shared" si="1"/>
        <v/>
      </c>
      <c r="AT10" s="141" t="str">
        <f t="shared" si="1"/>
        <v/>
      </c>
      <c r="AU10" s="141" t="str">
        <f t="shared" si="1"/>
        <v/>
      </c>
      <c r="AV10" s="141" t="str">
        <f t="shared" si="1"/>
        <v/>
      </c>
      <c r="AW10" s="141" t="str">
        <f t="shared" si="1"/>
        <v/>
      </c>
      <c r="AX10" s="141" t="str">
        <f t="shared" si="1"/>
        <v/>
      </c>
      <c r="AY10" s="141" t="str">
        <f>IF(AND(SUM(AY7:AY9)&gt;0,AY8=0),"Missing Input",IF(AND(SUM(AY7:AY8)&gt;0,AY9=0),"Missing Output",IF(AND(SUM(AY7:AY9)&gt;0,AY8&gt;0,AY9&gt;0),(AY9*3.6)/AY8*100,"")))</f>
        <v/>
      </c>
      <c r="AZ10" s="141" t="str">
        <f>IF(AND(SUM(AZ7:AZ9)&gt;0,AZ8=0),"Missing Input",IF(AND(SUM(AZ7:AZ8)&gt;0,AZ9=0),"Missing Output",IF(AND(SUM(AZ7:AZ9)&gt;0,AZ8&gt;0,AZ9&gt;0),(AZ9*3.6)/AZ8*100,"")))</f>
        <v/>
      </c>
      <c r="BA10" s="141" t="str">
        <f>IF(AND(SUM(BA7:BA9)&gt;0,BA8=0),"Missing Input",IF(AND(SUM(BA7:BA8)&gt;0,BA9=0),"Missing Output",IF(AND(SUM(BA7:BA9)&gt;0,BA8&gt;0,BA9&gt;0),(BA9*3.6)/BA8*100,"")))</f>
        <v/>
      </c>
      <c r="BB10" s="141" t="str">
        <f>IF(AND(SUM(BB7:BB9)&gt;0,BB8=0),"Missing Input",IF(AND(SUM(BB7:BB8)&gt;0,BB9=0),"Missing Output",IF(AND(SUM(BB7:BB9)&gt;0,BB8&gt;0,BB9&gt;0),(BB9*3.6)/BB8*100,"")))</f>
        <v/>
      </c>
      <c r="BC10" s="141" t="str">
        <f t="shared" si="1"/>
        <v/>
      </c>
    </row>
    <row r="11" spans="1:55" s="140" customFormat="1" ht="24" customHeight="1">
      <c r="A11" s="775"/>
      <c r="B11" s="775"/>
      <c r="C11" s="775"/>
      <c r="D11" s="775"/>
      <c r="E11" s="628"/>
      <c r="F11" s="628"/>
      <c r="G11" s="628"/>
      <c r="H11" s="628"/>
      <c r="I11" s="628"/>
      <c r="J11" s="629"/>
      <c r="K11" s="629"/>
      <c r="L11" s="629"/>
      <c r="M11" s="629"/>
      <c r="N11" s="629"/>
      <c r="O11" s="144"/>
      <c r="P11" s="630"/>
      <c r="Q11" s="630"/>
      <c r="R11" s="630"/>
      <c r="S11" s="630"/>
      <c r="T11" s="630"/>
      <c r="U11" s="630"/>
      <c r="V11" s="630"/>
      <c r="W11" s="630"/>
      <c r="X11" s="630"/>
      <c r="Y11" s="144"/>
      <c r="Z11" s="630"/>
      <c r="AA11" s="630"/>
      <c r="AB11" s="144"/>
      <c r="AC11" s="1067" t="s">
        <v>2141</v>
      </c>
      <c r="AE11" s="762" t="s">
        <v>189</v>
      </c>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row>
    <row r="12" spans="1:55" s="140" customFormat="1" ht="12.75" customHeight="1">
      <c r="A12" s="775" t="s">
        <v>538</v>
      </c>
      <c r="B12" s="775" t="s">
        <v>73</v>
      </c>
      <c r="C12" s="775" t="s">
        <v>556</v>
      </c>
      <c r="D12" s="775" t="s">
        <v>52</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2219</v>
      </c>
      <c r="AE12" s="762" t="s">
        <v>1474</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row>
    <row r="13" spans="1:55" s="140" customFormat="1" ht="12.75" customHeight="1">
      <c r="A13" s="775" t="s">
        <v>538</v>
      </c>
      <c r="B13" s="775" t="s">
        <v>1307</v>
      </c>
      <c r="C13" s="775" t="s">
        <v>556</v>
      </c>
      <c r="D13" s="775" t="s">
        <v>52</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2220</v>
      </c>
      <c r="AE13" s="762" t="s">
        <v>636</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row>
    <row r="14" spans="1:55" s="140" customFormat="1" ht="12.75" customHeight="1">
      <c r="A14" s="775" t="s">
        <v>538</v>
      </c>
      <c r="B14" s="775" t="s">
        <v>74</v>
      </c>
      <c r="C14" s="775" t="s">
        <v>556</v>
      </c>
      <c r="D14" s="775" t="s">
        <v>52</v>
      </c>
      <c r="E14" s="138">
        <v>0</v>
      </c>
      <c r="F14" s="138">
        <v>0</v>
      </c>
      <c r="G14" s="138">
        <v>0</v>
      </c>
      <c r="H14" s="138">
        <v>0</v>
      </c>
      <c r="I14" s="138">
        <v>0</v>
      </c>
      <c r="J14" s="138">
        <v>0</v>
      </c>
      <c r="K14" s="138">
        <v>0</v>
      </c>
      <c r="L14" s="138">
        <v>0</v>
      </c>
      <c r="M14" s="138">
        <v>0</v>
      </c>
      <c r="N14" s="138">
        <v>0</v>
      </c>
      <c r="O14" s="138">
        <v>0</v>
      </c>
      <c r="P14" s="138">
        <v>0</v>
      </c>
      <c r="Q14" s="138">
        <v>0</v>
      </c>
      <c r="R14" s="138">
        <v>0</v>
      </c>
      <c r="S14" s="138">
        <v>0</v>
      </c>
      <c r="T14" s="138">
        <v>0</v>
      </c>
      <c r="U14" s="138">
        <v>0</v>
      </c>
      <c r="V14" s="138">
        <v>0</v>
      </c>
      <c r="W14" s="138">
        <v>0</v>
      </c>
      <c r="X14" s="138">
        <v>0</v>
      </c>
      <c r="Y14" s="138">
        <v>0</v>
      </c>
      <c r="Z14" s="138">
        <v>0</v>
      </c>
      <c r="AA14" s="138">
        <v>0</v>
      </c>
      <c r="AB14" s="138">
        <v>0</v>
      </c>
      <c r="AC14" s="1054" t="s">
        <v>2221</v>
      </c>
      <c r="AE14" s="762" t="s">
        <v>637</v>
      </c>
      <c r="AF14" s="138">
        <v>0</v>
      </c>
      <c r="AG14" s="138">
        <v>0</v>
      </c>
      <c r="AH14" s="138">
        <v>0</v>
      </c>
      <c r="AI14" s="138">
        <v>0</v>
      </c>
      <c r="AJ14" s="138">
        <v>0</v>
      </c>
      <c r="AK14" s="138">
        <v>0</v>
      </c>
      <c r="AL14" s="138">
        <v>0</v>
      </c>
      <c r="AM14" s="138">
        <v>0</v>
      </c>
      <c r="AN14" s="138">
        <v>0</v>
      </c>
      <c r="AO14" s="138">
        <v>0</v>
      </c>
      <c r="AP14" s="138">
        <v>0</v>
      </c>
      <c r="AQ14" s="138">
        <v>0</v>
      </c>
      <c r="AR14" s="138">
        <v>0</v>
      </c>
      <c r="AS14" s="138">
        <v>0</v>
      </c>
      <c r="AT14" s="138">
        <v>0</v>
      </c>
      <c r="AU14" s="138">
        <v>0</v>
      </c>
      <c r="AV14" s="138">
        <v>0</v>
      </c>
      <c r="AW14" s="138">
        <v>0</v>
      </c>
      <c r="AX14" s="138">
        <v>0</v>
      </c>
      <c r="AY14" s="138">
        <v>0</v>
      </c>
      <c r="AZ14" s="138">
        <v>0</v>
      </c>
      <c r="BA14" s="138">
        <v>0</v>
      </c>
      <c r="BB14" s="138">
        <v>0</v>
      </c>
      <c r="BC14" s="138">
        <v>0</v>
      </c>
    </row>
    <row r="15" spans="1:55" s="140" customFormat="1" ht="12.75" customHeight="1">
      <c r="A15" s="775" t="s">
        <v>538</v>
      </c>
      <c r="B15" s="775" t="s">
        <v>75</v>
      </c>
      <c r="C15" s="775" t="s">
        <v>556</v>
      </c>
      <c r="D15" s="775" t="s">
        <v>52</v>
      </c>
      <c r="E15" s="138">
        <v>0</v>
      </c>
      <c r="F15" s="138">
        <v>0</v>
      </c>
      <c r="G15" s="138">
        <v>0</v>
      </c>
      <c r="H15" s="138">
        <v>0</v>
      </c>
      <c r="I15" s="138">
        <v>0</v>
      </c>
      <c r="J15" s="138">
        <v>0</v>
      </c>
      <c r="K15" s="138">
        <v>0</v>
      </c>
      <c r="L15" s="138">
        <v>0</v>
      </c>
      <c r="M15" s="138">
        <v>0</v>
      </c>
      <c r="N15" s="138">
        <v>0</v>
      </c>
      <c r="O15" s="138">
        <v>0</v>
      </c>
      <c r="P15" s="138">
        <v>0</v>
      </c>
      <c r="Q15" s="138">
        <v>0</v>
      </c>
      <c r="R15" s="138">
        <v>0</v>
      </c>
      <c r="S15" s="138">
        <v>0</v>
      </c>
      <c r="T15" s="138">
        <v>0</v>
      </c>
      <c r="U15" s="138">
        <v>0</v>
      </c>
      <c r="V15" s="138">
        <v>0</v>
      </c>
      <c r="W15" s="138">
        <v>0</v>
      </c>
      <c r="X15" s="138">
        <v>0</v>
      </c>
      <c r="Y15" s="138">
        <v>0</v>
      </c>
      <c r="Z15" s="138">
        <v>0</v>
      </c>
      <c r="AA15" s="138">
        <v>0</v>
      </c>
      <c r="AB15" s="138">
        <v>0</v>
      </c>
      <c r="AC15" s="1054" t="s">
        <v>2225</v>
      </c>
      <c r="AE15" s="762" t="s">
        <v>638</v>
      </c>
      <c r="AF15" s="138">
        <v>0</v>
      </c>
      <c r="AG15" s="138">
        <v>0</v>
      </c>
      <c r="AH15" s="138">
        <v>0</v>
      </c>
      <c r="AI15" s="138">
        <v>0</v>
      </c>
      <c r="AJ15" s="138">
        <v>0</v>
      </c>
      <c r="AK15" s="138">
        <v>0</v>
      </c>
      <c r="AL15" s="138">
        <v>0</v>
      </c>
      <c r="AM15" s="138">
        <v>0</v>
      </c>
      <c r="AN15" s="138">
        <v>0</v>
      </c>
      <c r="AO15" s="138">
        <v>0</v>
      </c>
      <c r="AP15" s="138">
        <v>0</v>
      </c>
      <c r="AQ15" s="138">
        <v>0</v>
      </c>
      <c r="AR15" s="138">
        <v>0</v>
      </c>
      <c r="AS15" s="138">
        <v>0</v>
      </c>
      <c r="AT15" s="138">
        <v>0</v>
      </c>
      <c r="AU15" s="138">
        <v>0</v>
      </c>
      <c r="AV15" s="138">
        <v>0</v>
      </c>
      <c r="AW15" s="138">
        <v>0</v>
      </c>
      <c r="AX15" s="138">
        <v>0</v>
      </c>
      <c r="AY15" s="138">
        <v>0</v>
      </c>
      <c r="AZ15" s="138">
        <v>0</v>
      </c>
      <c r="BA15" s="138">
        <v>0</v>
      </c>
      <c r="BB15" s="138">
        <v>0</v>
      </c>
      <c r="BC15" s="138">
        <v>0</v>
      </c>
    </row>
    <row r="16" spans="1:55" s="140" customFormat="1" ht="12.75" customHeight="1">
      <c r="A16" s="775"/>
      <c r="B16" s="775"/>
      <c r="C16" s="775"/>
      <c r="D16" s="775"/>
      <c r="E16" s="141" t="str">
        <f>IF(AND(SUM(E12:E15)&gt;0,E13=0),"Missing Input",IF(AND(SUM(E12:E15)&gt;0,E14=0),"Missing Output",IF(AND(SUM(E12:E15)&gt;0,E13&gt;0,E14&gt;0),(E14*3.6+E15)/E13*100,"")))</f>
        <v/>
      </c>
      <c r="F16" s="141" t="str">
        <f t="shared" ref="F16:AB16" si="2">IF(AND(SUM(F12:F15)&gt;0,F13=0),"Missing Input",IF(AND(SUM(F12:F15)&gt;0,F14=0),"Missing Output",IF(AND(SUM(F12:F15)&gt;0,F13&gt;0,F14&gt;0),(F14*3.6+F15)/F13*100,"")))</f>
        <v/>
      </c>
      <c r="G16" s="141" t="str">
        <f t="shared" si="2"/>
        <v/>
      </c>
      <c r="H16" s="141" t="str">
        <f t="shared" si="2"/>
        <v/>
      </c>
      <c r="I16" s="141" t="str">
        <f t="shared" si="2"/>
        <v/>
      </c>
      <c r="J16" s="141" t="str">
        <f t="shared" si="2"/>
        <v/>
      </c>
      <c r="K16" s="141" t="str">
        <f t="shared" si="2"/>
        <v/>
      </c>
      <c r="L16" s="141" t="str">
        <f t="shared" si="2"/>
        <v/>
      </c>
      <c r="M16" s="141" t="str">
        <f t="shared" si="2"/>
        <v/>
      </c>
      <c r="N16" s="141" t="str">
        <f t="shared" si="2"/>
        <v/>
      </c>
      <c r="O16" s="141" t="str">
        <f t="shared" si="2"/>
        <v/>
      </c>
      <c r="P16" s="141" t="str">
        <f t="shared" si="2"/>
        <v/>
      </c>
      <c r="Q16" s="141" t="str">
        <f t="shared" si="2"/>
        <v/>
      </c>
      <c r="R16" s="141" t="str">
        <f t="shared" si="2"/>
        <v/>
      </c>
      <c r="S16" s="141" t="str">
        <f t="shared" si="2"/>
        <v/>
      </c>
      <c r="T16" s="141" t="str">
        <f t="shared" si="2"/>
        <v/>
      </c>
      <c r="U16" s="141" t="str">
        <f t="shared" si="2"/>
        <v/>
      </c>
      <c r="V16" s="141" t="str">
        <f t="shared" si="2"/>
        <v/>
      </c>
      <c r="W16" s="141" t="str">
        <f t="shared" si="2"/>
        <v/>
      </c>
      <c r="X16" s="141" t="str">
        <f>IF(AND(SUM(X12:X15)&gt;0,X13=0),"Missing Input",IF(AND(SUM(X12:X15)&gt;0,X14=0),"Missing Output",IF(AND(SUM(X12:X15)&gt;0,X13&gt;0,X14&gt;0),(X14*3.6+X15)/X13*100,"")))</f>
        <v/>
      </c>
      <c r="Y16" s="141" t="str">
        <f>IF(AND(SUM(Y12:Y15)&gt;0,Y13=0),"Missing Input",IF(AND(SUM(Y12:Y15)&gt;0,Y14=0),"Missing Output",IF(AND(SUM(Y12:Y15)&gt;0,Y13&gt;0,Y14&gt;0),(Y14*3.6+Y15)/Y13*100,"")))</f>
        <v/>
      </c>
      <c r="Z16" s="141" t="str">
        <f>IF(AND(SUM(Z12:Z15)&gt;0,Z13=0),"Missing Input",IF(AND(SUM(Z12:Z15)&gt;0,Z14=0),"Missing Output",IF(AND(SUM(Z12:Z15)&gt;0,Z13&gt;0,Z14&gt;0),(Z14*3.6+Z15)/Z13*100,"")))</f>
        <v/>
      </c>
      <c r="AA16" s="141" t="str">
        <f>IF(AND(SUM(AA12:AA15)&gt;0,AA13=0),"Missing Input",IF(AND(SUM(AA12:AA15)&gt;0,AA14=0),"Missing Output",IF(AND(SUM(AA12:AA15)&gt;0,AA13&gt;0,AA14&gt;0),(AA14*3.6+AA15)/AA13*100,"")))</f>
        <v/>
      </c>
      <c r="AB16" s="141" t="str">
        <f t="shared" si="2"/>
        <v/>
      </c>
      <c r="AC16" s="1070" t="s">
        <v>2222</v>
      </c>
      <c r="AE16" s="762" t="s">
        <v>964</v>
      </c>
      <c r="AF16" s="141" t="str">
        <f t="shared" ref="AF16:BC16" si="3">IF(AND(SUM(AF12:AF15)&gt;0,AF13=0),"Missing Input",IF(AND(SUM(AF12:AF15)&gt;0,AF14=0),"Missing Output",IF(AND(SUM(AF12:AF15)&gt;0,AF13&gt;0,AF14&gt;0),(AF14*3.6+AF15)/AF13*100,"")))</f>
        <v/>
      </c>
      <c r="AG16" s="141" t="str">
        <f t="shared" si="3"/>
        <v/>
      </c>
      <c r="AH16" s="141" t="str">
        <f t="shared" si="3"/>
        <v/>
      </c>
      <c r="AI16" s="141" t="str">
        <f t="shared" si="3"/>
        <v/>
      </c>
      <c r="AJ16" s="141" t="str">
        <f t="shared" si="3"/>
        <v/>
      </c>
      <c r="AK16" s="141" t="str">
        <f t="shared" si="3"/>
        <v/>
      </c>
      <c r="AL16" s="141" t="str">
        <f t="shared" si="3"/>
        <v/>
      </c>
      <c r="AM16" s="141" t="str">
        <f t="shared" si="3"/>
        <v/>
      </c>
      <c r="AN16" s="141" t="str">
        <f t="shared" si="3"/>
        <v/>
      </c>
      <c r="AO16" s="141" t="str">
        <f t="shared" si="3"/>
        <v/>
      </c>
      <c r="AP16" s="141" t="str">
        <f t="shared" si="3"/>
        <v/>
      </c>
      <c r="AQ16" s="141" t="str">
        <f t="shared" si="3"/>
        <v/>
      </c>
      <c r="AR16" s="141" t="str">
        <f t="shared" si="3"/>
        <v/>
      </c>
      <c r="AS16" s="141" t="str">
        <f t="shared" si="3"/>
        <v/>
      </c>
      <c r="AT16" s="141" t="str">
        <f t="shared" si="3"/>
        <v/>
      </c>
      <c r="AU16" s="141" t="str">
        <f t="shared" si="3"/>
        <v/>
      </c>
      <c r="AV16" s="141" t="str">
        <f t="shared" si="3"/>
        <v/>
      </c>
      <c r="AW16" s="141" t="str">
        <f t="shared" si="3"/>
        <v/>
      </c>
      <c r="AX16" s="141" t="str">
        <f t="shared" si="3"/>
        <v/>
      </c>
      <c r="AY16" s="141" t="str">
        <f>IF(AND(SUM(AY12:AY15)&gt;0,AY13=0),"Missing Input",IF(AND(SUM(AY12:AY15)&gt;0,AY14=0),"Missing Output",IF(AND(SUM(AY12:AY15)&gt;0,AY13&gt;0,AY14&gt;0),(AY14*3.6+AY15)/AY13*100,"")))</f>
        <v/>
      </c>
      <c r="AZ16" s="141" t="str">
        <f>IF(AND(SUM(AZ12:AZ15)&gt;0,AZ13=0),"Missing Input",IF(AND(SUM(AZ12:AZ15)&gt;0,AZ14=0),"Missing Output",IF(AND(SUM(AZ12:AZ15)&gt;0,AZ13&gt;0,AZ14&gt;0),(AZ14*3.6+AZ15)/AZ13*100,"")))</f>
        <v/>
      </c>
      <c r="BA16" s="141" t="str">
        <f>IF(AND(SUM(BA12:BA15)&gt;0,BA13=0),"Missing Input",IF(AND(SUM(BA12:BA15)&gt;0,BA14=0),"Missing Output",IF(AND(SUM(BA12:BA15)&gt;0,BA13&gt;0,BA14&gt;0),(BA14*3.6+BA15)/BA13*100,"")))</f>
        <v/>
      </c>
      <c r="BB16" s="141" t="str">
        <f>IF(AND(SUM(BB12:BB15)&gt;0,BB13=0),"Missing Input",IF(AND(SUM(BB12:BB15)&gt;0,BB14=0),"Missing Output",IF(AND(SUM(BB12:BB15)&gt;0,BB13&gt;0,BB14&gt;0),(BB14*3.6+BB15)/BB13*100,"")))</f>
        <v/>
      </c>
      <c r="BC16" s="141" t="str">
        <f t="shared" si="3"/>
        <v/>
      </c>
    </row>
    <row r="17" spans="1:55" s="140" customFormat="1" ht="24" customHeight="1">
      <c r="A17" s="775"/>
      <c r="B17" s="775"/>
      <c r="C17" s="775"/>
      <c r="D17" s="775"/>
      <c r="E17" s="628"/>
      <c r="F17" s="628"/>
      <c r="G17" s="628"/>
      <c r="H17" s="628"/>
      <c r="I17" s="628"/>
      <c r="J17" s="629"/>
      <c r="K17" s="629"/>
      <c r="L17" s="629"/>
      <c r="M17" s="629"/>
      <c r="N17" s="629"/>
      <c r="O17" s="143"/>
      <c r="P17" s="629"/>
      <c r="Q17" s="629"/>
      <c r="R17" s="629"/>
      <c r="S17" s="629"/>
      <c r="T17" s="629"/>
      <c r="U17" s="629"/>
      <c r="V17" s="629"/>
      <c r="W17" s="629"/>
      <c r="X17" s="629"/>
      <c r="Y17" s="143"/>
      <c r="Z17" s="629"/>
      <c r="AA17" s="629"/>
      <c r="AB17" s="143"/>
      <c r="AC17" s="1066" t="s">
        <v>2269</v>
      </c>
      <c r="AE17" s="762" t="s">
        <v>198</v>
      </c>
      <c r="AF17" s="629"/>
      <c r="AG17" s="629"/>
      <c r="AH17" s="629"/>
      <c r="AI17" s="629"/>
      <c r="AJ17" s="629"/>
      <c r="AK17" s="629"/>
      <c r="AL17" s="629"/>
      <c r="AM17" s="629"/>
      <c r="AN17" s="629"/>
      <c r="AO17" s="629"/>
      <c r="AP17" s="629"/>
      <c r="AQ17" s="629"/>
      <c r="AR17" s="629"/>
      <c r="AS17" s="629"/>
      <c r="AT17" s="629"/>
      <c r="AU17" s="629"/>
      <c r="AV17" s="629"/>
      <c r="AW17" s="629"/>
      <c r="AX17" s="629"/>
      <c r="AY17" s="629"/>
      <c r="AZ17" s="629"/>
      <c r="BA17" s="629"/>
      <c r="BB17" s="629"/>
      <c r="BC17" s="629"/>
    </row>
    <row r="18" spans="1:55" s="140" customFormat="1" ht="12.75" customHeight="1">
      <c r="A18" s="775" t="s">
        <v>538</v>
      </c>
      <c r="B18" s="775" t="s">
        <v>73</v>
      </c>
      <c r="C18" s="775" t="s">
        <v>558</v>
      </c>
      <c r="D18" s="775" t="s">
        <v>52</v>
      </c>
      <c r="E18" s="138">
        <v>0</v>
      </c>
      <c r="F18" s="138">
        <v>0</v>
      </c>
      <c r="G18" s="138">
        <v>0</v>
      </c>
      <c r="H18" s="138">
        <v>0</v>
      </c>
      <c r="I18" s="138">
        <v>0</v>
      </c>
      <c r="J18" s="138">
        <v>0</v>
      </c>
      <c r="K18" s="138">
        <v>0</v>
      </c>
      <c r="L18" s="138">
        <v>0</v>
      </c>
      <c r="M18" s="138">
        <v>0</v>
      </c>
      <c r="N18" s="138">
        <v>0</v>
      </c>
      <c r="O18" s="138">
        <v>0</v>
      </c>
      <c r="P18" s="138">
        <v>0</v>
      </c>
      <c r="Q18" s="138">
        <v>0</v>
      </c>
      <c r="R18" s="138">
        <v>0</v>
      </c>
      <c r="S18" s="138">
        <v>0</v>
      </c>
      <c r="T18" s="138">
        <v>0</v>
      </c>
      <c r="U18" s="138">
        <v>0</v>
      </c>
      <c r="V18" s="138">
        <v>0</v>
      </c>
      <c r="W18" s="138">
        <v>0</v>
      </c>
      <c r="X18" s="138">
        <v>0</v>
      </c>
      <c r="Y18" s="138">
        <v>0</v>
      </c>
      <c r="Z18" s="138">
        <v>0</v>
      </c>
      <c r="AA18" s="138">
        <v>0</v>
      </c>
      <c r="AB18" s="138">
        <v>0</v>
      </c>
      <c r="AC18" s="1054" t="s">
        <v>2219</v>
      </c>
      <c r="AE18" s="762" t="s">
        <v>1474</v>
      </c>
      <c r="AF18" s="138">
        <v>0</v>
      </c>
      <c r="AG18" s="138">
        <v>0</v>
      </c>
      <c r="AH18" s="138">
        <v>0</v>
      </c>
      <c r="AI18" s="138">
        <v>0</v>
      </c>
      <c r="AJ18" s="138">
        <v>0</v>
      </c>
      <c r="AK18" s="138">
        <v>0</v>
      </c>
      <c r="AL18" s="138">
        <v>0</v>
      </c>
      <c r="AM18" s="138">
        <v>0</v>
      </c>
      <c r="AN18" s="138">
        <v>0</v>
      </c>
      <c r="AO18" s="138">
        <v>0</v>
      </c>
      <c r="AP18" s="138">
        <v>0</v>
      </c>
      <c r="AQ18" s="138">
        <v>0</v>
      </c>
      <c r="AR18" s="138">
        <v>0</v>
      </c>
      <c r="AS18" s="138">
        <v>0</v>
      </c>
      <c r="AT18" s="138">
        <v>0</v>
      </c>
      <c r="AU18" s="138">
        <v>0</v>
      </c>
      <c r="AV18" s="138">
        <v>0</v>
      </c>
      <c r="AW18" s="138">
        <v>0</v>
      </c>
      <c r="AX18" s="138">
        <v>0</v>
      </c>
      <c r="AY18" s="138">
        <v>0</v>
      </c>
      <c r="AZ18" s="138">
        <v>0</v>
      </c>
      <c r="BA18" s="138">
        <v>0</v>
      </c>
      <c r="BB18" s="138">
        <v>0</v>
      </c>
      <c r="BC18" s="138">
        <v>0</v>
      </c>
    </row>
    <row r="19" spans="1:55" s="140" customFormat="1" ht="12.75" customHeight="1">
      <c r="A19" s="775" t="s">
        <v>538</v>
      </c>
      <c r="B19" s="775" t="s">
        <v>1307</v>
      </c>
      <c r="C19" s="775" t="s">
        <v>558</v>
      </c>
      <c r="D19" s="775" t="s">
        <v>52</v>
      </c>
      <c r="E19" s="138">
        <v>0</v>
      </c>
      <c r="F19" s="138">
        <v>0</v>
      </c>
      <c r="G19" s="138">
        <v>0</v>
      </c>
      <c r="H19" s="138">
        <v>0</v>
      </c>
      <c r="I19" s="138">
        <v>0</v>
      </c>
      <c r="J19" s="138">
        <v>0</v>
      </c>
      <c r="K19" s="138">
        <v>0</v>
      </c>
      <c r="L19" s="138">
        <v>0</v>
      </c>
      <c r="M19" s="138">
        <v>0</v>
      </c>
      <c r="N19" s="138">
        <v>0</v>
      </c>
      <c r="O19" s="138">
        <v>0</v>
      </c>
      <c r="P19" s="138">
        <v>0</v>
      </c>
      <c r="Q19" s="138">
        <v>0</v>
      </c>
      <c r="R19" s="138">
        <v>0</v>
      </c>
      <c r="S19" s="138">
        <v>0</v>
      </c>
      <c r="T19" s="138">
        <v>0</v>
      </c>
      <c r="U19" s="138">
        <v>0</v>
      </c>
      <c r="V19" s="138">
        <v>0</v>
      </c>
      <c r="W19" s="138">
        <v>0</v>
      </c>
      <c r="X19" s="138">
        <v>0</v>
      </c>
      <c r="Y19" s="138">
        <v>0</v>
      </c>
      <c r="Z19" s="138">
        <v>0</v>
      </c>
      <c r="AA19" s="138">
        <v>0</v>
      </c>
      <c r="AB19" s="138">
        <v>0</v>
      </c>
      <c r="AC19" s="1054" t="s">
        <v>2220</v>
      </c>
      <c r="AE19" s="762" t="s">
        <v>636</v>
      </c>
      <c r="AF19" s="138">
        <v>0</v>
      </c>
      <c r="AG19" s="138">
        <v>0</v>
      </c>
      <c r="AH19" s="138">
        <v>0</v>
      </c>
      <c r="AI19" s="138">
        <v>0</v>
      </c>
      <c r="AJ19" s="138">
        <v>0</v>
      </c>
      <c r="AK19" s="138">
        <v>0</v>
      </c>
      <c r="AL19" s="138">
        <v>0</v>
      </c>
      <c r="AM19" s="138">
        <v>0</v>
      </c>
      <c r="AN19" s="138">
        <v>0</v>
      </c>
      <c r="AO19" s="138">
        <v>0</v>
      </c>
      <c r="AP19" s="138">
        <v>0</v>
      </c>
      <c r="AQ19" s="138">
        <v>0</v>
      </c>
      <c r="AR19" s="138">
        <v>0</v>
      </c>
      <c r="AS19" s="138">
        <v>0</v>
      </c>
      <c r="AT19" s="138">
        <v>0</v>
      </c>
      <c r="AU19" s="138">
        <v>0</v>
      </c>
      <c r="AV19" s="138">
        <v>0</v>
      </c>
      <c r="AW19" s="138">
        <v>0</v>
      </c>
      <c r="AX19" s="138">
        <v>0</v>
      </c>
      <c r="AY19" s="138">
        <v>0</v>
      </c>
      <c r="AZ19" s="138">
        <v>0</v>
      </c>
      <c r="BA19" s="138">
        <v>0</v>
      </c>
      <c r="BB19" s="138">
        <v>0</v>
      </c>
      <c r="BC19" s="138">
        <v>0</v>
      </c>
    </row>
    <row r="20" spans="1:55" s="140" customFormat="1" ht="12.75" customHeight="1">
      <c r="A20" s="775" t="s">
        <v>538</v>
      </c>
      <c r="B20" s="775" t="s">
        <v>75</v>
      </c>
      <c r="C20" s="775" t="s">
        <v>558</v>
      </c>
      <c r="D20" s="775" t="s">
        <v>52</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2225</v>
      </c>
      <c r="AE20" s="762" t="s">
        <v>638</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row>
    <row r="21" spans="1:55" s="140" customFormat="1" ht="12.75" customHeight="1">
      <c r="A21" s="775"/>
      <c r="B21" s="775"/>
      <c r="C21" s="775"/>
      <c r="D21" s="775"/>
      <c r="E21" s="141" t="str">
        <f>IF(AND(SUM(E18:E20)&gt;0,E19=0),"Missing Input",IF(AND(SUM(E18:E19)&gt;0,E20=0),"Missing Output",IF(AND(SUM(E18:E20)&gt;0,E19&gt;0,E20&gt;0),(E20/E19)*100,"")))</f>
        <v/>
      </c>
      <c r="F21" s="141" t="str">
        <f t="shared" ref="F21:AB21" si="4">IF(AND(SUM(F18:F20)&gt;0,F19=0),"Missing Input",IF(AND(SUM(F18:F19)&gt;0,F20=0),"Missing Output",IF(AND(SUM(F18:F20)&gt;0,F19&gt;0,F20&gt;0),(F20/F19)*100,"")))</f>
        <v/>
      </c>
      <c r="G21" s="141" t="str">
        <f t="shared" si="4"/>
        <v/>
      </c>
      <c r="H21" s="141" t="str">
        <f t="shared" si="4"/>
        <v/>
      </c>
      <c r="I21" s="141" t="str">
        <f t="shared" si="4"/>
        <v/>
      </c>
      <c r="J21" s="141" t="str">
        <f t="shared" si="4"/>
        <v/>
      </c>
      <c r="K21" s="141" t="str">
        <f t="shared" si="4"/>
        <v/>
      </c>
      <c r="L21" s="141" t="str">
        <f t="shared" si="4"/>
        <v/>
      </c>
      <c r="M21" s="141" t="str">
        <f t="shared" si="4"/>
        <v/>
      </c>
      <c r="N21" s="141" t="str">
        <f t="shared" si="4"/>
        <v/>
      </c>
      <c r="O21" s="141" t="str">
        <f t="shared" si="4"/>
        <v/>
      </c>
      <c r="P21" s="141" t="str">
        <f t="shared" si="4"/>
        <v/>
      </c>
      <c r="Q21" s="141" t="str">
        <f t="shared" si="4"/>
        <v/>
      </c>
      <c r="R21" s="141" t="str">
        <f t="shared" si="4"/>
        <v/>
      </c>
      <c r="S21" s="141" t="str">
        <f t="shared" si="4"/>
        <v/>
      </c>
      <c r="T21" s="141" t="str">
        <f t="shared" si="4"/>
        <v/>
      </c>
      <c r="U21" s="141" t="str">
        <f t="shared" si="4"/>
        <v/>
      </c>
      <c r="V21" s="141" t="str">
        <f t="shared" si="4"/>
        <v/>
      </c>
      <c r="W21" s="141" t="str">
        <f t="shared" si="4"/>
        <v/>
      </c>
      <c r="X21" s="141" t="str">
        <f>IF(AND(SUM(X18:X20)&gt;0,X19=0),"Missing Input",IF(AND(SUM(X18:X19)&gt;0,X20=0),"Missing Output",IF(AND(SUM(X18:X20)&gt;0,X19&gt;0,X20&gt;0),(X20/X19)*100,"")))</f>
        <v/>
      </c>
      <c r="Y21" s="141" t="str">
        <f>IF(AND(SUM(Y18:Y20)&gt;0,Y19=0),"Missing Input",IF(AND(SUM(Y18:Y19)&gt;0,Y20=0),"Missing Output",IF(AND(SUM(Y18:Y20)&gt;0,Y19&gt;0,Y20&gt;0),(Y20/Y19)*100,"")))</f>
        <v/>
      </c>
      <c r="Z21" s="141" t="str">
        <f>IF(AND(SUM(Z18:Z20)&gt;0,Z19=0),"Missing Input",IF(AND(SUM(Z18:Z19)&gt;0,Z20=0),"Missing Output",IF(AND(SUM(Z18:Z20)&gt;0,Z19&gt;0,Z20&gt;0),(Z20/Z19)*100,"")))</f>
        <v/>
      </c>
      <c r="AA21" s="141" t="str">
        <f>IF(AND(SUM(AA18:AA20)&gt;0,AA19=0),"Missing Input",IF(AND(SUM(AA18:AA19)&gt;0,AA20=0),"Missing Output",IF(AND(SUM(AA18:AA20)&gt;0,AA19&gt;0,AA20&gt;0),(AA20/AA19)*100,"")))</f>
        <v/>
      </c>
      <c r="AB21" s="141" t="str">
        <f t="shared" si="4"/>
        <v/>
      </c>
      <c r="AC21" s="1070" t="s">
        <v>2222</v>
      </c>
      <c r="AE21" s="762" t="s">
        <v>964</v>
      </c>
      <c r="AF21" s="141" t="str">
        <f t="shared" ref="AF21:BC21" si="5">IF(AND(SUM(AF18:AF20)&gt;0,AF19=0),"Missing Input",IF(AND(SUM(AF18:AF19)&gt;0,AF20=0),"Missing Output",IF(AND(SUM(AF18:AF20)&gt;0,AF19&gt;0,AF20&gt;0),(AF20/AF19)*100,"")))</f>
        <v/>
      </c>
      <c r="AG21" s="141" t="str">
        <f t="shared" si="5"/>
        <v/>
      </c>
      <c r="AH21" s="141" t="str">
        <f t="shared" si="5"/>
        <v/>
      </c>
      <c r="AI21" s="141" t="str">
        <f t="shared" si="5"/>
        <v/>
      </c>
      <c r="AJ21" s="141" t="str">
        <f t="shared" si="5"/>
        <v/>
      </c>
      <c r="AK21" s="141" t="str">
        <f t="shared" si="5"/>
        <v/>
      </c>
      <c r="AL21" s="141" t="str">
        <f t="shared" si="5"/>
        <v/>
      </c>
      <c r="AM21" s="141" t="str">
        <f t="shared" si="5"/>
        <v/>
      </c>
      <c r="AN21" s="141" t="str">
        <f t="shared" si="5"/>
        <v/>
      </c>
      <c r="AO21" s="141" t="str">
        <f t="shared" si="5"/>
        <v/>
      </c>
      <c r="AP21" s="141" t="str">
        <f t="shared" si="5"/>
        <v/>
      </c>
      <c r="AQ21" s="141" t="str">
        <f t="shared" si="5"/>
        <v/>
      </c>
      <c r="AR21" s="141" t="str">
        <f t="shared" si="5"/>
        <v/>
      </c>
      <c r="AS21" s="141" t="str">
        <f t="shared" si="5"/>
        <v/>
      </c>
      <c r="AT21" s="141" t="str">
        <f t="shared" si="5"/>
        <v/>
      </c>
      <c r="AU21" s="141" t="str">
        <f t="shared" si="5"/>
        <v/>
      </c>
      <c r="AV21" s="141" t="str">
        <f t="shared" si="5"/>
        <v/>
      </c>
      <c r="AW21" s="141" t="str">
        <f t="shared" si="5"/>
        <v/>
      </c>
      <c r="AX21" s="141" t="str">
        <f t="shared" si="5"/>
        <v/>
      </c>
      <c r="AY21" s="141" t="str">
        <f>IF(AND(SUM(AY18:AY20)&gt;0,AY19=0),"Missing Input",IF(AND(SUM(AY18:AY19)&gt;0,AY20=0),"Missing Output",IF(AND(SUM(AY18:AY20)&gt;0,AY19&gt;0,AY20&gt;0),(AY20/AY19)*100,"")))</f>
        <v/>
      </c>
      <c r="AZ21" s="141" t="str">
        <f>IF(AND(SUM(AZ18:AZ20)&gt;0,AZ19=0),"Missing Input",IF(AND(SUM(AZ18:AZ19)&gt;0,AZ20=0),"Missing Output",IF(AND(SUM(AZ18:AZ20)&gt;0,AZ19&gt;0,AZ20&gt;0),(AZ20/AZ19)*100,"")))</f>
        <v/>
      </c>
      <c r="BA21" s="141" t="str">
        <f>IF(AND(SUM(BA18:BA20)&gt;0,BA19=0),"Missing Input",IF(AND(SUM(BA18:BA19)&gt;0,BA20=0),"Missing Output",IF(AND(SUM(BA18:BA20)&gt;0,BA19&gt;0,BA20&gt;0),(BA20/BA19)*100,"")))</f>
        <v/>
      </c>
      <c r="BB21" s="141" t="str">
        <f>IF(AND(SUM(BB18:BB20)&gt;0,BB19=0),"Missing Input",IF(AND(SUM(BB18:BB19)&gt;0,BB20=0),"Missing Output",IF(AND(SUM(BB18:BB20)&gt;0,BB19&gt;0,BB20&gt;0),(BB20/BB19)*100,"")))</f>
        <v/>
      </c>
      <c r="BC21" s="141" t="str">
        <f t="shared" si="5"/>
        <v/>
      </c>
    </row>
    <row r="22" spans="1:55" s="137" customFormat="1" ht="24" customHeight="1">
      <c r="A22" s="775"/>
      <c r="B22" s="775"/>
      <c r="C22" s="775"/>
      <c r="D22" s="775"/>
      <c r="E22" s="628"/>
      <c r="F22" s="628"/>
      <c r="G22" s="628"/>
      <c r="H22" s="628"/>
      <c r="I22" s="628"/>
      <c r="J22" s="629"/>
      <c r="K22" s="629"/>
      <c r="L22" s="629"/>
      <c r="M22" s="629"/>
      <c r="N22" s="629"/>
      <c r="O22" s="143"/>
      <c r="P22" s="629"/>
      <c r="Q22" s="629"/>
      <c r="R22" s="629"/>
      <c r="S22" s="629"/>
      <c r="T22" s="629"/>
      <c r="U22" s="629"/>
      <c r="V22" s="629"/>
      <c r="W22" s="629"/>
      <c r="X22" s="629"/>
      <c r="Y22" s="143"/>
      <c r="Z22" s="629"/>
      <c r="AA22" s="629"/>
      <c r="AB22" s="143"/>
      <c r="AC22" s="1061" t="s">
        <v>2144</v>
      </c>
      <c r="AE22" s="762" t="s">
        <v>191</v>
      </c>
      <c r="AF22" s="629"/>
      <c r="AG22" s="629"/>
      <c r="AH22" s="629"/>
      <c r="AI22" s="629"/>
      <c r="AJ22" s="629"/>
      <c r="AK22" s="629"/>
      <c r="AL22" s="629"/>
      <c r="AM22" s="629"/>
      <c r="AN22" s="629"/>
      <c r="AO22" s="629"/>
      <c r="AP22" s="629"/>
      <c r="AQ22" s="629"/>
      <c r="AR22" s="629"/>
      <c r="AS22" s="629"/>
      <c r="AT22" s="629"/>
      <c r="AU22" s="629"/>
      <c r="AV22" s="629"/>
      <c r="AW22" s="629"/>
      <c r="AX22" s="629"/>
      <c r="AY22" s="629"/>
      <c r="AZ22" s="629"/>
      <c r="BA22" s="629"/>
      <c r="BB22" s="629"/>
      <c r="BC22" s="629"/>
    </row>
    <row r="23" spans="1:55" s="140" customFormat="1" ht="12.75" customHeight="1">
      <c r="A23" s="775" t="s">
        <v>538</v>
      </c>
      <c r="B23" s="775" t="s">
        <v>73</v>
      </c>
      <c r="C23" s="775" t="s">
        <v>245</v>
      </c>
      <c r="D23" s="775" t="s">
        <v>52</v>
      </c>
      <c r="E23" s="138">
        <v>0</v>
      </c>
      <c r="F23" s="138">
        <v>0</v>
      </c>
      <c r="G23" s="138">
        <v>0</v>
      </c>
      <c r="H23" s="138">
        <v>0</v>
      </c>
      <c r="I23" s="138">
        <v>0</v>
      </c>
      <c r="J23" s="138">
        <v>0</v>
      </c>
      <c r="K23" s="138">
        <v>0</v>
      </c>
      <c r="L23" s="138">
        <v>0</v>
      </c>
      <c r="M23" s="138">
        <v>0</v>
      </c>
      <c r="N23" s="138">
        <v>0</v>
      </c>
      <c r="O23" s="138">
        <v>0</v>
      </c>
      <c r="P23" s="138">
        <v>0</v>
      </c>
      <c r="Q23" s="138">
        <v>0</v>
      </c>
      <c r="R23" s="138">
        <v>0</v>
      </c>
      <c r="S23" s="138">
        <v>0</v>
      </c>
      <c r="T23" s="138">
        <v>0</v>
      </c>
      <c r="U23" s="138">
        <v>0</v>
      </c>
      <c r="V23" s="138">
        <v>0</v>
      </c>
      <c r="W23" s="138">
        <v>0</v>
      </c>
      <c r="X23" s="138">
        <v>0</v>
      </c>
      <c r="Y23" s="138">
        <v>0</v>
      </c>
      <c r="Z23" s="138">
        <v>0</v>
      </c>
      <c r="AA23" s="138">
        <v>0</v>
      </c>
      <c r="AB23" s="138">
        <v>0</v>
      </c>
      <c r="AC23" s="1054" t="s">
        <v>2219</v>
      </c>
      <c r="AE23" s="762" t="s">
        <v>1474</v>
      </c>
      <c r="AF23" s="138">
        <v>0</v>
      </c>
      <c r="AG23" s="138">
        <v>0</v>
      </c>
      <c r="AH23" s="138">
        <v>0</v>
      </c>
      <c r="AI23" s="138">
        <v>0</v>
      </c>
      <c r="AJ23" s="138">
        <v>0</v>
      </c>
      <c r="AK23" s="138">
        <v>0</v>
      </c>
      <c r="AL23" s="138">
        <v>0</v>
      </c>
      <c r="AM23" s="138">
        <v>0</v>
      </c>
      <c r="AN23" s="138">
        <v>0</v>
      </c>
      <c r="AO23" s="138">
        <v>0</v>
      </c>
      <c r="AP23" s="138">
        <v>0</v>
      </c>
      <c r="AQ23" s="138">
        <v>0</v>
      </c>
      <c r="AR23" s="138">
        <v>0</v>
      </c>
      <c r="AS23" s="138">
        <v>0</v>
      </c>
      <c r="AT23" s="138">
        <v>0</v>
      </c>
      <c r="AU23" s="138">
        <v>0</v>
      </c>
      <c r="AV23" s="138">
        <v>0</v>
      </c>
      <c r="AW23" s="138">
        <v>0</v>
      </c>
      <c r="AX23" s="138">
        <v>0</v>
      </c>
      <c r="AY23" s="138">
        <v>0</v>
      </c>
      <c r="AZ23" s="138">
        <v>0</v>
      </c>
      <c r="BA23" s="138">
        <v>0</v>
      </c>
      <c r="BB23" s="138">
        <v>0</v>
      </c>
      <c r="BC23" s="138">
        <v>0</v>
      </c>
    </row>
    <row r="24" spans="1:55" s="140" customFormat="1" ht="12.75" customHeight="1">
      <c r="A24" s="775" t="s">
        <v>538</v>
      </c>
      <c r="B24" s="775" t="s">
        <v>1307</v>
      </c>
      <c r="C24" s="775" t="s">
        <v>245</v>
      </c>
      <c r="D24" s="775" t="s">
        <v>52</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762" t="s">
        <v>636</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row>
    <row r="25" spans="1:55" s="140" customFormat="1" ht="12.75" customHeight="1">
      <c r="A25" s="775" t="s">
        <v>538</v>
      </c>
      <c r="B25" s="775" t="s">
        <v>74</v>
      </c>
      <c r="C25" s="775" t="s">
        <v>245</v>
      </c>
      <c r="D25" s="775" t="s">
        <v>52</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762" t="s">
        <v>637</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row>
    <row r="26" spans="1:55" s="140" customFormat="1" ht="12.75" customHeight="1">
      <c r="A26" s="775"/>
      <c r="B26" s="775"/>
      <c r="C26" s="775"/>
      <c r="D26" s="775"/>
      <c r="E26" s="141" t="str">
        <f>IF(AND(SUM(E23:E25)&gt;0,E24=0),"Missing Input",IF(AND(SUM(E23:E24)&gt;0,E25=0),"Missing Output",IF(AND(SUM(E23:E25)&gt;0,E24&gt;0,E25&gt;0),(E25*3.6)/E24*100,"")))</f>
        <v/>
      </c>
      <c r="F26" s="141" t="str">
        <f t="shared" ref="F26:AB26" si="6">IF(AND(SUM(F23:F25)&gt;0,F24=0),"Missing Input",IF(AND(SUM(F23:F24)&gt;0,F25=0),"Missing Output",IF(AND(SUM(F23:F25)&gt;0,F24&gt;0,F25&gt;0),(F25*3.6)/F24*100,"")))</f>
        <v/>
      </c>
      <c r="G26" s="141" t="str">
        <f t="shared" si="6"/>
        <v/>
      </c>
      <c r="H26" s="141" t="str">
        <f t="shared" si="6"/>
        <v/>
      </c>
      <c r="I26" s="141" t="str">
        <f t="shared" si="6"/>
        <v/>
      </c>
      <c r="J26" s="141" t="str">
        <f t="shared" si="6"/>
        <v/>
      </c>
      <c r="K26" s="141" t="str">
        <f t="shared" si="6"/>
        <v/>
      </c>
      <c r="L26" s="141" t="str">
        <f t="shared" si="6"/>
        <v/>
      </c>
      <c r="M26" s="141" t="str">
        <f t="shared" si="6"/>
        <v/>
      </c>
      <c r="N26" s="141" t="str">
        <f t="shared" si="6"/>
        <v/>
      </c>
      <c r="O26" s="141" t="str">
        <f t="shared" si="6"/>
        <v/>
      </c>
      <c r="P26" s="141" t="str">
        <f t="shared" si="6"/>
        <v/>
      </c>
      <c r="Q26" s="141" t="str">
        <f t="shared" si="6"/>
        <v/>
      </c>
      <c r="R26" s="141" t="str">
        <f t="shared" si="6"/>
        <v/>
      </c>
      <c r="S26" s="141" t="str">
        <f t="shared" si="6"/>
        <v/>
      </c>
      <c r="T26" s="141" t="str">
        <f t="shared" si="6"/>
        <v/>
      </c>
      <c r="U26" s="141" t="str">
        <f t="shared" si="6"/>
        <v/>
      </c>
      <c r="V26" s="141" t="str">
        <f t="shared" si="6"/>
        <v/>
      </c>
      <c r="W26" s="141" t="str">
        <f t="shared" si="6"/>
        <v/>
      </c>
      <c r="X26" s="141" t="str">
        <f>IF(AND(SUM(X23:X25)&gt;0,X24=0),"Missing Input",IF(AND(SUM(X23:X24)&gt;0,X25=0),"Missing Output",IF(AND(SUM(X23:X25)&gt;0,X24&gt;0,X25&gt;0),(X25*3.6)/X24*100,"")))</f>
        <v/>
      </c>
      <c r="Y26" s="141" t="str">
        <f>IF(AND(SUM(Y23:Y25)&gt;0,Y24=0),"Missing Input",IF(AND(SUM(Y23:Y24)&gt;0,Y25=0),"Missing Output",IF(AND(SUM(Y23:Y25)&gt;0,Y24&gt;0,Y25&gt;0),(Y25*3.6)/Y24*100,"")))</f>
        <v/>
      </c>
      <c r="Z26" s="141" t="str">
        <f>IF(AND(SUM(Z23:Z25)&gt;0,Z24=0),"Missing Input",IF(AND(SUM(Z23:Z24)&gt;0,Z25=0),"Missing Output",IF(AND(SUM(Z23:Z25)&gt;0,Z24&gt;0,Z25&gt;0),(Z25*3.6)/Z24*100,"")))</f>
        <v/>
      </c>
      <c r="AA26" s="141" t="str">
        <f>IF(AND(SUM(AA23:AA25)&gt;0,AA24=0),"Missing Input",IF(AND(SUM(AA23:AA24)&gt;0,AA25=0),"Missing Output",IF(AND(SUM(AA23:AA25)&gt;0,AA24&gt;0,AA25&gt;0),(AA25*3.6)/AA24*100,"")))</f>
        <v/>
      </c>
      <c r="AB26" s="141" t="str">
        <f t="shared" si="6"/>
        <v/>
      </c>
      <c r="AC26" s="1070" t="s">
        <v>2222</v>
      </c>
      <c r="AE26" s="762" t="s">
        <v>964</v>
      </c>
      <c r="AF26" s="141" t="str">
        <f t="shared" ref="AF26:BC26" si="7">IF(AND(SUM(AF23:AF25)&gt;0,AF24=0),"Missing Input",IF(AND(SUM(AF23:AF24)&gt;0,AF25=0),"Missing Output",IF(AND(SUM(AF23:AF25)&gt;0,AF24&gt;0,AF25&gt;0),(AF25*3.6)/AF24*100,"")))</f>
        <v/>
      </c>
      <c r="AG26" s="141" t="str">
        <f t="shared" si="7"/>
        <v/>
      </c>
      <c r="AH26" s="141" t="str">
        <f t="shared" si="7"/>
        <v/>
      </c>
      <c r="AI26" s="141" t="str">
        <f t="shared" si="7"/>
        <v/>
      </c>
      <c r="AJ26" s="141" t="str">
        <f t="shared" si="7"/>
        <v/>
      </c>
      <c r="AK26" s="141" t="str">
        <f t="shared" si="7"/>
        <v/>
      </c>
      <c r="AL26" s="141" t="str">
        <f t="shared" si="7"/>
        <v/>
      </c>
      <c r="AM26" s="141" t="str">
        <f t="shared" si="7"/>
        <v/>
      </c>
      <c r="AN26" s="141" t="str">
        <f t="shared" si="7"/>
        <v/>
      </c>
      <c r="AO26" s="141" t="str">
        <f t="shared" si="7"/>
        <v/>
      </c>
      <c r="AP26" s="141" t="str">
        <f t="shared" si="7"/>
        <v/>
      </c>
      <c r="AQ26" s="141" t="str">
        <f t="shared" si="7"/>
        <v/>
      </c>
      <c r="AR26" s="141" t="str">
        <f t="shared" si="7"/>
        <v/>
      </c>
      <c r="AS26" s="141" t="str">
        <f t="shared" si="7"/>
        <v/>
      </c>
      <c r="AT26" s="141" t="str">
        <f t="shared" si="7"/>
        <v/>
      </c>
      <c r="AU26" s="141" t="str">
        <f t="shared" si="7"/>
        <v/>
      </c>
      <c r="AV26" s="141" t="str">
        <f t="shared" si="7"/>
        <v/>
      </c>
      <c r="AW26" s="141" t="str">
        <f t="shared" si="7"/>
        <v/>
      </c>
      <c r="AX26" s="141" t="str">
        <f t="shared" si="7"/>
        <v/>
      </c>
      <c r="AY26" s="141" t="str">
        <f>IF(AND(SUM(AY23:AY25)&gt;0,AY24=0),"Missing Input",IF(AND(SUM(AY23:AY24)&gt;0,AY25=0),"Missing Output",IF(AND(SUM(AY23:AY25)&gt;0,AY24&gt;0,AY25&gt;0),(AY25*3.6)/AY24*100,"")))</f>
        <v/>
      </c>
      <c r="AZ26" s="141" t="str">
        <f>IF(AND(SUM(AZ23:AZ25)&gt;0,AZ24=0),"Missing Input",IF(AND(SUM(AZ23:AZ24)&gt;0,AZ25=0),"Missing Output",IF(AND(SUM(AZ23:AZ25)&gt;0,AZ24&gt;0,AZ25&gt;0),(AZ25*3.6)/AZ24*100,"")))</f>
        <v/>
      </c>
      <c r="BA26" s="141" t="str">
        <f>IF(AND(SUM(BA23:BA25)&gt;0,BA24=0),"Missing Input",IF(AND(SUM(BA23:BA24)&gt;0,BA25=0),"Missing Output",IF(AND(SUM(BA23:BA25)&gt;0,BA24&gt;0,BA25&gt;0),(BA25*3.6)/BA24*100,"")))</f>
        <v/>
      </c>
      <c r="BB26" s="141" t="str">
        <f>IF(AND(SUM(BB23:BB25)&gt;0,BB24=0),"Missing Input",IF(AND(SUM(BB23:BB24)&gt;0,BB25=0),"Missing Output",IF(AND(SUM(BB23:BB25)&gt;0,BB24&gt;0,BB25&gt;0),(BB25*3.6)/BB24*100,"")))</f>
        <v/>
      </c>
      <c r="BC26" s="141" t="str">
        <f t="shared" si="7"/>
        <v/>
      </c>
    </row>
    <row r="27" spans="1:55" s="140" customFormat="1" ht="24" customHeight="1">
      <c r="A27" s="775"/>
      <c r="B27" s="775"/>
      <c r="C27" s="775"/>
      <c r="D27" s="775"/>
      <c r="E27" s="628"/>
      <c r="F27" s="628"/>
      <c r="G27" s="628"/>
      <c r="H27" s="628"/>
      <c r="I27" s="628"/>
      <c r="J27" s="629"/>
      <c r="K27" s="629"/>
      <c r="L27" s="629"/>
      <c r="M27" s="629"/>
      <c r="N27" s="629"/>
      <c r="O27" s="143"/>
      <c r="P27" s="629"/>
      <c r="Q27" s="629"/>
      <c r="R27" s="629"/>
      <c r="S27" s="629"/>
      <c r="T27" s="629"/>
      <c r="U27" s="629"/>
      <c r="V27" s="629"/>
      <c r="W27" s="629"/>
      <c r="X27" s="629"/>
      <c r="Y27" s="143"/>
      <c r="Z27" s="629"/>
      <c r="AA27" s="629"/>
      <c r="AB27" s="143"/>
      <c r="AC27" s="1063" t="s">
        <v>2143</v>
      </c>
      <c r="AE27" s="762" t="s">
        <v>192</v>
      </c>
      <c r="AF27" s="629"/>
      <c r="AG27" s="629"/>
      <c r="AH27" s="629"/>
      <c r="AI27" s="629"/>
      <c r="AJ27" s="629"/>
      <c r="AK27" s="629"/>
      <c r="AL27" s="629"/>
      <c r="AM27" s="629"/>
      <c r="AN27" s="629"/>
      <c r="AO27" s="629"/>
      <c r="AP27" s="629"/>
      <c r="AQ27" s="629"/>
      <c r="AR27" s="629"/>
      <c r="AS27" s="629"/>
      <c r="AT27" s="629"/>
      <c r="AU27" s="629"/>
      <c r="AV27" s="629"/>
      <c r="AW27" s="629"/>
      <c r="AX27" s="629"/>
      <c r="AY27" s="629"/>
      <c r="AZ27" s="629"/>
      <c r="BA27" s="629"/>
      <c r="BB27" s="629"/>
      <c r="BC27" s="629"/>
    </row>
    <row r="28" spans="1:55" s="140" customFormat="1" ht="12.75" customHeight="1">
      <c r="A28" s="775" t="s">
        <v>538</v>
      </c>
      <c r="B28" s="775" t="s">
        <v>73</v>
      </c>
      <c r="C28" s="775" t="s">
        <v>246</v>
      </c>
      <c r="D28" s="775" t="s">
        <v>52</v>
      </c>
      <c r="E28" s="138">
        <v>0</v>
      </c>
      <c r="F28" s="138">
        <v>0</v>
      </c>
      <c r="G28" s="138">
        <v>0</v>
      </c>
      <c r="H28" s="138">
        <v>0</v>
      </c>
      <c r="I28" s="138">
        <v>0</v>
      </c>
      <c r="J28" s="138">
        <v>0</v>
      </c>
      <c r="K28" s="138">
        <v>0</v>
      </c>
      <c r="L28" s="138">
        <v>0</v>
      </c>
      <c r="M28" s="138">
        <v>0</v>
      </c>
      <c r="N28" s="138">
        <v>0</v>
      </c>
      <c r="O28" s="138">
        <v>0</v>
      </c>
      <c r="P28" s="138">
        <v>0</v>
      </c>
      <c r="Q28" s="138">
        <v>0</v>
      </c>
      <c r="R28" s="138">
        <v>0</v>
      </c>
      <c r="S28" s="138">
        <v>0</v>
      </c>
      <c r="T28" s="138">
        <v>0</v>
      </c>
      <c r="U28" s="138">
        <v>0</v>
      </c>
      <c r="V28" s="138">
        <v>0</v>
      </c>
      <c r="W28" s="138">
        <v>0</v>
      </c>
      <c r="X28" s="138">
        <v>0</v>
      </c>
      <c r="Y28" s="138">
        <v>0</v>
      </c>
      <c r="Z28" s="138">
        <v>0</v>
      </c>
      <c r="AA28" s="138">
        <v>0</v>
      </c>
      <c r="AB28" s="138">
        <v>0</v>
      </c>
      <c r="AC28" s="1054" t="s">
        <v>2219</v>
      </c>
      <c r="AE28" s="762" t="s">
        <v>1474</v>
      </c>
      <c r="AF28" s="138">
        <v>0</v>
      </c>
      <c r="AG28" s="138">
        <v>0</v>
      </c>
      <c r="AH28" s="138">
        <v>0</v>
      </c>
      <c r="AI28" s="138">
        <v>0</v>
      </c>
      <c r="AJ28" s="138">
        <v>0</v>
      </c>
      <c r="AK28" s="138">
        <v>0</v>
      </c>
      <c r="AL28" s="138">
        <v>0</v>
      </c>
      <c r="AM28" s="138">
        <v>0</v>
      </c>
      <c r="AN28" s="138">
        <v>0</v>
      </c>
      <c r="AO28" s="138">
        <v>0</v>
      </c>
      <c r="AP28" s="138">
        <v>0</v>
      </c>
      <c r="AQ28" s="138">
        <v>0</v>
      </c>
      <c r="AR28" s="138">
        <v>0</v>
      </c>
      <c r="AS28" s="138">
        <v>0</v>
      </c>
      <c r="AT28" s="138">
        <v>0</v>
      </c>
      <c r="AU28" s="138">
        <v>0</v>
      </c>
      <c r="AV28" s="138">
        <v>0</v>
      </c>
      <c r="AW28" s="138">
        <v>0</v>
      </c>
      <c r="AX28" s="138">
        <v>0</v>
      </c>
      <c r="AY28" s="138">
        <v>0</v>
      </c>
      <c r="AZ28" s="138">
        <v>0</v>
      </c>
      <c r="BA28" s="138">
        <v>0</v>
      </c>
      <c r="BB28" s="138">
        <v>0</v>
      </c>
      <c r="BC28" s="138">
        <v>0</v>
      </c>
    </row>
    <row r="29" spans="1:55" s="140" customFormat="1" ht="12.75" customHeight="1">
      <c r="A29" s="775" t="s">
        <v>538</v>
      </c>
      <c r="B29" s="775" t="s">
        <v>1307</v>
      </c>
      <c r="C29" s="775" t="s">
        <v>246</v>
      </c>
      <c r="D29" s="775" t="s">
        <v>52</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762" t="s">
        <v>636</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row>
    <row r="30" spans="1:55" s="140" customFormat="1" ht="12.75" customHeight="1">
      <c r="A30" s="775" t="s">
        <v>538</v>
      </c>
      <c r="B30" s="775" t="s">
        <v>74</v>
      </c>
      <c r="C30" s="775" t="s">
        <v>246</v>
      </c>
      <c r="D30" s="775" t="s">
        <v>52</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2221</v>
      </c>
      <c r="AE30" s="762" t="s">
        <v>637</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row>
    <row r="31" spans="1:55" s="140" customFormat="1" ht="12.75" customHeight="1">
      <c r="A31" s="775" t="s">
        <v>538</v>
      </c>
      <c r="B31" s="775" t="s">
        <v>75</v>
      </c>
      <c r="C31" s="775" t="s">
        <v>246</v>
      </c>
      <c r="D31" s="775" t="s">
        <v>52</v>
      </c>
      <c r="E31" s="138">
        <v>0</v>
      </c>
      <c r="F31" s="138">
        <v>0</v>
      </c>
      <c r="G31" s="138">
        <v>0</v>
      </c>
      <c r="H31" s="138">
        <v>0</v>
      </c>
      <c r="I31" s="138">
        <v>0</v>
      </c>
      <c r="J31" s="138">
        <v>0</v>
      </c>
      <c r="K31" s="138">
        <v>0</v>
      </c>
      <c r="L31" s="138">
        <v>0</v>
      </c>
      <c r="M31" s="138">
        <v>0</v>
      </c>
      <c r="N31" s="138">
        <v>0</v>
      </c>
      <c r="O31" s="138">
        <v>0</v>
      </c>
      <c r="P31" s="138">
        <v>0</v>
      </c>
      <c r="Q31" s="138">
        <v>0</v>
      </c>
      <c r="R31" s="138">
        <v>0</v>
      </c>
      <c r="S31" s="138">
        <v>0</v>
      </c>
      <c r="T31" s="138">
        <v>0</v>
      </c>
      <c r="U31" s="138">
        <v>0</v>
      </c>
      <c r="V31" s="138">
        <v>0</v>
      </c>
      <c r="W31" s="138">
        <v>0</v>
      </c>
      <c r="X31" s="138">
        <v>0</v>
      </c>
      <c r="Y31" s="138">
        <v>0</v>
      </c>
      <c r="Z31" s="138">
        <v>0</v>
      </c>
      <c r="AA31" s="138">
        <v>0</v>
      </c>
      <c r="AB31" s="138">
        <v>0</v>
      </c>
      <c r="AC31" s="1054" t="s">
        <v>2225</v>
      </c>
      <c r="AE31" s="762" t="s">
        <v>638</v>
      </c>
      <c r="AF31" s="138">
        <v>0</v>
      </c>
      <c r="AG31" s="138">
        <v>0</v>
      </c>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0</v>
      </c>
      <c r="AW31" s="138">
        <v>0</v>
      </c>
      <c r="AX31" s="138">
        <v>0</v>
      </c>
      <c r="AY31" s="138">
        <v>0</v>
      </c>
      <c r="AZ31" s="138">
        <v>0</v>
      </c>
      <c r="BA31" s="138">
        <v>0</v>
      </c>
      <c r="BB31" s="138">
        <v>0</v>
      </c>
      <c r="BC31" s="138">
        <v>0</v>
      </c>
    </row>
    <row r="32" spans="1:55" s="140" customFormat="1" ht="12.75" customHeight="1">
      <c r="A32" s="775"/>
      <c r="B32" s="775"/>
      <c r="C32" s="775"/>
      <c r="D32" s="775"/>
      <c r="E32" s="141" t="str">
        <f>IF(AND(SUM(E28:E31)&gt;0,E29=0),"Missing Input",IF(AND(SUM(E28:E31)&gt;0,E30=0),"Missing Output",IF(AND(SUM(E28:E31)&gt;0,E29&gt;0,E30&gt;0),(E30*3.6+E31)/E29*100,"")))</f>
        <v/>
      </c>
      <c r="F32" s="141" t="str">
        <f t="shared" ref="F32:AB32" si="8">IF(AND(SUM(F28:F31)&gt;0,F29=0),"Missing Input",IF(AND(SUM(F28:F31)&gt;0,F30=0),"Missing Output",IF(AND(SUM(F28:F31)&gt;0,F29&gt;0,F30&gt;0),(F30*3.6+F31)/F29*100,"")))</f>
        <v/>
      </c>
      <c r="G32" s="141" t="str">
        <f t="shared" si="8"/>
        <v/>
      </c>
      <c r="H32" s="141" t="str">
        <f t="shared" si="8"/>
        <v/>
      </c>
      <c r="I32" s="141" t="str">
        <f t="shared" si="8"/>
        <v/>
      </c>
      <c r="J32" s="141" t="str">
        <f t="shared" si="8"/>
        <v/>
      </c>
      <c r="K32" s="141" t="str">
        <f t="shared" si="8"/>
        <v/>
      </c>
      <c r="L32" s="141" t="str">
        <f t="shared" si="8"/>
        <v/>
      </c>
      <c r="M32" s="141" t="str">
        <f t="shared" si="8"/>
        <v/>
      </c>
      <c r="N32" s="141" t="str">
        <f t="shared" si="8"/>
        <v/>
      </c>
      <c r="O32" s="141" t="str">
        <f t="shared" si="8"/>
        <v/>
      </c>
      <c r="P32" s="141" t="str">
        <f t="shared" si="8"/>
        <v/>
      </c>
      <c r="Q32" s="141" t="str">
        <f t="shared" si="8"/>
        <v/>
      </c>
      <c r="R32" s="141" t="str">
        <f t="shared" si="8"/>
        <v/>
      </c>
      <c r="S32" s="141" t="str">
        <f t="shared" si="8"/>
        <v/>
      </c>
      <c r="T32" s="141" t="str">
        <f t="shared" si="8"/>
        <v/>
      </c>
      <c r="U32" s="141" t="str">
        <f t="shared" si="8"/>
        <v/>
      </c>
      <c r="V32" s="141" t="str">
        <f t="shared" si="8"/>
        <v/>
      </c>
      <c r="W32" s="141" t="str">
        <f t="shared" si="8"/>
        <v/>
      </c>
      <c r="X32" s="141" t="str">
        <f>IF(AND(SUM(X28:X31)&gt;0,X29=0),"Missing Input",IF(AND(SUM(X28:X31)&gt;0,X30=0),"Missing Output",IF(AND(SUM(X28:X31)&gt;0,X29&gt;0,X30&gt;0),(X30*3.6+X31)/X29*100,"")))</f>
        <v/>
      </c>
      <c r="Y32" s="141" t="str">
        <f>IF(AND(SUM(Y28:Y31)&gt;0,Y29=0),"Missing Input",IF(AND(SUM(Y28:Y31)&gt;0,Y30=0),"Missing Output",IF(AND(SUM(Y28:Y31)&gt;0,Y29&gt;0,Y30&gt;0),(Y30*3.6+Y31)/Y29*100,"")))</f>
        <v/>
      </c>
      <c r="Z32" s="141" t="str">
        <f>IF(AND(SUM(Z28:Z31)&gt;0,Z29=0),"Missing Input",IF(AND(SUM(Z28:Z31)&gt;0,Z30=0),"Missing Output",IF(AND(SUM(Z28:Z31)&gt;0,Z29&gt;0,Z30&gt;0),(Z30*3.6+Z31)/Z29*100,"")))</f>
        <v/>
      </c>
      <c r="AA32" s="141" t="str">
        <f>IF(AND(SUM(AA28:AA31)&gt;0,AA29=0),"Missing Input",IF(AND(SUM(AA28:AA31)&gt;0,AA30=0),"Missing Output",IF(AND(SUM(AA28:AA31)&gt;0,AA29&gt;0,AA30&gt;0),(AA30*3.6+AA31)/AA29*100,"")))</f>
        <v/>
      </c>
      <c r="AB32" s="141" t="str">
        <f t="shared" si="8"/>
        <v/>
      </c>
      <c r="AC32" s="1070" t="s">
        <v>2222</v>
      </c>
      <c r="AE32" s="762" t="s">
        <v>964</v>
      </c>
      <c r="AF32" s="141" t="str">
        <f t="shared" ref="AF32:BC32" si="9">IF(AND(SUM(AF28:AF31)&gt;0,AF29=0),"Missing Input",IF(AND(SUM(AF28:AF31)&gt;0,AF30=0),"Missing Output",IF(AND(SUM(AF28:AF31)&gt;0,AF29&gt;0,AF30&gt;0),(AF30*3.6+AF31)/AF29*100,"")))</f>
        <v/>
      </c>
      <c r="AG32" s="141" t="str">
        <f t="shared" si="9"/>
        <v/>
      </c>
      <c r="AH32" s="141" t="str">
        <f t="shared" si="9"/>
        <v/>
      </c>
      <c r="AI32" s="141" t="str">
        <f t="shared" si="9"/>
        <v/>
      </c>
      <c r="AJ32" s="141" t="str">
        <f t="shared" si="9"/>
        <v/>
      </c>
      <c r="AK32" s="141" t="str">
        <f t="shared" si="9"/>
        <v/>
      </c>
      <c r="AL32" s="141" t="str">
        <f t="shared" si="9"/>
        <v/>
      </c>
      <c r="AM32" s="141" t="str">
        <f t="shared" si="9"/>
        <v/>
      </c>
      <c r="AN32" s="141" t="str">
        <f t="shared" si="9"/>
        <v/>
      </c>
      <c r="AO32" s="141" t="str">
        <f t="shared" si="9"/>
        <v/>
      </c>
      <c r="AP32" s="141" t="str">
        <f t="shared" si="9"/>
        <v/>
      </c>
      <c r="AQ32" s="141" t="str">
        <f t="shared" si="9"/>
        <v/>
      </c>
      <c r="AR32" s="141" t="str">
        <f t="shared" si="9"/>
        <v/>
      </c>
      <c r="AS32" s="141" t="str">
        <f t="shared" si="9"/>
        <v/>
      </c>
      <c r="AT32" s="141" t="str">
        <f t="shared" si="9"/>
        <v/>
      </c>
      <c r="AU32" s="141" t="str">
        <f t="shared" si="9"/>
        <v/>
      </c>
      <c r="AV32" s="141" t="str">
        <f t="shared" si="9"/>
        <v/>
      </c>
      <c r="AW32" s="141" t="str">
        <f t="shared" si="9"/>
        <v/>
      </c>
      <c r="AX32" s="141" t="str">
        <f t="shared" si="9"/>
        <v/>
      </c>
      <c r="AY32" s="141" t="str">
        <f>IF(AND(SUM(AY28:AY31)&gt;0,AY29=0),"Missing Input",IF(AND(SUM(AY28:AY31)&gt;0,AY30=0),"Missing Output",IF(AND(SUM(AY28:AY31)&gt;0,AY29&gt;0,AY30&gt;0),(AY30*3.6+AY31)/AY29*100,"")))</f>
        <v/>
      </c>
      <c r="AZ32" s="141" t="str">
        <f>IF(AND(SUM(AZ28:AZ31)&gt;0,AZ29=0),"Missing Input",IF(AND(SUM(AZ28:AZ31)&gt;0,AZ30=0),"Missing Output",IF(AND(SUM(AZ28:AZ31)&gt;0,AZ29&gt;0,AZ30&gt;0),(AZ30*3.6+AZ31)/AZ29*100,"")))</f>
        <v/>
      </c>
      <c r="BA32" s="141" t="str">
        <f>IF(AND(SUM(BA28:BA31)&gt;0,BA29=0),"Missing Input",IF(AND(SUM(BA28:BA31)&gt;0,BA30=0),"Missing Output",IF(AND(SUM(BA28:BA31)&gt;0,BA29&gt;0,BA30&gt;0),(BA30*3.6+BA31)/BA29*100,"")))</f>
        <v/>
      </c>
      <c r="BB32" s="141" t="str">
        <f>IF(AND(SUM(BB28:BB31)&gt;0,BB29=0),"Missing Input",IF(AND(SUM(BB28:BB31)&gt;0,BB30=0),"Missing Output",IF(AND(SUM(BB28:BB31)&gt;0,BB29&gt;0,BB30&gt;0),(BB30*3.6+BB31)/BB29*100,"")))</f>
        <v/>
      </c>
      <c r="BC32" s="141" t="str">
        <f t="shared" si="9"/>
        <v/>
      </c>
    </row>
    <row r="33" spans="1:55" s="140" customFormat="1" ht="24" customHeight="1">
      <c r="A33" s="775"/>
      <c r="B33" s="775"/>
      <c r="C33" s="775"/>
      <c r="D33" s="775"/>
      <c r="E33" s="628"/>
      <c r="F33" s="628"/>
      <c r="G33" s="628"/>
      <c r="H33" s="628"/>
      <c r="I33" s="628"/>
      <c r="J33" s="629"/>
      <c r="K33" s="629"/>
      <c r="L33" s="629"/>
      <c r="M33" s="629"/>
      <c r="N33" s="629"/>
      <c r="O33" s="143"/>
      <c r="P33" s="629"/>
      <c r="Q33" s="629"/>
      <c r="R33" s="629"/>
      <c r="S33" s="629"/>
      <c r="T33" s="629"/>
      <c r="U33" s="629"/>
      <c r="V33" s="629"/>
      <c r="W33" s="629"/>
      <c r="X33" s="629"/>
      <c r="Y33" s="143"/>
      <c r="Z33" s="629"/>
      <c r="AA33" s="629"/>
      <c r="AB33" s="143"/>
      <c r="AC33" s="1066" t="s">
        <v>2154</v>
      </c>
      <c r="AE33" s="762" t="s">
        <v>199</v>
      </c>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629"/>
      <c r="BB33" s="629"/>
      <c r="BC33" s="629"/>
    </row>
    <row r="34" spans="1:55" s="140" customFormat="1" ht="12.75" customHeight="1">
      <c r="A34" s="775" t="s">
        <v>538</v>
      </c>
      <c r="B34" s="775" t="s">
        <v>73</v>
      </c>
      <c r="C34" s="775" t="s">
        <v>247</v>
      </c>
      <c r="D34" s="775" t="s">
        <v>52</v>
      </c>
      <c r="E34" s="138">
        <v>0</v>
      </c>
      <c r="F34" s="138">
        <v>0</v>
      </c>
      <c r="G34" s="138">
        <v>0</v>
      </c>
      <c r="H34" s="138">
        <v>0</v>
      </c>
      <c r="I34" s="138">
        <v>0</v>
      </c>
      <c r="J34" s="138">
        <v>0</v>
      </c>
      <c r="K34" s="138">
        <v>0</v>
      </c>
      <c r="L34" s="138">
        <v>0</v>
      </c>
      <c r="M34" s="138">
        <v>0</v>
      </c>
      <c r="N34" s="138">
        <v>0</v>
      </c>
      <c r="O34" s="138">
        <v>0</v>
      </c>
      <c r="P34" s="138">
        <v>0</v>
      </c>
      <c r="Q34" s="138">
        <v>0</v>
      </c>
      <c r="R34" s="138">
        <v>0</v>
      </c>
      <c r="S34" s="138">
        <v>0</v>
      </c>
      <c r="T34" s="138">
        <v>0</v>
      </c>
      <c r="U34" s="138">
        <v>0</v>
      </c>
      <c r="V34" s="138">
        <v>0</v>
      </c>
      <c r="W34" s="138">
        <v>0</v>
      </c>
      <c r="X34" s="138">
        <v>0</v>
      </c>
      <c r="Y34" s="138">
        <v>0</v>
      </c>
      <c r="Z34" s="138">
        <v>0</v>
      </c>
      <c r="AA34" s="138">
        <v>0</v>
      </c>
      <c r="AB34" s="138">
        <v>0</v>
      </c>
      <c r="AC34" s="1054" t="s">
        <v>2219</v>
      </c>
      <c r="AE34" s="762" t="s">
        <v>1474</v>
      </c>
      <c r="AF34" s="138">
        <v>0</v>
      </c>
      <c r="AG34" s="138">
        <v>0</v>
      </c>
      <c r="AH34" s="138">
        <v>0</v>
      </c>
      <c r="AI34" s="138">
        <v>0</v>
      </c>
      <c r="AJ34" s="138">
        <v>0</v>
      </c>
      <c r="AK34" s="138">
        <v>0</v>
      </c>
      <c r="AL34" s="138">
        <v>0</v>
      </c>
      <c r="AM34" s="138">
        <v>0</v>
      </c>
      <c r="AN34" s="138">
        <v>0</v>
      </c>
      <c r="AO34" s="138">
        <v>0</v>
      </c>
      <c r="AP34" s="138">
        <v>0</v>
      </c>
      <c r="AQ34" s="138">
        <v>0</v>
      </c>
      <c r="AR34" s="138">
        <v>0</v>
      </c>
      <c r="AS34" s="138">
        <v>0</v>
      </c>
      <c r="AT34" s="138">
        <v>0</v>
      </c>
      <c r="AU34" s="138">
        <v>0</v>
      </c>
      <c r="AV34" s="138">
        <v>0</v>
      </c>
      <c r="AW34" s="138">
        <v>0</v>
      </c>
      <c r="AX34" s="138">
        <v>0</v>
      </c>
      <c r="AY34" s="138">
        <v>0</v>
      </c>
      <c r="AZ34" s="138">
        <v>0</v>
      </c>
      <c r="BA34" s="138">
        <v>0</v>
      </c>
      <c r="BB34" s="138">
        <v>0</v>
      </c>
      <c r="BC34" s="138">
        <v>0</v>
      </c>
    </row>
    <row r="35" spans="1:55" s="140" customFormat="1" ht="12.75" customHeight="1">
      <c r="A35" s="775" t="s">
        <v>538</v>
      </c>
      <c r="B35" s="775" t="s">
        <v>1307</v>
      </c>
      <c r="C35" s="775" t="s">
        <v>247</v>
      </c>
      <c r="D35" s="775" t="s">
        <v>52</v>
      </c>
      <c r="E35" s="138">
        <v>0</v>
      </c>
      <c r="F35" s="138">
        <v>0</v>
      </c>
      <c r="G35" s="138">
        <v>0</v>
      </c>
      <c r="H35" s="138">
        <v>0</v>
      </c>
      <c r="I35" s="138">
        <v>0</v>
      </c>
      <c r="J35" s="138">
        <v>0</v>
      </c>
      <c r="K35" s="138">
        <v>0</v>
      </c>
      <c r="L35" s="138">
        <v>0</v>
      </c>
      <c r="M35" s="138">
        <v>0</v>
      </c>
      <c r="N35" s="138">
        <v>0</v>
      </c>
      <c r="O35" s="138">
        <v>0</v>
      </c>
      <c r="P35" s="138">
        <v>0</v>
      </c>
      <c r="Q35" s="138">
        <v>0</v>
      </c>
      <c r="R35" s="138">
        <v>0</v>
      </c>
      <c r="S35" s="138">
        <v>0</v>
      </c>
      <c r="T35" s="138">
        <v>0</v>
      </c>
      <c r="U35" s="138">
        <v>0</v>
      </c>
      <c r="V35" s="138">
        <v>0</v>
      </c>
      <c r="W35" s="138">
        <v>0</v>
      </c>
      <c r="X35" s="138">
        <v>0</v>
      </c>
      <c r="Y35" s="138">
        <v>0</v>
      </c>
      <c r="Z35" s="138">
        <v>0</v>
      </c>
      <c r="AA35" s="138">
        <v>0</v>
      </c>
      <c r="AB35" s="138">
        <v>0</v>
      </c>
      <c r="AC35" s="1054" t="s">
        <v>2220</v>
      </c>
      <c r="AE35" s="762" t="s">
        <v>636</v>
      </c>
      <c r="AF35" s="138">
        <v>0</v>
      </c>
      <c r="AG35" s="138">
        <v>0</v>
      </c>
      <c r="AH35" s="138">
        <v>0</v>
      </c>
      <c r="AI35" s="138">
        <v>0</v>
      </c>
      <c r="AJ35" s="138">
        <v>0</v>
      </c>
      <c r="AK35" s="138">
        <v>0</v>
      </c>
      <c r="AL35" s="138">
        <v>0</v>
      </c>
      <c r="AM35" s="138">
        <v>0</v>
      </c>
      <c r="AN35" s="138">
        <v>0</v>
      </c>
      <c r="AO35" s="138">
        <v>0</v>
      </c>
      <c r="AP35" s="138">
        <v>0</v>
      </c>
      <c r="AQ35" s="138">
        <v>0</v>
      </c>
      <c r="AR35" s="138">
        <v>0</v>
      </c>
      <c r="AS35" s="138">
        <v>0</v>
      </c>
      <c r="AT35" s="138">
        <v>0</v>
      </c>
      <c r="AU35" s="138">
        <v>0</v>
      </c>
      <c r="AV35" s="138">
        <v>0</v>
      </c>
      <c r="AW35" s="138">
        <v>0</v>
      </c>
      <c r="AX35" s="138">
        <v>0</v>
      </c>
      <c r="AY35" s="138">
        <v>0</v>
      </c>
      <c r="AZ35" s="138">
        <v>0</v>
      </c>
      <c r="BA35" s="138">
        <v>0</v>
      </c>
      <c r="BB35" s="138">
        <v>0</v>
      </c>
      <c r="BC35" s="138">
        <v>0</v>
      </c>
    </row>
    <row r="36" spans="1:55" s="140" customFormat="1" ht="12.75" customHeight="1">
      <c r="A36" s="775" t="s">
        <v>538</v>
      </c>
      <c r="B36" s="775" t="s">
        <v>75</v>
      </c>
      <c r="C36" s="775" t="s">
        <v>247</v>
      </c>
      <c r="D36" s="775" t="s">
        <v>52</v>
      </c>
      <c r="E36" s="138">
        <v>0</v>
      </c>
      <c r="F36" s="138">
        <v>0</v>
      </c>
      <c r="G36" s="138">
        <v>0</v>
      </c>
      <c r="H36" s="138">
        <v>0</v>
      </c>
      <c r="I36" s="138">
        <v>0</v>
      </c>
      <c r="J36" s="138">
        <v>0</v>
      </c>
      <c r="K36" s="138">
        <v>0</v>
      </c>
      <c r="L36" s="138">
        <v>0</v>
      </c>
      <c r="M36" s="138">
        <v>0</v>
      </c>
      <c r="N36" s="138">
        <v>0</v>
      </c>
      <c r="O36" s="138">
        <v>0</v>
      </c>
      <c r="P36" s="138">
        <v>0</v>
      </c>
      <c r="Q36" s="138">
        <v>0</v>
      </c>
      <c r="R36" s="138">
        <v>0</v>
      </c>
      <c r="S36" s="138">
        <v>0</v>
      </c>
      <c r="T36" s="138">
        <v>0</v>
      </c>
      <c r="U36" s="138">
        <v>0</v>
      </c>
      <c r="V36" s="138">
        <v>0</v>
      </c>
      <c r="W36" s="138">
        <v>0</v>
      </c>
      <c r="X36" s="138">
        <v>0</v>
      </c>
      <c r="Y36" s="138">
        <v>0</v>
      </c>
      <c r="Z36" s="138">
        <v>0</v>
      </c>
      <c r="AA36" s="138">
        <v>0</v>
      </c>
      <c r="AB36" s="138">
        <v>0</v>
      </c>
      <c r="AC36" s="1054" t="s">
        <v>2225</v>
      </c>
      <c r="AE36" s="762" t="s">
        <v>638</v>
      </c>
      <c r="AF36" s="138">
        <v>0</v>
      </c>
      <c r="AG36" s="138">
        <v>0</v>
      </c>
      <c r="AH36" s="138">
        <v>0</v>
      </c>
      <c r="AI36" s="138">
        <v>0</v>
      </c>
      <c r="AJ36" s="138">
        <v>0</v>
      </c>
      <c r="AK36" s="138">
        <v>0</v>
      </c>
      <c r="AL36" s="138">
        <v>0</v>
      </c>
      <c r="AM36" s="138">
        <v>0</v>
      </c>
      <c r="AN36" s="138">
        <v>0</v>
      </c>
      <c r="AO36" s="138">
        <v>0</v>
      </c>
      <c r="AP36" s="138">
        <v>0</v>
      </c>
      <c r="AQ36" s="138">
        <v>0</v>
      </c>
      <c r="AR36" s="138">
        <v>0</v>
      </c>
      <c r="AS36" s="138">
        <v>0</v>
      </c>
      <c r="AT36" s="138">
        <v>0</v>
      </c>
      <c r="AU36" s="138">
        <v>0</v>
      </c>
      <c r="AV36" s="138">
        <v>0</v>
      </c>
      <c r="AW36" s="138">
        <v>0</v>
      </c>
      <c r="AX36" s="138">
        <v>0</v>
      </c>
      <c r="AY36" s="138">
        <v>0</v>
      </c>
      <c r="AZ36" s="138">
        <v>0</v>
      </c>
      <c r="BA36" s="138">
        <v>0</v>
      </c>
      <c r="BB36" s="138">
        <v>0</v>
      </c>
      <c r="BC36" s="138">
        <v>0</v>
      </c>
    </row>
    <row r="37" spans="1:55" s="140" customFormat="1" ht="12.75" customHeight="1">
      <c r="A37" s="775"/>
      <c r="B37" s="775"/>
      <c r="C37" s="775"/>
      <c r="D37" s="775"/>
      <c r="E37" s="141" t="str">
        <f>IF(AND(SUM(E34:E36)&gt;0,E35=0),"Missing Input",IF(AND(SUM(E34:E35)&gt;0,E36=0),"Missing Output",IF(AND(SUM(E34:E36)&gt;0,E35&gt;0,E36&gt;0),(E36/E35)*100,"")))</f>
        <v/>
      </c>
      <c r="F37" s="141" t="str">
        <f t="shared" ref="F37:AB37" si="10">IF(AND(SUM(F34:F36)&gt;0,F35=0),"Missing Input",IF(AND(SUM(F34:F35)&gt;0,F36=0),"Missing Output",IF(AND(SUM(F34:F36)&gt;0,F35&gt;0,F36&gt;0),(F36/F35)*100,"")))</f>
        <v/>
      </c>
      <c r="G37" s="141" t="str">
        <f t="shared" si="10"/>
        <v/>
      </c>
      <c r="H37" s="141" t="str">
        <f t="shared" si="10"/>
        <v/>
      </c>
      <c r="I37" s="141" t="str">
        <f t="shared" si="10"/>
        <v/>
      </c>
      <c r="J37" s="141" t="str">
        <f t="shared" si="10"/>
        <v/>
      </c>
      <c r="K37" s="141" t="str">
        <f t="shared" si="10"/>
        <v/>
      </c>
      <c r="L37" s="141" t="str">
        <f t="shared" si="10"/>
        <v/>
      </c>
      <c r="M37" s="141" t="str">
        <f t="shared" si="10"/>
        <v/>
      </c>
      <c r="N37" s="141" t="str">
        <f t="shared" si="10"/>
        <v/>
      </c>
      <c r="O37" s="141" t="str">
        <f t="shared" si="10"/>
        <v/>
      </c>
      <c r="P37" s="141" t="str">
        <f t="shared" si="10"/>
        <v/>
      </c>
      <c r="Q37" s="141" t="str">
        <f t="shared" si="10"/>
        <v/>
      </c>
      <c r="R37" s="141" t="str">
        <f t="shared" si="10"/>
        <v/>
      </c>
      <c r="S37" s="141" t="str">
        <f t="shared" si="10"/>
        <v/>
      </c>
      <c r="T37" s="141" t="str">
        <f t="shared" si="10"/>
        <v/>
      </c>
      <c r="U37" s="141" t="str">
        <f t="shared" si="10"/>
        <v/>
      </c>
      <c r="V37" s="141" t="str">
        <f t="shared" si="10"/>
        <v/>
      </c>
      <c r="W37" s="141" t="str">
        <f t="shared" si="10"/>
        <v/>
      </c>
      <c r="X37" s="141" t="str">
        <f>IF(AND(SUM(X34:X36)&gt;0,X35=0),"Missing Input",IF(AND(SUM(X34:X35)&gt;0,X36=0),"Missing Output",IF(AND(SUM(X34:X36)&gt;0,X35&gt;0,X36&gt;0),(X36/X35)*100,"")))</f>
        <v/>
      </c>
      <c r="Y37" s="141" t="str">
        <f>IF(AND(SUM(Y34:Y36)&gt;0,Y35=0),"Missing Input",IF(AND(SUM(Y34:Y35)&gt;0,Y36=0),"Missing Output",IF(AND(SUM(Y34:Y36)&gt;0,Y35&gt;0,Y36&gt;0),(Y36/Y35)*100,"")))</f>
        <v/>
      </c>
      <c r="Z37" s="141" t="str">
        <f>IF(AND(SUM(Z34:Z36)&gt;0,Z35=0),"Missing Input",IF(AND(SUM(Z34:Z35)&gt;0,Z36=0),"Missing Output",IF(AND(SUM(Z34:Z36)&gt;0,Z35&gt;0,Z36&gt;0),(Z36/Z35)*100,"")))</f>
        <v/>
      </c>
      <c r="AA37" s="141" t="str">
        <f>IF(AND(SUM(AA34:AA36)&gt;0,AA35=0),"Missing Input",IF(AND(SUM(AA34:AA35)&gt;0,AA36=0),"Missing Output",IF(AND(SUM(AA34:AA36)&gt;0,AA35&gt;0,AA36&gt;0),(AA36/AA35)*100,"")))</f>
        <v/>
      </c>
      <c r="AB37" s="141" t="str">
        <f t="shared" si="10"/>
        <v/>
      </c>
      <c r="AC37" s="1070" t="s">
        <v>2222</v>
      </c>
      <c r="AE37" s="762" t="s">
        <v>964</v>
      </c>
      <c r="AF37" s="141" t="str">
        <f t="shared" ref="AF37:BC37" si="11">IF(AND(SUM(AF34:AF36)&gt;0,AF35=0),"Missing Input",IF(AND(SUM(AF34:AF35)&gt;0,AF36=0),"Missing Output",IF(AND(SUM(AF34:AF36)&gt;0,AF35&gt;0,AF36&gt;0),(AF36/AF35)*100,"")))</f>
        <v/>
      </c>
      <c r="AG37" s="141" t="str">
        <f t="shared" si="11"/>
        <v/>
      </c>
      <c r="AH37" s="141" t="str">
        <f t="shared" si="11"/>
        <v/>
      </c>
      <c r="AI37" s="141" t="str">
        <f t="shared" si="11"/>
        <v/>
      </c>
      <c r="AJ37" s="141" t="str">
        <f t="shared" si="11"/>
        <v/>
      </c>
      <c r="AK37" s="141" t="str">
        <f t="shared" si="11"/>
        <v/>
      </c>
      <c r="AL37" s="141" t="str">
        <f t="shared" si="11"/>
        <v/>
      </c>
      <c r="AM37" s="141" t="str">
        <f t="shared" si="11"/>
        <v/>
      </c>
      <c r="AN37" s="141" t="str">
        <f t="shared" si="11"/>
        <v/>
      </c>
      <c r="AO37" s="141" t="str">
        <f t="shared" si="11"/>
        <v/>
      </c>
      <c r="AP37" s="141" t="str">
        <f t="shared" si="11"/>
        <v/>
      </c>
      <c r="AQ37" s="141" t="str">
        <f t="shared" si="11"/>
        <v/>
      </c>
      <c r="AR37" s="141" t="str">
        <f t="shared" si="11"/>
        <v/>
      </c>
      <c r="AS37" s="141" t="str">
        <f t="shared" si="11"/>
        <v/>
      </c>
      <c r="AT37" s="141" t="str">
        <f t="shared" si="11"/>
        <v/>
      </c>
      <c r="AU37" s="141" t="str">
        <f t="shared" si="11"/>
        <v/>
      </c>
      <c r="AV37" s="141" t="str">
        <f t="shared" si="11"/>
        <v/>
      </c>
      <c r="AW37" s="141" t="str">
        <f t="shared" si="11"/>
        <v/>
      </c>
      <c r="AX37" s="141" t="str">
        <f t="shared" si="11"/>
        <v/>
      </c>
      <c r="AY37" s="141" t="str">
        <f>IF(AND(SUM(AY34:AY36)&gt;0,AY35=0),"Missing Input",IF(AND(SUM(AY34:AY35)&gt;0,AY36=0),"Missing Output",IF(AND(SUM(AY34:AY36)&gt;0,AY35&gt;0,AY36&gt;0),(AY36/AY35)*100,"")))</f>
        <v/>
      </c>
      <c r="AZ37" s="141" t="str">
        <f>IF(AND(SUM(AZ34:AZ36)&gt;0,AZ35=0),"Missing Input",IF(AND(SUM(AZ34:AZ35)&gt;0,AZ36=0),"Missing Output",IF(AND(SUM(AZ34:AZ36)&gt;0,AZ35&gt;0,AZ36&gt;0),(AZ36/AZ35)*100,"")))</f>
        <v/>
      </c>
      <c r="BA37" s="141" t="str">
        <f>IF(AND(SUM(BA34:BA36)&gt;0,BA35=0),"Missing Input",IF(AND(SUM(BA34:BA35)&gt;0,BA36=0),"Missing Output",IF(AND(SUM(BA34:BA36)&gt;0,BA35&gt;0,BA36&gt;0),(BA36/BA35)*100,"")))</f>
        <v/>
      </c>
      <c r="BB37" s="141" t="str">
        <f>IF(AND(SUM(BB34:BB36)&gt;0,BB35=0),"Missing Input",IF(AND(SUM(BB34:BB35)&gt;0,BB36=0),"Missing Output",IF(AND(SUM(BB34:BB36)&gt;0,BB35&gt;0,BB36&gt;0),(BB36/BB35)*100,"")))</f>
        <v/>
      </c>
      <c r="BC37" s="141" t="str">
        <f t="shared" si="11"/>
        <v/>
      </c>
    </row>
    <row r="38" spans="1:55" s="140" customFormat="1" ht="24" customHeight="1">
      <c r="A38" s="775"/>
      <c r="B38" s="775"/>
      <c r="C38" s="775"/>
      <c r="D38" s="775"/>
      <c r="E38" s="142"/>
      <c r="F38" s="142"/>
      <c r="G38" s="142"/>
      <c r="H38" s="142"/>
      <c r="I38" s="142"/>
      <c r="J38" s="143"/>
      <c r="K38" s="143"/>
      <c r="L38" s="143"/>
      <c r="M38" s="143"/>
      <c r="N38" s="143"/>
      <c r="O38" s="143"/>
      <c r="P38" s="143"/>
      <c r="Q38" s="143"/>
      <c r="R38" s="143"/>
      <c r="S38" s="143"/>
      <c r="T38" s="143"/>
      <c r="U38" s="143"/>
      <c r="V38" s="143"/>
      <c r="W38" s="143"/>
      <c r="X38" s="143"/>
      <c r="Y38" s="143"/>
      <c r="Z38" s="143"/>
      <c r="AA38" s="143"/>
      <c r="AB38" s="143"/>
      <c r="AC38" s="1071" t="s">
        <v>2223</v>
      </c>
      <c r="AE38" s="762" t="s">
        <v>759</v>
      </c>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row>
    <row r="39" spans="1:55" s="140" customFormat="1">
      <c r="A39" s="775" t="s">
        <v>538</v>
      </c>
      <c r="B39" s="793" t="s">
        <v>74</v>
      </c>
      <c r="C39" s="775" t="s">
        <v>615</v>
      </c>
      <c r="D39" s="775" t="s">
        <v>52</v>
      </c>
      <c r="E39" s="718">
        <f>SUM(E9,E14,E25,E30)</f>
        <v>0</v>
      </c>
      <c r="F39" s="718">
        <f t="shared" ref="F39:AB39" si="12">SUM(F9,F14,F25,F30)</f>
        <v>0</v>
      </c>
      <c r="G39" s="718">
        <f t="shared" si="12"/>
        <v>0</v>
      </c>
      <c r="H39" s="718">
        <f t="shared" si="12"/>
        <v>0</v>
      </c>
      <c r="I39" s="718">
        <f t="shared" si="12"/>
        <v>0</v>
      </c>
      <c r="J39" s="718">
        <f t="shared" si="12"/>
        <v>0</v>
      </c>
      <c r="K39" s="718">
        <f t="shared" si="12"/>
        <v>0</v>
      </c>
      <c r="L39" s="718">
        <f t="shared" si="12"/>
        <v>0</v>
      </c>
      <c r="M39" s="718">
        <f t="shared" si="12"/>
        <v>0</v>
      </c>
      <c r="N39" s="718">
        <f t="shared" si="12"/>
        <v>0</v>
      </c>
      <c r="O39" s="722">
        <f t="shared" si="12"/>
        <v>0</v>
      </c>
      <c r="P39" s="718">
        <f t="shared" si="12"/>
        <v>0</v>
      </c>
      <c r="Q39" s="718">
        <f t="shared" si="12"/>
        <v>0</v>
      </c>
      <c r="R39" s="718">
        <f t="shared" si="12"/>
        <v>0</v>
      </c>
      <c r="S39" s="718">
        <f t="shared" si="12"/>
        <v>0</v>
      </c>
      <c r="T39" s="718">
        <f t="shared" si="12"/>
        <v>0</v>
      </c>
      <c r="U39" s="718">
        <f t="shared" si="12"/>
        <v>0</v>
      </c>
      <c r="V39" s="718">
        <f t="shared" si="12"/>
        <v>0</v>
      </c>
      <c r="W39" s="718">
        <f t="shared" si="12"/>
        <v>0</v>
      </c>
      <c r="X39" s="718">
        <f>SUM(X9,X14,X25,X30)</f>
        <v>0</v>
      </c>
      <c r="Y39" s="722">
        <f>SUM(Y9,Y14,Y25,Y30)</f>
        <v>0</v>
      </c>
      <c r="Z39" s="718">
        <f>SUM(Z9,Z14,Z25,Z30)</f>
        <v>0</v>
      </c>
      <c r="AA39" s="718">
        <f>SUM(AA9,AA14,AA25,AA30)</f>
        <v>0</v>
      </c>
      <c r="AB39" s="722">
        <f t="shared" si="12"/>
        <v>0</v>
      </c>
      <c r="AC39" s="1072" t="s">
        <v>2224</v>
      </c>
      <c r="AE39" s="762" t="s">
        <v>637</v>
      </c>
      <c r="AF39" s="145">
        <f t="shared" ref="AF39:BC39" si="13">SUM(AF9,AF14,AF25,AF30)</f>
        <v>0</v>
      </c>
      <c r="AG39" s="145">
        <f t="shared" si="13"/>
        <v>0</v>
      </c>
      <c r="AH39" s="145">
        <f t="shared" si="13"/>
        <v>0</v>
      </c>
      <c r="AI39" s="145">
        <f t="shared" si="13"/>
        <v>0</v>
      </c>
      <c r="AJ39" s="145">
        <f t="shared" si="13"/>
        <v>0</v>
      </c>
      <c r="AK39" s="145">
        <f t="shared" si="13"/>
        <v>0</v>
      </c>
      <c r="AL39" s="145">
        <f t="shared" si="13"/>
        <v>0</v>
      </c>
      <c r="AM39" s="145">
        <f t="shared" si="13"/>
        <v>0</v>
      </c>
      <c r="AN39" s="145">
        <f t="shared" si="13"/>
        <v>0</v>
      </c>
      <c r="AO39" s="145">
        <f t="shared" si="13"/>
        <v>0</v>
      </c>
      <c r="AP39" s="145">
        <f t="shared" si="13"/>
        <v>0</v>
      </c>
      <c r="AQ39" s="145">
        <f t="shared" si="13"/>
        <v>0</v>
      </c>
      <c r="AR39" s="145">
        <f t="shared" si="13"/>
        <v>0</v>
      </c>
      <c r="AS39" s="145">
        <f t="shared" si="13"/>
        <v>0</v>
      </c>
      <c r="AT39" s="145">
        <f t="shared" si="13"/>
        <v>0</v>
      </c>
      <c r="AU39" s="145">
        <f t="shared" si="13"/>
        <v>0</v>
      </c>
      <c r="AV39" s="145">
        <f t="shared" si="13"/>
        <v>0</v>
      </c>
      <c r="AW39" s="145">
        <f t="shared" si="13"/>
        <v>0</v>
      </c>
      <c r="AX39" s="145">
        <f t="shared" si="13"/>
        <v>0</v>
      </c>
      <c r="AY39" s="145">
        <f>SUM(AY9,AY14,AY25,AY30)</f>
        <v>0</v>
      </c>
      <c r="AZ39" s="145">
        <f>SUM(AZ9,AZ14,AZ25,AZ30)</f>
        <v>0</v>
      </c>
      <c r="BA39" s="145">
        <f>SUM(BA9,BA14,BA25,BA30)</f>
        <v>0</v>
      </c>
      <c r="BB39" s="145">
        <f>SUM(BB9,BB14,BB25,BB30)</f>
        <v>0</v>
      </c>
      <c r="BC39" s="145">
        <f t="shared" si="13"/>
        <v>0</v>
      </c>
    </row>
    <row r="40" spans="1:55" s="140" customFormat="1" ht="12.75" thickBot="1">
      <c r="A40" s="775" t="s">
        <v>538</v>
      </c>
      <c r="B40" s="775" t="s">
        <v>75</v>
      </c>
      <c r="C40" s="775" t="s">
        <v>615</v>
      </c>
      <c r="D40" s="775" t="s">
        <v>52</v>
      </c>
      <c r="E40" s="720">
        <f>SUM(E15,E20,E31,E36)</f>
        <v>0</v>
      </c>
      <c r="F40" s="720">
        <f t="shared" ref="F40:AB40" si="14">SUM(F15,F20,F31,F36)</f>
        <v>0</v>
      </c>
      <c r="G40" s="720">
        <f t="shared" si="14"/>
        <v>0</v>
      </c>
      <c r="H40" s="720">
        <f t="shared" si="14"/>
        <v>0</v>
      </c>
      <c r="I40" s="720">
        <f t="shared" si="14"/>
        <v>0</v>
      </c>
      <c r="J40" s="720">
        <f t="shared" si="14"/>
        <v>0</v>
      </c>
      <c r="K40" s="720">
        <f t="shared" si="14"/>
        <v>0</v>
      </c>
      <c r="L40" s="720">
        <f t="shared" si="14"/>
        <v>0</v>
      </c>
      <c r="M40" s="720">
        <f t="shared" si="14"/>
        <v>0</v>
      </c>
      <c r="N40" s="720">
        <f t="shared" si="14"/>
        <v>0</v>
      </c>
      <c r="O40" s="723">
        <f t="shared" si="14"/>
        <v>0</v>
      </c>
      <c r="P40" s="720">
        <f t="shared" si="14"/>
        <v>0</v>
      </c>
      <c r="Q40" s="720">
        <f t="shared" si="14"/>
        <v>0</v>
      </c>
      <c r="R40" s="720">
        <f t="shared" si="14"/>
        <v>0</v>
      </c>
      <c r="S40" s="720">
        <f t="shared" si="14"/>
        <v>0</v>
      </c>
      <c r="T40" s="720">
        <f t="shared" si="14"/>
        <v>0</v>
      </c>
      <c r="U40" s="720">
        <f t="shared" si="14"/>
        <v>0</v>
      </c>
      <c r="V40" s="720">
        <f t="shared" si="14"/>
        <v>0</v>
      </c>
      <c r="W40" s="720">
        <f t="shared" si="14"/>
        <v>0</v>
      </c>
      <c r="X40" s="720">
        <f>SUM(X15,X20,X31,X36)</f>
        <v>0</v>
      </c>
      <c r="Y40" s="723">
        <f>SUM(Y15,Y20,Y31,Y36)</f>
        <v>0</v>
      </c>
      <c r="Z40" s="720">
        <f>SUM(Z15,Z20,Z31,Z36)</f>
        <v>0</v>
      </c>
      <c r="AA40" s="720">
        <f>SUM(AA15,AA20,AA31,AA36)</f>
        <v>0</v>
      </c>
      <c r="AB40" s="723">
        <f t="shared" si="14"/>
        <v>0</v>
      </c>
      <c r="AC40" s="1073" t="s">
        <v>2225</v>
      </c>
      <c r="AE40" s="764" t="s">
        <v>638</v>
      </c>
      <c r="AF40" s="146">
        <f t="shared" ref="AF40:BC40" si="15">SUM(AF15,AF20,AF31,AF36)</f>
        <v>0</v>
      </c>
      <c r="AG40" s="146">
        <f t="shared" si="15"/>
        <v>0</v>
      </c>
      <c r="AH40" s="146">
        <f t="shared" si="15"/>
        <v>0</v>
      </c>
      <c r="AI40" s="146">
        <f t="shared" si="15"/>
        <v>0</v>
      </c>
      <c r="AJ40" s="146">
        <f t="shared" si="15"/>
        <v>0</v>
      </c>
      <c r="AK40" s="146">
        <f t="shared" si="15"/>
        <v>0</v>
      </c>
      <c r="AL40" s="146">
        <f t="shared" si="15"/>
        <v>0</v>
      </c>
      <c r="AM40" s="146">
        <f t="shared" si="15"/>
        <v>0</v>
      </c>
      <c r="AN40" s="146">
        <f t="shared" si="15"/>
        <v>0</v>
      </c>
      <c r="AO40" s="146">
        <f t="shared" si="15"/>
        <v>0</v>
      </c>
      <c r="AP40" s="146">
        <f t="shared" si="15"/>
        <v>0</v>
      </c>
      <c r="AQ40" s="146">
        <f t="shared" si="15"/>
        <v>0</v>
      </c>
      <c r="AR40" s="146">
        <f t="shared" si="15"/>
        <v>0</v>
      </c>
      <c r="AS40" s="146">
        <f t="shared" si="15"/>
        <v>0</v>
      </c>
      <c r="AT40" s="146">
        <f t="shared" si="15"/>
        <v>0</v>
      </c>
      <c r="AU40" s="146">
        <f t="shared" si="15"/>
        <v>0</v>
      </c>
      <c r="AV40" s="146">
        <f t="shared" si="15"/>
        <v>0</v>
      </c>
      <c r="AW40" s="146">
        <f t="shared" si="15"/>
        <v>0</v>
      </c>
      <c r="AX40" s="146">
        <f t="shared" si="15"/>
        <v>0</v>
      </c>
      <c r="AY40" s="146">
        <f>SUM(AY15,AY20,AY31,AY36)</f>
        <v>0</v>
      </c>
      <c r="AZ40" s="146">
        <f>SUM(AZ15,AZ20,AZ31,AZ36)</f>
        <v>0</v>
      </c>
      <c r="BA40" s="146">
        <f>SUM(BA15,BA20,BA31,BA36)</f>
        <v>0</v>
      </c>
      <c r="BB40" s="146">
        <f>SUM(BB15,BB20,BB31,BB36)</f>
        <v>0</v>
      </c>
      <c r="BC40" s="146">
        <f t="shared" si="15"/>
        <v>0</v>
      </c>
    </row>
  </sheetData>
  <phoneticPr fontId="3" type="noConversion"/>
  <conditionalFormatting sqref="E6:Z40">
    <cfRule type="expression" dxfId="128" priority="2" stopIfTrue="1">
      <formula>E6&lt;&gt;AF6</formula>
    </cfRule>
  </conditionalFormatting>
  <conditionalFormatting sqref="AB6:AB40">
    <cfRule type="expression" dxfId="127" priority="158" stopIfTrue="1">
      <formula>AB6&lt;&gt;BC6</formula>
    </cfRule>
  </conditionalFormatting>
  <conditionalFormatting sqref="AA6:AA40">
    <cfRule type="expression" dxfId="126" priority="1" stopIfTrue="1">
      <formula>AA6&lt;&gt;BB6</formula>
    </cfRule>
  </conditionalFormatting>
  <dataValidations count="1">
    <dataValidation type="whole" operator="greaterThanOrEqual" allowBlank="1" showInputMessage="1" showErrorMessage="1" error="Positive whole numbers only / Nombres entiers positifs uniquement" sqref="AF18:BC20 E34:AB36 E28:AB31 E23:AB25 E7:AB9 E12:AB15 E18:AB20 AF34:BC36 AF28:BC31 AF23:BC25 AF7:BC9 AF12:BC15">
      <formula1>0</formula1>
    </dataValidation>
  </dataValidations>
  <pageMargins left="0.25" right="0.25" top="0.5" bottom="0.3" header="0.5" footer="0.5"/>
  <pageSetup paperSize="9" scale="59" orientation="landscape" r:id="rId1"/>
  <headerFooter alignWithMargins="0"/>
  <legacyDrawing r:id="rId2"/>
</worksheet>
</file>

<file path=xl/worksheets/sheet64.xml><?xml version="1.0" encoding="utf-8"?>
<worksheet xmlns="http://schemas.openxmlformats.org/spreadsheetml/2006/main" xmlns:r="http://schemas.openxmlformats.org/officeDocument/2006/relationships">
  <sheetPr codeName="Sheet_TS48" enableFormatConditionsCalculation="0">
    <tabColor indexed="43"/>
    <pageSetUpPr fitToPage="1"/>
  </sheetPr>
  <dimension ref="A1:BP40"/>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U1" sqref="U1:U2"/>
    </sheetView>
  </sheetViews>
  <sheetFormatPr defaultRowHeight="12"/>
  <cols>
    <col min="1" max="4" width="10.140625" style="777" hidden="1" customWidth="1"/>
    <col min="5" max="28" width="8.7109375" style="95" customWidth="1"/>
    <col min="29" max="29" width="30.7109375" style="777" customWidth="1"/>
    <col min="30" max="30" width="9.140625" style="95" hidden="1" customWidth="1"/>
    <col min="31" max="31" width="33.42578125" style="777" hidden="1" customWidth="1"/>
    <col min="32" max="68" width="9.140625" style="95" hidden="1" customWidth="1"/>
    <col min="69" max="79" width="9.140625" style="95" customWidth="1"/>
    <col min="80" max="16384" width="9.140625" style="95"/>
  </cols>
  <sheetData>
    <row r="1" spans="1:55" ht="48.95" customHeight="1">
      <c r="F1" s="402"/>
      <c r="G1" s="220"/>
      <c r="H1" s="220"/>
      <c r="I1" s="1075" t="s">
        <v>2263</v>
      </c>
      <c r="J1" s="220"/>
      <c r="K1" s="220"/>
      <c r="L1" s="220"/>
      <c r="N1" s="402"/>
      <c r="O1" s="221"/>
      <c r="P1" s="221"/>
      <c r="Q1" s="221"/>
      <c r="R1" s="221"/>
      <c r="S1" s="221"/>
      <c r="T1" s="221"/>
      <c r="U1" s="1075" t="s">
        <v>2263</v>
      </c>
      <c r="V1" s="221"/>
      <c r="W1" s="221"/>
      <c r="X1" s="221"/>
      <c r="Y1" s="221"/>
      <c r="Z1" s="221"/>
      <c r="AA1" s="221"/>
      <c r="AB1" s="221"/>
      <c r="AC1" s="1040">
        <f ca="1">NOW()</f>
        <v>41912.572466666665</v>
      </c>
      <c r="AE1" s="787" t="s">
        <v>675</v>
      </c>
    </row>
    <row r="2" spans="1:55"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c r="AE2" s="770"/>
    </row>
    <row r="3" spans="1:55"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E3" s="772"/>
    </row>
    <row r="4" spans="1:55" s="99" customFormat="1">
      <c r="A4" s="759" t="s">
        <v>1304</v>
      </c>
      <c r="B4" s="759" t="s">
        <v>1302</v>
      </c>
      <c r="C4" s="759" t="s">
        <v>1303</v>
      </c>
      <c r="D4" s="760" t="s">
        <v>1305</v>
      </c>
      <c r="E4" s="98"/>
      <c r="F4" s="98"/>
      <c r="G4" s="98"/>
      <c r="H4" s="98"/>
      <c r="I4" s="98"/>
      <c r="J4" s="98"/>
      <c r="K4" s="98"/>
      <c r="L4" s="98"/>
      <c r="AC4" s="771"/>
      <c r="AE4" s="772"/>
    </row>
    <row r="5" spans="1:55" s="99" customFormat="1" ht="12.75" thickBot="1">
      <c r="A5" s="761"/>
      <c r="B5" s="761" t="s">
        <v>538</v>
      </c>
      <c r="C5" s="761" t="s">
        <v>539</v>
      </c>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55" s="137" customFormat="1" ht="24" customHeight="1" thickBot="1">
      <c r="A6" s="789"/>
      <c r="B6" s="789"/>
      <c r="C6" s="789"/>
      <c r="D6" s="789"/>
      <c r="E6" s="626"/>
      <c r="F6" s="626"/>
      <c r="G6" s="626"/>
      <c r="H6" s="626"/>
      <c r="I6" s="626"/>
      <c r="J6" s="626"/>
      <c r="K6" s="626"/>
      <c r="L6" s="626"/>
      <c r="M6" s="626"/>
      <c r="N6" s="626"/>
      <c r="O6" s="126"/>
      <c r="P6" s="627"/>
      <c r="Q6" s="627"/>
      <c r="R6" s="627"/>
      <c r="S6" s="627"/>
      <c r="T6" s="627"/>
      <c r="U6" s="627"/>
      <c r="V6" s="627"/>
      <c r="W6" s="627"/>
      <c r="X6" s="627"/>
      <c r="Y6" s="126"/>
      <c r="Z6" s="627"/>
      <c r="AA6" s="627"/>
      <c r="AB6" s="126"/>
      <c r="AC6" s="1069" t="s">
        <v>2142</v>
      </c>
      <c r="AE6" s="763" t="s">
        <v>186</v>
      </c>
      <c r="AF6" s="249"/>
      <c r="AG6" s="627"/>
      <c r="AH6" s="627"/>
      <c r="AI6" s="627"/>
      <c r="AJ6" s="627"/>
      <c r="AK6" s="627"/>
      <c r="AL6" s="627"/>
      <c r="AM6" s="627"/>
      <c r="AN6" s="627"/>
      <c r="AO6" s="627"/>
      <c r="AP6" s="627"/>
      <c r="AQ6" s="627"/>
      <c r="AR6" s="627"/>
      <c r="AS6" s="627"/>
      <c r="AT6" s="627"/>
      <c r="AU6" s="627"/>
      <c r="AV6" s="627"/>
      <c r="AW6" s="627"/>
      <c r="AX6" s="627"/>
      <c r="AY6" s="627"/>
      <c r="AZ6" s="627"/>
      <c r="BA6" s="627"/>
      <c r="BB6" s="627"/>
      <c r="BC6" s="627"/>
    </row>
    <row r="7" spans="1:55" s="140" customFormat="1" ht="12.75" customHeight="1">
      <c r="A7" s="775" t="s">
        <v>538</v>
      </c>
      <c r="B7" s="775" t="s">
        <v>73</v>
      </c>
      <c r="C7" s="775" t="s">
        <v>555</v>
      </c>
      <c r="D7" s="775" t="s">
        <v>973</v>
      </c>
      <c r="E7" s="138">
        <v>0</v>
      </c>
      <c r="F7" s="138">
        <v>0</v>
      </c>
      <c r="G7" s="138">
        <v>0</v>
      </c>
      <c r="H7" s="138">
        <v>0</v>
      </c>
      <c r="I7" s="138">
        <v>0</v>
      </c>
      <c r="J7" s="138">
        <v>0</v>
      </c>
      <c r="K7" s="138">
        <v>0</v>
      </c>
      <c r="L7" s="138">
        <v>0</v>
      </c>
      <c r="M7" s="138">
        <v>0</v>
      </c>
      <c r="N7" s="138">
        <v>0</v>
      </c>
      <c r="O7" s="138">
        <v>0</v>
      </c>
      <c r="P7" s="138">
        <v>0</v>
      </c>
      <c r="Q7" s="138">
        <v>0</v>
      </c>
      <c r="R7" s="138">
        <v>0</v>
      </c>
      <c r="S7" s="138">
        <v>0</v>
      </c>
      <c r="T7" s="138">
        <v>0</v>
      </c>
      <c r="U7" s="138">
        <v>0</v>
      </c>
      <c r="V7" s="138">
        <v>0</v>
      </c>
      <c r="W7" s="138">
        <v>0</v>
      </c>
      <c r="X7" s="138">
        <v>0</v>
      </c>
      <c r="Y7" s="138">
        <v>0</v>
      </c>
      <c r="Z7" s="138">
        <v>0</v>
      </c>
      <c r="AA7" s="138">
        <v>0</v>
      </c>
      <c r="AB7" s="138">
        <v>0</v>
      </c>
      <c r="AC7" s="1054" t="s">
        <v>2219</v>
      </c>
      <c r="AE7" s="762" t="s">
        <v>1474</v>
      </c>
      <c r="AF7" s="138">
        <v>0</v>
      </c>
      <c r="AG7" s="138">
        <v>0</v>
      </c>
      <c r="AH7" s="138">
        <v>0</v>
      </c>
      <c r="AI7" s="138">
        <v>0</v>
      </c>
      <c r="AJ7" s="138">
        <v>0</v>
      </c>
      <c r="AK7" s="138">
        <v>0</v>
      </c>
      <c r="AL7" s="138">
        <v>0</v>
      </c>
      <c r="AM7" s="138">
        <v>0</v>
      </c>
      <c r="AN7" s="138">
        <v>0</v>
      </c>
      <c r="AO7" s="138">
        <v>0</v>
      </c>
      <c r="AP7" s="138">
        <v>0</v>
      </c>
      <c r="AQ7" s="138">
        <v>0</v>
      </c>
      <c r="AR7" s="138">
        <v>0</v>
      </c>
      <c r="AS7" s="138">
        <v>0</v>
      </c>
      <c r="AT7" s="138">
        <v>0</v>
      </c>
      <c r="AU7" s="138">
        <v>0</v>
      </c>
      <c r="AV7" s="138">
        <v>0</v>
      </c>
      <c r="AW7" s="138">
        <v>0</v>
      </c>
      <c r="AX7" s="138">
        <v>0</v>
      </c>
      <c r="AY7" s="138">
        <v>0</v>
      </c>
      <c r="AZ7" s="138">
        <v>0</v>
      </c>
      <c r="BA7" s="138">
        <v>0</v>
      </c>
      <c r="BB7" s="138">
        <v>0</v>
      </c>
      <c r="BC7" s="138">
        <v>0</v>
      </c>
    </row>
    <row r="8" spans="1:55" s="140" customFormat="1" ht="12.75" customHeight="1">
      <c r="A8" s="775" t="s">
        <v>538</v>
      </c>
      <c r="B8" s="775" t="s">
        <v>1307</v>
      </c>
      <c r="C8" s="775" t="s">
        <v>555</v>
      </c>
      <c r="D8" s="775" t="s">
        <v>973</v>
      </c>
      <c r="E8" s="138">
        <v>0</v>
      </c>
      <c r="F8" s="138">
        <v>0</v>
      </c>
      <c r="G8" s="138">
        <v>0</v>
      </c>
      <c r="H8" s="138">
        <v>0</v>
      </c>
      <c r="I8" s="138">
        <v>0</v>
      </c>
      <c r="J8" s="138">
        <v>0</v>
      </c>
      <c r="K8" s="138">
        <v>0</v>
      </c>
      <c r="L8" s="138">
        <v>0</v>
      </c>
      <c r="M8" s="138">
        <v>0</v>
      </c>
      <c r="N8" s="138">
        <v>0</v>
      </c>
      <c r="O8" s="138">
        <v>0</v>
      </c>
      <c r="P8" s="138">
        <v>0</v>
      </c>
      <c r="Q8" s="138">
        <v>0</v>
      </c>
      <c r="R8" s="138">
        <v>0</v>
      </c>
      <c r="S8" s="138">
        <v>0</v>
      </c>
      <c r="T8" s="138">
        <v>0</v>
      </c>
      <c r="U8" s="138">
        <v>0</v>
      </c>
      <c r="V8" s="138">
        <v>0</v>
      </c>
      <c r="W8" s="138">
        <v>0</v>
      </c>
      <c r="X8" s="138">
        <v>0</v>
      </c>
      <c r="Y8" s="138">
        <v>0</v>
      </c>
      <c r="Z8" s="138">
        <v>0</v>
      </c>
      <c r="AA8" s="138">
        <v>0</v>
      </c>
      <c r="AB8" s="138">
        <v>0</v>
      </c>
      <c r="AC8" s="1054" t="s">
        <v>2220</v>
      </c>
      <c r="AE8" s="762" t="s">
        <v>636</v>
      </c>
      <c r="AF8" s="138">
        <v>0</v>
      </c>
      <c r="AG8" s="138">
        <v>0</v>
      </c>
      <c r="AH8" s="138">
        <v>0</v>
      </c>
      <c r="AI8" s="138">
        <v>0</v>
      </c>
      <c r="AJ8" s="138">
        <v>0</v>
      </c>
      <c r="AK8" s="138">
        <v>0</v>
      </c>
      <c r="AL8" s="138">
        <v>0</v>
      </c>
      <c r="AM8" s="138">
        <v>0</v>
      </c>
      <c r="AN8" s="138">
        <v>0</v>
      </c>
      <c r="AO8" s="138">
        <v>0</v>
      </c>
      <c r="AP8" s="138">
        <v>0</v>
      </c>
      <c r="AQ8" s="138">
        <v>0</v>
      </c>
      <c r="AR8" s="138">
        <v>0</v>
      </c>
      <c r="AS8" s="138">
        <v>0</v>
      </c>
      <c r="AT8" s="138">
        <v>0</v>
      </c>
      <c r="AU8" s="138">
        <v>0</v>
      </c>
      <c r="AV8" s="138">
        <v>0</v>
      </c>
      <c r="AW8" s="138">
        <v>0</v>
      </c>
      <c r="AX8" s="138">
        <v>0</v>
      </c>
      <c r="AY8" s="138">
        <v>0</v>
      </c>
      <c r="AZ8" s="138">
        <v>0</v>
      </c>
      <c r="BA8" s="138">
        <v>0</v>
      </c>
      <c r="BB8" s="138">
        <v>0</v>
      </c>
      <c r="BC8" s="138">
        <v>0</v>
      </c>
    </row>
    <row r="9" spans="1:55" s="140" customFormat="1" ht="12.75" customHeight="1">
      <c r="A9" s="775" t="s">
        <v>538</v>
      </c>
      <c r="B9" s="775" t="s">
        <v>74</v>
      </c>
      <c r="C9" s="775" t="s">
        <v>555</v>
      </c>
      <c r="D9" s="775" t="s">
        <v>973</v>
      </c>
      <c r="E9" s="138">
        <v>0</v>
      </c>
      <c r="F9" s="138">
        <v>0</v>
      </c>
      <c r="G9" s="138">
        <v>0</v>
      </c>
      <c r="H9" s="138">
        <v>0</v>
      </c>
      <c r="I9" s="138">
        <v>0</v>
      </c>
      <c r="J9" s="138">
        <v>0</v>
      </c>
      <c r="K9" s="138">
        <v>0</v>
      </c>
      <c r="L9" s="138">
        <v>0</v>
      </c>
      <c r="M9" s="138">
        <v>0</v>
      </c>
      <c r="N9" s="138">
        <v>0</v>
      </c>
      <c r="O9" s="138">
        <v>0</v>
      </c>
      <c r="P9" s="138">
        <v>0</v>
      </c>
      <c r="Q9" s="138">
        <v>0</v>
      </c>
      <c r="R9" s="138">
        <v>0</v>
      </c>
      <c r="S9" s="138">
        <v>0</v>
      </c>
      <c r="T9" s="138">
        <v>0</v>
      </c>
      <c r="U9" s="138">
        <v>0</v>
      </c>
      <c r="V9" s="138">
        <v>0</v>
      </c>
      <c r="W9" s="138">
        <v>0</v>
      </c>
      <c r="X9" s="138">
        <v>0</v>
      </c>
      <c r="Y9" s="138">
        <v>0</v>
      </c>
      <c r="Z9" s="138">
        <v>0</v>
      </c>
      <c r="AA9" s="138">
        <v>0</v>
      </c>
      <c r="AB9" s="138">
        <v>0</v>
      </c>
      <c r="AC9" s="1054" t="s">
        <v>2221</v>
      </c>
      <c r="AE9" s="762" t="s">
        <v>637</v>
      </c>
      <c r="AF9" s="138">
        <v>0</v>
      </c>
      <c r="AG9" s="138">
        <v>0</v>
      </c>
      <c r="AH9" s="138">
        <v>0</v>
      </c>
      <c r="AI9" s="138">
        <v>0</v>
      </c>
      <c r="AJ9" s="138">
        <v>0</v>
      </c>
      <c r="AK9" s="138">
        <v>0</v>
      </c>
      <c r="AL9" s="138">
        <v>0</v>
      </c>
      <c r="AM9" s="138">
        <v>0</v>
      </c>
      <c r="AN9" s="138">
        <v>0</v>
      </c>
      <c r="AO9" s="138">
        <v>0</v>
      </c>
      <c r="AP9" s="138">
        <v>0</v>
      </c>
      <c r="AQ9" s="138">
        <v>0</v>
      </c>
      <c r="AR9" s="138">
        <v>0</v>
      </c>
      <c r="AS9" s="138">
        <v>0</v>
      </c>
      <c r="AT9" s="138">
        <v>0</v>
      </c>
      <c r="AU9" s="138">
        <v>0</v>
      </c>
      <c r="AV9" s="138">
        <v>0</v>
      </c>
      <c r="AW9" s="138">
        <v>0</v>
      </c>
      <c r="AX9" s="138">
        <v>0</v>
      </c>
      <c r="AY9" s="138">
        <v>0</v>
      </c>
      <c r="AZ9" s="138">
        <v>0</v>
      </c>
      <c r="BA9" s="138">
        <v>0</v>
      </c>
      <c r="BB9" s="138">
        <v>0</v>
      </c>
      <c r="BC9" s="138">
        <v>0</v>
      </c>
    </row>
    <row r="10" spans="1:55" s="140" customFormat="1" ht="12.75" customHeight="1">
      <c r="A10" s="775"/>
      <c r="B10" s="775"/>
      <c r="C10" s="775"/>
      <c r="D10" s="775"/>
      <c r="E10" s="141" t="str">
        <f>IF(AND(SUM(E7:E9)&gt;0,E8=0),"Missing Input",IF(AND(SUM(E7:E8)&gt;0,E9=0),"Missing Output",IF(AND(SUM(E7:E9)&gt;0,E8&gt;0,E9&gt;0),(E9*3.6)/E8*100,"")))</f>
        <v/>
      </c>
      <c r="F10" s="141" t="str">
        <f t="shared" ref="F10:V10" si="0">IF(AND(SUM(F7:F9)&gt;0,F8=0),"Missing Input",IF(AND(SUM(F7:F8)&gt;0,F9=0),"Missing Output",IF(AND(SUM(F7:F9)&gt;0,F8&gt;0,F9&gt;0),(F9*3.6)/F8*100,"")))</f>
        <v/>
      </c>
      <c r="G10" s="141" t="str">
        <f t="shared" si="0"/>
        <v/>
      </c>
      <c r="H10" s="141" t="str">
        <f t="shared" si="0"/>
        <v/>
      </c>
      <c r="I10" s="141" t="str">
        <f t="shared" si="0"/>
        <v/>
      </c>
      <c r="J10" s="141" t="str">
        <f t="shared" si="0"/>
        <v/>
      </c>
      <c r="K10" s="141" t="str">
        <f t="shared" si="0"/>
        <v/>
      </c>
      <c r="L10" s="141" t="str">
        <f t="shared" si="0"/>
        <v/>
      </c>
      <c r="M10" s="141" t="str">
        <f t="shared" si="0"/>
        <v/>
      </c>
      <c r="N10" s="141" t="str">
        <f t="shared" si="0"/>
        <v/>
      </c>
      <c r="O10" s="141" t="str">
        <f t="shared" si="0"/>
        <v/>
      </c>
      <c r="P10" s="141" t="str">
        <f t="shared" si="0"/>
        <v/>
      </c>
      <c r="Q10" s="141" t="str">
        <f t="shared" si="0"/>
        <v/>
      </c>
      <c r="R10" s="141" t="str">
        <f t="shared" si="0"/>
        <v/>
      </c>
      <c r="S10" s="141" t="str">
        <f t="shared" si="0"/>
        <v/>
      </c>
      <c r="T10" s="141" t="str">
        <f t="shared" si="0"/>
        <v/>
      </c>
      <c r="U10" s="141" t="str">
        <f t="shared" si="0"/>
        <v/>
      </c>
      <c r="V10" s="141" t="str">
        <f t="shared" si="0"/>
        <v/>
      </c>
      <c r="W10" s="141" t="str">
        <f t="shared" ref="W10:AB10" si="1">IF(AND(SUM(W7:W9)&gt;0,W8=0),"Missing Input",IF(AND(SUM(W7:W8)&gt;0,W9=0),"Missing Output",IF(AND(SUM(W7:W9)&gt;0,W8&gt;0,W9&gt;0),(W9*3.6)/W8*100,"")))</f>
        <v/>
      </c>
      <c r="X10" s="141" t="str">
        <f t="shared" si="1"/>
        <v/>
      </c>
      <c r="Y10" s="141" t="str">
        <f t="shared" si="1"/>
        <v/>
      </c>
      <c r="Z10" s="141" t="str">
        <f t="shared" si="1"/>
        <v/>
      </c>
      <c r="AA10" s="141" t="str">
        <f t="shared" si="1"/>
        <v/>
      </c>
      <c r="AB10" s="141" t="str">
        <f t="shared" si="1"/>
        <v/>
      </c>
      <c r="AC10" s="1070" t="s">
        <v>2222</v>
      </c>
      <c r="AE10" s="762" t="s">
        <v>964</v>
      </c>
      <c r="AF10" s="141" t="str">
        <f t="shared" ref="AF10:BC10" si="2">IF(AND(SUM(AF7:AF9)&gt;0,AF8=0),"Missing Input",IF(AND(SUM(AF7:AF8)&gt;0,AF9=0),"Missing Output",IF(AND(SUM(AF7:AF9)&gt;0,AF8&gt;0,AF9&gt;0),(AF9*3.6)/AF8*100,"")))</f>
        <v/>
      </c>
      <c r="AG10" s="141" t="str">
        <f t="shared" si="2"/>
        <v/>
      </c>
      <c r="AH10" s="141" t="str">
        <f t="shared" si="2"/>
        <v/>
      </c>
      <c r="AI10" s="141" t="str">
        <f t="shared" si="2"/>
        <v/>
      </c>
      <c r="AJ10" s="141" t="str">
        <f t="shared" si="2"/>
        <v/>
      </c>
      <c r="AK10" s="141" t="str">
        <f t="shared" si="2"/>
        <v/>
      </c>
      <c r="AL10" s="141" t="str">
        <f t="shared" si="2"/>
        <v/>
      </c>
      <c r="AM10" s="141" t="str">
        <f t="shared" si="2"/>
        <v/>
      </c>
      <c r="AN10" s="141" t="str">
        <f t="shared" si="2"/>
        <v/>
      </c>
      <c r="AO10" s="141" t="str">
        <f t="shared" si="2"/>
        <v/>
      </c>
      <c r="AP10" s="141" t="str">
        <f t="shared" si="2"/>
        <v/>
      </c>
      <c r="AQ10" s="141" t="str">
        <f t="shared" si="2"/>
        <v/>
      </c>
      <c r="AR10" s="141" t="str">
        <f t="shared" si="2"/>
        <v/>
      </c>
      <c r="AS10" s="141" t="str">
        <f t="shared" si="2"/>
        <v/>
      </c>
      <c r="AT10" s="141" t="str">
        <f t="shared" si="2"/>
        <v/>
      </c>
      <c r="AU10" s="141" t="str">
        <f t="shared" si="2"/>
        <v/>
      </c>
      <c r="AV10" s="141" t="str">
        <f t="shared" si="2"/>
        <v/>
      </c>
      <c r="AW10" s="141" t="str">
        <f t="shared" si="2"/>
        <v/>
      </c>
      <c r="AX10" s="141" t="str">
        <f t="shared" si="2"/>
        <v/>
      </c>
      <c r="AY10" s="141" t="str">
        <f>IF(AND(SUM(AY7:AY9)&gt;0,AY8=0),"Missing Input",IF(AND(SUM(AY7:AY8)&gt;0,AY9=0),"Missing Output",IF(AND(SUM(AY7:AY9)&gt;0,AY8&gt;0,AY9&gt;0),(AY9*3.6)/AY8*100,"")))</f>
        <v/>
      </c>
      <c r="AZ10" s="141" t="str">
        <f>IF(AND(SUM(AZ7:AZ9)&gt;0,AZ8=0),"Missing Input",IF(AND(SUM(AZ7:AZ8)&gt;0,AZ9=0),"Missing Output",IF(AND(SUM(AZ7:AZ9)&gt;0,AZ8&gt;0,AZ9&gt;0),(AZ9*3.6)/AZ8*100,"")))</f>
        <v/>
      </c>
      <c r="BA10" s="141" t="str">
        <f>IF(AND(SUM(BA7:BA9)&gt;0,BA8=0),"Missing Input",IF(AND(SUM(BA7:BA8)&gt;0,BA9=0),"Missing Output",IF(AND(SUM(BA7:BA9)&gt;0,BA8&gt;0,BA9&gt;0),(BA9*3.6)/BA8*100,"")))</f>
        <v/>
      </c>
      <c r="BB10" s="141" t="str">
        <f>IF(AND(SUM(BB7:BB9)&gt;0,BB8=0),"Missing Input",IF(AND(SUM(BB7:BB8)&gt;0,BB9=0),"Missing Output",IF(AND(SUM(BB7:BB9)&gt;0,BB8&gt;0,BB9&gt;0),(BB9*3.6)/BB8*100,"")))</f>
        <v/>
      </c>
      <c r="BC10" s="141" t="str">
        <f t="shared" si="2"/>
        <v/>
      </c>
    </row>
    <row r="11" spans="1:55" s="140" customFormat="1" ht="24" customHeight="1">
      <c r="A11" s="775"/>
      <c r="B11" s="775"/>
      <c r="C11" s="775"/>
      <c r="D11" s="775"/>
      <c r="E11" s="628"/>
      <c r="F11" s="628"/>
      <c r="G11" s="628"/>
      <c r="H11" s="628"/>
      <c r="I11" s="628"/>
      <c r="J11" s="629"/>
      <c r="K11" s="629"/>
      <c r="L11" s="629"/>
      <c r="M11" s="629"/>
      <c r="N11" s="629"/>
      <c r="O11" s="144"/>
      <c r="P11" s="630"/>
      <c r="Q11" s="630"/>
      <c r="R11" s="630"/>
      <c r="S11" s="630"/>
      <c r="T11" s="630"/>
      <c r="U11" s="630"/>
      <c r="V11" s="630"/>
      <c r="W11" s="630"/>
      <c r="X11" s="630"/>
      <c r="Y11" s="144"/>
      <c r="Z11" s="630"/>
      <c r="AA11" s="630"/>
      <c r="AB11" s="144"/>
      <c r="AC11" s="1067" t="s">
        <v>2141</v>
      </c>
      <c r="AE11" s="762" t="s">
        <v>189</v>
      </c>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row>
    <row r="12" spans="1:55" s="140" customFormat="1" ht="12.75" customHeight="1">
      <c r="A12" s="775" t="s">
        <v>538</v>
      </c>
      <c r="B12" s="775" t="s">
        <v>73</v>
      </c>
      <c r="C12" s="775" t="s">
        <v>556</v>
      </c>
      <c r="D12" s="775" t="s">
        <v>973</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8">
        <v>0</v>
      </c>
      <c r="AB12" s="138">
        <v>0</v>
      </c>
      <c r="AC12" s="1054" t="s">
        <v>2219</v>
      </c>
      <c r="AE12" s="762" t="s">
        <v>1474</v>
      </c>
      <c r="AF12" s="138">
        <v>0</v>
      </c>
      <c r="AG12" s="138">
        <v>0</v>
      </c>
      <c r="AH12" s="138">
        <v>0</v>
      </c>
      <c r="AI12" s="138">
        <v>0</v>
      </c>
      <c r="AJ12" s="138">
        <v>0</v>
      </c>
      <c r="AK12" s="138">
        <v>0</v>
      </c>
      <c r="AL12" s="138">
        <v>0</v>
      </c>
      <c r="AM12" s="138">
        <v>0</v>
      </c>
      <c r="AN12" s="138">
        <v>0</v>
      </c>
      <c r="AO12" s="138">
        <v>0</v>
      </c>
      <c r="AP12" s="138">
        <v>0</v>
      </c>
      <c r="AQ12" s="138">
        <v>0</v>
      </c>
      <c r="AR12" s="138">
        <v>0</v>
      </c>
      <c r="AS12" s="138">
        <v>0</v>
      </c>
      <c r="AT12" s="138">
        <v>0</v>
      </c>
      <c r="AU12" s="138">
        <v>0</v>
      </c>
      <c r="AV12" s="138">
        <v>0</v>
      </c>
      <c r="AW12" s="138">
        <v>0</v>
      </c>
      <c r="AX12" s="138">
        <v>0</v>
      </c>
      <c r="AY12" s="138">
        <v>0</v>
      </c>
      <c r="AZ12" s="138">
        <v>0</v>
      </c>
      <c r="BA12" s="138">
        <v>0</v>
      </c>
      <c r="BB12" s="138">
        <v>0</v>
      </c>
      <c r="BC12" s="138">
        <v>0</v>
      </c>
    </row>
    <row r="13" spans="1:55" s="140" customFormat="1" ht="12.75" customHeight="1">
      <c r="A13" s="775" t="s">
        <v>538</v>
      </c>
      <c r="B13" s="775" t="s">
        <v>1307</v>
      </c>
      <c r="C13" s="775" t="s">
        <v>556</v>
      </c>
      <c r="D13" s="775" t="s">
        <v>973</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8">
        <v>0</v>
      </c>
      <c r="AB13" s="138">
        <v>0</v>
      </c>
      <c r="AC13" s="1054" t="s">
        <v>2220</v>
      </c>
      <c r="AE13" s="762" t="s">
        <v>636</v>
      </c>
      <c r="AF13" s="138">
        <v>0</v>
      </c>
      <c r="AG13" s="138">
        <v>0</v>
      </c>
      <c r="AH13" s="138">
        <v>0</v>
      </c>
      <c r="AI13" s="138">
        <v>0</v>
      </c>
      <c r="AJ13" s="138">
        <v>0</v>
      </c>
      <c r="AK13" s="138">
        <v>0</v>
      </c>
      <c r="AL13" s="138">
        <v>0</v>
      </c>
      <c r="AM13" s="138">
        <v>0</v>
      </c>
      <c r="AN13" s="138">
        <v>0</v>
      </c>
      <c r="AO13" s="138">
        <v>0</v>
      </c>
      <c r="AP13" s="138">
        <v>0</v>
      </c>
      <c r="AQ13" s="138">
        <v>0</v>
      </c>
      <c r="AR13" s="138">
        <v>0</v>
      </c>
      <c r="AS13" s="138">
        <v>0</v>
      </c>
      <c r="AT13" s="138">
        <v>0</v>
      </c>
      <c r="AU13" s="138">
        <v>0</v>
      </c>
      <c r="AV13" s="138">
        <v>0</v>
      </c>
      <c r="AW13" s="138">
        <v>0</v>
      </c>
      <c r="AX13" s="138">
        <v>0</v>
      </c>
      <c r="AY13" s="138">
        <v>0</v>
      </c>
      <c r="AZ13" s="138">
        <v>0</v>
      </c>
      <c r="BA13" s="138">
        <v>0</v>
      </c>
      <c r="BB13" s="138">
        <v>0</v>
      </c>
      <c r="BC13" s="138">
        <v>0</v>
      </c>
    </row>
    <row r="14" spans="1:55" s="140" customFormat="1" ht="12.75" customHeight="1">
      <c r="A14" s="775" t="s">
        <v>538</v>
      </c>
      <c r="B14" s="775" t="s">
        <v>74</v>
      </c>
      <c r="C14" s="775" t="s">
        <v>556</v>
      </c>
      <c r="D14" s="775" t="s">
        <v>973</v>
      </c>
      <c r="E14" s="138">
        <v>0</v>
      </c>
      <c r="F14" s="138">
        <v>0</v>
      </c>
      <c r="G14" s="138">
        <v>0</v>
      </c>
      <c r="H14" s="138">
        <v>0</v>
      </c>
      <c r="I14" s="138">
        <v>0</v>
      </c>
      <c r="J14" s="138">
        <v>0</v>
      </c>
      <c r="K14" s="138">
        <v>0</v>
      </c>
      <c r="L14" s="138">
        <v>0</v>
      </c>
      <c r="M14" s="138">
        <v>0</v>
      </c>
      <c r="N14" s="138">
        <v>0</v>
      </c>
      <c r="O14" s="138">
        <v>0</v>
      </c>
      <c r="P14" s="138">
        <v>0</v>
      </c>
      <c r="Q14" s="138">
        <v>0</v>
      </c>
      <c r="R14" s="138">
        <v>0</v>
      </c>
      <c r="S14" s="138">
        <v>0</v>
      </c>
      <c r="T14" s="138">
        <v>0</v>
      </c>
      <c r="U14" s="138">
        <v>0</v>
      </c>
      <c r="V14" s="138">
        <v>0</v>
      </c>
      <c r="W14" s="138">
        <v>0</v>
      </c>
      <c r="X14" s="138">
        <v>0</v>
      </c>
      <c r="Y14" s="138">
        <v>0</v>
      </c>
      <c r="Z14" s="138">
        <v>0</v>
      </c>
      <c r="AA14" s="138">
        <v>0</v>
      </c>
      <c r="AB14" s="138">
        <v>0</v>
      </c>
      <c r="AC14" s="1054" t="s">
        <v>2221</v>
      </c>
      <c r="AE14" s="762" t="s">
        <v>637</v>
      </c>
      <c r="AF14" s="138">
        <v>0</v>
      </c>
      <c r="AG14" s="138">
        <v>0</v>
      </c>
      <c r="AH14" s="138">
        <v>0</v>
      </c>
      <c r="AI14" s="138">
        <v>0</v>
      </c>
      <c r="AJ14" s="138">
        <v>0</v>
      </c>
      <c r="AK14" s="138">
        <v>0</v>
      </c>
      <c r="AL14" s="138">
        <v>0</v>
      </c>
      <c r="AM14" s="138">
        <v>0</v>
      </c>
      <c r="AN14" s="138">
        <v>0</v>
      </c>
      <c r="AO14" s="138">
        <v>0</v>
      </c>
      <c r="AP14" s="138">
        <v>0</v>
      </c>
      <c r="AQ14" s="138">
        <v>0</v>
      </c>
      <c r="AR14" s="138">
        <v>0</v>
      </c>
      <c r="AS14" s="138">
        <v>0</v>
      </c>
      <c r="AT14" s="138">
        <v>0</v>
      </c>
      <c r="AU14" s="138">
        <v>0</v>
      </c>
      <c r="AV14" s="138">
        <v>0</v>
      </c>
      <c r="AW14" s="138">
        <v>0</v>
      </c>
      <c r="AX14" s="138">
        <v>0</v>
      </c>
      <c r="AY14" s="138">
        <v>0</v>
      </c>
      <c r="AZ14" s="138">
        <v>0</v>
      </c>
      <c r="BA14" s="138">
        <v>0</v>
      </c>
      <c r="BB14" s="138">
        <v>0</v>
      </c>
      <c r="BC14" s="138">
        <v>0</v>
      </c>
    </row>
    <row r="15" spans="1:55" s="140" customFormat="1" ht="12.75" customHeight="1">
      <c r="A15" s="775" t="s">
        <v>538</v>
      </c>
      <c r="B15" s="775" t="s">
        <v>75</v>
      </c>
      <c r="C15" s="775" t="s">
        <v>556</v>
      </c>
      <c r="D15" s="775" t="s">
        <v>973</v>
      </c>
      <c r="E15" s="138">
        <v>0</v>
      </c>
      <c r="F15" s="138">
        <v>0</v>
      </c>
      <c r="G15" s="138">
        <v>0</v>
      </c>
      <c r="H15" s="138">
        <v>0</v>
      </c>
      <c r="I15" s="138">
        <v>0</v>
      </c>
      <c r="J15" s="138">
        <v>0</v>
      </c>
      <c r="K15" s="138">
        <v>0</v>
      </c>
      <c r="L15" s="138">
        <v>0</v>
      </c>
      <c r="M15" s="138">
        <v>0</v>
      </c>
      <c r="N15" s="138">
        <v>0</v>
      </c>
      <c r="O15" s="138">
        <v>0</v>
      </c>
      <c r="P15" s="138">
        <v>0</v>
      </c>
      <c r="Q15" s="138">
        <v>0</v>
      </c>
      <c r="R15" s="138">
        <v>0</v>
      </c>
      <c r="S15" s="138">
        <v>0</v>
      </c>
      <c r="T15" s="138">
        <v>0</v>
      </c>
      <c r="U15" s="138">
        <v>0</v>
      </c>
      <c r="V15" s="138">
        <v>0</v>
      </c>
      <c r="W15" s="138">
        <v>0</v>
      </c>
      <c r="X15" s="138">
        <v>0</v>
      </c>
      <c r="Y15" s="138">
        <v>0</v>
      </c>
      <c r="Z15" s="138">
        <v>0</v>
      </c>
      <c r="AA15" s="138">
        <v>0</v>
      </c>
      <c r="AB15" s="138">
        <v>0</v>
      </c>
      <c r="AC15" s="1054" t="s">
        <v>2225</v>
      </c>
      <c r="AE15" s="762" t="s">
        <v>638</v>
      </c>
      <c r="AF15" s="138">
        <v>0</v>
      </c>
      <c r="AG15" s="138">
        <v>0</v>
      </c>
      <c r="AH15" s="138">
        <v>0</v>
      </c>
      <c r="AI15" s="138">
        <v>0</v>
      </c>
      <c r="AJ15" s="138">
        <v>0</v>
      </c>
      <c r="AK15" s="138">
        <v>0</v>
      </c>
      <c r="AL15" s="138">
        <v>0</v>
      </c>
      <c r="AM15" s="138">
        <v>0</v>
      </c>
      <c r="AN15" s="138">
        <v>0</v>
      </c>
      <c r="AO15" s="138">
        <v>0</v>
      </c>
      <c r="AP15" s="138">
        <v>0</v>
      </c>
      <c r="AQ15" s="138">
        <v>0</v>
      </c>
      <c r="AR15" s="138">
        <v>0</v>
      </c>
      <c r="AS15" s="138">
        <v>0</v>
      </c>
      <c r="AT15" s="138">
        <v>0</v>
      </c>
      <c r="AU15" s="138">
        <v>0</v>
      </c>
      <c r="AV15" s="138">
        <v>0</v>
      </c>
      <c r="AW15" s="138">
        <v>0</v>
      </c>
      <c r="AX15" s="138">
        <v>0</v>
      </c>
      <c r="AY15" s="138">
        <v>0</v>
      </c>
      <c r="AZ15" s="138">
        <v>0</v>
      </c>
      <c r="BA15" s="138">
        <v>0</v>
      </c>
      <c r="BB15" s="138">
        <v>0</v>
      </c>
      <c r="BC15" s="138">
        <v>0</v>
      </c>
    </row>
    <row r="16" spans="1:55" s="140" customFormat="1" ht="12.75" customHeight="1">
      <c r="A16" s="775"/>
      <c r="B16" s="775"/>
      <c r="C16" s="775"/>
      <c r="D16" s="775"/>
      <c r="E16" s="141" t="str">
        <f>IF(AND(SUM(E12:E15)&gt;0,E13=0),"Missing Input",IF(AND(SUM(E12:E15)&gt;0,E14=0),"Missing Output",IF(AND(SUM(E12:E15)&gt;0,E13&gt;0,E14&gt;0),(E14*3.6+E15)/E13*100,"")))</f>
        <v/>
      </c>
      <c r="F16" s="141" t="str">
        <f t="shared" ref="F16:V16" si="3">IF(AND(SUM(F12:F15)&gt;0,F13=0),"Missing Input",IF(AND(SUM(F12:F15)&gt;0,F14=0),"Missing Output",IF(AND(SUM(F12:F15)&gt;0,F13&gt;0,F14&gt;0),(F14*3.6+F15)/F13*100,"")))</f>
        <v/>
      </c>
      <c r="G16" s="141" t="str">
        <f t="shared" si="3"/>
        <v/>
      </c>
      <c r="H16" s="141" t="str">
        <f t="shared" si="3"/>
        <v/>
      </c>
      <c r="I16" s="141" t="str">
        <f t="shared" si="3"/>
        <v/>
      </c>
      <c r="J16" s="141" t="str">
        <f t="shared" si="3"/>
        <v/>
      </c>
      <c r="K16" s="141" t="str">
        <f t="shared" si="3"/>
        <v/>
      </c>
      <c r="L16" s="141" t="str">
        <f t="shared" si="3"/>
        <v/>
      </c>
      <c r="M16" s="141" t="str">
        <f t="shared" si="3"/>
        <v/>
      </c>
      <c r="N16" s="141" t="str">
        <f t="shared" si="3"/>
        <v/>
      </c>
      <c r="O16" s="141" t="str">
        <f t="shared" si="3"/>
        <v/>
      </c>
      <c r="P16" s="141" t="str">
        <f t="shared" si="3"/>
        <v/>
      </c>
      <c r="Q16" s="141" t="str">
        <f t="shared" si="3"/>
        <v/>
      </c>
      <c r="R16" s="141" t="str">
        <f t="shared" si="3"/>
        <v/>
      </c>
      <c r="S16" s="141" t="str">
        <f t="shared" si="3"/>
        <v/>
      </c>
      <c r="T16" s="141" t="str">
        <f t="shared" si="3"/>
        <v/>
      </c>
      <c r="U16" s="141" t="str">
        <f t="shared" si="3"/>
        <v/>
      </c>
      <c r="V16" s="141" t="str">
        <f t="shared" si="3"/>
        <v/>
      </c>
      <c r="W16" s="141" t="str">
        <f t="shared" ref="W16:AB16" si="4">IF(AND(SUM(W12:W15)&gt;0,W13=0),"Missing Input",IF(AND(SUM(W12:W15)&gt;0,W14=0),"Missing Output",IF(AND(SUM(W12:W15)&gt;0,W13&gt;0,W14&gt;0),(W14*3.6+W15)/W13*100,"")))</f>
        <v/>
      </c>
      <c r="X16" s="141" t="str">
        <f t="shared" si="4"/>
        <v/>
      </c>
      <c r="Y16" s="141" t="str">
        <f t="shared" si="4"/>
        <v/>
      </c>
      <c r="Z16" s="141" t="str">
        <f t="shared" si="4"/>
        <v/>
      </c>
      <c r="AA16" s="141" t="str">
        <f t="shared" si="4"/>
        <v/>
      </c>
      <c r="AB16" s="141" t="str">
        <f t="shared" si="4"/>
        <v/>
      </c>
      <c r="AC16" s="1070" t="s">
        <v>2222</v>
      </c>
      <c r="AE16" s="762" t="s">
        <v>964</v>
      </c>
      <c r="AF16" s="141" t="str">
        <f t="shared" ref="AF16:BC16" si="5">IF(AND(SUM(AF12:AF15)&gt;0,AF13=0),"Missing Input",IF(AND(SUM(AF12:AF15)&gt;0,AF14=0),"Missing Output",IF(AND(SUM(AF12:AF15)&gt;0,AF13&gt;0,AF14&gt;0),(AF14*3.6+AF15)/AF13*100,"")))</f>
        <v/>
      </c>
      <c r="AG16" s="141" t="str">
        <f t="shared" si="5"/>
        <v/>
      </c>
      <c r="AH16" s="141" t="str">
        <f t="shared" si="5"/>
        <v/>
      </c>
      <c r="AI16" s="141" t="str">
        <f t="shared" si="5"/>
        <v/>
      </c>
      <c r="AJ16" s="141" t="str">
        <f t="shared" si="5"/>
        <v/>
      </c>
      <c r="AK16" s="141" t="str">
        <f t="shared" si="5"/>
        <v/>
      </c>
      <c r="AL16" s="141" t="str">
        <f t="shared" si="5"/>
        <v/>
      </c>
      <c r="AM16" s="141" t="str">
        <f t="shared" si="5"/>
        <v/>
      </c>
      <c r="AN16" s="141" t="str">
        <f t="shared" si="5"/>
        <v/>
      </c>
      <c r="AO16" s="141" t="str">
        <f t="shared" si="5"/>
        <v/>
      </c>
      <c r="AP16" s="141" t="str">
        <f t="shared" si="5"/>
        <v/>
      </c>
      <c r="AQ16" s="141" t="str">
        <f t="shared" si="5"/>
        <v/>
      </c>
      <c r="AR16" s="141" t="str">
        <f t="shared" si="5"/>
        <v/>
      </c>
      <c r="AS16" s="141" t="str">
        <f t="shared" si="5"/>
        <v/>
      </c>
      <c r="AT16" s="141" t="str">
        <f t="shared" si="5"/>
        <v/>
      </c>
      <c r="AU16" s="141" t="str">
        <f t="shared" si="5"/>
        <v/>
      </c>
      <c r="AV16" s="141" t="str">
        <f t="shared" si="5"/>
        <v/>
      </c>
      <c r="AW16" s="141" t="str">
        <f t="shared" si="5"/>
        <v/>
      </c>
      <c r="AX16" s="141" t="str">
        <f t="shared" si="5"/>
        <v/>
      </c>
      <c r="AY16" s="141" t="str">
        <f>IF(AND(SUM(AY12:AY15)&gt;0,AY13=0),"Missing Input",IF(AND(SUM(AY12:AY15)&gt;0,AY14=0),"Missing Output",IF(AND(SUM(AY12:AY15)&gt;0,AY13&gt;0,AY14&gt;0),(AY14*3.6+AY15)/AY13*100,"")))</f>
        <v/>
      </c>
      <c r="AZ16" s="141" t="str">
        <f>IF(AND(SUM(AZ12:AZ15)&gt;0,AZ13=0),"Missing Input",IF(AND(SUM(AZ12:AZ15)&gt;0,AZ14=0),"Missing Output",IF(AND(SUM(AZ12:AZ15)&gt;0,AZ13&gt;0,AZ14&gt;0),(AZ14*3.6+AZ15)/AZ13*100,"")))</f>
        <v/>
      </c>
      <c r="BA16" s="141" t="str">
        <f>IF(AND(SUM(BA12:BA15)&gt;0,BA13=0),"Missing Input",IF(AND(SUM(BA12:BA15)&gt;0,BA14=0),"Missing Output",IF(AND(SUM(BA12:BA15)&gt;0,BA13&gt;0,BA14&gt;0),(BA14*3.6+BA15)/BA13*100,"")))</f>
        <v/>
      </c>
      <c r="BB16" s="141" t="str">
        <f>IF(AND(SUM(BB12:BB15)&gt;0,BB13=0),"Missing Input",IF(AND(SUM(BB12:BB15)&gt;0,BB14=0),"Missing Output",IF(AND(SUM(BB12:BB15)&gt;0,BB13&gt;0,BB14&gt;0),(BB14*3.6+BB15)/BB13*100,"")))</f>
        <v/>
      </c>
      <c r="BC16" s="141" t="str">
        <f t="shared" si="5"/>
        <v/>
      </c>
    </row>
    <row r="17" spans="1:55" s="140" customFormat="1" ht="24" customHeight="1">
      <c r="A17" s="775"/>
      <c r="B17" s="775"/>
      <c r="C17" s="775"/>
      <c r="D17" s="775"/>
      <c r="E17" s="628"/>
      <c r="F17" s="628"/>
      <c r="G17" s="628"/>
      <c r="H17" s="628"/>
      <c r="I17" s="628"/>
      <c r="J17" s="629"/>
      <c r="K17" s="629"/>
      <c r="L17" s="629"/>
      <c r="M17" s="629"/>
      <c r="N17" s="629"/>
      <c r="O17" s="143"/>
      <c r="P17" s="629"/>
      <c r="Q17" s="629"/>
      <c r="R17" s="629"/>
      <c r="S17" s="629"/>
      <c r="T17" s="629"/>
      <c r="U17" s="629"/>
      <c r="V17" s="629"/>
      <c r="W17" s="629"/>
      <c r="X17" s="629"/>
      <c r="Y17" s="143"/>
      <c r="Z17" s="629"/>
      <c r="AA17" s="629"/>
      <c r="AB17" s="143"/>
      <c r="AC17" s="1066" t="s">
        <v>2269</v>
      </c>
      <c r="AE17" s="762" t="s">
        <v>198</v>
      </c>
      <c r="AF17" s="629"/>
      <c r="AG17" s="629"/>
      <c r="AH17" s="629"/>
      <c r="AI17" s="629"/>
      <c r="AJ17" s="629"/>
      <c r="AK17" s="629"/>
      <c r="AL17" s="629"/>
      <c r="AM17" s="629"/>
      <c r="AN17" s="629"/>
      <c r="AO17" s="629"/>
      <c r="AP17" s="629"/>
      <c r="AQ17" s="629"/>
      <c r="AR17" s="629"/>
      <c r="AS17" s="629"/>
      <c r="AT17" s="629"/>
      <c r="AU17" s="629"/>
      <c r="AV17" s="629"/>
      <c r="AW17" s="629"/>
      <c r="AX17" s="629"/>
      <c r="AY17" s="629"/>
      <c r="AZ17" s="629"/>
      <c r="BA17" s="629"/>
      <c r="BB17" s="629"/>
      <c r="BC17" s="629"/>
    </row>
    <row r="18" spans="1:55" s="140" customFormat="1" ht="12.75" customHeight="1">
      <c r="A18" s="775" t="s">
        <v>538</v>
      </c>
      <c r="B18" s="775" t="s">
        <v>73</v>
      </c>
      <c r="C18" s="775" t="s">
        <v>558</v>
      </c>
      <c r="D18" s="775" t="s">
        <v>973</v>
      </c>
      <c r="E18" s="138">
        <v>0</v>
      </c>
      <c r="F18" s="138">
        <v>0</v>
      </c>
      <c r="G18" s="138">
        <v>0</v>
      </c>
      <c r="H18" s="138">
        <v>0</v>
      </c>
      <c r="I18" s="138">
        <v>0</v>
      </c>
      <c r="J18" s="138">
        <v>0</v>
      </c>
      <c r="K18" s="138">
        <v>0</v>
      </c>
      <c r="L18" s="138">
        <v>0</v>
      </c>
      <c r="M18" s="138">
        <v>0</v>
      </c>
      <c r="N18" s="138">
        <v>0</v>
      </c>
      <c r="O18" s="138">
        <v>0</v>
      </c>
      <c r="P18" s="138">
        <v>0</v>
      </c>
      <c r="Q18" s="138">
        <v>0</v>
      </c>
      <c r="R18" s="138">
        <v>0</v>
      </c>
      <c r="S18" s="138">
        <v>0</v>
      </c>
      <c r="T18" s="138">
        <v>0</v>
      </c>
      <c r="U18" s="138">
        <v>0</v>
      </c>
      <c r="V18" s="138">
        <v>0</v>
      </c>
      <c r="W18" s="138">
        <v>0</v>
      </c>
      <c r="X18" s="138">
        <v>0</v>
      </c>
      <c r="Y18" s="138">
        <v>0</v>
      </c>
      <c r="Z18" s="138">
        <v>0</v>
      </c>
      <c r="AA18" s="138">
        <v>0</v>
      </c>
      <c r="AB18" s="138">
        <v>0</v>
      </c>
      <c r="AC18" s="1054" t="s">
        <v>2219</v>
      </c>
      <c r="AE18" s="762" t="s">
        <v>1474</v>
      </c>
      <c r="AF18" s="138">
        <v>0</v>
      </c>
      <c r="AG18" s="138">
        <v>0</v>
      </c>
      <c r="AH18" s="138">
        <v>0</v>
      </c>
      <c r="AI18" s="138">
        <v>0</v>
      </c>
      <c r="AJ18" s="138">
        <v>0</v>
      </c>
      <c r="AK18" s="138">
        <v>0</v>
      </c>
      <c r="AL18" s="138">
        <v>0</v>
      </c>
      <c r="AM18" s="138">
        <v>0</v>
      </c>
      <c r="AN18" s="138">
        <v>0</v>
      </c>
      <c r="AO18" s="138">
        <v>0</v>
      </c>
      <c r="AP18" s="138">
        <v>0</v>
      </c>
      <c r="AQ18" s="138">
        <v>0</v>
      </c>
      <c r="AR18" s="138">
        <v>0</v>
      </c>
      <c r="AS18" s="138">
        <v>0</v>
      </c>
      <c r="AT18" s="138">
        <v>0</v>
      </c>
      <c r="AU18" s="138">
        <v>0</v>
      </c>
      <c r="AV18" s="138">
        <v>0</v>
      </c>
      <c r="AW18" s="138">
        <v>0</v>
      </c>
      <c r="AX18" s="138">
        <v>0</v>
      </c>
      <c r="AY18" s="138">
        <v>0</v>
      </c>
      <c r="AZ18" s="138">
        <v>0</v>
      </c>
      <c r="BA18" s="138">
        <v>0</v>
      </c>
      <c r="BB18" s="138">
        <v>0</v>
      </c>
      <c r="BC18" s="138">
        <v>0</v>
      </c>
    </row>
    <row r="19" spans="1:55" s="140" customFormat="1" ht="12.75" customHeight="1">
      <c r="A19" s="775" t="s">
        <v>538</v>
      </c>
      <c r="B19" s="775" t="s">
        <v>1307</v>
      </c>
      <c r="C19" s="775" t="s">
        <v>558</v>
      </c>
      <c r="D19" s="775" t="s">
        <v>973</v>
      </c>
      <c r="E19" s="138">
        <v>0</v>
      </c>
      <c r="F19" s="138">
        <v>0</v>
      </c>
      <c r="G19" s="138">
        <v>0</v>
      </c>
      <c r="H19" s="138">
        <v>0</v>
      </c>
      <c r="I19" s="138">
        <v>0</v>
      </c>
      <c r="J19" s="138">
        <v>0</v>
      </c>
      <c r="K19" s="138">
        <v>0</v>
      </c>
      <c r="L19" s="138">
        <v>0</v>
      </c>
      <c r="M19" s="138">
        <v>0</v>
      </c>
      <c r="N19" s="138">
        <v>0</v>
      </c>
      <c r="O19" s="138">
        <v>0</v>
      </c>
      <c r="P19" s="138">
        <v>0</v>
      </c>
      <c r="Q19" s="138">
        <v>0</v>
      </c>
      <c r="R19" s="138">
        <v>0</v>
      </c>
      <c r="S19" s="138">
        <v>0</v>
      </c>
      <c r="T19" s="138">
        <v>0</v>
      </c>
      <c r="U19" s="138">
        <v>0</v>
      </c>
      <c r="V19" s="138">
        <v>0</v>
      </c>
      <c r="W19" s="138">
        <v>0</v>
      </c>
      <c r="X19" s="138">
        <v>0</v>
      </c>
      <c r="Y19" s="138">
        <v>0</v>
      </c>
      <c r="Z19" s="138">
        <v>0</v>
      </c>
      <c r="AA19" s="138">
        <v>0</v>
      </c>
      <c r="AB19" s="138">
        <v>0</v>
      </c>
      <c r="AC19" s="1054" t="s">
        <v>2220</v>
      </c>
      <c r="AE19" s="762" t="s">
        <v>636</v>
      </c>
      <c r="AF19" s="138">
        <v>0</v>
      </c>
      <c r="AG19" s="138">
        <v>0</v>
      </c>
      <c r="AH19" s="138">
        <v>0</v>
      </c>
      <c r="AI19" s="138">
        <v>0</v>
      </c>
      <c r="AJ19" s="138">
        <v>0</v>
      </c>
      <c r="AK19" s="138">
        <v>0</v>
      </c>
      <c r="AL19" s="138">
        <v>0</v>
      </c>
      <c r="AM19" s="138">
        <v>0</v>
      </c>
      <c r="AN19" s="138">
        <v>0</v>
      </c>
      <c r="AO19" s="138">
        <v>0</v>
      </c>
      <c r="AP19" s="138">
        <v>0</v>
      </c>
      <c r="AQ19" s="138">
        <v>0</v>
      </c>
      <c r="AR19" s="138">
        <v>0</v>
      </c>
      <c r="AS19" s="138">
        <v>0</v>
      </c>
      <c r="AT19" s="138">
        <v>0</v>
      </c>
      <c r="AU19" s="138">
        <v>0</v>
      </c>
      <c r="AV19" s="138">
        <v>0</v>
      </c>
      <c r="AW19" s="138">
        <v>0</v>
      </c>
      <c r="AX19" s="138">
        <v>0</v>
      </c>
      <c r="AY19" s="138">
        <v>0</v>
      </c>
      <c r="AZ19" s="138">
        <v>0</v>
      </c>
      <c r="BA19" s="138">
        <v>0</v>
      </c>
      <c r="BB19" s="138">
        <v>0</v>
      </c>
      <c r="BC19" s="138">
        <v>0</v>
      </c>
    </row>
    <row r="20" spans="1:55" s="140" customFormat="1" ht="12.75" customHeight="1">
      <c r="A20" s="775" t="s">
        <v>538</v>
      </c>
      <c r="B20" s="775" t="s">
        <v>75</v>
      </c>
      <c r="C20" s="775" t="s">
        <v>558</v>
      </c>
      <c r="D20" s="775" t="s">
        <v>973</v>
      </c>
      <c r="E20" s="138">
        <v>0</v>
      </c>
      <c r="F20" s="138">
        <v>0</v>
      </c>
      <c r="G20" s="138">
        <v>0</v>
      </c>
      <c r="H20" s="138">
        <v>0</v>
      </c>
      <c r="I20" s="138">
        <v>0</v>
      </c>
      <c r="J20" s="138">
        <v>0</v>
      </c>
      <c r="K20" s="138">
        <v>0</v>
      </c>
      <c r="L20" s="138">
        <v>0</v>
      </c>
      <c r="M20" s="138">
        <v>0</v>
      </c>
      <c r="N20" s="138">
        <v>0</v>
      </c>
      <c r="O20" s="138">
        <v>0</v>
      </c>
      <c r="P20" s="138">
        <v>0</v>
      </c>
      <c r="Q20" s="138">
        <v>0</v>
      </c>
      <c r="R20" s="138">
        <v>0</v>
      </c>
      <c r="S20" s="138">
        <v>0</v>
      </c>
      <c r="T20" s="138">
        <v>0</v>
      </c>
      <c r="U20" s="138">
        <v>0</v>
      </c>
      <c r="V20" s="138">
        <v>0</v>
      </c>
      <c r="W20" s="138">
        <v>0</v>
      </c>
      <c r="X20" s="138">
        <v>0</v>
      </c>
      <c r="Y20" s="138">
        <v>0</v>
      </c>
      <c r="Z20" s="138">
        <v>0</v>
      </c>
      <c r="AA20" s="138">
        <v>0</v>
      </c>
      <c r="AB20" s="138">
        <v>0</v>
      </c>
      <c r="AC20" s="1054" t="s">
        <v>2225</v>
      </c>
      <c r="AE20" s="762" t="s">
        <v>638</v>
      </c>
      <c r="AF20" s="138">
        <v>0</v>
      </c>
      <c r="AG20" s="138">
        <v>0</v>
      </c>
      <c r="AH20" s="138">
        <v>0</v>
      </c>
      <c r="AI20" s="138">
        <v>0</v>
      </c>
      <c r="AJ20" s="138">
        <v>0</v>
      </c>
      <c r="AK20" s="138">
        <v>0</v>
      </c>
      <c r="AL20" s="138">
        <v>0</v>
      </c>
      <c r="AM20" s="138">
        <v>0</v>
      </c>
      <c r="AN20" s="138">
        <v>0</v>
      </c>
      <c r="AO20" s="138">
        <v>0</v>
      </c>
      <c r="AP20" s="138">
        <v>0</v>
      </c>
      <c r="AQ20" s="138">
        <v>0</v>
      </c>
      <c r="AR20" s="138">
        <v>0</v>
      </c>
      <c r="AS20" s="138">
        <v>0</v>
      </c>
      <c r="AT20" s="138">
        <v>0</v>
      </c>
      <c r="AU20" s="138">
        <v>0</v>
      </c>
      <c r="AV20" s="138">
        <v>0</v>
      </c>
      <c r="AW20" s="138">
        <v>0</v>
      </c>
      <c r="AX20" s="138">
        <v>0</v>
      </c>
      <c r="AY20" s="138">
        <v>0</v>
      </c>
      <c r="AZ20" s="138">
        <v>0</v>
      </c>
      <c r="BA20" s="138">
        <v>0</v>
      </c>
      <c r="BB20" s="138">
        <v>0</v>
      </c>
      <c r="BC20" s="138">
        <v>0</v>
      </c>
    </row>
    <row r="21" spans="1:55" s="140" customFormat="1" ht="12.75" customHeight="1">
      <c r="A21" s="775"/>
      <c r="B21" s="775"/>
      <c r="C21" s="775"/>
      <c r="D21" s="775"/>
      <c r="E21" s="141" t="str">
        <f>IF(AND(SUM(E18:E20)&gt;0,E19=0),"Missing Input",IF(AND(SUM(E18:E19)&gt;0,E20=0),"Missing Output",IF(AND(SUM(E18:E20)&gt;0,E19&gt;0,E20&gt;0),(E20/E19)*100,"")))</f>
        <v/>
      </c>
      <c r="F21" s="141" t="str">
        <f t="shared" ref="F21:V21" si="6">IF(AND(SUM(F18:F20)&gt;0,F19=0),"Missing Input",IF(AND(SUM(F18:F19)&gt;0,F20=0),"Missing Output",IF(AND(SUM(F18:F20)&gt;0,F19&gt;0,F20&gt;0),(F20/F19)*100,"")))</f>
        <v/>
      </c>
      <c r="G21" s="141" t="str">
        <f t="shared" si="6"/>
        <v/>
      </c>
      <c r="H21" s="141" t="str">
        <f t="shared" si="6"/>
        <v/>
      </c>
      <c r="I21" s="141" t="str">
        <f t="shared" si="6"/>
        <v/>
      </c>
      <c r="J21" s="141" t="str">
        <f t="shared" si="6"/>
        <v/>
      </c>
      <c r="K21" s="141" t="str">
        <f t="shared" si="6"/>
        <v/>
      </c>
      <c r="L21" s="141" t="str">
        <f t="shared" si="6"/>
        <v/>
      </c>
      <c r="M21" s="141" t="str">
        <f t="shared" si="6"/>
        <v/>
      </c>
      <c r="N21" s="141" t="str">
        <f t="shared" si="6"/>
        <v/>
      </c>
      <c r="O21" s="141" t="str">
        <f t="shared" si="6"/>
        <v/>
      </c>
      <c r="P21" s="141" t="str">
        <f t="shared" si="6"/>
        <v/>
      </c>
      <c r="Q21" s="141" t="str">
        <f t="shared" si="6"/>
        <v/>
      </c>
      <c r="R21" s="141" t="str">
        <f t="shared" si="6"/>
        <v/>
      </c>
      <c r="S21" s="141" t="str">
        <f t="shared" si="6"/>
        <v/>
      </c>
      <c r="T21" s="141" t="str">
        <f t="shared" si="6"/>
        <v/>
      </c>
      <c r="U21" s="141" t="str">
        <f t="shared" si="6"/>
        <v/>
      </c>
      <c r="V21" s="141" t="str">
        <f t="shared" si="6"/>
        <v/>
      </c>
      <c r="W21" s="141" t="str">
        <f t="shared" ref="W21:AB21" si="7">IF(AND(SUM(W18:W20)&gt;0,W19=0),"Missing Input",IF(AND(SUM(W18:W19)&gt;0,W20=0),"Missing Output",IF(AND(SUM(W18:W20)&gt;0,W19&gt;0,W20&gt;0),(W20/W19)*100,"")))</f>
        <v/>
      </c>
      <c r="X21" s="141" t="str">
        <f t="shared" si="7"/>
        <v/>
      </c>
      <c r="Y21" s="141" t="str">
        <f t="shared" si="7"/>
        <v/>
      </c>
      <c r="Z21" s="141" t="str">
        <f t="shared" si="7"/>
        <v/>
      </c>
      <c r="AA21" s="141" t="str">
        <f t="shared" si="7"/>
        <v/>
      </c>
      <c r="AB21" s="141" t="str">
        <f t="shared" si="7"/>
        <v/>
      </c>
      <c r="AC21" s="1070" t="s">
        <v>2222</v>
      </c>
      <c r="AE21" s="762" t="s">
        <v>964</v>
      </c>
      <c r="AF21" s="141" t="str">
        <f t="shared" ref="AF21:BC21" si="8">IF(AND(SUM(AF18:AF20)&gt;0,AF19=0),"Missing Input",IF(AND(SUM(AF18:AF19)&gt;0,AF20=0),"Missing Output",IF(AND(SUM(AF18:AF20)&gt;0,AF19&gt;0,AF20&gt;0),(AF20/AF19)*100,"")))</f>
        <v/>
      </c>
      <c r="AG21" s="141" t="str">
        <f t="shared" si="8"/>
        <v/>
      </c>
      <c r="AH21" s="141" t="str">
        <f t="shared" si="8"/>
        <v/>
      </c>
      <c r="AI21" s="141" t="str">
        <f t="shared" si="8"/>
        <v/>
      </c>
      <c r="AJ21" s="141" t="str">
        <f t="shared" si="8"/>
        <v/>
      </c>
      <c r="AK21" s="141" t="str">
        <f t="shared" si="8"/>
        <v/>
      </c>
      <c r="AL21" s="141" t="str">
        <f t="shared" si="8"/>
        <v/>
      </c>
      <c r="AM21" s="141" t="str">
        <f t="shared" si="8"/>
        <v/>
      </c>
      <c r="AN21" s="141" t="str">
        <f t="shared" si="8"/>
        <v/>
      </c>
      <c r="AO21" s="141" t="str">
        <f t="shared" si="8"/>
        <v/>
      </c>
      <c r="AP21" s="141" t="str">
        <f t="shared" si="8"/>
        <v/>
      </c>
      <c r="AQ21" s="141" t="str">
        <f t="shared" si="8"/>
        <v/>
      </c>
      <c r="AR21" s="141" t="str">
        <f t="shared" si="8"/>
        <v/>
      </c>
      <c r="AS21" s="141" t="str">
        <f t="shared" si="8"/>
        <v/>
      </c>
      <c r="AT21" s="141" t="str">
        <f t="shared" si="8"/>
        <v/>
      </c>
      <c r="AU21" s="141" t="str">
        <f t="shared" si="8"/>
        <v/>
      </c>
      <c r="AV21" s="141" t="str">
        <f t="shared" si="8"/>
        <v/>
      </c>
      <c r="AW21" s="141" t="str">
        <f t="shared" si="8"/>
        <v/>
      </c>
      <c r="AX21" s="141" t="str">
        <f t="shared" si="8"/>
        <v/>
      </c>
      <c r="AY21" s="141" t="str">
        <f>IF(AND(SUM(AY18:AY20)&gt;0,AY19=0),"Missing Input",IF(AND(SUM(AY18:AY19)&gt;0,AY20=0),"Missing Output",IF(AND(SUM(AY18:AY20)&gt;0,AY19&gt;0,AY20&gt;0),(AY20/AY19)*100,"")))</f>
        <v/>
      </c>
      <c r="AZ21" s="141" t="str">
        <f>IF(AND(SUM(AZ18:AZ20)&gt;0,AZ19=0),"Missing Input",IF(AND(SUM(AZ18:AZ19)&gt;0,AZ20=0),"Missing Output",IF(AND(SUM(AZ18:AZ20)&gt;0,AZ19&gt;0,AZ20&gt;0),(AZ20/AZ19)*100,"")))</f>
        <v/>
      </c>
      <c r="BA21" s="141" t="str">
        <f>IF(AND(SUM(BA18:BA20)&gt;0,BA19=0),"Missing Input",IF(AND(SUM(BA18:BA19)&gt;0,BA20=0),"Missing Output",IF(AND(SUM(BA18:BA20)&gt;0,BA19&gt;0,BA20&gt;0),(BA20/BA19)*100,"")))</f>
        <v/>
      </c>
      <c r="BB21" s="141" t="str">
        <f>IF(AND(SUM(BB18:BB20)&gt;0,BB19=0),"Missing Input",IF(AND(SUM(BB18:BB19)&gt;0,BB20=0),"Missing Output",IF(AND(SUM(BB18:BB20)&gt;0,BB19&gt;0,BB20&gt;0),(BB20/BB19)*100,"")))</f>
        <v/>
      </c>
      <c r="BC21" s="141" t="str">
        <f t="shared" si="8"/>
        <v/>
      </c>
    </row>
    <row r="22" spans="1:55" s="137" customFormat="1" ht="24" customHeight="1">
      <c r="A22" s="775"/>
      <c r="B22" s="775"/>
      <c r="C22" s="775"/>
      <c r="D22" s="775"/>
      <c r="E22" s="628"/>
      <c r="F22" s="628"/>
      <c r="G22" s="628"/>
      <c r="H22" s="628"/>
      <c r="I22" s="628"/>
      <c r="J22" s="629"/>
      <c r="K22" s="629"/>
      <c r="L22" s="629"/>
      <c r="M22" s="629"/>
      <c r="N22" s="629"/>
      <c r="O22" s="143"/>
      <c r="P22" s="629"/>
      <c r="Q22" s="629"/>
      <c r="R22" s="629"/>
      <c r="S22" s="629"/>
      <c r="T22" s="629"/>
      <c r="U22" s="629"/>
      <c r="V22" s="629"/>
      <c r="W22" s="629"/>
      <c r="X22" s="629"/>
      <c r="Y22" s="143"/>
      <c r="Z22" s="629"/>
      <c r="AA22" s="629"/>
      <c r="AB22" s="143"/>
      <c r="AC22" s="1061" t="s">
        <v>2144</v>
      </c>
      <c r="AE22" s="762" t="s">
        <v>191</v>
      </c>
      <c r="AF22" s="629"/>
      <c r="AG22" s="629"/>
      <c r="AH22" s="629"/>
      <c r="AI22" s="629"/>
      <c r="AJ22" s="629"/>
      <c r="AK22" s="629"/>
      <c r="AL22" s="629"/>
      <c r="AM22" s="629"/>
      <c r="AN22" s="629"/>
      <c r="AO22" s="629"/>
      <c r="AP22" s="629"/>
      <c r="AQ22" s="629"/>
      <c r="AR22" s="629"/>
      <c r="AS22" s="629"/>
      <c r="AT22" s="629"/>
      <c r="AU22" s="629"/>
      <c r="AV22" s="629"/>
      <c r="AW22" s="629"/>
      <c r="AX22" s="629"/>
      <c r="AY22" s="629"/>
      <c r="AZ22" s="629"/>
      <c r="BA22" s="629"/>
      <c r="BB22" s="629"/>
      <c r="BC22" s="629"/>
    </row>
    <row r="23" spans="1:55" s="140" customFormat="1" ht="12.75" customHeight="1">
      <c r="A23" s="775" t="s">
        <v>538</v>
      </c>
      <c r="B23" s="775" t="s">
        <v>73</v>
      </c>
      <c r="C23" s="775" t="s">
        <v>245</v>
      </c>
      <c r="D23" s="775" t="s">
        <v>973</v>
      </c>
      <c r="E23" s="138">
        <v>0</v>
      </c>
      <c r="F23" s="138">
        <v>0</v>
      </c>
      <c r="G23" s="138">
        <v>0</v>
      </c>
      <c r="H23" s="138">
        <v>0</v>
      </c>
      <c r="I23" s="138">
        <v>0</v>
      </c>
      <c r="J23" s="138">
        <v>0</v>
      </c>
      <c r="K23" s="138">
        <v>0</v>
      </c>
      <c r="L23" s="138">
        <v>0</v>
      </c>
      <c r="M23" s="138">
        <v>0</v>
      </c>
      <c r="N23" s="138">
        <v>0</v>
      </c>
      <c r="O23" s="138">
        <v>0</v>
      </c>
      <c r="P23" s="138">
        <v>0</v>
      </c>
      <c r="Q23" s="138">
        <v>0</v>
      </c>
      <c r="R23" s="138">
        <v>0</v>
      </c>
      <c r="S23" s="138">
        <v>0</v>
      </c>
      <c r="T23" s="138">
        <v>0</v>
      </c>
      <c r="U23" s="138">
        <v>0</v>
      </c>
      <c r="V23" s="138">
        <v>0</v>
      </c>
      <c r="W23" s="138">
        <v>0</v>
      </c>
      <c r="X23" s="138">
        <v>0</v>
      </c>
      <c r="Y23" s="138">
        <v>0</v>
      </c>
      <c r="Z23" s="138">
        <v>0</v>
      </c>
      <c r="AA23" s="138">
        <v>0</v>
      </c>
      <c r="AB23" s="138">
        <v>0</v>
      </c>
      <c r="AC23" s="1054" t="s">
        <v>2219</v>
      </c>
      <c r="AE23" s="762" t="s">
        <v>1474</v>
      </c>
      <c r="AF23" s="138">
        <v>0</v>
      </c>
      <c r="AG23" s="138">
        <v>0</v>
      </c>
      <c r="AH23" s="138">
        <v>0</v>
      </c>
      <c r="AI23" s="138">
        <v>0</v>
      </c>
      <c r="AJ23" s="138">
        <v>0</v>
      </c>
      <c r="AK23" s="138">
        <v>0</v>
      </c>
      <c r="AL23" s="138">
        <v>0</v>
      </c>
      <c r="AM23" s="138">
        <v>0</v>
      </c>
      <c r="AN23" s="138">
        <v>0</v>
      </c>
      <c r="AO23" s="138">
        <v>0</v>
      </c>
      <c r="AP23" s="138">
        <v>0</v>
      </c>
      <c r="AQ23" s="138">
        <v>0</v>
      </c>
      <c r="AR23" s="138">
        <v>0</v>
      </c>
      <c r="AS23" s="138">
        <v>0</v>
      </c>
      <c r="AT23" s="138">
        <v>0</v>
      </c>
      <c r="AU23" s="138">
        <v>0</v>
      </c>
      <c r="AV23" s="138">
        <v>0</v>
      </c>
      <c r="AW23" s="138">
        <v>0</v>
      </c>
      <c r="AX23" s="138">
        <v>0</v>
      </c>
      <c r="AY23" s="138">
        <v>0</v>
      </c>
      <c r="AZ23" s="138">
        <v>0</v>
      </c>
      <c r="BA23" s="138">
        <v>0</v>
      </c>
      <c r="BB23" s="138">
        <v>0</v>
      </c>
      <c r="BC23" s="138">
        <v>0</v>
      </c>
    </row>
    <row r="24" spans="1:55" s="140" customFormat="1" ht="12.75" customHeight="1">
      <c r="A24" s="775" t="s">
        <v>538</v>
      </c>
      <c r="B24" s="775" t="s">
        <v>1307</v>
      </c>
      <c r="C24" s="775" t="s">
        <v>245</v>
      </c>
      <c r="D24" s="775" t="s">
        <v>973</v>
      </c>
      <c r="E24" s="138">
        <v>0</v>
      </c>
      <c r="F24" s="138">
        <v>0</v>
      </c>
      <c r="G24" s="138">
        <v>0</v>
      </c>
      <c r="H24" s="138">
        <v>0</v>
      </c>
      <c r="I24" s="138">
        <v>0</v>
      </c>
      <c r="J24" s="138">
        <v>0</v>
      </c>
      <c r="K24" s="138">
        <v>0</v>
      </c>
      <c r="L24" s="138">
        <v>0</v>
      </c>
      <c r="M24" s="138">
        <v>0</v>
      </c>
      <c r="N24" s="138">
        <v>0</v>
      </c>
      <c r="O24" s="138">
        <v>0</v>
      </c>
      <c r="P24" s="138">
        <v>0</v>
      </c>
      <c r="Q24" s="138">
        <v>0</v>
      </c>
      <c r="R24" s="138">
        <v>0</v>
      </c>
      <c r="S24" s="138">
        <v>0</v>
      </c>
      <c r="T24" s="138">
        <v>0</v>
      </c>
      <c r="U24" s="138">
        <v>0</v>
      </c>
      <c r="V24" s="138">
        <v>0</v>
      </c>
      <c r="W24" s="138">
        <v>0</v>
      </c>
      <c r="X24" s="138">
        <v>0</v>
      </c>
      <c r="Y24" s="138">
        <v>0</v>
      </c>
      <c r="Z24" s="138">
        <v>0</v>
      </c>
      <c r="AA24" s="138">
        <v>0</v>
      </c>
      <c r="AB24" s="138">
        <v>0</v>
      </c>
      <c r="AC24" s="1054" t="s">
        <v>2220</v>
      </c>
      <c r="AE24" s="762" t="s">
        <v>636</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row>
    <row r="25" spans="1:55" s="140" customFormat="1" ht="12.75" customHeight="1">
      <c r="A25" s="775" t="s">
        <v>538</v>
      </c>
      <c r="B25" s="775" t="s">
        <v>74</v>
      </c>
      <c r="C25" s="775" t="s">
        <v>245</v>
      </c>
      <c r="D25" s="775" t="s">
        <v>973</v>
      </c>
      <c r="E25" s="138">
        <v>0</v>
      </c>
      <c r="F25" s="138">
        <v>0</v>
      </c>
      <c r="G25" s="138">
        <v>0</v>
      </c>
      <c r="H25" s="138">
        <v>0</v>
      </c>
      <c r="I25" s="138">
        <v>0</v>
      </c>
      <c r="J25" s="138">
        <v>0</v>
      </c>
      <c r="K25" s="138">
        <v>0</v>
      </c>
      <c r="L25" s="138">
        <v>0</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054" t="s">
        <v>2221</v>
      </c>
      <c r="AE25" s="762" t="s">
        <v>637</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row>
    <row r="26" spans="1:55" s="140" customFormat="1" ht="12.75" customHeight="1">
      <c r="A26" s="775"/>
      <c r="B26" s="775"/>
      <c r="C26" s="775"/>
      <c r="D26" s="775"/>
      <c r="E26" s="141" t="str">
        <f>IF(AND(SUM(E23:E25)&gt;0,E24=0),"Missing Input",IF(AND(SUM(E23:E24)&gt;0,E25=0),"Missing Output",IF(AND(SUM(E23:E25)&gt;0,E24&gt;0,E25&gt;0),(E25*3.6)/E24*100,"")))</f>
        <v/>
      </c>
      <c r="F26" s="141" t="str">
        <f t="shared" ref="F26:V26" si="9">IF(AND(SUM(F23:F25)&gt;0,F24=0),"Missing Input",IF(AND(SUM(F23:F24)&gt;0,F25=0),"Missing Output",IF(AND(SUM(F23:F25)&gt;0,F24&gt;0,F25&gt;0),(F25*3.6)/F24*100,"")))</f>
        <v/>
      </c>
      <c r="G26" s="141" t="str">
        <f t="shared" si="9"/>
        <v/>
      </c>
      <c r="H26" s="141" t="str">
        <f t="shared" si="9"/>
        <v/>
      </c>
      <c r="I26" s="141" t="str">
        <f t="shared" si="9"/>
        <v/>
      </c>
      <c r="J26" s="141" t="str">
        <f t="shared" si="9"/>
        <v/>
      </c>
      <c r="K26" s="141" t="str">
        <f t="shared" si="9"/>
        <v/>
      </c>
      <c r="L26" s="141" t="str">
        <f t="shared" si="9"/>
        <v/>
      </c>
      <c r="M26" s="141" t="str">
        <f t="shared" si="9"/>
        <v/>
      </c>
      <c r="N26" s="141" t="str">
        <f t="shared" si="9"/>
        <v/>
      </c>
      <c r="O26" s="141" t="str">
        <f t="shared" si="9"/>
        <v/>
      </c>
      <c r="P26" s="141" t="str">
        <f t="shared" si="9"/>
        <v/>
      </c>
      <c r="Q26" s="141" t="str">
        <f t="shared" si="9"/>
        <v/>
      </c>
      <c r="R26" s="141" t="str">
        <f t="shared" si="9"/>
        <v/>
      </c>
      <c r="S26" s="141" t="str">
        <f t="shared" si="9"/>
        <v/>
      </c>
      <c r="T26" s="141" t="str">
        <f t="shared" si="9"/>
        <v/>
      </c>
      <c r="U26" s="141" t="str">
        <f t="shared" si="9"/>
        <v/>
      </c>
      <c r="V26" s="141" t="str">
        <f t="shared" si="9"/>
        <v/>
      </c>
      <c r="W26" s="141" t="str">
        <f t="shared" ref="W26:AB26" si="10">IF(AND(SUM(W23:W25)&gt;0,W24=0),"Missing Input",IF(AND(SUM(W23:W24)&gt;0,W25=0),"Missing Output",IF(AND(SUM(W23:W25)&gt;0,W24&gt;0,W25&gt;0),(W25*3.6)/W24*100,"")))</f>
        <v/>
      </c>
      <c r="X26" s="141" t="str">
        <f t="shared" si="10"/>
        <v/>
      </c>
      <c r="Y26" s="141" t="str">
        <f t="shared" si="10"/>
        <v/>
      </c>
      <c r="Z26" s="141" t="str">
        <f t="shared" si="10"/>
        <v/>
      </c>
      <c r="AA26" s="141" t="str">
        <f t="shared" si="10"/>
        <v/>
      </c>
      <c r="AB26" s="141" t="str">
        <f t="shared" si="10"/>
        <v/>
      </c>
      <c r="AC26" s="1070" t="s">
        <v>2222</v>
      </c>
      <c r="AE26" s="762" t="s">
        <v>964</v>
      </c>
      <c r="AF26" s="141" t="str">
        <f t="shared" ref="AF26:BC26" si="11">IF(AND(SUM(AF23:AF25)&gt;0,AF24=0),"Missing Input",IF(AND(SUM(AF23:AF24)&gt;0,AF25=0),"Missing Output",IF(AND(SUM(AF23:AF25)&gt;0,AF24&gt;0,AF25&gt;0),(AF25*3.6)/AF24*100,"")))</f>
        <v/>
      </c>
      <c r="AG26" s="141" t="str">
        <f t="shared" si="11"/>
        <v/>
      </c>
      <c r="AH26" s="141" t="str">
        <f t="shared" si="11"/>
        <v/>
      </c>
      <c r="AI26" s="141" t="str">
        <f t="shared" si="11"/>
        <v/>
      </c>
      <c r="AJ26" s="141" t="str">
        <f t="shared" si="11"/>
        <v/>
      </c>
      <c r="AK26" s="141" t="str">
        <f t="shared" si="11"/>
        <v/>
      </c>
      <c r="AL26" s="141" t="str">
        <f t="shared" si="11"/>
        <v/>
      </c>
      <c r="AM26" s="141" t="str">
        <f t="shared" si="11"/>
        <v/>
      </c>
      <c r="AN26" s="141" t="str">
        <f t="shared" si="11"/>
        <v/>
      </c>
      <c r="AO26" s="141" t="str">
        <f t="shared" si="11"/>
        <v/>
      </c>
      <c r="AP26" s="141" t="str">
        <f t="shared" si="11"/>
        <v/>
      </c>
      <c r="AQ26" s="141" t="str">
        <f t="shared" si="11"/>
        <v/>
      </c>
      <c r="AR26" s="141" t="str">
        <f t="shared" si="11"/>
        <v/>
      </c>
      <c r="AS26" s="141" t="str">
        <f t="shared" si="11"/>
        <v/>
      </c>
      <c r="AT26" s="141" t="str">
        <f t="shared" si="11"/>
        <v/>
      </c>
      <c r="AU26" s="141" t="str">
        <f t="shared" si="11"/>
        <v/>
      </c>
      <c r="AV26" s="141" t="str">
        <f t="shared" si="11"/>
        <v/>
      </c>
      <c r="AW26" s="141" t="str">
        <f t="shared" si="11"/>
        <v/>
      </c>
      <c r="AX26" s="141" t="str">
        <f t="shared" si="11"/>
        <v/>
      </c>
      <c r="AY26" s="141" t="str">
        <f>IF(AND(SUM(AY23:AY25)&gt;0,AY24=0),"Missing Input",IF(AND(SUM(AY23:AY24)&gt;0,AY25=0),"Missing Output",IF(AND(SUM(AY23:AY25)&gt;0,AY24&gt;0,AY25&gt;0),(AY25*3.6)/AY24*100,"")))</f>
        <v/>
      </c>
      <c r="AZ26" s="141" t="str">
        <f>IF(AND(SUM(AZ23:AZ25)&gt;0,AZ24=0),"Missing Input",IF(AND(SUM(AZ23:AZ24)&gt;0,AZ25=0),"Missing Output",IF(AND(SUM(AZ23:AZ25)&gt;0,AZ24&gt;0,AZ25&gt;0),(AZ25*3.6)/AZ24*100,"")))</f>
        <v/>
      </c>
      <c r="BA26" s="141" t="str">
        <f>IF(AND(SUM(BA23:BA25)&gt;0,BA24=0),"Missing Input",IF(AND(SUM(BA23:BA24)&gt;0,BA25=0),"Missing Output",IF(AND(SUM(BA23:BA25)&gt;0,BA24&gt;0,BA25&gt;0),(BA25*3.6)/BA24*100,"")))</f>
        <v/>
      </c>
      <c r="BB26" s="141" t="str">
        <f>IF(AND(SUM(BB23:BB25)&gt;0,BB24=0),"Missing Input",IF(AND(SUM(BB23:BB24)&gt;0,BB25=0),"Missing Output",IF(AND(SUM(BB23:BB25)&gt;0,BB24&gt;0,BB25&gt;0),(BB25*3.6)/BB24*100,"")))</f>
        <v/>
      </c>
      <c r="BC26" s="141" t="str">
        <f t="shared" si="11"/>
        <v/>
      </c>
    </row>
    <row r="27" spans="1:55" s="140" customFormat="1" ht="24" customHeight="1">
      <c r="A27" s="775"/>
      <c r="B27" s="775"/>
      <c r="C27" s="775"/>
      <c r="D27" s="775"/>
      <c r="E27" s="628"/>
      <c r="F27" s="628"/>
      <c r="G27" s="628"/>
      <c r="H27" s="628"/>
      <c r="I27" s="628"/>
      <c r="J27" s="629"/>
      <c r="K27" s="629"/>
      <c r="L27" s="629"/>
      <c r="M27" s="629"/>
      <c r="N27" s="629"/>
      <c r="O27" s="143"/>
      <c r="P27" s="629"/>
      <c r="Q27" s="629"/>
      <c r="R27" s="629"/>
      <c r="S27" s="629"/>
      <c r="T27" s="629"/>
      <c r="U27" s="629"/>
      <c r="V27" s="629"/>
      <c r="W27" s="629"/>
      <c r="X27" s="629"/>
      <c r="Y27" s="143"/>
      <c r="Z27" s="629"/>
      <c r="AA27" s="629"/>
      <c r="AB27" s="143"/>
      <c r="AC27" s="1063" t="s">
        <v>2143</v>
      </c>
      <c r="AE27" s="762" t="s">
        <v>192</v>
      </c>
      <c r="AF27" s="629"/>
      <c r="AG27" s="629"/>
      <c r="AH27" s="629"/>
      <c r="AI27" s="629"/>
      <c r="AJ27" s="629"/>
      <c r="AK27" s="629"/>
      <c r="AL27" s="629"/>
      <c r="AM27" s="629"/>
      <c r="AN27" s="629"/>
      <c r="AO27" s="629"/>
      <c r="AP27" s="629"/>
      <c r="AQ27" s="629"/>
      <c r="AR27" s="629"/>
      <c r="AS27" s="629"/>
      <c r="AT27" s="629"/>
      <c r="AU27" s="629"/>
      <c r="AV27" s="629"/>
      <c r="AW27" s="629"/>
      <c r="AX27" s="629"/>
      <c r="AY27" s="629"/>
      <c r="AZ27" s="629"/>
      <c r="BA27" s="629"/>
      <c r="BB27" s="629"/>
      <c r="BC27" s="629"/>
    </row>
    <row r="28" spans="1:55" s="140" customFormat="1" ht="12.75" customHeight="1">
      <c r="A28" s="775" t="s">
        <v>538</v>
      </c>
      <c r="B28" s="775" t="s">
        <v>73</v>
      </c>
      <c r="C28" s="775" t="s">
        <v>246</v>
      </c>
      <c r="D28" s="775" t="s">
        <v>973</v>
      </c>
      <c r="E28" s="138">
        <v>0</v>
      </c>
      <c r="F28" s="138">
        <v>0</v>
      </c>
      <c r="G28" s="138">
        <v>0</v>
      </c>
      <c r="H28" s="138">
        <v>0</v>
      </c>
      <c r="I28" s="138">
        <v>0</v>
      </c>
      <c r="J28" s="138">
        <v>0</v>
      </c>
      <c r="K28" s="138">
        <v>0</v>
      </c>
      <c r="L28" s="138">
        <v>0</v>
      </c>
      <c r="M28" s="138">
        <v>0</v>
      </c>
      <c r="N28" s="138">
        <v>0</v>
      </c>
      <c r="O28" s="138">
        <v>0</v>
      </c>
      <c r="P28" s="138">
        <v>0</v>
      </c>
      <c r="Q28" s="138">
        <v>0</v>
      </c>
      <c r="R28" s="138">
        <v>0</v>
      </c>
      <c r="S28" s="138">
        <v>0</v>
      </c>
      <c r="T28" s="138">
        <v>0</v>
      </c>
      <c r="U28" s="138">
        <v>0</v>
      </c>
      <c r="V28" s="138">
        <v>0</v>
      </c>
      <c r="W28" s="138">
        <v>0</v>
      </c>
      <c r="X28" s="138">
        <v>0</v>
      </c>
      <c r="Y28" s="138">
        <v>0</v>
      </c>
      <c r="Z28" s="138">
        <v>0</v>
      </c>
      <c r="AA28" s="138">
        <v>0</v>
      </c>
      <c r="AB28" s="138">
        <v>0</v>
      </c>
      <c r="AC28" s="1054" t="s">
        <v>2219</v>
      </c>
      <c r="AE28" s="762" t="s">
        <v>1474</v>
      </c>
      <c r="AF28" s="138">
        <v>0</v>
      </c>
      <c r="AG28" s="138">
        <v>0</v>
      </c>
      <c r="AH28" s="138">
        <v>0</v>
      </c>
      <c r="AI28" s="138">
        <v>0</v>
      </c>
      <c r="AJ28" s="138">
        <v>0</v>
      </c>
      <c r="AK28" s="138">
        <v>0</v>
      </c>
      <c r="AL28" s="138">
        <v>0</v>
      </c>
      <c r="AM28" s="138">
        <v>0</v>
      </c>
      <c r="AN28" s="138">
        <v>0</v>
      </c>
      <c r="AO28" s="138">
        <v>0</v>
      </c>
      <c r="AP28" s="138">
        <v>0</v>
      </c>
      <c r="AQ28" s="138">
        <v>0</v>
      </c>
      <c r="AR28" s="138">
        <v>0</v>
      </c>
      <c r="AS28" s="138">
        <v>0</v>
      </c>
      <c r="AT28" s="138">
        <v>0</v>
      </c>
      <c r="AU28" s="138">
        <v>0</v>
      </c>
      <c r="AV28" s="138">
        <v>0</v>
      </c>
      <c r="AW28" s="138">
        <v>0</v>
      </c>
      <c r="AX28" s="138">
        <v>0</v>
      </c>
      <c r="AY28" s="138">
        <v>0</v>
      </c>
      <c r="AZ28" s="138">
        <v>0</v>
      </c>
      <c r="BA28" s="138">
        <v>0</v>
      </c>
      <c r="BB28" s="138">
        <v>0</v>
      </c>
      <c r="BC28" s="138">
        <v>0</v>
      </c>
    </row>
    <row r="29" spans="1:55" s="140" customFormat="1" ht="12.75" customHeight="1">
      <c r="A29" s="775" t="s">
        <v>538</v>
      </c>
      <c r="B29" s="775" t="s">
        <v>1307</v>
      </c>
      <c r="C29" s="775" t="s">
        <v>246</v>
      </c>
      <c r="D29" s="775" t="s">
        <v>973</v>
      </c>
      <c r="E29" s="138">
        <v>0</v>
      </c>
      <c r="F29" s="138">
        <v>0</v>
      </c>
      <c r="G29" s="138">
        <v>0</v>
      </c>
      <c r="H29" s="138">
        <v>0</v>
      </c>
      <c r="I29" s="138">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054" t="s">
        <v>2220</v>
      </c>
      <c r="AE29" s="762" t="s">
        <v>636</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row>
    <row r="30" spans="1:55" s="140" customFormat="1" ht="12.75" customHeight="1">
      <c r="A30" s="775" t="s">
        <v>538</v>
      </c>
      <c r="B30" s="775" t="s">
        <v>74</v>
      </c>
      <c r="C30" s="775" t="s">
        <v>246</v>
      </c>
      <c r="D30" s="775" t="s">
        <v>973</v>
      </c>
      <c r="E30" s="138">
        <v>0</v>
      </c>
      <c r="F30" s="138">
        <v>0</v>
      </c>
      <c r="G30" s="138">
        <v>0</v>
      </c>
      <c r="H30" s="138">
        <v>0</v>
      </c>
      <c r="I30" s="138">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054" t="s">
        <v>2221</v>
      </c>
      <c r="AE30" s="762" t="s">
        <v>637</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row>
    <row r="31" spans="1:55" s="140" customFormat="1" ht="12.75" customHeight="1">
      <c r="A31" s="775" t="s">
        <v>538</v>
      </c>
      <c r="B31" s="775" t="s">
        <v>75</v>
      </c>
      <c r="C31" s="775" t="s">
        <v>246</v>
      </c>
      <c r="D31" s="775" t="s">
        <v>973</v>
      </c>
      <c r="E31" s="138">
        <v>0</v>
      </c>
      <c r="F31" s="138">
        <v>0</v>
      </c>
      <c r="G31" s="138">
        <v>0</v>
      </c>
      <c r="H31" s="138">
        <v>0</v>
      </c>
      <c r="I31" s="138">
        <v>0</v>
      </c>
      <c r="J31" s="138">
        <v>0</v>
      </c>
      <c r="K31" s="138">
        <v>0</v>
      </c>
      <c r="L31" s="138">
        <v>0</v>
      </c>
      <c r="M31" s="138">
        <v>0</v>
      </c>
      <c r="N31" s="138">
        <v>0</v>
      </c>
      <c r="O31" s="138">
        <v>0</v>
      </c>
      <c r="P31" s="138">
        <v>0</v>
      </c>
      <c r="Q31" s="138">
        <v>0</v>
      </c>
      <c r="R31" s="138">
        <v>0</v>
      </c>
      <c r="S31" s="138">
        <v>0</v>
      </c>
      <c r="T31" s="138">
        <v>0</v>
      </c>
      <c r="U31" s="138">
        <v>0</v>
      </c>
      <c r="V31" s="138">
        <v>0</v>
      </c>
      <c r="W31" s="138">
        <v>0</v>
      </c>
      <c r="X31" s="138">
        <v>0</v>
      </c>
      <c r="Y31" s="138">
        <v>0</v>
      </c>
      <c r="Z31" s="138">
        <v>0</v>
      </c>
      <c r="AA31" s="138">
        <v>0</v>
      </c>
      <c r="AB31" s="138">
        <v>0</v>
      </c>
      <c r="AC31" s="1054" t="s">
        <v>2225</v>
      </c>
      <c r="AE31" s="762" t="s">
        <v>638</v>
      </c>
      <c r="AF31" s="138">
        <v>0</v>
      </c>
      <c r="AG31" s="138">
        <v>0</v>
      </c>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0</v>
      </c>
      <c r="AW31" s="138">
        <v>0</v>
      </c>
      <c r="AX31" s="138">
        <v>0</v>
      </c>
      <c r="AY31" s="138">
        <v>0</v>
      </c>
      <c r="AZ31" s="138">
        <v>0</v>
      </c>
      <c r="BA31" s="138">
        <v>0</v>
      </c>
      <c r="BB31" s="138">
        <v>0</v>
      </c>
      <c r="BC31" s="138">
        <v>0</v>
      </c>
    </row>
    <row r="32" spans="1:55" s="140" customFormat="1" ht="12.75" customHeight="1">
      <c r="A32" s="775"/>
      <c r="B32" s="775"/>
      <c r="C32" s="775"/>
      <c r="D32" s="775"/>
      <c r="E32" s="141" t="str">
        <f>IF(AND(SUM(E28:E31)&gt;0,E29=0),"Missing Input",IF(AND(SUM(E28:E31)&gt;0,E30=0),"Missing Output",IF(AND(SUM(E28:E31)&gt;0,E29&gt;0,E30&gt;0),(E30*3.6+E31)/E29*100,"")))</f>
        <v/>
      </c>
      <c r="F32" s="141" t="str">
        <f t="shared" ref="F32:V32" si="12">IF(AND(SUM(F28:F31)&gt;0,F29=0),"Missing Input",IF(AND(SUM(F28:F31)&gt;0,F30=0),"Missing Output",IF(AND(SUM(F28:F31)&gt;0,F29&gt;0,F30&gt;0),(F30*3.6+F31)/F29*100,"")))</f>
        <v/>
      </c>
      <c r="G32" s="141" t="str">
        <f t="shared" si="12"/>
        <v/>
      </c>
      <c r="H32" s="141" t="str">
        <f t="shared" si="12"/>
        <v/>
      </c>
      <c r="I32" s="141" t="str">
        <f t="shared" si="12"/>
        <v/>
      </c>
      <c r="J32" s="141" t="str">
        <f t="shared" si="12"/>
        <v/>
      </c>
      <c r="K32" s="141" t="str">
        <f t="shared" si="12"/>
        <v/>
      </c>
      <c r="L32" s="141" t="str">
        <f t="shared" si="12"/>
        <v/>
      </c>
      <c r="M32" s="141" t="str">
        <f t="shared" si="12"/>
        <v/>
      </c>
      <c r="N32" s="141" t="str">
        <f t="shared" si="12"/>
        <v/>
      </c>
      <c r="O32" s="141" t="str">
        <f t="shared" si="12"/>
        <v/>
      </c>
      <c r="P32" s="141" t="str">
        <f t="shared" si="12"/>
        <v/>
      </c>
      <c r="Q32" s="141" t="str">
        <f t="shared" si="12"/>
        <v/>
      </c>
      <c r="R32" s="141" t="str">
        <f t="shared" si="12"/>
        <v/>
      </c>
      <c r="S32" s="141" t="str">
        <f t="shared" si="12"/>
        <v/>
      </c>
      <c r="T32" s="141" t="str">
        <f t="shared" si="12"/>
        <v/>
      </c>
      <c r="U32" s="141" t="str">
        <f t="shared" si="12"/>
        <v/>
      </c>
      <c r="V32" s="141" t="str">
        <f t="shared" si="12"/>
        <v/>
      </c>
      <c r="W32" s="141" t="str">
        <f t="shared" ref="W32:AB32" si="13">IF(AND(SUM(W28:W31)&gt;0,W29=0),"Missing Input",IF(AND(SUM(W28:W31)&gt;0,W30=0),"Missing Output",IF(AND(SUM(W28:W31)&gt;0,W29&gt;0,W30&gt;0),(W30*3.6+W31)/W29*100,"")))</f>
        <v/>
      </c>
      <c r="X32" s="141" t="str">
        <f t="shared" si="13"/>
        <v/>
      </c>
      <c r="Y32" s="141" t="str">
        <f t="shared" si="13"/>
        <v/>
      </c>
      <c r="Z32" s="141" t="str">
        <f t="shared" si="13"/>
        <v/>
      </c>
      <c r="AA32" s="141" t="str">
        <f t="shared" si="13"/>
        <v/>
      </c>
      <c r="AB32" s="141" t="str">
        <f t="shared" si="13"/>
        <v/>
      </c>
      <c r="AC32" s="1070" t="s">
        <v>2222</v>
      </c>
      <c r="AE32" s="762" t="s">
        <v>964</v>
      </c>
      <c r="AF32" s="141" t="str">
        <f t="shared" ref="AF32:BC32" si="14">IF(AND(SUM(AF28:AF31)&gt;0,AF29=0),"Missing Input",IF(AND(SUM(AF28:AF31)&gt;0,AF30=0),"Missing Output",IF(AND(SUM(AF28:AF31)&gt;0,AF29&gt;0,AF30&gt;0),(AF30*3.6+AF31)/AF29*100,"")))</f>
        <v/>
      </c>
      <c r="AG32" s="141" t="str">
        <f t="shared" si="14"/>
        <v/>
      </c>
      <c r="AH32" s="141" t="str">
        <f t="shared" si="14"/>
        <v/>
      </c>
      <c r="AI32" s="141" t="str">
        <f t="shared" si="14"/>
        <v/>
      </c>
      <c r="AJ32" s="141" t="str">
        <f t="shared" si="14"/>
        <v/>
      </c>
      <c r="AK32" s="141" t="str">
        <f t="shared" si="14"/>
        <v/>
      </c>
      <c r="AL32" s="141" t="str">
        <f t="shared" si="14"/>
        <v/>
      </c>
      <c r="AM32" s="141" t="str">
        <f t="shared" si="14"/>
        <v/>
      </c>
      <c r="AN32" s="141" t="str">
        <f t="shared" si="14"/>
        <v/>
      </c>
      <c r="AO32" s="141" t="str">
        <f t="shared" si="14"/>
        <v/>
      </c>
      <c r="AP32" s="141" t="str">
        <f t="shared" si="14"/>
        <v/>
      </c>
      <c r="AQ32" s="141" t="str">
        <f t="shared" si="14"/>
        <v/>
      </c>
      <c r="AR32" s="141" t="str">
        <f t="shared" si="14"/>
        <v/>
      </c>
      <c r="AS32" s="141" t="str">
        <f t="shared" si="14"/>
        <v/>
      </c>
      <c r="AT32" s="141" t="str">
        <f t="shared" si="14"/>
        <v/>
      </c>
      <c r="AU32" s="141" t="str">
        <f t="shared" si="14"/>
        <v/>
      </c>
      <c r="AV32" s="141" t="str">
        <f t="shared" si="14"/>
        <v/>
      </c>
      <c r="AW32" s="141" t="str">
        <f t="shared" si="14"/>
        <v/>
      </c>
      <c r="AX32" s="141" t="str">
        <f t="shared" si="14"/>
        <v/>
      </c>
      <c r="AY32" s="141" t="str">
        <f>IF(AND(SUM(AY28:AY31)&gt;0,AY29=0),"Missing Input",IF(AND(SUM(AY28:AY31)&gt;0,AY30=0),"Missing Output",IF(AND(SUM(AY28:AY31)&gt;0,AY29&gt;0,AY30&gt;0),(AY30*3.6+AY31)/AY29*100,"")))</f>
        <v/>
      </c>
      <c r="AZ32" s="141" t="str">
        <f>IF(AND(SUM(AZ28:AZ31)&gt;0,AZ29=0),"Missing Input",IF(AND(SUM(AZ28:AZ31)&gt;0,AZ30=0),"Missing Output",IF(AND(SUM(AZ28:AZ31)&gt;0,AZ29&gt;0,AZ30&gt;0),(AZ30*3.6+AZ31)/AZ29*100,"")))</f>
        <v/>
      </c>
      <c r="BA32" s="141" t="str">
        <f>IF(AND(SUM(BA28:BA31)&gt;0,BA29=0),"Missing Input",IF(AND(SUM(BA28:BA31)&gt;0,BA30=0),"Missing Output",IF(AND(SUM(BA28:BA31)&gt;0,BA29&gt;0,BA30&gt;0),(BA30*3.6+BA31)/BA29*100,"")))</f>
        <v/>
      </c>
      <c r="BB32" s="141" t="str">
        <f>IF(AND(SUM(BB28:BB31)&gt;0,BB29=0),"Missing Input",IF(AND(SUM(BB28:BB31)&gt;0,BB30=0),"Missing Output",IF(AND(SUM(BB28:BB31)&gt;0,BB29&gt;0,BB30&gt;0),(BB30*3.6+BB31)/BB29*100,"")))</f>
        <v/>
      </c>
      <c r="BC32" s="141" t="str">
        <f t="shared" si="14"/>
        <v/>
      </c>
    </row>
    <row r="33" spans="1:55" s="140" customFormat="1" ht="24" customHeight="1">
      <c r="A33" s="775"/>
      <c r="B33" s="775"/>
      <c r="C33" s="775"/>
      <c r="D33" s="775"/>
      <c r="E33" s="628"/>
      <c r="F33" s="628"/>
      <c r="G33" s="628"/>
      <c r="H33" s="628"/>
      <c r="I33" s="628"/>
      <c r="J33" s="629"/>
      <c r="K33" s="629"/>
      <c r="L33" s="629"/>
      <c r="M33" s="629"/>
      <c r="N33" s="629"/>
      <c r="O33" s="143"/>
      <c r="P33" s="629"/>
      <c r="Q33" s="629"/>
      <c r="R33" s="629"/>
      <c r="S33" s="629"/>
      <c r="T33" s="629"/>
      <c r="U33" s="629"/>
      <c r="V33" s="629"/>
      <c r="W33" s="629"/>
      <c r="X33" s="629"/>
      <c r="Y33" s="143"/>
      <c r="Z33" s="629"/>
      <c r="AA33" s="629"/>
      <c r="AB33" s="143"/>
      <c r="AC33" s="1066" t="s">
        <v>2154</v>
      </c>
      <c r="AE33" s="762" t="s">
        <v>199</v>
      </c>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629"/>
      <c r="BB33" s="629"/>
      <c r="BC33" s="629"/>
    </row>
    <row r="34" spans="1:55" s="140" customFormat="1" ht="12.75" customHeight="1">
      <c r="A34" s="775" t="s">
        <v>538</v>
      </c>
      <c r="B34" s="775" t="s">
        <v>73</v>
      </c>
      <c r="C34" s="775" t="s">
        <v>247</v>
      </c>
      <c r="D34" s="775" t="s">
        <v>973</v>
      </c>
      <c r="E34" s="138">
        <v>0</v>
      </c>
      <c r="F34" s="138">
        <v>0</v>
      </c>
      <c r="G34" s="138">
        <v>0</v>
      </c>
      <c r="H34" s="138">
        <v>0</v>
      </c>
      <c r="I34" s="138">
        <v>0</v>
      </c>
      <c r="J34" s="138">
        <v>0</v>
      </c>
      <c r="K34" s="138">
        <v>0</v>
      </c>
      <c r="L34" s="138">
        <v>0</v>
      </c>
      <c r="M34" s="138">
        <v>0</v>
      </c>
      <c r="N34" s="138">
        <v>0</v>
      </c>
      <c r="O34" s="138">
        <v>0</v>
      </c>
      <c r="P34" s="138">
        <v>0</v>
      </c>
      <c r="Q34" s="138">
        <v>0</v>
      </c>
      <c r="R34" s="138">
        <v>0</v>
      </c>
      <c r="S34" s="138">
        <v>0</v>
      </c>
      <c r="T34" s="138">
        <v>0</v>
      </c>
      <c r="U34" s="138">
        <v>0</v>
      </c>
      <c r="V34" s="138">
        <v>0</v>
      </c>
      <c r="W34" s="138">
        <v>0</v>
      </c>
      <c r="X34" s="138">
        <v>0</v>
      </c>
      <c r="Y34" s="138">
        <v>0</v>
      </c>
      <c r="Z34" s="138">
        <v>0</v>
      </c>
      <c r="AA34" s="138">
        <v>0</v>
      </c>
      <c r="AB34" s="138">
        <v>0</v>
      </c>
      <c r="AC34" s="1054" t="s">
        <v>2219</v>
      </c>
      <c r="AE34" s="762" t="s">
        <v>1474</v>
      </c>
      <c r="AF34" s="138">
        <v>0</v>
      </c>
      <c r="AG34" s="138">
        <v>0</v>
      </c>
      <c r="AH34" s="138">
        <v>0</v>
      </c>
      <c r="AI34" s="138">
        <v>0</v>
      </c>
      <c r="AJ34" s="138">
        <v>0</v>
      </c>
      <c r="AK34" s="138">
        <v>0</v>
      </c>
      <c r="AL34" s="138">
        <v>0</v>
      </c>
      <c r="AM34" s="138">
        <v>0</v>
      </c>
      <c r="AN34" s="138">
        <v>0</v>
      </c>
      <c r="AO34" s="138">
        <v>0</v>
      </c>
      <c r="AP34" s="138">
        <v>0</v>
      </c>
      <c r="AQ34" s="138">
        <v>0</v>
      </c>
      <c r="AR34" s="138">
        <v>0</v>
      </c>
      <c r="AS34" s="138">
        <v>0</v>
      </c>
      <c r="AT34" s="138">
        <v>0</v>
      </c>
      <c r="AU34" s="138">
        <v>0</v>
      </c>
      <c r="AV34" s="138">
        <v>0</v>
      </c>
      <c r="AW34" s="138">
        <v>0</v>
      </c>
      <c r="AX34" s="138">
        <v>0</v>
      </c>
      <c r="AY34" s="138">
        <v>0</v>
      </c>
      <c r="AZ34" s="138">
        <v>0</v>
      </c>
      <c r="BA34" s="138">
        <v>0</v>
      </c>
      <c r="BB34" s="138">
        <v>0</v>
      </c>
      <c r="BC34" s="138">
        <v>0</v>
      </c>
    </row>
    <row r="35" spans="1:55" s="140" customFormat="1" ht="12.75" customHeight="1">
      <c r="A35" s="775" t="s">
        <v>538</v>
      </c>
      <c r="B35" s="775" t="s">
        <v>1307</v>
      </c>
      <c r="C35" s="775" t="s">
        <v>247</v>
      </c>
      <c r="D35" s="775" t="s">
        <v>973</v>
      </c>
      <c r="E35" s="138">
        <v>0</v>
      </c>
      <c r="F35" s="138">
        <v>0</v>
      </c>
      <c r="G35" s="138">
        <v>0</v>
      </c>
      <c r="H35" s="138">
        <v>0</v>
      </c>
      <c r="I35" s="138">
        <v>0</v>
      </c>
      <c r="J35" s="138">
        <v>0</v>
      </c>
      <c r="K35" s="138">
        <v>0</v>
      </c>
      <c r="L35" s="138">
        <v>0</v>
      </c>
      <c r="M35" s="138">
        <v>0</v>
      </c>
      <c r="N35" s="138">
        <v>0</v>
      </c>
      <c r="O35" s="138">
        <v>0</v>
      </c>
      <c r="P35" s="138">
        <v>0</v>
      </c>
      <c r="Q35" s="138">
        <v>0</v>
      </c>
      <c r="R35" s="138">
        <v>0</v>
      </c>
      <c r="S35" s="138">
        <v>0</v>
      </c>
      <c r="T35" s="138">
        <v>0</v>
      </c>
      <c r="U35" s="138">
        <v>0</v>
      </c>
      <c r="V35" s="138">
        <v>0</v>
      </c>
      <c r="W35" s="138">
        <v>0</v>
      </c>
      <c r="X35" s="138">
        <v>0</v>
      </c>
      <c r="Y35" s="138">
        <v>0</v>
      </c>
      <c r="Z35" s="138">
        <v>0</v>
      </c>
      <c r="AA35" s="138">
        <v>0</v>
      </c>
      <c r="AB35" s="138">
        <v>0</v>
      </c>
      <c r="AC35" s="1054" t="s">
        <v>2220</v>
      </c>
      <c r="AE35" s="762" t="s">
        <v>636</v>
      </c>
      <c r="AF35" s="138">
        <v>0</v>
      </c>
      <c r="AG35" s="138">
        <v>0</v>
      </c>
      <c r="AH35" s="138">
        <v>0</v>
      </c>
      <c r="AI35" s="138">
        <v>0</v>
      </c>
      <c r="AJ35" s="138">
        <v>0</v>
      </c>
      <c r="AK35" s="138">
        <v>0</v>
      </c>
      <c r="AL35" s="138">
        <v>0</v>
      </c>
      <c r="AM35" s="138">
        <v>0</v>
      </c>
      <c r="AN35" s="138">
        <v>0</v>
      </c>
      <c r="AO35" s="138">
        <v>0</v>
      </c>
      <c r="AP35" s="138">
        <v>0</v>
      </c>
      <c r="AQ35" s="138">
        <v>0</v>
      </c>
      <c r="AR35" s="138">
        <v>0</v>
      </c>
      <c r="AS35" s="138">
        <v>0</v>
      </c>
      <c r="AT35" s="138">
        <v>0</v>
      </c>
      <c r="AU35" s="138">
        <v>0</v>
      </c>
      <c r="AV35" s="138">
        <v>0</v>
      </c>
      <c r="AW35" s="138">
        <v>0</v>
      </c>
      <c r="AX35" s="138">
        <v>0</v>
      </c>
      <c r="AY35" s="138">
        <v>0</v>
      </c>
      <c r="AZ35" s="138">
        <v>0</v>
      </c>
      <c r="BA35" s="138">
        <v>0</v>
      </c>
      <c r="BB35" s="138">
        <v>0</v>
      </c>
      <c r="BC35" s="138">
        <v>0</v>
      </c>
    </row>
    <row r="36" spans="1:55" s="140" customFormat="1" ht="12.75" customHeight="1">
      <c r="A36" s="775" t="s">
        <v>538</v>
      </c>
      <c r="B36" s="775" t="s">
        <v>75</v>
      </c>
      <c r="C36" s="775" t="s">
        <v>247</v>
      </c>
      <c r="D36" s="775" t="s">
        <v>973</v>
      </c>
      <c r="E36" s="138">
        <v>0</v>
      </c>
      <c r="F36" s="138">
        <v>0</v>
      </c>
      <c r="G36" s="138">
        <v>0</v>
      </c>
      <c r="H36" s="138">
        <v>0</v>
      </c>
      <c r="I36" s="138">
        <v>0</v>
      </c>
      <c r="J36" s="138">
        <v>0</v>
      </c>
      <c r="K36" s="138">
        <v>0</v>
      </c>
      <c r="L36" s="138">
        <v>0</v>
      </c>
      <c r="M36" s="138">
        <v>0</v>
      </c>
      <c r="N36" s="138">
        <v>0</v>
      </c>
      <c r="O36" s="138">
        <v>0</v>
      </c>
      <c r="P36" s="138">
        <v>0</v>
      </c>
      <c r="Q36" s="138">
        <v>0</v>
      </c>
      <c r="R36" s="138">
        <v>0</v>
      </c>
      <c r="S36" s="138">
        <v>0</v>
      </c>
      <c r="T36" s="138">
        <v>0</v>
      </c>
      <c r="U36" s="138">
        <v>0</v>
      </c>
      <c r="V36" s="138">
        <v>0</v>
      </c>
      <c r="W36" s="138">
        <v>0</v>
      </c>
      <c r="X36" s="138">
        <v>0</v>
      </c>
      <c r="Y36" s="138">
        <v>0</v>
      </c>
      <c r="Z36" s="138">
        <v>0</v>
      </c>
      <c r="AA36" s="138">
        <v>0</v>
      </c>
      <c r="AB36" s="138">
        <v>0</v>
      </c>
      <c r="AC36" s="1054" t="s">
        <v>2225</v>
      </c>
      <c r="AE36" s="762" t="s">
        <v>638</v>
      </c>
      <c r="AF36" s="138">
        <v>0</v>
      </c>
      <c r="AG36" s="138">
        <v>0</v>
      </c>
      <c r="AH36" s="138">
        <v>0</v>
      </c>
      <c r="AI36" s="138">
        <v>0</v>
      </c>
      <c r="AJ36" s="138">
        <v>0</v>
      </c>
      <c r="AK36" s="138">
        <v>0</v>
      </c>
      <c r="AL36" s="138">
        <v>0</v>
      </c>
      <c r="AM36" s="138">
        <v>0</v>
      </c>
      <c r="AN36" s="138">
        <v>0</v>
      </c>
      <c r="AO36" s="138">
        <v>0</v>
      </c>
      <c r="AP36" s="138">
        <v>0</v>
      </c>
      <c r="AQ36" s="138">
        <v>0</v>
      </c>
      <c r="AR36" s="138">
        <v>0</v>
      </c>
      <c r="AS36" s="138">
        <v>0</v>
      </c>
      <c r="AT36" s="138">
        <v>0</v>
      </c>
      <c r="AU36" s="138">
        <v>0</v>
      </c>
      <c r="AV36" s="138">
        <v>0</v>
      </c>
      <c r="AW36" s="138">
        <v>0</v>
      </c>
      <c r="AX36" s="138">
        <v>0</v>
      </c>
      <c r="AY36" s="138">
        <v>0</v>
      </c>
      <c r="AZ36" s="138">
        <v>0</v>
      </c>
      <c r="BA36" s="138">
        <v>0</v>
      </c>
      <c r="BB36" s="138">
        <v>0</v>
      </c>
      <c r="BC36" s="138">
        <v>0</v>
      </c>
    </row>
    <row r="37" spans="1:55" s="140" customFormat="1" ht="12.75" customHeight="1">
      <c r="A37" s="775"/>
      <c r="B37" s="775"/>
      <c r="C37" s="775"/>
      <c r="D37" s="775"/>
      <c r="E37" s="141" t="str">
        <f>IF(AND(SUM(E34:E36)&gt;0,E35=0),"Missing Input",IF(AND(SUM(E34:E35)&gt;0,E36=0),"Missing Output",IF(AND(SUM(E34:E36)&gt;0,E35&gt;0,E36&gt;0),(E36/E35)*100,"")))</f>
        <v/>
      </c>
      <c r="F37" s="141" t="str">
        <f t="shared" ref="F37:V37" si="15">IF(AND(SUM(F34:F36)&gt;0,F35=0),"Missing Input",IF(AND(SUM(F34:F35)&gt;0,F36=0),"Missing Output",IF(AND(SUM(F34:F36)&gt;0,F35&gt;0,F36&gt;0),(F36/F35)*100,"")))</f>
        <v/>
      </c>
      <c r="G37" s="141" t="str">
        <f t="shared" si="15"/>
        <v/>
      </c>
      <c r="H37" s="141" t="str">
        <f t="shared" si="15"/>
        <v/>
      </c>
      <c r="I37" s="141" t="str">
        <f t="shared" si="15"/>
        <v/>
      </c>
      <c r="J37" s="141" t="str">
        <f t="shared" si="15"/>
        <v/>
      </c>
      <c r="K37" s="141" t="str">
        <f t="shared" si="15"/>
        <v/>
      </c>
      <c r="L37" s="141" t="str">
        <f t="shared" si="15"/>
        <v/>
      </c>
      <c r="M37" s="141" t="str">
        <f t="shared" si="15"/>
        <v/>
      </c>
      <c r="N37" s="141" t="str">
        <f t="shared" si="15"/>
        <v/>
      </c>
      <c r="O37" s="141" t="str">
        <f t="shared" si="15"/>
        <v/>
      </c>
      <c r="P37" s="141" t="str">
        <f t="shared" si="15"/>
        <v/>
      </c>
      <c r="Q37" s="141" t="str">
        <f t="shared" si="15"/>
        <v/>
      </c>
      <c r="R37" s="141" t="str">
        <f t="shared" si="15"/>
        <v/>
      </c>
      <c r="S37" s="141" t="str">
        <f t="shared" si="15"/>
        <v/>
      </c>
      <c r="T37" s="141" t="str">
        <f t="shared" si="15"/>
        <v/>
      </c>
      <c r="U37" s="141" t="str">
        <f t="shared" si="15"/>
        <v/>
      </c>
      <c r="V37" s="141" t="str">
        <f t="shared" si="15"/>
        <v/>
      </c>
      <c r="W37" s="141" t="str">
        <f t="shared" ref="W37:AB37" si="16">IF(AND(SUM(W34:W36)&gt;0,W35=0),"Missing Input",IF(AND(SUM(W34:W35)&gt;0,W36=0),"Missing Output",IF(AND(SUM(W34:W36)&gt;0,W35&gt;0,W36&gt;0),(W36/W35)*100,"")))</f>
        <v/>
      </c>
      <c r="X37" s="141" t="str">
        <f t="shared" si="16"/>
        <v/>
      </c>
      <c r="Y37" s="141" t="str">
        <f t="shared" si="16"/>
        <v/>
      </c>
      <c r="Z37" s="141" t="str">
        <f t="shared" si="16"/>
        <v/>
      </c>
      <c r="AA37" s="141" t="str">
        <f t="shared" si="16"/>
        <v/>
      </c>
      <c r="AB37" s="141" t="str">
        <f t="shared" si="16"/>
        <v/>
      </c>
      <c r="AC37" s="1070" t="s">
        <v>2222</v>
      </c>
      <c r="AE37" s="762" t="s">
        <v>964</v>
      </c>
      <c r="AF37" s="141" t="str">
        <f t="shared" ref="AF37:BC37" si="17">IF(AND(SUM(AF34:AF36)&gt;0,AF35=0),"Missing Input",IF(AND(SUM(AF34:AF35)&gt;0,AF36=0),"Missing Output",IF(AND(SUM(AF34:AF36)&gt;0,AF35&gt;0,AF36&gt;0),(AF36/AF35)*100,"")))</f>
        <v/>
      </c>
      <c r="AG37" s="141" t="str">
        <f t="shared" si="17"/>
        <v/>
      </c>
      <c r="AH37" s="141" t="str">
        <f t="shared" si="17"/>
        <v/>
      </c>
      <c r="AI37" s="141" t="str">
        <f t="shared" si="17"/>
        <v/>
      </c>
      <c r="AJ37" s="141" t="str">
        <f t="shared" si="17"/>
        <v/>
      </c>
      <c r="AK37" s="141" t="str">
        <f t="shared" si="17"/>
        <v/>
      </c>
      <c r="AL37" s="141" t="str">
        <f t="shared" si="17"/>
        <v/>
      </c>
      <c r="AM37" s="141" t="str">
        <f t="shared" si="17"/>
        <v/>
      </c>
      <c r="AN37" s="141" t="str">
        <f t="shared" si="17"/>
        <v/>
      </c>
      <c r="AO37" s="141" t="str">
        <f t="shared" si="17"/>
        <v/>
      </c>
      <c r="AP37" s="141" t="str">
        <f t="shared" si="17"/>
        <v/>
      </c>
      <c r="AQ37" s="141" t="str">
        <f t="shared" si="17"/>
        <v/>
      </c>
      <c r="AR37" s="141" t="str">
        <f t="shared" si="17"/>
        <v/>
      </c>
      <c r="AS37" s="141" t="str">
        <f t="shared" si="17"/>
        <v/>
      </c>
      <c r="AT37" s="141" t="str">
        <f t="shared" si="17"/>
        <v/>
      </c>
      <c r="AU37" s="141" t="str">
        <f t="shared" si="17"/>
        <v/>
      </c>
      <c r="AV37" s="141" t="str">
        <f t="shared" si="17"/>
        <v/>
      </c>
      <c r="AW37" s="141" t="str">
        <f t="shared" si="17"/>
        <v/>
      </c>
      <c r="AX37" s="141" t="str">
        <f t="shared" si="17"/>
        <v/>
      </c>
      <c r="AY37" s="141" t="str">
        <f>IF(AND(SUM(AY34:AY36)&gt;0,AY35=0),"Missing Input",IF(AND(SUM(AY34:AY35)&gt;0,AY36=0),"Missing Output",IF(AND(SUM(AY34:AY36)&gt;0,AY35&gt;0,AY36&gt;0),(AY36/AY35)*100,"")))</f>
        <v/>
      </c>
      <c r="AZ37" s="141" t="str">
        <f>IF(AND(SUM(AZ34:AZ36)&gt;0,AZ35=0),"Missing Input",IF(AND(SUM(AZ34:AZ35)&gt;0,AZ36=0),"Missing Output",IF(AND(SUM(AZ34:AZ36)&gt;0,AZ35&gt;0,AZ36&gt;0),(AZ36/AZ35)*100,"")))</f>
        <v/>
      </c>
      <c r="BA37" s="141" t="str">
        <f>IF(AND(SUM(BA34:BA36)&gt;0,BA35=0),"Missing Input",IF(AND(SUM(BA34:BA35)&gt;0,BA36=0),"Missing Output",IF(AND(SUM(BA34:BA36)&gt;0,BA35&gt;0,BA36&gt;0),(BA36/BA35)*100,"")))</f>
        <v/>
      </c>
      <c r="BB37" s="141" t="str">
        <f>IF(AND(SUM(BB34:BB36)&gt;0,BB35=0),"Missing Input",IF(AND(SUM(BB34:BB35)&gt;0,BB36=0),"Missing Output",IF(AND(SUM(BB34:BB36)&gt;0,BB35&gt;0,BB36&gt;0),(BB36/BB35)*100,"")))</f>
        <v/>
      </c>
      <c r="BC37" s="141" t="str">
        <f t="shared" si="17"/>
        <v/>
      </c>
    </row>
    <row r="38" spans="1:55" s="140" customFormat="1" ht="24" customHeight="1">
      <c r="A38" s="775"/>
      <c r="B38" s="775"/>
      <c r="C38" s="775"/>
      <c r="D38" s="775"/>
      <c r="E38" s="142"/>
      <c r="F38" s="142"/>
      <c r="G38" s="142"/>
      <c r="H38" s="142"/>
      <c r="I38" s="142"/>
      <c r="J38" s="143"/>
      <c r="K38" s="143"/>
      <c r="L38" s="143"/>
      <c r="M38" s="143"/>
      <c r="N38" s="143"/>
      <c r="O38" s="143"/>
      <c r="P38" s="143"/>
      <c r="Q38" s="143"/>
      <c r="R38" s="143"/>
      <c r="S38" s="143"/>
      <c r="T38" s="143"/>
      <c r="U38" s="143"/>
      <c r="V38" s="143"/>
      <c r="W38" s="143"/>
      <c r="X38" s="143"/>
      <c r="Y38" s="143"/>
      <c r="Z38" s="143"/>
      <c r="AA38" s="143"/>
      <c r="AB38" s="143"/>
      <c r="AC38" s="1071" t="s">
        <v>2223</v>
      </c>
      <c r="AE38" s="762" t="s">
        <v>759</v>
      </c>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row>
    <row r="39" spans="1:55" s="140" customFormat="1">
      <c r="A39" s="775" t="s">
        <v>538</v>
      </c>
      <c r="B39" s="793" t="s">
        <v>74</v>
      </c>
      <c r="C39" s="775" t="s">
        <v>615</v>
      </c>
      <c r="D39" s="775" t="s">
        <v>973</v>
      </c>
      <c r="E39" s="718">
        <f>SUM(E9,E14,E25,E30)</f>
        <v>0</v>
      </c>
      <c r="F39" s="718">
        <f t="shared" ref="F39:R39" si="18">SUM(F9,F14,F25,F30)</f>
        <v>0</v>
      </c>
      <c r="G39" s="718">
        <f t="shared" si="18"/>
        <v>0</v>
      </c>
      <c r="H39" s="718">
        <f t="shared" si="18"/>
        <v>0</v>
      </c>
      <c r="I39" s="718">
        <f t="shared" si="18"/>
        <v>0</v>
      </c>
      <c r="J39" s="718">
        <f t="shared" si="18"/>
        <v>0</v>
      </c>
      <c r="K39" s="718">
        <f t="shared" si="18"/>
        <v>0</v>
      </c>
      <c r="L39" s="718">
        <f t="shared" si="18"/>
        <v>0</v>
      </c>
      <c r="M39" s="718">
        <f t="shared" si="18"/>
        <v>0</v>
      </c>
      <c r="N39" s="718">
        <f t="shared" si="18"/>
        <v>0</v>
      </c>
      <c r="O39" s="722">
        <f t="shared" si="18"/>
        <v>0</v>
      </c>
      <c r="P39" s="718">
        <f t="shared" si="18"/>
        <v>0</v>
      </c>
      <c r="Q39" s="718">
        <f t="shared" si="18"/>
        <v>0</v>
      </c>
      <c r="R39" s="718">
        <f t="shared" si="18"/>
        <v>0</v>
      </c>
      <c r="S39" s="718">
        <f t="shared" ref="S39:AB39" si="19">SUM(S9,S14,S25,S30)</f>
        <v>0</v>
      </c>
      <c r="T39" s="718">
        <f t="shared" si="19"/>
        <v>0</v>
      </c>
      <c r="U39" s="718">
        <f t="shared" si="19"/>
        <v>0</v>
      </c>
      <c r="V39" s="718">
        <f t="shared" si="19"/>
        <v>0</v>
      </c>
      <c r="W39" s="718">
        <f t="shared" si="19"/>
        <v>0</v>
      </c>
      <c r="X39" s="718">
        <f>SUM(X9,X14,X25,X30)</f>
        <v>0</v>
      </c>
      <c r="Y39" s="722">
        <f>SUM(Y9,Y14,Y25,Y30)</f>
        <v>0</v>
      </c>
      <c r="Z39" s="718">
        <f>SUM(Z9,Z14,Z25,Z30)</f>
        <v>0</v>
      </c>
      <c r="AA39" s="718">
        <f>SUM(AA9,AA14,AA25,AA30)</f>
        <v>0</v>
      </c>
      <c r="AB39" s="722">
        <f t="shared" si="19"/>
        <v>0</v>
      </c>
      <c r="AC39" s="1072" t="s">
        <v>2224</v>
      </c>
      <c r="AE39" s="762" t="s">
        <v>637</v>
      </c>
      <c r="AF39" s="145">
        <f t="shared" ref="AF39:BC39" si="20">SUM(AF9,AF14,AF25,AF30)</f>
        <v>0</v>
      </c>
      <c r="AG39" s="145">
        <f t="shared" si="20"/>
        <v>0</v>
      </c>
      <c r="AH39" s="145">
        <f t="shared" si="20"/>
        <v>0</v>
      </c>
      <c r="AI39" s="145">
        <f t="shared" si="20"/>
        <v>0</v>
      </c>
      <c r="AJ39" s="145">
        <f t="shared" si="20"/>
        <v>0</v>
      </c>
      <c r="AK39" s="145">
        <f t="shared" si="20"/>
        <v>0</v>
      </c>
      <c r="AL39" s="145">
        <f t="shared" si="20"/>
        <v>0</v>
      </c>
      <c r="AM39" s="145">
        <f t="shared" si="20"/>
        <v>0</v>
      </c>
      <c r="AN39" s="145">
        <f t="shared" si="20"/>
        <v>0</v>
      </c>
      <c r="AO39" s="145">
        <f t="shared" si="20"/>
        <v>0</v>
      </c>
      <c r="AP39" s="145">
        <f t="shared" si="20"/>
        <v>0</v>
      </c>
      <c r="AQ39" s="145">
        <f t="shared" si="20"/>
        <v>0</v>
      </c>
      <c r="AR39" s="145">
        <f t="shared" si="20"/>
        <v>0</v>
      </c>
      <c r="AS39" s="145">
        <f t="shared" si="20"/>
        <v>0</v>
      </c>
      <c r="AT39" s="145">
        <f t="shared" si="20"/>
        <v>0</v>
      </c>
      <c r="AU39" s="145">
        <f t="shared" si="20"/>
        <v>0</v>
      </c>
      <c r="AV39" s="145">
        <f t="shared" si="20"/>
        <v>0</v>
      </c>
      <c r="AW39" s="145">
        <f t="shared" si="20"/>
        <v>0</v>
      </c>
      <c r="AX39" s="145">
        <f t="shared" si="20"/>
        <v>0</v>
      </c>
      <c r="AY39" s="145">
        <f>SUM(AY9,AY14,AY25,AY30)</f>
        <v>0</v>
      </c>
      <c r="AZ39" s="145">
        <f>SUM(AZ9,AZ14,AZ25,AZ30)</f>
        <v>0</v>
      </c>
      <c r="BA39" s="145">
        <f>SUM(BA9,BA14,BA25,BA30)</f>
        <v>0</v>
      </c>
      <c r="BB39" s="145">
        <f>SUM(BB9,BB14,BB25,BB30)</f>
        <v>0</v>
      </c>
      <c r="BC39" s="145">
        <f t="shared" si="20"/>
        <v>0</v>
      </c>
    </row>
    <row r="40" spans="1:55" s="140" customFormat="1" ht="12.75" thickBot="1">
      <c r="A40" s="775" t="s">
        <v>538</v>
      </c>
      <c r="B40" s="775" t="s">
        <v>75</v>
      </c>
      <c r="C40" s="775" t="s">
        <v>615</v>
      </c>
      <c r="D40" s="775" t="s">
        <v>973</v>
      </c>
      <c r="E40" s="720">
        <f>SUM(E15,E20,E31,E36)</f>
        <v>0</v>
      </c>
      <c r="F40" s="720">
        <f t="shared" ref="F40:R40" si="21">SUM(F15,F20,F31,F36)</f>
        <v>0</v>
      </c>
      <c r="G40" s="720">
        <f t="shared" si="21"/>
        <v>0</v>
      </c>
      <c r="H40" s="720">
        <f t="shared" si="21"/>
        <v>0</v>
      </c>
      <c r="I40" s="720">
        <f t="shared" si="21"/>
        <v>0</v>
      </c>
      <c r="J40" s="720">
        <f t="shared" si="21"/>
        <v>0</v>
      </c>
      <c r="K40" s="720">
        <f t="shared" si="21"/>
        <v>0</v>
      </c>
      <c r="L40" s="720">
        <f t="shared" si="21"/>
        <v>0</v>
      </c>
      <c r="M40" s="720">
        <f t="shared" si="21"/>
        <v>0</v>
      </c>
      <c r="N40" s="720">
        <f t="shared" si="21"/>
        <v>0</v>
      </c>
      <c r="O40" s="723">
        <f t="shared" si="21"/>
        <v>0</v>
      </c>
      <c r="P40" s="720">
        <f t="shared" si="21"/>
        <v>0</v>
      </c>
      <c r="Q40" s="720">
        <f t="shared" si="21"/>
        <v>0</v>
      </c>
      <c r="R40" s="720">
        <f t="shared" si="21"/>
        <v>0</v>
      </c>
      <c r="S40" s="720">
        <f t="shared" ref="S40:AB40" si="22">SUM(S15,S20,S31,S36)</f>
        <v>0</v>
      </c>
      <c r="T40" s="720">
        <f t="shared" si="22"/>
        <v>0</v>
      </c>
      <c r="U40" s="720">
        <f t="shared" si="22"/>
        <v>0</v>
      </c>
      <c r="V40" s="720">
        <f t="shared" si="22"/>
        <v>0</v>
      </c>
      <c r="W40" s="720">
        <f t="shared" si="22"/>
        <v>0</v>
      </c>
      <c r="X40" s="720">
        <f>SUM(X15,X20,X31,X36)</f>
        <v>0</v>
      </c>
      <c r="Y40" s="723">
        <f>SUM(Y15,Y20,Y31,Y36)</f>
        <v>0</v>
      </c>
      <c r="Z40" s="720">
        <f>SUM(Z15,Z20,Z31,Z36)</f>
        <v>0</v>
      </c>
      <c r="AA40" s="720">
        <f>SUM(AA15,AA20,AA31,AA36)</f>
        <v>0</v>
      </c>
      <c r="AB40" s="723">
        <f t="shared" si="22"/>
        <v>0</v>
      </c>
      <c r="AC40" s="1073" t="s">
        <v>2225</v>
      </c>
      <c r="AE40" s="764" t="s">
        <v>638</v>
      </c>
      <c r="AF40" s="146">
        <f t="shared" ref="AF40:BC40" si="23">SUM(AF15,AF20,AF31,AF36)</f>
        <v>0</v>
      </c>
      <c r="AG40" s="146">
        <f t="shared" si="23"/>
        <v>0</v>
      </c>
      <c r="AH40" s="146">
        <f t="shared" si="23"/>
        <v>0</v>
      </c>
      <c r="AI40" s="146">
        <f t="shared" si="23"/>
        <v>0</v>
      </c>
      <c r="AJ40" s="146">
        <f t="shared" si="23"/>
        <v>0</v>
      </c>
      <c r="AK40" s="146">
        <f t="shared" si="23"/>
        <v>0</v>
      </c>
      <c r="AL40" s="146">
        <f t="shared" si="23"/>
        <v>0</v>
      </c>
      <c r="AM40" s="146">
        <f t="shared" si="23"/>
        <v>0</v>
      </c>
      <c r="AN40" s="146">
        <f t="shared" si="23"/>
        <v>0</v>
      </c>
      <c r="AO40" s="146">
        <f t="shared" si="23"/>
        <v>0</v>
      </c>
      <c r="AP40" s="146">
        <f t="shared" si="23"/>
        <v>0</v>
      </c>
      <c r="AQ40" s="146">
        <f t="shared" si="23"/>
        <v>0</v>
      </c>
      <c r="AR40" s="146">
        <f t="shared" si="23"/>
        <v>0</v>
      </c>
      <c r="AS40" s="146">
        <f t="shared" si="23"/>
        <v>0</v>
      </c>
      <c r="AT40" s="146">
        <f t="shared" si="23"/>
        <v>0</v>
      </c>
      <c r="AU40" s="146">
        <f t="shared" si="23"/>
        <v>0</v>
      </c>
      <c r="AV40" s="146">
        <f t="shared" si="23"/>
        <v>0</v>
      </c>
      <c r="AW40" s="146">
        <f t="shared" si="23"/>
        <v>0</v>
      </c>
      <c r="AX40" s="146">
        <f t="shared" si="23"/>
        <v>0</v>
      </c>
      <c r="AY40" s="146">
        <f>SUM(AY15,AY20,AY31,AY36)</f>
        <v>0</v>
      </c>
      <c r="AZ40" s="146">
        <f>SUM(AZ15,AZ20,AZ31,AZ36)</f>
        <v>0</v>
      </c>
      <c r="BA40" s="146">
        <f>SUM(BA15,BA20,BA31,BA36)</f>
        <v>0</v>
      </c>
      <c r="BB40" s="146">
        <f>SUM(BB15,BB20,BB31,BB36)</f>
        <v>0</v>
      </c>
      <c r="BC40" s="146">
        <f t="shared" si="23"/>
        <v>0</v>
      </c>
    </row>
  </sheetData>
  <phoneticPr fontId="11" type="noConversion"/>
  <conditionalFormatting sqref="E6:Z40">
    <cfRule type="expression" dxfId="125" priority="2" stopIfTrue="1">
      <formula>E6&lt;&gt;AF6</formula>
    </cfRule>
  </conditionalFormatting>
  <conditionalFormatting sqref="AB6:AB40">
    <cfRule type="expression" dxfId="124" priority="161" stopIfTrue="1">
      <formula>AB6&lt;&gt;BC6</formula>
    </cfRule>
  </conditionalFormatting>
  <conditionalFormatting sqref="AA6:AA40">
    <cfRule type="expression" dxfId="123" priority="1" stopIfTrue="1">
      <formula>AA6&lt;&gt;BB6</formula>
    </cfRule>
  </conditionalFormatting>
  <dataValidations count="1">
    <dataValidation type="whole" operator="greaterThanOrEqual" allowBlank="1" showInputMessage="1" showErrorMessage="1" error="Positive whole numbers only / Nombres entiers positifs uniquement" sqref="AF12:BC15 AF7:BC9 AF23:BC25 AF28:BC31 AF34:BC36 AF18:BC20 E12:AB15 E7:AB9 E23:AB25 E28:AB31 E34:AB36 E18:AB20">
      <formula1>0</formula1>
    </dataValidation>
  </dataValidations>
  <pageMargins left="0.25" right="0.25" top="0.5" bottom="0.3" header="0.5" footer="0.5"/>
  <pageSetup paperSize="9" scale="59" orientation="landscape" r:id="rId1"/>
  <headerFooter alignWithMargins="0"/>
  <legacyDrawing r:id="rId2"/>
</worksheet>
</file>

<file path=xl/worksheets/sheet65.xml><?xml version="1.0" encoding="utf-8"?>
<worksheet xmlns="http://schemas.openxmlformats.org/spreadsheetml/2006/main" xmlns:r="http://schemas.openxmlformats.org/officeDocument/2006/relationships">
  <sheetPr codeName="Sheet_TSInfo">
    <tabColor indexed="43"/>
    <pageSetUpPr fitToPage="1"/>
  </sheetPr>
  <dimension ref="A1:BQ72"/>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1" sqref="AC1:AC2"/>
    </sheetView>
  </sheetViews>
  <sheetFormatPr defaultRowHeight="12"/>
  <cols>
    <col min="1" max="4" width="10.140625" style="777" hidden="1" customWidth="1"/>
    <col min="5" max="28" width="8.7109375" style="95" customWidth="1"/>
    <col min="29" max="29" width="34.85546875" style="777" bestFit="1" customWidth="1"/>
    <col min="30" max="30" width="9.140625" style="95" customWidth="1"/>
    <col min="31" max="31" width="9.140625" style="95" hidden="1" customWidth="1"/>
    <col min="32" max="32" width="31.5703125" style="777" hidden="1" customWidth="1"/>
    <col min="33" max="63" width="9.140625" style="95" hidden="1" customWidth="1"/>
    <col min="64" max="64" width="13.85546875" style="95" hidden="1" customWidth="1"/>
    <col min="65" max="69" width="9.140625" style="95" hidden="1" customWidth="1"/>
    <col min="70" max="81" width="9.140625" style="95" customWidth="1"/>
    <col min="82" max="16384" width="9.140625" style="95"/>
  </cols>
  <sheetData>
    <row r="1" spans="1:65" ht="48.95" customHeight="1">
      <c r="F1" s="402"/>
      <c r="G1" s="220"/>
      <c r="H1" s="220"/>
      <c r="I1" s="1075" t="s">
        <v>2282</v>
      </c>
      <c r="J1" s="220"/>
      <c r="K1" s="220"/>
      <c r="L1" s="220"/>
      <c r="N1" s="402"/>
      <c r="O1" s="221"/>
      <c r="P1" s="221"/>
      <c r="Q1" s="221"/>
      <c r="R1" s="221"/>
      <c r="S1" s="221"/>
      <c r="T1" s="221"/>
      <c r="U1" s="1075" t="s">
        <v>2282</v>
      </c>
      <c r="V1" s="221"/>
      <c r="W1" s="221"/>
      <c r="X1" s="221"/>
      <c r="Y1" s="221"/>
      <c r="Z1" s="221"/>
      <c r="AA1" s="221"/>
      <c r="AB1" s="221"/>
      <c r="AC1" s="1040">
        <f ca="1">NOW()</f>
        <v>41912.572466666665</v>
      </c>
      <c r="AF1" s="787" t="s">
        <v>676</v>
      </c>
      <c r="BK1" s="95" t="s">
        <v>676</v>
      </c>
      <c r="BL1" s="95" t="s">
        <v>853</v>
      </c>
      <c r="BM1" s="95" t="s">
        <v>2036</v>
      </c>
    </row>
    <row r="2" spans="1:65" s="97" customFormat="1" ht="12.75">
      <c r="A2" s="770"/>
      <c r="B2" s="770"/>
      <c r="C2" s="770"/>
      <c r="D2" s="771"/>
      <c r="E2" s="98"/>
      <c r="I2" s="1074" t="s">
        <v>2227</v>
      </c>
      <c r="M2" s="98"/>
      <c r="N2" s="98"/>
      <c r="O2" s="98"/>
      <c r="P2" s="98"/>
      <c r="Q2" s="98"/>
      <c r="R2" s="98"/>
      <c r="S2" s="98"/>
      <c r="T2" s="98"/>
      <c r="U2" s="1074" t="s">
        <v>2227</v>
      </c>
      <c r="V2" s="98"/>
      <c r="W2" s="98"/>
      <c r="X2" s="98"/>
      <c r="Y2" s="98"/>
      <c r="Z2" s="98"/>
      <c r="AA2" s="98"/>
      <c r="AC2" s="1041" t="s">
        <v>2129</v>
      </c>
      <c r="AF2" s="770"/>
      <c r="BK2" s="95"/>
      <c r="BL2" s="95"/>
      <c r="BM2" s="95"/>
    </row>
    <row r="3" spans="1:65"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F3" s="772"/>
      <c r="BK3" s="95"/>
      <c r="BL3" s="95"/>
      <c r="BM3" s="95"/>
    </row>
    <row r="4" spans="1:65" s="99" customFormat="1">
      <c r="A4" s="772"/>
      <c r="B4" s="772"/>
      <c r="C4" s="772"/>
      <c r="D4" s="771"/>
      <c r="E4" s="98"/>
      <c r="F4" s="98"/>
      <c r="G4" s="98"/>
      <c r="H4" s="98"/>
      <c r="I4" s="98"/>
      <c r="J4" s="98"/>
      <c r="K4" s="98"/>
      <c r="L4" s="98"/>
      <c r="AC4" s="771"/>
      <c r="AF4" s="772"/>
      <c r="BK4" s="95"/>
      <c r="BL4" s="95"/>
      <c r="BM4" s="95"/>
    </row>
    <row r="5" spans="1:65" s="99" customFormat="1">
      <c r="A5" s="773"/>
      <c r="B5" s="773"/>
      <c r="C5" s="773"/>
      <c r="D5" s="773"/>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F5" s="778"/>
      <c r="AG5" s="227">
        <v>1990</v>
      </c>
      <c r="AH5" s="230">
        <v>1991</v>
      </c>
      <c r="AI5" s="230">
        <v>1992</v>
      </c>
      <c r="AJ5" s="230">
        <v>1993</v>
      </c>
      <c r="AK5" s="230">
        <v>1994</v>
      </c>
      <c r="AL5" s="230">
        <v>1995</v>
      </c>
      <c r="AM5" s="230">
        <v>1996</v>
      </c>
      <c r="AN5" s="230">
        <v>1997</v>
      </c>
      <c r="AO5" s="230">
        <v>1998</v>
      </c>
      <c r="AP5" s="230">
        <v>1999</v>
      </c>
      <c r="AQ5" s="230">
        <v>2000</v>
      </c>
      <c r="AR5" s="230">
        <v>2001</v>
      </c>
      <c r="AS5" s="230">
        <v>2002</v>
      </c>
      <c r="AT5" s="230">
        <v>2003</v>
      </c>
      <c r="AU5" s="230">
        <v>2004</v>
      </c>
      <c r="AV5" s="230">
        <v>2005</v>
      </c>
      <c r="AW5" s="230">
        <v>2006</v>
      </c>
      <c r="AX5" s="230">
        <v>2007</v>
      </c>
      <c r="AY5" s="230">
        <v>2008</v>
      </c>
      <c r="AZ5" s="230">
        <v>2009</v>
      </c>
      <c r="BA5" s="230">
        <v>2010</v>
      </c>
      <c r="BB5" s="230">
        <v>2011</v>
      </c>
      <c r="BC5" s="230">
        <v>2012</v>
      </c>
      <c r="BD5" s="230">
        <v>2013</v>
      </c>
      <c r="BK5" s="95"/>
      <c r="BL5" s="95"/>
      <c r="BM5" s="95"/>
    </row>
    <row r="6" spans="1:65" s="140" customFormat="1" ht="18" customHeight="1">
      <c r="A6" s="775" t="s">
        <v>2</v>
      </c>
      <c r="B6" s="775"/>
      <c r="C6" s="775"/>
      <c r="D6" s="775"/>
      <c r="E6" s="142"/>
      <c r="F6" s="142"/>
      <c r="G6" s="142"/>
      <c r="H6" s="142"/>
      <c r="I6" s="142"/>
      <c r="J6" s="143"/>
      <c r="K6" s="143"/>
      <c r="L6" s="143"/>
      <c r="M6" s="143"/>
      <c r="N6" s="143"/>
      <c r="O6" s="143"/>
      <c r="P6" s="143"/>
      <c r="Q6" s="143"/>
      <c r="R6" s="143"/>
      <c r="S6" s="143"/>
      <c r="T6" s="143"/>
      <c r="U6" s="143"/>
      <c r="V6" s="143"/>
      <c r="W6" s="143"/>
      <c r="X6" s="143"/>
      <c r="Y6" s="143"/>
      <c r="Z6" s="143"/>
      <c r="AA6" s="143"/>
      <c r="AB6" s="143"/>
      <c r="AC6" s="792" t="s">
        <v>2274</v>
      </c>
      <c r="AF6" s="796" t="s">
        <v>677</v>
      </c>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K6" s="95" t="s">
        <v>677</v>
      </c>
      <c r="BL6" s="95" t="s">
        <v>848</v>
      </c>
      <c r="BM6" s="95" t="s">
        <v>2037</v>
      </c>
    </row>
    <row r="7" spans="1:65" s="140" customFormat="1" ht="10.5" customHeight="1">
      <c r="A7" s="775"/>
      <c r="B7" s="775"/>
      <c r="C7" s="775"/>
      <c r="D7" s="793"/>
      <c r="E7" s="145">
        <f>ROUND((SUM(E8:E11)),0)</f>
        <v>0</v>
      </c>
      <c r="F7" s="145">
        <f t="shared" ref="F7:W7" si="0">SUM(F8:F11)</f>
        <v>0</v>
      </c>
      <c r="G7" s="145">
        <f t="shared" si="0"/>
        <v>0</v>
      </c>
      <c r="H7" s="145">
        <f t="shared" si="0"/>
        <v>0</v>
      </c>
      <c r="I7" s="145">
        <f t="shared" si="0"/>
        <v>0</v>
      </c>
      <c r="J7" s="145">
        <f t="shared" si="0"/>
        <v>0</v>
      </c>
      <c r="K7" s="145">
        <f t="shared" si="0"/>
        <v>0</v>
      </c>
      <c r="L7" s="145">
        <f t="shared" si="0"/>
        <v>0</v>
      </c>
      <c r="M7" s="145">
        <f t="shared" si="0"/>
        <v>0</v>
      </c>
      <c r="N7" s="145">
        <f t="shared" si="0"/>
        <v>0</v>
      </c>
      <c r="O7" s="145">
        <f t="shared" si="0"/>
        <v>0</v>
      </c>
      <c r="P7" s="145">
        <f t="shared" si="0"/>
        <v>0</v>
      </c>
      <c r="Q7" s="145">
        <f t="shared" si="0"/>
        <v>0</v>
      </c>
      <c r="R7" s="145">
        <f t="shared" si="0"/>
        <v>0</v>
      </c>
      <c r="S7" s="145">
        <f t="shared" si="0"/>
        <v>0</v>
      </c>
      <c r="T7" s="145">
        <f t="shared" si="0"/>
        <v>0</v>
      </c>
      <c r="U7" s="145">
        <f t="shared" si="0"/>
        <v>0</v>
      </c>
      <c r="V7" s="145">
        <f t="shared" si="0"/>
        <v>0</v>
      </c>
      <c r="W7" s="145">
        <f t="shared" si="0"/>
        <v>0</v>
      </c>
      <c r="X7" s="145">
        <f>SUM(X8:X11)</f>
        <v>0</v>
      </c>
      <c r="Y7" s="145">
        <f>SUM(Y8:Y11)</f>
        <v>0</v>
      </c>
      <c r="Z7" s="145">
        <f>SUM(Z8:Z11)</f>
        <v>0</v>
      </c>
      <c r="AA7" s="145">
        <f>SUM(AA8:AA11)</f>
        <v>0</v>
      </c>
      <c r="AB7" s="145">
        <f>SUM(AB8:AB11)</f>
        <v>0</v>
      </c>
      <c r="AC7" s="1054" t="s">
        <v>2264</v>
      </c>
      <c r="AF7" s="796" t="s">
        <v>652</v>
      </c>
      <c r="AG7" s="145">
        <f t="shared" ref="AG7:BD7" si="1">SUM(AG8:AG11)</f>
        <v>0</v>
      </c>
      <c r="AH7" s="145">
        <f t="shared" si="1"/>
        <v>0</v>
      </c>
      <c r="AI7" s="145">
        <f t="shared" si="1"/>
        <v>0</v>
      </c>
      <c r="AJ7" s="145">
        <f t="shared" si="1"/>
        <v>0</v>
      </c>
      <c r="AK7" s="145">
        <f t="shared" si="1"/>
        <v>0</v>
      </c>
      <c r="AL7" s="145">
        <f t="shared" si="1"/>
        <v>0</v>
      </c>
      <c r="AM7" s="145">
        <f t="shared" si="1"/>
        <v>0</v>
      </c>
      <c r="AN7" s="145">
        <f t="shared" si="1"/>
        <v>0</v>
      </c>
      <c r="AO7" s="145">
        <f t="shared" si="1"/>
        <v>0</v>
      </c>
      <c r="AP7" s="145">
        <f t="shared" si="1"/>
        <v>0</v>
      </c>
      <c r="AQ7" s="145">
        <f t="shared" si="1"/>
        <v>0</v>
      </c>
      <c r="AR7" s="145">
        <f t="shared" si="1"/>
        <v>0</v>
      </c>
      <c r="AS7" s="145">
        <f t="shared" si="1"/>
        <v>0</v>
      </c>
      <c r="AT7" s="145">
        <f t="shared" si="1"/>
        <v>0</v>
      </c>
      <c r="AU7" s="145">
        <f t="shared" si="1"/>
        <v>0</v>
      </c>
      <c r="AV7" s="145">
        <f t="shared" si="1"/>
        <v>0</v>
      </c>
      <c r="AW7" s="145">
        <f t="shared" si="1"/>
        <v>0</v>
      </c>
      <c r="AX7" s="145">
        <f t="shared" si="1"/>
        <v>0</v>
      </c>
      <c r="AY7" s="145">
        <f t="shared" si="1"/>
        <v>0</v>
      </c>
      <c r="AZ7" s="145">
        <f>SUM(AZ8:AZ11)</f>
        <v>0</v>
      </c>
      <c r="BA7" s="145">
        <f>SUM(BA8:BA11)</f>
        <v>0</v>
      </c>
      <c r="BB7" s="145">
        <f>SUM(BB8:BB11)</f>
        <v>0</v>
      </c>
      <c r="BC7" s="145">
        <f>SUM(BC8:BC11)</f>
        <v>0</v>
      </c>
      <c r="BD7" s="145">
        <f t="shared" si="1"/>
        <v>0</v>
      </c>
      <c r="BK7" s="95" t="s">
        <v>652</v>
      </c>
      <c r="BL7" s="95" t="s">
        <v>626</v>
      </c>
      <c r="BM7" s="95" t="s">
        <v>2000</v>
      </c>
    </row>
    <row r="8" spans="1:65" s="140" customFormat="1" ht="10.5" customHeight="1">
      <c r="A8" s="775"/>
      <c r="B8" s="775"/>
      <c r="C8" s="775"/>
      <c r="D8" s="775"/>
      <c r="E8" s="409">
        <f>TAB6ANTONS!E9+TAB6CCTONS!E9+TAB6OBCTONS!E9+TAB6SCTONS!E9+TAB6LIGTONS!E9+TAB6OILSHTONS!E9+TAB6PEATONS!E9+TAB6PFUELTONS!E9+TAB6COKEOCTONS!E9+TAB6GASCOKETONS!E9+TAB6COALTARTONS!E9+TAB6BKBTONS!E9+TAB6PEATPRTONS!E9+TAB6GWGASTJ!E8+TAB6COGTJ!E8+TAB6BFGTJ!E8+TAB6ORGASTJ!E8</f>
        <v>0</v>
      </c>
      <c r="F8" s="409">
        <f>TAB6ANTONS!F9+TAB6CCTONS!F9+TAB6OBCTONS!F9+TAB6SCTONS!F9+TAB6LIGTONS!F9+TAB6OILSHTONS!F9+TAB6PEATONS!F9+TAB6PFUELTONS!F9+TAB6COKEOCTONS!F9+TAB6GASCOKETONS!F9+TAB6COALTARTONS!F9+TAB6BKBTONS!F9+TAB6PEATPRTONS!F9+TAB6GWGASTJ!F8+TAB6COGTJ!F8+TAB6BFGTJ!F8+TAB6ORGASTJ!F8</f>
        <v>0</v>
      </c>
      <c r="G8" s="409">
        <f>TAB6ANTONS!G9+TAB6CCTONS!G9+TAB6OBCTONS!G9+TAB6SCTONS!G9+TAB6LIGTONS!G9+TAB6OILSHTONS!G9+TAB6PEATONS!G9+TAB6PFUELTONS!G9+TAB6COKEOCTONS!G9+TAB6GASCOKETONS!G9+TAB6COALTARTONS!G9+TAB6BKBTONS!G9+TAB6PEATPRTONS!G9+TAB6GWGASTJ!G8+TAB6COGTJ!G8+TAB6BFGTJ!G8+TAB6ORGASTJ!G8</f>
        <v>0</v>
      </c>
      <c r="H8" s="409">
        <f>TAB6ANTONS!H9+TAB6CCTONS!H9+TAB6OBCTONS!H9+TAB6SCTONS!H9+TAB6LIGTONS!H9+TAB6OILSHTONS!H9+TAB6PEATONS!H9+TAB6PFUELTONS!H9+TAB6COKEOCTONS!H9+TAB6GASCOKETONS!H9+TAB6COALTARTONS!H9+TAB6BKBTONS!H9+TAB6PEATPRTONS!H9+TAB6GWGASTJ!H8+TAB6COGTJ!H8+TAB6BFGTJ!H8+TAB6ORGASTJ!H8</f>
        <v>0</v>
      </c>
      <c r="I8" s="409">
        <f>TAB6ANTONS!I9+TAB6CCTONS!I9+TAB6OBCTONS!I9+TAB6SCTONS!I9+TAB6LIGTONS!I9+TAB6OILSHTONS!I9+TAB6PEATONS!I9+TAB6PFUELTONS!I9+TAB6COKEOCTONS!I9+TAB6GASCOKETONS!I9+TAB6COALTARTONS!I9+TAB6BKBTONS!I9+TAB6PEATPRTONS!I9+TAB6GWGASTJ!I8+TAB6COGTJ!I8+TAB6BFGTJ!I8+TAB6ORGASTJ!I8</f>
        <v>0</v>
      </c>
      <c r="J8" s="409">
        <f>TAB6ANTONS!J9+TAB6CCTONS!J9+TAB6OBCTONS!J9+TAB6SCTONS!J9+TAB6LIGTONS!J9+TAB6OILSHTONS!J9+TAB6PEATONS!J9+TAB6PFUELTONS!J9+TAB6COKEOCTONS!J9+TAB6GASCOKETONS!J9+TAB6COALTARTONS!J9+TAB6BKBTONS!J9+TAB6PEATPRTONS!J9+TAB6GWGASTJ!J8+TAB6COGTJ!J8+TAB6BFGTJ!J8+TAB6ORGASTJ!J8</f>
        <v>0</v>
      </c>
      <c r="K8" s="409">
        <f>TAB6ANTONS!K9+TAB6CCTONS!K9+TAB6OBCTONS!K9+TAB6SCTONS!K9+TAB6LIGTONS!K9+TAB6OILSHTONS!K9+TAB6PEATONS!K9+TAB6PFUELTONS!K9+TAB6COKEOCTONS!K9+TAB6GASCOKETONS!K9+TAB6COALTARTONS!K9+TAB6BKBTONS!K9+TAB6PEATPRTONS!K9+TAB6GWGASTJ!K8+TAB6COGTJ!K8+TAB6BFGTJ!K8+TAB6ORGASTJ!K8</f>
        <v>0</v>
      </c>
      <c r="L8" s="409">
        <f>TAB6ANTONS!L9+TAB6CCTONS!L9+TAB6OBCTONS!L9+TAB6SCTONS!L9+TAB6LIGTONS!L9+TAB6OILSHTONS!L9+TAB6PEATONS!L9+TAB6PFUELTONS!L9+TAB6COKEOCTONS!L9+TAB6GASCOKETONS!L9+TAB6COALTARTONS!L9+TAB6BKBTONS!L9+TAB6PEATPRTONS!L9+TAB6GWGASTJ!L8+TAB6COGTJ!L8+TAB6BFGTJ!L8+TAB6ORGASTJ!L8</f>
        <v>0</v>
      </c>
      <c r="M8" s="409">
        <f>TAB6ANTONS!M9+TAB6CCTONS!M9+TAB6OBCTONS!M9+TAB6SCTONS!M9+TAB6LIGTONS!M9+TAB6OILSHTONS!M9+TAB6PEATONS!M9+TAB6PFUELTONS!M9+TAB6COKEOCTONS!M9+TAB6GASCOKETONS!M9+TAB6COALTARTONS!M9+TAB6BKBTONS!M9+TAB6PEATPRTONS!M9+TAB6GWGASTJ!M8+TAB6COGTJ!M8+TAB6BFGTJ!M8+TAB6ORGASTJ!M8</f>
        <v>0</v>
      </c>
      <c r="N8" s="409">
        <f>TAB6ANTONS!N9+TAB6CCTONS!N9+TAB6OBCTONS!N9+TAB6SCTONS!N9+TAB6LIGTONS!N9+TAB6OILSHTONS!N9+TAB6PEATONS!N9+TAB6PFUELTONS!N9+TAB6COKEOCTONS!N9+TAB6GASCOKETONS!N9+TAB6COALTARTONS!N9+TAB6BKBTONS!N9+TAB6PEATPRTONS!N9+TAB6GWGASTJ!N8+TAB6COGTJ!N8+TAB6BFGTJ!N8+TAB6ORGASTJ!N8</f>
        <v>0</v>
      </c>
      <c r="O8" s="409">
        <f>TAB6ANTONS!O9+TAB6CCTONS!O9+TAB6OBCTONS!O9+TAB6SCTONS!O9+TAB6LIGTONS!O9+TAB6OILSHTONS!O9+TAB6PEATONS!O9+TAB6PFUELTONS!O9+TAB6COKEOCTONS!O9+TAB6GASCOKETONS!O9+TAB6COALTARTONS!O9+TAB6BKBTONS!O9+TAB6PEATPRTONS!O9+TAB6GWGASTJ!O8+TAB6COGTJ!O8+TAB6BFGTJ!O8+TAB6ORGASTJ!O8</f>
        <v>0</v>
      </c>
      <c r="P8" s="409">
        <f>TAB6ANTONS!P9+TAB6CCTONS!P9+TAB6OBCTONS!P9+TAB6SCTONS!P9+TAB6LIGTONS!P9+TAB6OILSHTONS!P9+TAB6PEATONS!P9+TAB6PFUELTONS!P9+TAB6COKEOCTONS!P9+TAB6GASCOKETONS!P9+TAB6COALTARTONS!P9+TAB6BKBTONS!P9+TAB6PEATPRTONS!P9+TAB6GWGASTJ!P8+TAB6COGTJ!P8+TAB6BFGTJ!P8+TAB6ORGASTJ!P8</f>
        <v>0</v>
      </c>
      <c r="Q8" s="409">
        <f>TAB6ANTONS!Q9+TAB6CCTONS!Q9+TAB6OBCTONS!Q9+TAB6SCTONS!Q9+TAB6LIGTONS!Q9+TAB6OILSHTONS!Q9+TAB6PEATONS!Q9+TAB6PFUELTONS!Q9+TAB6COKEOCTONS!Q9+TAB6GASCOKETONS!Q9+TAB6COALTARTONS!Q9+TAB6BKBTONS!Q9+TAB6PEATPRTONS!Q9+TAB6GWGASTJ!Q8+TAB6COGTJ!Q8+TAB6BFGTJ!Q8+TAB6ORGASTJ!Q8</f>
        <v>0</v>
      </c>
      <c r="R8" s="409">
        <f>TAB6ANTONS!R9+TAB6CCTONS!R9+TAB6OBCTONS!R9+TAB6SCTONS!R9+TAB6LIGTONS!R9+TAB6OILSHTONS!R9+TAB6PEATONS!R9+TAB6PFUELTONS!R9+TAB6COKEOCTONS!R9+TAB6GASCOKETONS!R9+TAB6COALTARTONS!R9+TAB6BKBTONS!R9+TAB6PEATPRTONS!R9+TAB6GWGASTJ!R8+TAB6COGTJ!R8+TAB6BFGTJ!R8+TAB6ORGASTJ!R8</f>
        <v>0</v>
      </c>
      <c r="S8" s="409">
        <f>TAB6ANTONS!S9+TAB6CCTONS!S9+TAB6OBCTONS!S9+TAB6SCTONS!S9+TAB6LIGTONS!S9+TAB6OILSHTONS!S9+TAB6PEATONS!S9+TAB6PFUELTONS!S9+TAB6COKEOCTONS!S9+TAB6GASCOKETONS!S9+TAB6COALTARTONS!S9+TAB6BKBTONS!S9+TAB6PEATPRTONS!S9+TAB6GWGASTJ!S8+TAB6COGTJ!S8+TAB6BFGTJ!S8+TAB6ORGASTJ!S8</f>
        <v>0</v>
      </c>
      <c r="T8" s="409">
        <f>TAB6ANTONS!T9+TAB6CCTONS!T9+TAB6OBCTONS!T9+TAB6SCTONS!T9+TAB6LIGTONS!T9+TAB6OILSHTONS!T9+TAB6PEATONS!T9+TAB6PFUELTONS!T9+TAB6COKEOCTONS!T9+TAB6GASCOKETONS!T9+TAB6COALTARTONS!T9+TAB6BKBTONS!T9+TAB6PEATPRTONS!T9+TAB6GWGASTJ!T8+TAB6COGTJ!T8+TAB6BFGTJ!T8+TAB6ORGASTJ!T8</f>
        <v>0</v>
      </c>
      <c r="U8" s="409">
        <f>TAB6ANTONS!U9+TAB6CCTONS!U9+TAB6OBCTONS!U9+TAB6SCTONS!U9+TAB6LIGTONS!U9+TAB6OILSHTONS!U9+TAB6PEATONS!U9+TAB6PFUELTONS!U9+TAB6COKEOCTONS!U9+TAB6GASCOKETONS!U9+TAB6COALTARTONS!U9+TAB6BKBTONS!U9+TAB6PEATPRTONS!U9+TAB6GWGASTJ!U8+TAB6COGTJ!U8+TAB6BFGTJ!U8+TAB6ORGASTJ!U8</f>
        <v>0</v>
      </c>
      <c r="V8" s="409">
        <f>TAB6ANTONS!V9+TAB6CCTONS!V9+TAB6OBCTONS!V9+TAB6SCTONS!V9+TAB6LIGTONS!V9+TAB6OILSHTONS!V9+TAB6PEATONS!V9+TAB6PFUELTONS!V9+TAB6COKEOCTONS!V9+TAB6GASCOKETONS!V9+TAB6COALTARTONS!V9+TAB6BKBTONS!V9+TAB6PEATPRTONS!V9+TAB6GWGASTJ!V8+TAB6COGTJ!V8+TAB6BFGTJ!V8+TAB6ORGASTJ!V8</f>
        <v>0</v>
      </c>
      <c r="W8" s="409">
        <f>TAB6ANTONS!W9+TAB6CCTONS!W9+TAB6OBCTONS!W9+TAB6SCTONS!W9+TAB6LIGTONS!W9+TAB6OILSHTONS!W9+TAB6PEATONS!W9+TAB6PFUELTONS!W9+TAB6COKEOCTONS!W9+TAB6GASCOKETONS!W9+TAB6COALTARTONS!W9+TAB6BKBTONS!W9+TAB6PEATPRTONS!W9+TAB6GWGASTJ!W8+TAB6COGTJ!W8+TAB6BFGTJ!W8+TAB6ORGASTJ!W8</f>
        <v>0</v>
      </c>
      <c r="X8" s="409">
        <f>TAB6ANTONS!X9+TAB6CCTONS!X9+TAB6OBCTONS!X9+TAB6SCTONS!X9+TAB6LIGTONS!X9+TAB6OILSHTONS!X9+TAB6PEATONS!X9+TAB6PFUELTONS!X9+TAB6COKEOCTONS!X9+TAB6GASCOKETONS!X9+TAB6COALTARTONS!X9+TAB6BKBTONS!X9+TAB6PEATPRTONS!X9+TAB6GWGASTJ!X8+TAB6COGTJ!X8+TAB6BFGTJ!X8+TAB6ORGASTJ!X8</f>
        <v>0</v>
      </c>
      <c r="Y8" s="409">
        <f>TAB6ANTONS!Y9+TAB6CCTONS!Y9+TAB6OBCTONS!Y9+TAB6SCTONS!Y9+TAB6LIGTONS!Y9+TAB6OILSHTONS!Y9+TAB6PEATONS!Y9+TAB6PFUELTONS!Y9+TAB6COKEOCTONS!Y9+TAB6GASCOKETONS!Y9+TAB6COALTARTONS!Y9+TAB6BKBTONS!Y9+TAB6PEATPRTONS!Y9+TAB6GWGASTJ!Y8+TAB6COGTJ!Y8+TAB6BFGTJ!Y8+TAB6ORGASTJ!Y8</f>
        <v>0</v>
      </c>
      <c r="Z8" s="409">
        <f>TAB6ANTONS!Z9+TAB6CCTONS!Z9+TAB6OBCTONS!Z9+TAB6SCTONS!Z9+TAB6LIGTONS!Z9+TAB6OILSHTONS!Z9+TAB6PEATONS!Z9+TAB6PFUELTONS!Z9+TAB6COKEOCTONS!Z9+TAB6GASCOKETONS!Z9+TAB6COALTARTONS!Z9+TAB6BKBTONS!Z9+TAB6PEATPRTONS!Z9+TAB6GWGASTJ!Z8+TAB6COGTJ!Z8+TAB6BFGTJ!Z8+TAB6ORGASTJ!Z8</f>
        <v>0</v>
      </c>
      <c r="AA8" s="409">
        <f>TAB6ANTONS!AA9+TAB6CCTONS!AA9+TAB6OBCTONS!AA9+TAB6SCTONS!AA9+TAB6LIGTONS!AA9+TAB6OILSHTONS!AA9+TAB6PEATONS!AA9+TAB6PFUELTONS!AA9+TAB6COKEOCTONS!AA9+TAB6GASCOKETONS!AA9+TAB6COALTARTONS!AA9+TAB6BKBTONS!AA9+TAB6PEATPRTONS!AA9+TAB6GWGASTJ!AA8+TAB6COGTJ!AA8+TAB6BFGTJ!AA8+TAB6ORGASTJ!AA8</f>
        <v>0</v>
      </c>
      <c r="AB8" s="409">
        <f>TAB6ANTONS!AB9+TAB6CCTONS!AB9+TAB6OBCTONS!AB9+TAB6SCTONS!AB9+TAB6LIGTONS!AB9+TAB6OILSHTONS!AB9+TAB6PEATONS!AB9+TAB6PFUELTONS!AB9+TAB6COKEOCTONS!AB9+TAB6GASCOKETONS!AB9+TAB6COALTARTONS!AB9+TAB6BKBTONS!AB9+TAB6PEATPRTONS!AB9+TAB6GWGASTJ!AB8+TAB6COGTJ!AB8+TAB6BFGTJ!AB8+TAB6ORGASTJ!AB8</f>
        <v>0</v>
      </c>
      <c r="AC8" s="1054" t="s">
        <v>2265</v>
      </c>
      <c r="AF8" s="796" t="s">
        <v>186</v>
      </c>
      <c r="AG8" s="409">
        <f>TAB6ANTONS!AG9+TAB6CCTONS!AF9+TAB6OBCTONS!AF9+TAB6SCTONS!AF9+TAB6LIGTONS!AF9+TAB6OILSHTONS!AF9+TAB6PEATONS!AF9+TAB6PFUELTONS!AF9+TAB6COKEOCTONS!AF9+TAB6GASCOKETONS!AF9+TAB6COALTARTONS!AF9+TAB6BKBTONS!AF9+TAB6PEATPRTONS!AF9+TAB6GWGASTJ!AF8+TAB6COGTJ!AF8+TAB6BFGTJ!AF8+TAB6ORGASTJ!AF8</f>
        <v>0</v>
      </c>
      <c r="AH8" s="409">
        <f>TAB6ANTONS!AH9+TAB6CCTONS!AG9+TAB6OBCTONS!AG9+TAB6SCTONS!AG9+TAB6LIGTONS!AG9+TAB6OILSHTONS!AG9+TAB6PEATONS!AG9+TAB6PFUELTONS!AG9+TAB6COKEOCTONS!AG9+TAB6GASCOKETONS!AG9+TAB6COALTARTONS!AG9+TAB6BKBTONS!AG9+TAB6PEATPRTONS!AG9+TAB6GWGASTJ!AG8+TAB6COGTJ!AG8+TAB6BFGTJ!AG8+TAB6ORGASTJ!AG8</f>
        <v>0</v>
      </c>
      <c r="AI8" s="409">
        <f>TAB6ANTONS!AI9+TAB6CCTONS!AH9+TAB6OBCTONS!AH9+TAB6SCTONS!AH9+TAB6LIGTONS!AH9+TAB6OILSHTONS!AH9+TAB6PEATONS!AH9+TAB6PFUELTONS!AH9+TAB6COKEOCTONS!AH9+TAB6GASCOKETONS!AH9+TAB6COALTARTONS!AH9+TAB6BKBTONS!AH9+TAB6PEATPRTONS!AH9+TAB6GWGASTJ!AH8+TAB6COGTJ!AH8+TAB6BFGTJ!AH8+TAB6ORGASTJ!AH8</f>
        <v>0</v>
      </c>
      <c r="AJ8" s="409">
        <f>TAB6ANTONS!AJ9+TAB6CCTONS!AI9+TAB6OBCTONS!AI9+TAB6SCTONS!AI9+TAB6LIGTONS!AI9+TAB6OILSHTONS!AI9+TAB6PEATONS!AI9+TAB6PFUELTONS!AI9+TAB6COKEOCTONS!AI9+TAB6GASCOKETONS!AI9+TAB6COALTARTONS!AI9+TAB6BKBTONS!AI9+TAB6PEATPRTONS!AI9+TAB6GWGASTJ!AI8+TAB6COGTJ!AI8+TAB6BFGTJ!AI8+TAB6ORGASTJ!AI8</f>
        <v>0</v>
      </c>
      <c r="AK8" s="409">
        <f>TAB6ANTONS!AK9+TAB6CCTONS!AJ9+TAB6OBCTONS!AJ9+TAB6SCTONS!AJ9+TAB6LIGTONS!AJ9+TAB6OILSHTONS!AJ9+TAB6PEATONS!AJ9+TAB6PFUELTONS!AJ9+TAB6COKEOCTONS!AJ9+TAB6GASCOKETONS!AJ9+TAB6COALTARTONS!AJ9+TAB6BKBTONS!AJ9+TAB6PEATPRTONS!AJ9+TAB6GWGASTJ!AJ8+TAB6COGTJ!AJ8+TAB6BFGTJ!AJ8+TAB6ORGASTJ!AJ8</f>
        <v>0</v>
      </c>
      <c r="AL8" s="409">
        <f>TAB6ANTONS!AL9+TAB6CCTONS!AK9+TAB6OBCTONS!AK9+TAB6SCTONS!AK9+TAB6LIGTONS!AK9+TAB6OILSHTONS!AK9+TAB6PEATONS!AK9+TAB6PFUELTONS!AK9+TAB6COKEOCTONS!AK9+TAB6GASCOKETONS!AK9+TAB6COALTARTONS!AK9+TAB6BKBTONS!AK9+TAB6PEATPRTONS!AK9+TAB6GWGASTJ!AK8+TAB6COGTJ!AK8+TAB6BFGTJ!AK8+TAB6ORGASTJ!AK8</f>
        <v>0</v>
      </c>
      <c r="AM8" s="409">
        <f>TAB6ANTONS!AM9+TAB6CCTONS!AL9+TAB6OBCTONS!AL9+TAB6SCTONS!AL9+TAB6LIGTONS!AL9+TAB6OILSHTONS!AL9+TAB6PEATONS!AL9+TAB6PFUELTONS!AL9+TAB6COKEOCTONS!AL9+TAB6GASCOKETONS!AL9+TAB6COALTARTONS!AL9+TAB6BKBTONS!AL9+TAB6PEATPRTONS!AL9+TAB6GWGASTJ!AL8+TAB6COGTJ!AL8+TAB6BFGTJ!AL8+TAB6ORGASTJ!AL8</f>
        <v>0</v>
      </c>
      <c r="AN8" s="409">
        <f>TAB6ANTONS!AN9+TAB6CCTONS!AM9+TAB6OBCTONS!AM9+TAB6SCTONS!AM9+TAB6LIGTONS!AM9+TAB6OILSHTONS!AM9+TAB6PEATONS!AM9+TAB6PFUELTONS!AM9+TAB6COKEOCTONS!AM9+TAB6GASCOKETONS!AM9+TAB6COALTARTONS!AM9+TAB6BKBTONS!AM9+TAB6PEATPRTONS!AM9+TAB6GWGASTJ!AM8+TAB6COGTJ!AM8+TAB6BFGTJ!AM8+TAB6ORGASTJ!AM8</f>
        <v>0</v>
      </c>
      <c r="AO8" s="409">
        <f>TAB6ANTONS!AO9+TAB6CCTONS!AN9+TAB6OBCTONS!AN9+TAB6SCTONS!AN9+TAB6LIGTONS!AN9+TAB6OILSHTONS!AN9+TAB6PEATONS!AN9+TAB6PFUELTONS!AN9+TAB6COKEOCTONS!AN9+TAB6GASCOKETONS!AN9+TAB6COALTARTONS!AN9+TAB6BKBTONS!AN9+TAB6PEATPRTONS!AN9+TAB6GWGASTJ!AN8+TAB6COGTJ!AN8+TAB6BFGTJ!AN8+TAB6ORGASTJ!AN8</f>
        <v>0</v>
      </c>
      <c r="AP8" s="409">
        <f>TAB6ANTONS!AP9+TAB6CCTONS!AO9+TAB6OBCTONS!AO9+TAB6SCTONS!AO9+TAB6LIGTONS!AO9+TAB6OILSHTONS!AO9+TAB6PEATONS!AO9+TAB6PFUELTONS!AO9+TAB6COKEOCTONS!AO9+TAB6GASCOKETONS!AO9+TAB6COALTARTONS!AO9+TAB6BKBTONS!AO9+TAB6PEATPRTONS!AO9+TAB6GWGASTJ!AO8+TAB6COGTJ!AO8+TAB6BFGTJ!AO8+TAB6ORGASTJ!AO8</f>
        <v>0</v>
      </c>
      <c r="AQ8" s="409">
        <f>TAB6ANTONS!AQ9+TAB6CCTONS!AP9+TAB6OBCTONS!AP9+TAB6SCTONS!AP9+TAB6LIGTONS!AP9+TAB6OILSHTONS!AP9+TAB6PEATONS!AP9+TAB6PFUELTONS!AP9+TAB6COKEOCTONS!AP9+TAB6GASCOKETONS!AP9+TAB6COALTARTONS!AP9+TAB6BKBTONS!AP9+TAB6PEATPRTONS!AP9+TAB6GWGASTJ!AP8+TAB6COGTJ!AP8+TAB6BFGTJ!AP8+TAB6ORGASTJ!AP8</f>
        <v>0</v>
      </c>
      <c r="AR8" s="409">
        <f>TAB6ANTONS!AR9+TAB6CCTONS!AQ9+TAB6OBCTONS!AQ9+TAB6SCTONS!AQ9+TAB6LIGTONS!AQ9+TAB6OILSHTONS!AQ9+TAB6PEATONS!AQ9+TAB6PFUELTONS!AQ9+TAB6COKEOCTONS!AQ9+TAB6GASCOKETONS!AQ9+TAB6COALTARTONS!AQ9+TAB6BKBTONS!AQ9+TAB6PEATPRTONS!AQ9+TAB6GWGASTJ!AQ8+TAB6COGTJ!AQ8+TAB6BFGTJ!AQ8+TAB6ORGASTJ!AQ8</f>
        <v>0</v>
      </c>
      <c r="AS8" s="409">
        <f>TAB6ANTONS!AS9+TAB6CCTONS!AR9+TAB6OBCTONS!AR9+TAB6SCTONS!AR9+TAB6LIGTONS!AR9+TAB6OILSHTONS!AR9+TAB6PEATONS!AR9+TAB6PFUELTONS!AR9+TAB6COKEOCTONS!AR9+TAB6GASCOKETONS!AR9+TAB6COALTARTONS!AR9+TAB6BKBTONS!AR9+TAB6PEATPRTONS!AR9+TAB6GWGASTJ!AR8+TAB6COGTJ!AR8+TAB6BFGTJ!AR8+TAB6ORGASTJ!AR8</f>
        <v>0</v>
      </c>
      <c r="AT8" s="409">
        <f>TAB6ANTONS!AT9+TAB6CCTONS!AS9+TAB6OBCTONS!AS9+TAB6SCTONS!AS9+TAB6LIGTONS!AS9+TAB6OILSHTONS!AS9+TAB6PEATONS!AS9+TAB6PFUELTONS!AS9+TAB6COKEOCTONS!AS9+TAB6GASCOKETONS!AS9+TAB6COALTARTONS!AS9+TAB6BKBTONS!AS9+TAB6PEATPRTONS!AS9+TAB6GWGASTJ!AS8+TAB6COGTJ!AS8+TAB6BFGTJ!AS8+TAB6ORGASTJ!AS8</f>
        <v>0</v>
      </c>
      <c r="AU8" s="409">
        <f>TAB6ANTONS!AU9+TAB6CCTONS!AT9+TAB6OBCTONS!AT9+TAB6SCTONS!AT9+TAB6LIGTONS!AT9+TAB6OILSHTONS!AT9+TAB6PEATONS!AT9+TAB6PFUELTONS!AT9+TAB6COKEOCTONS!AT9+TAB6GASCOKETONS!AT9+TAB6COALTARTONS!AT9+TAB6BKBTONS!AT9+TAB6PEATPRTONS!AT9+TAB6GWGASTJ!AT8+TAB6COGTJ!AT8+TAB6BFGTJ!AT8+TAB6ORGASTJ!AT8</f>
        <v>0</v>
      </c>
      <c r="AV8" s="409">
        <f>TAB6ANTONS!AV9+TAB6CCTONS!AU9+TAB6OBCTONS!AU9+TAB6SCTONS!AU9+TAB6LIGTONS!AU9+TAB6OILSHTONS!AU9+TAB6PEATONS!AU9+TAB6PFUELTONS!AU9+TAB6COKEOCTONS!AU9+TAB6GASCOKETONS!AU9+TAB6COALTARTONS!AU9+TAB6BKBTONS!AU9+TAB6PEATPRTONS!AU9+TAB6GWGASTJ!AU8+TAB6COGTJ!AU8+TAB6BFGTJ!AU8+TAB6ORGASTJ!AU8</f>
        <v>0</v>
      </c>
      <c r="AW8" s="409">
        <f>TAB6ANTONS!AW9+TAB6CCTONS!AV9+TAB6OBCTONS!AV9+TAB6SCTONS!AV9+TAB6LIGTONS!AV9+TAB6OILSHTONS!AV9+TAB6PEATONS!AV9+TAB6PFUELTONS!AV9+TAB6COKEOCTONS!AV9+TAB6GASCOKETONS!AV9+TAB6COALTARTONS!AV9+TAB6BKBTONS!AV9+TAB6PEATPRTONS!AV9+TAB6GWGASTJ!AV8+TAB6COGTJ!AV8+TAB6BFGTJ!AV8+TAB6ORGASTJ!AV8</f>
        <v>0</v>
      </c>
      <c r="AX8" s="409">
        <f>TAB6ANTONS!AX9+TAB6CCTONS!AW9+TAB6OBCTONS!AW9+TAB6SCTONS!AW9+TAB6LIGTONS!AW9+TAB6OILSHTONS!AW9+TAB6PEATONS!AW9+TAB6PFUELTONS!AW9+TAB6COKEOCTONS!AW9+TAB6GASCOKETONS!AW9+TAB6COALTARTONS!AW9+TAB6BKBTONS!AW9+TAB6PEATPRTONS!AW9+TAB6GWGASTJ!AW8+TAB6COGTJ!AW8+TAB6BFGTJ!AW8+TAB6ORGASTJ!AW8</f>
        <v>0</v>
      </c>
      <c r="AY8" s="409">
        <f>TAB6ANTONS!AY9+TAB6CCTONS!AX9+TAB6OBCTONS!AX9+TAB6SCTONS!AX9+TAB6LIGTONS!AX9+TAB6OILSHTONS!AX9+TAB6PEATONS!AX9+TAB6PFUELTONS!AX9+TAB6COKEOCTONS!AX9+TAB6GASCOKETONS!AX9+TAB6COALTARTONS!AX9+TAB6BKBTONS!AX9+TAB6PEATPRTONS!AX9+TAB6GWGASTJ!AX8+TAB6COGTJ!AX8+TAB6BFGTJ!AX8+TAB6ORGASTJ!AX8</f>
        <v>0</v>
      </c>
      <c r="AZ8" s="409">
        <f>TAB6ANTONS!AZ9+TAB6CCTONS!AY9+TAB6OBCTONS!AY9+TAB6SCTONS!AY9+TAB6LIGTONS!AY9+TAB6OILSHTONS!AY9+TAB6PEATONS!AY9+TAB6PFUELTONS!AY9+TAB6COKEOCTONS!AY9+TAB6GASCOKETONS!AY9+TAB6COALTARTONS!AY9+TAB6BKBTONS!AY9+TAB6PEATPRTONS!AY9+TAB6GWGASTJ!AY8+TAB6COGTJ!AY8+TAB6BFGTJ!AY8+TAB6ORGASTJ!AY8</f>
        <v>0</v>
      </c>
      <c r="BA8" s="409">
        <f>TAB6ANTONS!BA9+TAB6CCTONS!AZ9+TAB6OBCTONS!AZ9+TAB6SCTONS!AZ9+TAB6LIGTONS!AZ9+TAB6OILSHTONS!AZ9+TAB6PEATONS!AZ9+TAB6PFUELTONS!AZ9+TAB6COKEOCTONS!AZ9+TAB6GASCOKETONS!AZ9+TAB6COALTARTONS!AZ9+TAB6BKBTONS!AZ9+TAB6PEATPRTONS!AZ9+TAB6GWGASTJ!AZ8+TAB6COGTJ!AZ8+TAB6BFGTJ!AZ8+TAB6ORGASTJ!AZ8</f>
        <v>0</v>
      </c>
      <c r="BB8" s="409">
        <f>TAB6ANTONS!BB9+TAB6CCTONS!BA9+TAB6OBCTONS!BA9+TAB6SCTONS!BA9+TAB6LIGTONS!BA9+TAB6OILSHTONS!BA9+TAB6PEATONS!BA9+TAB6PFUELTONS!BA9+TAB6COKEOCTONS!BA9+TAB6GASCOKETONS!BA9+TAB6COALTARTONS!BA9+TAB6BKBTONS!BA9+TAB6PEATPRTONS!BA9+TAB6GWGASTJ!BA8+TAB6COGTJ!BA8+TAB6BFGTJ!BA8+TAB6ORGASTJ!BA8</f>
        <v>0</v>
      </c>
      <c r="BC8" s="409">
        <f>TAB6ANTONS!BC9+TAB6CCTONS!BB9+TAB6OBCTONS!BB9+TAB6SCTONS!BB9+TAB6LIGTONS!BB9+TAB6OILSHTONS!BB9+TAB6PEATONS!BB9+TAB6PFUELTONS!BB9+TAB6COKEOCTONS!BB9+TAB6GASCOKETONS!BB9+TAB6COALTARTONS!BB9+TAB6BKBTONS!BB9+TAB6PEATPRTONS!BB9+TAB6GWGASTJ!BB8+TAB6COGTJ!BB8+TAB6BFGTJ!BB8+TAB6ORGASTJ!BB8</f>
        <v>0</v>
      </c>
      <c r="BD8" s="409">
        <f>TAB6ANTONS!BD9+TAB6CCTONS!BC9+TAB6OBCTONS!BC9+TAB6SCTONS!BC9+TAB6LIGTONS!BC9+TAB6OILSHTONS!BC9+TAB6PEATONS!BC9+TAB6PFUELTONS!BC9+TAB6COKEOCTONS!BC9+TAB6GASCOKETONS!BC9+TAB6COALTARTONS!BC9+TAB6BKBTONS!BC9+TAB6PEATPRTONS!BC9+TAB6GWGASTJ!BC8+TAB6COGTJ!BC8+TAB6BFGTJ!BC8+TAB6ORGASTJ!BC8</f>
        <v>0</v>
      </c>
      <c r="BK8" s="95" t="s">
        <v>186</v>
      </c>
      <c r="BL8" s="95" t="s">
        <v>1299</v>
      </c>
      <c r="BM8" s="95" t="s">
        <v>2038</v>
      </c>
    </row>
    <row r="9" spans="1:65" s="140" customFormat="1" ht="10.5" customHeight="1">
      <c r="A9" s="775"/>
      <c r="B9" s="775"/>
      <c r="C9" s="775"/>
      <c r="D9" s="775"/>
      <c r="E9" s="409">
        <f>TAB6ANTONS!E14+TAB6CCTONS!E14+TAB6OBCTONS!E14+TAB6SCTONS!E14+TAB6LIGTONS!E14+TAB6OILSHTONS!E14+TAB6PEATONS!E14+TAB6PFUELTONS!E14+TAB6COKEOCTONS!E14+TAB6GASCOKETONS!E14+TAB6COALTARTONS!E14+TAB6BKBTONS!E14+TAB6PEATPRTONS!E14+TAB6GWGASTJ!E12+TAB6COGTJ!E12+TAB6BFGTJ!E12+TAB6ORGASTJ!E12</f>
        <v>0</v>
      </c>
      <c r="F9" s="409">
        <f>TAB6ANTONS!F14+TAB6CCTONS!F14+TAB6OBCTONS!F14+TAB6SCTONS!F14+TAB6LIGTONS!F14+TAB6OILSHTONS!F14+TAB6PEATONS!F14+TAB6PFUELTONS!F14+TAB6COKEOCTONS!F14+TAB6GASCOKETONS!F14+TAB6COALTARTONS!F14+TAB6BKBTONS!F14+TAB6PEATPRTONS!F14+TAB6GWGASTJ!F12+TAB6COGTJ!F12+TAB6BFGTJ!F12+TAB6ORGASTJ!F12</f>
        <v>0</v>
      </c>
      <c r="G9" s="409">
        <f>TAB6ANTONS!G14+TAB6CCTONS!G14+TAB6OBCTONS!G14+TAB6SCTONS!G14+TAB6LIGTONS!G14+TAB6OILSHTONS!G14+TAB6PEATONS!G14+TAB6PFUELTONS!G14+TAB6COKEOCTONS!G14+TAB6GASCOKETONS!G14+TAB6COALTARTONS!G14+TAB6BKBTONS!G14+TAB6PEATPRTONS!G14+TAB6GWGASTJ!G12+TAB6COGTJ!G12+TAB6BFGTJ!G12+TAB6ORGASTJ!G12</f>
        <v>0</v>
      </c>
      <c r="H9" s="409">
        <f>TAB6ANTONS!H14+TAB6CCTONS!H14+TAB6OBCTONS!H14+TAB6SCTONS!H14+TAB6LIGTONS!H14+TAB6OILSHTONS!H14+TAB6PEATONS!H14+TAB6PFUELTONS!H14+TAB6COKEOCTONS!H14+TAB6GASCOKETONS!H14+TAB6COALTARTONS!H14+TAB6BKBTONS!H14+TAB6PEATPRTONS!H14+TAB6GWGASTJ!H12+TAB6COGTJ!H12+TAB6BFGTJ!H12+TAB6ORGASTJ!H12</f>
        <v>0</v>
      </c>
      <c r="I9" s="409">
        <f>TAB6ANTONS!I14+TAB6CCTONS!I14+TAB6OBCTONS!I14+TAB6SCTONS!I14+TAB6LIGTONS!I14+TAB6OILSHTONS!I14+TAB6PEATONS!I14+TAB6PFUELTONS!I14+TAB6COKEOCTONS!I14+TAB6GASCOKETONS!I14+TAB6COALTARTONS!I14+TAB6BKBTONS!I14+TAB6PEATPRTONS!I14+TAB6GWGASTJ!I12+TAB6COGTJ!I12+TAB6BFGTJ!I12+TAB6ORGASTJ!I12</f>
        <v>0</v>
      </c>
      <c r="J9" s="409">
        <f>TAB6ANTONS!J14+TAB6CCTONS!J14+TAB6OBCTONS!J14+TAB6SCTONS!J14+TAB6LIGTONS!J14+TAB6OILSHTONS!J14+TAB6PEATONS!J14+TAB6PFUELTONS!J14+TAB6COKEOCTONS!J14+TAB6GASCOKETONS!J14+TAB6COALTARTONS!J14+TAB6BKBTONS!J14+TAB6PEATPRTONS!J14+TAB6GWGASTJ!J12+TAB6COGTJ!J12+TAB6BFGTJ!J12+TAB6ORGASTJ!J12</f>
        <v>0</v>
      </c>
      <c r="K9" s="409">
        <f>TAB6ANTONS!K14+TAB6CCTONS!K14+TAB6OBCTONS!K14+TAB6SCTONS!K14+TAB6LIGTONS!K14+TAB6OILSHTONS!K14+TAB6PEATONS!K14+TAB6PFUELTONS!K14+TAB6COKEOCTONS!K14+TAB6GASCOKETONS!K14+TAB6COALTARTONS!K14+TAB6BKBTONS!K14+TAB6PEATPRTONS!K14+TAB6GWGASTJ!K12+TAB6COGTJ!K12+TAB6BFGTJ!K12+TAB6ORGASTJ!K12</f>
        <v>0</v>
      </c>
      <c r="L9" s="409">
        <f>TAB6ANTONS!L14+TAB6CCTONS!L14+TAB6OBCTONS!L14+TAB6SCTONS!L14+TAB6LIGTONS!L14+TAB6OILSHTONS!L14+TAB6PEATONS!L14+TAB6PFUELTONS!L14+TAB6COKEOCTONS!L14+TAB6GASCOKETONS!L14+TAB6COALTARTONS!L14+TAB6BKBTONS!L14+TAB6PEATPRTONS!L14+TAB6GWGASTJ!L12+TAB6COGTJ!L12+TAB6BFGTJ!L12+TAB6ORGASTJ!L12</f>
        <v>0</v>
      </c>
      <c r="M9" s="409">
        <f>TAB6ANTONS!M14+TAB6CCTONS!M14+TAB6OBCTONS!M14+TAB6SCTONS!M14+TAB6LIGTONS!M14+TAB6OILSHTONS!M14+TAB6PEATONS!M14+TAB6PFUELTONS!M14+TAB6COKEOCTONS!M14+TAB6GASCOKETONS!M14+TAB6COALTARTONS!M14+TAB6BKBTONS!M14+TAB6PEATPRTONS!M14+TAB6GWGASTJ!M12+TAB6COGTJ!M12+TAB6BFGTJ!M12+TAB6ORGASTJ!M12</f>
        <v>0</v>
      </c>
      <c r="N9" s="409">
        <f>TAB6ANTONS!N14+TAB6CCTONS!N14+TAB6OBCTONS!N14+TAB6SCTONS!N14+TAB6LIGTONS!N14+TAB6OILSHTONS!N14+TAB6PEATONS!N14+TAB6PFUELTONS!N14+TAB6COKEOCTONS!N14+TAB6GASCOKETONS!N14+TAB6COALTARTONS!N14+TAB6BKBTONS!N14+TAB6PEATPRTONS!N14+TAB6GWGASTJ!N12+TAB6COGTJ!N12+TAB6BFGTJ!N12+TAB6ORGASTJ!N12</f>
        <v>0</v>
      </c>
      <c r="O9" s="409">
        <f>TAB6ANTONS!O14+TAB6CCTONS!O14+TAB6OBCTONS!O14+TAB6SCTONS!O14+TAB6LIGTONS!O14+TAB6OILSHTONS!O14+TAB6PEATONS!O14+TAB6PFUELTONS!O14+TAB6COKEOCTONS!O14+TAB6GASCOKETONS!O14+TAB6COALTARTONS!O14+TAB6BKBTONS!O14+TAB6PEATPRTONS!O14+TAB6GWGASTJ!O12+TAB6COGTJ!O12+TAB6BFGTJ!O12+TAB6ORGASTJ!O12</f>
        <v>0</v>
      </c>
      <c r="P9" s="409">
        <f>TAB6ANTONS!P14+TAB6CCTONS!P14+TAB6OBCTONS!P14+TAB6SCTONS!P14+TAB6LIGTONS!P14+TAB6OILSHTONS!P14+TAB6PEATONS!P14+TAB6PFUELTONS!P14+TAB6COKEOCTONS!P14+TAB6GASCOKETONS!P14+TAB6COALTARTONS!P14+TAB6BKBTONS!P14+TAB6PEATPRTONS!P14+TAB6GWGASTJ!P12+TAB6COGTJ!P12+TAB6BFGTJ!P12+TAB6ORGASTJ!P12</f>
        <v>0</v>
      </c>
      <c r="Q9" s="409">
        <f>TAB6ANTONS!Q14+TAB6CCTONS!Q14+TAB6OBCTONS!Q14+TAB6SCTONS!Q14+TAB6LIGTONS!Q14+TAB6OILSHTONS!Q14+TAB6PEATONS!Q14+TAB6PFUELTONS!Q14+TAB6COKEOCTONS!Q14+TAB6GASCOKETONS!Q14+TAB6COALTARTONS!Q14+TAB6BKBTONS!Q14+TAB6PEATPRTONS!Q14+TAB6GWGASTJ!Q12+TAB6COGTJ!Q12+TAB6BFGTJ!Q12+TAB6ORGASTJ!Q12</f>
        <v>0</v>
      </c>
      <c r="R9" s="409">
        <f>TAB6ANTONS!R14+TAB6CCTONS!R14+TAB6OBCTONS!R14+TAB6SCTONS!R14+TAB6LIGTONS!R14+TAB6OILSHTONS!R14+TAB6PEATONS!R14+TAB6PFUELTONS!R14+TAB6COKEOCTONS!R14+TAB6GASCOKETONS!R14+TAB6COALTARTONS!R14+TAB6BKBTONS!R14+TAB6PEATPRTONS!R14+TAB6GWGASTJ!R12+TAB6COGTJ!R12+TAB6BFGTJ!R12+TAB6ORGASTJ!R12</f>
        <v>0</v>
      </c>
      <c r="S9" s="409">
        <f>TAB6ANTONS!S14+TAB6CCTONS!S14+TAB6OBCTONS!S14+TAB6SCTONS!S14+TAB6LIGTONS!S14+TAB6OILSHTONS!S14+TAB6PEATONS!S14+TAB6PFUELTONS!S14+TAB6COKEOCTONS!S14+TAB6GASCOKETONS!S14+TAB6COALTARTONS!S14+TAB6BKBTONS!S14+TAB6PEATPRTONS!S14+TAB6GWGASTJ!S12+TAB6COGTJ!S12+TAB6BFGTJ!S12+TAB6ORGASTJ!S12</f>
        <v>0</v>
      </c>
      <c r="T9" s="409">
        <f>TAB6ANTONS!T14+TAB6CCTONS!T14+TAB6OBCTONS!T14+TAB6SCTONS!T14+TAB6LIGTONS!T14+TAB6OILSHTONS!T14+TAB6PEATONS!T14+TAB6PFUELTONS!T14+TAB6COKEOCTONS!T14+TAB6GASCOKETONS!T14+TAB6COALTARTONS!T14+TAB6BKBTONS!T14+TAB6PEATPRTONS!T14+TAB6GWGASTJ!T12+TAB6COGTJ!T12+TAB6BFGTJ!T12+TAB6ORGASTJ!T12</f>
        <v>0</v>
      </c>
      <c r="U9" s="409">
        <f>TAB6ANTONS!U14+TAB6CCTONS!U14+TAB6OBCTONS!U14+TAB6SCTONS!U14+TAB6LIGTONS!U14+TAB6OILSHTONS!U14+TAB6PEATONS!U14+TAB6PFUELTONS!U14+TAB6COKEOCTONS!U14+TAB6GASCOKETONS!U14+TAB6COALTARTONS!U14+TAB6BKBTONS!U14+TAB6PEATPRTONS!U14+TAB6GWGASTJ!U12+TAB6COGTJ!U12+TAB6BFGTJ!U12+TAB6ORGASTJ!U12</f>
        <v>0</v>
      </c>
      <c r="V9" s="409">
        <f>TAB6ANTONS!V14+TAB6CCTONS!V14+TAB6OBCTONS!V14+TAB6SCTONS!V14+TAB6LIGTONS!V14+TAB6OILSHTONS!V14+TAB6PEATONS!V14+TAB6PFUELTONS!V14+TAB6COKEOCTONS!V14+TAB6GASCOKETONS!V14+TAB6COALTARTONS!V14+TAB6BKBTONS!V14+TAB6PEATPRTONS!V14+TAB6GWGASTJ!V12+TAB6COGTJ!V12+TAB6BFGTJ!V12+TAB6ORGASTJ!V12</f>
        <v>0</v>
      </c>
      <c r="W9" s="409">
        <f>TAB6ANTONS!W14+TAB6CCTONS!W14+TAB6OBCTONS!W14+TAB6SCTONS!W14+TAB6LIGTONS!W14+TAB6OILSHTONS!W14+TAB6PEATONS!W14+TAB6PFUELTONS!W14+TAB6COKEOCTONS!W14+TAB6GASCOKETONS!W14+TAB6COALTARTONS!W14+TAB6BKBTONS!W14+TAB6PEATPRTONS!W14+TAB6GWGASTJ!W12+TAB6COGTJ!W12+TAB6BFGTJ!W12+TAB6ORGASTJ!W12</f>
        <v>0</v>
      </c>
      <c r="X9" s="409">
        <f>TAB6ANTONS!X14+TAB6CCTONS!X14+TAB6OBCTONS!X14+TAB6SCTONS!X14+TAB6LIGTONS!X14+TAB6OILSHTONS!X14+TAB6PEATONS!X14+TAB6PFUELTONS!X14+TAB6COKEOCTONS!X14+TAB6GASCOKETONS!X14+TAB6COALTARTONS!X14+TAB6BKBTONS!X14+TAB6PEATPRTONS!X14+TAB6GWGASTJ!X12+TAB6COGTJ!X12+TAB6BFGTJ!X12+TAB6ORGASTJ!X12</f>
        <v>0</v>
      </c>
      <c r="Y9" s="409">
        <f>TAB6ANTONS!Y14+TAB6CCTONS!Y14+TAB6OBCTONS!Y14+TAB6SCTONS!Y14+TAB6LIGTONS!Y14+TAB6OILSHTONS!Y14+TAB6PEATONS!Y14+TAB6PFUELTONS!Y14+TAB6COKEOCTONS!Y14+TAB6GASCOKETONS!Y14+TAB6COALTARTONS!Y14+TAB6BKBTONS!Y14+TAB6PEATPRTONS!Y14+TAB6GWGASTJ!Y12+TAB6COGTJ!Y12+TAB6BFGTJ!Y12+TAB6ORGASTJ!Y12</f>
        <v>0</v>
      </c>
      <c r="Z9" s="409">
        <f>TAB6ANTONS!Z14+TAB6CCTONS!Z14+TAB6OBCTONS!Z14+TAB6SCTONS!Z14+TAB6LIGTONS!Z14+TAB6OILSHTONS!Z14+TAB6PEATONS!Z14+TAB6PFUELTONS!Z14+TAB6COKEOCTONS!Z14+TAB6GASCOKETONS!Z14+TAB6COALTARTONS!Z14+TAB6BKBTONS!Z14+TAB6PEATPRTONS!Z14+TAB6GWGASTJ!Z12+TAB6COGTJ!Z12+TAB6BFGTJ!Z12+TAB6ORGASTJ!Z12</f>
        <v>0</v>
      </c>
      <c r="AA9" s="409">
        <f>TAB6ANTONS!AA14+TAB6CCTONS!AA14+TAB6OBCTONS!AA14+TAB6SCTONS!AA14+TAB6LIGTONS!AA14+TAB6OILSHTONS!AA14+TAB6PEATONS!AA14+TAB6PFUELTONS!AA14+TAB6COKEOCTONS!AA14+TAB6GASCOKETONS!AA14+TAB6COALTARTONS!AA14+TAB6BKBTONS!AA14+TAB6PEATPRTONS!AA14+TAB6GWGASTJ!AA12+TAB6COGTJ!AA12+TAB6BFGTJ!AA12+TAB6ORGASTJ!AA12</f>
        <v>0</v>
      </c>
      <c r="AB9" s="409">
        <f>TAB6ANTONS!AB14+TAB6CCTONS!AB14+TAB6OBCTONS!AB14+TAB6SCTONS!AB14+TAB6LIGTONS!AB14+TAB6OILSHTONS!AB14+TAB6PEATONS!AB14+TAB6PFUELTONS!AB14+TAB6COKEOCTONS!AB14+TAB6GASCOKETONS!AB14+TAB6COALTARTONS!AB14+TAB6BKBTONS!AB14+TAB6PEATPRTONS!AB14+TAB6GWGASTJ!AB12+TAB6COGTJ!AB12+TAB6BFGTJ!AB12+TAB6ORGASTJ!AB12</f>
        <v>0</v>
      </c>
      <c r="AC9" s="1054" t="s">
        <v>2266</v>
      </c>
      <c r="AF9" s="796" t="s">
        <v>189</v>
      </c>
      <c r="AG9" s="409">
        <f>TAB6ANTONS!AG14+TAB6CCTONS!AF14+TAB6OBCTONS!AF14+TAB6SCTONS!AF14+TAB6LIGTONS!AF14+TAB6OILSHTONS!AF14+TAB6PEATONS!AF14+TAB6PFUELTONS!AF14+TAB6COKEOCTONS!AF14+TAB6GASCOKETONS!AF14+TAB6COALTARTONS!AF14+TAB6BKBTONS!AF14+TAB6PEATPRTONS!AF14+TAB6GWGASTJ!AF12+TAB6COGTJ!AF12+TAB6BFGTJ!AF12+TAB6ORGASTJ!AF12</f>
        <v>0</v>
      </c>
      <c r="AH9" s="409">
        <f>TAB6ANTONS!AH14+TAB6CCTONS!AG14+TAB6OBCTONS!AG14+TAB6SCTONS!AG14+TAB6LIGTONS!AG14+TAB6OILSHTONS!AG14+TAB6PEATONS!AG14+TAB6PFUELTONS!AG14+TAB6COKEOCTONS!AG14+TAB6GASCOKETONS!AG14+TAB6COALTARTONS!AG14+TAB6BKBTONS!AG14+TAB6PEATPRTONS!AG14+TAB6GWGASTJ!AG12+TAB6COGTJ!AG12+TAB6BFGTJ!AG12+TAB6ORGASTJ!AG12</f>
        <v>0</v>
      </c>
      <c r="AI9" s="409">
        <f>TAB6ANTONS!AI14+TAB6CCTONS!AH14+TAB6OBCTONS!AH14+TAB6SCTONS!AH14+TAB6LIGTONS!AH14+TAB6OILSHTONS!AH14+TAB6PEATONS!AH14+TAB6PFUELTONS!AH14+TAB6COKEOCTONS!AH14+TAB6GASCOKETONS!AH14+TAB6COALTARTONS!AH14+TAB6BKBTONS!AH14+TAB6PEATPRTONS!AH14+TAB6GWGASTJ!AH12+TAB6COGTJ!AH12+TAB6BFGTJ!AH12+TAB6ORGASTJ!AH12</f>
        <v>0</v>
      </c>
      <c r="AJ9" s="409">
        <f>TAB6ANTONS!AJ14+TAB6CCTONS!AI14+TAB6OBCTONS!AI14+TAB6SCTONS!AI14+TAB6LIGTONS!AI14+TAB6OILSHTONS!AI14+TAB6PEATONS!AI14+TAB6PFUELTONS!AI14+TAB6COKEOCTONS!AI14+TAB6GASCOKETONS!AI14+TAB6COALTARTONS!AI14+TAB6BKBTONS!AI14+TAB6PEATPRTONS!AI14+TAB6GWGASTJ!AI12+TAB6COGTJ!AI12+TAB6BFGTJ!AI12+TAB6ORGASTJ!AI12</f>
        <v>0</v>
      </c>
      <c r="AK9" s="409">
        <f>TAB6ANTONS!AK14+TAB6CCTONS!AJ14+TAB6OBCTONS!AJ14+TAB6SCTONS!AJ14+TAB6LIGTONS!AJ14+TAB6OILSHTONS!AJ14+TAB6PEATONS!AJ14+TAB6PFUELTONS!AJ14+TAB6COKEOCTONS!AJ14+TAB6GASCOKETONS!AJ14+TAB6COALTARTONS!AJ14+TAB6BKBTONS!AJ14+TAB6PEATPRTONS!AJ14+TAB6GWGASTJ!AJ12+TAB6COGTJ!AJ12+TAB6BFGTJ!AJ12+TAB6ORGASTJ!AJ12</f>
        <v>0</v>
      </c>
      <c r="AL9" s="409">
        <f>TAB6ANTONS!AL14+TAB6CCTONS!AK14+TAB6OBCTONS!AK14+TAB6SCTONS!AK14+TAB6LIGTONS!AK14+TAB6OILSHTONS!AK14+TAB6PEATONS!AK14+TAB6PFUELTONS!AK14+TAB6COKEOCTONS!AK14+TAB6GASCOKETONS!AK14+TAB6COALTARTONS!AK14+TAB6BKBTONS!AK14+TAB6PEATPRTONS!AK14+TAB6GWGASTJ!AK12+TAB6COGTJ!AK12+TAB6BFGTJ!AK12+TAB6ORGASTJ!AK12</f>
        <v>0</v>
      </c>
      <c r="AM9" s="409">
        <f>TAB6ANTONS!AM14+TAB6CCTONS!AL14+TAB6OBCTONS!AL14+TAB6SCTONS!AL14+TAB6LIGTONS!AL14+TAB6OILSHTONS!AL14+TAB6PEATONS!AL14+TAB6PFUELTONS!AL14+TAB6COKEOCTONS!AL14+TAB6GASCOKETONS!AL14+TAB6COALTARTONS!AL14+TAB6BKBTONS!AL14+TAB6PEATPRTONS!AL14+TAB6GWGASTJ!AL12+TAB6COGTJ!AL12+TAB6BFGTJ!AL12+TAB6ORGASTJ!AL12</f>
        <v>0</v>
      </c>
      <c r="AN9" s="409">
        <f>TAB6ANTONS!AN14+TAB6CCTONS!AM14+TAB6OBCTONS!AM14+TAB6SCTONS!AM14+TAB6LIGTONS!AM14+TAB6OILSHTONS!AM14+TAB6PEATONS!AM14+TAB6PFUELTONS!AM14+TAB6COKEOCTONS!AM14+TAB6GASCOKETONS!AM14+TAB6COALTARTONS!AM14+TAB6BKBTONS!AM14+TAB6PEATPRTONS!AM14+TAB6GWGASTJ!AM12+TAB6COGTJ!AM12+TAB6BFGTJ!AM12+TAB6ORGASTJ!AM12</f>
        <v>0</v>
      </c>
      <c r="AO9" s="409">
        <f>TAB6ANTONS!AO14+TAB6CCTONS!AN14+TAB6OBCTONS!AN14+TAB6SCTONS!AN14+TAB6LIGTONS!AN14+TAB6OILSHTONS!AN14+TAB6PEATONS!AN14+TAB6PFUELTONS!AN14+TAB6COKEOCTONS!AN14+TAB6GASCOKETONS!AN14+TAB6COALTARTONS!AN14+TAB6BKBTONS!AN14+TAB6PEATPRTONS!AN14+TAB6GWGASTJ!AN12+TAB6COGTJ!AN12+TAB6BFGTJ!AN12+TAB6ORGASTJ!AN12</f>
        <v>0</v>
      </c>
      <c r="AP9" s="409">
        <f>TAB6ANTONS!AP14+TAB6CCTONS!AO14+TAB6OBCTONS!AO14+TAB6SCTONS!AO14+TAB6LIGTONS!AO14+TAB6OILSHTONS!AO14+TAB6PEATONS!AO14+TAB6PFUELTONS!AO14+TAB6COKEOCTONS!AO14+TAB6GASCOKETONS!AO14+TAB6COALTARTONS!AO14+TAB6BKBTONS!AO14+TAB6PEATPRTONS!AO14+TAB6GWGASTJ!AO12+TAB6COGTJ!AO12+TAB6BFGTJ!AO12+TAB6ORGASTJ!AO12</f>
        <v>0</v>
      </c>
      <c r="AQ9" s="409">
        <f>TAB6ANTONS!AQ14+TAB6CCTONS!AP14+TAB6OBCTONS!AP14+TAB6SCTONS!AP14+TAB6LIGTONS!AP14+TAB6OILSHTONS!AP14+TAB6PEATONS!AP14+TAB6PFUELTONS!AP14+TAB6COKEOCTONS!AP14+TAB6GASCOKETONS!AP14+TAB6COALTARTONS!AP14+TAB6BKBTONS!AP14+TAB6PEATPRTONS!AP14+TAB6GWGASTJ!AP12+TAB6COGTJ!AP12+TAB6BFGTJ!AP12+TAB6ORGASTJ!AP12</f>
        <v>0</v>
      </c>
      <c r="AR9" s="409">
        <f>TAB6ANTONS!AR14+TAB6CCTONS!AQ14+TAB6OBCTONS!AQ14+TAB6SCTONS!AQ14+TAB6LIGTONS!AQ14+TAB6OILSHTONS!AQ14+TAB6PEATONS!AQ14+TAB6PFUELTONS!AQ14+TAB6COKEOCTONS!AQ14+TAB6GASCOKETONS!AQ14+TAB6COALTARTONS!AQ14+TAB6BKBTONS!AQ14+TAB6PEATPRTONS!AQ14+TAB6GWGASTJ!AQ12+TAB6COGTJ!AQ12+TAB6BFGTJ!AQ12+TAB6ORGASTJ!AQ12</f>
        <v>0</v>
      </c>
      <c r="AS9" s="409">
        <f>TAB6ANTONS!AS14+TAB6CCTONS!AR14+TAB6OBCTONS!AR14+TAB6SCTONS!AR14+TAB6LIGTONS!AR14+TAB6OILSHTONS!AR14+TAB6PEATONS!AR14+TAB6PFUELTONS!AR14+TAB6COKEOCTONS!AR14+TAB6GASCOKETONS!AR14+TAB6COALTARTONS!AR14+TAB6BKBTONS!AR14+TAB6PEATPRTONS!AR14+TAB6GWGASTJ!AR12+TAB6COGTJ!AR12+TAB6BFGTJ!AR12+TAB6ORGASTJ!AR12</f>
        <v>0</v>
      </c>
      <c r="AT9" s="409">
        <f>TAB6ANTONS!AT14+TAB6CCTONS!AS14+TAB6OBCTONS!AS14+TAB6SCTONS!AS14+TAB6LIGTONS!AS14+TAB6OILSHTONS!AS14+TAB6PEATONS!AS14+TAB6PFUELTONS!AS14+TAB6COKEOCTONS!AS14+TAB6GASCOKETONS!AS14+TAB6COALTARTONS!AS14+TAB6BKBTONS!AS14+TAB6PEATPRTONS!AS14+TAB6GWGASTJ!AS12+TAB6COGTJ!AS12+TAB6BFGTJ!AS12+TAB6ORGASTJ!AS12</f>
        <v>0</v>
      </c>
      <c r="AU9" s="409">
        <f>TAB6ANTONS!AU14+TAB6CCTONS!AT14+TAB6OBCTONS!AT14+TAB6SCTONS!AT14+TAB6LIGTONS!AT14+TAB6OILSHTONS!AT14+TAB6PEATONS!AT14+TAB6PFUELTONS!AT14+TAB6COKEOCTONS!AT14+TAB6GASCOKETONS!AT14+TAB6COALTARTONS!AT14+TAB6BKBTONS!AT14+TAB6PEATPRTONS!AT14+TAB6GWGASTJ!AT12+TAB6COGTJ!AT12+TAB6BFGTJ!AT12+TAB6ORGASTJ!AT12</f>
        <v>0</v>
      </c>
      <c r="AV9" s="409">
        <f>TAB6ANTONS!AV14+TAB6CCTONS!AU14+TAB6OBCTONS!AU14+TAB6SCTONS!AU14+TAB6LIGTONS!AU14+TAB6OILSHTONS!AU14+TAB6PEATONS!AU14+TAB6PFUELTONS!AU14+TAB6COKEOCTONS!AU14+TAB6GASCOKETONS!AU14+TAB6COALTARTONS!AU14+TAB6BKBTONS!AU14+TAB6PEATPRTONS!AU14+TAB6GWGASTJ!AU12+TAB6COGTJ!AU12+TAB6BFGTJ!AU12+TAB6ORGASTJ!AU12</f>
        <v>0</v>
      </c>
      <c r="AW9" s="409">
        <f>TAB6ANTONS!AW14+TAB6CCTONS!AV14+TAB6OBCTONS!AV14+TAB6SCTONS!AV14+TAB6LIGTONS!AV14+TAB6OILSHTONS!AV14+TAB6PEATONS!AV14+TAB6PFUELTONS!AV14+TAB6COKEOCTONS!AV14+TAB6GASCOKETONS!AV14+TAB6COALTARTONS!AV14+TAB6BKBTONS!AV14+TAB6PEATPRTONS!AV14+TAB6GWGASTJ!AV12+TAB6COGTJ!AV12+TAB6BFGTJ!AV12+TAB6ORGASTJ!AV12</f>
        <v>0</v>
      </c>
      <c r="AX9" s="409">
        <f>TAB6ANTONS!AX14+TAB6CCTONS!AW14+TAB6OBCTONS!AW14+TAB6SCTONS!AW14+TAB6LIGTONS!AW14+TAB6OILSHTONS!AW14+TAB6PEATONS!AW14+TAB6PFUELTONS!AW14+TAB6COKEOCTONS!AW14+TAB6GASCOKETONS!AW14+TAB6COALTARTONS!AW14+TAB6BKBTONS!AW14+TAB6PEATPRTONS!AW14+TAB6GWGASTJ!AW12+TAB6COGTJ!AW12+TAB6BFGTJ!AW12+TAB6ORGASTJ!AW12</f>
        <v>0</v>
      </c>
      <c r="AY9" s="409">
        <f>TAB6ANTONS!AY14+TAB6CCTONS!AX14+TAB6OBCTONS!AX14+TAB6SCTONS!AX14+TAB6LIGTONS!AX14+TAB6OILSHTONS!AX14+TAB6PEATONS!AX14+TAB6PFUELTONS!AX14+TAB6COKEOCTONS!AX14+TAB6GASCOKETONS!AX14+TAB6COALTARTONS!AX14+TAB6BKBTONS!AX14+TAB6PEATPRTONS!AX14+TAB6GWGASTJ!AX12+TAB6COGTJ!AX12+TAB6BFGTJ!AX12+TAB6ORGASTJ!AX12</f>
        <v>0</v>
      </c>
      <c r="AZ9" s="409">
        <f>TAB6ANTONS!AZ14+TAB6CCTONS!AY14+TAB6OBCTONS!AY14+TAB6SCTONS!AY14+TAB6LIGTONS!AY14+TAB6OILSHTONS!AY14+TAB6PEATONS!AY14+TAB6PFUELTONS!AY14+TAB6COKEOCTONS!AY14+TAB6GASCOKETONS!AY14+TAB6COALTARTONS!AY14+TAB6BKBTONS!AY14+TAB6PEATPRTONS!AY14+TAB6GWGASTJ!AY12+TAB6COGTJ!AY12+TAB6BFGTJ!AY12+TAB6ORGASTJ!AY12</f>
        <v>0</v>
      </c>
      <c r="BA9" s="409">
        <f>TAB6ANTONS!BA14+TAB6CCTONS!AZ14+TAB6OBCTONS!AZ14+TAB6SCTONS!AZ14+TAB6LIGTONS!AZ14+TAB6OILSHTONS!AZ14+TAB6PEATONS!AZ14+TAB6PFUELTONS!AZ14+TAB6COKEOCTONS!AZ14+TAB6GASCOKETONS!AZ14+TAB6COALTARTONS!AZ14+TAB6BKBTONS!AZ14+TAB6PEATPRTONS!AZ14+TAB6GWGASTJ!AZ12+TAB6COGTJ!AZ12+TAB6BFGTJ!AZ12+TAB6ORGASTJ!AZ12</f>
        <v>0</v>
      </c>
      <c r="BB9" s="409">
        <f>TAB6ANTONS!BB14+TAB6CCTONS!BA14+TAB6OBCTONS!BA14+TAB6SCTONS!BA14+TAB6LIGTONS!BA14+TAB6OILSHTONS!BA14+TAB6PEATONS!BA14+TAB6PFUELTONS!BA14+TAB6COKEOCTONS!BA14+TAB6GASCOKETONS!BA14+TAB6COALTARTONS!BA14+TAB6BKBTONS!BA14+TAB6PEATPRTONS!BA14+TAB6GWGASTJ!BA12+TAB6COGTJ!BA12+TAB6BFGTJ!BA12+TAB6ORGASTJ!BA12</f>
        <v>0</v>
      </c>
      <c r="BC9" s="409">
        <f>TAB6ANTONS!BC14+TAB6CCTONS!BB14+TAB6OBCTONS!BB14+TAB6SCTONS!BB14+TAB6LIGTONS!BB14+TAB6OILSHTONS!BB14+TAB6PEATONS!BB14+TAB6PFUELTONS!BB14+TAB6COKEOCTONS!BB14+TAB6GASCOKETONS!BB14+TAB6COALTARTONS!BB14+TAB6BKBTONS!BB14+TAB6PEATPRTONS!BB14+TAB6GWGASTJ!BB12+TAB6COGTJ!BB12+TAB6BFGTJ!BB12+TAB6ORGASTJ!BB12</f>
        <v>0</v>
      </c>
      <c r="BD9" s="409">
        <f>TAB6ANTONS!BD14+TAB6CCTONS!BC14+TAB6OBCTONS!BC14+TAB6SCTONS!BC14+TAB6LIGTONS!BC14+TAB6OILSHTONS!BC14+TAB6PEATONS!BC14+TAB6PFUELTONS!BC14+TAB6COKEOCTONS!BC14+TAB6GASCOKETONS!BC14+TAB6COALTARTONS!BC14+TAB6BKBTONS!BC14+TAB6PEATPRTONS!BC14+TAB6GWGASTJ!BC12+TAB6COGTJ!BC12+TAB6BFGTJ!BC12+TAB6ORGASTJ!BC12</f>
        <v>0</v>
      </c>
      <c r="BK9" s="95" t="s">
        <v>189</v>
      </c>
      <c r="BL9" s="95" t="s">
        <v>336</v>
      </c>
      <c r="BM9" s="95" t="s">
        <v>2039</v>
      </c>
    </row>
    <row r="10" spans="1:65" s="140" customFormat="1" ht="10.5" customHeight="1">
      <c r="A10" s="775"/>
      <c r="B10" s="775"/>
      <c r="C10" s="775"/>
      <c r="D10" s="775"/>
      <c r="E10" s="409">
        <f>TAB6ANTONS!E25+TAB6CCTONS!E25+TAB6OBCTONS!E25+TAB6SCTONS!E25+TAB6LIGTONS!E25+TAB6OILSHTONS!E25+TAB6PEATONS!E25+TAB6PFUELTONS!E25+TAB6COKEOCTONS!E25+TAB6GASCOKETONS!E25+TAB6COALTARTONS!E25+TAB6BKBTONS!E25+TAB6PEATPRTONS!E25+TAB6GWGASTJ!E21+TAB6COGTJ!E21+TAB6BFGTJ!E21+TAB6ORGASTJ!E21</f>
        <v>0</v>
      </c>
      <c r="F10" s="409">
        <f>TAB6ANTONS!F25+TAB6CCTONS!F25+TAB6OBCTONS!F25+TAB6SCTONS!F25+TAB6LIGTONS!F25+TAB6OILSHTONS!F25+TAB6PEATONS!F25+TAB6PFUELTONS!F25+TAB6COKEOCTONS!F25+TAB6GASCOKETONS!F25+TAB6COALTARTONS!F25+TAB6BKBTONS!F25+TAB6PEATPRTONS!F25+TAB6GWGASTJ!F21+TAB6COGTJ!F21+TAB6BFGTJ!F21+TAB6ORGASTJ!F21</f>
        <v>0</v>
      </c>
      <c r="G10" s="409">
        <f>TAB6ANTONS!G25+TAB6CCTONS!G25+TAB6OBCTONS!G25+TAB6SCTONS!G25+TAB6LIGTONS!G25+TAB6OILSHTONS!G25+TAB6PEATONS!G25+TAB6PFUELTONS!G25+TAB6COKEOCTONS!G25+TAB6GASCOKETONS!G25+TAB6COALTARTONS!G25+TAB6BKBTONS!G25+TAB6PEATPRTONS!G25+TAB6GWGASTJ!G21+TAB6COGTJ!G21+TAB6BFGTJ!G21+TAB6ORGASTJ!G21</f>
        <v>0</v>
      </c>
      <c r="H10" s="409">
        <f>TAB6ANTONS!H25+TAB6CCTONS!H25+TAB6OBCTONS!H25+TAB6SCTONS!H25+TAB6LIGTONS!H25+TAB6OILSHTONS!H25+TAB6PEATONS!H25+TAB6PFUELTONS!H25+TAB6COKEOCTONS!H25+TAB6GASCOKETONS!H25+TAB6COALTARTONS!H25+TAB6BKBTONS!H25+TAB6PEATPRTONS!H25+TAB6GWGASTJ!H21+TAB6COGTJ!H21+TAB6BFGTJ!H21+TAB6ORGASTJ!H21</f>
        <v>0</v>
      </c>
      <c r="I10" s="409">
        <f>TAB6ANTONS!I25+TAB6CCTONS!I25+TAB6OBCTONS!I25+TAB6SCTONS!I25+TAB6LIGTONS!I25+TAB6OILSHTONS!I25+TAB6PEATONS!I25+TAB6PFUELTONS!I25+TAB6COKEOCTONS!I25+TAB6GASCOKETONS!I25+TAB6COALTARTONS!I25+TAB6BKBTONS!I25+TAB6PEATPRTONS!I25+TAB6GWGASTJ!I21+TAB6COGTJ!I21+TAB6BFGTJ!I21+TAB6ORGASTJ!I21</f>
        <v>0</v>
      </c>
      <c r="J10" s="409">
        <f>TAB6ANTONS!J25+TAB6CCTONS!J25+TAB6OBCTONS!J25+TAB6SCTONS!J25+TAB6LIGTONS!J25+TAB6OILSHTONS!J25+TAB6PEATONS!J25+TAB6PFUELTONS!J25+TAB6COKEOCTONS!J25+TAB6GASCOKETONS!J25+TAB6COALTARTONS!J25+TAB6BKBTONS!J25+TAB6PEATPRTONS!J25+TAB6GWGASTJ!J21+TAB6COGTJ!J21+TAB6BFGTJ!J21+TAB6ORGASTJ!J21</f>
        <v>0</v>
      </c>
      <c r="K10" s="409">
        <f>TAB6ANTONS!K25+TAB6CCTONS!K25+TAB6OBCTONS!K25+TAB6SCTONS!K25+TAB6LIGTONS!K25+TAB6OILSHTONS!K25+TAB6PEATONS!K25+TAB6PFUELTONS!K25+TAB6COKEOCTONS!K25+TAB6GASCOKETONS!K25+TAB6COALTARTONS!K25+TAB6BKBTONS!K25+TAB6PEATPRTONS!K25+TAB6GWGASTJ!K21+TAB6COGTJ!K21+TAB6BFGTJ!K21+TAB6ORGASTJ!K21</f>
        <v>0</v>
      </c>
      <c r="L10" s="409">
        <f>TAB6ANTONS!L25+TAB6CCTONS!L25+TAB6OBCTONS!L25+TAB6SCTONS!L25+TAB6LIGTONS!L25+TAB6OILSHTONS!L25+TAB6PEATONS!L25+TAB6PFUELTONS!L25+TAB6COKEOCTONS!L25+TAB6GASCOKETONS!L25+TAB6COALTARTONS!L25+TAB6BKBTONS!L25+TAB6PEATPRTONS!L25+TAB6GWGASTJ!L21+TAB6COGTJ!L21+TAB6BFGTJ!L21+TAB6ORGASTJ!L21</f>
        <v>0</v>
      </c>
      <c r="M10" s="409">
        <f>TAB6ANTONS!M25+TAB6CCTONS!M25+TAB6OBCTONS!M25+TAB6SCTONS!M25+TAB6LIGTONS!M25+TAB6OILSHTONS!M25+TAB6PEATONS!M25+TAB6PFUELTONS!M25+TAB6COKEOCTONS!M25+TAB6GASCOKETONS!M25+TAB6COALTARTONS!M25+TAB6BKBTONS!M25+TAB6PEATPRTONS!M25+TAB6GWGASTJ!M21+TAB6COGTJ!M21+TAB6BFGTJ!M21+TAB6ORGASTJ!M21</f>
        <v>0</v>
      </c>
      <c r="N10" s="409">
        <f>TAB6ANTONS!N25+TAB6CCTONS!N25+TAB6OBCTONS!N25+TAB6SCTONS!N25+TAB6LIGTONS!N25+TAB6OILSHTONS!N25+TAB6PEATONS!N25+TAB6PFUELTONS!N25+TAB6COKEOCTONS!N25+TAB6GASCOKETONS!N25+TAB6COALTARTONS!N25+TAB6BKBTONS!N25+TAB6PEATPRTONS!N25+TAB6GWGASTJ!N21+TAB6COGTJ!N21+TAB6BFGTJ!N21+TAB6ORGASTJ!N21</f>
        <v>0</v>
      </c>
      <c r="O10" s="409">
        <f>TAB6ANTONS!O25+TAB6CCTONS!O25+TAB6OBCTONS!O25+TAB6SCTONS!O25+TAB6LIGTONS!O25+TAB6OILSHTONS!O25+TAB6PEATONS!O25+TAB6PFUELTONS!O25+TAB6COKEOCTONS!O25+TAB6GASCOKETONS!O25+TAB6COALTARTONS!O25+TAB6BKBTONS!O25+TAB6PEATPRTONS!O25+TAB6GWGASTJ!O21+TAB6COGTJ!O21+TAB6BFGTJ!O21+TAB6ORGASTJ!O21</f>
        <v>0</v>
      </c>
      <c r="P10" s="409">
        <f>TAB6ANTONS!P25+TAB6CCTONS!P25+TAB6OBCTONS!P25+TAB6SCTONS!P25+TAB6LIGTONS!P25+TAB6OILSHTONS!P25+TAB6PEATONS!P25+TAB6PFUELTONS!P25+TAB6COKEOCTONS!P25+TAB6GASCOKETONS!P25+TAB6COALTARTONS!P25+TAB6BKBTONS!P25+TAB6PEATPRTONS!P25+TAB6GWGASTJ!P21+TAB6COGTJ!P21+TAB6BFGTJ!P21+TAB6ORGASTJ!P21</f>
        <v>0</v>
      </c>
      <c r="Q10" s="409">
        <f>TAB6ANTONS!Q25+TAB6CCTONS!Q25+TAB6OBCTONS!Q25+TAB6SCTONS!Q25+TAB6LIGTONS!Q25+TAB6OILSHTONS!Q25+TAB6PEATONS!Q25+TAB6PFUELTONS!Q25+TAB6COKEOCTONS!Q25+TAB6GASCOKETONS!Q25+TAB6COALTARTONS!Q25+TAB6BKBTONS!Q25+TAB6PEATPRTONS!Q25+TAB6GWGASTJ!Q21+TAB6COGTJ!Q21+TAB6BFGTJ!Q21+TAB6ORGASTJ!Q21</f>
        <v>0</v>
      </c>
      <c r="R10" s="409">
        <f>TAB6ANTONS!R25+TAB6CCTONS!R25+TAB6OBCTONS!R25+TAB6SCTONS!R25+TAB6LIGTONS!R25+TAB6OILSHTONS!R25+TAB6PEATONS!R25+TAB6PFUELTONS!R25+TAB6COKEOCTONS!R25+TAB6GASCOKETONS!R25+TAB6COALTARTONS!R25+TAB6BKBTONS!R25+TAB6PEATPRTONS!R25+TAB6GWGASTJ!R21+TAB6COGTJ!R21+TAB6BFGTJ!R21+TAB6ORGASTJ!R21</f>
        <v>0</v>
      </c>
      <c r="S10" s="409">
        <f>TAB6ANTONS!S25+TAB6CCTONS!S25+TAB6OBCTONS!S25+TAB6SCTONS!S25+TAB6LIGTONS!S25+TAB6OILSHTONS!S25+TAB6PEATONS!S25+TAB6PFUELTONS!S25+TAB6COKEOCTONS!S25+TAB6GASCOKETONS!S25+TAB6COALTARTONS!S25+TAB6BKBTONS!S25+TAB6PEATPRTONS!S25+TAB6GWGASTJ!S21+TAB6COGTJ!S21+TAB6BFGTJ!S21+TAB6ORGASTJ!S21</f>
        <v>0</v>
      </c>
      <c r="T10" s="409">
        <f>TAB6ANTONS!T25+TAB6CCTONS!T25+TAB6OBCTONS!T25+TAB6SCTONS!T25+TAB6LIGTONS!T25+TAB6OILSHTONS!T25+TAB6PEATONS!T25+TAB6PFUELTONS!T25+TAB6COKEOCTONS!T25+TAB6GASCOKETONS!T25+TAB6COALTARTONS!T25+TAB6BKBTONS!T25+TAB6PEATPRTONS!T25+TAB6GWGASTJ!T21+TAB6COGTJ!T21+TAB6BFGTJ!T21+TAB6ORGASTJ!T21</f>
        <v>0</v>
      </c>
      <c r="U10" s="409">
        <f>TAB6ANTONS!U25+TAB6CCTONS!U25+TAB6OBCTONS!U25+TAB6SCTONS!U25+TAB6LIGTONS!U25+TAB6OILSHTONS!U25+TAB6PEATONS!U25+TAB6PFUELTONS!U25+TAB6COKEOCTONS!U25+TAB6GASCOKETONS!U25+TAB6COALTARTONS!U25+TAB6BKBTONS!U25+TAB6PEATPRTONS!U25+TAB6GWGASTJ!U21+TAB6COGTJ!U21+TAB6BFGTJ!U21+TAB6ORGASTJ!U21</f>
        <v>0</v>
      </c>
      <c r="V10" s="409">
        <f>TAB6ANTONS!V25+TAB6CCTONS!V25+TAB6OBCTONS!V25+TAB6SCTONS!V25+TAB6LIGTONS!V25+TAB6OILSHTONS!V25+TAB6PEATONS!V25+TAB6PFUELTONS!V25+TAB6COKEOCTONS!V25+TAB6GASCOKETONS!V25+TAB6COALTARTONS!V25+TAB6BKBTONS!V25+TAB6PEATPRTONS!V25+TAB6GWGASTJ!V21+TAB6COGTJ!V21+TAB6BFGTJ!V21+TAB6ORGASTJ!V21</f>
        <v>0</v>
      </c>
      <c r="W10" s="409">
        <f>TAB6ANTONS!W25+TAB6CCTONS!W25+TAB6OBCTONS!W25+TAB6SCTONS!W25+TAB6LIGTONS!W25+TAB6OILSHTONS!W25+TAB6PEATONS!W25+TAB6PFUELTONS!W25+TAB6COKEOCTONS!W25+TAB6GASCOKETONS!W25+TAB6COALTARTONS!W25+TAB6BKBTONS!W25+TAB6PEATPRTONS!W25+TAB6GWGASTJ!W21+TAB6COGTJ!W21+TAB6BFGTJ!W21+TAB6ORGASTJ!W21</f>
        <v>0</v>
      </c>
      <c r="X10" s="409">
        <f>TAB6ANTONS!X25+TAB6CCTONS!X25+TAB6OBCTONS!X25+TAB6SCTONS!X25+TAB6LIGTONS!X25+TAB6OILSHTONS!X25+TAB6PEATONS!X25+TAB6PFUELTONS!X25+TAB6COKEOCTONS!X25+TAB6GASCOKETONS!X25+TAB6COALTARTONS!X25+TAB6BKBTONS!X25+TAB6PEATPRTONS!X25+TAB6GWGASTJ!X21+TAB6COGTJ!X21+TAB6BFGTJ!X21+TAB6ORGASTJ!X21</f>
        <v>0</v>
      </c>
      <c r="Y10" s="409">
        <f>TAB6ANTONS!Y25+TAB6CCTONS!Y25+TAB6OBCTONS!Y25+TAB6SCTONS!Y25+TAB6LIGTONS!Y25+TAB6OILSHTONS!Y25+TAB6PEATONS!Y25+TAB6PFUELTONS!Y25+TAB6COKEOCTONS!Y25+TAB6GASCOKETONS!Y25+TAB6COALTARTONS!Y25+TAB6BKBTONS!Y25+TAB6PEATPRTONS!Y25+TAB6GWGASTJ!Y21+TAB6COGTJ!Y21+TAB6BFGTJ!Y21+TAB6ORGASTJ!Y21</f>
        <v>0</v>
      </c>
      <c r="Z10" s="409">
        <f>TAB6ANTONS!Z25+TAB6CCTONS!Z25+TAB6OBCTONS!Z25+TAB6SCTONS!Z25+TAB6LIGTONS!Z25+TAB6OILSHTONS!Z25+TAB6PEATONS!Z25+TAB6PFUELTONS!Z25+TAB6COKEOCTONS!Z25+TAB6GASCOKETONS!Z25+TAB6COALTARTONS!Z25+TAB6BKBTONS!Z25+TAB6PEATPRTONS!Z25+TAB6GWGASTJ!Z21+TAB6COGTJ!Z21+TAB6BFGTJ!Z21+TAB6ORGASTJ!Z21</f>
        <v>0</v>
      </c>
      <c r="AA10" s="409">
        <f>TAB6ANTONS!AA25+TAB6CCTONS!AA25+TAB6OBCTONS!AA25+TAB6SCTONS!AA25+TAB6LIGTONS!AA25+TAB6OILSHTONS!AA25+TAB6PEATONS!AA25+TAB6PFUELTONS!AA25+TAB6COKEOCTONS!AA25+TAB6GASCOKETONS!AA25+TAB6COALTARTONS!AA25+TAB6BKBTONS!AA25+TAB6PEATPRTONS!AA25+TAB6GWGASTJ!AA21+TAB6COGTJ!AA21+TAB6BFGTJ!AA21+TAB6ORGASTJ!AA21</f>
        <v>0</v>
      </c>
      <c r="AB10" s="409">
        <f>TAB6ANTONS!AB25+TAB6CCTONS!AB25+TAB6OBCTONS!AB25+TAB6SCTONS!AB25+TAB6LIGTONS!AB25+TAB6OILSHTONS!AB25+TAB6PEATONS!AB25+TAB6PFUELTONS!AB25+TAB6COKEOCTONS!AB25+TAB6GASCOKETONS!AB25+TAB6COALTARTONS!AB25+TAB6BKBTONS!AB25+TAB6PEATPRTONS!AB25+TAB6GWGASTJ!AB21+TAB6COGTJ!AB21+TAB6BFGTJ!AB21+TAB6ORGASTJ!AB21</f>
        <v>0</v>
      </c>
      <c r="AC10" s="1054" t="s">
        <v>2267</v>
      </c>
      <c r="AF10" s="796" t="s">
        <v>191</v>
      </c>
      <c r="AG10" s="409">
        <f>TAB6ANTONS!AG25+TAB6CCTONS!AF25+TAB6OBCTONS!AF25+TAB6SCTONS!AF25+TAB6LIGTONS!AF25+TAB6OILSHTONS!AF25+TAB6PEATONS!AF25+TAB6PFUELTONS!AF25+TAB6COKEOCTONS!AF25+TAB6GASCOKETONS!AF25+TAB6COALTARTONS!AF25+TAB6BKBTONS!AF25+TAB6PEATPRTONS!AF25+TAB6GWGASTJ!AF21+TAB6COGTJ!AF21+TAB6BFGTJ!AF21+TAB6ORGASTJ!AF21</f>
        <v>0</v>
      </c>
      <c r="AH10" s="409">
        <f>TAB6ANTONS!AH25+TAB6CCTONS!AG25+TAB6OBCTONS!AG25+TAB6SCTONS!AG25+TAB6LIGTONS!AG25+TAB6OILSHTONS!AG25+TAB6PEATONS!AG25+TAB6PFUELTONS!AG25+TAB6COKEOCTONS!AG25+TAB6GASCOKETONS!AG25+TAB6COALTARTONS!AG25+TAB6BKBTONS!AG25+TAB6PEATPRTONS!AG25+TAB6GWGASTJ!AG21+TAB6COGTJ!AG21+TAB6BFGTJ!AG21+TAB6ORGASTJ!AG21</f>
        <v>0</v>
      </c>
      <c r="AI10" s="409">
        <f>TAB6ANTONS!AI25+TAB6CCTONS!AH25+TAB6OBCTONS!AH25+TAB6SCTONS!AH25+TAB6LIGTONS!AH25+TAB6OILSHTONS!AH25+TAB6PEATONS!AH25+TAB6PFUELTONS!AH25+TAB6COKEOCTONS!AH25+TAB6GASCOKETONS!AH25+TAB6COALTARTONS!AH25+TAB6BKBTONS!AH25+TAB6PEATPRTONS!AH25+TAB6GWGASTJ!AH21+TAB6COGTJ!AH21+TAB6BFGTJ!AH21+TAB6ORGASTJ!AH21</f>
        <v>0</v>
      </c>
      <c r="AJ10" s="409">
        <f>TAB6ANTONS!AJ25+TAB6CCTONS!AI25+TAB6OBCTONS!AI25+TAB6SCTONS!AI25+TAB6LIGTONS!AI25+TAB6OILSHTONS!AI25+TAB6PEATONS!AI25+TAB6PFUELTONS!AI25+TAB6COKEOCTONS!AI25+TAB6GASCOKETONS!AI25+TAB6COALTARTONS!AI25+TAB6BKBTONS!AI25+TAB6PEATPRTONS!AI25+TAB6GWGASTJ!AI21+TAB6COGTJ!AI21+TAB6BFGTJ!AI21+TAB6ORGASTJ!AI21</f>
        <v>0</v>
      </c>
      <c r="AK10" s="409">
        <f>TAB6ANTONS!AK25+TAB6CCTONS!AJ25+TAB6OBCTONS!AJ25+TAB6SCTONS!AJ25+TAB6LIGTONS!AJ25+TAB6OILSHTONS!AJ25+TAB6PEATONS!AJ25+TAB6PFUELTONS!AJ25+TAB6COKEOCTONS!AJ25+TAB6GASCOKETONS!AJ25+TAB6COALTARTONS!AJ25+TAB6BKBTONS!AJ25+TAB6PEATPRTONS!AJ25+TAB6GWGASTJ!AJ21+TAB6COGTJ!AJ21+TAB6BFGTJ!AJ21+TAB6ORGASTJ!AJ21</f>
        <v>0</v>
      </c>
      <c r="AL10" s="409">
        <f>TAB6ANTONS!AL25+TAB6CCTONS!AK25+TAB6OBCTONS!AK25+TAB6SCTONS!AK25+TAB6LIGTONS!AK25+TAB6OILSHTONS!AK25+TAB6PEATONS!AK25+TAB6PFUELTONS!AK25+TAB6COKEOCTONS!AK25+TAB6GASCOKETONS!AK25+TAB6COALTARTONS!AK25+TAB6BKBTONS!AK25+TAB6PEATPRTONS!AK25+TAB6GWGASTJ!AK21+TAB6COGTJ!AK21+TAB6BFGTJ!AK21+TAB6ORGASTJ!AK21</f>
        <v>0</v>
      </c>
      <c r="AM10" s="409">
        <f>TAB6ANTONS!AM25+TAB6CCTONS!AL25+TAB6OBCTONS!AL25+TAB6SCTONS!AL25+TAB6LIGTONS!AL25+TAB6OILSHTONS!AL25+TAB6PEATONS!AL25+TAB6PFUELTONS!AL25+TAB6COKEOCTONS!AL25+TAB6GASCOKETONS!AL25+TAB6COALTARTONS!AL25+TAB6BKBTONS!AL25+TAB6PEATPRTONS!AL25+TAB6GWGASTJ!AL21+TAB6COGTJ!AL21+TAB6BFGTJ!AL21+TAB6ORGASTJ!AL21</f>
        <v>0</v>
      </c>
      <c r="AN10" s="409">
        <f>TAB6ANTONS!AN25+TAB6CCTONS!AM25+TAB6OBCTONS!AM25+TAB6SCTONS!AM25+TAB6LIGTONS!AM25+TAB6OILSHTONS!AM25+TAB6PEATONS!AM25+TAB6PFUELTONS!AM25+TAB6COKEOCTONS!AM25+TAB6GASCOKETONS!AM25+TAB6COALTARTONS!AM25+TAB6BKBTONS!AM25+TAB6PEATPRTONS!AM25+TAB6GWGASTJ!AM21+TAB6COGTJ!AM21+TAB6BFGTJ!AM21+TAB6ORGASTJ!AM21</f>
        <v>0</v>
      </c>
      <c r="AO10" s="409">
        <f>TAB6ANTONS!AO25+TAB6CCTONS!AN25+TAB6OBCTONS!AN25+TAB6SCTONS!AN25+TAB6LIGTONS!AN25+TAB6OILSHTONS!AN25+TAB6PEATONS!AN25+TAB6PFUELTONS!AN25+TAB6COKEOCTONS!AN25+TAB6GASCOKETONS!AN25+TAB6COALTARTONS!AN25+TAB6BKBTONS!AN25+TAB6PEATPRTONS!AN25+TAB6GWGASTJ!AN21+TAB6COGTJ!AN21+TAB6BFGTJ!AN21+TAB6ORGASTJ!AN21</f>
        <v>0</v>
      </c>
      <c r="AP10" s="409">
        <f>TAB6ANTONS!AP25+TAB6CCTONS!AO25+TAB6OBCTONS!AO25+TAB6SCTONS!AO25+TAB6LIGTONS!AO25+TAB6OILSHTONS!AO25+TAB6PEATONS!AO25+TAB6PFUELTONS!AO25+TAB6COKEOCTONS!AO25+TAB6GASCOKETONS!AO25+TAB6COALTARTONS!AO25+TAB6BKBTONS!AO25+TAB6PEATPRTONS!AO25+TAB6GWGASTJ!AO21+TAB6COGTJ!AO21+TAB6BFGTJ!AO21+TAB6ORGASTJ!AO21</f>
        <v>0</v>
      </c>
      <c r="AQ10" s="409">
        <f>TAB6ANTONS!AQ25+TAB6CCTONS!AP25+TAB6OBCTONS!AP25+TAB6SCTONS!AP25+TAB6LIGTONS!AP25+TAB6OILSHTONS!AP25+TAB6PEATONS!AP25+TAB6PFUELTONS!AP25+TAB6COKEOCTONS!AP25+TAB6GASCOKETONS!AP25+TAB6COALTARTONS!AP25+TAB6BKBTONS!AP25+TAB6PEATPRTONS!AP25+TAB6GWGASTJ!AP21+TAB6COGTJ!AP21+TAB6BFGTJ!AP21+TAB6ORGASTJ!AP21</f>
        <v>0</v>
      </c>
      <c r="AR10" s="409">
        <f>TAB6ANTONS!AR25+TAB6CCTONS!AQ25+TAB6OBCTONS!AQ25+TAB6SCTONS!AQ25+TAB6LIGTONS!AQ25+TAB6OILSHTONS!AQ25+TAB6PEATONS!AQ25+TAB6PFUELTONS!AQ25+TAB6COKEOCTONS!AQ25+TAB6GASCOKETONS!AQ25+TAB6COALTARTONS!AQ25+TAB6BKBTONS!AQ25+TAB6PEATPRTONS!AQ25+TAB6GWGASTJ!AQ21+TAB6COGTJ!AQ21+TAB6BFGTJ!AQ21+TAB6ORGASTJ!AQ21</f>
        <v>0</v>
      </c>
      <c r="AS10" s="409">
        <f>TAB6ANTONS!AS25+TAB6CCTONS!AR25+TAB6OBCTONS!AR25+TAB6SCTONS!AR25+TAB6LIGTONS!AR25+TAB6OILSHTONS!AR25+TAB6PEATONS!AR25+TAB6PFUELTONS!AR25+TAB6COKEOCTONS!AR25+TAB6GASCOKETONS!AR25+TAB6COALTARTONS!AR25+TAB6BKBTONS!AR25+TAB6PEATPRTONS!AR25+TAB6GWGASTJ!AR21+TAB6COGTJ!AR21+TAB6BFGTJ!AR21+TAB6ORGASTJ!AR21</f>
        <v>0</v>
      </c>
      <c r="AT10" s="409">
        <f>TAB6ANTONS!AT25+TAB6CCTONS!AS25+TAB6OBCTONS!AS25+TAB6SCTONS!AS25+TAB6LIGTONS!AS25+TAB6OILSHTONS!AS25+TAB6PEATONS!AS25+TAB6PFUELTONS!AS25+TAB6COKEOCTONS!AS25+TAB6GASCOKETONS!AS25+TAB6COALTARTONS!AS25+TAB6BKBTONS!AS25+TAB6PEATPRTONS!AS25+TAB6GWGASTJ!AS21+TAB6COGTJ!AS21+TAB6BFGTJ!AS21+TAB6ORGASTJ!AS21</f>
        <v>0</v>
      </c>
      <c r="AU10" s="409">
        <f>TAB6ANTONS!AU25+TAB6CCTONS!AT25+TAB6OBCTONS!AT25+TAB6SCTONS!AT25+TAB6LIGTONS!AT25+TAB6OILSHTONS!AT25+TAB6PEATONS!AT25+TAB6PFUELTONS!AT25+TAB6COKEOCTONS!AT25+TAB6GASCOKETONS!AT25+TAB6COALTARTONS!AT25+TAB6BKBTONS!AT25+TAB6PEATPRTONS!AT25+TAB6GWGASTJ!AT21+TAB6COGTJ!AT21+TAB6BFGTJ!AT21+TAB6ORGASTJ!AT21</f>
        <v>0</v>
      </c>
      <c r="AV10" s="409">
        <f>TAB6ANTONS!AV25+TAB6CCTONS!AU25+TAB6OBCTONS!AU25+TAB6SCTONS!AU25+TAB6LIGTONS!AU25+TAB6OILSHTONS!AU25+TAB6PEATONS!AU25+TAB6PFUELTONS!AU25+TAB6COKEOCTONS!AU25+TAB6GASCOKETONS!AU25+TAB6COALTARTONS!AU25+TAB6BKBTONS!AU25+TAB6PEATPRTONS!AU25+TAB6GWGASTJ!AU21+TAB6COGTJ!AU21+TAB6BFGTJ!AU21+TAB6ORGASTJ!AU21</f>
        <v>0</v>
      </c>
      <c r="AW10" s="409">
        <f>TAB6ANTONS!AW25+TAB6CCTONS!AV25+TAB6OBCTONS!AV25+TAB6SCTONS!AV25+TAB6LIGTONS!AV25+TAB6OILSHTONS!AV25+TAB6PEATONS!AV25+TAB6PFUELTONS!AV25+TAB6COKEOCTONS!AV25+TAB6GASCOKETONS!AV25+TAB6COALTARTONS!AV25+TAB6BKBTONS!AV25+TAB6PEATPRTONS!AV25+TAB6GWGASTJ!AV21+TAB6COGTJ!AV21+TAB6BFGTJ!AV21+TAB6ORGASTJ!AV21</f>
        <v>0</v>
      </c>
      <c r="AX10" s="409">
        <f>TAB6ANTONS!AX25+TAB6CCTONS!AW25+TAB6OBCTONS!AW25+TAB6SCTONS!AW25+TAB6LIGTONS!AW25+TAB6OILSHTONS!AW25+TAB6PEATONS!AW25+TAB6PFUELTONS!AW25+TAB6COKEOCTONS!AW25+TAB6GASCOKETONS!AW25+TAB6COALTARTONS!AW25+TAB6BKBTONS!AW25+TAB6PEATPRTONS!AW25+TAB6GWGASTJ!AW21+TAB6COGTJ!AW21+TAB6BFGTJ!AW21+TAB6ORGASTJ!AW21</f>
        <v>0</v>
      </c>
      <c r="AY10" s="409">
        <f>TAB6ANTONS!AY25+TAB6CCTONS!AX25+TAB6OBCTONS!AX25+TAB6SCTONS!AX25+TAB6LIGTONS!AX25+TAB6OILSHTONS!AX25+TAB6PEATONS!AX25+TAB6PFUELTONS!AX25+TAB6COKEOCTONS!AX25+TAB6GASCOKETONS!AX25+TAB6COALTARTONS!AX25+TAB6BKBTONS!AX25+TAB6PEATPRTONS!AX25+TAB6GWGASTJ!AX21+TAB6COGTJ!AX21+TAB6BFGTJ!AX21+TAB6ORGASTJ!AX21</f>
        <v>0</v>
      </c>
      <c r="AZ10" s="409">
        <f>TAB6ANTONS!AZ25+TAB6CCTONS!AY25+TAB6OBCTONS!AY25+TAB6SCTONS!AY25+TAB6LIGTONS!AY25+TAB6OILSHTONS!AY25+TAB6PEATONS!AY25+TAB6PFUELTONS!AY25+TAB6COKEOCTONS!AY25+TAB6GASCOKETONS!AY25+TAB6COALTARTONS!AY25+TAB6BKBTONS!AY25+TAB6PEATPRTONS!AY25+TAB6GWGASTJ!AY21+TAB6COGTJ!AY21+TAB6BFGTJ!AY21+TAB6ORGASTJ!AY21</f>
        <v>0</v>
      </c>
      <c r="BA10" s="409">
        <f>TAB6ANTONS!BA25+TAB6CCTONS!AZ25+TAB6OBCTONS!AZ25+TAB6SCTONS!AZ25+TAB6LIGTONS!AZ25+TAB6OILSHTONS!AZ25+TAB6PEATONS!AZ25+TAB6PFUELTONS!AZ25+TAB6COKEOCTONS!AZ25+TAB6GASCOKETONS!AZ25+TAB6COALTARTONS!AZ25+TAB6BKBTONS!AZ25+TAB6PEATPRTONS!AZ25+TAB6GWGASTJ!AZ21+TAB6COGTJ!AZ21+TAB6BFGTJ!AZ21+TAB6ORGASTJ!AZ21</f>
        <v>0</v>
      </c>
      <c r="BB10" s="409">
        <f>TAB6ANTONS!BB25+TAB6CCTONS!BA25+TAB6OBCTONS!BA25+TAB6SCTONS!BA25+TAB6LIGTONS!BA25+TAB6OILSHTONS!BA25+TAB6PEATONS!BA25+TAB6PFUELTONS!BA25+TAB6COKEOCTONS!BA25+TAB6GASCOKETONS!BA25+TAB6COALTARTONS!BA25+TAB6BKBTONS!BA25+TAB6PEATPRTONS!BA25+TAB6GWGASTJ!BA21+TAB6COGTJ!BA21+TAB6BFGTJ!BA21+TAB6ORGASTJ!BA21</f>
        <v>0</v>
      </c>
      <c r="BC10" s="409">
        <f>TAB6ANTONS!BC25+TAB6CCTONS!BB25+TAB6OBCTONS!BB25+TAB6SCTONS!BB25+TAB6LIGTONS!BB25+TAB6OILSHTONS!BB25+TAB6PEATONS!BB25+TAB6PFUELTONS!BB25+TAB6COKEOCTONS!BB25+TAB6GASCOKETONS!BB25+TAB6COALTARTONS!BB25+TAB6BKBTONS!BB25+TAB6PEATPRTONS!BB25+TAB6GWGASTJ!BB21+TAB6COGTJ!BB21+TAB6BFGTJ!BB21+TAB6ORGASTJ!BB21</f>
        <v>0</v>
      </c>
      <c r="BD10" s="409">
        <f>TAB6ANTONS!BD25+TAB6CCTONS!BC25+TAB6OBCTONS!BC25+TAB6SCTONS!BC25+TAB6LIGTONS!BC25+TAB6OILSHTONS!BC25+TAB6PEATONS!BC25+TAB6PFUELTONS!BC25+TAB6COKEOCTONS!BC25+TAB6GASCOKETONS!BC25+TAB6COALTARTONS!BC25+TAB6BKBTONS!BC25+TAB6PEATPRTONS!BC25+TAB6GWGASTJ!BC21+TAB6COGTJ!BC21+TAB6BFGTJ!BC21+TAB6ORGASTJ!BC21</f>
        <v>0</v>
      </c>
      <c r="BK10" s="95" t="s">
        <v>191</v>
      </c>
      <c r="BL10" s="95" t="s">
        <v>338</v>
      </c>
      <c r="BM10" s="95" t="s">
        <v>2040</v>
      </c>
    </row>
    <row r="11" spans="1:65" s="140" customFormat="1" ht="10.5" customHeight="1">
      <c r="A11" s="775"/>
      <c r="B11" s="775"/>
      <c r="C11" s="775"/>
      <c r="D11" s="775"/>
      <c r="E11" s="409">
        <f>TAB6ANTONS!E30+TAB6CCTONS!E30+TAB6OBCTONS!E30+TAB6SCTONS!E30+TAB6LIGTONS!E30+TAB6OILSHTONS!E30+TAB6PEATONS!E30+TAB6PFUELTONS!E30+TAB6COKEOCTONS!E30+TAB6GASCOKETONS!E30+TAB6COALTARTONS!E30+TAB6BKBTONS!E30+TAB6PEATPRTONS!E30+TAB6GWGASTJ!E25+TAB6COGTJ!E25+TAB6BFGTJ!E25+TAB6ORGASTJ!E25</f>
        <v>0</v>
      </c>
      <c r="F11" s="409">
        <f>TAB6ANTONS!F30+TAB6CCTONS!F30+TAB6OBCTONS!F30+TAB6SCTONS!F30+TAB6LIGTONS!F30+TAB6OILSHTONS!F30+TAB6PEATONS!F30+TAB6PFUELTONS!F30+TAB6COKEOCTONS!F30+TAB6GASCOKETONS!F30+TAB6COALTARTONS!F30+TAB6BKBTONS!F30+TAB6PEATPRTONS!F30+TAB6GWGASTJ!F25+TAB6COGTJ!F25+TAB6BFGTJ!F25+TAB6ORGASTJ!F25</f>
        <v>0</v>
      </c>
      <c r="G11" s="409">
        <f>TAB6ANTONS!G30+TAB6CCTONS!G30+TAB6OBCTONS!G30+TAB6SCTONS!G30+TAB6LIGTONS!G30+TAB6OILSHTONS!G30+TAB6PEATONS!G30+TAB6PFUELTONS!G30+TAB6COKEOCTONS!G30+TAB6GASCOKETONS!G30+TAB6COALTARTONS!G30+TAB6BKBTONS!G30+TAB6PEATPRTONS!G30+TAB6GWGASTJ!G25+TAB6COGTJ!G25+TAB6BFGTJ!G25+TAB6ORGASTJ!G25</f>
        <v>0</v>
      </c>
      <c r="H11" s="409">
        <f>TAB6ANTONS!H30+TAB6CCTONS!H30+TAB6OBCTONS!H30+TAB6SCTONS!H30+TAB6LIGTONS!H30+TAB6OILSHTONS!H30+TAB6PEATONS!H30+TAB6PFUELTONS!H30+TAB6COKEOCTONS!H30+TAB6GASCOKETONS!H30+TAB6COALTARTONS!H30+TAB6BKBTONS!H30+TAB6PEATPRTONS!H30+TAB6GWGASTJ!H25+TAB6COGTJ!H25+TAB6BFGTJ!H25+TAB6ORGASTJ!H25</f>
        <v>0</v>
      </c>
      <c r="I11" s="409">
        <f>TAB6ANTONS!I30+TAB6CCTONS!I30+TAB6OBCTONS!I30+TAB6SCTONS!I30+TAB6LIGTONS!I30+TAB6OILSHTONS!I30+TAB6PEATONS!I30+TAB6PFUELTONS!I30+TAB6COKEOCTONS!I30+TAB6GASCOKETONS!I30+TAB6COALTARTONS!I30+TAB6BKBTONS!I30+TAB6PEATPRTONS!I30+TAB6GWGASTJ!I25+TAB6COGTJ!I25+TAB6BFGTJ!I25+TAB6ORGASTJ!I25</f>
        <v>0</v>
      </c>
      <c r="J11" s="409">
        <f>TAB6ANTONS!J30+TAB6CCTONS!J30+TAB6OBCTONS!J30+TAB6SCTONS!J30+TAB6LIGTONS!J30+TAB6OILSHTONS!J30+TAB6PEATONS!J30+TAB6PFUELTONS!J30+TAB6COKEOCTONS!J30+TAB6GASCOKETONS!J30+TAB6COALTARTONS!J30+TAB6BKBTONS!J30+TAB6PEATPRTONS!J30+TAB6GWGASTJ!J25+TAB6COGTJ!J25+TAB6BFGTJ!J25+TAB6ORGASTJ!J25</f>
        <v>0</v>
      </c>
      <c r="K11" s="409">
        <f>TAB6ANTONS!K30+TAB6CCTONS!K30+TAB6OBCTONS!K30+TAB6SCTONS!K30+TAB6LIGTONS!K30+TAB6OILSHTONS!K30+TAB6PEATONS!K30+TAB6PFUELTONS!K30+TAB6COKEOCTONS!K30+TAB6GASCOKETONS!K30+TAB6COALTARTONS!K30+TAB6BKBTONS!K30+TAB6PEATPRTONS!K30+TAB6GWGASTJ!K25+TAB6COGTJ!K25+TAB6BFGTJ!K25+TAB6ORGASTJ!K25</f>
        <v>0</v>
      </c>
      <c r="L11" s="409">
        <f>TAB6ANTONS!L30+TAB6CCTONS!L30+TAB6OBCTONS!L30+TAB6SCTONS!L30+TAB6LIGTONS!L30+TAB6OILSHTONS!L30+TAB6PEATONS!L30+TAB6PFUELTONS!L30+TAB6COKEOCTONS!L30+TAB6GASCOKETONS!L30+TAB6COALTARTONS!L30+TAB6BKBTONS!L30+TAB6PEATPRTONS!L30+TAB6GWGASTJ!L25+TAB6COGTJ!L25+TAB6BFGTJ!L25+TAB6ORGASTJ!L25</f>
        <v>0</v>
      </c>
      <c r="M11" s="409">
        <f>TAB6ANTONS!M30+TAB6CCTONS!M30+TAB6OBCTONS!M30+TAB6SCTONS!M30+TAB6LIGTONS!M30+TAB6OILSHTONS!M30+TAB6PEATONS!M30+TAB6PFUELTONS!M30+TAB6COKEOCTONS!M30+TAB6GASCOKETONS!M30+TAB6COALTARTONS!M30+TAB6BKBTONS!M30+TAB6PEATPRTONS!M30+TAB6GWGASTJ!M25+TAB6COGTJ!M25+TAB6BFGTJ!M25+TAB6ORGASTJ!M25</f>
        <v>0</v>
      </c>
      <c r="N11" s="409">
        <f>TAB6ANTONS!N30+TAB6CCTONS!N30+TAB6OBCTONS!N30+TAB6SCTONS!N30+TAB6LIGTONS!N30+TAB6OILSHTONS!N30+TAB6PEATONS!N30+TAB6PFUELTONS!N30+TAB6COKEOCTONS!N30+TAB6GASCOKETONS!N30+TAB6COALTARTONS!N30+TAB6BKBTONS!N30+TAB6PEATPRTONS!N30+TAB6GWGASTJ!N25+TAB6COGTJ!N25+TAB6BFGTJ!N25+TAB6ORGASTJ!N25</f>
        <v>0</v>
      </c>
      <c r="O11" s="409">
        <f>TAB6ANTONS!O30+TAB6CCTONS!O30+TAB6OBCTONS!O30+TAB6SCTONS!O30+TAB6LIGTONS!O30+TAB6OILSHTONS!O30+TAB6PEATONS!O30+TAB6PFUELTONS!O30+TAB6COKEOCTONS!O30+TAB6GASCOKETONS!O30+TAB6COALTARTONS!O30+TAB6BKBTONS!O30+TAB6PEATPRTONS!O30+TAB6GWGASTJ!O25+TAB6COGTJ!O25+TAB6BFGTJ!O25+TAB6ORGASTJ!O25</f>
        <v>0</v>
      </c>
      <c r="P11" s="409">
        <f>TAB6ANTONS!P30+TAB6CCTONS!P30+TAB6OBCTONS!P30+TAB6SCTONS!P30+TAB6LIGTONS!P30+TAB6OILSHTONS!P30+TAB6PEATONS!P30+TAB6PFUELTONS!P30+TAB6COKEOCTONS!P30+TAB6GASCOKETONS!P30+TAB6COALTARTONS!P30+TAB6BKBTONS!P30+TAB6PEATPRTONS!P30+TAB6GWGASTJ!P25+TAB6COGTJ!P25+TAB6BFGTJ!P25+TAB6ORGASTJ!P25</f>
        <v>0</v>
      </c>
      <c r="Q11" s="409">
        <f>TAB6ANTONS!Q30+TAB6CCTONS!Q30+TAB6OBCTONS!Q30+TAB6SCTONS!Q30+TAB6LIGTONS!Q30+TAB6OILSHTONS!Q30+TAB6PEATONS!Q30+TAB6PFUELTONS!Q30+TAB6COKEOCTONS!Q30+TAB6GASCOKETONS!Q30+TAB6COALTARTONS!Q30+TAB6BKBTONS!Q30+TAB6PEATPRTONS!Q30+TAB6GWGASTJ!Q25+TAB6COGTJ!Q25+TAB6BFGTJ!Q25+TAB6ORGASTJ!Q25</f>
        <v>0</v>
      </c>
      <c r="R11" s="409">
        <f>TAB6ANTONS!R30+TAB6CCTONS!R30+TAB6OBCTONS!R30+TAB6SCTONS!R30+TAB6LIGTONS!R30+TAB6OILSHTONS!R30+TAB6PEATONS!R30+TAB6PFUELTONS!R30+TAB6COKEOCTONS!R30+TAB6GASCOKETONS!R30+TAB6COALTARTONS!R30+TAB6BKBTONS!R30+TAB6PEATPRTONS!R30+TAB6GWGASTJ!R25+TAB6COGTJ!R25+TAB6BFGTJ!R25+TAB6ORGASTJ!R25</f>
        <v>0</v>
      </c>
      <c r="S11" s="409">
        <f>TAB6ANTONS!S30+TAB6CCTONS!S30+TAB6OBCTONS!S30+TAB6SCTONS!S30+TAB6LIGTONS!S30+TAB6OILSHTONS!S30+TAB6PEATONS!S30+TAB6PFUELTONS!S30+TAB6COKEOCTONS!S30+TAB6GASCOKETONS!S30+TAB6COALTARTONS!S30+TAB6BKBTONS!S30+TAB6PEATPRTONS!S30+TAB6GWGASTJ!S25+TAB6COGTJ!S25+TAB6BFGTJ!S25+TAB6ORGASTJ!S25</f>
        <v>0</v>
      </c>
      <c r="T11" s="409">
        <f>TAB6ANTONS!T30+TAB6CCTONS!T30+TAB6OBCTONS!T30+TAB6SCTONS!T30+TAB6LIGTONS!T30+TAB6OILSHTONS!T30+TAB6PEATONS!T30+TAB6PFUELTONS!T30+TAB6COKEOCTONS!T30+TAB6GASCOKETONS!T30+TAB6COALTARTONS!T30+TAB6BKBTONS!T30+TAB6PEATPRTONS!T30+TAB6GWGASTJ!T25+TAB6COGTJ!T25+TAB6BFGTJ!T25+TAB6ORGASTJ!T25</f>
        <v>0</v>
      </c>
      <c r="U11" s="409">
        <f>TAB6ANTONS!U30+TAB6CCTONS!U30+TAB6OBCTONS!U30+TAB6SCTONS!U30+TAB6LIGTONS!U30+TAB6OILSHTONS!U30+TAB6PEATONS!U30+TAB6PFUELTONS!U30+TAB6COKEOCTONS!U30+TAB6GASCOKETONS!U30+TAB6COALTARTONS!U30+TAB6BKBTONS!U30+TAB6PEATPRTONS!U30+TAB6GWGASTJ!U25+TAB6COGTJ!U25+TAB6BFGTJ!U25+TAB6ORGASTJ!U25</f>
        <v>0</v>
      </c>
      <c r="V11" s="409">
        <f>TAB6ANTONS!V30+TAB6CCTONS!V30+TAB6OBCTONS!V30+TAB6SCTONS!V30+TAB6LIGTONS!V30+TAB6OILSHTONS!V30+TAB6PEATONS!V30+TAB6PFUELTONS!V30+TAB6COKEOCTONS!V30+TAB6GASCOKETONS!V30+TAB6COALTARTONS!V30+TAB6BKBTONS!V30+TAB6PEATPRTONS!V30+TAB6GWGASTJ!V25+TAB6COGTJ!V25+TAB6BFGTJ!V25+TAB6ORGASTJ!V25</f>
        <v>0</v>
      </c>
      <c r="W11" s="409">
        <f>TAB6ANTONS!W30+TAB6CCTONS!W30+TAB6OBCTONS!W30+TAB6SCTONS!W30+TAB6LIGTONS!W30+TAB6OILSHTONS!W30+TAB6PEATONS!W30+TAB6PFUELTONS!W30+TAB6COKEOCTONS!W30+TAB6GASCOKETONS!W30+TAB6COALTARTONS!W30+TAB6BKBTONS!W30+TAB6PEATPRTONS!W30+TAB6GWGASTJ!W25+TAB6COGTJ!W25+TAB6BFGTJ!W25+TAB6ORGASTJ!W25</f>
        <v>0</v>
      </c>
      <c r="X11" s="409">
        <f>TAB6ANTONS!X30+TAB6CCTONS!X30+TAB6OBCTONS!X30+TAB6SCTONS!X30+TAB6LIGTONS!X30+TAB6OILSHTONS!X30+TAB6PEATONS!X30+TAB6PFUELTONS!X30+TAB6COKEOCTONS!X30+TAB6GASCOKETONS!X30+TAB6COALTARTONS!X30+TAB6BKBTONS!X30+TAB6PEATPRTONS!X30+TAB6GWGASTJ!X25+TAB6COGTJ!X25+TAB6BFGTJ!X25+TAB6ORGASTJ!X25</f>
        <v>0</v>
      </c>
      <c r="Y11" s="409">
        <f>TAB6ANTONS!Y30+TAB6CCTONS!Y30+TAB6OBCTONS!Y30+TAB6SCTONS!Y30+TAB6LIGTONS!Y30+TAB6OILSHTONS!Y30+TAB6PEATONS!Y30+TAB6PFUELTONS!Y30+TAB6COKEOCTONS!Y30+TAB6GASCOKETONS!Y30+TAB6COALTARTONS!Y30+TAB6BKBTONS!Y30+TAB6PEATPRTONS!Y30+TAB6GWGASTJ!Y25+TAB6COGTJ!Y25+TAB6BFGTJ!Y25+TAB6ORGASTJ!Y25</f>
        <v>0</v>
      </c>
      <c r="Z11" s="409">
        <f>TAB6ANTONS!Z30+TAB6CCTONS!Z30+TAB6OBCTONS!Z30+TAB6SCTONS!Z30+TAB6LIGTONS!Z30+TAB6OILSHTONS!Z30+TAB6PEATONS!Z30+TAB6PFUELTONS!Z30+TAB6COKEOCTONS!Z30+TAB6GASCOKETONS!Z30+TAB6COALTARTONS!Z30+TAB6BKBTONS!Z30+TAB6PEATPRTONS!Z30+TAB6GWGASTJ!Z25+TAB6COGTJ!Z25+TAB6BFGTJ!Z25+TAB6ORGASTJ!Z25</f>
        <v>0</v>
      </c>
      <c r="AA11" s="409">
        <f>TAB6ANTONS!AA30+TAB6CCTONS!AA30+TAB6OBCTONS!AA30+TAB6SCTONS!AA30+TAB6LIGTONS!AA30+TAB6OILSHTONS!AA30+TAB6PEATONS!AA30+TAB6PFUELTONS!AA30+TAB6COKEOCTONS!AA30+TAB6GASCOKETONS!AA30+TAB6COALTARTONS!AA30+TAB6BKBTONS!AA30+TAB6PEATPRTONS!AA30+TAB6GWGASTJ!AA25+TAB6COGTJ!AA25+TAB6BFGTJ!AA25+TAB6ORGASTJ!AA25</f>
        <v>0</v>
      </c>
      <c r="AB11" s="409">
        <f>TAB6ANTONS!AB30+TAB6CCTONS!AB30+TAB6OBCTONS!AB30+TAB6SCTONS!AB30+TAB6LIGTONS!AB30+TAB6OILSHTONS!AB30+TAB6PEATONS!AB30+TAB6PFUELTONS!AB30+TAB6COKEOCTONS!AB30+TAB6GASCOKETONS!AB30+TAB6COALTARTONS!AB30+TAB6BKBTONS!AB30+TAB6PEATPRTONS!AB30+TAB6GWGASTJ!AB25+TAB6COGTJ!AB25+TAB6BFGTJ!AB25+TAB6ORGASTJ!AB25</f>
        <v>0</v>
      </c>
      <c r="AC11" s="1054" t="s">
        <v>2268</v>
      </c>
      <c r="AF11" s="796" t="s">
        <v>192</v>
      </c>
      <c r="AG11" s="409">
        <f>TAB6ANTONS!AG30+TAB6CCTONS!AF30+TAB6OBCTONS!AF30+TAB6SCTONS!AF30+TAB6LIGTONS!AF30+TAB6OILSHTONS!AF30+TAB6PEATONS!AF30+TAB6PFUELTONS!AF30+TAB6COKEOCTONS!AF30+TAB6GASCOKETONS!AF30+TAB6COALTARTONS!AF30+TAB6BKBTONS!AF30+TAB6PEATPRTONS!AF30+TAB6GWGASTJ!AF25+TAB6COGTJ!AF25+TAB6BFGTJ!AF25+TAB6ORGASTJ!AF25</f>
        <v>0</v>
      </c>
      <c r="AH11" s="409">
        <f>TAB6ANTONS!AH30+TAB6CCTONS!AG30+TAB6OBCTONS!AG30+TAB6SCTONS!AG30+TAB6LIGTONS!AG30+TAB6OILSHTONS!AG30+TAB6PEATONS!AG30+TAB6PFUELTONS!AG30+TAB6COKEOCTONS!AG30+TAB6GASCOKETONS!AG30+TAB6COALTARTONS!AG30+TAB6BKBTONS!AG30+TAB6PEATPRTONS!AG30+TAB6GWGASTJ!AG25+TAB6COGTJ!AG25+TAB6BFGTJ!AG25+TAB6ORGASTJ!AG25</f>
        <v>0</v>
      </c>
      <c r="AI11" s="409">
        <f>TAB6ANTONS!AI30+TAB6CCTONS!AH30+TAB6OBCTONS!AH30+TAB6SCTONS!AH30+TAB6LIGTONS!AH30+TAB6OILSHTONS!AH30+TAB6PEATONS!AH30+TAB6PFUELTONS!AH30+TAB6COKEOCTONS!AH30+TAB6GASCOKETONS!AH30+TAB6COALTARTONS!AH30+TAB6BKBTONS!AH30+TAB6PEATPRTONS!AH30+TAB6GWGASTJ!AH25+TAB6COGTJ!AH25+TAB6BFGTJ!AH25+TAB6ORGASTJ!AH25</f>
        <v>0</v>
      </c>
      <c r="AJ11" s="409">
        <f>TAB6ANTONS!AJ30+TAB6CCTONS!AI30+TAB6OBCTONS!AI30+TAB6SCTONS!AI30+TAB6LIGTONS!AI30+TAB6OILSHTONS!AI30+TAB6PEATONS!AI30+TAB6PFUELTONS!AI30+TAB6COKEOCTONS!AI30+TAB6GASCOKETONS!AI30+TAB6COALTARTONS!AI30+TAB6BKBTONS!AI30+TAB6PEATPRTONS!AI30+TAB6GWGASTJ!AI25+TAB6COGTJ!AI25+TAB6BFGTJ!AI25+TAB6ORGASTJ!AI25</f>
        <v>0</v>
      </c>
      <c r="AK11" s="409">
        <f>TAB6ANTONS!AK30+TAB6CCTONS!AJ30+TAB6OBCTONS!AJ30+TAB6SCTONS!AJ30+TAB6LIGTONS!AJ30+TAB6OILSHTONS!AJ30+TAB6PEATONS!AJ30+TAB6PFUELTONS!AJ30+TAB6COKEOCTONS!AJ30+TAB6GASCOKETONS!AJ30+TAB6COALTARTONS!AJ30+TAB6BKBTONS!AJ30+TAB6PEATPRTONS!AJ30+TAB6GWGASTJ!AJ25+TAB6COGTJ!AJ25+TAB6BFGTJ!AJ25+TAB6ORGASTJ!AJ25</f>
        <v>0</v>
      </c>
      <c r="AL11" s="409">
        <f>TAB6ANTONS!AL30+TAB6CCTONS!AK30+TAB6OBCTONS!AK30+TAB6SCTONS!AK30+TAB6LIGTONS!AK30+TAB6OILSHTONS!AK30+TAB6PEATONS!AK30+TAB6PFUELTONS!AK30+TAB6COKEOCTONS!AK30+TAB6GASCOKETONS!AK30+TAB6COALTARTONS!AK30+TAB6BKBTONS!AK30+TAB6PEATPRTONS!AK30+TAB6GWGASTJ!AK25+TAB6COGTJ!AK25+TAB6BFGTJ!AK25+TAB6ORGASTJ!AK25</f>
        <v>0</v>
      </c>
      <c r="AM11" s="409">
        <f>TAB6ANTONS!AM30+TAB6CCTONS!AL30+TAB6OBCTONS!AL30+TAB6SCTONS!AL30+TAB6LIGTONS!AL30+TAB6OILSHTONS!AL30+TAB6PEATONS!AL30+TAB6PFUELTONS!AL30+TAB6COKEOCTONS!AL30+TAB6GASCOKETONS!AL30+TAB6COALTARTONS!AL30+TAB6BKBTONS!AL30+TAB6PEATPRTONS!AL30+TAB6GWGASTJ!AL25+TAB6COGTJ!AL25+TAB6BFGTJ!AL25+TAB6ORGASTJ!AL25</f>
        <v>0</v>
      </c>
      <c r="AN11" s="409">
        <f>TAB6ANTONS!AN30+TAB6CCTONS!AM30+TAB6OBCTONS!AM30+TAB6SCTONS!AM30+TAB6LIGTONS!AM30+TAB6OILSHTONS!AM30+TAB6PEATONS!AM30+TAB6PFUELTONS!AM30+TAB6COKEOCTONS!AM30+TAB6GASCOKETONS!AM30+TAB6COALTARTONS!AM30+TAB6BKBTONS!AM30+TAB6PEATPRTONS!AM30+TAB6GWGASTJ!AM25+TAB6COGTJ!AM25+TAB6BFGTJ!AM25+TAB6ORGASTJ!AM25</f>
        <v>0</v>
      </c>
      <c r="AO11" s="409">
        <f>TAB6ANTONS!AO30+TAB6CCTONS!AN30+TAB6OBCTONS!AN30+TAB6SCTONS!AN30+TAB6LIGTONS!AN30+TAB6OILSHTONS!AN30+TAB6PEATONS!AN30+TAB6PFUELTONS!AN30+TAB6COKEOCTONS!AN30+TAB6GASCOKETONS!AN30+TAB6COALTARTONS!AN30+TAB6BKBTONS!AN30+TAB6PEATPRTONS!AN30+TAB6GWGASTJ!AN25+TAB6COGTJ!AN25+TAB6BFGTJ!AN25+TAB6ORGASTJ!AN25</f>
        <v>0</v>
      </c>
      <c r="AP11" s="409">
        <f>TAB6ANTONS!AP30+TAB6CCTONS!AO30+TAB6OBCTONS!AO30+TAB6SCTONS!AO30+TAB6LIGTONS!AO30+TAB6OILSHTONS!AO30+TAB6PEATONS!AO30+TAB6PFUELTONS!AO30+TAB6COKEOCTONS!AO30+TAB6GASCOKETONS!AO30+TAB6COALTARTONS!AO30+TAB6BKBTONS!AO30+TAB6PEATPRTONS!AO30+TAB6GWGASTJ!AO25+TAB6COGTJ!AO25+TAB6BFGTJ!AO25+TAB6ORGASTJ!AO25</f>
        <v>0</v>
      </c>
      <c r="AQ11" s="409">
        <f>TAB6ANTONS!AQ30+TAB6CCTONS!AP30+TAB6OBCTONS!AP30+TAB6SCTONS!AP30+TAB6LIGTONS!AP30+TAB6OILSHTONS!AP30+TAB6PEATONS!AP30+TAB6PFUELTONS!AP30+TAB6COKEOCTONS!AP30+TAB6GASCOKETONS!AP30+TAB6COALTARTONS!AP30+TAB6BKBTONS!AP30+TAB6PEATPRTONS!AP30+TAB6GWGASTJ!AP25+TAB6COGTJ!AP25+TAB6BFGTJ!AP25+TAB6ORGASTJ!AP25</f>
        <v>0</v>
      </c>
      <c r="AR11" s="409">
        <f>TAB6ANTONS!AR30+TAB6CCTONS!AQ30+TAB6OBCTONS!AQ30+TAB6SCTONS!AQ30+TAB6LIGTONS!AQ30+TAB6OILSHTONS!AQ30+TAB6PEATONS!AQ30+TAB6PFUELTONS!AQ30+TAB6COKEOCTONS!AQ30+TAB6GASCOKETONS!AQ30+TAB6COALTARTONS!AQ30+TAB6BKBTONS!AQ30+TAB6PEATPRTONS!AQ30+TAB6GWGASTJ!AQ25+TAB6COGTJ!AQ25+TAB6BFGTJ!AQ25+TAB6ORGASTJ!AQ25</f>
        <v>0</v>
      </c>
      <c r="AS11" s="409">
        <f>TAB6ANTONS!AS30+TAB6CCTONS!AR30+TAB6OBCTONS!AR30+TAB6SCTONS!AR30+TAB6LIGTONS!AR30+TAB6OILSHTONS!AR30+TAB6PEATONS!AR30+TAB6PFUELTONS!AR30+TAB6COKEOCTONS!AR30+TAB6GASCOKETONS!AR30+TAB6COALTARTONS!AR30+TAB6BKBTONS!AR30+TAB6PEATPRTONS!AR30+TAB6GWGASTJ!AR25+TAB6COGTJ!AR25+TAB6BFGTJ!AR25+TAB6ORGASTJ!AR25</f>
        <v>0</v>
      </c>
      <c r="AT11" s="409">
        <f>TAB6ANTONS!AT30+TAB6CCTONS!AS30+TAB6OBCTONS!AS30+TAB6SCTONS!AS30+TAB6LIGTONS!AS30+TAB6OILSHTONS!AS30+TAB6PEATONS!AS30+TAB6PFUELTONS!AS30+TAB6COKEOCTONS!AS30+TAB6GASCOKETONS!AS30+TAB6COALTARTONS!AS30+TAB6BKBTONS!AS30+TAB6PEATPRTONS!AS30+TAB6GWGASTJ!AS25+TAB6COGTJ!AS25+TAB6BFGTJ!AS25+TAB6ORGASTJ!AS25</f>
        <v>0</v>
      </c>
      <c r="AU11" s="409">
        <f>TAB6ANTONS!AU30+TAB6CCTONS!AT30+TAB6OBCTONS!AT30+TAB6SCTONS!AT30+TAB6LIGTONS!AT30+TAB6OILSHTONS!AT30+TAB6PEATONS!AT30+TAB6PFUELTONS!AT30+TAB6COKEOCTONS!AT30+TAB6GASCOKETONS!AT30+TAB6COALTARTONS!AT30+TAB6BKBTONS!AT30+TAB6PEATPRTONS!AT30+TAB6GWGASTJ!AT25+TAB6COGTJ!AT25+TAB6BFGTJ!AT25+TAB6ORGASTJ!AT25</f>
        <v>0</v>
      </c>
      <c r="AV11" s="409">
        <f>TAB6ANTONS!AV30+TAB6CCTONS!AU30+TAB6OBCTONS!AU30+TAB6SCTONS!AU30+TAB6LIGTONS!AU30+TAB6OILSHTONS!AU30+TAB6PEATONS!AU30+TAB6PFUELTONS!AU30+TAB6COKEOCTONS!AU30+TAB6GASCOKETONS!AU30+TAB6COALTARTONS!AU30+TAB6BKBTONS!AU30+TAB6PEATPRTONS!AU30+TAB6GWGASTJ!AU25+TAB6COGTJ!AU25+TAB6BFGTJ!AU25+TAB6ORGASTJ!AU25</f>
        <v>0</v>
      </c>
      <c r="AW11" s="409">
        <f>TAB6ANTONS!AW30+TAB6CCTONS!AV30+TAB6OBCTONS!AV30+TAB6SCTONS!AV30+TAB6LIGTONS!AV30+TAB6OILSHTONS!AV30+TAB6PEATONS!AV30+TAB6PFUELTONS!AV30+TAB6COKEOCTONS!AV30+TAB6GASCOKETONS!AV30+TAB6COALTARTONS!AV30+TAB6BKBTONS!AV30+TAB6PEATPRTONS!AV30+TAB6GWGASTJ!AV25+TAB6COGTJ!AV25+TAB6BFGTJ!AV25+TAB6ORGASTJ!AV25</f>
        <v>0</v>
      </c>
      <c r="AX11" s="409">
        <f>TAB6ANTONS!AX30+TAB6CCTONS!AW30+TAB6OBCTONS!AW30+TAB6SCTONS!AW30+TAB6LIGTONS!AW30+TAB6OILSHTONS!AW30+TAB6PEATONS!AW30+TAB6PFUELTONS!AW30+TAB6COKEOCTONS!AW30+TAB6GASCOKETONS!AW30+TAB6COALTARTONS!AW30+TAB6BKBTONS!AW30+TAB6PEATPRTONS!AW30+TAB6GWGASTJ!AW25+TAB6COGTJ!AW25+TAB6BFGTJ!AW25+TAB6ORGASTJ!AW25</f>
        <v>0</v>
      </c>
      <c r="AY11" s="409">
        <f>TAB6ANTONS!AY30+TAB6CCTONS!AX30+TAB6OBCTONS!AX30+TAB6SCTONS!AX30+TAB6LIGTONS!AX30+TAB6OILSHTONS!AX30+TAB6PEATONS!AX30+TAB6PFUELTONS!AX30+TAB6COKEOCTONS!AX30+TAB6GASCOKETONS!AX30+TAB6COALTARTONS!AX30+TAB6BKBTONS!AX30+TAB6PEATPRTONS!AX30+TAB6GWGASTJ!AX25+TAB6COGTJ!AX25+TAB6BFGTJ!AX25+TAB6ORGASTJ!AX25</f>
        <v>0</v>
      </c>
      <c r="AZ11" s="409">
        <f>TAB6ANTONS!AZ30+TAB6CCTONS!AY30+TAB6OBCTONS!AY30+TAB6SCTONS!AY30+TAB6LIGTONS!AY30+TAB6OILSHTONS!AY30+TAB6PEATONS!AY30+TAB6PFUELTONS!AY30+TAB6COKEOCTONS!AY30+TAB6GASCOKETONS!AY30+TAB6COALTARTONS!AY30+TAB6BKBTONS!AY30+TAB6PEATPRTONS!AY30+TAB6GWGASTJ!AY25+TAB6COGTJ!AY25+TAB6BFGTJ!AY25+TAB6ORGASTJ!AY25</f>
        <v>0</v>
      </c>
      <c r="BA11" s="409">
        <f>TAB6ANTONS!BA30+TAB6CCTONS!AZ30+TAB6OBCTONS!AZ30+TAB6SCTONS!AZ30+TAB6LIGTONS!AZ30+TAB6OILSHTONS!AZ30+TAB6PEATONS!AZ30+TAB6PFUELTONS!AZ30+TAB6COKEOCTONS!AZ30+TAB6GASCOKETONS!AZ30+TAB6COALTARTONS!AZ30+TAB6BKBTONS!AZ30+TAB6PEATPRTONS!AZ30+TAB6GWGASTJ!AZ25+TAB6COGTJ!AZ25+TAB6BFGTJ!AZ25+TAB6ORGASTJ!AZ25</f>
        <v>0</v>
      </c>
      <c r="BB11" s="409">
        <f>TAB6ANTONS!BB30+TAB6CCTONS!BA30+TAB6OBCTONS!BA30+TAB6SCTONS!BA30+TAB6LIGTONS!BA30+TAB6OILSHTONS!BA30+TAB6PEATONS!BA30+TAB6PFUELTONS!BA30+TAB6COKEOCTONS!BA30+TAB6GASCOKETONS!BA30+TAB6COALTARTONS!BA30+TAB6BKBTONS!BA30+TAB6PEATPRTONS!BA30+TAB6GWGASTJ!BA25+TAB6COGTJ!BA25+TAB6BFGTJ!BA25+TAB6ORGASTJ!BA25</f>
        <v>0</v>
      </c>
      <c r="BC11" s="409">
        <f>TAB6ANTONS!BC30+TAB6CCTONS!BB30+TAB6OBCTONS!BB30+TAB6SCTONS!BB30+TAB6LIGTONS!BB30+TAB6OILSHTONS!BB30+TAB6PEATONS!BB30+TAB6PFUELTONS!BB30+TAB6COKEOCTONS!BB30+TAB6GASCOKETONS!BB30+TAB6COALTARTONS!BB30+TAB6BKBTONS!BB30+TAB6PEATPRTONS!BB30+TAB6GWGASTJ!BB25+TAB6COGTJ!BB25+TAB6BFGTJ!BB25+TAB6ORGASTJ!BB25</f>
        <v>0</v>
      </c>
      <c r="BD11" s="409">
        <f>TAB6ANTONS!BD30+TAB6CCTONS!BC30+TAB6OBCTONS!BC30+TAB6SCTONS!BC30+TAB6LIGTONS!BC30+TAB6OILSHTONS!BC30+TAB6PEATONS!BC30+TAB6PFUELTONS!BC30+TAB6COKEOCTONS!BC30+TAB6GASCOKETONS!BC30+TAB6COALTARTONS!BC30+TAB6BKBTONS!BC30+TAB6PEATPRTONS!BC30+TAB6GWGASTJ!BC25+TAB6COGTJ!BC25+TAB6BFGTJ!BC25+TAB6ORGASTJ!BC25</f>
        <v>0</v>
      </c>
      <c r="BK11" s="95" t="s">
        <v>192</v>
      </c>
      <c r="BL11" s="95" t="s">
        <v>339</v>
      </c>
      <c r="BM11" s="95" t="s">
        <v>1933</v>
      </c>
    </row>
    <row r="12" spans="1:65" s="140" customFormat="1" ht="10.5" customHeight="1">
      <c r="A12" s="775"/>
      <c r="B12" s="775"/>
      <c r="C12" s="775"/>
      <c r="D12" s="775"/>
      <c r="E12" s="408">
        <f t="shared" ref="E12:W12" si="2">SUM(E13:E16)</f>
        <v>0</v>
      </c>
      <c r="F12" s="408">
        <f t="shared" si="2"/>
        <v>0</v>
      </c>
      <c r="G12" s="408">
        <f t="shared" si="2"/>
        <v>0</v>
      </c>
      <c r="H12" s="408">
        <f t="shared" si="2"/>
        <v>0</v>
      </c>
      <c r="I12" s="408">
        <f t="shared" si="2"/>
        <v>0</v>
      </c>
      <c r="J12" s="408">
        <f t="shared" si="2"/>
        <v>0</v>
      </c>
      <c r="K12" s="408">
        <f t="shared" si="2"/>
        <v>0</v>
      </c>
      <c r="L12" s="408">
        <f t="shared" si="2"/>
        <v>0</v>
      </c>
      <c r="M12" s="408">
        <f t="shared" si="2"/>
        <v>0</v>
      </c>
      <c r="N12" s="408">
        <f t="shared" si="2"/>
        <v>0</v>
      </c>
      <c r="O12" s="408">
        <f t="shared" si="2"/>
        <v>0</v>
      </c>
      <c r="P12" s="408">
        <f t="shared" si="2"/>
        <v>0</v>
      </c>
      <c r="Q12" s="408">
        <f t="shared" si="2"/>
        <v>0</v>
      </c>
      <c r="R12" s="408">
        <f t="shared" si="2"/>
        <v>0</v>
      </c>
      <c r="S12" s="408">
        <f t="shared" si="2"/>
        <v>0</v>
      </c>
      <c r="T12" s="408">
        <f t="shared" si="2"/>
        <v>0</v>
      </c>
      <c r="U12" s="408">
        <f t="shared" si="2"/>
        <v>0</v>
      </c>
      <c r="V12" s="408">
        <f t="shared" si="2"/>
        <v>0</v>
      </c>
      <c r="W12" s="408">
        <f t="shared" si="2"/>
        <v>0</v>
      </c>
      <c r="X12" s="408">
        <f>SUM(X13:X16)</f>
        <v>0</v>
      </c>
      <c r="Y12" s="408">
        <f>SUM(Y13:Y16)</f>
        <v>0</v>
      </c>
      <c r="Z12" s="408">
        <f>SUM(Z13:Z16)</f>
        <v>0</v>
      </c>
      <c r="AA12" s="408">
        <f>SUM(AA13:AA16)</f>
        <v>0</v>
      </c>
      <c r="AB12" s="408">
        <f>SUM(AB13:AB16)</f>
        <v>0</v>
      </c>
      <c r="AC12" s="1077" t="s">
        <v>2270</v>
      </c>
      <c r="AF12" s="796" t="s">
        <v>678</v>
      </c>
      <c r="AG12" s="408">
        <f t="shared" ref="AG12:BD12" si="3">SUM(AG13:AG16)</f>
        <v>0</v>
      </c>
      <c r="AH12" s="408">
        <f t="shared" si="3"/>
        <v>0</v>
      </c>
      <c r="AI12" s="408">
        <f t="shared" si="3"/>
        <v>0</v>
      </c>
      <c r="AJ12" s="408">
        <f t="shared" si="3"/>
        <v>0</v>
      </c>
      <c r="AK12" s="408">
        <f t="shared" si="3"/>
        <v>0</v>
      </c>
      <c r="AL12" s="408">
        <f t="shared" si="3"/>
        <v>0</v>
      </c>
      <c r="AM12" s="408">
        <f t="shared" si="3"/>
        <v>0</v>
      </c>
      <c r="AN12" s="408">
        <f t="shared" si="3"/>
        <v>0</v>
      </c>
      <c r="AO12" s="408">
        <f t="shared" si="3"/>
        <v>0</v>
      </c>
      <c r="AP12" s="408">
        <f t="shared" si="3"/>
        <v>0</v>
      </c>
      <c r="AQ12" s="408">
        <f t="shared" si="3"/>
        <v>0</v>
      </c>
      <c r="AR12" s="408">
        <f t="shared" si="3"/>
        <v>0</v>
      </c>
      <c r="AS12" s="408">
        <f t="shared" si="3"/>
        <v>0</v>
      </c>
      <c r="AT12" s="408">
        <f t="shared" si="3"/>
        <v>0</v>
      </c>
      <c r="AU12" s="408">
        <f t="shared" si="3"/>
        <v>0</v>
      </c>
      <c r="AV12" s="408">
        <f t="shared" si="3"/>
        <v>0</v>
      </c>
      <c r="AW12" s="408">
        <f t="shared" si="3"/>
        <v>0</v>
      </c>
      <c r="AX12" s="408">
        <f t="shared" si="3"/>
        <v>0</v>
      </c>
      <c r="AY12" s="408">
        <f t="shared" si="3"/>
        <v>0</v>
      </c>
      <c r="AZ12" s="408">
        <f>SUM(AZ13:AZ16)</f>
        <v>0</v>
      </c>
      <c r="BA12" s="408">
        <f>SUM(BA13:BA16)</f>
        <v>0</v>
      </c>
      <c r="BB12" s="408">
        <f>SUM(BB13:BB16)</f>
        <v>0</v>
      </c>
      <c r="BC12" s="408">
        <f>SUM(BC13:BC16)</f>
        <v>0</v>
      </c>
      <c r="BD12" s="408">
        <f t="shared" si="3"/>
        <v>0</v>
      </c>
      <c r="BK12" s="95" t="s">
        <v>678</v>
      </c>
      <c r="BL12" s="95" t="s">
        <v>627</v>
      </c>
      <c r="BM12" s="95" t="s">
        <v>2003</v>
      </c>
    </row>
    <row r="13" spans="1:65" s="140" customFormat="1" ht="10.5" customHeight="1">
      <c r="A13" s="775"/>
      <c r="B13" s="775"/>
      <c r="C13" s="775"/>
      <c r="D13" s="775"/>
      <c r="E13" s="409">
        <f>TAB6ANTONS!E15+TAB6CCTONS!E15+TAB6OBCTONS!E15+TAB6SCTONS!E15+TAB6LIGTONS!E15+TAB6OILSHTONS!E15+TAB6PEATONS!E15+TAB6PFUELTONS!E15+TAB6COKEOCTONS!E15+TAB6GASCOKETONS!E15+TAB6COALTARTONS!E15+TAB6BKBTONS!E15+TAB6PEATPRTONS!E15+TAB6GWGASTJ!E13+TAB6COGTJ!E13+TAB6BFGTJ!E13+TAB6ORGASTJ!E13</f>
        <v>0</v>
      </c>
      <c r="F13" s="409">
        <f>TAB6ANTONS!F15+TAB6CCTONS!F15+TAB6OBCTONS!F15+TAB6SCTONS!F15+TAB6LIGTONS!F15+TAB6OILSHTONS!F15+TAB6PEATONS!F15+TAB6PFUELTONS!F15+TAB6COKEOCTONS!F15+TAB6GASCOKETONS!F15+TAB6COALTARTONS!F15+TAB6BKBTONS!F15+TAB6PEATPRTONS!F15+TAB6GWGASTJ!F13+TAB6COGTJ!F13+TAB6BFGTJ!F13+TAB6ORGASTJ!F13</f>
        <v>0</v>
      </c>
      <c r="G13" s="409">
        <f>TAB6ANTONS!G15+TAB6CCTONS!G15+TAB6OBCTONS!G15+TAB6SCTONS!G15+TAB6LIGTONS!G15+TAB6OILSHTONS!G15+TAB6PEATONS!G15+TAB6PFUELTONS!G15+TAB6COKEOCTONS!G15+TAB6GASCOKETONS!G15+TAB6COALTARTONS!G15+TAB6BKBTONS!G15+TAB6PEATPRTONS!G15+TAB6GWGASTJ!G13+TAB6COGTJ!G13+TAB6BFGTJ!G13+TAB6ORGASTJ!G13</f>
        <v>0</v>
      </c>
      <c r="H13" s="409">
        <f>TAB6ANTONS!H15+TAB6CCTONS!H15+TAB6OBCTONS!H15+TAB6SCTONS!H15+TAB6LIGTONS!H15+TAB6OILSHTONS!H15+TAB6PEATONS!H15+TAB6PFUELTONS!H15+TAB6COKEOCTONS!H15+TAB6GASCOKETONS!H15+TAB6COALTARTONS!H15+TAB6BKBTONS!H15+TAB6PEATPRTONS!H15+TAB6GWGASTJ!H13+TAB6COGTJ!H13+TAB6BFGTJ!H13+TAB6ORGASTJ!H13</f>
        <v>0</v>
      </c>
      <c r="I13" s="409">
        <f>TAB6ANTONS!I15+TAB6CCTONS!I15+TAB6OBCTONS!I15+TAB6SCTONS!I15+TAB6LIGTONS!I15+TAB6OILSHTONS!I15+TAB6PEATONS!I15+TAB6PFUELTONS!I15+TAB6COKEOCTONS!I15+TAB6GASCOKETONS!I15+TAB6COALTARTONS!I15+TAB6BKBTONS!I15+TAB6PEATPRTONS!I15+TAB6GWGASTJ!I13+TAB6COGTJ!I13+TAB6BFGTJ!I13+TAB6ORGASTJ!I13</f>
        <v>0</v>
      </c>
      <c r="J13" s="409">
        <f>TAB6ANTONS!J15+TAB6CCTONS!J15+TAB6OBCTONS!J15+TAB6SCTONS!J15+TAB6LIGTONS!J15+TAB6OILSHTONS!J15+TAB6PEATONS!J15+TAB6PFUELTONS!J15+TAB6COKEOCTONS!J15+TAB6GASCOKETONS!J15+TAB6COALTARTONS!J15+TAB6BKBTONS!J15+TAB6PEATPRTONS!J15+TAB6GWGASTJ!J13+TAB6COGTJ!J13+TAB6BFGTJ!J13+TAB6ORGASTJ!J13</f>
        <v>0</v>
      </c>
      <c r="K13" s="409">
        <f>TAB6ANTONS!K15+TAB6CCTONS!K15+TAB6OBCTONS!K15+TAB6SCTONS!K15+TAB6LIGTONS!K15+TAB6OILSHTONS!K15+TAB6PEATONS!K15+TAB6PFUELTONS!K15+TAB6COKEOCTONS!K15+TAB6GASCOKETONS!K15+TAB6COALTARTONS!K15+TAB6BKBTONS!K15+TAB6PEATPRTONS!K15+TAB6GWGASTJ!K13+TAB6COGTJ!K13+TAB6BFGTJ!K13+TAB6ORGASTJ!K13</f>
        <v>0</v>
      </c>
      <c r="L13" s="409">
        <f>TAB6ANTONS!L15+TAB6CCTONS!L15+TAB6OBCTONS!L15+TAB6SCTONS!L15+TAB6LIGTONS!L15+TAB6OILSHTONS!L15+TAB6PEATONS!L15+TAB6PFUELTONS!L15+TAB6COKEOCTONS!L15+TAB6GASCOKETONS!L15+TAB6COALTARTONS!L15+TAB6BKBTONS!L15+TAB6PEATPRTONS!L15+TAB6GWGASTJ!L13+TAB6COGTJ!L13+TAB6BFGTJ!L13+TAB6ORGASTJ!L13</f>
        <v>0</v>
      </c>
      <c r="M13" s="409">
        <f>TAB6ANTONS!M15+TAB6CCTONS!M15+TAB6OBCTONS!M15+TAB6SCTONS!M15+TAB6LIGTONS!M15+TAB6OILSHTONS!M15+TAB6PEATONS!M15+TAB6PFUELTONS!M15+TAB6COKEOCTONS!M15+TAB6GASCOKETONS!M15+TAB6COALTARTONS!M15+TAB6BKBTONS!M15+TAB6PEATPRTONS!M15+TAB6GWGASTJ!M13+TAB6COGTJ!M13+TAB6BFGTJ!M13+TAB6ORGASTJ!M13</f>
        <v>0</v>
      </c>
      <c r="N13" s="409">
        <f>TAB6ANTONS!N15+TAB6CCTONS!N15+TAB6OBCTONS!N15+TAB6SCTONS!N15+TAB6LIGTONS!N15+TAB6OILSHTONS!N15+TAB6PEATONS!N15+TAB6PFUELTONS!N15+TAB6COKEOCTONS!N15+TAB6GASCOKETONS!N15+TAB6COALTARTONS!N15+TAB6BKBTONS!N15+TAB6PEATPRTONS!N15+TAB6GWGASTJ!N13+TAB6COGTJ!N13+TAB6BFGTJ!N13+TAB6ORGASTJ!N13</f>
        <v>0</v>
      </c>
      <c r="O13" s="409">
        <f>TAB6ANTONS!O15+TAB6CCTONS!O15+TAB6OBCTONS!O15+TAB6SCTONS!O15+TAB6LIGTONS!O15+TAB6OILSHTONS!O15+TAB6PEATONS!O15+TAB6PFUELTONS!O15+TAB6COKEOCTONS!O15+TAB6GASCOKETONS!O15+TAB6COALTARTONS!O15+TAB6BKBTONS!O15+TAB6PEATPRTONS!O15+TAB6GWGASTJ!O13+TAB6COGTJ!O13+TAB6BFGTJ!O13+TAB6ORGASTJ!O13</f>
        <v>0</v>
      </c>
      <c r="P13" s="409">
        <f>TAB6ANTONS!P15+TAB6CCTONS!P15+TAB6OBCTONS!P15+TAB6SCTONS!P15+TAB6LIGTONS!P15+TAB6OILSHTONS!P15+TAB6PEATONS!P15+TAB6PFUELTONS!P15+TAB6COKEOCTONS!P15+TAB6GASCOKETONS!P15+TAB6COALTARTONS!P15+TAB6BKBTONS!P15+TAB6PEATPRTONS!P15+TAB6GWGASTJ!P13+TAB6COGTJ!P13+TAB6BFGTJ!P13+TAB6ORGASTJ!P13</f>
        <v>0</v>
      </c>
      <c r="Q13" s="409">
        <f>TAB6ANTONS!Q15+TAB6CCTONS!Q15+TAB6OBCTONS!Q15+TAB6SCTONS!Q15+TAB6LIGTONS!Q15+TAB6OILSHTONS!Q15+TAB6PEATONS!Q15+TAB6PFUELTONS!Q15+TAB6COKEOCTONS!Q15+TAB6GASCOKETONS!Q15+TAB6COALTARTONS!Q15+TAB6BKBTONS!Q15+TAB6PEATPRTONS!Q15+TAB6GWGASTJ!Q13+TAB6COGTJ!Q13+TAB6BFGTJ!Q13+TAB6ORGASTJ!Q13</f>
        <v>0</v>
      </c>
      <c r="R13" s="409">
        <f>TAB6ANTONS!R15+TAB6CCTONS!R15+TAB6OBCTONS!R15+TAB6SCTONS!R15+TAB6LIGTONS!R15+TAB6OILSHTONS!R15+TAB6PEATONS!R15+TAB6PFUELTONS!R15+TAB6COKEOCTONS!R15+TAB6GASCOKETONS!R15+TAB6COALTARTONS!R15+TAB6BKBTONS!R15+TAB6PEATPRTONS!R15+TAB6GWGASTJ!R13+TAB6COGTJ!R13+TAB6BFGTJ!R13+TAB6ORGASTJ!R13</f>
        <v>0</v>
      </c>
      <c r="S13" s="409">
        <f>TAB6ANTONS!S15+TAB6CCTONS!S15+TAB6OBCTONS!S15+TAB6SCTONS!S15+TAB6LIGTONS!S15+TAB6OILSHTONS!S15+TAB6PEATONS!S15+TAB6PFUELTONS!S15+TAB6COKEOCTONS!S15+TAB6GASCOKETONS!S15+TAB6COALTARTONS!S15+TAB6BKBTONS!S15+TAB6PEATPRTONS!S15+TAB6GWGASTJ!S13+TAB6COGTJ!S13+TAB6BFGTJ!S13+TAB6ORGASTJ!S13</f>
        <v>0</v>
      </c>
      <c r="T13" s="409">
        <f>TAB6ANTONS!T15+TAB6CCTONS!T15+TAB6OBCTONS!T15+TAB6SCTONS!T15+TAB6LIGTONS!T15+TAB6OILSHTONS!T15+TAB6PEATONS!T15+TAB6PFUELTONS!T15+TAB6COKEOCTONS!T15+TAB6GASCOKETONS!T15+TAB6COALTARTONS!T15+TAB6BKBTONS!T15+TAB6PEATPRTONS!T15+TAB6GWGASTJ!T13+TAB6COGTJ!T13+TAB6BFGTJ!T13+TAB6ORGASTJ!T13</f>
        <v>0</v>
      </c>
      <c r="U13" s="409">
        <f>TAB6ANTONS!U15+TAB6CCTONS!U15+TAB6OBCTONS!U15+TAB6SCTONS!U15+TAB6LIGTONS!U15+TAB6OILSHTONS!U15+TAB6PEATONS!U15+TAB6PFUELTONS!U15+TAB6COKEOCTONS!U15+TAB6GASCOKETONS!U15+TAB6COALTARTONS!U15+TAB6BKBTONS!U15+TAB6PEATPRTONS!U15+TAB6GWGASTJ!U13+TAB6COGTJ!U13+TAB6BFGTJ!U13+TAB6ORGASTJ!U13</f>
        <v>0</v>
      </c>
      <c r="V13" s="409">
        <f>TAB6ANTONS!V15+TAB6CCTONS!V15+TAB6OBCTONS!V15+TAB6SCTONS!V15+TAB6LIGTONS!V15+TAB6OILSHTONS!V15+TAB6PEATONS!V15+TAB6PFUELTONS!V15+TAB6COKEOCTONS!V15+TAB6GASCOKETONS!V15+TAB6COALTARTONS!V15+TAB6BKBTONS!V15+TAB6PEATPRTONS!V15+TAB6GWGASTJ!V13+TAB6COGTJ!V13+TAB6BFGTJ!V13+TAB6ORGASTJ!V13</f>
        <v>0</v>
      </c>
      <c r="W13" s="409">
        <f>TAB6ANTONS!W15+TAB6CCTONS!W15+TAB6OBCTONS!W15+TAB6SCTONS!W15+TAB6LIGTONS!W15+TAB6OILSHTONS!W15+TAB6PEATONS!W15+TAB6PFUELTONS!W15+TAB6COKEOCTONS!W15+TAB6GASCOKETONS!W15+TAB6COALTARTONS!W15+TAB6BKBTONS!W15+TAB6PEATPRTONS!W15+TAB6GWGASTJ!W13+TAB6COGTJ!W13+TAB6BFGTJ!W13+TAB6ORGASTJ!W13</f>
        <v>0</v>
      </c>
      <c r="X13" s="409">
        <f>TAB6ANTONS!X15+TAB6CCTONS!X15+TAB6OBCTONS!X15+TAB6SCTONS!X15+TAB6LIGTONS!X15+TAB6OILSHTONS!X15+TAB6PEATONS!X15+TAB6PFUELTONS!X15+TAB6COKEOCTONS!X15+TAB6GASCOKETONS!X15+TAB6COALTARTONS!X15+TAB6BKBTONS!X15+TAB6PEATPRTONS!X15+TAB6GWGASTJ!X13+TAB6COGTJ!X13+TAB6BFGTJ!X13+TAB6ORGASTJ!X13</f>
        <v>0</v>
      </c>
      <c r="Y13" s="409">
        <f>TAB6ANTONS!Y15+TAB6CCTONS!Y15+TAB6OBCTONS!Y15+TAB6SCTONS!Y15+TAB6LIGTONS!Y15+TAB6OILSHTONS!Y15+TAB6PEATONS!Y15+TAB6PFUELTONS!Y15+TAB6COKEOCTONS!Y15+TAB6GASCOKETONS!Y15+TAB6COALTARTONS!Y15+TAB6BKBTONS!Y15+TAB6PEATPRTONS!Y15+TAB6GWGASTJ!Y13+TAB6COGTJ!Y13+TAB6BFGTJ!Y13+TAB6ORGASTJ!Y13</f>
        <v>0</v>
      </c>
      <c r="Z13" s="409">
        <f>TAB6ANTONS!Z15+TAB6CCTONS!Z15+TAB6OBCTONS!Z15+TAB6SCTONS!Z15+TAB6LIGTONS!Z15+TAB6OILSHTONS!Z15+TAB6PEATONS!Z15+TAB6PFUELTONS!Z15+TAB6COKEOCTONS!Z15+TAB6GASCOKETONS!Z15+TAB6COALTARTONS!Z15+TAB6BKBTONS!Z15+TAB6PEATPRTONS!Z15+TAB6GWGASTJ!Z13+TAB6COGTJ!Z13+TAB6BFGTJ!Z13+TAB6ORGASTJ!Z13</f>
        <v>0</v>
      </c>
      <c r="AA13" s="409">
        <f>TAB6ANTONS!AA15+TAB6CCTONS!AA15+TAB6OBCTONS!AA15+TAB6SCTONS!AA15+TAB6LIGTONS!AA15+TAB6OILSHTONS!AA15+TAB6PEATONS!AA15+TAB6PFUELTONS!AA15+TAB6COKEOCTONS!AA15+TAB6GASCOKETONS!AA15+TAB6COALTARTONS!AA15+TAB6BKBTONS!AA15+TAB6PEATPRTONS!AA15+TAB6GWGASTJ!AA13+TAB6COGTJ!AA13+TAB6BFGTJ!AA13+TAB6ORGASTJ!AA13</f>
        <v>0</v>
      </c>
      <c r="AB13" s="409">
        <f>TAB6ANTONS!AB15+TAB6CCTONS!AB15+TAB6OBCTONS!AB15+TAB6SCTONS!AB15+TAB6LIGTONS!AB15+TAB6OILSHTONS!AB15+TAB6PEATONS!AB15+TAB6PFUELTONS!AB15+TAB6COKEOCTONS!AB15+TAB6GASCOKETONS!AB15+TAB6COALTARTONS!AB15+TAB6BKBTONS!AB15+TAB6PEATPRTONS!AB15+TAB6GWGASTJ!AB13+TAB6COGTJ!AB13+TAB6BFGTJ!AB13+TAB6ORGASTJ!AB13</f>
        <v>0</v>
      </c>
      <c r="AC13" s="1054" t="s">
        <v>2271</v>
      </c>
      <c r="AF13" s="796" t="s">
        <v>189</v>
      </c>
      <c r="AG13" s="409">
        <f>TAB6ANTONS!AG15+TAB6CCTONS!AF15+TAB6OBCTONS!AF15+TAB6SCTONS!AF15+TAB6LIGTONS!AF15+TAB6OILSHTONS!AF15+TAB6PEATONS!AF15+TAB6PFUELTONS!AF15+TAB6COKEOCTONS!AF15+TAB6GASCOKETONS!AF15+TAB6COALTARTONS!AF15+TAB6BKBTONS!AF15+TAB6PEATPRTONS!AF15+TAB6GWGASTJ!AF13+TAB6COGTJ!AF13+TAB6BFGTJ!AF13+TAB6ORGASTJ!AF13</f>
        <v>0</v>
      </c>
      <c r="AH13" s="409">
        <f>TAB6ANTONS!AH15+TAB6CCTONS!AG15+TAB6OBCTONS!AG15+TAB6SCTONS!AG15+TAB6LIGTONS!AG15+TAB6OILSHTONS!AG15+TAB6PEATONS!AG15+TAB6PFUELTONS!AG15+TAB6COKEOCTONS!AG15+TAB6GASCOKETONS!AG15+TAB6COALTARTONS!AG15+TAB6BKBTONS!AG15+TAB6PEATPRTONS!AG15+TAB6GWGASTJ!AG13+TAB6COGTJ!AG13+TAB6BFGTJ!AG13+TAB6ORGASTJ!AG13</f>
        <v>0</v>
      </c>
      <c r="AI13" s="409">
        <f>TAB6ANTONS!AI15+TAB6CCTONS!AH15+TAB6OBCTONS!AH15+TAB6SCTONS!AH15+TAB6LIGTONS!AH15+TAB6OILSHTONS!AH15+TAB6PEATONS!AH15+TAB6PFUELTONS!AH15+TAB6COKEOCTONS!AH15+TAB6GASCOKETONS!AH15+TAB6COALTARTONS!AH15+TAB6BKBTONS!AH15+TAB6PEATPRTONS!AH15+TAB6GWGASTJ!AH13+TAB6COGTJ!AH13+TAB6BFGTJ!AH13+TAB6ORGASTJ!AH13</f>
        <v>0</v>
      </c>
      <c r="AJ13" s="409">
        <f>TAB6ANTONS!AJ15+TAB6CCTONS!AI15+TAB6OBCTONS!AI15+TAB6SCTONS!AI15+TAB6LIGTONS!AI15+TAB6OILSHTONS!AI15+TAB6PEATONS!AI15+TAB6PFUELTONS!AI15+TAB6COKEOCTONS!AI15+TAB6GASCOKETONS!AI15+TAB6COALTARTONS!AI15+TAB6BKBTONS!AI15+TAB6PEATPRTONS!AI15+TAB6GWGASTJ!AI13+TAB6COGTJ!AI13+TAB6BFGTJ!AI13+TAB6ORGASTJ!AI13</f>
        <v>0</v>
      </c>
      <c r="AK13" s="409">
        <f>TAB6ANTONS!AK15+TAB6CCTONS!AJ15+TAB6OBCTONS!AJ15+TAB6SCTONS!AJ15+TAB6LIGTONS!AJ15+TAB6OILSHTONS!AJ15+TAB6PEATONS!AJ15+TAB6PFUELTONS!AJ15+TAB6COKEOCTONS!AJ15+TAB6GASCOKETONS!AJ15+TAB6COALTARTONS!AJ15+TAB6BKBTONS!AJ15+TAB6PEATPRTONS!AJ15+TAB6GWGASTJ!AJ13+TAB6COGTJ!AJ13+TAB6BFGTJ!AJ13+TAB6ORGASTJ!AJ13</f>
        <v>0</v>
      </c>
      <c r="AL13" s="409">
        <f>TAB6ANTONS!AL15+TAB6CCTONS!AK15+TAB6OBCTONS!AK15+TAB6SCTONS!AK15+TAB6LIGTONS!AK15+TAB6OILSHTONS!AK15+TAB6PEATONS!AK15+TAB6PFUELTONS!AK15+TAB6COKEOCTONS!AK15+TAB6GASCOKETONS!AK15+TAB6COALTARTONS!AK15+TAB6BKBTONS!AK15+TAB6PEATPRTONS!AK15+TAB6GWGASTJ!AK13+TAB6COGTJ!AK13+TAB6BFGTJ!AK13+TAB6ORGASTJ!AK13</f>
        <v>0</v>
      </c>
      <c r="AM13" s="409">
        <f>TAB6ANTONS!AM15+TAB6CCTONS!AL15+TAB6OBCTONS!AL15+TAB6SCTONS!AL15+TAB6LIGTONS!AL15+TAB6OILSHTONS!AL15+TAB6PEATONS!AL15+TAB6PFUELTONS!AL15+TAB6COKEOCTONS!AL15+TAB6GASCOKETONS!AL15+TAB6COALTARTONS!AL15+TAB6BKBTONS!AL15+TAB6PEATPRTONS!AL15+TAB6GWGASTJ!AL13+TAB6COGTJ!AL13+TAB6BFGTJ!AL13+TAB6ORGASTJ!AL13</f>
        <v>0</v>
      </c>
      <c r="AN13" s="409">
        <f>TAB6ANTONS!AN15+TAB6CCTONS!AM15+TAB6OBCTONS!AM15+TAB6SCTONS!AM15+TAB6LIGTONS!AM15+TAB6OILSHTONS!AM15+TAB6PEATONS!AM15+TAB6PFUELTONS!AM15+TAB6COKEOCTONS!AM15+TAB6GASCOKETONS!AM15+TAB6COALTARTONS!AM15+TAB6BKBTONS!AM15+TAB6PEATPRTONS!AM15+TAB6GWGASTJ!AM13+TAB6COGTJ!AM13+TAB6BFGTJ!AM13+TAB6ORGASTJ!AM13</f>
        <v>0</v>
      </c>
      <c r="AO13" s="409">
        <f>TAB6ANTONS!AO15+TAB6CCTONS!AN15+TAB6OBCTONS!AN15+TAB6SCTONS!AN15+TAB6LIGTONS!AN15+TAB6OILSHTONS!AN15+TAB6PEATONS!AN15+TAB6PFUELTONS!AN15+TAB6COKEOCTONS!AN15+TAB6GASCOKETONS!AN15+TAB6COALTARTONS!AN15+TAB6BKBTONS!AN15+TAB6PEATPRTONS!AN15+TAB6GWGASTJ!AN13+TAB6COGTJ!AN13+TAB6BFGTJ!AN13+TAB6ORGASTJ!AN13</f>
        <v>0</v>
      </c>
      <c r="AP13" s="409">
        <f>TAB6ANTONS!AP15+TAB6CCTONS!AO15+TAB6OBCTONS!AO15+TAB6SCTONS!AO15+TAB6LIGTONS!AO15+TAB6OILSHTONS!AO15+TAB6PEATONS!AO15+TAB6PFUELTONS!AO15+TAB6COKEOCTONS!AO15+TAB6GASCOKETONS!AO15+TAB6COALTARTONS!AO15+TAB6BKBTONS!AO15+TAB6PEATPRTONS!AO15+TAB6GWGASTJ!AO13+TAB6COGTJ!AO13+TAB6BFGTJ!AO13+TAB6ORGASTJ!AO13</f>
        <v>0</v>
      </c>
      <c r="AQ13" s="409">
        <f>TAB6ANTONS!AQ15+TAB6CCTONS!AP15+TAB6OBCTONS!AP15+TAB6SCTONS!AP15+TAB6LIGTONS!AP15+TAB6OILSHTONS!AP15+TAB6PEATONS!AP15+TAB6PFUELTONS!AP15+TAB6COKEOCTONS!AP15+TAB6GASCOKETONS!AP15+TAB6COALTARTONS!AP15+TAB6BKBTONS!AP15+TAB6PEATPRTONS!AP15+TAB6GWGASTJ!AP13+TAB6COGTJ!AP13+TAB6BFGTJ!AP13+TAB6ORGASTJ!AP13</f>
        <v>0</v>
      </c>
      <c r="AR13" s="409">
        <f>TAB6ANTONS!AR15+TAB6CCTONS!AQ15+TAB6OBCTONS!AQ15+TAB6SCTONS!AQ15+TAB6LIGTONS!AQ15+TAB6OILSHTONS!AQ15+TAB6PEATONS!AQ15+TAB6PFUELTONS!AQ15+TAB6COKEOCTONS!AQ15+TAB6GASCOKETONS!AQ15+TAB6COALTARTONS!AQ15+TAB6BKBTONS!AQ15+TAB6PEATPRTONS!AQ15+TAB6GWGASTJ!AQ13+TAB6COGTJ!AQ13+TAB6BFGTJ!AQ13+TAB6ORGASTJ!AQ13</f>
        <v>0</v>
      </c>
      <c r="AS13" s="409">
        <f>TAB6ANTONS!AS15+TAB6CCTONS!AR15+TAB6OBCTONS!AR15+TAB6SCTONS!AR15+TAB6LIGTONS!AR15+TAB6OILSHTONS!AR15+TAB6PEATONS!AR15+TAB6PFUELTONS!AR15+TAB6COKEOCTONS!AR15+TAB6GASCOKETONS!AR15+TAB6COALTARTONS!AR15+TAB6BKBTONS!AR15+TAB6PEATPRTONS!AR15+TAB6GWGASTJ!AR13+TAB6COGTJ!AR13+TAB6BFGTJ!AR13+TAB6ORGASTJ!AR13</f>
        <v>0</v>
      </c>
      <c r="AT13" s="409">
        <f>TAB6ANTONS!AT15+TAB6CCTONS!AS15+TAB6OBCTONS!AS15+TAB6SCTONS!AS15+TAB6LIGTONS!AS15+TAB6OILSHTONS!AS15+TAB6PEATONS!AS15+TAB6PFUELTONS!AS15+TAB6COKEOCTONS!AS15+TAB6GASCOKETONS!AS15+TAB6COALTARTONS!AS15+TAB6BKBTONS!AS15+TAB6PEATPRTONS!AS15+TAB6GWGASTJ!AS13+TAB6COGTJ!AS13+TAB6BFGTJ!AS13+TAB6ORGASTJ!AS13</f>
        <v>0</v>
      </c>
      <c r="AU13" s="409">
        <f>TAB6ANTONS!AU15+TAB6CCTONS!AT15+TAB6OBCTONS!AT15+TAB6SCTONS!AT15+TAB6LIGTONS!AT15+TAB6OILSHTONS!AT15+TAB6PEATONS!AT15+TAB6PFUELTONS!AT15+TAB6COKEOCTONS!AT15+TAB6GASCOKETONS!AT15+TAB6COALTARTONS!AT15+TAB6BKBTONS!AT15+TAB6PEATPRTONS!AT15+TAB6GWGASTJ!AT13+TAB6COGTJ!AT13+TAB6BFGTJ!AT13+TAB6ORGASTJ!AT13</f>
        <v>0</v>
      </c>
      <c r="AV13" s="409">
        <f>TAB6ANTONS!AV15+TAB6CCTONS!AU15+TAB6OBCTONS!AU15+TAB6SCTONS!AU15+TAB6LIGTONS!AU15+TAB6OILSHTONS!AU15+TAB6PEATONS!AU15+TAB6PFUELTONS!AU15+TAB6COKEOCTONS!AU15+TAB6GASCOKETONS!AU15+TAB6COALTARTONS!AU15+TAB6BKBTONS!AU15+TAB6PEATPRTONS!AU15+TAB6GWGASTJ!AU13+TAB6COGTJ!AU13+TAB6BFGTJ!AU13+TAB6ORGASTJ!AU13</f>
        <v>0</v>
      </c>
      <c r="AW13" s="409">
        <f>TAB6ANTONS!AW15+TAB6CCTONS!AV15+TAB6OBCTONS!AV15+TAB6SCTONS!AV15+TAB6LIGTONS!AV15+TAB6OILSHTONS!AV15+TAB6PEATONS!AV15+TAB6PFUELTONS!AV15+TAB6COKEOCTONS!AV15+TAB6GASCOKETONS!AV15+TAB6COALTARTONS!AV15+TAB6BKBTONS!AV15+TAB6PEATPRTONS!AV15+TAB6GWGASTJ!AV13+TAB6COGTJ!AV13+TAB6BFGTJ!AV13+TAB6ORGASTJ!AV13</f>
        <v>0</v>
      </c>
      <c r="AX13" s="409">
        <f>TAB6ANTONS!AX15+TAB6CCTONS!AW15+TAB6OBCTONS!AW15+TAB6SCTONS!AW15+TAB6LIGTONS!AW15+TAB6OILSHTONS!AW15+TAB6PEATONS!AW15+TAB6PFUELTONS!AW15+TAB6COKEOCTONS!AW15+TAB6GASCOKETONS!AW15+TAB6COALTARTONS!AW15+TAB6BKBTONS!AW15+TAB6PEATPRTONS!AW15+TAB6GWGASTJ!AW13+TAB6COGTJ!AW13+TAB6BFGTJ!AW13+TAB6ORGASTJ!AW13</f>
        <v>0</v>
      </c>
      <c r="AY13" s="409">
        <f>TAB6ANTONS!AY15+TAB6CCTONS!AX15+TAB6OBCTONS!AX15+TAB6SCTONS!AX15+TAB6LIGTONS!AX15+TAB6OILSHTONS!AX15+TAB6PEATONS!AX15+TAB6PFUELTONS!AX15+TAB6COKEOCTONS!AX15+TAB6GASCOKETONS!AX15+TAB6COALTARTONS!AX15+TAB6BKBTONS!AX15+TAB6PEATPRTONS!AX15+TAB6GWGASTJ!AX13+TAB6COGTJ!AX13+TAB6BFGTJ!AX13+TAB6ORGASTJ!AX13</f>
        <v>0</v>
      </c>
      <c r="AZ13" s="409">
        <f>TAB6ANTONS!AZ15+TAB6CCTONS!AY15+TAB6OBCTONS!AY15+TAB6SCTONS!AY15+TAB6LIGTONS!AY15+TAB6OILSHTONS!AY15+TAB6PEATONS!AY15+TAB6PFUELTONS!AY15+TAB6COKEOCTONS!AY15+TAB6GASCOKETONS!AY15+TAB6COALTARTONS!AY15+TAB6BKBTONS!AY15+TAB6PEATPRTONS!AY15+TAB6GWGASTJ!AY13+TAB6COGTJ!AY13+TAB6BFGTJ!AY13+TAB6ORGASTJ!AY13</f>
        <v>0</v>
      </c>
      <c r="BA13" s="409">
        <f>TAB6ANTONS!BA15+TAB6CCTONS!AZ15+TAB6OBCTONS!AZ15+TAB6SCTONS!AZ15+TAB6LIGTONS!AZ15+TAB6OILSHTONS!AZ15+TAB6PEATONS!AZ15+TAB6PFUELTONS!AZ15+TAB6COKEOCTONS!AZ15+TAB6GASCOKETONS!AZ15+TAB6COALTARTONS!AZ15+TAB6BKBTONS!AZ15+TAB6PEATPRTONS!AZ15+TAB6GWGASTJ!AZ13+TAB6COGTJ!AZ13+TAB6BFGTJ!AZ13+TAB6ORGASTJ!AZ13</f>
        <v>0</v>
      </c>
      <c r="BB13" s="409">
        <f>TAB6ANTONS!BB15+TAB6CCTONS!BA15+TAB6OBCTONS!BA15+TAB6SCTONS!BA15+TAB6LIGTONS!BA15+TAB6OILSHTONS!BA15+TAB6PEATONS!BA15+TAB6PFUELTONS!BA15+TAB6COKEOCTONS!BA15+TAB6GASCOKETONS!BA15+TAB6COALTARTONS!BA15+TAB6BKBTONS!BA15+TAB6PEATPRTONS!BA15+TAB6GWGASTJ!BA13+TAB6COGTJ!BA13+TAB6BFGTJ!BA13+TAB6ORGASTJ!BA13</f>
        <v>0</v>
      </c>
      <c r="BC13" s="409">
        <f>TAB6ANTONS!BC15+TAB6CCTONS!BB15+TAB6OBCTONS!BB15+TAB6SCTONS!BB15+TAB6LIGTONS!BB15+TAB6OILSHTONS!BB15+TAB6PEATONS!BB15+TAB6PFUELTONS!BB15+TAB6COKEOCTONS!BB15+TAB6GASCOKETONS!BB15+TAB6COALTARTONS!BB15+TAB6BKBTONS!BB15+TAB6PEATPRTONS!BB15+TAB6GWGASTJ!BB13+TAB6COGTJ!BB13+TAB6BFGTJ!BB13+TAB6ORGASTJ!BB13</f>
        <v>0</v>
      </c>
      <c r="BD13" s="409">
        <f>TAB6ANTONS!BD15+TAB6CCTONS!BC15+TAB6OBCTONS!BC15+TAB6SCTONS!BC15+TAB6LIGTONS!BC15+TAB6OILSHTONS!BC15+TAB6PEATONS!BC15+TAB6PFUELTONS!BC15+TAB6COKEOCTONS!BC15+TAB6GASCOKETONS!BC15+TAB6COALTARTONS!BC15+TAB6BKBTONS!BC15+TAB6PEATPRTONS!BC15+TAB6GWGASTJ!BC13+TAB6COGTJ!BC13+TAB6BFGTJ!BC13+TAB6ORGASTJ!BC13</f>
        <v>0</v>
      </c>
      <c r="BK13" s="95" t="s">
        <v>189</v>
      </c>
      <c r="BL13" s="95" t="s">
        <v>336</v>
      </c>
      <c r="BM13" s="95" t="s">
        <v>2039</v>
      </c>
    </row>
    <row r="14" spans="1:65" s="140" customFormat="1" ht="10.5" customHeight="1">
      <c r="A14" s="775"/>
      <c r="B14" s="775"/>
      <c r="C14" s="775"/>
      <c r="D14" s="775"/>
      <c r="E14" s="409">
        <f>TAB6ANTONS!E20+TAB6CCTONS!E20+TAB6OBCTONS!E20+TAB6SCTONS!E20+TAB6LIGTONS!E20+TAB6OILSHTONS!E20+TAB6PEATONS!E20+TAB6PFUELTONS!E20+TAB6COKEOCTONS!E20+TAB6GASCOKETONS!E20+TAB6COALTARTONS!E20+TAB6BKBTONS!E20+TAB6PEATPRTONS!E20+TAB6GWGASTJ!E17+TAB6COGTJ!E17+TAB6BFGTJ!E17+TAB6ORGASTJ!E17</f>
        <v>0</v>
      </c>
      <c r="F14" s="409">
        <f>TAB6ANTONS!F20+TAB6CCTONS!F20+TAB6OBCTONS!F20+TAB6SCTONS!F20+TAB6LIGTONS!F20+TAB6OILSHTONS!F20+TAB6PEATONS!F20+TAB6PFUELTONS!F20+TAB6COKEOCTONS!F20+TAB6GASCOKETONS!F20+TAB6COALTARTONS!F20+TAB6BKBTONS!F20+TAB6PEATPRTONS!F20+TAB6GWGASTJ!F17+TAB6COGTJ!F17+TAB6BFGTJ!F17+TAB6ORGASTJ!F17</f>
        <v>0</v>
      </c>
      <c r="G14" s="409">
        <f>TAB6ANTONS!G20+TAB6CCTONS!G20+TAB6OBCTONS!G20+TAB6SCTONS!G20+TAB6LIGTONS!G20+TAB6OILSHTONS!G20+TAB6PEATONS!G20+TAB6PFUELTONS!G20+TAB6COKEOCTONS!G20+TAB6GASCOKETONS!G20+TAB6COALTARTONS!G20+TAB6BKBTONS!G20+TAB6PEATPRTONS!G20+TAB6GWGASTJ!G17+TAB6COGTJ!G17+TAB6BFGTJ!G17+TAB6ORGASTJ!G17</f>
        <v>0</v>
      </c>
      <c r="H14" s="409">
        <f>TAB6ANTONS!H20+TAB6CCTONS!H20+TAB6OBCTONS!H20+TAB6SCTONS!H20+TAB6LIGTONS!H20+TAB6OILSHTONS!H20+TAB6PEATONS!H20+TAB6PFUELTONS!H20+TAB6COKEOCTONS!H20+TAB6GASCOKETONS!H20+TAB6COALTARTONS!H20+TAB6BKBTONS!H20+TAB6PEATPRTONS!H20+TAB6GWGASTJ!H17+TAB6COGTJ!H17+TAB6BFGTJ!H17+TAB6ORGASTJ!H17</f>
        <v>0</v>
      </c>
      <c r="I14" s="409">
        <f>TAB6ANTONS!I20+TAB6CCTONS!I20+TAB6OBCTONS!I20+TAB6SCTONS!I20+TAB6LIGTONS!I20+TAB6OILSHTONS!I20+TAB6PEATONS!I20+TAB6PFUELTONS!I20+TAB6COKEOCTONS!I20+TAB6GASCOKETONS!I20+TAB6COALTARTONS!I20+TAB6BKBTONS!I20+TAB6PEATPRTONS!I20+TAB6GWGASTJ!I17+TAB6COGTJ!I17+TAB6BFGTJ!I17+TAB6ORGASTJ!I17</f>
        <v>0</v>
      </c>
      <c r="J14" s="409">
        <f>TAB6ANTONS!J20+TAB6CCTONS!J20+TAB6OBCTONS!J20+TAB6SCTONS!J20+TAB6LIGTONS!J20+TAB6OILSHTONS!J20+TAB6PEATONS!J20+TAB6PFUELTONS!J20+TAB6COKEOCTONS!J20+TAB6GASCOKETONS!J20+TAB6COALTARTONS!J20+TAB6BKBTONS!J20+TAB6PEATPRTONS!J20+TAB6GWGASTJ!J17+TAB6COGTJ!J17+TAB6BFGTJ!J17+TAB6ORGASTJ!J17</f>
        <v>0</v>
      </c>
      <c r="K14" s="409">
        <f>TAB6ANTONS!K20+TAB6CCTONS!K20+TAB6OBCTONS!K20+TAB6SCTONS!K20+TAB6LIGTONS!K20+TAB6OILSHTONS!K20+TAB6PEATONS!K20+TAB6PFUELTONS!K20+TAB6COKEOCTONS!K20+TAB6GASCOKETONS!K20+TAB6COALTARTONS!K20+TAB6BKBTONS!K20+TAB6PEATPRTONS!K20+TAB6GWGASTJ!K17+TAB6COGTJ!K17+TAB6BFGTJ!K17+TAB6ORGASTJ!K17</f>
        <v>0</v>
      </c>
      <c r="L14" s="409">
        <f>TAB6ANTONS!L20+TAB6CCTONS!L20+TAB6OBCTONS!L20+TAB6SCTONS!L20+TAB6LIGTONS!L20+TAB6OILSHTONS!L20+TAB6PEATONS!L20+TAB6PFUELTONS!L20+TAB6COKEOCTONS!L20+TAB6GASCOKETONS!L20+TAB6COALTARTONS!L20+TAB6BKBTONS!L20+TAB6PEATPRTONS!L20+TAB6GWGASTJ!L17+TAB6COGTJ!L17+TAB6BFGTJ!L17+TAB6ORGASTJ!L17</f>
        <v>0</v>
      </c>
      <c r="M14" s="409">
        <f>TAB6ANTONS!M20+TAB6CCTONS!M20+TAB6OBCTONS!M20+TAB6SCTONS!M20+TAB6LIGTONS!M20+TAB6OILSHTONS!M20+TAB6PEATONS!M20+TAB6PFUELTONS!M20+TAB6COKEOCTONS!M20+TAB6GASCOKETONS!M20+TAB6COALTARTONS!M20+TAB6BKBTONS!M20+TAB6PEATPRTONS!M20+TAB6GWGASTJ!M17+TAB6COGTJ!M17+TAB6BFGTJ!M17+TAB6ORGASTJ!M17</f>
        <v>0</v>
      </c>
      <c r="N14" s="409">
        <f>TAB6ANTONS!N20+TAB6CCTONS!N20+TAB6OBCTONS!N20+TAB6SCTONS!N20+TAB6LIGTONS!N20+TAB6OILSHTONS!N20+TAB6PEATONS!N20+TAB6PFUELTONS!N20+TAB6COKEOCTONS!N20+TAB6GASCOKETONS!N20+TAB6COALTARTONS!N20+TAB6BKBTONS!N20+TAB6PEATPRTONS!N20+TAB6GWGASTJ!N17+TAB6COGTJ!N17+TAB6BFGTJ!N17+TAB6ORGASTJ!N17</f>
        <v>0</v>
      </c>
      <c r="O14" s="409">
        <f>TAB6ANTONS!O20+TAB6CCTONS!O20+TAB6OBCTONS!O20+TAB6SCTONS!O20+TAB6LIGTONS!O20+TAB6OILSHTONS!O20+TAB6PEATONS!O20+TAB6PFUELTONS!O20+TAB6COKEOCTONS!O20+TAB6GASCOKETONS!O20+TAB6COALTARTONS!O20+TAB6BKBTONS!O20+TAB6PEATPRTONS!O20+TAB6GWGASTJ!O17+TAB6COGTJ!O17+TAB6BFGTJ!O17+TAB6ORGASTJ!O17</f>
        <v>0</v>
      </c>
      <c r="P14" s="409">
        <f>TAB6ANTONS!P20+TAB6CCTONS!P20+TAB6OBCTONS!P20+TAB6SCTONS!P20+TAB6LIGTONS!P20+TAB6OILSHTONS!P20+TAB6PEATONS!P20+TAB6PFUELTONS!P20+TAB6COKEOCTONS!P20+TAB6GASCOKETONS!P20+TAB6COALTARTONS!P20+TAB6BKBTONS!P20+TAB6PEATPRTONS!P20+TAB6GWGASTJ!P17+TAB6COGTJ!P17+TAB6BFGTJ!P17+TAB6ORGASTJ!P17</f>
        <v>0</v>
      </c>
      <c r="Q14" s="409">
        <f>TAB6ANTONS!Q20+TAB6CCTONS!Q20+TAB6OBCTONS!Q20+TAB6SCTONS!Q20+TAB6LIGTONS!Q20+TAB6OILSHTONS!Q20+TAB6PEATONS!Q20+TAB6PFUELTONS!Q20+TAB6COKEOCTONS!Q20+TAB6GASCOKETONS!Q20+TAB6COALTARTONS!Q20+TAB6BKBTONS!Q20+TAB6PEATPRTONS!Q20+TAB6GWGASTJ!Q17+TAB6COGTJ!Q17+TAB6BFGTJ!Q17+TAB6ORGASTJ!Q17</f>
        <v>0</v>
      </c>
      <c r="R14" s="409">
        <f>TAB6ANTONS!R20+TAB6CCTONS!R20+TAB6OBCTONS!R20+TAB6SCTONS!R20+TAB6LIGTONS!R20+TAB6OILSHTONS!R20+TAB6PEATONS!R20+TAB6PFUELTONS!R20+TAB6COKEOCTONS!R20+TAB6GASCOKETONS!R20+TAB6COALTARTONS!R20+TAB6BKBTONS!R20+TAB6PEATPRTONS!R20+TAB6GWGASTJ!R17+TAB6COGTJ!R17+TAB6BFGTJ!R17+TAB6ORGASTJ!R17</f>
        <v>0</v>
      </c>
      <c r="S14" s="409">
        <f>TAB6ANTONS!S20+TAB6CCTONS!S20+TAB6OBCTONS!S20+TAB6SCTONS!S20+TAB6LIGTONS!S20+TAB6OILSHTONS!S20+TAB6PEATONS!S20+TAB6PFUELTONS!S20+TAB6COKEOCTONS!S20+TAB6GASCOKETONS!S20+TAB6COALTARTONS!S20+TAB6BKBTONS!S20+TAB6PEATPRTONS!S20+TAB6GWGASTJ!S17+TAB6COGTJ!S17+TAB6BFGTJ!S17+TAB6ORGASTJ!S17</f>
        <v>0</v>
      </c>
      <c r="T14" s="409">
        <f>TAB6ANTONS!T20+TAB6CCTONS!T20+TAB6OBCTONS!T20+TAB6SCTONS!T20+TAB6LIGTONS!T20+TAB6OILSHTONS!T20+TAB6PEATONS!T20+TAB6PFUELTONS!T20+TAB6COKEOCTONS!T20+TAB6GASCOKETONS!T20+TAB6COALTARTONS!T20+TAB6BKBTONS!T20+TAB6PEATPRTONS!T20+TAB6GWGASTJ!T17+TAB6COGTJ!T17+TAB6BFGTJ!T17+TAB6ORGASTJ!T17</f>
        <v>0</v>
      </c>
      <c r="U14" s="409">
        <f>TAB6ANTONS!U20+TAB6CCTONS!U20+TAB6OBCTONS!U20+TAB6SCTONS!U20+TAB6LIGTONS!U20+TAB6OILSHTONS!U20+TAB6PEATONS!U20+TAB6PFUELTONS!U20+TAB6COKEOCTONS!U20+TAB6GASCOKETONS!U20+TAB6COALTARTONS!U20+TAB6BKBTONS!U20+TAB6PEATPRTONS!U20+TAB6GWGASTJ!U17+TAB6COGTJ!U17+TAB6BFGTJ!U17+TAB6ORGASTJ!U17</f>
        <v>0</v>
      </c>
      <c r="V14" s="409">
        <f>TAB6ANTONS!V20+TAB6CCTONS!V20+TAB6OBCTONS!V20+TAB6SCTONS!V20+TAB6LIGTONS!V20+TAB6OILSHTONS!V20+TAB6PEATONS!V20+TAB6PFUELTONS!V20+TAB6COKEOCTONS!V20+TAB6GASCOKETONS!V20+TAB6COALTARTONS!V20+TAB6BKBTONS!V20+TAB6PEATPRTONS!V20+TAB6GWGASTJ!V17+TAB6COGTJ!V17+TAB6BFGTJ!V17+TAB6ORGASTJ!V17</f>
        <v>0</v>
      </c>
      <c r="W14" s="409">
        <f>TAB6ANTONS!W20+TAB6CCTONS!W20+TAB6OBCTONS!W20+TAB6SCTONS!W20+TAB6LIGTONS!W20+TAB6OILSHTONS!W20+TAB6PEATONS!W20+TAB6PFUELTONS!W20+TAB6COKEOCTONS!W20+TAB6GASCOKETONS!W20+TAB6COALTARTONS!W20+TAB6BKBTONS!W20+TAB6PEATPRTONS!W20+TAB6GWGASTJ!W17+TAB6COGTJ!W17+TAB6BFGTJ!W17+TAB6ORGASTJ!W17</f>
        <v>0</v>
      </c>
      <c r="X14" s="409">
        <f>TAB6ANTONS!X20+TAB6CCTONS!X20+TAB6OBCTONS!X20+TAB6SCTONS!X20+TAB6LIGTONS!X20+TAB6OILSHTONS!X20+TAB6PEATONS!X20+TAB6PFUELTONS!X20+TAB6COKEOCTONS!X20+TAB6GASCOKETONS!X20+TAB6COALTARTONS!X20+TAB6BKBTONS!X20+TAB6PEATPRTONS!X20+TAB6GWGASTJ!X17+TAB6COGTJ!X17+TAB6BFGTJ!X17+TAB6ORGASTJ!X17</f>
        <v>0</v>
      </c>
      <c r="Y14" s="409">
        <f>TAB6ANTONS!Y20+TAB6CCTONS!Y20+TAB6OBCTONS!Y20+TAB6SCTONS!Y20+TAB6LIGTONS!Y20+TAB6OILSHTONS!Y20+TAB6PEATONS!Y20+TAB6PFUELTONS!Y20+TAB6COKEOCTONS!Y20+TAB6GASCOKETONS!Y20+TAB6COALTARTONS!Y20+TAB6BKBTONS!Y20+TAB6PEATPRTONS!Y20+TAB6GWGASTJ!Y17+TAB6COGTJ!Y17+TAB6BFGTJ!Y17+TAB6ORGASTJ!Y17</f>
        <v>0</v>
      </c>
      <c r="Z14" s="409">
        <f>TAB6ANTONS!Z20+TAB6CCTONS!Z20+TAB6OBCTONS!Z20+TAB6SCTONS!Z20+TAB6LIGTONS!Z20+TAB6OILSHTONS!Z20+TAB6PEATONS!Z20+TAB6PFUELTONS!Z20+TAB6COKEOCTONS!Z20+TAB6GASCOKETONS!Z20+TAB6COALTARTONS!Z20+TAB6BKBTONS!Z20+TAB6PEATPRTONS!Z20+TAB6GWGASTJ!Z17+TAB6COGTJ!Z17+TAB6BFGTJ!Z17+TAB6ORGASTJ!Z17</f>
        <v>0</v>
      </c>
      <c r="AA14" s="409">
        <f>TAB6ANTONS!AA20+TAB6CCTONS!AA20+TAB6OBCTONS!AA20+TAB6SCTONS!AA20+TAB6LIGTONS!AA20+TAB6OILSHTONS!AA20+TAB6PEATONS!AA20+TAB6PFUELTONS!AA20+TAB6COKEOCTONS!AA20+TAB6GASCOKETONS!AA20+TAB6COALTARTONS!AA20+TAB6BKBTONS!AA20+TAB6PEATPRTONS!AA20+TAB6GWGASTJ!AA17+TAB6COGTJ!AA17+TAB6BFGTJ!AA17+TAB6ORGASTJ!AA17</f>
        <v>0</v>
      </c>
      <c r="AB14" s="409">
        <f>TAB6ANTONS!AB20+TAB6CCTONS!AB20+TAB6OBCTONS!AB20+TAB6SCTONS!AB20+TAB6LIGTONS!AB20+TAB6OILSHTONS!AB20+TAB6PEATONS!AB20+TAB6PFUELTONS!AB20+TAB6COKEOCTONS!AB20+TAB6GASCOKETONS!AB20+TAB6COALTARTONS!AB20+TAB6BKBTONS!AB20+TAB6PEATPRTONS!AB20+TAB6GWGASTJ!AB17+TAB6COGTJ!AB17+TAB6BFGTJ!AB17+TAB6ORGASTJ!AB17</f>
        <v>0</v>
      </c>
      <c r="AC14" s="1054" t="s">
        <v>2272</v>
      </c>
      <c r="AF14" s="796" t="s">
        <v>198</v>
      </c>
      <c r="AG14" s="409">
        <f>TAB6ANTONS!AG20+TAB6CCTONS!AF20+TAB6OBCTONS!AF20+TAB6SCTONS!AF20+TAB6LIGTONS!AF20+TAB6OILSHTONS!AF20+TAB6PEATONS!AF20+TAB6PFUELTONS!AF20+TAB6COKEOCTONS!AF20+TAB6GASCOKETONS!AF20+TAB6COALTARTONS!AF20+TAB6BKBTONS!AF20+TAB6PEATPRTONS!AF20+TAB6GWGASTJ!AF17+TAB6COGTJ!AF17+TAB6BFGTJ!AF17+TAB6ORGASTJ!AF17</f>
        <v>0</v>
      </c>
      <c r="AH14" s="409">
        <f>TAB6ANTONS!AH20+TAB6CCTONS!AG20+TAB6OBCTONS!AG20+TAB6SCTONS!AG20+TAB6LIGTONS!AG20+TAB6OILSHTONS!AG20+TAB6PEATONS!AG20+TAB6PFUELTONS!AG20+TAB6COKEOCTONS!AG20+TAB6GASCOKETONS!AG20+TAB6COALTARTONS!AG20+TAB6BKBTONS!AG20+TAB6PEATPRTONS!AG20+TAB6GWGASTJ!AG17+TAB6COGTJ!AG17+TAB6BFGTJ!AG17+TAB6ORGASTJ!AG17</f>
        <v>0</v>
      </c>
      <c r="AI14" s="409">
        <f>TAB6ANTONS!AI20+TAB6CCTONS!AH20+TAB6OBCTONS!AH20+TAB6SCTONS!AH20+TAB6LIGTONS!AH20+TAB6OILSHTONS!AH20+TAB6PEATONS!AH20+TAB6PFUELTONS!AH20+TAB6COKEOCTONS!AH20+TAB6GASCOKETONS!AH20+TAB6COALTARTONS!AH20+TAB6BKBTONS!AH20+TAB6PEATPRTONS!AH20+TAB6GWGASTJ!AH17+TAB6COGTJ!AH17+TAB6BFGTJ!AH17+TAB6ORGASTJ!AH17</f>
        <v>0</v>
      </c>
      <c r="AJ14" s="409">
        <f>TAB6ANTONS!AJ20+TAB6CCTONS!AI20+TAB6OBCTONS!AI20+TAB6SCTONS!AI20+TAB6LIGTONS!AI20+TAB6OILSHTONS!AI20+TAB6PEATONS!AI20+TAB6PFUELTONS!AI20+TAB6COKEOCTONS!AI20+TAB6GASCOKETONS!AI20+TAB6COALTARTONS!AI20+TAB6BKBTONS!AI20+TAB6PEATPRTONS!AI20+TAB6GWGASTJ!AI17+TAB6COGTJ!AI17+TAB6BFGTJ!AI17+TAB6ORGASTJ!AI17</f>
        <v>0</v>
      </c>
      <c r="AK14" s="409">
        <f>TAB6ANTONS!AK20+TAB6CCTONS!AJ20+TAB6OBCTONS!AJ20+TAB6SCTONS!AJ20+TAB6LIGTONS!AJ20+TAB6OILSHTONS!AJ20+TAB6PEATONS!AJ20+TAB6PFUELTONS!AJ20+TAB6COKEOCTONS!AJ20+TAB6GASCOKETONS!AJ20+TAB6COALTARTONS!AJ20+TAB6BKBTONS!AJ20+TAB6PEATPRTONS!AJ20+TAB6GWGASTJ!AJ17+TAB6COGTJ!AJ17+TAB6BFGTJ!AJ17+TAB6ORGASTJ!AJ17</f>
        <v>0</v>
      </c>
      <c r="AL14" s="409">
        <f>TAB6ANTONS!AL20+TAB6CCTONS!AK20+TAB6OBCTONS!AK20+TAB6SCTONS!AK20+TAB6LIGTONS!AK20+TAB6OILSHTONS!AK20+TAB6PEATONS!AK20+TAB6PFUELTONS!AK20+TAB6COKEOCTONS!AK20+TAB6GASCOKETONS!AK20+TAB6COALTARTONS!AK20+TAB6BKBTONS!AK20+TAB6PEATPRTONS!AK20+TAB6GWGASTJ!AK17+TAB6COGTJ!AK17+TAB6BFGTJ!AK17+TAB6ORGASTJ!AK17</f>
        <v>0</v>
      </c>
      <c r="AM14" s="409">
        <f>TAB6ANTONS!AM20+TAB6CCTONS!AL20+TAB6OBCTONS!AL20+TAB6SCTONS!AL20+TAB6LIGTONS!AL20+TAB6OILSHTONS!AL20+TAB6PEATONS!AL20+TAB6PFUELTONS!AL20+TAB6COKEOCTONS!AL20+TAB6GASCOKETONS!AL20+TAB6COALTARTONS!AL20+TAB6BKBTONS!AL20+TAB6PEATPRTONS!AL20+TAB6GWGASTJ!AL17+TAB6COGTJ!AL17+TAB6BFGTJ!AL17+TAB6ORGASTJ!AL17</f>
        <v>0</v>
      </c>
      <c r="AN14" s="409">
        <f>TAB6ANTONS!AN20+TAB6CCTONS!AM20+TAB6OBCTONS!AM20+TAB6SCTONS!AM20+TAB6LIGTONS!AM20+TAB6OILSHTONS!AM20+TAB6PEATONS!AM20+TAB6PFUELTONS!AM20+TAB6COKEOCTONS!AM20+TAB6GASCOKETONS!AM20+TAB6COALTARTONS!AM20+TAB6BKBTONS!AM20+TAB6PEATPRTONS!AM20+TAB6GWGASTJ!AM17+TAB6COGTJ!AM17+TAB6BFGTJ!AM17+TAB6ORGASTJ!AM17</f>
        <v>0</v>
      </c>
      <c r="AO14" s="409">
        <f>TAB6ANTONS!AO20+TAB6CCTONS!AN20+TAB6OBCTONS!AN20+TAB6SCTONS!AN20+TAB6LIGTONS!AN20+TAB6OILSHTONS!AN20+TAB6PEATONS!AN20+TAB6PFUELTONS!AN20+TAB6COKEOCTONS!AN20+TAB6GASCOKETONS!AN20+TAB6COALTARTONS!AN20+TAB6BKBTONS!AN20+TAB6PEATPRTONS!AN20+TAB6GWGASTJ!AN17+TAB6COGTJ!AN17+TAB6BFGTJ!AN17+TAB6ORGASTJ!AN17</f>
        <v>0</v>
      </c>
      <c r="AP14" s="409">
        <f>TAB6ANTONS!AP20+TAB6CCTONS!AO20+TAB6OBCTONS!AO20+TAB6SCTONS!AO20+TAB6LIGTONS!AO20+TAB6OILSHTONS!AO20+TAB6PEATONS!AO20+TAB6PFUELTONS!AO20+TAB6COKEOCTONS!AO20+TAB6GASCOKETONS!AO20+TAB6COALTARTONS!AO20+TAB6BKBTONS!AO20+TAB6PEATPRTONS!AO20+TAB6GWGASTJ!AO17+TAB6COGTJ!AO17+TAB6BFGTJ!AO17+TAB6ORGASTJ!AO17</f>
        <v>0</v>
      </c>
      <c r="AQ14" s="409">
        <f>TAB6ANTONS!AQ20+TAB6CCTONS!AP20+TAB6OBCTONS!AP20+TAB6SCTONS!AP20+TAB6LIGTONS!AP20+TAB6OILSHTONS!AP20+TAB6PEATONS!AP20+TAB6PFUELTONS!AP20+TAB6COKEOCTONS!AP20+TAB6GASCOKETONS!AP20+TAB6COALTARTONS!AP20+TAB6BKBTONS!AP20+TAB6PEATPRTONS!AP20+TAB6GWGASTJ!AP17+TAB6COGTJ!AP17+TAB6BFGTJ!AP17+TAB6ORGASTJ!AP17</f>
        <v>0</v>
      </c>
      <c r="AR14" s="409">
        <f>TAB6ANTONS!AR20+TAB6CCTONS!AQ20+TAB6OBCTONS!AQ20+TAB6SCTONS!AQ20+TAB6LIGTONS!AQ20+TAB6OILSHTONS!AQ20+TAB6PEATONS!AQ20+TAB6PFUELTONS!AQ20+TAB6COKEOCTONS!AQ20+TAB6GASCOKETONS!AQ20+TAB6COALTARTONS!AQ20+TAB6BKBTONS!AQ20+TAB6PEATPRTONS!AQ20+TAB6GWGASTJ!AQ17+TAB6COGTJ!AQ17+TAB6BFGTJ!AQ17+TAB6ORGASTJ!AQ17</f>
        <v>0</v>
      </c>
      <c r="AS14" s="409">
        <f>TAB6ANTONS!AS20+TAB6CCTONS!AR20+TAB6OBCTONS!AR20+TAB6SCTONS!AR20+TAB6LIGTONS!AR20+TAB6OILSHTONS!AR20+TAB6PEATONS!AR20+TAB6PFUELTONS!AR20+TAB6COKEOCTONS!AR20+TAB6GASCOKETONS!AR20+TAB6COALTARTONS!AR20+TAB6BKBTONS!AR20+TAB6PEATPRTONS!AR20+TAB6GWGASTJ!AR17+TAB6COGTJ!AR17+TAB6BFGTJ!AR17+TAB6ORGASTJ!AR17</f>
        <v>0</v>
      </c>
      <c r="AT14" s="409">
        <f>TAB6ANTONS!AT20+TAB6CCTONS!AS20+TAB6OBCTONS!AS20+TAB6SCTONS!AS20+TAB6LIGTONS!AS20+TAB6OILSHTONS!AS20+TAB6PEATONS!AS20+TAB6PFUELTONS!AS20+TAB6COKEOCTONS!AS20+TAB6GASCOKETONS!AS20+TAB6COALTARTONS!AS20+TAB6BKBTONS!AS20+TAB6PEATPRTONS!AS20+TAB6GWGASTJ!AS17+TAB6COGTJ!AS17+TAB6BFGTJ!AS17+TAB6ORGASTJ!AS17</f>
        <v>0</v>
      </c>
      <c r="AU14" s="409">
        <f>TAB6ANTONS!AU20+TAB6CCTONS!AT20+TAB6OBCTONS!AT20+TAB6SCTONS!AT20+TAB6LIGTONS!AT20+TAB6OILSHTONS!AT20+TAB6PEATONS!AT20+TAB6PFUELTONS!AT20+TAB6COKEOCTONS!AT20+TAB6GASCOKETONS!AT20+TAB6COALTARTONS!AT20+TAB6BKBTONS!AT20+TAB6PEATPRTONS!AT20+TAB6GWGASTJ!AT17+TAB6COGTJ!AT17+TAB6BFGTJ!AT17+TAB6ORGASTJ!AT17</f>
        <v>0</v>
      </c>
      <c r="AV14" s="409">
        <f>TAB6ANTONS!AV20+TAB6CCTONS!AU20+TAB6OBCTONS!AU20+TAB6SCTONS!AU20+TAB6LIGTONS!AU20+TAB6OILSHTONS!AU20+TAB6PEATONS!AU20+TAB6PFUELTONS!AU20+TAB6COKEOCTONS!AU20+TAB6GASCOKETONS!AU20+TAB6COALTARTONS!AU20+TAB6BKBTONS!AU20+TAB6PEATPRTONS!AU20+TAB6GWGASTJ!AU17+TAB6COGTJ!AU17+TAB6BFGTJ!AU17+TAB6ORGASTJ!AU17</f>
        <v>0</v>
      </c>
      <c r="AW14" s="409">
        <f>TAB6ANTONS!AW20+TAB6CCTONS!AV20+TAB6OBCTONS!AV20+TAB6SCTONS!AV20+TAB6LIGTONS!AV20+TAB6OILSHTONS!AV20+TAB6PEATONS!AV20+TAB6PFUELTONS!AV20+TAB6COKEOCTONS!AV20+TAB6GASCOKETONS!AV20+TAB6COALTARTONS!AV20+TAB6BKBTONS!AV20+TAB6PEATPRTONS!AV20+TAB6GWGASTJ!AV17+TAB6COGTJ!AV17+TAB6BFGTJ!AV17+TAB6ORGASTJ!AV17</f>
        <v>0</v>
      </c>
      <c r="AX14" s="409">
        <f>TAB6ANTONS!AX20+TAB6CCTONS!AW20+TAB6OBCTONS!AW20+TAB6SCTONS!AW20+TAB6LIGTONS!AW20+TAB6OILSHTONS!AW20+TAB6PEATONS!AW20+TAB6PFUELTONS!AW20+TAB6COKEOCTONS!AW20+TAB6GASCOKETONS!AW20+TAB6COALTARTONS!AW20+TAB6BKBTONS!AW20+TAB6PEATPRTONS!AW20+TAB6GWGASTJ!AW17+TAB6COGTJ!AW17+TAB6BFGTJ!AW17+TAB6ORGASTJ!AW17</f>
        <v>0</v>
      </c>
      <c r="AY14" s="409">
        <f>TAB6ANTONS!AY20+TAB6CCTONS!AX20+TAB6OBCTONS!AX20+TAB6SCTONS!AX20+TAB6LIGTONS!AX20+TAB6OILSHTONS!AX20+TAB6PEATONS!AX20+TAB6PFUELTONS!AX20+TAB6COKEOCTONS!AX20+TAB6GASCOKETONS!AX20+TAB6COALTARTONS!AX20+TAB6BKBTONS!AX20+TAB6PEATPRTONS!AX20+TAB6GWGASTJ!AX17+TAB6COGTJ!AX17+TAB6BFGTJ!AX17+TAB6ORGASTJ!AX17</f>
        <v>0</v>
      </c>
      <c r="AZ14" s="409">
        <f>TAB6ANTONS!AZ20+TAB6CCTONS!AY20+TAB6OBCTONS!AY20+TAB6SCTONS!AY20+TAB6LIGTONS!AY20+TAB6OILSHTONS!AY20+TAB6PEATONS!AY20+TAB6PFUELTONS!AY20+TAB6COKEOCTONS!AY20+TAB6GASCOKETONS!AY20+TAB6COALTARTONS!AY20+TAB6BKBTONS!AY20+TAB6PEATPRTONS!AY20+TAB6GWGASTJ!AY17+TAB6COGTJ!AY17+TAB6BFGTJ!AY17+TAB6ORGASTJ!AY17</f>
        <v>0</v>
      </c>
      <c r="BA14" s="409">
        <f>TAB6ANTONS!BA20+TAB6CCTONS!AZ20+TAB6OBCTONS!AZ20+TAB6SCTONS!AZ20+TAB6LIGTONS!AZ20+TAB6OILSHTONS!AZ20+TAB6PEATONS!AZ20+TAB6PFUELTONS!AZ20+TAB6COKEOCTONS!AZ20+TAB6GASCOKETONS!AZ20+TAB6COALTARTONS!AZ20+TAB6BKBTONS!AZ20+TAB6PEATPRTONS!AZ20+TAB6GWGASTJ!AZ17+TAB6COGTJ!AZ17+TAB6BFGTJ!AZ17+TAB6ORGASTJ!AZ17</f>
        <v>0</v>
      </c>
      <c r="BB14" s="409">
        <f>TAB6ANTONS!BB20+TAB6CCTONS!BA20+TAB6OBCTONS!BA20+TAB6SCTONS!BA20+TAB6LIGTONS!BA20+TAB6OILSHTONS!BA20+TAB6PEATONS!BA20+TAB6PFUELTONS!BA20+TAB6COKEOCTONS!BA20+TAB6GASCOKETONS!BA20+TAB6COALTARTONS!BA20+TAB6BKBTONS!BA20+TAB6PEATPRTONS!BA20+TAB6GWGASTJ!BA17+TAB6COGTJ!BA17+TAB6BFGTJ!BA17+TAB6ORGASTJ!BA17</f>
        <v>0</v>
      </c>
      <c r="BC14" s="409">
        <f>TAB6ANTONS!BC20+TAB6CCTONS!BB20+TAB6OBCTONS!BB20+TAB6SCTONS!BB20+TAB6LIGTONS!BB20+TAB6OILSHTONS!BB20+TAB6PEATONS!BB20+TAB6PFUELTONS!BB20+TAB6COKEOCTONS!BB20+TAB6GASCOKETONS!BB20+TAB6COALTARTONS!BB20+TAB6BKBTONS!BB20+TAB6PEATPRTONS!BB20+TAB6GWGASTJ!BB17+TAB6COGTJ!BB17+TAB6BFGTJ!BB17+TAB6ORGASTJ!BB17</f>
        <v>0</v>
      </c>
      <c r="BD14" s="409">
        <f>TAB6ANTONS!BD20+TAB6CCTONS!BC20+TAB6OBCTONS!BC20+TAB6SCTONS!BC20+TAB6LIGTONS!BC20+TAB6OILSHTONS!BC20+TAB6PEATONS!BC20+TAB6PFUELTONS!BC20+TAB6COKEOCTONS!BC20+TAB6GASCOKETONS!BC20+TAB6COALTARTONS!BC20+TAB6BKBTONS!BC20+TAB6PEATPRTONS!BC20+TAB6GWGASTJ!BC17+TAB6COGTJ!BC17+TAB6BFGTJ!BC17+TAB6ORGASTJ!BC17</f>
        <v>0</v>
      </c>
      <c r="BK14" s="95" t="s">
        <v>198</v>
      </c>
      <c r="BL14" s="95" t="s">
        <v>821</v>
      </c>
      <c r="BM14" s="95" t="s">
        <v>2041</v>
      </c>
    </row>
    <row r="15" spans="1:65" s="140" customFormat="1" ht="10.5" customHeight="1">
      <c r="A15" s="775"/>
      <c r="B15" s="775"/>
      <c r="C15" s="775"/>
      <c r="D15" s="775"/>
      <c r="E15" s="409">
        <f>TAB6ANTONS!E31+TAB6CCTONS!E31+TAB6OBCTONS!E31+TAB6SCTONS!E31+TAB6LIGTONS!E31+TAB6OILSHTONS!E31+TAB6PEATONS!E31+TAB6PFUELTONS!E31+TAB6COKEOCTONS!E31+TAB6GASCOKETONS!E31+TAB6COALTARTONS!E31+TAB6BKBTONS!E31+TAB6PEATPRTONS!E31+TAB6GWGASTJ!E26+TAB6COGTJ!E26+TAB6BFGTJ!E26+TAB6ORGASTJ!E26</f>
        <v>0</v>
      </c>
      <c r="F15" s="409">
        <f>TAB6ANTONS!F31+TAB6CCTONS!F31+TAB6OBCTONS!F31+TAB6SCTONS!F31+TAB6LIGTONS!F31+TAB6OILSHTONS!F31+TAB6PEATONS!F31+TAB6PFUELTONS!F31+TAB6COKEOCTONS!F31+TAB6GASCOKETONS!F31+TAB6COALTARTONS!F31+TAB6BKBTONS!F31+TAB6PEATPRTONS!F31+TAB6GWGASTJ!F26+TAB6COGTJ!F26+TAB6BFGTJ!F26+TAB6ORGASTJ!F26</f>
        <v>0</v>
      </c>
      <c r="G15" s="409">
        <f>TAB6ANTONS!G31+TAB6CCTONS!G31+TAB6OBCTONS!G31+TAB6SCTONS!G31+TAB6LIGTONS!G31+TAB6OILSHTONS!G31+TAB6PEATONS!G31+TAB6PFUELTONS!G31+TAB6COKEOCTONS!G31+TAB6GASCOKETONS!G31+TAB6COALTARTONS!G31+TAB6BKBTONS!G31+TAB6PEATPRTONS!G31+TAB6GWGASTJ!G26+TAB6COGTJ!G26+TAB6BFGTJ!G26+TAB6ORGASTJ!G26</f>
        <v>0</v>
      </c>
      <c r="H15" s="409">
        <f>TAB6ANTONS!H31+TAB6CCTONS!H31+TAB6OBCTONS!H31+TAB6SCTONS!H31+TAB6LIGTONS!H31+TAB6OILSHTONS!H31+TAB6PEATONS!H31+TAB6PFUELTONS!H31+TAB6COKEOCTONS!H31+TAB6GASCOKETONS!H31+TAB6COALTARTONS!H31+TAB6BKBTONS!H31+TAB6PEATPRTONS!H31+TAB6GWGASTJ!H26+TAB6COGTJ!H26+TAB6BFGTJ!H26+TAB6ORGASTJ!H26</f>
        <v>0</v>
      </c>
      <c r="I15" s="409">
        <f>TAB6ANTONS!I31+TAB6CCTONS!I31+TAB6OBCTONS!I31+TAB6SCTONS!I31+TAB6LIGTONS!I31+TAB6OILSHTONS!I31+TAB6PEATONS!I31+TAB6PFUELTONS!I31+TAB6COKEOCTONS!I31+TAB6GASCOKETONS!I31+TAB6COALTARTONS!I31+TAB6BKBTONS!I31+TAB6PEATPRTONS!I31+TAB6GWGASTJ!I26+TAB6COGTJ!I26+TAB6BFGTJ!I26+TAB6ORGASTJ!I26</f>
        <v>0</v>
      </c>
      <c r="J15" s="409">
        <f>TAB6ANTONS!J31+TAB6CCTONS!J31+TAB6OBCTONS!J31+TAB6SCTONS!J31+TAB6LIGTONS!J31+TAB6OILSHTONS!J31+TAB6PEATONS!J31+TAB6PFUELTONS!J31+TAB6COKEOCTONS!J31+TAB6GASCOKETONS!J31+TAB6COALTARTONS!J31+TAB6BKBTONS!J31+TAB6PEATPRTONS!J31+TAB6GWGASTJ!J26+TAB6COGTJ!J26+TAB6BFGTJ!J26+TAB6ORGASTJ!J26</f>
        <v>0</v>
      </c>
      <c r="K15" s="409">
        <f>TAB6ANTONS!K31+TAB6CCTONS!K31+TAB6OBCTONS!K31+TAB6SCTONS!K31+TAB6LIGTONS!K31+TAB6OILSHTONS!K31+TAB6PEATONS!K31+TAB6PFUELTONS!K31+TAB6COKEOCTONS!K31+TAB6GASCOKETONS!K31+TAB6COALTARTONS!K31+TAB6BKBTONS!K31+TAB6PEATPRTONS!K31+TAB6GWGASTJ!K26+TAB6COGTJ!K26+TAB6BFGTJ!K26+TAB6ORGASTJ!K26</f>
        <v>0</v>
      </c>
      <c r="L15" s="409">
        <f>TAB6ANTONS!L31+TAB6CCTONS!L31+TAB6OBCTONS!L31+TAB6SCTONS!L31+TAB6LIGTONS!L31+TAB6OILSHTONS!L31+TAB6PEATONS!L31+TAB6PFUELTONS!L31+TAB6COKEOCTONS!L31+TAB6GASCOKETONS!L31+TAB6COALTARTONS!L31+TAB6BKBTONS!L31+TAB6PEATPRTONS!L31+TAB6GWGASTJ!L26+TAB6COGTJ!L26+TAB6BFGTJ!L26+TAB6ORGASTJ!L26</f>
        <v>0</v>
      </c>
      <c r="M15" s="409">
        <f>TAB6ANTONS!M31+TAB6CCTONS!M31+TAB6OBCTONS!M31+TAB6SCTONS!M31+TAB6LIGTONS!M31+TAB6OILSHTONS!M31+TAB6PEATONS!M31+TAB6PFUELTONS!M31+TAB6COKEOCTONS!M31+TAB6GASCOKETONS!M31+TAB6COALTARTONS!M31+TAB6BKBTONS!M31+TAB6PEATPRTONS!M31+TAB6GWGASTJ!M26+TAB6COGTJ!M26+TAB6BFGTJ!M26+TAB6ORGASTJ!M26</f>
        <v>0</v>
      </c>
      <c r="N15" s="409">
        <f>TAB6ANTONS!N31+TAB6CCTONS!N31+TAB6OBCTONS!N31+TAB6SCTONS!N31+TAB6LIGTONS!N31+TAB6OILSHTONS!N31+TAB6PEATONS!N31+TAB6PFUELTONS!N31+TAB6COKEOCTONS!N31+TAB6GASCOKETONS!N31+TAB6COALTARTONS!N31+TAB6BKBTONS!N31+TAB6PEATPRTONS!N31+TAB6GWGASTJ!N26+TAB6COGTJ!N26+TAB6BFGTJ!N26+TAB6ORGASTJ!N26</f>
        <v>0</v>
      </c>
      <c r="O15" s="409">
        <f>TAB6ANTONS!O31+TAB6CCTONS!O31+TAB6OBCTONS!O31+TAB6SCTONS!O31+TAB6LIGTONS!O31+TAB6OILSHTONS!O31+TAB6PEATONS!O31+TAB6PFUELTONS!O31+TAB6COKEOCTONS!O31+TAB6GASCOKETONS!O31+TAB6COALTARTONS!O31+TAB6BKBTONS!O31+TAB6PEATPRTONS!O31+TAB6GWGASTJ!O26+TAB6COGTJ!O26+TAB6BFGTJ!O26+TAB6ORGASTJ!O26</f>
        <v>0</v>
      </c>
      <c r="P15" s="409">
        <f>TAB6ANTONS!P31+TAB6CCTONS!P31+TAB6OBCTONS!P31+TAB6SCTONS!P31+TAB6LIGTONS!P31+TAB6OILSHTONS!P31+TAB6PEATONS!P31+TAB6PFUELTONS!P31+TAB6COKEOCTONS!P31+TAB6GASCOKETONS!P31+TAB6COALTARTONS!P31+TAB6BKBTONS!P31+TAB6PEATPRTONS!P31+TAB6GWGASTJ!P26+TAB6COGTJ!P26+TAB6BFGTJ!P26+TAB6ORGASTJ!P26</f>
        <v>0</v>
      </c>
      <c r="Q15" s="409">
        <f>TAB6ANTONS!Q31+TAB6CCTONS!Q31+TAB6OBCTONS!Q31+TAB6SCTONS!Q31+TAB6LIGTONS!Q31+TAB6OILSHTONS!Q31+TAB6PEATONS!Q31+TAB6PFUELTONS!Q31+TAB6COKEOCTONS!Q31+TAB6GASCOKETONS!Q31+TAB6COALTARTONS!Q31+TAB6BKBTONS!Q31+TAB6PEATPRTONS!Q31+TAB6GWGASTJ!Q26+TAB6COGTJ!Q26+TAB6BFGTJ!Q26+TAB6ORGASTJ!Q26</f>
        <v>0</v>
      </c>
      <c r="R15" s="409">
        <f>TAB6ANTONS!R31+TAB6CCTONS!R31+TAB6OBCTONS!R31+TAB6SCTONS!R31+TAB6LIGTONS!R31+TAB6OILSHTONS!R31+TAB6PEATONS!R31+TAB6PFUELTONS!R31+TAB6COKEOCTONS!R31+TAB6GASCOKETONS!R31+TAB6COALTARTONS!R31+TAB6BKBTONS!R31+TAB6PEATPRTONS!R31+TAB6GWGASTJ!R26+TAB6COGTJ!R26+TAB6BFGTJ!R26+TAB6ORGASTJ!R26</f>
        <v>0</v>
      </c>
      <c r="S15" s="409">
        <f>TAB6ANTONS!S31+TAB6CCTONS!S31+TAB6OBCTONS!S31+TAB6SCTONS!S31+TAB6LIGTONS!S31+TAB6OILSHTONS!S31+TAB6PEATONS!S31+TAB6PFUELTONS!S31+TAB6COKEOCTONS!S31+TAB6GASCOKETONS!S31+TAB6COALTARTONS!S31+TAB6BKBTONS!S31+TAB6PEATPRTONS!S31+TAB6GWGASTJ!S26+TAB6COGTJ!S26+TAB6BFGTJ!S26+TAB6ORGASTJ!S26</f>
        <v>0</v>
      </c>
      <c r="T15" s="409">
        <f>TAB6ANTONS!T31+TAB6CCTONS!T31+TAB6OBCTONS!T31+TAB6SCTONS!T31+TAB6LIGTONS!T31+TAB6OILSHTONS!T31+TAB6PEATONS!T31+TAB6PFUELTONS!T31+TAB6COKEOCTONS!T31+TAB6GASCOKETONS!T31+TAB6COALTARTONS!T31+TAB6BKBTONS!T31+TAB6PEATPRTONS!T31+TAB6GWGASTJ!T26+TAB6COGTJ!T26+TAB6BFGTJ!T26+TAB6ORGASTJ!T26</f>
        <v>0</v>
      </c>
      <c r="U15" s="409">
        <f>TAB6ANTONS!U31+TAB6CCTONS!U31+TAB6OBCTONS!U31+TAB6SCTONS!U31+TAB6LIGTONS!U31+TAB6OILSHTONS!U31+TAB6PEATONS!U31+TAB6PFUELTONS!U31+TAB6COKEOCTONS!U31+TAB6GASCOKETONS!U31+TAB6COALTARTONS!U31+TAB6BKBTONS!U31+TAB6PEATPRTONS!U31+TAB6GWGASTJ!U26+TAB6COGTJ!U26+TAB6BFGTJ!U26+TAB6ORGASTJ!U26</f>
        <v>0</v>
      </c>
      <c r="V15" s="409">
        <f>TAB6ANTONS!V31+TAB6CCTONS!V31+TAB6OBCTONS!V31+TAB6SCTONS!V31+TAB6LIGTONS!V31+TAB6OILSHTONS!V31+TAB6PEATONS!V31+TAB6PFUELTONS!V31+TAB6COKEOCTONS!V31+TAB6GASCOKETONS!V31+TAB6COALTARTONS!V31+TAB6BKBTONS!V31+TAB6PEATPRTONS!V31+TAB6GWGASTJ!V26+TAB6COGTJ!V26+TAB6BFGTJ!V26+TAB6ORGASTJ!V26</f>
        <v>0</v>
      </c>
      <c r="W15" s="409">
        <f>TAB6ANTONS!W31+TAB6CCTONS!W31+TAB6OBCTONS!W31+TAB6SCTONS!W31+TAB6LIGTONS!W31+TAB6OILSHTONS!W31+TAB6PEATONS!W31+TAB6PFUELTONS!W31+TAB6COKEOCTONS!W31+TAB6GASCOKETONS!W31+TAB6COALTARTONS!W31+TAB6BKBTONS!W31+TAB6PEATPRTONS!W31+TAB6GWGASTJ!W26+TAB6COGTJ!W26+TAB6BFGTJ!W26+TAB6ORGASTJ!W26</f>
        <v>0</v>
      </c>
      <c r="X15" s="409">
        <f>TAB6ANTONS!X31+TAB6CCTONS!X31+TAB6OBCTONS!X31+TAB6SCTONS!X31+TAB6LIGTONS!X31+TAB6OILSHTONS!X31+TAB6PEATONS!X31+TAB6PFUELTONS!X31+TAB6COKEOCTONS!X31+TAB6GASCOKETONS!X31+TAB6COALTARTONS!X31+TAB6BKBTONS!X31+TAB6PEATPRTONS!X31+TAB6GWGASTJ!X26+TAB6COGTJ!X26+TAB6BFGTJ!X26+TAB6ORGASTJ!X26</f>
        <v>0</v>
      </c>
      <c r="Y15" s="409">
        <f>TAB6ANTONS!Y31+TAB6CCTONS!Y31+TAB6OBCTONS!Y31+TAB6SCTONS!Y31+TAB6LIGTONS!Y31+TAB6OILSHTONS!Y31+TAB6PEATONS!Y31+TAB6PFUELTONS!Y31+TAB6COKEOCTONS!Y31+TAB6GASCOKETONS!Y31+TAB6COALTARTONS!Y31+TAB6BKBTONS!Y31+TAB6PEATPRTONS!Y31+TAB6GWGASTJ!Y26+TAB6COGTJ!Y26+TAB6BFGTJ!Y26+TAB6ORGASTJ!Y26</f>
        <v>0</v>
      </c>
      <c r="Z15" s="409">
        <f>TAB6ANTONS!Z31+TAB6CCTONS!Z31+TAB6OBCTONS!Z31+TAB6SCTONS!Z31+TAB6LIGTONS!Z31+TAB6OILSHTONS!Z31+TAB6PEATONS!Z31+TAB6PFUELTONS!Z31+TAB6COKEOCTONS!Z31+TAB6GASCOKETONS!Z31+TAB6COALTARTONS!Z31+TAB6BKBTONS!Z31+TAB6PEATPRTONS!Z31+TAB6GWGASTJ!Z26+TAB6COGTJ!Z26+TAB6BFGTJ!Z26+TAB6ORGASTJ!Z26</f>
        <v>0</v>
      </c>
      <c r="AA15" s="409">
        <f>TAB6ANTONS!AA31+TAB6CCTONS!AA31+TAB6OBCTONS!AA31+TAB6SCTONS!AA31+TAB6LIGTONS!AA31+TAB6OILSHTONS!AA31+TAB6PEATONS!AA31+TAB6PFUELTONS!AA31+TAB6COKEOCTONS!AA31+TAB6GASCOKETONS!AA31+TAB6COALTARTONS!AA31+TAB6BKBTONS!AA31+TAB6PEATPRTONS!AA31+TAB6GWGASTJ!AA26+TAB6COGTJ!AA26+TAB6BFGTJ!AA26+TAB6ORGASTJ!AA26</f>
        <v>0</v>
      </c>
      <c r="AB15" s="409">
        <f>TAB6ANTONS!AB31+TAB6CCTONS!AB31+TAB6OBCTONS!AB31+TAB6SCTONS!AB31+TAB6LIGTONS!AB31+TAB6OILSHTONS!AB31+TAB6PEATONS!AB31+TAB6PFUELTONS!AB31+TAB6COKEOCTONS!AB31+TAB6GASCOKETONS!AB31+TAB6COALTARTONS!AB31+TAB6BKBTONS!AB31+TAB6PEATPRTONS!AB31+TAB6GWGASTJ!AB26+TAB6COGTJ!AB26+TAB6BFGTJ!AB26+TAB6ORGASTJ!AB26</f>
        <v>0</v>
      </c>
      <c r="AC15" s="1054" t="s">
        <v>2273</v>
      </c>
      <c r="AF15" s="796" t="s">
        <v>192</v>
      </c>
      <c r="AG15" s="409">
        <f>TAB6ANTONS!AG31+TAB6CCTONS!AF31+TAB6OBCTONS!AF31+TAB6SCTONS!AF31+TAB6LIGTONS!AF31+TAB6OILSHTONS!AF31+TAB6PEATONS!AF31+TAB6PFUELTONS!AF31+TAB6COKEOCTONS!AF31+TAB6GASCOKETONS!AF31+TAB6COALTARTONS!AF31+TAB6BKBTONS!AF31+TAB6PEATPRTONS!AF31+TAB6GWGASTJ!AF26+TAB6COGTJ!AF26+TAB6BFGTJ!AF26+TAB6ORGASTJ!AF26</f>
        <v>0</v>
      </c>
      <c r="AH15" s="409">
        <f>TAB6ANTONS!AH31+TAB6CCTONS!AG31+TAB6OBCTONS!AG31+TAB6SCTONS!AG31+TAB6LIGTONS!AG31+TAB6OILSHTONS!AG31+TAB6PEATONS!AG31+TAB6PFUELTONS!AG31+TAB6COKEOCTONS!AG31+TAB6GASCOKETONS!AG31+TAB6COALTARTONS!AG31+TAB6BKBTONS!AG31+TAB6PEATPRTONS!AG31+TAB6GWGASTJ!AG26+TAB6COGTJ!AG26+TAB6BFGTJ!AG26+TAB6ORGASTJ!AG26</f>
        <v>0</v>
      </c>
      <c r="AI15" s="409">
        <f>TAB6ANTONS!AI31+TAB6CCTONS!AH31+TAB6OBCTONS!AH31+TAB6SCTONS!AH31+TAB6LIGTONS!AH31+TAB6OILSHTONS!AH31+TAB6PEATONS!AH31+TAB6PFUELTONS!AH31+TAB6COKEOCTONS!AH31+TAB6GASCOKETONS!AH31+TAB6COALTARTONS!AH31+TAB6BKBTONS!AH31+TAB6PEATPRTONS!AH31+TAB6GWGASTJ!AH26+TAB6COGTJ!AH26+TAB6BFGTJ!AH26+TAB6ORGASTJ!AH26</f>
        <v>0</v>
      </c>
      <c r="AJ15" s="409">
        <f>TAB6ANTONS!AJ31+TAB6CCTONS!AI31+TAB6OBCTONS!AI31+TAB6SCTONS!AI31+TAB6LIGTONS!AI31+TAB6OILSHTONS!AI31+TAB6PEATONS!AI31+TAB6PFUELTONS!AI31+TAB6COKEOCTONS!AI31+TAB6GASCOKETONS!AI31+TAB6COALTARTONS!AI31+TAB6BKBTONS!AI31+TAB6PEATPRTONS!AI31+TAB6GWGASTJ!AI26+TAB6COGTJ!AI26+TAB6BFGTJ!AI26+TAB6ORGASTJ!AI26</f>
        <v>0</v>
      </c>
      <c r="AK15" s="409">
        <f>TAB6ANTONS!AK31+TAB6CCTONS!AJ31+TAB6OBCTONS!AJ31+TAB6SCTONS!AJ31+TAB6LIGTONS!AJ31+TAB6OILSHTONS!AJ31+TAB6PEATONS!AJ31+TAB6PFUELTONS!AJ31+TAB6COKEOCTONS!AJ31+TAB6GASCOKETONS!AJ31+TAB6COALTARTONS!AJ31+TAB6BKBTONS!AJ31+TAB6PEATPRTONS!AJ31+TAB6GWGASTJ!AJ26+TAB6COGTJ!AJ26+TAB6BFGTJ!AJ26+TAB6ORGASTJ!AJ26</f>
        <v>0</v>
      </c>
      <c r="AL15" s="409">
        <f>TAB6ANTONS!AL31+TAB6CCTONS!AK31+TAB6OBCTONS!AK31+TAB6SCTONS!AK31+TAB6LIGTONS!AK31+TAB6OILSHTONS!AK31+TAB6PEATONS!AK31+TAB6PFUELTONS!AK31+TAB6COKEOCTONS!AK31+TAB6GASCOKETONS!AK31+TAB6COALTARTONS!AK31+TAB6BKBTONS!AK31+TAB6PEATPRTONS!AK31+TAB6GWGASTJ!AK26+TAB6COGTJ!AK26+TAB6BFGTJ!AK26+TAB6ORGASTJ!AK26</f>
        <v>0</v>
      </c>
      <c r="AM15" s="409">
        <f>TAB6ANTONS!AM31+TAB6CCTONS!AL31+TAB6OBCTONS!AL31+TAB6SCTONS!AL31+TAB6LIGTONS!AL31+TAB6OILSHTONS!AL31+TAB6PEATONS!AL31+TAB6PFUELTONS!AL31+TAB6COKEOCTONS!AL31+TAB6GASCOKETONS!AL31+TAB6COALTARTONS!AL31+TAB6BKBTONS!AL31+TAB6PEATPRTONS!AL31+TAB6GWGASTJ!AL26+TAB6COGTJ!AL26+TAB6BFGTJ!AL26+TAB6ORGASTJ!AL26</f>
        <v>0</v>
      </c>
      <c r="AN15" s="409">
        <f>TAB6ANTONS!AN31+TAB6CCTONS!AM31+TAB6OBCTONS!AM31+TAB6SCTONS!AM31+TAB6LIGTONS!AM31+TAB6OILSHTONS!AM31+TAB6PEATONS!AM31+TAB6PFUELTONS!AM31+TAB6COKEOCTONS!AM31+TAB6GASCOKETONS!AM31+TAB6COALTARTONS!AM31+TAB6BKBTONS!AM31+TAB6PEATPRTONS!AM31+TAB6GWGASTJ!AM26+TAB6COGTJ!AM26+TAB6BFGTJ!AM26+TAB6ORGASTJ!AM26</f>
        <v>0</v>
      </c>
      <c r="AO15" s="409">
        <f>TAB6ANTONS!AO31+TAB6CCTONS!AN31+TAB6OBCTONS!AN31+TAB6SCTONS!AN31+TAB6LIGTONS!AN31+TAB6OILSHTONS!AN31+TAB6PEATONS!AN31+TAB6PFUELTONS!AN31+TAB6COKEOCTONS!AN31+TAB6GASCOKETONS!AN31+TAB6COALTARTONS!AN31+TAB6BKBTONS!AN31+TAB6PEATPRTONS!AN31+TAB6GWGASTJ!AN26+TAB6COGTJ!AN26+TAB6BFGTJ!AN26+TAB6ORGASTJ!AN26</f>
        <v>0</v>
      </c>
      <c r="AP15" s="409">
        <f>TAB6ANTONS!AP31+TAB6CCTONS!AO31+TAB6OBCTONS!AO31+TAB6SCTONS!AO31+TAB6LIGTONS!AO31+TAB6OILSHTONS!AO31+TAB6PEATONS!AO31+TAB6PFUELTONS!AO31+TAB6COKEOCTONS!AO31+TAB6GASCOKETONS!AO31+TAB6COALTARTONS!AO31+TAB6BKBTONS!AO31+TAB6PEATPRTONS!AO31+TAB6GWGASTJ!AO26+TAB6COGTJ!AO26+TAB6BFGTJ!AO26+TAB6ORGASTJ!AO26</f>
        <v>0</v>
      </c>
      <c r="AQ15" s="409">
        <f>TAB6ANTONS!AQ31+TAB6CCTONS!AP31+TAB6OBCTONS!AP31+TAB6SCTONS!AP31+TAB6LIGTONS!AP31+TAB6OILSHTONS!AP31+TAB6PEATONS!AP31+TAB6PFUELTONS!AP31+TAB6COKEOCTONS!AP31+TAB6GASCOKETONS!AP31+TAB6COALTARTONS!AP31+TAB6BKBTONS!AP31+TAB6PEATPRTONS!AP31+TAB6GWGASTJ!AP26+TAB6COGTJ!AP26+TAB6BFGTJ!AP26+TAB6ORGASTJ!AP26</f>
        <v>0</v>
      </c>
      <c r="AR15" s="409">
        <f>TAB6ANTONS!AR31+TAB6CCTONS!AQ31+TAB6OBCTONS!AQ31+TAB6SCTONS!AQ31+TAB6LIGTONS!AQ31+TAB6OILSHTONS!AQ31+TAB6PEATONS!AQ31+TAB6PFUELTONS!AQ31+TAB6COKEOCTONS!AQ31+TAB6GASCOKETONS!AQ31+TAB6COALTARTONS!AQ31+TAB6BKBTONS!AQ31+TAB6PEATPRTONS!AQ31+TAB6GWGASTJ!AQ26+TAB6COGTJ!AQ26+TAB6BFGTJ!AQ26+TAB6ORGASTJ!AQ26</f>
        <v>0</v>
      </c>
      <c r="AS15" s="409">
        <f>TAB6ANTONS!AS31+TAB6CCTONS!AR31+TAB6OBCTONS!AR31+TAB6SCTONS!AR31+TAB6LIGTONS!AR31+TAB6OILSHTONS!AR31+TAB6PEATONS!AR31+TAB6PFUELTONS!AR31+TAB6COKEOCTONS!AR31+TAB6GASCOKETONS!AR31+TAB6COALTARTONS!AR31+TAB6BKBTONS!AR31+TAB6PEATPRTONS!AR31+TAB6GWGASTJ!AR26+TAB6COGTJ!AR26+TAB6BFGTJ!AR26+TAB6ORGASTJ!AR26</f>
        <v>0</v>
      </c>
      <c r="AT15" s="409">
        <f>TAB6ANTONS!AT31+TAB6CCTONS!AS31+TAB6OBCTONS!AS31+TAB6SCTONS!AS31+TAB6LIGTONS!AS31+TAB6OILSHTONS!AS31+TAB6PEATONS!AS31+TAB6PFUELTONS!AS31+TAB6COKEOCTONS!AS31+TAB6GASCOKETONS!AS31+TAB6COALTARTONS!AS31+TAB6BKBTONS!AS31+TAB6PEATPRTONS!AS31+TAB6GWGASTJ!AS26+TAB6COGTJ!AS26+TAB6BFGTJ!AS26+TAB6ORGASTJ!AS26</f>
        <v>0</v>
      </c>
      <c r="AU15" s="409">
        <f>TAB6ANTONS!AU31+TAB6CCTONS!AT31+TAB6OBCTONS!AT31+TAB6SCTONS!AT31+TAB6LIGTONS!AT31+TAB6OILSHTONS!AT31+TAB6PEATONS!AT31+TAB6PFUELTONS!AT31+TAB6COKEOCTONS!AT31+TAB6GASCOKETONS!AT31+TAB6COALTARTONS!AT31+TAB6BKBTONS!AT31+TAB6PEATPRTONS!AT31+TAB6GWGASTJ!AT26+TAB6COGTJ!AT26+TAB6BFGTJ!AT26+TAB6ORGASTJ!AT26</f>
        <v>0</v>
      </c>
      <c r="AV15" s="409">
        <f>TAB6ANTONS!AV31+TAB6CCTONS!AU31+TAB6OBCTONS!AU31+TAB6SCTONS!AU31+TAB6LIGTONS!AU31+TAB6OILSHTONS!AU31+TAB6PEATONS!AU31+TAB6PFUELTONS!AU31+TAB6COKEOCTONS!AU31+TAB6GASCOKETONS!AU31+TAB6COALTARTONS!AU31+TAB6BKBTONS!AU31+TAB6PEATPRTONS!AU31+TAB6GWGASTJ!AU26+TAB6COGTJ!AU26+TAB6BFGTJ!AU26+TAB6ORGASTJ!AU26</f>
        <v>0</v>
      </c>
      <c r="AW15" s="409">
        <f>TAB6ANTONS!AW31+TAB6CCTONS!AV31+TAB6OBCTONS!AV31+TAB6SCTONS!AV31+TAB6LIGTONS!AV31+TAB6OILSHTONS!AV31+TAB6PEATONS!AV31+TAB6PFUELTONS!AV31+TAB6COKEOCTONS!AV31+TAB6GASCOKETONS!AV31+TAB6COALTARTONS!AV31+TAB6BKBTONS!AV31+TAB6PEATPRTONS!AV31+TAB6GWGASTJ!AV26+TAB6COGTJ!AV26+TAB6BFGTJ!AV26+TAB6ORGASTJ!AV26</f>
        <v>0</v>
      </c>
      <c r="AX15" s="409">
        <f>TAB6ANTONS!AX31+TAB6CCTONS!AW31+TAB6OBCTONS!AW31+TAB6SCTONS!AW31+TAB6LIGTONS!AW31+TAB6OILSHTONS!AW31+TAB6PEATONS!AW31+TAB6PFUELTONS!AW31+TAB6COKEOCTONS!AW31+TAB6GASCOKETONS!AW31+TAB6COALTARTONS!AW31+TAB6BKBTONS!AW31+TAB6PEATPRTONS!AW31+TAB6GWGASTJ!AW26+TAB6COGTJ!AW26+TAB6BFGTJ!AW26+TAB6ORGASTJ!AW26</f>
        <v>0</v>
      </c>
      <c r="AY15" s="409">
        <f>TAB6ANTONS!AY31+TAB6CCTONS!AX31+TAB6OBCTONS!AX31+TAB6SCTONS!AX31+TAB6LIGTONS!AX31+TAB6OILSHTONS!AX31+TAB6PEATONS!AX31+TAB6PFUELTONS!AX31+TAB6COKEOCTONS!AX31+TAB6GASCOKETONS!AX31+TAB6COALTARTONS!AX31+TAB6BKBTONS!AX31+TAB6PEATPRTONS!AX31+TAB6GWGASTJ!AX26+TAB6COGTJ!AX26+TAB6BFGTJ!AX26+TAB6ORGASTJ!AX26</f>
        <v>0</v>
      </c>
      <c r="AZ15" s="409">
        <f>TAB6ANTONS!AZ31+TAB6CCTONS!AY31+TAB6OBCTONS!AY31+TAB6SCTONS!AY31+TAB6LIGTONS!AY31+TAB6OILSHTONS!AY31+TAB6PEATONS!AY31+TAB6PFUELTONS!AY31+TAB6COKEOCTONS!AY31+TAB6GASCOKETONS!AY31+TAB6COALTARTONS!AY31+TAB6BKBTONS!AY31+TAB6PEATPRTONS!AY31+TAB6GWGASTJ!AY26+TAB6COGTJ!AY26+TAB6BFGTJ!AY26+TAB6ORGASTJ!AY26</f>
        <v>0</v>
      </c>
      <c r="BA15" s="409">
        <f>TAB6ANTONS!BA31+TAB6CCTONS!AZ31+TAB6OBCTONS!AZ31+TAB6SCTONS!AZ31+TAB6LIGTONS!AZ31+TAB6OILSHTONS!AZ31+TAB6PEATONS!AZ31+TAB6PFUELTONS!AZ31+TAB6COKEOCTONS!AZ31+TAB6GASCOKETONS!AZ31+TAB6COALTARTONS!AZ31+TAB6BKBTONS!AZ31+TAB6PEATPRTONS!AZ31+TAB6GWGASTJ!AZ26+TAB6COGTJ!AZ26+TAB6BFGTJ!AZ26+TAB6ORGASTJ!AZ26</f>
        <v>0</v>
      </c>
      <c r="BB15" s="409">
        <f>TAB6ANTONS!BB31+TAB6CCTONS!BA31+TAB6OBCTONS!BA31+TAB6SCTONS!BA31+TAB6LIGTONS!BA31+TAB6OILSHTONS!BA31+TAB6PEATONS!BA31+TAB6PFUELTONS!BA31+TAB6COKEOCTONS!BA31+TAB6GASCOKETONS!BA31+TAB6COALTARTONS!BA31+TAB6BKBTONS!BA31+TAB6PEATPRTONS!BA31+TAB6GWGASTJ!BA26+TAB6COGTJ!BA26+TAB6BFGTJ!BA26+TAB6ORGASTJ!BA26</f>
        <v>0</v>
      </c>
      <c r="BC15" s="409">
        <f>TAB6ANTONS!BC31+TAB6CCTONS!BB31+TAB6OBCTONS!BB31+TAB6SCTONS!BB31+TAB6LIGTONS!BB31+TAB6OILSHTONS!BB31+TAB6PEATONS!BB31+TAB6PFUELTONS!BB31+TAB6COKEOCTONS!BB31+TAB6GASCOKETONS!BB31+TAB6COALTARTONS!BB31+TAB6BKBTONS!BB31+TAB6PEATPRTONS!BB31+TAB6GWGASTJ!BB26+TAB6COGTJ!BB26+TAB6BFGTJ!BB26+TAB6ORGASTJ!BB26</f>
        <v>0</v>
      </c>
      <c r="BD15" s="409">
        <f>TAB6ANTONS!BD31+TAB6CCTONS!BC31+TAB6OBCTONS!BC31+TAB6SCTONS!BC31+TAB6LIGTONS!BC31+TAB6OILSHTONS!BC31+TAB6PEATONS!BC31+TAB6PFUELTONS!BC31+TAB6COKEOCTONS!BC31+TAB6GASCOKETONS!BC31+TAB6COALTARTONS!BC31+TAB6BKBTONS!BC31+TAB6PEATPRTONS!BC31+TAB6GWGASTJ!BC26+TAB6COGTJ!BC26+TAB6BFGTJ!BC26+TAB6ORGASTJ!BC26</f>
        <v>0</v>
      </c>
      <c r="BK15" s="95" t="s">
        <v>192</v>
      </c>
      <c r="BL15" s="95" t="s">
        <v>339</v>
      </c>
      <c r="BM15" s="95" t="s">
        <v>1933</v>
      </c>
    </row>
    <row r="16" spans="1:65" s="140" customFormat="1" ht="10.5" customHeight="1">
      <c r="A16" s="775"/>
      <c r="B16" s="775"/>
      <c r="C16" s="775"/>
      <c r="D16" s="775"/>
      <c r="E16" s="410">
        <f>TAB6ANTONS!E36+TAB6CCTONS!E36+TAB6OBCTONS!E36+TAB6SCTONS!E36+TAB6LIGTONS!E36+TAB6OILSHTONS!E36+TAB6PEATONS!E36+TAB6PFUELTONS!E36+TAB6COKEOCTONS!E36+TAB6GASCOKETONS!E36+TAB6COALTARTONS!E36+TAB6BKBTONS!E36+TAB6PEATPRTONS!E36+TAB6GWGASTJ!E30+TAB6COGTJ!E30+TAB6BFGTJ!E30+TAB6ORGASTJ!E30</f>
        <v>0</v>
      </c>
      <c r="F16" s="410">
        <f>TAB6ANTONS!F36+TAB6CCTONS!F36+TAB6OBCTONS!F36+TAB6SCTONS!F36+TAB6LIGTONS!F36+TAB6OILSHTONS!F36+TAB6PEATONS!F36+TAB6PFUELTONS!F36+TAB6COKEOCTONS!F36+TAB6GASCOKETONS!F36+TAB6COALTARTONS!F36+TAB6BKBTONS!F36+TAB6PEATPRTONS!F36+TAB6GWGASTJ!F30+TAB6COGTJ!F30+TAB6BFGTJ!F30+TAB6ORGASTJ!F30</f>
        <v>0</v>
      </c>
      <c r="G16" s="410">
        <f>TAB6ANTONS!G36+TAB6CCTONS!G36+TAB6OBCTONS!G36+TAB6SCTONS!G36+TAB6LIGTONS!G36+TAB6OILSHTONS!G36+TAB6PEATONS!G36+TAB6PFUELTONS!G36+TAB6COKEOCTONS!G36+TAB6GASCOKETONS!G36+TAB6COALTARTONS!G36+TAB6BKBTONS!G36+TAB6PEATPRTONS!G36+TAB6GWGASTJ!G30+TAB6COGTJ!G30+TAB6BFGTJ!G30+TAB6ORGASTJ!G30</f>
        <v>0</v>
      </c>
      <c r="H16" s="410">
        <f>TAB6ANTONS!H36+TAB6CCTONS!H36+TAB6OBCTONS!H36+TAB6SCTONS!H36+TAB6LIGTONS!H36+TAB6OILSHTONS!H36+TAB6PEATONS!H36+TAB6PFUELTONS!H36+TAB6COKEOCTONS!H36+TAB6GASCOKETONS!H36+TAB6COALTARTONS!H36+TAB6BKBTONS!H36+TAB6PEATPRTONS!H36+TAB6GWGASTJ!H30+TAB6COGTJ!H30+TAB6BFGTJ!H30+TAB6ORGASTJ!H30</f>
        <v>0</v>
      </c>
      <c r="I16" s="410">
        <f>TAB6ANTONS!I36+TAB6CCTONS!I36+TAB6OBCTONS!I36+TAB6SCTONS!I36+TAB6LIGTONS!I36+TAB6OILSHTONS!I36+TAB6PEATONS!I36+TAB6PFUELTONS!I36+TAB6COKEOCTONS!I36+TAB6GASCOKETONS!I36+TAB6COALTARTONS!I36+TAB6BKBTONS!I36+TAB6PEATPRTONS!I36+TAB6GWGASTJ!I30+TAB6COGTJ!I30+TAB6BFGTJ!I30+TAB6ORGASTJ!I30</f>
        <v>0</v>
      </c>
      <c r="J16" s="410">
        <f>TAB6ANTONS!J36+TAB6CCTONS!J36+TAB6OBCTONS!J36+TAB6SCTONS!J36+TAB6LIGTONS!J36+TAB6OILSHTONS!J36+TAB6PEATONS!J36+TAB6PFUELTONS!J36+TAB6COKEOCTONS!J36+TAB6GASCOKETONS!J36+TAB6COALTARTONS!J36+TAB6BKBTONS!J36+TAB6PEATPRTONS!J36+TAB6GWGASTJ!J30+TAB6COGTJ!J30+TAB6BFGTJ!J30+TAB6ORGASTJ!J30</f>
        <v>0</v>
      </c>
      <c r="K16" s="410">
        <f>TAB6ANTONS!K36+TAB6CCTONS!K36+TAB6OBCTONS!K36+TAB6SCTONS!K36+TAB6LIGTONS!K36+TAB6OILSHTONS!K36+TAB6PEATONS!K36+TAB6PFUELTONS!K36+TAB6COKEOCTONS!K36+TAB6GASCOKETONS!K36+TAB6COALTARTONS!K36+TAB6BKBTONS!K36+TAB6PEATPRTONS!K36+TAB6GWGASTJ!K30+TAB6COGTJ!K30+TAB6BFGTJ!K30+TAB6ORGASTJ!K30</f>
        <v>0</v>
      </c>
      <c r="L16" s="410">
        <f>TAB6ANTONS!L36+TAB6CCTONS!L36+TAB6OBCTONS!L36+TAB6SCTONS!L36+TAB6LIGTONS!L36+TAB6OILSHTONS!L36+TAB6PEATONS!L36+TAB6PFUELTONS!L36+TAB6COKEOCTONS!L36+TAB6GASCOKETONS!L36+TAB6COALTARTONS!L36+TAB6BKBTONS!L36+TAB6PEATPRTONS!L36+TAB6GWGASTJ!L30+TAB6COGTJ!L30+TAB6BFGTJ!L30+TAB6ORGASTJ!L30</f>
        <v>0</v>
      </c>
      <c r="M16" s="410">
        <f>TAB6ANTONS!M36+TAB6CCTONS!M36+TAB6OBCTONS!M36+TAB6SCTONS!M36+TAB6LIGTONS!M36+TAB6OILSHTONS!M36+TAB6PEATONS!M36+TAB6PFUELTONS!M36+TAB6COKEOCTONS!M36+TAB6GASCOKETONS!M36+TAB6COALTARTONS!M36+TAB6BKBTONS!M36+TAB6PEATPRTONS!M36+TAB6GWGASTJ!M30+TAB6COGTJ!M30+TAB6BFGTJ!M30+TAB6ORGASTJ!M30</f>
        <v>0</v>
      </c>
      <c r="N16" s="410">
        <f>TAB6ANTONS!N36+TAB6CCTONS!N36+TAB6OBCTONS!N36+TAB6SCTONS!N36+TAB6LIGTONS!N36+TAB6OILSHTONS!N36+TAB6PEATONS!N36+TAB6PFUELTONS!N36+TAB6COKEOCTONS!N36+TAB6GASCOKETONS!N36+TAB6COALTARTONS!N36+TAB6BKBTONS!N36+TAB6PEATPRTONS!N36+TAB6GWGASTJ!N30+TAB6COGTJ!N30+TAB6BFGTJ!N30+TAB6ORGASTJ!N30</f>
        <v>0</v>
      </c>
      <c r="O16" s="410">
        <f>TAB6ANTONS!O36+TAB6CCTONS!O36+TAB6OBCTONS!O36+TAB6SCTONS!O36+TAB6LIGTONS!O36+TAB6OILSHTONS!O36+TAB6PEATONS!O36+TAB6PFUELTONS!O36+TAB6COKEOCTONS!O36+TAB6GASCOKETONS!O36+TAB6COALTARTONS!O36+TAB6BKBTONS!O36+TAB6PEATPRTONS!O36+TAB6GWGASTJ!O30+TAB6COGTJ!O30+TAB6BFGTJ!O30+TAB6ORGASTJ!O30</f>
        <v>0</v>
      </c>
      <c r="P16" s="410">
        <f>TAB6ANTONS!P36+TAB6CCTONS!P36+TAB6OBCTONS!P36+TAB6SCTONS!P36+TAB6LIGTONS!P36+TAB6OILSHTONS!P36+TAB6PEATONS!P36+TAB6PFUELTONS!P36+TAB6COKEOCTONS!P36+TAB6GASCOKETONS!P36+TAB6COALTARTONS!P36+TAB6BKBTONS!P36+TAB6PEATPRTONS!P36+TAB6GWGASTJ!P30+TAB6COGTJ!P30+TAB6BFGTJ!P30+TAB6ORGASTJ!P30</f>
        <v>0</v>
      </c>
      <c r="Q16" s="410">
        <f>TAB6ANTONS!Q36+TAB6CCTONS!Q36+TAB6OBCTONS!Q36+TAB6SCTONS!Q36+TAB6LIGTONS!Q36+TAB6OILSHTONS!Q36+TAB6PEATONS!Q36+TAB6PFUELTONS!Q36+TAB6COKEOCTONS!Q36+TAB6GASCOKETONS!Q36+TAB6COALTARTONS!Q36+TAB6BKBTONS!Q36+TAB6PEATPRTONS!Q36+TAB6GWGASTJ!Q30+TAB6COGTJ!Q30+TAB6BFGTJ!Q30+TAB6ORGASTJ!Q30</f>
        <v>0</v>
      </c>
      <c r="R16" s="410">
        <f>TAB6ANTONS!R36+TAB6CCTONS!R36+TAB6OBCTONS!R36+TAB6SCTONS!R36+TAB6LIGTONS!R36+TAB6OILSHTONS!R36+TAB6PEATONS!R36+TAB6PFUELTONS!R36+TAB6COKEOCTONS!R36+TAB6GASCOKETONS!R36+TAB6COALTARTONS!R36+TAB6BKBTONS!R36+TAB6PEATPRTONS!R36+TAB6GWGASTJ!R30+TAB6COGTJ!R30+TAB6BFGTJ!R30+TAB6ORGASTJ!R30</f>
        <v>0</v>
      </c>
      <c r="S16" s="410">
        <f>TAB6ANTONS!S36+TAB6CCTONS!S36+TAB6OBCTONS!S36+TAB6SCTONS!S36+TAB6LIGTONS!S36+TAB6OILSHTONS!S36+TAB6PEATONS!S36+TAB6PFUELTONS!S36+TAB6COKEOCTONS!S36+TAB6GASCOKETONS!S36+TAB6COALTARTONS!S36+TAB6BKBTONS!S36+TAB6PEATPRTONS!S36+TAB6GWGASTJ!S30+TAB6COGTJ!S30+TAB6BFGTJ!S30+TAB6ORGASTJ!S30</f>
        <v>0</v>
      </c>
      <c r="T16" s="410">
        <f>TAB6ANTONS!T36+TAB6CCTONS!T36+TAB6OBCTONS!T36+TAB6SCTONS!T36+TAB6LIGTONS!T36+TAB6OILSHTONS!T36+TAB6PEATONS!T36+TAB6PFUELTONS!T36+TAB6COKEOCTONS!T36+TAB6GASCOKETONS!T36+TAB6COALTARTONS!T36+TAB6BKBTONS!T36+TAB6PEATPRTONS!T36+TAB6GWGASTJ!T30+TAB6COGTJ!T30+TAB6BFGTJ!T30+TAB6ORGASTJ!T30</f>
        <v>0</v>
      </c>
      <c r="U16" s="410">
        <f>TAB6ANTONS!U36+TAB6CCTONS!U36+TAB6OBCTONS!U36+TAB6SCTONS!U36+TAB6LIGTONS!U36+TAB6OILSHTONS!U36+TAB6PEATONS!U36+TAB6PFUELTONS!U36+TAB6COKEOCTONS!U36+TAB6GASCOKETONS!U36+TAB6COALTARTONS!U36+TAB6BKBTONS!U36+TAB6PEATPRTONS!U36+TAB6GWGASTJ!U30+TAB6COGTJ!U30+TAB6BFGTJ!U30+TAB6ORGASTJ!U30</f>
        <v>0</v>
      </c>
      <c r="V16" s="410">
        <f>TAB6ANTONS!V36+TAB6CCTONS!V36+TAB6OBCTONS!V36+TAB6SCTONS!V36+TAB6LIGTONS!V36+TAB6OILSHTONS!V36+TAB6PEATONS!V36+TAB6PFUELTONS!V36+TAB6COKEOCTONS!V36+TAB6GASCOKETONS!V36+TAB6COALTARTONS!V36+TAB6BKBTONS!V36+TAB6PEATPRTONS!V36+TAB6GWGASTJ!V30+TAB6COGTJ!V30+TAB6BFGTJ!V30+TAB6ORGASTJ!V30</f>
        <v>0</v>
      </c>
      <c r="W16" s="410">
        <f>TAB6ANTONS!W36+TAB6CCTONS!W36+TAB6OBCTONS!W36+TAB6SCTONS!W36+TAB6LIGTONS!W36+TAB6OILSHTONS!W36+TAB6PEATONS!W36+TAB6PFUELTONS!W36+TAB6COKEOCTONS!W36+TAB6GASCOKETONS!W36+TAB6COALTARTONS!W36+TAB6BKBTONS!W36+TAB6PEATPRTONS!W36+TAB6GWGASTJ!W30+TAB6COGTJ!W30+TAB6BFGTJ!W30+TAB6ORGASTJ!W30</f>
        <v>0</v>
      </c>
      <c r="X16" s="410">
        <f>TAB6ANTONS!X36+TAB6CCTONS!X36+TAB6OBCTONS!X36+TAB6SCTONS!X36+TAB6LIGTONS!X36+TAB6OILSHTONS!X36+TAB6PEATONS!X36+TAB6PFUELTONS!X36+TAB6COKEOCTONS!X36+TAB6GASCOKETONS!X36+TAB6COALTARTONS!X36+TAB6BKBTONS!X36+TAB6PEATPRTONS!X36+TAB6GWGASTJ!X30+TAB6COGTJ!X30+TAB6BFGTJ!X30+TAB6ORGASTJ!X30</f>
        <v>0</v>
      </c>
      <c r="Y16" s="410">
        <f>TAB6ANTONS!Y36+TAB6CCTONS!Y36+TAB6OBCTONS!Y36+TAB6SCTONS!Y36+TAB6LIGTONS!Y36+TAB6OILSHTONS!Y36+TAB6PEATONS!Y36+TAB6PFUELTONS!Y36+TAB6COKEOCTONS!Y36+TAB6GASCOKETONS!Y36+TAB6COALTARTONS!Y36+TAB6BKBTONS!Y36+TAB6PEATPRTONS!Y36+TAB6GWGASTJ!Y30+TAB6COGTJ!Y30+TAB6BFGTJ!Y30+TAB6ORGASTJ!Y30</f>
        <v>0</v>
      </c>
      <c r="Z16" s="410">
        <f>TAB6ANTONS!Z36+TAB6CCTONS!Z36+TAB6OBCTONS!Z36+TAB6SCTONS!Z36+TAB6LIGTONS!Z36+TAB6OILSHTONS!Z36+TAB6PEATONS!Z36+TAB6PFUELTONS!Z36+TAB6COKEOCTONS!Z36+TAB6GASCOKETONS!Z36+TAB6COALTARTONS!Z36+TAB6BKBTONS!Z36+TAB6PEATPRTONS!Z36+TAB6GWGASTJ!Z30+TAB6COGTJ!Z30+TAB6BFGTJ!Z30+TAB6ORGASTJ!Z30</f>
        <v>0</v>
      </c>
      <c r="AA16" s="410">
        <f>TAB6ANTONS!AA36+TAB6CCTONS!AA36+TAB6OBCTONS!AA36+TAB6SCTONS!AA36+TAB6LIGTONS!AA36+TAB6OILSHTONS!AA36+TAB6PEATONS!AA36+TAB6PFUELTONS!AA36+TAB6COKEOCTONS!AA36+TAB6GASCOKETONS!AA36+TAB6COALTARTONS!AA36+TAB6BKBTONS!AA36+TAB6PEATPRTONS!AA36+TAB6GWGASTJ!AA30+TAB6COGTJ!AA30+TAB6BFGTJ!AA30+TAB6ORGASTJ!AA30</f>
        <v>0</v>
      </c>
      <c r="AB16" s="410">
        <f>TAB6ANTONS!AB36+TAB6CCTONS!AB36+TAB6OBCTONS!AB36+TAB6SCTONS!AB36+TAB6LIGTONS!AB36+TAB6OILSHTONS!AB36+TAB6PEATONS!AB36+TAB6PFUELTONS!AB36+TAB6COKEOCTONS!AB36+TAB6GASCOKETONS!AB36+TAB6COALTARTONS!AB36+TAB6BKBTONS!AB36+TAB6PEATPRTONS!AB36+TAB6GWGASTJ!AB30+TAB6COGTJ!AB30+TAB6BFGTJ!AB30+TAB6ORGASTJ!AB30</f>
        <v>0</v>
      </c>
      <c r="AC16" s="1054" t="s">
        <v>2154</v>
      </c>
      <c r="AF16" s="796" t="s">
        <v>199</v>
      </c>
      <c r="AG16" s="410">
        <f>TAB6ANTONS!AG36+TAB6CCTONS!AF36+TAB6OBCTONS!AF36+TAB6SCTONS!AF36+TAB6LIGTONS!AF36+TAB6OILSHTONS!AF36+TAB6PEATONS!AF36+TAB6PFUELTONS!AF36+TAB6COKEOCTONS!AF36+TAB6GASCOKETONS!AF36+TAB6COALTARTONS!AF36+TAB6BKBTONS!AF36+TAB6PEATPRTONS!AF36+TAB6GWGASTJ!AF30+TAB6COGTJ!AF30+TAB6BFGTJ!AF30+TAB6ORGASTJ!AF30</f>
        <v>0</v>
      </c>
      <c r="AH16" s="410">
        <f>TAB6ANTONS!AH36+TAB6CCTONS!AG36+TAB6OBCTONS!AG36+TAB6SCTONS!AG36+TAB6LIGTONS!AG36+TAB6OILSHTONS!AG36+TAB6PEATONS!AG36+TAB6PFUELTONS!AG36+TAB6COKEOCTONS!AG36+TAB6GASCOKETONS!AG36+TAB6COALTARTONS!AG36+TAB6BKBTONS!AG36+TAB6PEATPRTONS!AG36+TAB6GWGASTJ!AG30+TAB6COGTJ!AG30+TAB6BFGTJ!AG30+TAB6ORGASTJ!AG30</f>
        <v>0</v>
      </c>
      <c r="AI16" s="410">
        <f>TAB6ANTONS!AI36+TAB6CCTONS!AH36+TAB6OBCTONS!AH36+TAB6SCTONS!AH36+TAB6LIGTONS!AH36+TAB6OILSHTONS!AH36+TAB6PEATONS!AH36+TAB6PFUELTONS!AH36+TAB6COKEOCTONS!AH36+TAB6GASCOKETONS!AH36+TAB6COALTARTONS!AH36+TAB6BKBTONS!AH36+TAB6PEATPRTONS!AH36+TAB6GWGASTJ!AH30+TAB6COGTJ!AH30+TAB6BFGTJ!AH30+TAB6ORGASTJ!AH30</f>
        <v>0</v>
      </c>
      <c r="AJ16" s="410">
        <f>TAB6ANTONS!AJ36+TAB6CCTONS!AI36+TAB6OBCTONS!AI36+TAB6SCTONS!AI36+TAB6LIGTONS!AI36+TAB6OILSHTONS!AI36+TAB6PEATONS!AI36+TAB6PFUELTONS!AI36+TAB6COKEOCTONS!AI36+TAB6GASCOKETONS!AI36+TAB6COALTARTONS!AI36+TAB6BKBTONS!AI36+TAB6PEATPRTONS!AI36+TAB6GWGASTJ!AI30+TAB6COGTJ!AI30+TAB6BFGTJ!AI30+TAB6ORGASTJ!AI30</f>
        <v>0</v>
      </c>
      <c r="AK16" s="410">
        <f>TAB6ANTONS!AK36+TAB6CCTONS!AJ36+TAB6OBCTONS!AJ36+TAB6SCTONS!AJ36+TAB6LIGTONS!AJ36+TAB6OILSHTONS!AJ36+TAB6PEATONS!AJ36+TAB6PFUELTONS!AJ36+TAB6COKEOCTONS!AJ36+TAB6GASCOKETONS!AJ36+TAB6COALTARTONS!AJ36+TAB6BKBTONS!AJ36+TAB6PEATPRTONS!AJ36+TAB6GWGASTJ!AJ30+TAB6COGTJ!AJ30+TAB6BFGTJ!AJ30+TAB6ORGASTJ!AJ30</f>
        <v>0</v>
      </c>
      <c r="AL16" s="410">
        <f>TAB6ANTONS!AL36+TAB6CCTONS!AK36+TAB6OBCTONS!AK36+TAB6SCTONS!AK36+TAB6LIGTONS!AK36+TAB6OILSHTONS!AK36+TAB6PEATONS!AK36+TAB6PFUELTONS!AK36+TAB6COKEOCTONS!AK36+TAB6GASCOKETONS!AK36+TAB6COALTARTONS!AK36+TAB6BKBTONS!AK36+TAB6PEATPRTONS!AK36+TAB6GWGASTJ!AK30+TAB6COGTJ!AK30+TAB6BFGTJ!AK30+TAB6ORGASTJ!AK30</f>
        <v>0</v>
      </c>
      <c r="AM16" s="410">
        <f>TAB6ANTONS!AM36+TAB6CCTONS!AL36+TAB6OBCTONS!AL36+TAB6SCTONS!AL36+TAB6LIGTONS!AL36+TAB6OILSHTONS!AL36+TAB6PEATONS!AL36+TAB6PFUELTONS!AL36+TAB6COKEOCTONS!AL36+TAB6GASCOKETONS!AL36+TAB6COALTARTONS!AL36+TAB6BKBTONS!AL36+TAB6PEATPRTONS!AL36+TAB6GWGASTJ!AL30+TAB6COGTJ!AL30+TAB6BFGTJ!AL30+TAB6ORGASTJ!AL30</f>
        <v>0</v>
      </c>
      <c r="AN16" s="410">
        <f>TAB6ANTONS!AN36+TAB6CCTONS!AM36+TAB6OBCTONS!AM36+TAB6SCTONS!AM36+TAB6LIGTONS!AM36+TAB6OILSHTONS!AM36+TAB6PEATONS!AM36+TAB6PFUELTONS!AM36+TAB6COKEOCTONS!AM36+TAB6GASCOKETONS!AM36+TAB6COALTARTONS!AM36+TAB6BKBTONS!AM36+TAB6PEATPRTONS!AM36+TAB6GWGASTJ!AM30+TAB6COGTJ!AM30+TAB6BFGTJ!AM30+TAB6ORGASTJ!AM30</f>
        <v>0</v>
      </c>
      <c r="AO16" s="410">
        <f>TAB6ANTONS!AO36+TAB6CCTONS!AN36+TAB6OBCTONS!AN36+TAB6SCTONS!AN36+TAB6LIGTONS!AN36+TAB6OILSHTONS!AN36+TAB6PEATONS!AN36+TAB6PFUELTONS!AN36+TAB6COKEOCTONS!AN36+TAB6GASCOKETONS!AN36+TAB6COALTARTONS!AN36+TAB6BKBTONS!AN36+TAB6PEATPRTONS!AN36+TAB6GWGASTJ!AN30+TAB6COGTJ!AN30+TAB6BFGTJ!AN30+TAB6ORGASTJ!AN30</f>
        <v>0</v>
      </c>
      <c r="AP16" s="410">
        <f>TAB6ANTONS!AP36+TAB6CCTONS!AO36+TAB6OBCTONS!AO36+TAB6SCTONS!AO36+TAB6LIGTONS!AO36+TAB6OILSHTONS!AO36+TAB6PEATONS!AO36+TAB6PFUELTONS!AO36+TAB6COKEOCTONS!AO36+TAB6GASCOKETONS!AO36+TAB6COALTARTONS!AO36+TAB6BKBTONS!AO36+TAB6PEATPRTONS!AO36+TAB6GWGASTJ!AO30+TAB6COGTJ!AO30+TAB6BFGTJ!AO30+TAB6ORGASTJ!AO30</f>
        <v>0</v>
      </c>
      <c r="AQ16" s="410">
        <f>TAB6ANTONS!AQ36+TAB6CCTONS!AP36+TAB6OBCTONS!AP36+TAB6SCTONS!AP36+TAB6LIGTONS!AP36+TAB6OILSHTONS!AP36+TAB6PEATONS!AP36+TAB6PFUELTONS!AP36+TAB6COKEOCTONS!AP36+TAB6GASCOKETONS!AP36+TAB6COALTARTONS!AP36+TAB6BKBTONS!AP36+TAB6PEATPRTONS!AP36+TAB6GWGASTJ!AP30+TAB6COGTJ!AP30+TAB6BFGTJ!AP30+TAB6ORGASTJ!AP30</f>
        <v>0</v>
      </c>
      <c r="AR16" s="410">
        <f>TAB6ANTONS!AR36+TAB6CCTONS!AQ36+TAB6OBCTONS!AQ36+TAB6SCTONS!AQ36+TAB6LIGTONS!AQ36+TAB6OILSHTONS!AQ36+TAB6PEATONS!AQ36+TAB6PFUELTONS!AQ36+TAB6COKEOCTONS!AQ36+TAB6GASCOKETONS!AQ36+TAB6COALTARTONS!AQ36+TAB6BKBTONS!AQ36+TAB6PEATPRTONS!AQ36+TAB6GWGASTJ!AQ30+TAB6COGTJ!AQ30+TAB6BFGTJ!AQ30+TAB6ORGASTJ!AQ30</f>
        <v>0</v>
      </c>
      <c r="AS16" s="410">
        <f>TAB6ANTONS!AS36+TAB6CCTONS!AR36+TAB6OBCTONS!AR36+TAB6SCTONS!AR36+TAB6LIGTONS!AR36+TAB6OILSHTONS!AR36+TAB6PEATONS!AR36+TAB6PFUELTONS!AR36+TAB6COKEOCTONS!AR36+TAB6GASCOKETONS!AR36+TAB6COALTARTONS!AR36+TAB6BKBTONS!AR36+TAB6PEATPRTONS!AR36+TAB6GWGASTJ!AR30+TAB6COGTJ!AR30+TAB6BFGTJ!AR30+TAB6ORGASTJ!AR30</f>
        <v>0</v>
      </c>
      <c r="AT16" s="410">
        <f>TAB6ANTONS!AT36+TAB6CCTONS!AS36+TAB6OBCTONS!AS36+TAB6SCTONS!AS36+TAB6LIGTONS!AS36+TAB6OILSHTONS!AS36+TAB6PEATONS!AS36+TAB6PFUELTONS!AS36+TAB6COKEOCTONS!AS36+TAB6GASCOKETONS!AS36+TAB6COALTARTONS!AS36+TAB6BKBTONS!AS36+TAB6PEATPRTONS!AS36+TAB6GWGASTJ!AS30+TAB6COGTJ!AS30+TAB6BFGTJ!AS30+TAB6ORGASTJ!AS30</f>
        <v>0</v>
      </c>
      <c r="AU16" s="410">
        <f>TAB6ANTONS!AU36+TAB6CCTONS!AT36+TAB6OBCTONS!AT36+TAB6SCTONS!AT36+TAB6LIGTONS!AT36+TAB6OILSHTONS!AT36+TAB6PEATONS!AT36+TAB6PFUELTONS!AT36+TAB6COKEOCTONS!AT36+TAB6GASCOKETONS!AT36+TAB6COALTARTONS!AT36+TAB6BKBTONS!AT36+TAB6PEATPRTONS!AT36+TAB6GWGASTJ!AT30+TAB6COGTJ!AT30+TAB6BFGTJ!AT30+TAB6ORGASTJ!AT30</f>
        <v>0</v>
      </c>
      <c r="AV16" s="410">
        <f>TAB6ANTONS!AV36+TAB6CCTONS!AU36+TAB6OBCTONS!AU36+TAB6SCTONS!AU36+TAB6LIGTONS!AU36+TAB6OILSHTONS!AU36+TAB6PEATONS!AU36+TAB6PFUELTONS!AU36+TAB6COKEOCTONS!AU36+TAB6GASCOKETONS!AU36+TAB6COALTARTONS!AU36+TAB6BKBTONS!AU36+TAB6PEATPRTONS!AU36+TAB6GWGASTJ!AU30+TAB6COGTJ!AU30+TAB6BFGTJ!AU30+TAB6ORGASTJ!AU30</f>
        <v>0</v>
      </c>
      <c r="AW16" s="410">
        <f>TAB6ANTONS!AW36+TAB6CCTONS!AV36+TAB6OBCTONS!AV36+TAB6SCTONS!AV36+TAB6LIGTONS!AV36+TAB6OILSHTONS!AV36+TAB6PEATONS!AV36+TAB6PFUELTONS!AV36+TAB6COKEOCTONS!AV36+TAB6GASCOKETONS!AV36+TAB6COALTARTONS!AV36+TAB6BKBTONS!AV36+TAB6PEATPRTONS!AV36+TAB6GWGASTJ!AV30+TAB6COGTJ!AV30+TAB6BFGTJ!AV30+TAB6ORGASTJ!AV30</f>
        <v>0</v>
      </c>
      <c r="AX16" s="410">
        <f>TAB6ANTONS!AX36+TAB6CCTONS!AW36+TAB6OBCTONS!AW36+TAB6SCTONS!AW36+TAB6LIGTONS!AW36+TAB6OILSHTONS!AW36+TAB6PEATONS!AW36+TAB6PFUELTONS!AW36+TAB6COKEOCTONS!AW36+TAB6GASCOKETONS!AW36+TAB6COALTARTONS!AW36+TAB6BKBTONS!AW36+TAB6PEATPRTONS!AW36+TAB6GWGASTJ!AW30+TAB6COGTJ!AW30+TAB6BFGTJ!AW30+TAB6ORGASTJ!AW30</f>
        <v>0</v>
      </c>
      <c r="AY16" s="410">
        <f>TAB6ANTONS!AY36+TAB6CCTONS!AX36+TAB6OBCTONS!AX36+TAB6SCTONS!AX36+TAB6LIGTONS!AX36+TAB6OILSHTONS!AX36+TAB6PEATONS!AX36+TAB6PFUELTONS!AX36+TAB6COKEOCTONS!AX36+TAB6GASCOKETONS!AX36+TAB6COALTARTONS!AX36+TAB6BKBTONS!AX36+TAB6PEATPRTONS!AX36+TAB6GWGASTJ!AX30+TAB6COGTJ!AX30+TAB6BFGTJ!AX30+TAB6ORGASTJ!AX30</f>
        <v>0</v>
      </c>
      <c r="AZ16" s="410">
        <f>TAB6ANTONS!AZ36+TAB6CCTONS!AY36+TAB6OBCTONS!AY36+TAB6SCTONS!AY36+TAB6LIGTONS!AY36+TAB6OILSHTONS!AY36+TAB6PEATONS!AY36+TAB6PFUELTONS!AY36+TAB6COKEOCTONS!AY36+TAB6GASCOKETONS!AY36+TAB6COALTARTONS!AY36+TAB6BKBTONS!AY36+TAB6PEATPRTONS!AY36+TAB6GWGASTJ!AY30+TAB6COGTJ!AY30+TAB6BFGTJ!AY30+TAB6ORGASTJ!AY30</f>
        <v>0</v>
      </c>
      <c r="BA16" s="410">
        <f>TAB6ANTONS!BA36+TAB6CCTONS!AZ36+TAB6OBCTONS!AZ36+TAB6SCTONS!AZ36+TAB6LIGTONS!AZ36+TAB6OILSHTONS!AZ36+TAB6PEATONS!AZ36+TAB6PFUELTONS!AZ36+TAB6COKEOCTONS!AZ36+TAB6GASCOKETONS!AZ36+TAB6COALTARTONS!AZ36+TAB6BKBTONS!AZ36+TAB6PEATPRTONS!AZ36+TAB6GWGASTJ!AZ30+TAB6COGTJ!AZ30+TAB6BFGTJ!AZ30+TAB6ORGASTJ!AZ30</f>
        <v>0</v>
      </c>
      <c r="BB16" s="410">
        <f>TAB6ANTONS!BB36+TAB6CCTONS!BA36+TAB6OBCTONS!BA36+TAB6SCTONS!BA36+TAB6LIGTONS!BA36+TAB6OILSHTONS!BA36+TAB6PEATONS!BA36+TAB6PFUELTONS!BA36+TAB6COKEOCTONS!BA36+TAB6GASCOKETONS!BA36+TAB6COALTARTONS!BA36+TAB6BKBTONS!BA36+TAB6PEATPRTONS!BA36+TAB6GWGASTJ!BA30+TAB6COGTJ!BA30+TAB6BFGTJ!BA30+TAB6ORGASTJ!BA30</f>
        <v>0</v>
      </c>
      <c r="BC16" s="410">
        <f>TAB6ANTONS!BC36+TAB6CCTONS!BB36+TAB6OBCTONS!BB36+TAB6SCTONS!BB36+TAB6LIGTONS!BB36+TAB6OILSHTONS!BB36+TAB6PEATONS!BB36+TAB6PFUELTONS!BB36+TAB6COKEOCTONS!BB36+TAB6GASCOKETONS!BB36+TAB6COALTARTONS!BB36+TAB6BKBTONS!BB36+TAB6PEATPRTONS!BB36+TAB6GWGASTJ!BB30+TAB6COGTJ!BB30+TAB6BFGTJ!BB30+TAB6ORGASTJ!BB30</f>
        <v>0</v>
      </c>
      <c r="BD16" s="410">
        <f>TAB6ANTONS!BD36+TAB6CCTONS!BC36+TAB6OBCTONS!BC36+TAB6SCTONS!BC36+TAB6LIGTONS!BC36+TAB6OILSHTONS!BC36+TAB6PEATONS!BC36+TAB6PFUELTONS!BC36+TAB6COKEOCTONS!BC36+TAB6GASCOKETONS!BC36+TAB6COALTARTONS!BC36+TAB6BKBTONS!BC36+TAB6PEATPRTONS!BC36+TAB6GWGASTJ!BC30+TAB6COGTJ!BC30+TAB6BFGTJ!BC30+TAB6ORGASTJ!BC30</f>
        <v>0</v>
      </c>
      <c r="BK16" s="95" t="s">
        <v>199</v>
      </c>
      <c r="BL16" s="95" t="s">
        <v>823</v>
      </c>
      <c r="BM16" s="95" t="s">
        <v>1941</v>
      </c>
    </row>
    <row r="17" spans="1:65" s="140" customFormat="1" ht="18" customHeight="1">
      <c r="A17" s="775"/>
      <c r="B17" s="775"/>
      <c r="C17" s="775"/>
      <c r="D17" s="775"/>
      <c r="E17" s="142"/>
      <c r="F17" s="142"/>
      <c r="G17" s="142"/>
      <c r="H17" s="142"/>
      <c r="I17" s="142"/>
      <c r="J17" s="143"/>
      <c r="K17" s="143"/>
      <c r="L17" s="143"/>
      <c r="M17" s="143"/>
      <c r="N17" s="143"/>
      <c r="O17" s="143"/>
      <c r="P17" s="143"/>
      <c r="Q17" s="143"/>
      <c r="R17" s="143"/>
      <c r="S17" s="143"/>
      <c r="T17" s="143"/>
      <c r="U17" s="143"/>
      <c r="V17" s="143"/>
      <c r="W17" s="143"/>
      <c r="X17" s="143"/>
      <c r="Y17" s="143"/>
      <c r="Z17" s="143"/>
      <c r="AA17" s="143"/>
      <c r="AB17" s="143"/>
      <c r="AC17" s="792" t="s">
        <v>2275</v>
      </c>
      <c r="AF17" s="796" t="s">
        <v>679</v>
      </c>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K17" s="95" t="s">
        <v>679</v>
      </c>
      <c r="BL17" s="95" t="s">
        <v>849</v>
      </c>
      <c r="BM17" s="95" t="s">
        <v>2042</v>
      </c>
    </row>
    <row r="18" spans="1:65" s="140" customFormat="1" ht="10.5" customHeight="1">
      <c r="A18" s="775"/>
      <c r="B18" s="775"/>
      <c r="C18" s="775"/>
      <c r="D18" s="793"/>
      <c r="E18" s="145">
        <f>SUM(E19:E22)</f>
        <v>0</v>
      </c>
      <c r="F18" s="145">
        <f t="shared" ref="F18:S18" si="4">SUM(F19:F22)</f>
        <v>0</v>
      </c>
      <c r="G18" s="145">
        <f t="shared" si="4"/>
        <v>0</v>
      </c>
      <c r="H18" s="145">
        <f t="shared" si="4"/>
        <v>0</v>
      </c>
      <c r="I18" s="145">
        <f t="shared" si="4"/>
        <v>0</v>
      </c>
      <c r="J18" s="145">
        <f t="shared" si="4"/>
        <v>0</v>
      </c>
      <c r="K18" s="145">
        <f t="shared" si="4"/>
        <v>0</v>
      </c>
      <c r="L18" s="145">
        <f t="shared" si="4"/>
        <v>0</v>
      </c>
      <c r="M18" s="145">
        <f t="shared" si="4"/>
        <v>0</v>
      </c>
      <c r="N18" s="145">
        <f t="shared" si="4"/>
        <v>0</v>
      </c>
      <c r="O18" s="145">
        <f t="shared" si="4"/>
        <v>0</v>
      </c>
      <c r="P18" s="145">
        <f t="shared" si="4"/>
        <v>0</v>
      </c>
      <c r="Q18" s="145">
        <f t="shared" si="4"/>
        <v>0</v>
      </c>
      <c r="R18" s="145">
        <f t="shared" si="4"/>
        <v>0</v>
      </c>
      <c r="S18" s="145">
        <f t="shared" si="4"/>
        <v>0</v>
      </c>
      <c r="T18" s="145">
        <f t="shared" ref="T18:AB18" si="5">SUM(T19:T22)</f>
        <v>0</v>
      </c>
      <c r="U18" s="145">
        <f t="shared" si="5"/>
        <v>0</v>
      </c>
      <c r="V18" s="145">
        <f t="shared" si="5"/>
        <v>0</v>
      </c>
      <c r="W18" s="145">
        <f t="shared" si="5"/>
        <v>0</v>
      </c>
      <c r="X18" s="145">
        <f>SUM(X19:X22)</f>
        <v>0</v>
      </c>
      <c r="Y18" s="145">
        <f>SUM(Y19:Y22)</f>
        <v>0</v>
      </c>
      <c r="Z18" s="145">
        <f>SUM(Z19:Z22)</f>
        <v>0</v>
      </c>
      <c r="AA18" s="145">
        <f>SUM(AA19:AA22)</f>
        <v>0</v>
      </c>
      <c r="AB18" s="145">
        <f t="shared" si="5"/>
        <v>0</v>
      </c>
      <c r="AC18" s="1054" t="s">
        <v>2264</v>
      </c>
      <c r="AF18" s="796"/>
      <c r="AG18" s="145">
        <f t="shared" ref="AG18:BD18" si="6">SUM(AG19:AG22)</f>
        <v>0</v>
      </c>
      <c r="AH18" s="145">
        <f t="shared" si="6"/>
        <v>0</v>
      </c>
      <c r="AI18" s="145">
        <f t="shared" si="6"/>
        <v>0</v>
      </c>
      <c r="AJ18" s="145">
        <f t="shared" si="6"/>
        <v>0</v>
      </c>
      <c r="AK18" s="145">
        <f t="shared" si="6"/>
        <v>0</v>
      </c>
      <c r="AL18" s="145">
        <f t="shared" si="6"/>
        <v>0</v>
      </c>
      <c r="AM18" s="145">
        <f t="shared" si="6"/>
        <v>0</v>
      </c>
      <c r="AN18" s="145">
        <f t="shared" si="6"/>
        <v>0</v>
      </c>
      <c r="AO18" s="145">
        <f t="shared" si="6"/>
        <v>0</v>
      </c>
      <c r="AP18" s="145">
        <f t="shared" si="6"/>
        <v>0</v>
      </c>
      <c r="AQ18" s="145">
        <f t="shared" si="6"/>
        <v>0</v>
      </c>
      <c r="AR18" s="145">
        <f t="shared" si="6"/>
        <v>0</v>
      </c>
      <c r="AS18" s="145">
        <f t="shared" si="6"/>
        <v>0</v>
      </c>
      <c r="AT18" s="145">
        <f t="shared" si="6"/>
        <v>0</v>
      </c>
      <c r="AU18" s="145">
        <f t="shared" si="6"/>
        <v>0</v>
      </c>
      <c r="AV18" s="145">
        <f t="shared" si="6"/>
        <v>0</v>
      </c>
      <c r="AW18" s="145">
        <f t="shared" si="6"/>
        <v>0</v>
      </c>
      <c r="AX18" s="145">
        <f t="shared" si="6"/>
        <v>0</v>
      </c>
      <c r="AY18" s="145">
        <f t="shared" si="6"/>
        <v>0</v>
      </c>
      <c r="AZ18" s="145">
        <f>SUM(AZ19:AZ22)</f>
        <v>0</v>
      </c>
      <c r="BA18" s="145">
        <f>SUM(BA19:BA22)</f>
        <v>0</v>
      </c>
      <c r="BB18" s="145">
        <f>SUM(BB19:BB22)</f>
        <v>0</v>
      </c>
      <c r="BC18" s="145">
        <f>SUM(BC19:BC22)</f>
        <v>0</v>
      </c>
      <c r="BD18" s="145">
        <f t="shared" si="6"/>
        <v>0</v>
      </c>
      <c r="BK18" s="95" t="s">
        <v>652</v>
      </c>
      <c r="BL18" s="95" t="s">
        <v>626</v>
      </c>
      <c r="BM18" s="95" t="s">
        <v>2000</v>
      </c>
    </row>
    <row r="19" spans="1:65" s="140" customFormat="1" ht="10.5" customHeight="1">
      <c r="A19" s="775"/>
      <c r="B19" s="775"/>
      <c r="C19" s="775"/>
      <c r="D19" s="793"/>
      <c r="E19" s="409">
        <f>TAB6CRUDOILTONS!E9+TAB6NGLTONS!E9+TAB6REFGASTONS!E9+TAB6LPGTONS!E9+TAB6NAPHTHATONS!E9+TAB6KERJETONS!E9+TAB6OTHKEROTONS!E9+TAB6GASDIESTONS!E9+TAB6FUELOILTONS!E9+TAB6BITUTONS!E9+TAB6PETCOKETONS!E9+TAB6OTHOILTONS!E9</f>
        <v>0</v>
      </c>
      <c r="F19" s="409">
        <f>TAB6CRUDOILTONS!F9+TAB6NGLTONS!F9+TAB6REFGASTONS!F9+TAB6LPGTONS!F9+TAB6NAPHTHATONS!F9+TAB6KERJETONS!F9+TAB6OTHKEROTONS!F9+TAB6GASDIESTONS!F9+TAB6FUELOILTONS!F9+TAB6BITUTONS!F9+TAB6PETCOKETONS!F9+TAB6OTHOILTONS!F9</f>
        <v>0</v>
      </c>
      <c r="G19" s="409">
        <f>TAB6CRUDOILTONS!G9+TAB6NGLTONS!G9+TAB6REFGASTONS!G9+TAB6LPGTONS!G9+TAB6NAPHTHATONS!G9+TAB6KERJETONS!G9+TAB6OTHKEROTONS!G9+TAB6GASDIESTONS!G9+TAB6FUELOILTONS!G9+TAB6BITUTONS!G9+TAB6PETCOKETONS!G9+TAB6OTHOILTONS!G9</f>
        <v>0</v>
      </c>
      <c r="H19" s="409">
        <f>TAB6CRUDOILTONS!H9+TAB6NGLTONS!H9+TAB6REFGASTONS!H9+TAB6LPGTONS!H9+TAB6NAPHTHATONS!H9+TAB6KERJETONS!H9+TAB6OTHKEROTONS!H9+TAB6GASDIESTONS!H9+TAB6FUELOILTONS!H9+TAB6BITUTONS!H9+TAB6PETCOKETONS!H9+TAB6OTHOILTONS!H9</f>
        <v>0</v>
      </c>
      <c r="I19" s="409">
        <f>TAB6CRUDOILTONS!I9+TAB6NGLTONS!I9+TAB6REFGASTONS!I9+TAB6LPGTONS!I9+TAB6NAPHTHATONS!I9+TAB6KERJETONS!I9+TAB6OTHKEROTONS!I9+TAB6GASDIESTONS!I9+TAB6FUELOILTONS!I9+TAB6BITUTONS!I9+TAB6PETCOKETONS!I9+TAB6OTHOILTONS!I9</f>
        <v>0</v>
      </c>
      <c r="J19" s="409">
        <f>TAB6CRUDOILTONS!J9+TAB6NGLTONS!J9+TAB6REFGASTONS!J9+TAB6LPGTONS!J9+TAB6NAPHTHATONS!J9+TAB6KERJETONS!J9+TAB6OTHKEROTONS!J9+TAB6GASDIESTONS!J9+TAB6FUELOILTONS!J9+TAB6BITUTONS!J9+TAB6PETCOKETONS!J9+TAB6OTHOILTONS!J9</f>
        <v>0</v>
      </c>
      <c r="K19" s="409">
        <f>TAB6CRUDOILTONS!K9+TAB6NGLTONS!K9+TAB6REFGASTONS!K9+TAB6LPGTONS!K9+TAB6NAPHTHATONS!K9+TAB6KERJETONS!K9+TAB6OTHKEROTONS!K9+TAB6GASDIESTONS!K9+TAB6FUELOILTONS!K9+TAB6BITUTONS!K9+TAB6PETCOKETONS!K9+TAB6OTHOILTONS!K9</f>
        <v>0</v>
      </c>
      <c r="L19" s="409">
        <f>TAB6CRUDOILTONS!L9+TAB6NGLTONS!L9+TAB6REFGASTONS!L9+TAB6LPGTONS!L9+TAB6NAPHTHATONS!L9+TAB6KERJETONS!L9+TAB6OTHKEROTONS!L9+TAB6GASDIESTONS!L9+TAB6FUELOILTONS!L9+TAB6BITUTONS!L9+TAB6PETCOKETONS!L9+TAB6OTHOILTONS!L9</f>
        <v>0</v>
      </c>
      <c r="M19" s="409">
        <f>TAB6CRUDOILTONS!M9+TAB6NGLTONS!M9+TAB6REFGASTONS!M9+TAB6LPGTONS!M9+TAB6NAPHTHATONS!M9+TAB6KERJETONS!M9+TAB6OTHKEROTONS!M9+TAB6GASDIESTONS!M9+TAB6FUELOILTONS!M9+TAB6BITUTONS!M9+TAB6PETCOKETONS!M9+TAB6OTHOILTONS!M9</f>
        <v>0</v>
      </c>
      <c r="N19" s="409">
        <f>TAB6CRUDOILTONS!N9+TAB6NGLTONS!N9+TAB6REFGASTONS!N9+TAB6LPGTONS!N9+TAB6NAPHTHATONS!N9+TAB6KERJETONS!N9+TAB6OTHKEROTONS!N9+TAB6GASDIESTONS!N9+TAB6FUELOILTONS!N9+TAB6BITUTONS!N9+TAB6PETCOKETONS!N9+TAB6OTHOILTONS!N9</f>
        <v>0</v>
      </c>
      <c r="O19" s="409">
        <f>TAB6CRUDOILTONS!O9+TAB6NGLTONS!O9+TAB6REFGASTONS!O9+TAB6LPGTONS!O9+TAB6NAPHTHATONS!O9+TAB6KERJETONS!O9+TAB6OTHKEROTONS!O9+TAB6GASDIESTONS!O9+TAB6FUELOILTONS!O9+TAB6BITUTONS!O9+TAB6PETCOKETONS!O9+TAB6OTHOILTONS!O9</f>
        <v>0</v>
      </c>
      <c r="P19" s="409">
        <f>TAB6CRUDOILTONS!P9+TAB6NGLTONS!P9+TAB6REFGASTONS!P9+TAB6LPGTONS!P9+TAB6NAPHTHATONS!P9+TAB6KERJETONS!P9+TAB6OTHKEROTONS!P9+TAB6GASDIESTONS!P9+TAB6FUELOILTONS!P9+TAB6BITUTONS!P9+TAB6PETCOKETONS!P9+TAB6OTHOILTONS!P9</f>
        <v>0</v>
      </c>
      <c r="Q19" s="409">
        <f>TAB6CRUDOILTONS!Q9+TAB6NGLTONS!Q9+TAB6REFGASTONS!Q9+TAB6LPGTONS!Q9+TAB6NAPHTHATONS!Q9+TAB6KERJETONS!Q9+TAB6OTHKEROTONS!Q9+TAB6GASDIESTONS!Q9+TAB6FUELOILTONS!Q9+TAB6BITUTONS!Q9+TAB6PETCOKETONS!Q9+TAB6OTHOILTONS!Q9</f>
        <v>0</v>
      </c>
      <c r="R19" s="409">
        <f>TAB6CRUDOILTONS!R9+TAB6NGLTONS!R9+TAB6REFGASTONS!R9+TAB6LPGTONS!R9+TAB6NAPHTHATONS!R9+TAB6KERJETONS!R9+TAB6OTHKEROTONS!R9+TAB6GASDIESTONS!R9+TAB6FUELOILTONS!R9+TAB6BITUTONS!R9+TAB6PETCOKETONS!R9+TAB6OTHOILTONS!R9</f>
        <v>0</v>
      </c>
      <c r="S19" s="409">
        <f>TAB6CRUDOILTONS!S9+TAB6NGLTONS!S9+TAB6REFGASTONS!S9+TAB6LPGTONS!S9+TAB6NAPHTHATONS!S9+TAB6KERJETONS!S9+TAB6OTHKEROTONS!S9+TAB6GASDIESTONS!S9+TAB6FUELOILTONS!S9+TAB6BITUTONS!S9+TAB6PETCOKETONS!S9+TAB6OTHOILTONS!S9</f>
        <v>0</v>
      </c>
      <c r="T19" s="409">
        <f>TAB6CRUDOILTONS!T9+TAB6NGLTONS!T9+TAB6REFGASTONS!T9+TAB6LPGTONS!T9+TAB6NAPHTHATONS!T9+TAB6KERJETONS!T9+TAB6OTHKEROTONS!T9+TAB6GASDIESTONS!T9+TAB6FUELOILTONS!T9+TAB6BITUTONS!T9+TAB6PETCOKETONS!T9+TAB6OTHOILTONS!T9</f>
        <v>0</v>
      </c>
      <c r="U19" s="409">
        <f>TAB6CRUDOILTONS!U9+TAB6NGLTONS!U9+TAB6REFGASTONS!U9+TAB6LPGTONS!U9+TAB6NAPHTHATONS!U9+TAB6KERJETONS!U9+TAB6OTHKEROTONS!U9+TAB6GASDIESTONS!U9+TAB6FUELOILTONS!U9+TAB6BITUTONS!U9+TAB6PETCOKETONS!U9+TAB6OTHOILTONS!U9</f>
        <v>0</v>
      </c>
      <c r="V19" s="409">
        <f>TAB6CRUDOILTONS!V9+TAB6NGLTONS!V9+TAB6REFGASTONS!V9+TAB6LPGTONS!V9+TAB6NAPHTHATONS!V9+TAB6KERJETONS!V9+TAB6OTHKEROTONS!V9+TAB6GASDIESTONS!V9+TAB6FUELOILTONS!V9+TAB6BITUTONS!V9+TAB6PETCOKETONS!V9+TAB6OTHOILTONS!V9</f>
        <v>0</v>
      </c>
      <c r="W19" s="409">
        <f>TAB6CRUDOILTONS!W9+TAB6NGLTONS!W9+TAB6REFGASTONS!W9+TAB6LPGTONS!W9+TAB6NAPHTHATONS!W9+TAB6KERJETONS!W9+TAB6OTHKEROTONS!W9+TAB6GASDIESTONS!W9+TAB6FUELOILTONS!W9+TAB6BITUTONS!W9+TAB6PETCOKETONS!W9+TAB6OTHOILTONS!W9</f>
        <v>0</v>
      </c>
      <c r="X19" s="409">
        <f>TAB6CRUDOILTONS!X9+TAB6NGLTONS!X9+TAB6REFGASTONS!X9+TAB6LPGTONS!X9+TAB6NAPHTHATONS!X9+TAB6KERJETONS!X9+TAB6OTHKEROTONS!X9+TAB6GASDIESTONS!X9+TAB6FUELOILTONS!X9+TAB6BITUTONS!X9+TAB6PETCOKETONS!X9+TAB6OTHOILTONS!X9</f>
        <v>0</v>
      </c>
      <c r="Y19" s="409">
        <f>TAB6CRUDOILTONS!Y9+TAB6NGLTONS!Y9+TAB6REFGASTONS!Y9+TAB6LPGTONS!Y9+TAB6NAPHTHATONS!Y9+TAB6KERJETONS!Y9+TAB6OTHKEROTONS!Y9+TAB6GASDIESTONS!Y9+TAB6FUELOILTONS!Y9+TAB6BITUTONS!Y9+TAB6PETCOKETONS!Y9+TAB6OTHOILTONS!Y9</f>
        <v>0</v>
      </c>
      <c r="Z19" s="409">
        <f>TAB6CRUDOILTONS!Z9+TAB6NGLTONS!Z9+TAB6REFGASTONS!Z9+TAB6LPGTONS!Z9+TAB6NAPHTHATONS!Z9+TAB6KERJETONS!Z9+TAB6OTHKEROTONS!Z9+TAB6GASDIESTONS!Z9+TAB6FUELOILTONS!Z9+TAB6BITUTONS!Z9+TAB6PETCOKETONS!Z9+TAB6OTHOILTONS!Z9</f>
        <v>0</v>
      </c>
      <c r="AA19" s="409">
        <f>TAB6CRUDOILTONS!AA9+TAB6NGLTONS!AA9+TAB6REFGASTONS!AA9+TAB6LPGTONS!AA9+TAB6NAPHTHATONS!AA9+TAB6KERJETONS!AA9+TAB6OTHKEROTONS!AA9+TAB6GASDIESTONS!AA9+TAB6FUELOILTONS!AA9+TAB6BITUTONS!AA9+TAB6PETCOKETONS!AA9+TAB6OTHOILTONS!AA9</f>
        <v>0</v>
      </c>
      <c r="AB19" s="409">
        <f>TAB6CRUDOILTONS!AB9+TAB6NGLTONS!AB9+TAB6REFGASTONS!AB9+TAB6LPGTONS!AB9+TAB6NAPHTHATONS!AB9+TAB6KERJETONS!AB9+TAB6OTHKEROTONS!AB9+TAB6GASDIESTONS!AB9+TAB6FUELOILTONS!AB9+TAB6BITUTONS!AB9+TAB6PETCOKETONS!AB9+TAB6OTHOILTONS!AB9</f>
        <v>0</v>
      </c>
      <c r="AC19" s="1054" t="s">
        <v>2265</v>
      </c>
      <c r="AF19" s="796"/>
      <c r="AG19" s="409">
        <f>TAB6CRUDOILTONS!AF9+TAB6NGLTONS!AF9+TAB6REFGASTONS!AF9+TAB6LPGTONS!AF9+TAB6NAPHTHATONS!AF9+TAB6KERJETONS!AF9+TAB6OTHKEROTONS!AF9+TAB6GASDIESTONS!AF9+TAB6FUELOILTONS!AF9+TAB6BITUTONS!AF9+TAB6PETCOKETONS!AF9+TAB6OTHOILTONS!AF9</f>
        <v>0</v>
      </c>
      <c r="AH19" s="409">
        <f>TAB6CRUDOILTONS!AG9+TAB6NGLTONS!AG9+TAB6REFGASTONS!AG9+TAB6LPGTONS!AG9+TAB6NAPHTHATONS!AG9+TAB6KERJETONS!AG9+TAB6OTHKEROTONS!AG9+TAB6GASDIESTONS!AG9+TAB6FUELOILTONS!AG9+TAB6BITUTONS!AG9+TAB6PETCOKETONS!AG9+TAB6OTHOILTONS!AG9</f>
        <v>0</v>
      </c>
      <c r="AI19" s="409">
        <f>TAB6CRUDOILTONS!AH9+TAB6NGLTONS!AH9+TAB6REFGASTONS!AH9+TAB6LPGTONS!AH9+TAB6NAPHTHATONS!AH9+TAB6KERJETONS!AH9+TAB6OTHKEROTONS!AH9+TAB6GASDIESTONS!AH9+TAB6FUELOILTONS!AH9+TAB6BITUTONS!AH9+TAB6PETCOKETONS!AH9+TAB6OTHOILTONS!AH9</f>
        <v>0</v>
      </c>
      <c r="AJ19" s="409">
        <f>TAB6CRUDOILTONS!AI9+TAB6NGLTONS!AI9+TAB6REFGASTONS!AI9+TAB6LPGTONS!AI9+TAB6NAPHTHATONS!AI9+TAB6KERJETONS!AI9+TAB6OTHKEROTONS!AI9+TAB6GASDIESTONS!AI9+TAB6FUELOILTONS!AI9+TAB6BITUTONS!AI9+TAB6PETCOKETONS!AI9+TAB6OTHOILTONS!AI9</f>
        <v>0</v>
      </c>
      <c r="AK19" s="409">
        <f>TAB6CRUDOILTONS!AJ9+TAB6NGLTONS!AJ9+TAB6REFGASTONS!AJ9+TAB6LPGTONS!AJ9+TAB6NAPHTHATONS!AJ9+TAB6KERJETONS!AJ9+TAB6OTHKEROTONS!AJ9+TAB6GASDIESTONS!AJ9+TAB6FUELOILTONS!AJ9+TAB6BITUTONS!AJ9+TAB6PETCOKETONS!AJ9+TAB6OTHOILTONS!AJ9</f>
        <v>0</v>
      </c>
      <c r="AL19" s="409">
        <f>TAB6CRUDOILTONS!AK9+TAB6NGLTONS!AK9+TAB6REFGASTONS!AK9+TAB6LPGTONS!AK9+TAB6NAPHTHATONS!AK9+TAB6KERJETONS!AK9+TAB6OTHKEROTONS!AK9+TAB6GASDIESTONS!AK9+TAB6FUELOILTONS!AK9+TAB6BITUTONS!AK9+TAB6PETCOKETONS!AK9+TAB6OTHOILTONS!AK9</f>
        <v>0</v>
      </c>
      <c r="AM19" s="409">
        <f>TAB6CRUDOILTONS!AL9+TAB6NGLTONS!AL9+TAB6REFGASTONS!AL9+TAB6LPGTONS!AL9+TAB6NAPHTHATONS!AL9+TAB6KERJETONS!AL9+TAB6OTHKEROTONS!AL9+TAB6GASDIESTONS!AL9+TAB6FUELOILTONS!AL9+TAB6BITUTONS!AL9+TAB6PETCOKETONS!AL9+TAB6OTHOILTONS!AL9</f>
        <v>0</v>
      </c>
      <c r="AN19" s="409">
        <f>TAB6CRUDOILTONS!AM9+TAB6NGLTONS!AM9+TAB6REFGASTONS!AM9+TAB6LPGTONS!AM9+TAB6NAPHTHATONS!AM9+TAB6KERJETONS!AM9+TAB6OTHKEROTONS!AM9+TAB6GASDIESTONS!AM9+TAB6FUELOILTONS!AM9+TAB6BITUTONS!AM9+TAB6PETCOKETONS!AM9+TAB6OTHOILTONS!AM9</f>
        <v>0</v>
      </c>
      <c r="AO19" s="409">
        <f>TAB6CRUDOILTONS!AN9+TAB6NGLTONS!AN9+TAB6REFGASTONS!AN9+TAB6LPGTONS!AN9+TAB6NAPHTHATONS!AN9+TAB6KERJETONS!AN9+TAB6OTHKEROTONS!AN9+TAB6GASDIESTONS!AN9+TAB6FUELOILTONS!AN9+TAB6BITUTONS!AN9+TAB6PETCOKETONS!AN9+TAB6OTHOILTONS!AN9</f>
        <v>0</v>
      </c>
      <c r="AP19" s="409">
        <f>TAB6CRUDOILTONS!AO9+TAB6NGLTONS!AO9+TAB6REFGASTONS!AO9+TAB6LPGTONS!AO9+TAB6NAPHTHATONS!AO9+TAB6KERJETONS!AO9+TAB6OTHKEROTONS!AO9+TAB6GASDIESTONS!AO9+TAB6FUELOILTONS!AO9+TAB6BITUTONS!AO9+TAB6PETCOKETONS!AO9+TAB6OTHOILTONS!AO9</f>
        <v>0</v>
      </c>
      <c r="AQ19" s="409">
        <f>TAB6CRUDOILTONS!AP9+TAB6NGLTONS!AP9+TAB6REFGASTONS!AP9+TAB6LPGTONS!AP9+TAB6NAPHTHATONS!AP9+TAB6KERJETONS!AP9+TAB6OTHKEROTONS!AP9+TAB6GASDIESTONS!AP9+TAB6FUELOILTONS!AP9+TAB6BITUTONS!AP9+TAB6PETCOKETONS!AP9+TAB6OTHOILTONS!AP9</f>
        <v>0</v>
      </c>
      <c r="AR19" s="409">
        <f>TAB6CRUDOILTONS!AQ9+TAB6NGLTONS!AQ9+TAB6REFGASTONS!AQ9+TAB6LPGTONS!AQ9+TAB6NAPHTHATONS!AQ9+TAB6KERJETONS!AQ9+TAB6OTHKEROTONS!AQ9+TAB6GASDIESTONS!AQ9+TAB6FUELOILTONS!AQ9+TAB6BITUTONS!AQ9+TAB6PETCOKETONS!AQ9+TAB6OTHOILTONS!AQ9</f>
        <v>0</v>
      </c>
      <c r="AS19" s="409">
        <f>TAB6CRUDOILTONS!AR9+TAB6NGLTONS!AR9+TAB6REFGASTONS!AR9+TAB6LPGTONS!AR9+TAB6NAPHTHATONS!AR9+TAB6KERJETONS!AR9+TAB6OTHKEROTONS!AR9+TAB6GASDIESTONS!AR9+TAB6FUELOILTONS!AR9+TAB6BITUTONS!AR9+TAB6PETCOKETONS!AR9+TAB6OTHOILTONS!AR9</f>
        <v>0</v>
      </c>
      <c r="AT19" s="409">
        <f>TAB6CRUDOILTONS!AS9+TAB6NGLTONS!AS9+TAB6REFGASTONS!AS9+TAB6LPGTONS!AS9+TAB6NAPHTHATONS!AS9+TAB6KERJETONS!AS9+TAB6OTHKEROTONS!AS9+TAB6GASDIESTONS!AS9+TAB6FUELOILTONS!AS9+TAB6BITUTONS!AS9+TAB6PETCOKETONS!AS9+TAB6OTHOILTONS!AS9</f>
        <v>0</v>
      </c>
      <c r="AU19" s="409">
        <f>TAB6CRUDOILTONS!AT9+TAB6NGLTONS!AT9+TAB6REFGASTONS!AT9+TAB6LPGTONS!AT9+TAB6NAPHTHATONS!AT9+TAB6KERJETONS!AT9+TAB6OTHKEROTONS!AT9+TAB6GASDIESTONS!AT9+TAB6FUELOILTONS!AT9+TAB6BITUTONS!AT9+TAB6PETCOKETONS!AT9+TAB6OTHOILTONS!AT9</f>
        <v>0</v>
      </c>
      <c r="AV19" s="409">
        <f>TAB6CRUDOILTONS!AU9+TAB6NGLTONS!AU9+TAB6REFGASTONS!AU9+TAB6LPGTONS!AU9+TAB6NAPHTHATONS!AU9+TAB6KERJETONS!AU9+TAB6OTHKEROTONS!AU9+TAB6GASDIESTONS!AU9+TAB6FUELOILTONS!AU9+TAB6BITUTONS!AU9+TAB6PETCOKETONS!AU9+TAB6OTHOILTONS!AU9</f>
        <v>0</v>
      </c>
      <c r="AW19" s="409">
        <f>TAB6CRUDOILTONS!AV9+TAB6NGLTONS!AV9+TAB6REFGASTONS!AV9+TAB6LPGTONS!AV9+TAB6NAPHTHATONS!AV9+TAB6KERJETONS!AV9+TAB6OTHKEROTONS!AV9+TAB6GASDIESTONS!AV9+TAB6FUELOILTONS!AV9+TAB6BITUTONS!AV9+TAB6PETCOKETONS!AV9+TAB6OTHOILTONS!AV9</f>
        <v>0</v>
      </c>
      <c r="AX19" s="409">
        <f>TAB6CRUDOILTONS!AW9+TAB6NGLTONS!AW9+TAB6REFGASTONS!AW9+TAB6LPGTONS!AW9+TAB6NAPHTHATONS!AW9+TAB6KERJETONS!AW9+TAB6OTHKEROTONS!AW9+TAB6GASDIESTONS!AW9+TAB6FUELOILTONS!AW9+TAB6BITUTONS!AW9+TAB6PETCOKETONS!AW9+TAB6OTHOILTONS!AW9</f>
        <v>0</v>
      </c>
      <c r="AY19" s="409">
        <f>TAB6CRUDOILTONS!AX9+TAB6NGLTONS!AX9+TAB6REFGASTONS!AX9+TAB6LPGTONS!AX9+TAB6NAPHTHATONS!AX9+TAB6KERJETONS!AX9+TAB6OTHKEROTONS!AX9+TAB6GASDIESTONS!AX9+TAB6FUELOILTONS!AX9+TAB6BITUTONS!AX9+TAB6PETCOKETONS!AX9+TAB6OTHOILTONS!AX9</f>
        <v>0</v>
      </c>
      <c r="AZ19" s="409">
        <f>TAB6CRUDOILTONS!AY9+TAB6NGLTONS!AY9+TAB6REFGASTONS!AY9+TAB6LPGTONS!AY9+TAB6NAPHTHATONS!AY9+TAB6KERJETONS!AY9+TAB6OTHKEROTONS!AY9+TAB6GASDIESTONS!AY9+TAB6FUELOILTONS!AY9+TAB6BITUTONS!AY9+TAB6PETCOKETONS!AY9+TAB6OTHOILTONS!AY9</f>
        <v>0</v>
      </c>
      <c r="BA19" s="409">
        <f>TAB6CRUDOILTONS!AZ9+TAB6NGLTONS!AZ9+TAB6REFGASTONS!AZ9+TAB6LPGTONS!AZ9+TAB6NAPHTHATONS!AZ9+TAB6KERJETONS!AZ9+TAB6OTHKEROTONS!AZ9+TAB6GASDIESTONS!AZ9+TAB6FUELOILTONS!AZ9+TAB6BITUTONS!AZ9+TAB6PETCOKETONS!AZ9+TAB6OTHOILTONS!AZ9</f>
        <v>0</v>
      </c>
      <c r="BB19" s="409">
        <f>TAB6CRUDOILTONS!BA9+TAB6NGLTONS!BA9+TAB6REFGASTONS!BA9+TAB6LPGTONS!BA9+TAB6NAPHTHATONS!BA9+TAB6KERJETONS!BA9+TAB6OTHKEROTONS!BA9+TAB6GASDIESTONS!BA9+TAB6FUELOILTONS!BA9+TAB6BITUTONS!BA9+TAB6PETCOKETONS!BA9+TAB6OTHOILTONS!BA9</f>
        <v>0</v>
      </c>
      <c r="BC19" s="409">
        <f>TAB6CRUDOILTONS!BB9+TAB6NGLTONS!BB9+TAB6REFGASTONS!BB9+TAB6LPGTONS!BB9+TAB6NAPHTHATONS!BB9+TAB6KERJETONS!BB9+TAB6OTHKEROTONS!BB9+TAB6GASDIESTONS!BB9+TAB6FUELOILTONS!BB9+TAB6BITUTONS!BB9+TAB6PETCOKETONS!BB9+TAB6OTHOILTONS!BB9</f>
        <v>0</v>
      </c>
      <c r="BD19" s="409">
        <f>TAB6CRUDOILTONS!BC9+TAB6NGLTONS!BC9+TAB6REFGASTONS!BC9+TAB6LPGTONS!BC9+TAB6NAPHTHATONS!BC9+TAB6KERJETONS!BC9+TAB6OTHKEROTONS!BC9+TAB6GASDIESTONS!BC9+TAB6FUELOILTONS!BC9+TAB6BITUTONS!BC9+TAB6PETCOKETONS!BC9+TAB6OTHOILTONS!BC9</f>
        <v>0</v>
      </c>
      <c r="BK19" s="95" t="s">
        <v>186</v>
      </c>
      <c r="BL19" s="95" t="s">
        <v>1299</v>
      </c>
      <c r="BM19" s="95" t="s">
        <v>2038</v>
      </c>
    </row>
    <row r="20" spans="1:65" s="140" customFormat="1" ht="10.5" customHeight="1">
      <c r="A20" s="775"/>
      <c r="B20" s="775"/>
      <c r="C20" s="775"/>
      <c r="D20" s="793"/>
      <c r="E20" s="409">
        <f>TAB6CRUDOILTONS!E14+TAB6NGLTONS!E14+TAB6REFGASTONS!E14+TAB6LPGTONS!E14+TAB6NAPHTHATONS!E14+TAB6KERJETONS!E14+TAB6OTHKEROTONS!E14+TAB6GASDIESTONS!E14+TAB6FUELOILTONS!E14+TAB6BITUTONS!E14+TAB6PETCOKETONS!E14+TAB6OTHOILTONS!E14</f>
        <v>0</v>
      </c>
      <c r="F20" s="409">
        <f>TAB6CRUDOILTONS!F14+TAB6NGLTONS!F14+TAB6REFGASTONS!F14+TAB6LPGTONS!F14+TAB6NAPHTHATONS!F14+TAB6KERJETONS!F14+TAB6OTHKEROTONS!F14+TAB6GASDIESTONS!F14+TAB6FUELOILTONS!F14+TAB6BITUTONS!F14+TAB6PETCOKETONS!F14+TAB6OTHOILTONS!F14</f>
        <v>0</v>
      </c>
      <c r="G20" s="409">
        <f>TAB6CRUDOILTONS!G14+TAB6NGLTONS!G14+TAB6REFGASTONS!G14+TAB6LPGTONS!G14+TAB6NAPHTHATONS!G14+TAB6KERJETONS!G14+TAB6OTHKEROTONS!G14+TAB6GASDIESTONS!G14+TAB6FUELOILTONS!G14+TAB6BITUTONS!G14+TAB6PETCOKETONS!G14+TAB6OTHOILTONS!G14</f>
        <v>0</v>
      </c>
      <c r="H20" s="409">
        <f>TAB6CRUDOILTONS!H14+TAB6NGLTONS!H14+TAB6REFGASTONS!H14+TAB6LPGTONS!H14+TAB6NAPHTHATONS!H14+TAB6KERJETONS!H14+TAB6OTHKEROTONS!H14+TAB6GASDIESTONS!H14+TAB6FUELOILTONS!H14+TAB6BITUTONS!H14+TAB6PETCOKETONS!H14+TAB6OTHOILTONS!H14</f>
        <v>0</v>
      </c>
      <c r="I20" s="409">
        <f>TAB6CRUDOILTONS!I14+TAB6NGLTONS!I14+TAB6REFGASTONS!I14+TAB6LPGTONS!I14+TAB6NAPHTHATONS!I14+TAB6KERJETONS!I14+TAB6OTHKEROTONS!I14+TAB6GASDIESTONS!I14+TAB6FUELOILTONS!I14+TAB6BITUTONS!I14+TAB6PETCOKETONS!I14+TAB6OTHOILTONS!I14</f>
        <v>0</v>
      </c>
      <c r="J20" s="409">
        <f>TAB6CRUDOILTONS!J14+TAB6NGLTONS!J14+TAB6REFGASTONS!J14+TAB6LPGTONS!J14+TAB6NAPHTHATONS!J14+TAB6KERJETONS!J14+TAB6OTHKEROTONS!J14+TAB6GASDIESTONS!J14+TAB6FUELOILTONS!J14+TAB6BITUTONS!J14+TAB6PETCOKETONS!J14+TAB6OTHOILTONS!J14</f>
        <v>0</v>
      </c>
      <c r="K20" s="409">
        <f>TAB6CRUDOILTONS!K14+TAB6NGLTONS!K14+TAB6REFGASTONS!K14+TAB6LPGTONS!K14+TAB6NAPHTHATONS!K14+TAB6KERJETONS!K14+TAB6OTHKEROTONS!K14+TAB6GASDIESTONS!K14+TAB6FUELOILTONS!K14+TAB6BITUTONS!K14+TAB6PETCOKETONS!K14+TAB6OTHOILTONS!K14</f>
        <v>0</v>
      </c>
      <c r="L20" s="409">
        <f>TAB6CRUDOILTONS!L14+TAB6NGLTONS!L14+TAB6REFGASTONS!L14+TAB6LPGTONS!L14+TAB6NAPHTHATONS!L14+TAB6KERJETONS!L14+TAB6OTHKEROTONS!L14+TAB6GASDIESTONS!L14+TAB6FUELOILTONS!L14+TAB6BITUTONS!L14+TAB6PETCOKETONS!L14+TAB6OTHOILTONS!L14</f>
        <v>0</v>
      </c>
      <c r="M20" s="409">
        <f>TAB6CRUDOILTONS!M14+TAB6NGLTONS!M14+TAB6REFGASTONS!M14+TAB6LPGTONS!M14+TAB6NAPHTHATONS!M14+TAB6KERJETONS!M14+TAB6OTHKEROTONS!M14+TAB6GASDIESTONS!M14+TAB6FUELOILTONS!M14+TAB6BITUTONS!M14+TAB6PETCOKETONS!M14+TAB6OTHOILTONS!M14</f>
        <v>0</v>
      </c>
      <c r="N20" s="409">
        <f>TAB6CRUDOILTONS!N14+TAB6NGLTONS!N14+TAB6REFGASTONS!N14+TAB6LPGTONS!N14+TAB6NAPHTHATONS!N14+TAB6KERJETONS!N14+TAB6OTHKEROTONS!N14+TAB6GASDIESTONS!N14+TAB6FUELOILTONS!N14+TAB6BITUTONS!N14+TAB6PETCOKETONS!N14+TAB6OTHOILTONS!N14</f>
        <v>0</v>
      </c>
      <c r="O20" s="409">
        <f>TAB6CRUDOILTONS!O14+TAB6NGLTONS!O14+TAB6REFGASTONS!O14+TAB6LPGTONS!O14+TAB6NAPHTHATONS!O14+TAB6KERJETONS!O14+TAB6OTHKEROTONS!O14+TAB6GASDIESTONS!O14+TAB6FUELOILTONS!O14+TAB6BITUTONS!O14+TAB6PETCOKETONS!O14+TAB6OTHOILTONS!O14</f>
        <v>0</v>
      </c>
      <c r="P20" s="409">
        <f>TAB6CRUDOILTONS!P14+TAB6NGLTONS!P14+TAB6REFGASTONS!P14+TAB6LPGTONS!P14+TAB6NAPHTHATONS!P14+TAB6KERJETONS!P14+TAB6OTHKEROTONS!P14+TAB6GASDIESTONS!P14+TAB6FUELOILTONS!P14+TAB6BITUTONS!P14+TAB6PETCOKETONS!P14+TAB6OTHOILTONS!P14</f>
        <v>0</v>
      </c>
      <c r="Q20" s="409">
        <f>TAB6CRUDOILTONS!Q14+TAB6NGLTONS!Q14+TAB6REFGASTONS!Q14+TAB6LPGTONS!Q14+TAB6NAPHTHATONS!Q14+TAB6KERJETONS!Q14+TAB6OTHKEROTONS!Q14+TAB6GASDIESTONS!Q14+TAB6FUELOILTONS!Q14+TAB6BITUTONS!Q14+TAB6PETCOKETONS!Q14+TAB6OTHOILTONS!Q14</f>
        <v>0</v>
      </c>
      <c r="R20" s="409">
        <f>TAB6CRUDOILTONS!R14+TAB6NGLTONS!R14+TAB6REFGASTONS!R14+TAB6LPGTONS!R14+TAB6NAPHTHATONS!R14+TAB6KERJETONS!R14+TAB6OTHKEROTONS!R14+TAB6GASDIESTONS!R14+TAB6FUELOILTONS!R14+TAB6BITUTONS!R14+TAB6PETCOKETONS!R14+TAB6OTHOILTONS!R14</f>
        <v>0</v>
      </c>
      <c r="S20" s="409">
        <f>TAB6CRUDOILTONS!S14+TAB6NGLTONS!S14+TAB6REFGASTONS!S14+TAB6LPGTONS!S14+TAB6NAPHTHATONS!S14+TAB6KERJETONS!S14+TAB6OTHKEROTONS!S14+TAB6GASDIESTONS!S14+TAB6FUELOILTONS!S14+TAB6BITUTONS!S14+TAB6PETCOKETONS!S14+TAB6OTHOILTONS!S14</f>
        <v>0</v>
      </c>
      <c r="T20" s="409">
        <f>TAB6CRUDOILTONS!T14+TAB6NGLTONS!T14+TAB6REFGASTONS!T14+TAB6LPGTONS!T14+TAB6NAPHTHATONS!T14+TAB6KERJETONS!T14+TAB6OTHKEROTONS!T14+TAB6GASDIESTONS!T14+TAB6FUELOILTONS!T14+TAB6BITUTONS!T14+TAB6PETCOKETONS!T14+TAB6OTHOILTONS!T14</f>
        <v>0</v>
      </c>
      <c r="U20" s="409">
        <f>TAB6CRUDOILTONS!U14+TAB6NGLTONS!U14+TAB6REFGASTONS!U14+TAB6LPGTONS!U14+TAB6NAPHTHATONS!U14+TAB6KERJETONS!U14+TAB6OTHKEROTONS!U14+TAB6GASDIESTONS!U14+TAB6FUELOILTONS!U14+TAB6BITUTONS!U14+TAB6PETCOKETONS!U14+TAB6OTHOILTONS!U14</f>
        <v>0</v>
      </c>
      <c r="V20" s="409">
        <f>TAB6CRUDOILTONS!V14+TAB6NGLTONS!V14+TAB6REFGASTONS!V14+TAB6LPGTONS!V14+TAB6NAPHTHATONS!V14+TAB6KERJETONS!V14+TAB6OTHKEROTONS!V14+TAB6GASDIESTONS!V14+TAB6FUELOILTONS!V14+TAB6BITUTONS!V14+TAB6PETCOKETONS!V14+TAB6OTHOILTONS!V14</f>
        <v>0</v>
      </c>
      <c r="W20" s="409">
        <f>TAB6CRUDOILTONS!W14+TAB6NGLTONS!W14+TAB6REFGASTONS!W14+TAB6LPGTONS!W14+TAB6NAPHTHATONS!W14+TAB6KERJETONS!W14+TAB6OTHKEROTONS!W14+TAB6GASDIESTONS!W14+TAB6FUELOILTONS!W14+TAB6BITUTONS!W14+TAB6PETCOKETONS!W14+TAB6OTHOILTONS!W14</f>
        <v>0</v>
      </c>
      <c r="X20" s="409">
        <f>TAB6CRUDOILTONS!X14+TAB6NGLTONS!X14+TAB6REFGASTONS!X14+TAB6LPGTONS!X14+TAB6NAPHTHATONS!X14+TAB6KERJETONS!X14+TAB6OTHKEROTONS!X14+TAB6GASDIESTONS!X14+TAB6FUELOILTONS!X14+TAB6BITUTONS!X14+TAB6PETCOKETONS!X14+TAB6OTHOILTONS!X14</f>
        <v>0</v>
      </c>
      <c r="Y20" s="409">
        <f>TAB6CRUDOILTONS!Y14+TAB6NGLTONS!Y14+TAB6REFGASTONS!Y14+TAB6LPGTONS!Y14+TAB6NAPHTHATONS!Y14+TAB6KERJETONS!Y14+TAB6OTHKEROTONS!Y14+TAB6GASDIESTONS!Y14+TAB6FUELOILTONS!Y14+TAB6BITUTONS!Y14+TAB6PETCOKETONS!Y14+TAB6OTHOILTONS!Y14</f>
        <v>0</v>
      </c>
      <c r="Z20" s="409">
        <f>TAB6CRUDOILTONS!Z14+TAB6NGLTONS!Z14+TAB6REFGASTONS!Z14+TAB6LPGTONS!Z14+TAB6NAPHTHATONS!Z14+TAB6KERJETONS!Z14+TAB6OTHKEROTONS!Z14+TAB6GASDIESTONS!Z14+TAB6FUELOILTONS!Z14+TAB6BITUTONS!Z14+TAB6PETCOKETONS!Z14+TAB6OTHOILTONS!Z14</f>
        <v>0</v>
      </c>
      <c r="AA20" s="409">
        <f>TAB6CRUDOILTONS!AA14+TAB6NGLTONS!AA14+TAB6REFGASTONS!AA14+TAB6LPGTONS!AA14+TAB6NAPHTHATONS!AA14+TAB6KERJETONS!AA14+TAB6OTHKEROTONS!AA14+TAB6GASDIESTONS!AA14+TAB6FUELOILTONS!AA14+TAB6BITUTONS!AA14+TAB6PETCOKETONS!AA14+TAB6OTHOILTONS!AA14</f>
        <v>0</v>
      </c>
      <c r="AB20" s="409">
        <f>TAB6CRUDOILTONS!AB14+TAB6NGLTONS!AB14+TAB6REFGASTONS!AB14+TAB6LPGTONS!AB14+TAB6NAPHTHATONS!AB14+TAB6KERJETONS!AB14+TAB6OTHKEROTONS!AB14+TAB6GASDIESTONS!AB14+TAB6FUELOILTONS!AB14+TAB6BITUTONS!AB14+TAB6PETCOKETONS!AB14+TAB6OTHOILTONS!AB14</f>
        <v>0</v>
      </c>
      <c r="AC20" s="1054" t="s">
        <v>2266</v>
      </c>
      <c r="AF20" s="796"/>
      <c r="AG20" s="409">
        <f>TAB6CRUDOILTONS!AF14+TAB6NGLTONS!AF14+TAB6REFGASTONS!AF14+TAB6LPGTONS!AF14+TAB6NAPHTHATONS!AF14+TAB6KERJETONS!AF14+TAB6OTHKEROTONS!AF14+TAB6GASDIESTONS!AF14+TAB6FUELOILTONS!AF14+TAB6BITUTONS!AF14+TAB6PETCOKETONS!AF14+TAB6OTHOILTONS!AF14</f>
        <v>0</v>
      </c>
      <c r="AH20" s="409">
        <f>TAB6CRUDOILTONS!AG14+TAB6NGLTONS!AG14+TAB6REFGASTONS!AG14+TAB6LPGTONS!AG14+TAB6NAPHTHATONS!AG14+TAB6KERJETONS!AG14+TAB6OTHKEROTONS!AG14+TAB6GASDIESTONS!AG14+TAB6FUELOILTONS!AG14+TAB6BITUTONS!AG14+TAB6PETCOKETONS!AG14+TAB6OTHOILTONS!AG14</f>
        <v>0</v>
      </c>
      <c r="AI20" s="409">
        <f>TAB6CRUDOILTONS!AH14+TAB6NGLTONS!AH14+TAB6REFGASTONS!AH14+TAB6LPGTONS!AH14+TAB6NAPHTHATONS!AH14+TAB6KERJETONS!AH14+TAB6OTHKEROTONS!AH14+TAB6GASDIESTONS!AH14+TAB6FUELOILTONS!AH14+TAB6BITUTONS!AH14+TAB6PETCOKETONS!AH14+TAB6OTHOILTONS!AH14</f>
        <v>0</v>
      </c>
      <c r="AJ20" s="409">
        <f>TAB6CRUDOILTONS!AI14+TAB6NGLTONS!AI14+TAB6REFGASTONS!AI14+TAB6LPGTONS!AI14+TAB6NAPHTHATONS!AI14+TAB6KERJETONS!AI14+TAB6OTHKEROTONS!AI14+TAB6GASDIESTONS!AI14+TAB6FUELOILTONS!AI14+TAB6BITUTONS!AI14+TAB6PETCOKETONS!AI14+TAB6OTHOILTONS!AI14</f>
        <v>0</v>
      </c>
      <c r="AK20" s="409">
        <f>TAB6CRUDOILTONS!AJ14+TAB6NGLTONS!AJ14+TAB6REFGASTONS!AJ14+TAB6LPGTONS!AJ14+TAB6NAPHTHATONS!AJ14+TAB6KERJETONS!AJ14+TAB6OTHKEROTONS!AJ14+TAB6GASDIESTONS!AJ14+TAB6FUELOILTONS!AJ14+TAB6BITUTONS!AJ14+TAB6PETCOKETONS!AJ14+TAB6OTHOILTONS!AJ14</f>
        <v>0</v>
      </c>
      <c r="AL20" s="409">
        <f>TAB6CRUDOILTONS!AK14+TAB6NGLTONS!AK14+TAB6REFGASTONS!AK14+TAB6LPGTONS!AK14+TAB6NAPHTHATONS!AK14+TAB6KERJETONS!AK14+TAB6OTHKEROTONS!AK14+TAB6GASDIESTONS!AK14+TAB6FUELOILTONS!AK14+TAB6BITUTONS!AK14+TAB6PETCOKETONS!AK14+TAB6OTHOILTONS!AK14</f>
        <v>0</v>
      </c>
      <c r="AM20" s="409">
        <f>TAB6CRUDOILTONS!AL14+TAB6NGLTONS!AL14+TAB6REFGASTONS!AL14+TAB6LPGTONS!AL14+TAB6NAPHTHATONS!AL14+TAB6KERJETONS!AL14+TAB6OTHKEROTONS!AL14+TAB6GASDIESTONS!AL14+TAB6FUELOILTONS!AL14+TAB6BITUTONS!AL14+TAB6PETCOKETONS!AL14+TAB6OTHOILTONS!AL14</f>
        <v>0</v>
      </c>
      <c r="AN20" s="409">
        <f>TAB6CRUDOILTONS!AM14+TAB6NGLTONS!AM14+TAB6REFGASTONS!AM14+TAB6LPGTONS!AM14+TAB6NAPHTHATONS!AM14+TAB6KERJETONS!AM14+TAB6OTHKEROTONS!AM14+TAB6GASDIESTONS!AM14+TAB6FUELOILTONS!AM14+TAB6BITUTONS!AM14+TAB6PETCOKETONS!AM14+TAB6OTHOILTONS!AM14</f>
        <v>0</v>
      </c>
      <c r="AO20" s="409">
        <f>TAB6CRUDOILTONS!AN14+TAB6NGLTONS!AN14+TAB6REFGASTONS!AN14+TAB6LPGTONS!AN14+TAB6NAPHTHATONS!AN14+TAB6KERJETONS!AN14+TAB6OTHKEROTONS!AN14+TAB6GASDIESTONS!AN14+TAB6FUELOILTONS!AN14+TAB6BITUTONS!AN14+TAB6PETCOKETONS!AN14+TAB6OTHOILTONS!AN14</f>
        <v>0</v>
      </c>
      <c r="AP20" s="409">
        <f>TAB6CRUDOILTONS!AO14+TAB6NGLTONS!AO14+TAB6REFGASTONS!AO14+TAB6LPGTONS!AO14+TAB6NAPHTHATONS!AO14+TAB6KERJETONS!AO14+TAB6OTHKEROTONS!AO14+TAB6GASDIESTONS!AO14+TAB6FUELOILTONS!AO14+TAB6BITUTONS!AO14+TAB6PETCOKETONS!AO14+TAB6OTHOILTONS!AO14</f>
        <v>0</v>
      </c>
      <c r="AQ20" s="409">
        <f>TAB6CRUDOILTONS!AP14+TAB6NGLTONS!AP14+TAB6REFGASTONS!AP14+TAB6LPGTONS!AP14+TAB6NAPHTHATONS!AP14+TAB6KERJETONS!AP14+TAB6OTHKEROTONS!AP14+TAB6GASDIESTONS!AP14+TAB6FUELOILTONS!AP14+TAB6BITUTONS!AP14+TAB6PETCOKETONS!AP14+TAB6OTHOILTONS!AP14</f>
        <v>0</v>
      </c>
      <c r="AR20" s="409">
        <f>TAB6CRUDOILTONS!AQ14+TAB6NGLTONS!AQ14+TAB6REFGASTONS!AQ14+TAB6LPGTONS!AQ14+TAB6NAPHTHATONS!AQ14+TAB6KERJETONS!AQ14+TAB6OTHKEROTONS!AQ14+TAB6GASDIESTONS!AQ14+TAB6FUELOILTONS!AQ14+TAB6BITUTONS!AQ14+TAB6PETCOKETONS!AQ14+TAB6OTHOILTONS!AQ14</f>
        <v>0</v>
      </c>
      <c r="AS20" s="409">
        <f>TAB6CRUDOILTONS!AR14+TAB6NGLTONS!AR14+TAB6REFGASTONS!AR14+TAB6LPGTONS!AR14+TAB6NAPHTHATONS!AR14+TAB6KERJETONS!AR14+TAB6OTHKEROTONS!AR14+TAB6GASDIESTONS!AR14+TAB6FUELOILTONS!AR14+TAB6BITUTONS!AR14+TAB6PETCOKETONS!AR14+TAB6OTHOILTONS!AR14</f>
        <v>0</v>
      </c>
      <c r="AT20" s="409">
        <f>TAB6CRUDOILTONS!AS14+TAB6NGLTONS!AS14+TAB6REFGASTONS!AS14+TAB6LPGTONS!AS14+TAB6NAPHTHATONS!AS14+TAB6KERJETONS!AS14+TAB6OTHKEROTONS!AS14+TAB6GASDIESTONS!AS14+TAB6FUELOILTONS!AS14+TAB6BITUTONS!AS14+TAB6PETCOKETONS!AS14+TAB6OTHOILTONS!AS14</f>
        <v>0</v>
      </c>
      <c r="AU20" s="409">
        <f>TAB6CRUDOILTONS!AT14+TAB6NGLTONS!AT14+TAB6REFGASTONS!AT14+TAB6LPGTONS!AT14+TAB6NAPHTHATONS!AT14+TAB6KERJETONS!AT14+TAB6OTHKEROTONS!AT14+TAB6GASDIESTONS!AT14+TAB6FUELOILTONS!AT14+TAB6BITUTONS!AT14+TAB6PETCOKETONS!AT14+TAB6OTHOILTONS!AT14</f>
        <v>0</v>
      </c>
      <c r="AV20" s="409">
        <f>TAB6CRUDOILTONS!AU14+TAB6NGLTONS!AU14+TAB6REFGASTONS!AU14+TAB6LPGTONS!AU14+TAB6NAPHTHATONS!AU14+TAB6KERJETONS!AU14+TAB6OTHKEROTONS!AU14+TAB6GASDIESTONS!AU14+TAB6FUELOILTONS!AU14+TAB6BITUTONS!AU14+TAB6PETCOKETONS!AU14+TAB6OTHOILTONS!AU14</f>
        <v>0</v>
      </c>
      <c r="AW20" s="409">
        <f>TAB6CRUDOILTONS!AV14+TAB6NGLTONS!AV14+TAB6REFGASTONS!AV14+TAB6LPGTONS!AV14+TAB6NAPHTHATONS!AV14+TAB6KERJETONS!AV14+TAB6OTHKEROTONS!AV14+TAB6GASDIESTONS!AV14+TAB6FUELOILTONS!AV14+TAB6BITUTONS!AV14+TAB6PETCOKETONS!AV14+TAB6OTHOILTONS!AV14</f>
        <v>0</v>
      </c>
      <c r="AX20" s="409">
        <f>TAB6CRUDOILTONS!AW14+TAB6NGLTONS!AW14+TAB6REFGASTONS!AW14+TAB6LPGTONS!AW14+TAB6NAPHTHATONS!AW14+TAB6KERJETONS!AW14+TAB6OTHKEROTONS!AW14+TAB6GASDIESTONS!AW14+TAB6FUELOILTONS!AW14+TAB6BITUTONS!AW14+TAB6PETCOKETONS!AW14+TAB6OTHOILTONS!AW14</f>
        <v>0</v>
      </c>
      <c r="AY20" s="409">
        <f>TAB6CRUDOILTONS!AX14+TAB6NGLTONS!AX14+TAB6REFGASTONS!AX14+TAB6LPGTONS!AX14+TAB6NAPHTHATONS!AX14+TAB6KERJETONS!AX14+TAB6OTHKEROTONS!AX14+TAB6GASDIESTONS!AX14+TAB6FUELOILTONS!AX14+TAB6BITUTONS!AX14+TAB6PETCOKETONS!AX14+TAB6OTHOILTONS!AX14</f>
        <v>0</v>
      </c>
      <c r="AZ20" s="409">
        <f>TAB6CRUDOILTONS!AY14+TAB6NGLTONS!AY14+TAB6REFGASTONS!AY14+TAB6LPGTONS!AY14+TAB6NAPHTHATONS!AY14+TAB6KERJETONS!AY14+TAB6OTHKEROTONS!AY14+TAB6GASDIESTONS!AY14+TAB6FUELOILTONS!AY14+TAB6BITUTONS!AY14+TAB6PETCOKETONS!AY14+TAB6OTHOILTONS!AY14</f>
        <v>0</v>
      </c>
      <c r="BA20" s="409">
        <f>TAB6CRUDOILTONS!AZ14+TAB6NGLTONS!AZ14+TAB6REFGASTONS!AZ14+TAB6LPGTONS!AZ14+TAB6NAPHTHATONS!AZ14+TAB6KERJETONS!AZ14+TAB6OTHKEROTONS!AZ14+TAB6GASDIESTONS!AZ14+TAB6FUELOILTONS!AZ14+TAB6BITUTONS!AZ14+TAB6PETCOKETONS!AZ14+TAB6OTHOILTONS!AZ14</f>
        <v>0</v>
      </c>
      <c r="BB20" s="409">
        <f>TAB6CRUDOILTONS!BA14+TAB6NGLTONS!BA14+TAB6REFGASTONS!BA14+TAB6LPGTONS!BA14+TAB6NAPHTHATONS!BA14+TAB6KERJETONS!BA14+TAB6OTHKEROTONS!BA14+TAB6GASDIESTONS!BA14+TAB6FUELOILTONS!BA14+TAB6BITUTONS!BA14+TAB6PETCOKETONS!BA14+TAB6OTHOILTONS!BA14</f>
        <v>0</v>
      </c>
      <c r="BC20" s="409">
        <f>TAB6CRUDOILTONS!BB14+TAB6NGLTONS!BB14+TAB6REFGASTONS!BB14+TAB6LPGTONS!BB14+TAB6NAPHTHATONS!BB14+TAB6KERJETONS!BB14+TAB6OTHKEROTONS!BB14+TAB6GASDIESTONS!BB14+TAB6FUELOILTONS!BB14+TAB6BITUTONS!BB14+TAB6PETCOKETONS!BB14+TAB6OTHOILTONS!BB14</f>
        <v>0</v>
      </c>
      <c r="BD20" s="409">
        <f>TAB6CRUDOILTONS!BC14+TAB6NGLTONS!BC14+TAB6REFGASTONS!BC14+TAB6LPGTONS!BC14+TAB6NAPHTHATONS!BC14+TAB6KERJETONS!BC14+TAB6OTHKEROTONS!BC14+TAB6GASDIESTONS!BC14+TAB6FUELOILTONS!BC14+TAB6BITUTONS!BC14+TAB6PETCOKETONS!BC14+TAB6OTHOILTONS!BC14</f>
        <v>0</v>
      </c>
      <c r="BK20" s="95" t="s">
        <v>189</v>
      </c>
      <c r="BL20" s="95" t="s">
        <v>336</v>
      </c>
      <c r="BM20" s="95" t="s">
        <v>2039</v>
      </c>
    </row>
    <row r="21" spans="1:65" s="140" customFormat="1" ht="10.5" customHeight="1">
      <c r="A21" s="775"/>
      <c r="B21" s="775"/>
      <c r="C21" s="775"/>
      <c r="D21" s="793"/>
      <c r="E21" s="409">
        <f>TAB6CRUDOILTONS!E25+TAB6NGLTONS!E25+TAB6REFGASTONS!E25+TAB6LPGTONS!E25+TAB6NAPHTHATONS!E25+TAB6KERJETONS!E25+TAB6OTHKEROTONS!E25+TAB6GASDIESTONS!E25+TAB6FUELOILTONS!E25+TAB6BITUTONS!E25+TAB6PETCOKETONS!E25+TAB6OTHOILTONS!E25</f>
        <v>0</v>
      </c>
      <c r="F21" s="409">
        <f>TAB6CRUDOILTONS!F25+TAB6NGLTONS!F25+TAB6REFGASTONS!F25+TAB6LPGTONS!F25+TAB6NAPHTHATONS!F25+TAB6KERJETONS!F25+TAB6OTHKEROTONS!F25+TAB6GASDIESTONS!F25+TAB6FUELOILTONS!F25+TAB6BITUTONS!F25+TAB6PETCOKETONS!F25+TAB6OTHOILTONS!F25</f>
        <v>0</v>
      </c>
      <c r="G21" s="409">
        <f>TAB6CRUDOILTONS!G25+TAB6NGLTONS!G25+TAB6REFGASTONS!G25+TAB6LPGTONS!G25+TAB6NAPHTHATONS!G25+TAB6KERJETONS!G25+TAB6OTHKEROTONS!G25+TAB6GASDIESTONS!G25+TAB6FUELOILTONS!G25+TAB6BITUTONS!G25+TAB6PETCOKETONS!G25+TAB6OTHOILTONS!G25</f>
        <v>0</v>
      </c>
      <c r="H21" s="409">
        <f>TAB6CRUDOILTONS!H25+TAB6NGLTONS!H25+TAB6REFGASTONS!H25+TAB6LPGTONS!H25+TAB6NAPHTHATONS!H25+TAB6KERJETONS!H25+TAB6OTHKEROTONS!H25+TAB6GASDIESTONS!H25+TAB6FUELOILTONS!H25+TAB6BITUTONS!H25+TAB6PETCOKETONS!H25+TAB6OTHOILTONS!H25</f>
        <v>0</v>
      </c>
      <c r="I21" s="409">
        <f>TAB6CRUDOILTONS!I25+TAB6NGLTONS!I25+TAB6REFGASTONS!I25+TAB6LPGTONS!I25+TAB6NAPHTHATONS!I25+TAB6KERJETONS!I25+TAB6OTHKEROTONS!I25+TAB6GASDIESTONS!I25+TAB6FUELOILTONS!I25+TAB6BITUTONS!I25+TAB6PETCOKETONS!I25+TAB6OTHOILTONS!I25</f>
        <v>0</v>
      </c>
      <c r="J21" s="409">
        <f>TAB6CRUDOILTONS!J25+TAB6NGLTONS!J25+TAB6REFGASTONS!J25+TAB6LPGTONS!J25+TAB6NAPHTHATONS!J25+TAB6KERJETONS!J25+TAB6OTHKEROTONS!J25+TAB6GASDIESTONS!J25+TAB6FUELOILTONS!J25+TAB6BITUTONS!J25+TAB6PETCOKETONS!J25+TAB6OTHOILTONS!J25</f>
        <v>0</v>
      </c>
      <c r="K21" s="409">
        <f>TAB6CRUDOILTONS!K25+TAB6NGLTONS!K25+TAB6REFGASTONS!K25+TAB6LPGTONS!K25+TAB6NAPHTHATONS!K25+TAB6KERJETONS!K25+TAB6OTHKEROTONS!K25+TAB6GASDIESTONS!K25+TAB6FUELOILTONS!K25+TAB6BITUTONS!K25+TAB6PETCOKETONS!K25+TAB6OTHOILTONS!K25</f>
        <v>0</v>
      </c>
      <c r="L21" s="409">
        <f>TAB6CRUDOILTONS!L25+TAB6NGLTONS!L25+TAB6REFGASTONS!L25+TAB6LPGTONS!L25+TAB6NAPHTHATONS!L25+TAB6KERJETONS!L25+TAB6OTHKEROTONS!L25+TAB6GASDIESTONS!L25+TAB6FUELOILTONS!L25+TAB6BITUTONS!L25+TAB6PETCOKETONS!L25+TAB6OTHOILTONS!L25</f>
        <v>0</v>
      </c>
      <c r="M21" s="409">
        <f>TAB6CRUDOILTONS!M25+TAB6NGLTONS!M25+TAB6REFGASTONS!M25+TAB6LPGTONS!M25+TAB6NAPHTHATONS!M25+TAB6KERJETONS!M25+TAB6OTHKEROTONS!M25+TAB6GASDIESTONS!M25+TAB6FUELOILTONS!M25+TAB6BITUTONS!M25+TAB6PETCOKETONS!M25+TAB6OTHOILTONS!M25</f>
        <v>0</v>
      </c>
      <c r="N21" s="409">
        <f>TAB6CRUDOILTONS!N25+TAB6NGLTONS!N25+TAB6REFGASTONS!N25+TAB6LPGTONS!N25+TAB6NAPHTHATONS!N25+TAB6KERJETONS!N25+TAB6OTHKEROTONS!N25+TAB6GASDIESTONS!N25+TAB6FUELOILTONS!N25+TAB6BITUTONS!N25+TAB6PETCOKETONS!N25+TAB6OTHOILTONS!N25</f>
        <v>0</v>
      </c>
      <c r="O21" s="409">
        <f>TAB6CRUDOILTONS!O25+TAB6NGLTONS!O25+TAB6REFGASTONS!O25+TAB6LPGTONS!O25+TAB6NAPHTHATONS!O25+TAB6KERJETONS!O25+TAB6OTHKEROTONS!O25+TAB6GASDIESTONS!O25+TAB6FUELOILTONS!O25+TAB6BITUTONS!O25+TAB6PETCOKETONS!O25+TAB6OTHOILTONS!O25</f>
        <v>0</v>
      </c>
      <c r="P21" s="409">
        <f>TAB6CRUDOILTONS!P25+TAB6NGLTONS!P25+TAB6REFGASTONS!P25+TAB6LPGTONS!P25+TAB6NAPHTHATONS!P25+TAB6KERJETONS!P25+TAB6OTHKEROTONS!P25+TAB6GASDIESTONS!P25+TAB6FUELOILTONS!P25+TAB6BITUTONS!P25+TAB6PETCOKETONS!P25+TAB6OTHOILTONS!P25</f>
        <v>0</v>
      </c>
      <c r="Q21" s="409">
        <f>TAB6CRUDOILTONS!Q25+TAB6NGLTONS!Q25+TAB6REFGASTONS!Q25+TAB6LPGTONS!Q25+TAB6NAPHTHATONS!Q25+TAB6KERJETONS!Q25+TAB6OTHKEROTONS!Q25+TAB6GASDIESTONS!Q25+TAB6FUELOILTONS!Q25+TAB6BITUTONS!Q25+TAB6PETCOKETONS!Q25+TAB6OTHOILTONS!Q25</f>
        <v>0</v>
      </c>
      <c r="R21" s="409">
        <f>TAB6CRUDOILTONS!R25+TAB6NGLTONS!R25+TAB6REFGASTONS!R25+TAB6LPGTONS!R25+TAB6NAPHTHATONS!R25+TAB6KERJETONS!R25+TAB6OTHKEROTONS!R25+TAB6GASDIESTONS!R25+TAB6FUELOILTONS!R25+TAB6BITUTONS!R25+TAB6PETCOKETONS!R25+TAB6OTHOILTONS!R25</f>
        <v>0</v>
      </c>
      <c r="S21" s="409">
        <f>TAB6CRUDOILTONS!S25+TAB6NGLTONS!S25+TAB6REFGASTONS!S25+TAB6LPGTONS!S25+TAB6NAPHTHATONS!S25+TAB6KERJETONS!S25+TAB6OTHKEROTONS!S25+TAB6GASDIESTONS!S25+TAB6FUELOILTONS!S25+TAB6BITUTONS!S25+TAB6PETCOKETONS!S25+TAB6OTHOILTONS!S25</f>
        <v>0</v>
      </c>
      <c r="T21" s="409">
        <f>TAB6CRUDOILTONS!T25+TAB6NGLTONS!T25+TAB6REFGASTONS!T25+TAB6LPGTONS!T25+TAB6NAPHTHATONS!T25+TAB6KERJETONS!T25+TAB6OTHKEROTONS!T25+TAB6GASDIESTONS!T25+TAB6FUELOILTONS!T25+TAB6BITUTONS!T25+TAB6PETCOKETONS!T25+TAB6OTHOILTONS!T25</f>
        <v>0</v>
      </c>
      <c r="U21" s="409">
        <f>TAB6CRUDOILTONS!U25+TAB6NGLTONS!U25+TAB6REFGASTONS!U25+TAB6LPGTONS!U25+TAB6NAPHTHATONS!U25+TAB6KERJETONS!U25+TAB6OTHKEROTONS!U25+TAB6GASDIESTONS!U25+TAB6FUELOILTONS!U25+TAB6BITUTONS!U25+TAB6PETCOKETONS!U25+TAB6OTHOILTONS!U25</f>
        <v>0</v>
      </c>
      <c r="V21" s="409">
        <f>TAB6CRUDOILTONS!V25+TAB6NGLTONS!V25+TAB6REFGASTONS!V25+TAB6LPGTONS!V25+TAB6NAPHTHATONS!V25+TAB6KERJETONS!V25+TAB6OTHKEROTONS!V25+TAB6GASDIESTONS!V25+TAB6FUELOILTONS!V25+TAB6BITUTONS!V25+TAB6PETCOKETONS!V25+TAB6OTHOILTONS!V25</f>
        <v>0</v>
      </c>
      <c r="W21" s="409">
        <f>TAB6CRUDOILTONS!W25+TAB6NGLTONS!W25+TAB6REFGASTONS!W25+TAB6LPGTONS!W25+TAB6NAPHTHATONS!W25+TAB6KERJETONS!W25+TAB6OTHKEROTONS!W25+TAB6GASDIESTONS!W25+TAB6FUELOILTONS!W25+TAB6BITUTONS!W25+TAB6PETCOKETONS!W25+TAB6OTHOILTONS!W25</f>
        <v>0</v>
      </c>
      <c r="X21" s="409">
        <f>TAB6CRUDOILTONS!X25+TAB6NGLTONS!X25+TAB6REFGASTONS!X25+TAB6LPGTONS!X25+TAB6NAPHTHATONS!X25+TAB6KERJETONS!X25+TAB6OTHKEROTONS!X25+TAB6GASDIESTONS!X25+TAB6FUELOILTONS!X25+TAB6BITUTONS!X25+TAB6PETCOKETONS!X25+TAB6OTHOILTONS!X25</f>
        <v>0</v>
      </c>
      <c r="Y21" s="409">
        <f>TAB6CRUDOILTONS!Y25+TAB6NGLTONS!Y25+TAB6REFGASTONS!Y25+TAB6LPGTONS!Y25+TAB6NAPHTHATONS!Y25+TAB6KERJETONS!Y25+TAB6OTHKEROTONS!Y25+TAB6GASDIESTONS!Y25+TAB6FUELOILTONS!Y25+TAB6BITUTONS!Y25+TAB6PETCOKETONS!Y25+TAB6OTHOILTONS!Y25</f>
        <v>0</v>
      </c>
      <c r="Z21" s="409">
        <f>TAB6CRUDOILTONS!Z25+TAB6NGLTONS!Z25+TAB6REFGASTONS!Z25+TAB6LPGTONS!Z25+TAB6NAPHTHATONS!Z25+TAB6KERJETONS!Z25+TAB6OTHKEROTONS!Z25+TAB6GASDIESTONS!Z25+TAB6FUELOILTONS!Z25+TAB6BITUTONS!Z25+TAB6PETCOKETONS!Z25+TAB6OTHOILTONS!Z25</f>
        <v>0</v>
      </c>
      <c r="AA21" s="409">
        <f>TAB6CRUDOILTONS!AA25+TAB6NGLTONS!AA25+TAB6REFGASTONS!AA25+TAB6LPGTONS!AA25+TAB6NAPHTHATONS!AA25+TAB6KERJETONS!AA25+TAB6OTHKEROTONS!AA25+TAB6GASDIESTONS!AA25+TAB6FUELOILTONS!AA25+TAB6BITUTONS!AA25+TAB6PETCOKETONS!AA25+TAB6OTHOILTONS!AA25</f>
        <v>0</v>
      </c>
      <c r="AB21" s="409">
        <f>TAB6CRUDOILTONS!AB25+TAB6NGLTONS!AB25+TAB6REFGASTONS!AB25+TAB6LPGTONS!AB25+TAB6NAPHTHATONS!AB25+TAB6KERJETONS!AB25+TAB6OTHKEROTONS!AB25+TAB6GASDIESTONS!AB25+TAB6FUELOILTONS!AB25+TAB6BITUTONS!AB25+TAB6PETCOKETONS!AB25+TAB6OTHOILTONS!AB25</f>
        <v>0</v>
      </c>
      <c r="AC21" s="1054" t="s">
        <v>2267</v>
      </c>
      <c r="AF21" s="796"/>
      <c r="AG21" s="409">
        <f>TAB6CRUDOILTONS!AF25+TAB6NGLTONS!AF25+TAB6REFGASTONS!AF25+TAB6LPGTONS!AF25+TAB6NAPHTHATONS!AF25+TAB6KERJETONS!AF25+TAB6OTHKEROTONS!AF25+TAB6GASDIESTONS!AF25+TAB6FUELOILTONS!AF25+TAB6BITUTONS!AF25+TAB6PETCOKETONS!AF25+TAB6OTHOILTONS!AF25</f>
        <v>0</v>
      </c>
      <c r="AH21" s="409">
        <f>TAB6CRUDOILTONS!AG25+TAB6NGLTONS!AG25+TAB6REFGASTONS!AG25+TAB6LPGTONS!AG25+TAB6NAPHTHATONS!AG25+TAB6KERJETONS!AG25+TAB6OTHKEROTONS!AG25+TAB6GASDIESTONS!AG25+TAB6FUELOILTONS!AG25+TAB6BITUTONS!AG25+TAB6PETCOKETONS!AG25+TAB6OTHOILTONS!AG25</f>
        <v>0</v>
      </c>
      <c r="AI21" s="409">
        <f>TAB6CRUDOILTONS!AH25+TAB6NGLTONS!AH25+TAB6REFGASTONS!AH25+TAB6LPGTONS!AH25+TAB6NAPHTHATONS!AH25+TAB6KERJETONS!AH25+TAB6OTHKEROTONS!AH25+TAB6GASDIESTONS!AH25+TAB6FUELOILTONS!AH25+TAB6BITUTONS!AH25+TAB6PETCOKETONS!AH25+TAB6OTHOILTONS!AH25</f>
        <v>0</v>
      </c>
      <c r="AJ21" s="409">
        <f>TAB6CRUDOILTONS!AI25+TAB6NGLTONS!AI25+TAB6REFGASTONS!AI25+TAB6LPGTONS!AI25+TAB6NAPHTHATONS!AI25+TAB6KERJETONS!AI25+TAB6OTHKEROTONS!AI25+TAB6GASDIESTONS!AI25+TAB6FUELOILTONS!AI25+TAB6BITUTONS!AI25+TAB6PETCOKETONS!AI25+TAB6OTHOILTONS!AI25</f>
        <v>0</v>
      </c>
      <c r="AK21" s="409">
        <f>TAB6CRUDOILTONS!AJ25+TAB6NGLTONS!AJ25+TAB6REFGASTONS!AJ25+TAB6LPGTONS!AJ25+TAB6NAPHTHATONS!AJ25+TAB6KERJETONS!AJ25+TAB6OTHKEROTONS!AJ25+TAB6GASDIESTONS!AJ25+TAB6FUELOILTONS!AJ25+TAB6BITUTONS!AJ25+TAB6PETCOKETONS!AJ25+TAB6OTHOILTONS!AJ25</f>
        <v>0</v>
      </c>
      <c r="AL21" s="409">
        <f>TAB6CRUDOILTONS!AK25+TAB6NGLTONS!AK25+TAB6REFGASTONS!AK25+TAB6LPGTONS!AK25+TAB6NAPHTHATONS!AK25+TAB6KERJETONS!AK25+TAB6OTHKEROTONS!AK25+TAB6GASDIESTONS!AK25+TAB6FUELOILTONS!AK25+TAB6BITUTONS!AK25+TAB6PETCOKETONS!AK25+TAB6OTHOILTONS!AK25</f>
        <v>0</v>
      </c>
      <c r="AM21" s="409">
        <f>TAB6CRUDOILTONS!AL25+TAB6NGLTONS!AL25+TAB6REFGASTONS!AL25+TAB6LPGTONS!AL25+TAB6NAPHTHATONS!AL25+TAB6KERJETONS!AL25+TAB6OTHKEROTONS!AL25+TAB6GASDIESTONS!AL25+TAB6FUELOILTONS!AL25+TAB6BITUTONS!AL25+TAB6PETCOKETONS!AL25+TAB6OTHOILTONS!AL25</f>
        <v>0</v>
      </c>
      <c r="AN21" s="409">
        <f>TAB6CRUDOILTONS!AM25+TAB6NGLTONS!AM25+TAB6REFGASTONS!AM25+TAB6LPGTONS!AM25+TAB6NAPHTHATONS!AM25+TAB6KERJETONS!AM25+TAB6OTHKEROTONS!AM25+TAB6GASDIESTONS!AM25+TAB6FUELOILTONS!AM25+TAB6BITUTONS!AM25+TAB6PETCOKETONS!AM25+TAB6OTHOILTONS!AM25</f>
        <v>0</v>
      </c>
      <c r="AO21" s="409">
        <f>TAB6CRUDOILTONS!AN25+TAB6NGLTONS!AN25+TAB6REFGASTONS!AN25+TAB6LPGTONS!AN25+TAB6NAPHTHATONS!AN25+TAB6KERJETONS!AN25+TAB6OTHKEROTONS!AN25+TAB6GASDIESTONS!AN25+TAB6FUELOILTONS!AN25+TAB6BITUTONS!AN25+TAB6PETCOKETONS!AN25+TAB6OTHOILTONS!AN25</f>
        <v>0</v>
      </c>
      <c r="AP21" s="409">
        <f>TAB6CRUDOILTONS!AO25+TAB6NGLTONS!AO25+TAB6REFGASTONS!AO25+TAB6LPGTONS!AO25+TAB6NAPHTHATONS!AO25+TAB6KERJETONS!AO25+TAB6OTHKEROTONS!AO25+TAB6GASDIESTONS!AO25+TAB6FUELOILTONS!AO25+TAB6BITUTONS!AO25+TAB6PETCOKETONS!AO25+TAB6OTHOILTONS!AO25</f>
        <v>0</v>
      </c>
      <c r="AQ21" s="409">
        <f>TAB6CRUDOILTONS!AP25+TAB6NGLTONS!AP25+TAB6REFGASTONS!AP25+TAB6LPGTONS!AP25+TAB6NAPHTHATONS!AP25+TAB6KERJETONS!AP25+TAB6OTHKEROTONS!AP25+TAB6GASDIESTONS!AP25+TAB6FUELOILTONS!AP25+TAB6BITUTONS!AP25+TAB6PETCOKETONS!AP25+TAB6OTHOILTONS!AP25</f>
        <v>0</v>
      </c>
      <c r="AR21" s="409">
        <f>TAB6CRUDOILTONS!AQ25+TAB6NGLTONS!AQ25+TAB6REFGASTONS!AQ25+TAB6LPGTONS!AQ25+TAB6NAPHTHATONS!AQ25+TAB6KERJETONS!AQ25+TAB6OTHKEROTONS!AQ25+TAB6GASDIESTONS!AQ25+TAB6FUELOILTONS!AQ25+TAB6BITUTONS!AQ25+TAB6PETCOKETONS!AQ25+TAB6OTHOILTONS!AQ25</f>
        <v>0</v>
      </c>
      <c r="AS21" s="409">
        <f>TAB6CRUDOILTONS!AR25+TAB6NGLTONS!AR25+TAB6REFGASTONS!AR25+TAB6LPGTONS!AR25+TAB6NAPHTHATONS!AR25+TAB6KERJETONS!AR25+TAB6OTHKEROTONS!AR25+TAB6GASDIESTONS!AR25+TAB6FUELOILTONS!AR25+TAB6BITUTONS!AR25+TAB6PETCOKETONS!AR25+TAB6OTHOILTONS!AR25</f>
        <v>0</v>
      </c>
      <c r="AT21" s="409">
        <f>TAB6CRUDOILTONS!AS25+TAB6NGLTONS!AS25+TAB6REFGASTONS!AS25+TAB6LPGTONS!AS25+TAB6NAPHTHATONS!AS25+TAB6KERJETONS!AS25+TAB6OTHKEROTONS!AS25+TAB6GASDIESTONS!AS25+TAB6FUELOILTONS!AS25+TAB6BITUTONS!AS25+TAB6PETCOKETONS!AS25+TAB6OTHOILTONS!AS25</f>
        <v>0</v>
      </c>
      <c r="AU21" s="409">
        <f>TAB6CRUDOILTONS!AT25+TAB6NGLTONS!AT25+TAB6REFGASTONS!AT25+TAB6LPGTONS!AT25+TAB6NAPHTHATONS!AT25+TAB6KERJETONS!AT25+TAB6OTHKEROTONS!AT25+TAB6GASDIESTONS!AT25+TAB6FUELOILTONS!AT25+TAB6BITUTONS!AT25+TAB6PETCOKETONS!AT25+TAB6OTHOILTONS!AT25</f>
        <v>0</v>
      </c>
      <c r="AV21" s="409">
        <f>TAB6CRUDOILTONS!AU25+TAB6NGLTONS!AU25+TAB6REFGASTONS!AU25+TAB6LPGTONS!AU25+TAB6NAPHTHATONS!AU25+TAB6KERJETONS!AU25+TAB6OTHKEROTONS!AU25+TAB6GASDIESTONS!AU25+TAB6FUELOILTONS!AU25+TAB6BITUTONS!AU25+TAB6PETCOKETONS!AU25+TAB6OTHOILTONS!AU25</f>
        <v>0</v>
      </c>
      <c r="AW21" s="409">
        <f>TAB6CRUDOILTONS!AV25+TAB6NGLTONS!AV25+TAB6REFGASTONS!AV25+TAB6LPGTONS!AV25+TAB6NAPHTHATONS!AV25+TAB6KERJETONS!AV25+TAB6OTHKEROTONS!AV25+TAB6GASDIESTONS!AV25+TAB6FUELOILTONS!AV25+TAB6BITUTONS!AV25+TAB6PETCOKETONS!AV25+TAB6OTHOILTONS!AV25</f>
        <v>0</v>
      </c>
      <c r="AX21" s="409">
        <f>TAB6CRUDOILTONS!AW25+TAB6NGLTONS!AW25+TAB6REFGASTONS!AW25+TAB6LPGTONS!AW25+TAB6NAPHTHATONS!AW25+TAB6KERJETONS!AW25+TAB6OTHKEROTONS!AW25+TAB6GASDIESTONS!AW25+TAB6FUELOILTONS!AW25+TAB6BITUTONS!AW25+TAB6PETCOKETONS!AW25+TAB6OTHOILTONS!AW25</f>
        <v>0</v>
      </c>
      <c r="AY21" s="409">
        <f>TAB6CRUDOILTONS!AX25+TAB6NGLTONS!AX25+TAB6REFGASTONS!AX25+TAB6LPGTONS!AX25+TAB6NAPHTHATONS!AX25+TAB6KERJETONS!AX25+TAB6OTHKEROTONS!AX25+TAB6GASDIESTONS!AX25+TAB6FUELOILTONS!AX25+TAB6BITUTONS!AX25+TAB6PETCOKETONS!AX25+TAB6OTHOILTONS!AX25</f>
        <v>0</v>
      </c>
      <c r="AZ21" s="409">
        <f>TAB6CRUDOILTONS!AY25+TAB6NGLTONS!AY25+TAB6REFGASTONS!AY25+TAB6LPGTONS!AY25+TAB6NAPHTHATONS!AY25+TAB6KERJETONS!AY25+TAB6OTHKEROTONS!AY25+TAB6GASDIESTONS!AY25+TAB6FUELOILTONS!AY25+TAB6BITUTONS!AY25+TAB6PETCOKETONS!AY25+TAB6OTHOILTONS!AY25</f>
        <v>0</v>
      </c>
      <c r="BA21" s="409">
        <f>TAB6CRUDOILTONS!AZ25+TAB6NGLTONS!AZ25+TAB6REFGASTONS!AZ25+TAB6LPGTONS!AZ25+TAB6NAPHTHATONS!AZ25+TAB6KERJETONS!AZ25+TAB6OTHKEROTONS!AZ25+TAB6GASDIESTONS!AZ25+TAB6FUELOILTONS!AZ25+TAB6BITUTONS!AZ25+TAB6PETCOKETONS!AZ25+TAB6OTHOILTONS!AZ25</f>
        <v>0</v>
      </c>
      <c r="BB21" s="409">
        <f>TAB6CRUDOILTONS!BA25+TAB6NGLTONS!BA25+TAB6REFGASTONS!BA25+TAB6LPGTONS!BA25+TAB6NAPHTHATONS!BA25+TAB6KERJETONS!BA25+TAB6OTHKEROTONS!BA25+TAB6GASDIESTONS!BA25+TAB6FUELOILTONS!BA25+TAB6BITUTONS!BA25+TAB6PETCOKETONS!BA25+TAB6OTHOILTONS!BA25</f>
        <v>0</v>
      </c>
      <c r="BC21" s="409">
        <f>TAB6CRUDOILTONS!BB25+TAB6NGLTONS!BB25+TAB6REFGASTONS!BB25+TAB6LPGTONS!BB25+TAB6NAPHTHATONS!BB25+TAB6KERJETONS!BB25+TAB6OTHKEROTONS!BB25+TAB6GASDIESTONS!BB25+TAB6FUELOILTONS!BB25+TAB6BITUTONS!BB25+TAB6PETCOKETONS!BB25+TAB6OTHOILTONS!BB25</f>
        <v>0</v>
      </c>
      <c r="BD21" s="409">
        <f>TAB6CRUDOILTONS!BC25+TAB6NGLTONS!BC25+TAB6REFGASTONS!BC25+TAB6LPGTONS!BC25+TAB6NAPHTHATONS!BC25+TAB6KERJETONS!BC25+TAB6OTHKEROTONS!BC25+TAB6GASDIESTONS!BC25+TAB6FUELOILTONS!BC25+TAB6BITUTONS!BC25+TAB6PETCOKETONS!BC25+TAB6OTHOILTONS!BC25</f>
        <v>0</v>
      </c>
      <c r="BK21" s="95" t="s">
        <v>191</v>
      </c>
      <c r="BL21" s="95" t="s">
        <v>338</v>
      </c>
      <c r="BM21" s="95" t="s">
        <v>2040</v>
      </c>
    </row>
    <row r="22" spans="1:65" s="140" customFormat="1" ht="10.5" customHeight="1">
      <c r="A22" s="775"/>
      <c r="B22" s="775"/>
      <c r="C22" s="775"/>
      <c r="D22" s="793"/>
      <c r="E22" s="410">
        <f>TAB6CRUDOILTONS!E30+TAB6NGLTONS!E30+TAB6REFGASTONS!E30+TAB6LPGTONS!E30+TAB6NAPHTHATONS!E30+TAB6KERJETONS!E30+TAB6OTHKEROTONS!E30+TAB6GASDIESTONS!E30+TAB6FUELOILTONS!E30+TAB6BITUTONS!E30+TAB6PETCOKETONS!E30+TAB6OTHOILTONS!E30</f>
        <v>0</v>
      </c>
      <c r="F22" s="410">
        <f>TAB6CRUDOILTONS!F30+TAB6NGLTONS!F30+TAB6REFGASTONS!F30+TAB6LPGTONS!F30+TAB6NAPHTHATONS!F30+TAB6KERJETONS!F30+TAB6OTHKEROTONS!F30+TAB6GASDIESTONS!F30+TAB6FUELOILTONS!F30+TAB6BITUTONS!F30+TAB6PETCOKETONS!F30+TAB6OTHOILTONS!F30</f>
        <v>0</v>
      </c>
      <c r="G22" s="410">
        <f>TAB6CRUDOILTONS!G30+TAB6NGLTONS!G30+TAB6REFGASTONS!G30+TAB6LPGTONS!G30+TAB6NAPHTHATONS!G30+TAB6KERJETONS!G30+TAB6OTHKEROTONS!G30+TAB6GASDIESTONS!G30+TAB6FUELOILTONS!G30+TAB6BITUTONS!G30+TAB6PETCOKETONS!G30+TAB6OTHOILTONS!G30</f>
        <v>0</v>
      </c>
      <c r="H22" s="410">
        <f>TAB6CRUDOILTONS!H30+TAB6NGLTONS!H30+TAB6REFGASTONS!H30+TAB6LPGTONS!H30+TAB6NAPHTHATONS!H30+TAB6KERJETONS!H30+TAB6OTHKEROTONS!H30+TAB6GASDIESTONS!H30+TAB6FUELOILTONS!H30+TAB6BITUTONS!H30+TAB6PETCOKETONS!H30+TAB6OTHOILTONS!H30</f>
        <v>0</v>
      </c>
      <c r="I22" s="410">
        <f>TAB6CRUDOILTONS!I30+TAB6NGLTONS!I30+TAB6REFGASTONS!I30+TAB6LPGTONS!I30+TAB6NAPHTHATONS!I30+TAB6KERJETONS!I30+TAB6OTHKEROTONS!I30+TAB6GASDIESTONS!I30+TAB6FUELOILTONS!I30+TAB6BITUTONS!I30+TAB6PETCOKETONS!I30+TAB6OTHOILTONS!I30</f>
        <v>0</v>
      </c>
      <c r="J22" s="410">
        <f>TAB6CRUDOILTONS!J30+TAB6NGLTONS!J30+TAB6REFGASTONS!J30+TAB6LPGTONS!J30+TAB6NAPHTHATONS!J30+TAB6KERJETONS!J30+TAB6OTHKEROTONS!J30+TAB6GASDIESTONS!J30+TAB6FUELOILTONS!J30+TAB6BITUTONS!J30+TAB6PETCOKETONS!J30+TAB6OTHOILTONS!J30</f>
        <v>0</v>
      </c>
      <c r="K22" s="410">
        <f>TAB6CRUDOILTONS!K30+TAB6NGLTONS!K30+TAB6REFGASTONS!K30+TAB6LPGTONS!K30+TAB6NAPHTHATONS!K30+TAB6KERJETONS!K30+TAB6OTHKEROTONS!K30+TAB6GASDIESTONS!K30+TAB6FUELOILTONS!K30+TAB6BITUTONS!K30+TAB6PETCOKETONS!K30+TAB6OTHOILTONS!K30</f>
        <v>0</v>
      </c>
      <c r="L22" s="410">
        <f>TAB6CRUDOILTONS!L30+TAB6NGLTONS!L30+TAB6REFGASTONS!L30+TAB6LPGTONS!L30+TAB6NAPHTHATONS!L30+TAB6KERJETONS!L30+TAB6OTHKEROTONS!L30+TAB6GASDIESTONS!L30+TAB6FUELOILTONS!L30+TAB6BITUTONS!L30+TAB6PETCOKETONS!L30+TAB6OTHOILTONS!L30</f>
        <v>0</v>
      </c>
      <c r="M22" s="410">
        <f>TAB6CRUDOILTONS!M30+TAB6NGLTONS!M30+TAB6REFGASTONS!M30+TAB6LPGTONS!M30+TAB6NAPHTHATONS!M30+TAB6KERJETONS!M30+TAB6OTHKEROTONS!M30+TAB6GASDIESTONS!M30+TAB6FUELOILTONS!M30+TAB6BITUTONS!M30+TAB6PETCOKETONS!M30+TAB6OTHOILTONS!M30</f>
        <v>0</v>
      </c>
      <c r="N22" s="410">
        <f>TAB6CRUDOILTONS!N30+TAB6NGLTONS!N30+TAB6REFGASTONS!N30+TAB6LPGTONS!N30+TAB6NAPHTHATONS!N30+TAB6KERJETONS!N30+TAB6OTHKEROTONS!N30+TAB6GASDIESTONS!N30+TAB6FUELOILTONS!N30+TAB6BITUTONS!N30+TAB6PETCOKETONS!N30+TAB6OTHOILTONS!N30</f>
        <v>0</v>
      </c>
      <c r="O22" s="410">
        <f>TAB6CRUDOILTONS!O30+TAB6NGLTONS!O30+TAB6REFGASTONS!O30+TAB6LPGTONS!O30+TAB6NAPHTHATONS!O30+TAB6KERJETONS!O30+TAB6OTHKEROTONS!O30+TAB6GASDIESTONS!O30+TAB6FUELOILTONS!O30+TAB6BITUTONS!O30+TAB6PETCOKETONS!O30+TAB6OTHOILTONS!O30</f>
        <v>0</v>
      </c>
      <c r="P22" s="410">
        <f>TAB6CRUDOILTONS!P30+TAB6NGLTONS!P30+TAB6REFGASTONS!P30+TAB6LPGTONS!P30+TAB6NAPHTHATONS!P30+TAB6KERJETONS!P30+TAB6OTHKEROTONS!P30+TAB6GASDIESTONS!P30+TAB6FUELOILTONS!P30+TAB6BITUTONS!P30+TAB6PETCOKETONS!P30+TAB6OTHOILTONS!P30</f>
        <v>0</v>
      </c>
      <c r="Q22" s="410">
        <f>TAB6CRUDOILTONS!Q30+TAB6NGLTONS!Q30+TAB6REFGASTONS!Q30+TAB6LPGTONS!Q30+TAB6NAPHTHATONS!Q30+TAB6KERJETONS!Q30+TAB6OTHKEROTONS!Q30+TAB6GASDIESTONS!Q30+TAB6FUELOILTONS!Q30+TAB6BITUTONS!Q30+TAB6PETCOKETONS!Q30+TAB6OTHOILTONS!Q30</f>
        <v>0</v>
      </c>
      <c r="R22" s="410">
        <f>TAB6CRUDOILTONS!R30+TAB6NGLTONS!R30+TAB6REFGASTONS!R30+TAB6LPGTONS!R30+TAB6NAPHTHATONS!R30+TAB6KERJETONS!R30+TAB6OTHKEROTONS!R30+TAB6GASDIESTONS!R30+TAB6FUELOILTONS!R30+TAB6BITUTONS!R30+TAB6PETCOKETONS!R30+TAB6OTHOILTONS!R30</f>
        <v>0</v>
      </c>
      <c r="S22" s="410">
        <f>TAB6CRUDOILTONS!S30+TAB6NGLTONS!S30+TAB6REFGASTONS!S30+TAB6LPGTONS!S30+TAB6NAPHTHATONS!S30+TAB6KERJETONS!S30+TAB6OTHKEROTONS!S30+TAB6GASDIESTONS!S30+TAB6FUELOILTONS!S30+TAB6BITUTONS!S30+TAB6PETCOKETONS!S30+TAB6OTHOILTONS!S30</f>
        <v>0</v>
      </c>
      <c r="T22" s="410">
        <f>TAB6CRUDOILTONS!T30+TAB6NGLTONS!T30+TAB6REFGASTONS!T30+TAB6LPGTONS!T30+TAB6NAPHTHATONS!T30+TAB6KERJETONS!T30+TAB6OTHKEROTONS!T30+TAB6GASDIESTONS!T30+TAB6FUELOILTONS!T30+TAB6BITUTONS!T30+TAB6PETCOKETONS!T30+TAB6OTHOILTONS!T30</f>
        <v>0</v>
      </c>
      <c r="U22" s="410">
        <f>TAB6CRUDOILTONS!U30+TAB6NGLTONS!U30+TAB6REFGASTONS!U30+TAB6LPGTONS!U30+TAB6NAPHTHATONS!U30+TAB6KERJETONS!U30+TAB6OTHKEROTONS!U30+TAB6GASDIESTONS!U30+TAB6FUELOILTONS!U30+TAB6BITUTONS!U30+TAB6PETCOKETONS!U30+TAB6OTHOILTONS!U30</f>
        <v>0</v>
      </c>
      <c r="V22" s="410">
        <f>TAB6CRUDOILTONS!V30+TAB6NGLTONS!V30+TAB6REFGASTONS!V30+TAB6LPGTONS!V30+TAB6NAPHTHATONS!V30+TAB6KERJETONS!V30+TAB6OTHKEROTONS!V30+TAB6GASDIESTONS!V30+TAB6FUELOILTONS!V30+TAB6BITUTONS!V30+TAB6PETCOKETONS!V30+TAB6OTHOILTONS!V30</f>
        <v>0</v>
      </c>
      <c r="W22" s="410">
        <f>TAB6CRUDOILTONS!W30+TAB6NGLTONS!W30+TAB6REFGASTONS!W30+TAB6LPGTONS!W30+TAB6NAPHTHATONS!W30+TAB6KERJETONS!W30+TAB6OTHKEROTONS!W30+TAB6GASDIESTONS!W30+TAB6FUELOILTONS!W30+TAB6BITUTONS!W30+TAB6PETCOKETONS!W30+TAB6OTHOILTONS!W30</f>
        <v>0</v>
      </c>
      <c r="X22" s="410">
        <f>TAB6CRUDOILTONS!X30+TAB6NGLTONS!X30+TAB6REFGASTONS!X30+TAB6LPGTONS!X30+TAB6NAPHTHATONS!X30+TAB6KERJETONS!X30+TAB6OTHKEROTONS!X30+TAB6GASDIESTONS!X30+TAB6FUELOILTONS!X30+TAB6BITUTONS!X30+TAB6PETCOKETONS!X30+TAB6OTHOILTONS!X30</f>
        <v>0</v>
      </c>
      <c r="Y22" s="410">
        <f>TAB6CRUDOILTONS!Y30+TAB6NGLTONS!Y30+TAB6REFGASTONS!Y30+TAB6LPGTONS!Y30+TAB6NAPHTHATONS!Y30+TAB6KERJETONS!Y30+TAB6OTHKEROTONS!Y30+TAB6GASDIESTONS!Y30+TAB6FUELOILTONS!Y30+TAB6BITUTONS!Y30+TAB6PETCOKETONS!Y30+TAB6OTHOILTONS!Y30</f>
        <v>0</v>
      </c>
      <c r="Z22" s="410">
        <f>TAB6CRUDOILTONS!Z30+TAB6NGLTONS!Z30+TAB6REFGASTONS!Z30+TAB6LPGTONS!Z30+TAB6NAPHTHATONS!Z30+TAB6KERJETONS!Z30+TAB6OTHKEROTONS!Z30+TAB6GASDIESTONS!Z30+TAB6FUELOILTONS!Z30+TAB6BITUTONS!Z30+TAB6PETCOKETONS!Z30+TAB6OTHOILTONS!Z30</f>
        <v>0</v>
      </c>
      <c r="AA22" s="410">
        <f>TAB6CRUDOILTONS!AA30+TAB6NGLTONS!AA30+TAB6REFGASTONS!AA30+TAB6LPGTONS!AA30+TAB6NAPHTHATONS!AA30+TAB6KERJETONS!AA30+TAB6OTHKEROTONS!AA30+TAB6GASDIESTONS!AA30+TAB6FUELOILTONS!AA30+TAB6BITUTONS!AA30+TAB6PETCOKETONS!AA30+TAB6OTHOILTONS!AA30</f>
        <v>0</v>
      </c>
      <c r="AB22" s="410">
        <f>TAB6CRUDOILTONS!AB30+TAB6NGLTONS!AB30+TAB6REFGASTONS!AB30+TAB6LPGTONS!AB30+TAB6NAPHTHATONS!AB30+TAB6KERJETONS!AB30+TAB6OTHKEROTONS!AB30+TAB6GASDIESTONS!AB30+TAB6FUELOILTONS!AB30+TAB6BITUTONS!AB30+TAB6PETCOKETONS!AB30+TAB6OTHOILTONS!AB30</f>
        <v>0</v>
      </c>
      <c r="AC22" s="1054" t="s">
        <v>2268</v>
      </c>
      <c r="AF22" s="796"/>
      <c r="AG22" s="410">
        <f>TAB6CRUDOILTONS!AF30+TAB6NGLTONS!AF30+TAB6REFGASTONS!AF30+TAB6LPGTONS!AF30+TAB6NAPHTHATONS!AF30+TAB6KERJETONS!AF30+TAB6OTHKEROTONS!AF30+TAB6GASDIESTONS!AF30+TAB6FUELOILTONS!AF30+TAB6BITUTONS!AF30+TAB6PETCOKETONS!AF30+TAB6OTHOILTONS!AF30</f>
        <v>0</v>
      </c>
      <c r="AH22" s="410">
        <f>TAB6CRUDOILTONS!AG30+TAB6NGLTONS!AG30+TAB6REFGASTONS!AG30+TAB6LPGTONS!AG30+TAB6NAPHTHATONS!AG30+TAB6KERJETONS!AG30+TAB6OTHKEROTONS!AG30+TAB6GASDIESTONS!AG30+TAB6FUELOILTONS!AG30+TAB6BITUTONS!AG30+TAB6PETCOKETONS!AG30+TAB6OTHOILTONS!AG30</f>
        <v>0</v>
      </c>
      <c r="AI22" s="410">
        <f>TAB6CRUDOILTONS!AH30+TAB6NGLTONS!AH30+TAB6REFGASTONS!AH30+TAB6LPGTONS!AH30+TAB6NAPHTHATONS!AH30+TAB6KERJETONS!AH30+TAB6OTHKEROTONS!AH30+TAB6GASDIESTONS!AH30+TAB6FUELOILTONS!AH30+TAB6BITUTONS!AH30+TAB6PETCOKETONS!AH30+TAB6OTHOILTONS!AH30</f>
        <v>0</v>
      </c>
      <c r="AJ22" s="410">
        <f>TAB6CRUDOILTONS!AI30+TAB6NGLTONS!AI30+TAB6REFGASTONS!AI30+TAB6LPGTONS!AI30+TAB6NAPHTHATONS!AI30+TAB6KERJETONS!AI30+TAB6OTHKEROTONS!AI30+TAB6GASDIESTONS!AI30+TAB6FUELOILTONS!AI30+TAB6BITUTONS!AI30+TAB6PETCOKETONS!AI30+TAB6OTHOILTONS!AI30</f>
        <v>0</v>
      </c>
      <c r="AK22" s="410">
        <f>TAB6CRUDOILTONS!AJ30+TAB6NGLTONS!AJ30+TAB6REFGASTONS!AJ30+TAB6LPGTONS!AJ30+TAB6NAPHTHATONS!AJ30+TAB6KERJETONS!AJ30+TAB6OTHKEROTONS!AJ30+TAB6GASDIESTONS!AJ30+TAB6FUELOILTONS!AJ30+TAB6BITUTONS!AJ30+TAB6PETCOKETONS!AJ30+TAB6OTHOILTONS!AJ30</f>
        <v>0</v>
      </c>
      <c r="AL22" s="410">
        <f>TAB6CRUDOILTONS!AK30+TAB6NGLTONS!AK30+TAB6REFGASTONS!AK30+TAB6LPGTONS!AK30+TAB6NAPHTHATONS!AK30+TAB6KERJETONS!AK30+TAB6OTHKEROTONS!AK30+TAB6GASDIESTONS!AK30+TAB6FUELOILTONS!AK30+TAB6BITUTONS!AK30+TAB6PETCOKETONS!AK30+TAB6OTHOILTONS!AK30</f>
        <v>0</v>
      </c>
      <c r="AM22" s="410">
        <f>TAB6CRUDOILTONS!AL30+TAB6NGLTONS!AL30+TAB6REFGASTONS!AL30+TAB6LPGTONS!AL30+TAB6NAPHTHATONS!AL30+TAB6KERJETONS!AL30+TAB6OTHKEROTONS!AL30+TAB6GASDIESTONS!AL30+TAB6FUELOILTONS!AL30+TAB6BITUTONS!AL30+TAB6PETCOKETONS!AL30+TAB6OTHOILTONS!AL30</f>
        <v>0</v>
      </c>
      <c r="AN22" s="410">
        <f>TAB6CRUDOILTONS!AM30+TAB6NGLTONS!AM30+TAB6REFGASTONS!AM30+TAB6LPGTONS!AM30+TAB6NAPHTHATONS!AM30+TAB6KERJETONS!AM30+TAB6OTHKEROTONS!AM30+TAB6GASDIESTONS!AM30+TAB6FUELOILTONS!AM30+TAB6BITUTONS!AM30+TAB6PETCOKETONS!AM30+TAB6OTHOILTONS!AM30</f>
        <v>0</v>
      </c>
      <c r="AO22" s="410">
        <f>TAB6CRUDOILTONS!AN30+TAB6NGLTONS!AN30+TAB6REFGASTONS!AN30+TAB6LPGTONS!AN30+TAB6NAPHTHATONS!AN30+TAB6KERJETONS!AN30+TAB6OTHKEROTONS!AN30+TAB6GASDIESTONS!AN30+TAB6FUELOILTONS!AN30+TAB6BITUTONS!AN30+TAB6PETCOKETONS!AN30+TAB6OTHOILTONS!AN30</f>
        <v>0</v>
      </c>
      <c r="AP22" s="410">
        <f>TAB6CRUDOILTONS!AO30+TAB6NGLTONS!AO30+TAB6REFGASTONS!AO30+TAB6LPGTONS!AO30+TAB6NAPHTHATONS!AO30+TAB6KERJETONS!AO30+TAB6OTHKEROTONS!AO30+TAB6GASDIESTONS!AO30+TAB6FUELOILTONS!AO30+TAB6BITUTONS!AO30+TAB6PETCOKETONS!AO30+TAB6OTHOILTONS!AO30</f>
        <v>0</v>
      </c>
      <c r="AQ22" s="410">
        <f>TAB6CRUDOILTONS!AP30+TAB6NGLTONS!AP30+TAB6REFGASTONS!AP30+TAB6LPGTONS!AP30+TAB6NAPHTHATONS!AP30+TAB6KERJETONS!AP30+TAB6OTHKEROTONS!AP30+TAB6GASDIESTONS!AP30+TAB6FUELOILTONS!AP30+TAB6BITUTONS!AP30+TAB6PETCOKETONS!AP30+TAB6OTHOILTONS!AP30</f>
        <v>0</v>
      </c>
      <c r="AR22" s="410">
        <f>TAB6CRUDOILTONS!AQ30+TAB6NGLTONS!AQ30+TAB6REFGASTONS!AQ30+TAB6LPGTONS!AQ30+TAB6NAPHTHATONS!AQ30+TAB6KERJETONS!AQ30+TAB6OTHKEROTONS!AQ30+TAB6GASDIESTONS!AQ30+TAB6FUELOILTONS!AQ30+TAB6BITUTONS!AQ30+TAB6PETCOKETONS!AQ30+TAB6OTHOILTONS!AQ30</f>
        <v>0</v>
      </c>
      <c r="AS22" s="410">
        <f>TAB6CRUDOILTONS!AR30+TAB6NGLTONS!AR30+TAB6REFGASTONS!AR30+TAB6LPGTONS!AR30+TAB6NAPHTHATONS!AR30+TAB6KERJETONS!AR30+TAB6OTHKEROTONS!AR30+TAB6GASDIESTONS!AR30+TAB6FUELOILTONS!AR30+TAB6BITUTONS!AR30+TAB6PETCOKETONS!AR30+TAB6OTHOILTONS!AR30</f>
        <v>0</v>
      </c>
      <c r="AT22" s="410">
        <f>TAB6CRUDOILTONS!AS30+TAB6NGLTONS!AS30+TAB6REFGASTONS!AS30+TAB6LPGTONS!AS30+TAB6NAPHTHATONS!AS30+TAB6KERJETONS!AS30+TAB6OTHKEROTONS!AS30+TAB6GASDIESTONS!AS30+TAB6FUELOILTONS!AS30+TAB6BITUTONS!AS30+TAB6PETCOKETONS!AS30+TAB6OTHOILTONS!AS30</f>
        <v>0</v>
      </c>
      <c r="AU22" s="410">
        <f>TAB6CRUDOILTONS!AT30+TAB6NGLTONS!AT30+TAB6REFGASTONS!AT30+TAB6LPGTONS!AT30+TAB6NAPHTHATONS!AT30+TAB6KERJETONS!AT30+TAB6OTHKEROTONS!AT30+TAB6GASDIESTONS!AT30+TAB6FUELOILTONS!AT30+TAB6BITUTONS!AT30+TAB6PETCOKETONS!AT30+TAB6OTHOILTONS!AT30</f>
        <v>0</v>
      </c>
      <c r="AV22" s="410">
        <f>TAB6CRUDOILTONS!AU30+TAB6NGLTONS!AU30+TAB6REFGASTONS!AU30+TAB6LPGTONS!AU30+TAB6NAPHTHATONS!AU30+TAB6KERJETONS!AU30+TAB6OTHKEROTONS!AU30+TAB6GASDIESTONS!AU30+TAB6FUELOILTONS!AU30+TAB6BITUTONS!AU30+TAB6PETCOKETONS!AU30+TAB6OTHOILTONS!AU30</f>
        <v>0</v>
      </c>
      <c r="AW22" s="410">
        <f>TAB6CRUDOILTONS!AV30+TAB6NGLTONS!AV30+TAB6REFGASTONS!AV30+TAB6LPGTONS!AV30+TAB6NAPHTHATONS!AV30+TAB6KERJETONS!AV30+TAB6OTHKEROTONS!AV30+TAB6GASDIESTONS!AV30+TAB6FUELOILTONS!AV30+TAB6BITUTONS!AV30+TAB6PETCOKETONS!AV30+TAB6OTHOILTONS!AV30</f>
        <v>0</v>
      </c>
      <c r="AX22" s="410">
        <f>TAB6CRUDOILTONS!AW30+TAB6NGLTONS!AW30+TAB6REFGASTONS!AW30+TAB6LPGTONS!AW30+TAB6NAPHTHATONS!AW30+TAB6KERJETONS!AW30+TAB6OTHKEROTONS!AW30+TAB6GASDIESTONS!AW30+TAB6FUELOILTONS!AW30+TAB6BITUTONS!AW30+TAB6PETCOKETONS!AW30+TAB6OTHOILTONS!AW30</f>
        <v>0</v>
      </c>
      <c r="AY22" s="410">
        <f>TAB6CRUDOILTONS!AX30+TAB6NGLTONS!AX30+TAB6REFGASTONS!AX30+TAB6LPGTONS!AX30+TAB6NAPHTHATONS!AX30+TAB6KERJETONS!AX30+TAB6OTHKEROTONS!AX30+TAB6GASDIESTONS!AX30+TAB6FUELOILTONS!AX30+TAB6BITUTONS!AX30+TAB6PETCOKETONS!AX30+TAB6OTHOILTONS!AX30</f>
        <v>0</v>
      </c>
      <c r="AZ22" s="410">
        <f>TAB6CRUDOILTONS!AY30+TAB6NGLTONS!AY30+TAB6REFGASTONS!AY30+TAB6LPGTONS!AY30+TAB6NAPHTHATONS!AY30+TAB6KERJETONS!AY30+TAB6OTHKEROTONS!AY30+TAB6GASDIESTONS!AY30+TAB6FUELOILTONS!AY30+TAB6BITUTONS!AY30+TAB6PETCOKETONS!AY30+TAB6OTHOILTONS!AY30</f>
        <v>0</v>
      </c>
      <c r="BA22" s="410">
        <f>TAB6CRUDOILTONS!AZ30+TAB6NGLTONS!AZ30+TAB6REFGASTONS!AZ30+TAB6LPGTONS!AZ30+TAB6NAPHTHATONS!AZ30+TAB6KERJETONS!AZ30+TAB6OTHKEROTONS!AZ30+TAB6GASDIESTONS!AZ30+TAB6FUELOILTONS!AZ30+TAB6BITUTONS!AZ30+TAB6PETCOKETONS!AZ30+TAB6OTHOILTONS!AZ30</f>
        <v>0</v>
      </c>
      <c r="BB22" s="410">
        <f>TAB6CRUDOILTONS!BA30+TAB6NGLTONS!BA30+TAB6REFGASTONS!BA30+TAB6LPGTONS!BA30+TAB6NAPHTHATONS!BA30+TAB6KERJETONS!BA30+TAB6OTHKEROTONS!BA30+TAB6GASDIESTONS!BA30+TAB6FUELOILTONS!BA30+TAB6BITUTONS!BA30+TAB6PETCOKETONS!BA30+TAB6OTHOILTONS!BA30</f>
        <v>0</v>
      </c>
      <c r="BC22" s="410">
        <f>TAB6CRUDOILTONS!BB30+TAB6NGLTONS!BB30+TAB6REFGASTONS!BB30+TAB6LPGTONS!BB30+TAB6NAPHTHATONS!BB30+TAB6KERJETONS!BB30+TAB6OTHKEROTONS!BB30+TAB6GASDIESTONS!BB30+TAB6FUELOILTONS!BB30+TAB6BITUTONS!BB30+TAB6PETCOKETONS!BB30+TAB6OTHOILTONS!BB30</f>
        <v>0</v>
      </c>
      <c r="BD22" s="410">
        <f>TAB6CRUDOILTONS!BC30+TAB6NGLTONS!BC30+TAB6REFGASTONS!BC30+TAB6LPGTONS!BC30+TAB6NAPHTHATONS!BC30+TAB6KERJETONS!BC30+TAB6OTHKEROTONS!BC30+TAB6GASDIESTONS!BC30+TAB6FUELOILTONS!BC30+TAB6BITUTONS!BC30+TAB6PETCOKETONS!BC30+TAB6OTHOILTONS!BC30</f>
        <v>0</v>
      </c>
      <c r="BK22" s="95" t="s">
        <v>192</v>
      </c>
      <c r="BL22" s="95" t="s">
        <v>339</v>
      </c>
      <c r="BM22" s="95" t="s">
        <v>1933</v>
      </c>
    </row>
    <row r="23" spans="1:65" s="140" customFormat="1" ht="10.5" customHeight="1">
      <c r="A23" s="775"/>
      <c r="B23" s="775"/>
      <c r="C23" s="775"/>
      <c r="D23" s="775"/>
      <c r="E23" s="145">
        <f>SUM(E24:E27)</f>
        <v>0</v>
      </c>
      <c r="F23" s="145">
        <f t="shared" ref="F23:S23" si="7">SUM(F24:F27)</f>
        <v>0</v>
      </c>
      <c r="G23" s="145">
        <f t="shared" si="7"/>
        <v>0</v>
      </c>
      <c r="H23" s="145">
        <f t="shared" si="7"/>
        <v>0</v>
      </c>
      <c r="I23" s="145">
        <f t="shared" si="7"/>
        <v>0</v>
      </c>
      <c r="J23" s="145">
        <f t="shared" si="7"/>
        <v>0</v>
      </c>
      <c r="K23" s="145">
        <f t="shared" si="7"/>
        <v>0</v>
      </c>
      <c r="L23" s="145">
        <f t="shared" si="7"/>
        <v>0</v>
      </c>
      <c r="M23" s="145">
        <f t="shared" si="7"/>
        <v>0</v>
      </c>
      <c r="N23" s="145">
        <f t="shared" si="7"/>
        <v>0</v>
      </c>
      <c r="O23" s="145">
        <f t="shared" si="7"/>
        <v>0</v>
      </c>
      <c r="P23" s="145">
        <f t="shared" si="7"/>
        <v>0</v>
      </c>
      <c r="Q23" s="145">
        <f t="shared" si="7"/>
        <v>0</v>
      </c>
      <c r="R23" s="145">
        <f t="shared" si="7"/>
        <v>0</v>
      </c>
      <c r="S23" s="145">
        <f t="shared" si="7"/>
        <v>0</v>
      </c>
      <c r="T23" s="145">
        <f t="shared" ref="T23:AB23" si="8">SUM(T24:T27)</f>
        <v>0</v>
      </c>
      <c r="U23" s="145">
        <f t="shared" si="8"/>
        <v>0</v>
      </c>
      <c r="V23" s="145">
        <f t="shared" si="8"/>
        <v>0</v>
      </c>
      <c r="W23" s="145">
        <f t="shared" si="8"/>
        <v>0</v>
      </c>
      <c r="X23" s="145">
        <f>SUM(X24:X27)</f>
        <v>0</v>
      </c>
      <c r="Y23" s="145">
        <f>SUM(Y24:Y27)</f>
        <v>0</v>
      </c>
      <c r="Z23" s="145">
        <f>SUM(Z24:Z27)</f>
        <v>0</v>
      </c>
      <c r="AA23" s="145">
        <f>SUM(AA24:AA27)</f>
        <v>0</v>
      </c>
      <c r="AB23" s="145">
        <f t="shared" si="8"/>
        <v>0</v>
      </c>
      <c r="AC23" s="1077" t="s">
        <v>2270</v>
      </c>
      <c r="AF23" s="796"/>
      <c r="AG23" s="145">
        <f t="shared" ref="AG23:BD23" si="9">SUM(AG24:AG27)</f>
        <v>0</v>
      </c>
      <c r="AH23" s="145">
        <f t="shared" si="9"/>
        <v>0</v>
      </c>
      <c r="AI23" s="145">
        <f t="shared" si="9"/>
        <v>0</v>
      </c>
      <c r="AJ23" s="145">
        <f t="shared" si="9"/>
        <v>0</v>
      </c>
      <c r="AK23" s="145">
        <f t="shared" si="9"/>
        <v>0</v>
      </c>
      <c r="AL23" s="145">
        <f t="shared" si="9"/>
        <v>0</v>
      </c>
      <c r="AM23" s="145">
        <f t="shared" si="9"/>
        <v>0</v>
      </c>
      <c r="AN23" s="145">
        <f t="shared" si="9"/>
        <v>0</v>
      </c>
      <c r="AO23" s="145">
        <f t="shared" si="9"/>
        <v>0</v>
      </c>
      <c r="AP23" s="145">
        <f t="shared" si="9"/>
        <v>0</v>
      </c>
      <c r="AQ23" s="145">
        <f t="shared" si="9"/>
        <v>0</v>
      </c>
      <c r="AR23" s="145">
        <f t="shared" si="9"/>
        <v>0</v>
      </c>
      <c r="AS23" s="145">
        <f t="shared" si="9"/>
        <v>0</v>
      </c>
      <c r="AT23" s="145">
        <f t="shared" si="9"/>
        <v>0</v>
      </c>
      <c r="AU23" s="145">
        <f t="shared" si="9"/>
        <v>0</v>
      </c>
      <c r="AV23" s="145">
        <f t="shared" si="9"/>
        <v>0</v>
      </c>
      <c r="AW23" s="145">
        <f t="shared" si="9"/>
        <v>0</v>
      </c>
      <c r="AX23" s="145">
        <f t="shared" si="9"/>
        <v>0</v>
      </c>
      <c r="AY23" s="145">
        <f t="shared" si="9"/>
        <v>0</v>
      </c>
      <c r="AZ23" s="145">
        <f>SUM(AZ24:AZ27)</f>
        <v>0</v>
      </c>
      <c r="BA23" s="145">
        <f>SUM(BA24:BA27)</f>
        <v>0</v>
      </c>
      <c r="BB23" s="145">
        <f>SUM(BB24:BB27)</f>
        <v>0</v>
      </c>
      <c r="BC23" s="145">
        <f>SUM(BC24:BC27)</f>
        <v>0</v>
      </c>
      <c r="BD23" s="145">
        <f t="shared" si="9"/>
        <v>0</v>
      </c>
      <c r="BK23" s="95" t="s">
        <v>678</v>
      </c>
      <c r="BL23" s="95" t="s">
        <v>627</v>
      </c>
      <c r="BM23" s="95" t="s">
        <v>2003</v>
      </c>
    </row>
    <row r="24" spans="1:65" s="140" customFormat="1" ht="10.5" customHeight="1">
      <c r="A24" s="775"/>
      <c r="B24" s="775"/>
      <c r="C24" s="775"/>
      <c r="D24" s="775"/>
      <c r="E24" s="409">
        <f>TAB6CRUDOILTONS!E15+TAB6NGLTONS!E15+TAB6REFGASTONS!E15+TAB6LPGTONS!E15+TAB6NAPHTHATONS!E15+TAB6KERJETONS!E15+TAB6OTHKEROTONS!E15+TAB6GASDIESTONS!E15+TAB6FUELOILTONS!E15+TAB6BITUTONS!E15+TAB6PETCOKETONS!E15+TAB6OTHOILTONS!E15</f>
        <v>0</v>
      </c>
      <c r="F24" s="409">
        <f>TAB6CRUDOILTONS!F15+TAB6NGLTONS!F15+TAB6REFGASTONS!F15+TAB6LPGTONS!F15+TAB6NAPHTHATONS!F15+TAB6KERJETONS!F15+TAB6OTHKEROTONS!F15+TAB6GASDIESTONS!F15+TAB6FUELOILTONS!F15+TAB6BITUTONS!F15+TAB6PETCOKETONS!F15+TAB6OTHOILTONS!F15</f>
        <v>0</v>
      </c>
      <c r="G24" s="409">
        <f>TAB6CRUDOILTONS!G15+TAB6NGLTONS!G15+TAB6REFGASTONS!G15+TAB6LPGTONS!G15+TAB6NAPHTHATONS!G15+TAB6KERJETONS!G15+TAB6OTHKEROTONS!G15+TAB6GASDIESTONS!G15+TAB6FUELOILTONS!G15+TAB6BITUTONS!G15+TAB6PETCOKETONS!G15+TAB6OTHOILTONS!G15</f>
        <v>0</v>
      </c>
      <c r="H24" s="409">
        <f>TAB6CRUDOILTONS!H15+TAB6NGLTONS!H15+TAB6REFGASTONS!H15+TAB6LPGTONS!H15+TAB6NAPHTHATONS!H15+TAB6KERJETONS!H15+TAB6OTHKEROTONS!H15+TAB6GASDIESTONS!H15+TAB6FUELOILTONS!H15+TAB6BITUTONS!H15+TAB6PETCOKETONS!H15+TAB6OTHOILTONS!H15</f>
        <v>0</v>
      </c>
      <c r="I24" s="409">
        <f>TAB6CRUDOILTONS!I15+TAB6NGLTONS!I15+TAB6REFGASTONS!I15+TAB6LPGTONS!I15+TAB6NAPHTHATONS!I15+TAB6KERJETONS!I15+TAB6OTHKEROTONS!I15+TAB6GASDIESTONS!I15+TAB6FUELOILTONS!I15+TAB6BITUTONS!I15+TAB6PETCOKETONS!I15+TAB6OTHOILTONS!I15</f>
        <v>0</v>
      </c>
      <c r="J24" s="409">
        <f>TAB6CRUDOILTONS!J15+TAB6NGLTONS!J15+TAB6REFGASTONS!J15+TAB6LPGTONS!J15+TAB6NAPHTHATONS!J15+TAB6KERJETONS!J15+TAB6OTHKEROTONS!J15+TAB6GASDIESTONS!J15+TAB6FUELOILTONS!J15+TAB6BITUTONS!J15+TAB6PETCOKETONS!J15+TAB6OTHOILTONS!J15</f>
        <v>0</v>
      </c>
      <c r="K24" s="409">
        <f>TAB6CRUDOILTONS!K15+TAB6NGLTONS!K15+TAB6REFGASTONS!K15+TAB6LPGTONS!K15+TAB6NAPHTHATONS!K15+TAB6KERJETONS!K15+TAB6OTHKEROTONS!K15+TAB6GASDIESTONS!K15+TAB6FUELOILTONS!K15+TAB6BITUTONS!K15+TAB6PETCOKETONS!K15+TAB6OTHOILTONS!K15</f>
        <v>0</v>
      </c>
      <c r="L24" s="409">
        <f>TAB6CRUDOILTONS!L15+TAB6NGLTONS!L15+TAB6REFGASTONS!L15+TAB6LPGTONS!L15+TAB6NAPHTHATONS!L15+TAB6KERJETONS!L15+TAB6OTHKEROTONS!L15+TAB6GASDIESTONS!L15+TAB6FUELOILTONS!L15+TAB6BITUTONS!L15+TAB6PETCOKETONS!L15+TAB6OTHOILTONS!L15</f>
        <v>0</v>
      </c>
      <c r="M24" s="409">
        <f>TAB6CRUDOILTONS!M15+TAB6NGLTONS!M15+TAB6REFGASTONS!M15+TAB6LPGTONS!M15+TAB6NAPHTHATONS!M15+TAB6KERJETONS!M15+TAB6OTHKEROTONS!M15+TAB6GASDIESTONS!M15+TAB6FUELOILTONS!M15+TAB6BITUTONS!M15+TAB6PETCOKETONS!M15+TAB6OTHOILTONS!M15</f>
        <v>0</v>
      </c>
      <c r="N24" s="409">
        <f>TAB6CRUDOILTONS!N15+TAB6NGLTONS!N15+TAB6REFGASTONS!N15+TAB6LPGTONS!N15+TAB6NAPHTHATONS!N15+TAB6KERJETONS!N15+TAB6OTHKEROTONS!N15+TAB6GASDIESTONS!N15+TAB6FUELOILTONS!N15+TAB6BITUTONS!N15+TAB6PETCOKETONS!N15+TAB6OTHOILTONS!N15</f>
        <v>0</v>
      </c>
      <c r="O24" s="409">
        <f>TAB6CRUDOILTONS!O15+TAB6NGLTONS!O15+TAB6REFGASTONS!O15+TAB6LPGTONS!O15+TAB6NAPHTHATONS!O15+TAB6KERJETONS!O15+TAB6OTHKEROTONS!O15+TAB6GASDIESTONS!O15+TAB6FUELOILTONS!O15+TAB6BITUTONS!O15+TAB6PETCOKETONS!O15+TAB6OTHOILTONS!O15</f>
        <v>0</v>
      </c>
      <c r="P24" s="409">
        <f>TAB6CRUDOILTONS!P15+TAB6NGLTONS!P15+TAB6REFGASTONS!P15+TAB6LPGTONS!P15+TAB6NAPHTHATONS!P15+TAB6KERJETONS!P15+TAB6OTHKEROTONS!P15+TAB6GASDIESTONS!P15+TAB6FUELOILTONS!P15+TAB6BITUTONS!P15+TAB6PETCOKETONS!P15+TAB6OTHOILTONS!P15</f>
        <v>0</v>
      </c>
      <c r="Q24" s="409">
        <f>TAB6CRUDOILTONS!Q15+TAB6NGLTONS!Q15+TAB6REFGASTONS!Q15+TAB6LPGTONS!Q15+TAB6NAPHTHATONS!Q15+TAB6KERJETONS!Q15+TAB6OTHKEROTONS!Q15+TAB6GASDIESTONS!Q15+TAB6FUELOILTONS!Q15+TAB6BITUTONS!Q15+TAB6PETCOKETONS!Q15+TAB6OTHOILTONS!Q15</f>
        <v>0</v>
      </c>
      <c r="R24" s="409">
        <f>TAB6CRUDOILTONS!R15+TAB6NGLTONS!R15+TAB6REFGASTONS!R15+TAB6LPGTONS!R15+TAB6NAPHTHATONS!R15+TAB6KERJETONS!R15+TAB6OTHKEROTONS!R15+TAB6GASDIESTONS!R15+TAB6FUELOILTONS!R15+TAB6BITUTONS!R15+TAB6PETCOKETONS!R15+TAB6OTHOILTONS!R15</f>
        <v>0</v>
      </c>
      <c r="S24" s="409">
        <f>TAB6CRUDOILTONS!S15+TAB6NGLTONS!S15+TAB6REFGASTONS!S15+TAB6LPGTONS!S15+TAB6NAPHTHATONS!S15+TAB6KERJETONS!S15+TAB6OTHKEROTONS!S15+TAB6GASDIESTONS!S15+TAB6FUELOILTONS!S15+TAB6BITUTONS!S15+TAB6PETCOKETONS!S15+TAB6OTHOILTONS!S15</f>
        <v>0</v>
      </c>
      <c r="T24" s="409">
        <f>TAB6CRUDOILTONS!T15+TAB6NGLTONS!T15+TAB6REFGASTONS!T15+TAB6LPGTONS!T15+TAB6NAPHTHATONS!T15+TAB6KERJETONS!T15+TAB6OTHKEROTONS!T15+TAB6GASDIESTONS!T15+TAB6FUELOILTONS!T15+TAB6BITUTONS!T15+TAB6PETCOKETONS!T15+TAB6OTHOILTONS!T15</f>
        <v>0</v>
      </c>
      <c r="U24" s="409">
        <f>TAB6CRUDOILTONS!U15+TAB6NGLTONS!U15+TAB6REFGASTONS!U15+TAB6LPGTONS!U15+TAB6NAPHTHATONS!U15+TAB6KERJETONS!U15+TAB6OTHKEROTONS!U15+TAB6GASDIESTONS!U15+TAB6FUELOILTONS!U15+TAB6BITUTONS!U15+TAB6PETCOKETONS!U15+TAB6OTHOILTONS!U15</f>
        <v>0</v>
      </c>
      <c r="V24" s="409">
        <f>TAB6CRUDOILTONS!V15+TAB6NGLTONS!V15+TAB6REFGASTONS!V15+TAB6LPGTONS!V15+TAB6NAPHTHATONS!V15+TAB6KERJETONS!V15+TAB6OTHKEROTONS!V15+TAB6GASDIESTONS!V15+TAB6FUELOILTONS!V15+TAB6BITUTONS!V15+TAB6PETCOKETONS!V15+TAB6OTHOILTONS!V15</f>
        <v>0</v>
      </c>
      <c r="W24" s="409">
        <f>TAB6CRUDOILTONS!W15+TAB6NGLTONS!W15+TAB6REFGASTONS!W15+TAB6LPGTONS!W15+TAB6NAPHTHATONS!W15+TAB6KERJETONS!W15+TAB6OTHKEROTONS!W15+TAB6GASDIESTONS!W15+TAB6FUELOILTONS!W15+TAB6BITUTONS!W15+TAB6PETCOKETONS!W15+TAB6OTHOILTONS!W15</f>
        <v>0</v>
      </c>
      <c r="X24" s="409">
        <f>TAB6CRUDOILTONS!X15+TAB6NGLTONS!X15+TAB6REFGASTONS!X15+TAB6LPGTONS!X15+TAB6NAPHTHATONS!X15+TAB6KERJETONS!X15+TAB6OTHKEROTONS!X15+TAB6GASDIESTONS!X15+TAB6FUELOILTONS!X15+TAB6BITUTONS!X15+TAB6PETCOKETONS!X15+TAB6OTHOILTONS!X15</f>
        <v>0</v>
      </c>
      <c r="Y24" s="409">
        <f>TAB6CRUDOILTONS!Y15+TAB6NGLTONS!Y15+TAB6REFGASTONS!Y15+TAB6LPGTONS!Y15+TAB6NAPHTHATONS!Y15+TAB6KERJETONS!Y15+TAB6OTHKEROTONS!Y15+TAB6GASDIESTONS!Y15+TAB6FUELOILTONS!Y15+TAB6BITUTONS!Y15+TAB6PETCOKETONS!Y15+TAB6OTHOILTONS!Y15</f>
        <v>0</v>
      </c>
      <c r="Z24" s="409">
        <f>TAB6CRUDOILTONS!Z15+TAB6NGLTONS!Z15+TAB6REFGASTONS!Z15+TAB6LPGTONS!Z15+TAB6NAPHTHATONS!Z15+TAB6KERJETONS!Z15+TAB6OTHKEROTONS!Z15+TAB6GASDIESTONS!Z15+TAB6FUELOILTONS!Z15+TAB6BITUTONS!Z15+TAB6PETCOKETONS!Z15+TAB6OTHOILTONS!Z15</f>
        <v>0</v>
      </c>
      <c r="AA24" s="409">
        <f>TAB6CRUDOILTONS!AA15+TAB6NGLTONS!AA15+TAB6REFGASTONS!AA15+TAB6LPGTONS!AA15+TAB6NAPHTHATONS!AA15+TAB6KERJETONS!AA15+TAB6OTHKEROTONS!AA15+TAB6GASDIESTONS!AA15+TAB6FUELOILTONS!AA15+TAB6BITUTONS!AA15+TAB6PETCOKETONS!AA15+TAB6OTHOILTONS!AA15</f>
        <v>0</v>
      </c>
      <c r="AB24" s="409">
        <f>TAB6CRUDOILTONS!AB15+TAB6NGLTONS!AB15+TAB6REFGASTONS!AB15+TAB6LPGTONS!AB15+TAB6NAPHTHATONS!AB15+TAB6KERJETONS!AB15+TAB6OTHKEROTONS!AB15+TAB6GASDIESTONS!AB15+TAB6FUELOILTONS!AB15+TAB6BITUTONS!AB15+TAB6PETCOKETONS!AB15+TAB6OTHOILTONS!AB15</f>
        <v>0</v>
      </c>
      <c r="AC24" s="1054" t="s">
        <v>2271</v>
      </c>
      <c r="AF24" s="796"/>
      <c r="AG24" s="409">
        <f>TAB6CRUDOILTONS!AF15+TAB6NGLTONS!AF15+TAB6REFGASTONS!AF15+TAB6LPGTONS!AF15+TAB6NAPHTHATONS!AF15+TAB6KERJETONS!AF15+TAB6OTHKEROTONS!AF15+TAB6GASDIESTONS!AF15+TAB6FUELOILTONS!AF15+TAB6BITUTONS!AF15+TAB6PETCOKETONS!AF15+TAB6OTHOILTONS!AF15</f>
        <v>0</v>
      </c>
      <c r="AH24" s="409">
        <f>TAB6CRUDOILTONS!AG15+TAB6NGLTONS!AG15+TAB6REFGASTONS!AG15+TAB6LPGTONS!AG15+TAB6NAPHTHATONS!AG15+TAB6KERJETONS!AG15+TAB6OTHKEROTONS!AG15+TAB6GASDIESTONS!AG15+TAB6FUELOILTONS!AG15+TAB6BITUTONS!AG15+TAB6PETCOKETONS!AG15+TAB6OTHOILTONS!AG15</f>
        <v>0</v>
      </c>
      <c r="AI24" s="409">
        <f>TAB6CRUDOILTONS!AH15+TAB6NGLTONS!AH15+TAB6REFGASTONS!AH15+TAB6LPGTONS!AH15+TAB6NAPHTHATONS!AH15+TAB6KERJETONS!AH15+TAB6OTHKEROTONS!AH15+TAB6GASDIESTONS!AH15+TAB6FUELOILTONS!AH15+TAB6BITUTONS!AH15+TAB6PETCOKETONS!AH15+TAB6OTHOILTONS!AH15</f>
        <v>0</v>
      </c>
      <c r="AJ24" s="409">
        <f>TAB6CRUDOILTONS!AI15+TAB6NGLTONS!AI15+TAB6REFGASTONS!AI15+TAB6LPGTONS!AI15+TAB6NAPHTHATONS!AI15+TAB6KERJETONS!AI15+TAB6OTHKEROTONS!AI15+TAB6GASDIESTONS!AI15+TAB6FUELOILTONS!AI15+TAB6BITUTONS!AI15+TAB6PETCOKETONS!AI15+TAB6OTHOILTONS!AI15</f>
        <v>0</v>
      </c>
      <c r="AK24" s="409">
        <f>TAB6CRUDOILTONS!AJ15+TAB6NGLTONS!AJ15+TAB6REFGASTONS!AJ15+TAB6LPGTONS!AJ15+TAB6NAPHTHATONS!AJ15+TAB6KERJETONS!AJ15+TAB6OTHKEROTONS!AJ15+TAB6GASDIESTONS!AJ15+TAB6FUELOILTONS!AJ15+TAB6BITUTONS!AJ15+TAB6PETCOKETONS!AJ15+TAB6OTHOILTONS!AJ15</f>
        <v>0</v>
      </c>
      <c r="AL24" s="409">
        <f>TAB6CRUDOILTONS!AK15+TAB6NGLTONS!AK15+TAB6REFGASTONS!AK15+TAB6LPGTONS!AK15+TAB6NAPHTHATONS!AK15+TAB6KERJETONS!AK15+TAB6OTHKEROTONS!AK15+TAB6GASDIESTONS!AK15+TAB6FUELOILTONS!AK15+TAB6BITUTONS!AK15+TAB6PETCOKETONS!AK15+TAB6OTHOILTONS!AK15</f>
        <v>0</v>
      </c>
      <c r="AM24" s="409">
        <f>TAB6CRUDOILTONS!AL15+TAB6NGLTONS!AL15+TAB6REFGASTONS!AL15+TAB6LPGTONS!AL15+TAB6NAPHTHATONS!AL15+TAB6KERJETONS!AL15+TAB6OTHKEROTONS!AL15+TAB6GASDIESTONS!AL15+TAB6FUELOILTONS!AL15+TAB6BITUTONS!AL15+TAB6PETCOKETONS!AL15+TAB6OTHOILTONS!AL15</f>
        <v>0</v>
      </c>
      <c r="AN24" s="409">
        <f>TAB6CRUDOILTONS!AM15+TAB6NGLTONS!AM15+TAB6REFGASTONS!AM15+TAB6LPGTONS!AM15+TAB6NAPHTHATONS!AM15+TAB6KERJETONS!AM15+TAB6OTHKEROTONS!AM15+TAB6GASDIESTONS!AM15+TAB6FUELOILTONS!AM15+TAB6BITUTONS!AM15+TAB6PETCOKETONS!AM15+TAB6OTHOILTONS!AM15</f>
        <v>0</v>
      </c>
      <c r="AO24" s="409">
        <f>TAB6CRUDOILTONS!AN15+TAB6NGLTONS!AN15+TAB6REFGASTONS!AN15+TAB6LPGTONS!AN15+TAB6NAPHTHATONS!AN15+TAB6KERJETONS!AN15+TAB6OTHKEROTONS!AN15+TAB6GASDIESTONS!AN15+TAB6FUELOILTONS!AN15+TAB6BITUTONS!AN15+TAB6PETCOKETONS!AN15+TAB6OTHOILTONS!AN15</f>
        <v>0</v>
      </c>
      <c r="AP24" s="409">
        <f>TAB6CRUDOILTONS!AO15+TAB6NGLTONS!AO15+TAB6REFGASTONS!AO15+TAB6LPGTONS!AO15+TAB6NAPHTHATONS!AO15+TAB6KERJETONS!AO15+TAB6OTHKEROTONS!AO15+TAB6GASDIESTONS!AO15+TAB6FUELOILTONS!AO15+TAB6BITUTONS!AO15+TAB6PETCOKETONS!AO15+TAB6OTHOILTONS!AO15</f>
        <v>0</v>
      </c>
      <c r="AQ24" s="409">
        <f>TAB6CRUDOILTONS!AP15+TAB6NGLTONS!AP15+TAB6REFGASTONS!AP15+TAB6LPGTONS!AP15+TAB6NAPHTHATONS!AP15+TAB6KERJETONS!AP15+TAB6OTHKEROTONS!AP15+TAB6GASDIESTONS!AP15+TAB6FUELOILTONS!AP15+TAB6BITUTONS!AP15+TAB6PETCOKETONS!AP15+TAB6OTHOILTONS!AP15</f>
        <v>0</v>
      </c>
      <c r="AR24" s="409">
        <f>TAB6CRUDOILTONS!AQ15+TAB6NGLTONS!AQ15+TAB6REFGASTONS!AQ15+TAB6LPGTONS!AQ15+TAB6NAPHTHATONS!AQ15+TAB6KERJETONS!AQ15+TAB6OTHKEROTONS!AQ15+TAB6GASDIESTONS!AQ15+TAB6FUELOILTONS!AQ15+TAB6BITUTONS!AQ15+TAB6PETCOKETONS!AQ15+TAB6OTHOILTONS!AQ15</f>
        <v>0</v>
      </c>
      <c r="AS24" s="409">
        <f>TAB6CRUDOILTONS!AR15+TAB6NGLTONS!AR15+TAB6REFGASTONS!AR15+TAB6LPGTONS!AR15+TAB6NAPHTHATONS!AR15+TAB6KERJETONS!AR15+TAB6OTHKEROTONS!AR15+TAB6GASDIESTONS!AR15+TAB6FUELOILTONS!AR15+TAB6BITUTONS!AR15+TAB6PETCOKETONS!AR15+TAB6OTHOILTONS!AR15</f>
        <v>0</v>
      </c>
      <c r="AT24" s="409">
        <f>TAB6CRUDOILTONS!AS15+TAB6NGLTONS!AS15+TAB6REFGASTONS!AS15+TAB6LPGTONS!AS15+TAB6NAPHTHATONS!AS15+TAB6KERJETONS!AS15+TAB6OTHKEROTONS!AS15+TAB6GASDIESTONS!AS15+TAB6FUELOILTONS!AS15+TAB6BITUTONS!AS15+TAB6PETCOKETONS!AS15+TAB6OTHOILTONS!AS15</f>
        <v>0</v>
      </c>
      <c r="AU24" s="409">
        <f>TAB6CRUDOILTONS!AT15+TAB6NGLTONS!AT15+TAB6REFGASTONS!AT15+TAB6LPGTONS!AT15+TAB6NAPHTHATONS!AT15+TAB6KERJETONS!AT15+TAB6OTHKEROTONS!AT15+TAB6GASDIESTONS!AT15+TAB6FUELOILTONS!AT15+TAB6BITUTONS!AT15+TAB6PETCOKETONS!AT15+TAB6OTHOILTONS!AT15</f>
        <v>0</v>
      </c>
      <c r="AV24" s="409">
        <f>TAB6CRUDOILTONS!AU15+TAB6NGLTONS!AU15+TAB6REFGASTONS!AU15+TAB6LPGTONS!AU15+TAB6NAPHTHATONS!AU15+TAB6KERJETONS!AU15+TAB6OTHKEROTONS!AU15+TAB6GASDIESTONS!AU15+TAB6FUELOILTONS!AU15+TAB6BITUTONS!AU15+TAB6PETCOKETONS!AU15+TAB6OTHOILTONS!AU15</f>
        <v>0</v>
      </c>
      <c r="AW24" s="409">
        <f>TAB6CRUDOILTONS!AV15+TAB6NGLTONS!AV15+TAB6REFGASTONS!AV15+TAB6LPGTONS!AV15+TAB6NAPHTHATONS!AV15+TAB6KERJETONS!AV15+TAB6OTHKEROTONS!AV15+TAB6GASDIESTONS!AV15+TAB6FUELOILTONS!AV15+TAB6BITUTONS!AV15+TAB6PETCOKETONS!AV15+TAB6OTHOILTONS!AV15</f>
        <v>0</v>
      </c>
      <c r="AX24" s="409">
        <f>TAB6CRUDOILTONS!AW15+TAB6NGLTONS!AW15+TAB6REFGASTONS!AW15+TAB6LPGTONS!AW15+TAB6NAPHTHATONS!AW15+TAB6KERJETONS!AW15+TAB6OTHKEROTONS!AW15+TAB6GASDIESTONS!AW15+TAB6FUELOILTONS!AW15+TAB6BITUTONS!AW15+TAB6PETCOKETONS!AW15+TAB6OTHOILTONS!AW15</f>
        <v>0</v>
      </c>
      <c r="AY24" s="409">
        <f>TAB6CRUDOILTONS!AX15+TAB6NGLTONS!AX15+TAB6REFGASTONS!AX15+TAB6LPGTONS!AX15+TAB6NAPHTHATONS!AX15+TAB6KERJETONS!AX15+TAB6OTHKEROTONS!AX15+TAB6GASDIESTONS!AX15+TAB6FUELOILTONS!AX15+TAB6BITUTONS!AX15+TAB6PETCOKETONS!AX15+TAB6OTHOILTONS!AX15</f>
        <v>0</v>
      </c>
      <c r="AZ24" s="409">
        <f>TAB6CRUDOILTONS!AY15+TAB6NGLTONS!AY15+TAB6REFGASTONS!AY15+TAB6LPGTONS!AY15+TAB6NAPHTHATONS!AY15+TAB6KERJETONS!AY15+TAB6OTHKEROTONS!AY15+TAB6GASDIESTONS!AY15+TAB6FUELOILTONS!AY15+TAB6BITUTONS!AY15+TAB6PETCOKETONS!AY15+TAB6OTHOILTONS!AY15</f>
        <v>0</v>
      </c>
      <c r="BA24" s="409">
        <f>TAB6CRUDOILTONS!AZ15+TAB6NGLTONS!AZ15+TAB6REFGASTONS!AZ15+TAB6LPGTONS!AZ15+TAB6NAPHTHATONS!AZ15+TAB6KERJETONS!AZ15+TAB6OTHKEROTONS!AZ15+TAB6GASDIESTONS!AZ15+TAB6FUELOILTONS!AZ15+TAB6BITUTONS!AZ15+TAB6PETCOKETONS!AZ15+TAB6OTHOILTONS!AZ15</f>
        <v>0</v>
      </c>
      <c r="BB24" s="409">
        <f>TAB6CRUDOILTONS!BA15+TAB6NGLTONS!BA15+TAB6REFGASTONS!BA15+TAB6LPGTONS!BA15+TAB6NAPHTHATONS!BA15+TAB6KERJETONS!BA15+TAB6OTHKEROTONS!BA15+TAB6GASDIESTONS!BA15+TAB6FUELOILTONS!BA15+TAB6BITUTONS!BA15+TAB6PETCOKETONS!BA15+TAB6OTHOILTONS!BA15</f>
        <v>0</v>
      </c>
      <c r="BC24" s="409">
        <f>TAB6CRUDOILTONS!BB15+TAB6NGLTONS!BB15+TAB6REFGASTONS!BB15+TAB6LPGTONS!BB15+TAB6NAPHTHATONS!BB15+TAB6KERJETONS!BB15+TAB6OTHKEROTONS!BB15+TAB6GASDIESTONS!BB15+TAB6FUELOILTONS!BB15+TAB6BITUTONS!BB15+TAB6PETCOKETONS!BB15+TAB6OTHOILTONS!BB15</f>
        <v>0</v>
      </c>
      <c r="BD24" s="409">
        <f>TAB6CRUDOILTONS!BC15+TAB6NGLTONS!BC15+TAB6REFGASTONS!BC15+TAB6LPGTONS!BC15+TAB6NAPHTHATONS!BC15+TAB6KERJETONS!BC15+TAB6OTHKEROTONS!BC15+TAB6GASDIESTONS!BC15+TAB6FUELOILTONS!BC15+TAB6BITUTONS!BC15+TAB6PETCOKETONS!BC15+TAB6OTHOILTONS!BC15</f>
        <v>0</v>
      </c>
      <c r="BK24" s="95" t="s">
        <v>189</v>
      </c>
      <c r="BL24" s="95" t="s">
        <v>336</v>
      </c>
      <c r="BM24" s="95" t="s">
        <v>2039</v>
      </c>
    </row>
    <row r="25" spans="1:65" s="140" customFormat="1" ht="10.5" customHeight="1">
      <c r="A25" s="775"/>
      <c r="B25" s="775"/>
      <c r="C25" s="775"/>
      <c r="D25" s="775"/>
      <c r="E25" s="409">
        <f>TAB6CRUDOILTONS!E20+TAB6NGLTONS!E20+TAB6REFGASTONS!E20+TAB6LPGTONS!E20+TAB6NAPHTHATONS!E20+TAB6KERJETONS!E20+TAB6OTHKEROTONS!E20+TAB6GASDIESTONS!E20+TAB6FUELOILTONS!E20+TAB6BITUTONS!E20+TAB6PETCOKETONS!E20+TAB6OTHOILTONS!E20</f>
        <v>0</v>
      </c>
      <c r="F25" s="409">
        <f>TAB6CRUDOILTONS!F20+TAB6NGLTONS!F20+TAB6REFGASTONS!F20+TAB6LPGTONS!F20+TAB6NAPHTHATONS!F20+TAB6KERJETONS!F20+TAB6OTHKEROTONS!F20+TAB6GASDIESTONS!F20+TAB6FUELOILTONS!F20+TAB6BITUTONS!F20+TAB6PETCOKETONS!F20+TAB6OTHOILTONS!F20</f>
        <v>0</v>
      </c>
      <c r="G25" s="409">
        <f>TAB6CRUDOILTONS!G20+TAB6NGLTONS!G20+TAB6REFGASTONS!G20+TAB6LPGTONS!G20+TAB6NAPHTHATONS!G20+TAB6KERJETONS!G20+TAB6OTHKEROTONS!G20+TAB6GASDIESTONS!G20+TAB6FUELOILTONS!G20+TAB6BITUTONS!G20+TAB6PETCOKETONS!G20+TAB6OTHOILTONS!G20</f>
        <v>0</v>
      </c>
      <c r="H25" s="409">
        <f>TAB6CRUDOILTONS!H20+TAB6NGLTONS!H20+TAB6REFGASTONS!H20+TAB6LPGTONS!H20+TAB6NAPHTHATONS!H20+TAB6KERJETONS!H20+TAB6OTHKEROTONS!H20+TAB6GASDIESTONS!H20+TAB6FUELOILTONS!H20+TAB6BITUTONS!H20+TAB6PETCOKETONS!H20+TAB6OTHOILTONS!H20</f>
        <v>0</v>
      </c>
      <c r="I25" s="409">
        <f>TAB6CRUDOILTONS!I20+TAB6NGLTONS!I20+TAB6REFGASTONS!I20+TAB6LPGTONS!I20+TAB6NAPHTHATONS!I20+TAB6KERJETONS!I20+TAB6OTHKEROTONS!I20+TAB6GASDIESTONS!I20+TAB6FUELOILTONS!I20+TAB6BITUTONS!I20+TAB6PETCOKETONS!I20+TAB6OTHOILTONS!I20</f>
        <v>0</v>
      </c>
      <c r="J25" s="409">
        <f>TAB6CRUDOILTONS!J20+TAB6NGLTONS!J20+TAB6REFGASTONS!J20+TAB6LPGTONS!J20+TAB6NAPHTHATONS!J20+TAB6KERJETONS!J20+TAB6OTHKEROTONS!J20+TAB6GASDIESTONS!J20+TAB6FUELOILTONS!J20+TAB6BITUTONS!J20+TAB6PETCOKETONS!J20+TAB6OTHOILTONS!J20</f>
        <v>0</v>
      </c>
      <c r="K25" s="409">
        <f>TAB6CRUDOILTONS!K20+TAB6NGLTONS!K20+TAB6REFGASTONS!K20+TAB6LPGTONS!K20+TAB6NAPHTHATONS!K20+TAB6KERJETONS!K20+TAB6OTHKEROTONS!K20+TAB6GASDIESTONS!K20+TAB6FUELOILTONS!K20+TAB6BITUTONS!K20+TAB6PETCOKETONS!K20+TAB6OTHOILTONS!K20</f>
        <v>0</v>
      </c>
      <c r="L25" s="409">
        <f>TAB6CRUDOILTONS!L20+TAB6NGLTONS!L20+TAB6REFGASTONS!L20+TAB6LPGTONS!L20+TAB6NAPHTHATONS!L20+TAB6KERJETONS!L20+TAB6OTHKEROTONS!L20+TAB6GASDIESTONS!L20+TAB6FUELOILTONS!L20+TAB6BITUTONS!L20+TAB6PETCOKETONS!L20+TAB6OTHOILTONS!L20</f>
        <v>0</v>
      </c>
      <c r="M25" s="409">
        <f>TAB6CRUDOILTONS!M20+TAB6NGLTONS!M20+TAB6REFGASTONS!M20+TAB6LPGTONS!M20+TAB6NAPHTHATONS!M20+TAB6KERJETONS!M20+TAB6OTHKEROTONS!M20+TAB6GASDIESTONS!M20+TAB6FUELOILTONS!M20+TAB6BITUTONS!M20+TAB6PETCOKETONS!M20+TAB6OTHOILTONS!M20</f>
        <v>0</v>
      </c>
      <c r="N25" s="409">
        <f>TAB6CRUDOILTONS!N20+TAB6NGLTONS!N20+TAB6REFGASTONS!N20+TAB6LPGTONS!N20+TAB6NAPHTHATONS!N20+TAB6KERJETONS!N20+TAB6OTHKEROTONS!N20+TAB6GASDIESTONS!N20+TAB6FUELOILTONS!N20+TAB6BITUTONS!N20+TAB6PETCOKETONS!N20+TAB6OTHOILTONS!N20</f>
        <v>0</v>
      </c>
      <c r="O25" s="409">
        <f>TAB6CRUDOILTONS!O20+TAB6NGLTONS!O20+TAB6REFGASTONS!O20+TAB6LPGTONS!O20+TAB6NAPHTHATONS!O20+TAB6KERJETONS!O20+TAB6OTHKEROTONS!O20+TAB6GASDIESTONS!O20+TAB6FUELOILTONS!O20+TAB6BITUTONS!O20+TAB6PETCOKETONS!O20+TAB6OTHOILTONS!O20</f>
        <v>0</v>
      </c>
      <c r="P25" s="409">
        <f>TAB6CRUDOILTONS!P20+TAB6NGLTONS!P20+TAB6REFGASTONS!P20+TAB6LPGTONS!P20+TAB6NAPHTHATONS!P20+TAB6KERJETONS!P20+TAB6OTHKEROTONS!P20+TAB6GASDIESTONS!P20+TAB6FUELOILTONS!P20+TAB6BITUTONS!P20+TAB6PETCOKETONS!P20+TAB6OTHOILTONS!P20</f>
        <v>0</v>
      </c>
      <c r="Q25" s="409">
        <f>TAB6CRUDOILTONS!Q20+TAB6NGLTONS!Q20+TAB6REFGASTONS!Q20+TAB6LPGTONS!Q20+TAB6NAPHTHATONS!Q20+TAB6KERJETONS!Q20+TAB6OTHKEROTONS!Q20+TAB6GASDIESTONS!Q20+TAB6FUELOILTONS!Q20+TAB6BITUTONS!Q20+TAB6PETCOKETONS!Q20+TAB6OTHOILTONS!Q20</f>
        <v>0</v>
      </c>
      <c r="R25" s="409">
        <f>TAB6CRUDOILTONS!R20+TAB6NGLTONS!R20+TAB6REFGASTONS!R20+TAB6LPGTONS!R20+TAB6NAPHTHATONS!R20+TAB6KERJETONS!R20+TAB6OTHKEROTONS!R20+TAB6GASDIESTONS!R20+TAB6FUELOILTONS!R20+TAB6BITUTONS!R20+TAB6PETCOKETONS!R20+TAB6OTHOILTONS!R20</f>
        <v>0</v>
      </c>
      <c r="S25" s="409">
        <f>TAB6CRUDOILTONS!S20+TAB6NGLTONS!S20+TAB6REFGASTONS!S20+TAB6LPGTONS!S20+TAB6NAPHTHATONS!S20+TAB6KERJETONS!S20+TAB6OTHKEROTONS!S20+TAB6GASDIESTONS!S20+TAB6FUELOILTONS!S20+TAB6BITUTONS!S20+TAB6PETCOKETONS!S20+TAB6OTHOILTONS!S20</f>
        <v>0</v>
      </c>
      <c r="T25" s="409">
        <f>TAB6CRUDOILTONS!T20+TAB6NGLTONS!T20+TAB6REFGASTONS!T20+TAB6LPGTONS!T20+TAB6NAPHTHATONS!T20+TAB6KERJETONS!T20+TAB6OTHKEROTONS!T20+TAB6GASDIESTONS!T20+TAB6FUELOILTONS!T20+TAB6BITUTONS!T20+TAB6PETCOKETONS!T20+TAB6OTHOILTONS!T20</f>
        <v>0</v>
      </c>
      <c r="U25" s="409">
        <f>TAB6CRUDOILTONS!U20+TAB6NGLTONS!U20+TAB6REFGASTONS!U20+TAB6LPGTONS!U20+TAB6NAPHTHATONS!U20+TAB6KERJETONS!U20+TAB6OTHKEROTONS!U20+TAB6GASDIESTONS!U20+TAB6FUELOILTONS!U20+TAB6BITUTONS!U20+TAB6PETCOKETONS!U20+TAB6OTHOILTONS!U20</f>
        <v>0</v>
      </c>
      <c r="V25" s="409">
        <f>TAB6CRUDOILTONS!V20+TAB6NGLTONS!V20+TAB6REFGASTONS!V20+TAB6LPGTONS!V20+TAB6NAPHTHATONS!V20+TAB6KERJETONS!V20+TAB6OTHKEROTONS!V20+TAB6GASDIESTONS!V20+TAB6FUELOILTONS!V20+TAB6BITUTONS!V20+TAB6PETCOKETONS!V20+TAB6OTHOILTONS!V20</f>
        <v>0</v>
      </c>
      <c r="W25" s="409">
        <f>TAB6CRUDOILTONS!W20+TAB6NGLTONS!W20+TAB6REFGASTONS!W20+TAB6LPGTONS!W20+TAB6NAPHTHATONS!W20+TAB6KERJETONS!W20+TAB6OTHKEROTONS!W20+TAB6GASDIESTONS!W20+TAB6FUELOILTONS!W20+TAB6BITUTONS!W20+TAB6PETCOKETONS!W20+TAB6OTHOILTONS!W20</f>
        <v>0</v>
      </c>
      <c r="X25" s="409">
        <f>TAB6CRUDOILTONS!X20+TAB6NGLTONS!X20+TAB6REFGASTONS!X20+TAB6LPGTONS!X20+TAB6NAPHTHATONS!X20+TAB6KERJETONS!X20+TAB6OTHKEROTONS!X20+TAB6GASDIESTONS!X20+TAB6FUELOILTONS!X20+TAB6BITUTONS!X20+TAB6PETCOKETONS!X20+TAB6OTHOILTONS!X20</f>
        <v>0</v>
      </c>
      <c r="Y25" s="409">
        <f>TAB6CRUDOILTONS!Y20+TAB6NGLTONS!Y20+TAB6REFGASTONS!Y20+TAB6LPGTONS!Y20+TAB6NAPHTHATONS!Y20+TAB6KERJETONS!Y20+TAB6OTHKEROTONS!Y20+TAB6GASDIESTONS!Y20+TAB6FUELOILTONS!Y20+TAB6BITUTONS!Y20+TAB6PETCOKETONS!Y20+TAB6OTHOILTONS!Y20</f>
        <v>0</v>
      </c>
      <c r="Z25" s="409">
        <f>TAB6CRUDOILTONS!Z20+TAB6NGLTONS!Z20+TAB6REFGASTONS!Z20+TAB6LPGTONS!Z20+TAB6NAPHTHATONS!Z20+TAB6KERJETONS!Z20+TAB6OTHKEROTONS!Z20+TAB6GASDIESTONS!Z20+TAB6FUELOILTONS!Z20+TAB6BITUTONS!Z20+TAB6PETCOKETONS!Z20+TAB6OTHOILTONS!Z20</f>
        <v>0</v>
      </c>
      <c r="AA25" s="409">
        <f>TAB6CRUDOILTONS!AA20+TAB6NGLTONS!AA20+TAB6REFGASTONS!AA20+TAB6LPGTONS!AA20+TAB6NAPHTHATONS!AA20+TAB6KERJETONS!AA20+TAB6OTHKEROTONS!AA20+TAB6GASDIESTONS!AA20+TAB6FUELOILTONS!AA20+TAB6BITUTONS!AA20+TAB6PETCOKETONS!AA20+TAB6OTHOILTONS!AA20</f>
        <v>0</v>
      </c>
      <c r="AB25" s="409">
        <f>TAB6CRUDOILTONS!AB20+TAB6NGLTONS!AB20+TAB6REFGASTONS!AB20+TAB6LPGTONS!AB20+TAB6NAPHTHATONS!AB20+TAB6KERJETONS!AB20+TAB6OTHKEROTONS!AB20+TAB6GASDIESTONS!AB20+TAB6FUELOILTONS!AB20+TAB6BITUTONS!AB20+TAB6PETCOKETONS!AB20+TAB6OTHOILTONS!AB20</f>
        <v>0</v>
      </c>
      <c r="AC25" s="1054" t="s">
        <v>2272</v>
      </c>
      <c r="AF25" s="796"/>
      <c r="AG25" s="409">
        <f>TAB6CRUDOILTONS!AF20+TAB6NGLTONS!AF20+TAB6REFGASTONS!AF20+TAB6LPGTONS!AF20+TAB6NAPHTHATONS!AF20+TAB6KERJETONS!AF20+TAB6OTHKEROTONS!AF20+TAB6GASDIESTONS!AF20+TAB6FUELOILTONS!AF20+TAB6BITUTONS!AF20+TAB6PETCOKETONS!AF20+TAB6OTHOILTONS!AF20</f>
        <v>0</v>
      </c>
      <c r="AH25" s="409">
        <f>TAB6CRUDOILTONS!AG20+TAB6NGLTONS!AG20+TAB6REFGASTONS!AG20+TAB6LPGTONS!AG20+TAB6NAPHTHATONS!AG20+TAB6KERJETONS!AG20+TAB6OTHKEROTONS!AG20+TAB6GASDIESTONS!AG20+TAB6FUELOILTONS!AG20+TAB6BITUTONS!AG20+TAB6PETCOKETONS!AG20+TAB6OTHOILTONS!AG20</f>
        <v>0</v>
      </c>
      <c r="AI25" s="409">
        <f>TAB6CRUDOILTONS!AH20+TAB6NGLTONS!AH20+TAB6REFGASTONS!AH20+TAB6LPGTONS!AH20+TAB6NAPHTHATONS!AH20+TAB6KERJETONS!AH20+TAB6OTHKEROTONS!AH20+TAB6GASDIESTONS!AH20+TAB6FUELOILTONS!AH20+TAB6BITUTONS!AH20+TAB6PETCOKETONS!AH20+TAB6OTHOILTONS!AH20</f>
        <v>0</v>
      </c>
      <c r="AJ25" s="409">
        <f>TAB6CRUDOILTONS!AI20+TAB6NGLTONS!AI20+TAB6REFGASTONS!AI20+TAB6LPGTONS!AI20+TAB6NAPHTHATONS!AI20+TAB6KERJETONS!AI20+TAB6OTHKEROTONS!AI20+TAB6GASDIESTONS!AI20+TAB6FUELOILTONS!AI20+TAB6BITUTONS!AI20+TAB6PETCOKETONS!AI20+TAB6OTHOILTONS!AI20</f>
        <v>0</v>
      </c>
      <c r="AK25" s="409">
        <f>TAB6CRUDOILTONS!AJ20+TAB6NGLTONS!AJ20+TAB6REFGASTONS!AJ20+TAB6LPGTONS!AJ20+TAB6NAPHTHATONS!AJ20+TAB6KERJETONS!AJ20+TAB6OTHKEROTONS!AJ20+TAB6GASDIESTONS!AJ20+TAB6FUELOILTONS!AJ20+TAB6BITUTONS!AJ20+TAB6PETCOKETONS!AJ20+TAB6OTHOILTONS!AJ20</f>
        <v>0</v>
      </c>
      <c r="AL25" s="409">
        <f>TAB6CRUDOILTONS!AK20+TAB6NGLTONS!AK20+TAB6REFGASTONS!AK20+TAB6LPGTONS!AK20+TAB6NAPHTHATONS!AK20+TAB6KERJETONS!AK20+TAB6OTHKEROTONS!AK20+TAB6GASDIESTONS!AK20+TAB6FUELOILTONS!AK20+TAB6BITUTONS!AK20+TAB6PETCOKETONS!AK20+TAB6OTHOILTONS!AK20</f>
        <v>0</v>
      </c>
      <c r="AM25" s="409">
        <f>TAB6CRUDOILTONS!AL20+TAB6NGLTONS!AL20+TAB6REFGASTONS!AL20+TAB6LPGTONS!AL20+TAB6NAPHTHATONS!AL20+TAB6KERJETONS!AL20+TAB6OTHKEROTONS!AL20+TAB6GASDIESTONS!AL20+TAB6FUELOILTONS!AL20+TAB6BITUTONS!AL20+TAB6PETCOKETONS!AL20+TAB6OTHOILTONS!AL20</f>
        <v>0</v>
      </c>
      <c r="AN25" s="409">
        <f>TAB6CRUDOILTONS!AM20+TAB6NGLTONS!AM20+TAB6REFGASTONS!AM20+TAB6LPGTONS!AM20+TAB6NAPHTHATONS!AM20+TAB6KERJETONS!AM20+TAB6OTHKEROTONS!AM20+TAB6GASDIESTONS!AM20+TAB6FUELOILTONS!AM20+TAB6BITUTONS!AM20+TAB6PETCOKETONS!AM20+TAB6OTHOILTONS!AM20</f>
        <v>0</v>
      </c>
      <c r="AO25" s="409">
        <f>TAB6CRUDOILTONS!AN20+TAB6NGLTONS!AN20+TAB6REFGASTONS!AN20+TAB6LPGTONS!AN20+TAB6NAPHTHATONS!AN20+TAB6KERJETONS!AN20+TAB6OTHKEROTONS!AN20+TAB6GASDIESTONS!AN20+TAB6FUELOILTONS!AN20+TAB6BITUTONS!AN20+TAB6PETCOKETONS!AN20+TAB6OTHOILTONS!AN20</f>
        <v>0</v>
      </c>
      <c r="AP25" s="409">
        <f>TAB6CRUDOILTONS!AO20+TAB6NGLTONS!AO20+TAB6REFGASTONS!AO20+TAB6LPGTONS!AO20+TAB6NAPHTHATONS!AO20+TAB6KERJETONS!AO20+TAB6OTHKEROTONS!AO20+TAB6GASDIESTONS!AO20+TAB6FUELOILTONS!AO20+TAB6BITUTONS!AO20+TAB6PETCOKETONS!AO20+TAB6OTHOILTONS!AO20</f>
        <v>0</v>
      </c>
      <c r="AQ25" s="409">
        <f>TAB6CRUDOILTONS!AP20+TAB6NGLTONS!AP20+TAB6REFGASTONS!AP20+TAB6LPGTONS!AP20+TAB6NAPHTHATONS!AP20+TAB6KERJETONS!AP20+TAB6OTHKEROTONS!AP20+TAB6GASDIESTONS!AP20+TAB6FUELOILTONS!AP20+TAB6BITUTONS!AP20+TAB6PETCOKETONS!AP20+TAB6OTHOILTONS!AP20</f>
        <v>0</v>
      </c>
      <c r="AR25" s="409">
        <f>TAB6CRUDOILTONS!AQ20+TAB6NGLTONS!AQ20+TAB6REFGASTONS!AQ20+TAB6LPGTONS!AQ20+TAB6NAPHTHATONS!AQ20+TAB6KERJETONS!AQ20+TAB6OTHKEROTONS!AQ20+TAB6GASDIESTONS!AQ20+TAB6FUELOILTONS!AQ20+TAB6BITUTONS!AQ20+TAB6PETCOKETONS!AQ20+TAB6OTHOILTONS!AQ20</f>
        <v>0</v>
      </c>
      <c r="AS25" s="409">
        <f>TAB6CRUDOILTONS!AR20+TAB6NGLTONS!AR20+TAB6REFGASTONS!AR20+TAB6LPGTONS!AR20+TAB6NAPHTHATONS!AR20+TAB6KERJETONS!AR20+TAB6OTHKEROTONS!AR20+TAB6GASDIESTONS!AR20+TAB6FUELOILTONS!AR20+TAB6BITUTONS!AR20+TAB6PETCOKETONS!AR20+TAB6OTHOILTONS!AR20</f>
        <v>0</v>
      </c>
      <c r="AT25" s="409">
        <f>TAB6CRUDOILTONS!AS20+TAB6NGLTONS!AS20+TAB6REFGASTONS!AS20+TAB6LPGTONS!AS20+TAB6NAPHTHATONS!AS20+TAB6KERJETONS!AS20+TAB6OTHKEROTONS!AS20+TAB6GASDIESTONS!AS20+TAB6FUELOILTONS!AS20+TAB6BITUTONS!AS20+TAB6PETCOKETONS!AS20+TAB6OTHOILTONS!AS20</f>
        <v>0</v>
      </c>
      <c r="AU25" s="409">
        <f>TAB6CRUDOILTONS!AT20+TAB6NGLTONS!AT20+TAB6REFGASTONS!AT20+TAB6LPGTONS!AT20+TAB6NAPHTHATONS!AT20+TAB6KERJETONS!AT20+TAB6OTHKEROTONS!AT20+TAB6GASDIESTONS!AT20+TAB6FUELOILTONS!AT20+TAB6BITUTONS!AT20+TAB6PETCOKETONS!AT20+TAB6OTHOILTONS!AT20</f>
        <v>0</v>
      </c>
      <c r="AV25" s="409">
        <f>TAB6CRUDOILTONS!AU20+TAB6NGLTONS!AU20+TAB6REFGASTONS!AU20+TAB6LPGTONS!AU20+TAB6NAPHTHATONS!AU20+TAB6KERJETONS!AU20+TAB6OTHKEROTONS!AU20+TAB6GASDIESTONS!AU20+TAB6FUELOILTONS!AU20+TAB6BITUTONS!AU20+TAB6PETCOKETONS!AU20+TAB6OTHOILTONS!AU20</f>
        <v>0</v>
      </c>
      <c r="AW25" s="409">
        <f>TAB6CRUDOILTONS!AV20+TAB6NGLTONS!AV20+TAB6REFGASTONS!AV20+TAB6LPGTONS!AV20+TAB6NAPHTHATONS!AV20+TAB6KERJETONS!AV20+TAB6OTHKEROTONS!AV20+TAB6GASDIESTONS!AV20+TAB6FUELOILTONS!AV20+TAB6BITUTONS!AV20+TAB6PETCOKETONS!AV20+TAB6OTHOILTONS!AV20</f>
        <v>0</v>
      </c>
      <c r="AX25" s="409">
        <f>TAB6CRUDOILTONS!AW20+TAB6NGLTONS!AW20+TAB6REFGASTONS!AW20+TAB6LPGTONS!AW20+TAB6NAPHTHATONS!AW20+TAB6KERJETONS!AW20+TAB6OTHKEROTONS!AW20+TAB6GASDIESTONS!AW20+TAB6FUELOILTONS!AW20+TAB6BITUTONS!AW20+TAB6PETCOKETONS!AW20+TAB6OTHOILTONS!AW20</f>
        <v>0</v>
      </c>
      <c r="AY25" s="409">
        <f>TAB6CRUDOILTONS!AX20+TAB6NGLTONS!AX20+TAB6REFGASTONS!AX20+TAB6LPGTONS!AX20+TAB6NAPHTHATONS!AX20+TAB6KERJETONS!AX20+TAB6OTHKEROTONS!AX20+TAB6GASDIESTONS!AX20+TAB6FUELOILTONS!AX20+TAB6BITUTONS!AX20+TAB6PETCOKETONS!AX20+TAB6OTHOILTONS!AX20</f>
        <v>0</v>
      </c>
      <c r="AZ25" s="409">
        <f>TAB6CRUDOILTONS!AY20+TAB6NGLTONS!AY20+TAB6REFGASTONS!AY20+TAB6LPGTONS!AY20+TAB6NAPHTHATONS!AY20+TAB6KERJETONS!AY20+TAB6OTHKEROTONS!AY20+TAB6GASDIESTONS!AY20+TAB6FUELOILTONS!AY20+TAB6BITUTONS!AY20+TAB6PETCOKETONS!AY20+TAB6OTHOILTONS!AY20</f>
        <v>0</v>
      </c>
      <c r="BA25" s="409">
        <f>TAB6CRUDOILTONS!AZ20+TAB6NGLTONS!AZ20+TAB6REFGASTONS!AZ20+TAB6LPGTONS!AZ20+TAB6NAPHTHATONS!AZ20+TAB6KERJETONS!AZ20+TAB6OTHKEROTONS!AZ20+TAB6GASDIESTONS!AZ20+TAB6FUELOILTONS!AZ20+TAB6BITUTONS!AZ20+TAB6PETCOKETONS!AZ20+TAB6OTHOILTONS!AZ20</f>
        <v>0</v>
      </c>
      <c r="BB25" s="409">
        <f>TAB6CRUDOILTONS!BA20+TAB6NGLTONS!BA20+TAB6REFGASTONS!BA20+TAB6LPGTONS!BA20+TAB6NAPHTHATONS!BA20+TAB6KERJETONS!BA20+TAB6OTHKEROTONS!BA20+TAB6GASDIESTONS!BA20+TAB6FUELOILTONS!BA20+TAB6BITUTONS!BA20+TAB6PETCOKETONS!BA20+TAB6OTHOILTONS!BA20</f>
        <v>0</v>
      </c>
      <c r="BC25" s="409">
        <f>TAB6CRUDOILTONS!BB20+TAB6NGLTONS!BB20+TAB6REFGASTONS!BB20+TAB6LPGTONS!BB20+TAB6NAPHTHATONS!BB20+TAB6KERJETONS!BB20+TAB6OTHKEROTONS!BB20+TAB6GASDIESTONS!BB20+TAB6FUELOILTONS!BB20+TAB6BITUTONS!BB20+TAB6PETCOKETONS!BB20+TAB6OTHOILTONS!BB20</f>
        <v>0</v>
      </c>
      <c r="BD25" s="409">
        <f>TAB6CRUDOILTONS!BC20+TAB6NGLTONS!BC20+TAB6REFGASTONS!BC20+TAB6LPGTONS!BC20+TAB6NAPHTHATONS!BC20+TAB6KERJETONS!BC20+TAB6OTHKEROTONS!BC20+TAB6GASDIESTONS!BC20+TAB6FUELOILTONS!BC20+TAB6BITUTONS!BC20+TAB6PETCOKETONS!BC20+TAB6OTHOILTONS!BC20</f>
        <v>0</v>
      </c>
      <c r="BK25" s="95" t="s">
        <v>198</v>
      </c>
      <c r="BL25" s="95" t="s">
        <v>821</v>
      </c>
      <c r="BM25" s="95" t="s">
        <v>2041</v>
      </c>
    </row>
    <row r="26" spans="1:65" s="140" customFormat="1" ht="10.5" customHeight="1">
      <c r="A26" s="775"/>
      <c r="B26" s="775"/>
      <c r="C26" s="775"/>
      <c r="D26" s="775"/>
      <c r="E26" s="409">
        <f>TAB6CRUDOILTONS!E31+TAB6NGLTONS!E31+TAB6REFGASTONS!E31+TAB6LPGTONS!E31+TAB6NAPHTHATONS!E31+TAB6KERJETONS!E31+TAB6OTHKEROTONS!E31+TAB6GASDIESTONS!E31+TAB6FUELOILTONS!E31+TAB6BITUTONS!E31+TAB6PETCOKETONS!E31+TAB6OTHOILTONS!E31</f>
        <v>0</v>
      </c>
      <c r="F26" s="409">
        <f>TAB6CRUDOILTONS!F31+TAB6NGLTONS!F31+TAB6REFGASTONS!F31+TAB6LPGTONS!F31+TAB6NAPHTHATONS!F31+TAB6KERJETONS!F31+TAB6OTHKEROTONS!F31+TAB6GASDIESTONS!F31+TAB6FUELOILTONS!F31+TAB6BITUTONS!F31+TAB6PETCOKETONS!F31+TAB6OTHOILTONS!F31</f>
        <v>0</v>
      </c>
      <c r="G26" s="409">
        <f>TAB6CRUDOILTONS!G31+TAB6NGLTONS!G31+TAB6REFGASTONS!G31+TAB6LPGTONS!G31+TAB6NAPHTHATONS!G31+TAB6KERJETONS!G31+TAB6OTHKEROTONS!G31+TAB6GASDIESTONS!G31+TAB6FUELOILTONS!G31+TAB6BITUTONS!G31+TAB6PETCOKETONS!G31+TAB6OTHOILTONS!G31</f>
        <v>0</v>
      </c>
      <c r="H26" s="409">
        <f>TAB6CRUDOILTONS!H31+TAB6NGLTONS!H31+TAB6REFGASTONS!H31+TAB6LPGTONS!H31+TAB6NAPHTHATONS!H31+TAB6KERJETONS!H31+TAB6OTHKEROTONS!H31+TAB6GASDIESTONS!H31+TAB6FUELOILTONS!H31+TAB6BITUTONS!H31+TAB6PETCOKETONS!H31+TAB6OTHOILTONS!H31</f>
        <v>0</v>
      </c>
      <c r="I26" s="409">
        <f>TAB6CRUDOILTONS!I31+TAB6NGLTONS!I31+TAB6REFGASTONS!I31+TAB6LPGTONS!I31+TAB6NAPHTHATONS!I31+TAB6KERJETONS!I31+TAB6OTHKEROTONS!I31+TAB6GASDIESTONS!I31+TAB6FUELOILTONS!I31+TAB6BITUTONS!I31+TAB6PETCOKETONS!I31+TAB6OTHOILTONS!I31</f>
        <v>0</v>
      </c>
      <c r="J26" s="409">
        <f>TAB6CRUDOILTONS!J31+TAB6NGLTONS!J31+TAB6REFGASTONS!J31+TAB6LPGTONS!J31+TAB6NAPHTHATONS!J31+TAB6KERJETONS!J31+TAB6OTHKEROTONS!J31+TAB6GASDIESTONS!J31+TAB6FUELOILTONS!J31+TAB6BITUTONS!J31+TAB6PETCOKETONS!J31+TAB6OTHOILTONS!J31</f>
        <v>0</v>
      </c>
      <c r="K26" s="409">
        <f>TAB6CRUDOILTONS!K31+TAB6NGLTONS!K31+TAB6REFGASTONS!K31+TAB6LPGTONS!K31+TAB6NAPHTHATONS!K31+TAB6KERJETONS!K31+TAB6OTHKEROTONS!K31+TAB6GASDIESTONS!K31+TAB6FUELOILTONS!K31+TAB6BITUTONS!K31+TAB6PETCOKETONS!K31+TAB6OTHOILTONS!K31</f>
        <v>0</v>
      </c>
      <c r="L26" s="409">
        <f>TAB6CRUDOILTONS!L31+TAB6NGLTONS!L31+TAB6REFGASTONS!L31+TAB6LPGTONS!L31+TAB6NAPHTHATONS!L31+TAB6KERJETONS!L31+TAB6OTHKEROTONS!L31+TAB6GASDIESTONS!L31+TAB6FUELOILTONS!L31+TAB6BITUTONS!L31+TAB6PETCOKETONS!L31+TAB6OTHOILTONS!L31</f>
        <v>0</v>
      </c>
      <c r="M26" s="409">
        <f>TAB6CRUDOILTONS!M31+TAB6NGLTONS!M31+TAB6REFGASTONS!M31+TAB6LPGTONS!M31+TAB6NAPHTHATONS!M31+TAB6KERJETONS!M31+TAB6OTHKEROTONS!M31+TAB6GASDIESTONS!M31+TAB6FUELOILTONS!M31+TAB6BITUTONS!M31+TAB6PETCOKETONS!M31+TAB6OTHOILTONS!M31</f>
        <v>0</v>
      </c>
      <c r="N26" s="409">
        <f>TAB6CRUDOILTONS!N31+TAB6NGLTONS!N31+TAB6REFGASTONS!N31+TAB6LPGTONS!N31+TAB6NAPHTHATONS!N31+TAB6KERJETONS!N31+TAB6OTHKEROTONS!N31+TAB6GASDIESTONS!N31+TAB6FUELOILTONS!N31+TAB6BITUTONS!N31+TAB6PETCOKETONS!N31+TAB6OTHOILTONS!N31</f>
        <v>0</v>
      </c>
      <c r="O26" s="409">
        <f>TAB6CRUDOILTONS!O31+TAB6NGLTONS!O31+TAB6REFGASTONS!O31+TAB6LPGTONS!O31+TAB6NAPHTHATONS!O31+TAB6KERJETONS!O31+TAB6OTHKEROTONS!O31+TAB6GASDIESTONS!O31+TAB6FUELOILTONS!O31+TAB6BITUTONS!O31+TAB6PETCOKETONS!O31+TAB6OTHOILTONS!O31</f>
        <v>0</v>
      </c>
      <c r="P26" s="409">
        <f>TAB6CRUDOILTONS!P31+TAB6NGLTONS!P31+TAB6REFGASTONS!P31+TAB6LPGTONS!P31+TAB6NAPHTHATONS!P31+TAB6KERJETONS!P31+TAB6OTHKEROTONS!P31+TAB6GASDIESTONS!P31+TAB6FUELOILTONS!P31+TAB6BITUTONS!P31+TAB6PETCOKETONS!P31+TAB6OTHOILTONS!P31</f>
        <v>0</v>
      </c>
      <c r="Q26" s="409">
        <f>TAB6CRUDOILTONS!Q31+TAB6NGLTONS!Q31+TAB6REFGASTONS!Q31+TAB6LPGTONS!Q31+TAB6NAPHTHATONS!Q31+TAB6KERJETONS!Q31+TAB6OTHKEROTONS!Q31+TAB6GASDIESTONS!Q31+TAB6FUELOILTONS!Q31+TAB6BITUTONS!Q31+TAB6PETCOKETONS!Q31+TAB6OTHOILTONS!Q31</f>
        <v>0</v>
      </c>
      <c r="R26" s="409">
        <f>TAB6CRUDOILTONS!R31+TAB6NGLTONS!R31+TAB6REFGASTONS!R31+TAB6LPGTONS!R31+TAB6NAPHTHATONS!R31+TAB6KERJETONS!R31+TAB6OTHKEROTONS!R31+TAB6GASDIESTONS!R31+TAB6FUELOILTONS!R31+TAB6BITUTONS!R31+TAB6PETCOKETONS!R31+TAB6OTHOILTONS!R31</f>
        <v>0</v>
      </c>
      <c r="S26" s="409">
        <f>TAB6CRUDOILTONS!S31+TAB6NGLTONS!S31+TAB6REFGASTONS!S31+TAB6LPGTONS!S31+TAB6NAPHTHATONS!S31+TAB6KERJETONS!S31+TAB6OTHKEROTONS!S31+TAB6GASDIESTONS!S31+TAB6FUELOILTONS!S31+TAB6BITUTONS!S31+TAB6PETCOKETONS!S31+TAB6OTHOILTONS!S31</f>
        <v>0</v>
      </c>
      <c r="T26" s="409">
        <f>TAB6CRUDOILTONS!T31+TAB6NGLTONS!T31+TAB6REFGASTONS!T31+TAB6LPGTONS!T31+TAB6NAPHTHATONS!T31+TAB6KERJETONS!T31+TAB6OTHKEROTONS!T31+TAB6GASDIESTONS!T31+TAB6FUELOILTONS!T31+TAB6BITUTONS!T31+TAB6PETCOKETONS!T31+TAB6OTHOILTONS!T31</f>
        <v>0</v>
      </c>
      <c r="U26" s="409">
        <f>TAB6CRUDOILTONS!U31+TAB6NGLTONS!U31+TAB6REFGASTONS!U31+TAB6LPGTONS!U31+TAB6NAPHTHATONS!U31+TAB6KERJETONS!U31+TAB6OTHKEROTONS!U31+TAB6GASDIESTONS!U31+TAB6FUELOILTONS!U31+TAB6BITUTONS!U31+TAB6PETCOKETONS!U31+TAB6OTHOILTONS!U31</f>
        <v>0</v>
      </c>
      <c r="V26" s="409">
        <f>TAB6CRUDOILTONS!V31+TAB6NGLTONS!V31+TAB6REFGASTONS!V31+TAB6LPGTONS!V31+TAB6NAPHTHATONS!V31+TAB6KERJETONS!V31+TAB6OTHKEROTONS!V31+TAB6GASDIESTONS!V31+TAB6FUELOILTONS!V31+TAB6BITUTONS!V31+TAB6PETCOKETONS!V31+TAB6OTHOILTONS!V31</f>
        <v>0</v>
      </c>
      <c r="W26" s="409">
        <f>TAB6CRUDOILTONS!W31+TAB6NGLTONS!W31+TAB6REFGASTONS!W31+TAB6LPGTONS!W31+TAB6NAPHTHATONS!W31+TAB6KERJETONS!W31+TAB6OTHKEROTONS!W31+TAB6GASDIESTONS!W31+TAB6FUELOILTONS!W31+TAB6BITUTONS!W31+TAB6PETCOKETONS!W31+TAB6OTHOILTONS!W31</f>
        <v>0</v>
      </c>
      <c r="X26" s="409">
        <f>TAB6CRUDOILTONS!X31+TAB6NGLTONS!X31+TAB6REFGASTONS!X31+TAB6LPGTONS!X31+TAB6NAPHTHATONS!X31+TAB6KERJETONS!X31+TAB6OTHKEROTONS!X31+TAB6GASDIESTONS!X31+TAB6FUELOILTONS!X31+TAB6BITUTONS!X31+TAB6PETCOKETONS!X31+TAB6OTHOILTONS!X31</f>
        <v>0</v>
      </c>
      <c r="Y26" s="409">
        <f>TAB6CRUDOILTONS!Y31+TAB6NGLTONS!Y31+TAB6REFGASTONS!Y31+TAB6LPGTONS!Y31+TAB6NAPHTHATONS!Y31+TAB6KERJETONS!Y31+TAB6OTHKEROTONS!Y31+TAB6GASDIESTONS!Y31+TAB6FUELOILTONS!Y31+TAB6BITUTONS!Y31+TAB6PETCOKETONS!Y31+TAB6OTHOILTONS!Y31</f>
        <v>0</v>
      </c>
      <c r="Z26" s="409">
        <f>TAB6CRUDOILTONS!Z31+TAB6NGLTONS!Z31+TAB6REFGASTONS!Z31+TAB6LPGTONS!Z31+TAB6NAPHTHATONS!Z31+TAB6KERJETONS!Z31+TAB6OTHKEROTONS!Z31+TAB6GASDIESTONS!Z31+TAB6FUELOILTONS!Z31+TAB6BITUTONS!Z31+TAB6PETCOKETONS!Z31+TAB6OTHOILTONS!Z31</f>
        <v>0</v>
      </c>
      <c r="AA26" s="409">
        <f>TAB6CRUDOILTONS!AA31+TAB6NGLTONS!AA31+TAB6REFGASTONS!AA31+TAB6LPGTONS!AA31+TAB6NAPHTHATONS!AA31+TAB6KERJETONS!AA31+TAB6OTHKEROTONS!AA31+TAB6GASDIESTONS!AA31+TAB6FUELOILTONS!AA31+TAB6BITUTONS!AA31+TAB6PETCOKETONS!AA31+TAB6OTHOILTONS!AA31</f>
        <v>0</v>
      </c>
      <c r="AB26" s="409">
        <f>TAB6CRUDOILTONS!AB31+TAB6NGLTONS!AB31+TAB6REFGASTONS!AB31+TAB6LPGTONS!AB31+TAB6NAPHTHATONS!AB31+TAB6KERJETONS!AB31+TAB6OTHKEROTONS!AB31+TAB6GASDIESTONS!AB31+TAB6FUELOILTONS!AB31+TAB6BITUTONS!AB31+TAB6PETCOKETONS!AB31+TAB6OTHOILTONS!AB31</f>
        <v>0</v>
      </c>
      <c r="AC26" s="1054" t="s">
        <v>2273</v>
      </c>
      <c r="AF26" s="796"/>
      <c r="AG26" s="409">
        <f>TAB6CRUDOILTONS!AF31+TAB6NGLTONS!AF31+TAB6REFGASTONS!AF31+TAB6LPGTONS!AF31+TAB6NAPHTHATONS!AF31+TAB6KERJETONS!AF31+TAB6OTHKEROTONS!AF31+TAB6GASDIESTONS!AF31+TAB6FUELOILTONS!AF31+TAB6BITUTONS!AF31+TAB6PETCOKETONS!AF31+TAB6OTHOILTONS!AF31</f>
        <v>0</v>
      </c>
      <c r="AH26" s="409">
        <f>TAB6CRUDOILTONS!AG31+TAB6NGLTONS!AG31+TAB6REFGASTONS!AG31+TAB6LPGTONS!AG31+TAB6NAPHTHATONS!AG31+TAB6KERJETONS!AG31+TAB6OTHKEROTONS!AG31+TAB6GASDIESTONS!AG31+TAB6FUELOILTONS!AG31+TAB6BITUTONS!AG31+TAB6PETCOKETONS!AG31+TAB6OTHOILTONS!AG31</f>
        <v>0</v>
      </c>
      <c r="AI26" s="409">
        <f>TAB6CRUDOILTONS!AH31+TAB6NGLTONS!AH31+TAB6REFGASTONS!AH31+TAB6LPGTONS!AH31+TAB6NAPHTHATONS!AH31+TAB6KERJETONS!AH31+TAB6OTHKEROTONS!AH31+TAB6GASDIESTONS!AH31+TAB6FUELOILTONS!AH31+TAB6BITUTONS!AH31+TAB6PETCOKETONS!AH31+TAB6OTHOILTONS!AH31</f>
        <v>0</v>
      </c>
      <c r="AJ26" s="409">
        <f>TAB6CRUDOILTONS!AI31+TAB6NGLTONS!AI31+TAB6REFGASTONS!AI31+TAB6LPGTONS!AI31+TAB6NAPHTHATONS!AI31+TAB6KERJETONS!AI31+TAB6OTHKEROTONS!AI31+TAB6GASDIESTONS!AI31+TAB6FUELOILTONS!AI31+TAB6BITUTONS!AI31+TAB6PETCOKETONS!AI31+TAB6OTHOILTONS!AI31</f>
        <v>0</v>
      </c>
      <c r="AK26" s="409">
        <f>TAB6CRUDOILTONS!AJ31+TAB6NGLTONS!AJ31+TAB6REFGASTONS!AJ31+TAB6LPGTONS!AJ31+TAB6NAPHTHATONS!AJ31+TAB6KERJETONS!AJ31+TAB6OTHKEROTONS!AJ31+TAB6GASDIESTONS!AJ31+TAB6FUELOILTONS!AJ31+TAB6BITUTONS!AJ31+TAB6PETCOKETONS!AJ31+TAB6OTHOILTONS!AJ31</f>
        <v>0</v>
      </c>
      <c r="AL26" s="409">
        <f>TAB6CRUDOILTONS!AK31+TAB6NGLTONS!AK31+TAB6REFGASTONS!AK31+TAB6LPGTONS!AK31+TAB6NAPHTHATONS!AK31+TAB6KERJETONS!AK31+TAB6OTHKEROTONS!AK31+TAB6GASDIESTONS!AK31+TAB6FUELOILTONS!AK31+TAB6BITUTONS!AK31+TAB6PETCOKETONS!AK31+TAB6OTHOILTONS!AK31</f>
        <v>0</v>
      </c>
      <c r="AM26" s="409">
        <f>TAB6CRUDOILTONS!AL31+TAB6NGLTONS!AL31+TAB6REFGASTONS!AL31+TAB6LPGTONS!AL31+TAB6NAPHTHATONS!AL31+TAB6KERJETONS!AL31+TAB6OTHKEROTONS!AL31+TAB6GASDIESTONS!AL31+TAB6FUELOILTONS!AL31+TAB6BITUTONS!AL31+TAB6PETCOKETONS!AL31+TAB6OTHOILTONS!AL31</f>
        <v>0</v>
      </c>
      <c r="AN26" s="409">
        <f>TAB6CRUDOILTONS!AM31+TAB6NGLTONS!AM31+TAB6REFGASTONS!AM31+TAB6LPGTONS!AM31+TAB6NAPHTHATONS!AM31+TAB6KERJETONS!AM31+TAB6OTHKEROTONS!AM31+TAB6GASDIESTONS!AM31+TAB6FUELOILTONS!AM31+TAB6BITUTONS!AM31+TAB6PETCOKETONS!AM31+TAB6OTHOILTONS!AM31</f>
        <v>0</v>
      </c>
      <c r="AO26" s="409">
        <f>TAB6CRUDOILTONS!AN31+TAB6NGLTONS!AN31+TAB6REFGASTONS!AN31+TAB6LPGTONS!AN31+TAB6NAPHTHATONS!AN31+TAB6KERJETONS!AN31+TAB6OTHKEROTONS!AN31+TAB6GASDIESTONS!AN31+TAB6FUELOILTONS!AN31+TAB6BITUTONS!AN31+TAB6PETCOKETONS!AN31+TAB6OTHOILTONS!AN31</f>
        <v>0</v>
      </c>
      <c r="AP26" s="409">
        <f>TAB6CRUDOILTONS!AO31+TAB6NGLTONS!AO31+TAB6REFGASTONS!AO31+TAB6LPGTONS!AO31+TAB6NAPHTHATONS!AO31+TAB6KERJETONS!AO31+TAB6OTHKEROTONS!AO31+TAB6GASDIESTONS!AO31+TAB6FUELOILTONS!AO31+TAB6BITUTONS!AO31+TAB6PETCOKETONS!AO31+TAB6OTHOILTONS!AO31</f>
        <v>0</v>
      </c>
      <c r="AQ26" s="409">
        <f>TAB6CRUDOILTONS!AP31+TAB6NGLTONS!AP31+TAB6REFGASTONS!AP31+TAB6LPGTONS!AP31+TAB6NAPHTHATONS!AP31+TAB6KERJETONS!AP31+TAB6OTHKEROTONS!AP31+TAB6GASDIESTONS!AP31+TAB6FUELOILTONS!AP31+TAB6BITUTONS!AP31+TAB6PETCOKETONS!AP31+TAB6OTHOILTONS!AP31</f>
        <v>0</v>
      </c>
      <c r="AR26" s="409">
        <f>TAB6CRUDOILTONS!AQ31+TAB6NGLTONS!AQ31+TAB6REFGASTONS!AQ31+TAB6LPGTONS!AQ31+TAB6NAPHTHATONS!AQ31+TAB6KERJETONS!AQ31+TAB6OTHKEROTONS!AQ31+TAB6GASDIESTONS!AQ31+TAB6FUELOILTONS!AQ31+TAB6BITUTONS!AQ31+TAB6PETCOKETONS!AQ31+TAB6OTHOILTONS!AQ31</f>
        <v>0</v>
      </c>
      <c r="AS26" s="409">
        <f>TAB6CRUDOILTONS!AR31+TAB6NGLTONS!AR31+TAB6REFGASTONS!AR31+TAB6LPGTONS!AR31+TAB6NAPHTHATONS!AR31+TAB6KERJETONS!AR31+TAB6OTHKEROTONS!AR31+TAB6GASDIESTONS!AR31+TAB6FUELOILTONS!AR31+TAB6BITUTONS!AR31+TAB6PETCOKETONS!AR31+TAB6OTHOILTONS!AR31</f>
        <v>0</v>
      </c>
      <c r="AT26" s="409">
        <f>TAB6CRUDOILTONS!AS31+TAB6NGLTONS!AS31+TAB6REFGASTONS!AS31+TAB6LPGTONS!AS31+TAB6NAPHTHATONS!AS31+TAB6KERJETONS!AS31+TAB6OTHKEROTONS!AS31+TAB6GASDIESTONS!AS31+TAB6FUELOILTONS!AS31+TAB6BITUTONS!AS31+TAB6PETCOKETONS!AS31+TAB6OTHOILTONS!AS31</f>
        <v>0</v>
      </c>
      <c r="AU26" s="409">
        <f>TAB6CRUDOILTONS!AT31+TAB6NGLTONS!AT31+TAB6REFGASTONS!AT31+TAB6LPGTONS!AT31+TAB6NAPHTHATONS!AT31+TAB6KERJETONS!AT31+TAB6OTHKEROTONS!AT31+TAB6GASDIESTONS!AT31+TAB6FUELOILTONS!AT31+TAB6BITUTONS!AT31+TAB6PETCOKETONS!AT31+TAB6OTHOILTONS!AT31</f>
        <v>0</v>
      </c>
      <c r="AV26" s="409">
        <f>TAB6CRUDOILTONS!AU31+TAB6NGLTONS!AU31+TAB6REFGASTONS!AU31+TAB6LPGTONS!AU31+TAB6NAPHTHATONS!AU31+TAB6KERJETONS!AU31+TAB6OTHKEROTONS!AU31+TAB6GASDIESTONS!AU31+TAB6FUELOILTONS!AU31+TAB6BITUTONS!AU31+TAB6PETCOKETONS!AU31+TAB6OTHOILTONS!AU31</f>
        <v>0</v>
      </c>
      <c r="AW26" s="409">
        <f>TAB6CRUDOILTONS!AV31+TAB6NGLTONS!AV31+TAB6REFGASTONS!AV31+TAB6LPGTONS!AV31+TAB6NAPHTHATONS!AV31+TAB6KERJETONS!AV31+TAB6OTHKEROTONS!AV31+TAB6GASDIESTONS!AV31+TAB6FUELOILTONS!AV31+TAB6BITUTONS!AV31+TAB6PETCOKETONS!AV31+TAB6OTHOILTONS!AV31</f>
        <v>0</v>
      </c>
      <c r="AX26" s="409">
        <f>TAB6CRUDOILTONS!AW31+TAB6NGLTONS!AW31+TAB6REFGASTONS!AW31+TAB6LPGTONS!AW31+TAB6NAPHTHATONS!AW31+TAB6KERJETONS!AW31+TAB6OTHKEROTONS!AW31+TAB6GASDIESTONS!AW31+TAB6FUELOILTONS!AW31+TAB6BITUTONS!AW31+TAB6PETCOKETONS!AW31+TAB6OTHOILTONS!AW31</f>
        <v>0</v>
      </c>
      <c r="AY26" s="409">
        <f>TAB6CRUDOILTONS!AX31+TAB6NGLTONS!AX31+TAB6REFGASTONS!AX31+TAB6LPGTONS!AX31+TAB6NAPHTHATONS!AX31+TAB6KERJETONS!AX31+TAB6OTHKEROTONS!AX31+TAB6GASDIESTONS!AX31+TAB6FUELOILTONS!AX31+TAB6BITUTONS!AX31+TAB6PETCOKETONS!AX31+TAB6OTHOILTONS!AX31</f>
        <v>0</v>
      </c>
      <c r="AZ26" s="409">
        <f>TAB6CRUDOILTONS!AY31+TAB6NGLTONS!AY31+TAB6REFGASTONS!AY31+TAB6LPGTONS!AY31+TAB6NAPHTHATONS!AY31+TAB6KERJETONS!AY31+TAB6OTHKEROTONS!AY31+TAB6GASDIESTONS!AY31+TAB6FUELOILTONS!AY31+TAB6BITUTONS!AY31+TAB6PETCOKETONS!AY31+TAB6OTHOILTONS!AY31</f>
        <v>0</v>
      </c>
      <c r="BA26" s="409">
        <f>TAB6CRUDOILTONS!AZ31+TAB6NGLTONS!AZ31+TAB6REFGASTONS!AZ31+TAB6LPGTONS!AZ31+TAB6NAPHTHATONS!AZ31+TAB6KERJETONS!AZ31+TAB6OTHKEROTONS!AZ31+TAB6GASDIESTONS!AZ31+TAB6FUELOILTONS!AZ31+TAB6BITUTONS!AZ31+TAB6PETCOKETONS!AZ31+TAB6OTHOILTONS!AZ31</f>
        <v>0</v>
      </c>
      <c r="BB26" s="409">
        <f>TAB6CRUDOILTONS!BA31+TAB6NGLTONS!BA31+TAB6REFGASTONS!BA31+TAB6LPGTONS!BA31+TAB6NAPHTHATONS!BA31+TAB6KERJETONS!BA31+TAB6OTHKEROTONS!BA31+TAB6GASDIESTONS!BA31+TAB6FUELOILTONS!BA31+TAB6BITUTONS!BA31+TAB6PETCOKETONS!BA31+TAB6OTHOILTONS!BA31</f>
        <v>0</v>
      </c>
      <c r="BC26" s="409">
        <f>TAB6CRUDOILTONS!BB31+TAB6NGLTONS!BB31+TAB6REFGASTONS!BB31+TAB6LPGTONS!BB31+TAB6NAPHTHATONS!BB31+TAB6KERJETONS!BB31+TAB6OTHKEROTONS!BB31+TAB6GASDIESTONS!BB31+TAB6FUELOILTONS!BB31+TAB6BITUTONS!BB31+TAB6PETCOKETONS!BB31+TAB6OTHOILTONS!BB31</f>
        <v>0</v>
      </c>
      <c r="BD26" s="409">
        <f>TAB6CRUDOILTONS!BC31+TAB6NGLTONS!BC31+TAB6REFGASTONS!BC31+TAB6LPGTONS!BC31+TAB6NAPHTHATONS!BC31+TAB6KERJETONS!BC31+TAB6OTHKEROTONS!BC31+TAB6GASDIESTONS!BC31+TAB6FUELOILTONS!BC31+TAB6BITUTONS!BC31+TAB6PETCOKETONS!BC31+TAB6OTHOILTONS!BC31</f>
        <v>0</v>
      </c>
      <c r="BK26" s="95" t="s">
        <v>192</v>
      </c>
      <c r="BL26" s="95" t="s">
        <v>339</v>
      </c>
      <c r="BM26" s="95" t="s">
        <v>1933</v>
      </c>
    </row>
    <row r="27" spans="1:65" s="140" customFormat="1" ht="10.5" customHeight="1">
      <c r="A27" s="775"/>
      <c r="B27" s="775"/>
      <c r="C27" s="775"/>
      <c r="D27" s="775"/>
      <c r="E27" s="410">
        <f>TAB6CRUDOILTONS!E36+TAB6NGLTONS!E36+TAB6REFGASTONS!E36+TAB6LPGTONS!E36+TAB6NAPHTHATONS!E36+TAB6KERJETONS!E36+TAB6OTHKEROTONS!E36+TAB6GASDIESTONS!E36+TAB6FUELOILTONS!E36+TAB6BITUTONS!E36+TAB6PETCOKETONS!E36+TAB6OTHOILTONS!E36</f>
        <v>0</v>
      </c>
      <c r="F27" s="410">
        <f>TAB6CRUDOILTONS!F36+TAB6NGLTONS!F36+TAB6REFGASTONS!F36+TAB6LPGTONS!F36+TAB6NAPHTHATONS!F36+TAB6KERJETONS!F36+TAB6OTHKEROTONS!F36+TAB6GASDIESTONS!F36+TAB6FUELOILTONS!F36+TAB6BITUTONS!F36+TAB6PETCOKETONS!F36+TAB6OTHOILTONS!F36</f>
        <v>0</v>
      </c>
      <c r="G27" s="410">
        <f>TAB6CRUDOILTONS!G36+TAB6NGLTONS!G36+TAB6REFGASTONS!G36+TAB6LPGTONS!G36+TAB6NAPHTHATONS!G36+TAB6KERJETONS!G36+TAB6OTHKEROTONS!G36+TAB6GASDIESTONS!G36+TAB6FUELOILTONS!G36+TAB6BITUTONS!G36+TAB6PETCOKETONS!G36+TAB6OTHOILTONS!G36</f>
        <v>0</v>
      </c>
      <c r="H27" s="410">
        <f>TAB6CRUDOILTONS!H36+TAB6NGLTONS!H36+TAB6REFGASTONS!H36+TAB6LPGTONS!H36+TAB6NAPHTHATONS!H36+TAB6KERJETONS!H36+TAB6OTHKEROTONS!H36+TAB6GASDIESTONS!H36+TAB6FUELOILTONS!H36+TAB6BITUTONS!H36+TAB6PETCOKETONS!H36+TAB6OTHOILTONS!H36</f>
        <v>0</v>
      </c>
      <c r="I27" s="410">
        <f>TAB6CRUDOILTONS!I36+TAB6NGLTONS!I36+TAB6REFGASTONS!I36+TAB6LPGTONS!I36+TAB6NAPHTHATONS!I36+TAB6KERJETONS!I36+TAB6OTHKEROTONS!I36+TAB6GASDIESTONS!I36+TAB6FUELOILTONS!I36+TAB6BITUTONS!I36+TAB6PETCOKETONS!I36+TAB6OTHOILTONS!I36</f>
        <v>0</v>
      </c>
      <c r="J27" s="410">
        <f>TAB6CRUDOILTONS!J36+TAB6NGLTONS!J36+TAB6REFGASTONS!J36+TAB6LPGTONS!J36+TAB6NAPHTHATONS!J36+TAB6KERJETONS!J36+TAB6OTHKEROTONS!J36+TAB6GASDIESTONS!J36+TAB6FUELOILTONS!J36+TAB6BITUTONS!J36+TAB6PETCOKETONS!J36+TAB6OTHOILTONS!J36</f>
        <v>0</v>
      </c>
      <c r="K27" s="410">
        <f>TAB6CRUDOILTONS!K36+TAB6NGLTONS!K36+TAB6REFGASTONS!K36+TAB6LPGTONS!K36+TAB6NAPHTHATONS!K36+TAB6KERJETONS!K36+TAB6OTHKEROTONS!K36+TAB6GASDIESTONS!K36+TAB6FUELOILTONS!K36+TAB6BITUTONS!K36+TAB6PETCOKETONS!K36+TAB6OTHOILTONS!K36</f>
        <v>0</v>
      </c>
      <c r="L27" s="410">
        <f>TAB6CRUDOILTONS!L36+TAB6NGLTONS!L36+TAB6REFGASTONS!L36+TAB6LPGTONS!L36+TAB6NAPHTHATONS!L36+TAB6KERJETONS!L36+TAB6OTHKEROTONS!L36+TAB6GASDIESTONS!L36+TAB6FUELOILTONS!L36+TAB6BITUTONS!L36+TAB6PETCOKETONS!L36+TAB6OTHOILTONS!L36</f>
        <v>0</v>
      </c>
      <c r="M27" s="410">
        <f>TAB6CRUDOILTONS!M36+TAB6NGLTONS!M36+TAB6REFGASTONS!M36+TAB6LPGTONS!M36+TAB6NAPHTHATONS!M36+TAB6KERJETONS!M36+TAB6OTHKEROTONS!M36+TAB6GASDIESTONS!M36+TAB6FUELOILTONS!M36+TAB6BITUTONS!M36+TAB6PETCOKETONS!M36+TAB6OTHOILTONS!M36</f>
        <v>0</v>
      </c>
      <c r="N27" s="410">
        <f>TAB6CRUDOILTONS!N36+TAB6NGLTONS!N36+TAB6REFGASTONS!N36+TAB6LPGTONS!N36+TAB6NAPHTHATONS!N36+TAB6KERJETONS!N36+TAB6OTHKEROTONS!N36+TAB6GASDIESTONS!N36+TAB6FUELOILTONS!N36+TAB6BITUTONS!N36+TAB6PETCOKETONS!N36+TAB6OTHOILTONS!N36</f>
        <v>0</v>
      </c>
      <c r="O27" s="410">
        <f>TAB6CRUDOILTONS!O36+TAB6NGLTONS!O36+TAB6REFGASTONS!O36+TAB6LPGTONS!O36+TAB6NAPHTHATONS!O36+TAB6KERJETONS!O36+TAB6OTHKEROTONS!O36+TAB6GASDIESTONS!O36+TAB6FUELOILTONS!O36+TAB6BITUTONS!O36+TAB6PETCOKETONS!O36+TAB6OTHOILTONS!O36</f>
        <v>0</v>
      </c>
      <c r="P27" s="410">
        <f>TAB6CRUDOILTONS!P36+TAB6NGLTONS!P36+TAB6REFGASTONS!P36+TAB6LPGTONS!P36+TAB6NAPHTHATONS!P36+TAB6KERJETONS!P36+TAB6OTHKEROTONS!P36+TAB6GASDIESTONS!P36+TAB6FUELOILTONS!P36+TAB6BITUTONS!P36+TAB6PETCOKETONS!P36+TAB6OTHOILTONS!P36</f>
        <v>0</v>
      </c>
      <c r="Q27" s="410">
        <f>TAB6CRUDOILTONS!Q36+TAB6NGLTONS!Q36+TAB6REFGASTONS!Q36+TAB6LPGTONS!Q36+TAB6NAPHTHATONS!Q36+TAB6KERJETONS!Q36+TAB6OTHKEROTONS!Q36+TAB6GASDIESTONS!Q36+TAB6FUELOILTONS!Q36+TAB6BITUTONS!Q36+TAB6PETCOKETONS!Q36+TAB6OTHOILTONS!Q36</f>
        <v>0</v>
      </c>
      <c r="R27" s="410">
        <f>TAB6CRUDOILTONS!R36+TAB6NGLTONS!R36+TAB6REFGASTONS!R36+TAB6LPGTONS!R36+TAB6NAPHTHATONS!R36+TAB6KERJETONS!R36+TAB6OTHKEROTONS!R36+TAB6GASDIESTONS!R36+TAB6FUELOILTONS!R36+TAB6BITUTONS!R36+TAB6PETCOKETONS!R36+TAB6OTHOILTONS!R36</f>
        <v>0</v>
      </c>
      <c r="S27" s="410">
        <f>TAB6CRUDOILTONS!S36+TAB6NGLTONS!S36+TAB6REFGASTONS!S36+TAB6LPGTONS!S36+TAB6NAPHTHATONS!S36+TAB6KERJETONS!S36+TAB6OTHKEROTONS!S36+TAB6GASDIESTONS!S36+TAB6FUELOILTONS!S36+TAB6BITUTONS!S36+TAB6PETCOKETONS!S36+TAB6OTHOILTONS!S36</f>
        <v>0</v>
      </c>
      <c r="T27" s="410">
        <f>TAB6CRUDOILTONS!T36+TAB6NGLTONS!T36+TAB6REFGASTONS!T36+TAB6LPGTONS!T36+TAB6NAPHTHATONS!T36+TAB6KERJETONS!T36+TAB6OTHKEROTONS!T36+TAB6GASDIESTONS!T36+TAB6FUELOILTONS!T36+TAB6BITUTONS!T36+TAB6PETCOKETONS!T36+TAB6OTHOILTONS!T36</f>
        <v>0</v>
      </c>
      <c r="U27" s="410">
        <f>TAB6CRUDOILTONS!U36+TAB6NGLTONS!U36+TAB6REFGASTONS!U36+TAB6LPGTONS!U36+TAB6NAPHTHATONS!U36+TAB6KERJETONS!U36+TAB6OTHKEROTONS!U36+TAB6GASDIESTONS!U36+TAB6FUELOILTONS!U36+TAB6BITUTONS!U36+TAB6PETCOKETONS!U36+TAB6OTHOILTONS!U36</f>
        <v>0</v>
      </c>
      <c r="V27" s="410">
        <f>TAB6CRUDOILTONS!V36+TAB6NGLTONS!V36+TAB6REFGASTONS!V36+TAB6LPGTONS!V36+TAB6NAPHTHATONS!V36+TAB6KERJETONS!V36+TAB6OTHKEROTONS!V36+TAB6GASDIESTONS!V36+TAB6FUELOILTONS!V36+TAB6BITUTONS!V36+TAB6PETCOKETONS!V36+TAB6OTHOILTONS!V36</f>
        <v>0</v>
      </c>
      <c r="W27" s="410">
        <f>TAB6CRUDOILTONS!W36+TAB6NGLTONS!W36+TAB6REFGASTONS!W36+TAB6LPGTONS!W36+TAB6NAPHTHATONS!W36+TAB6KERJETONS!W36+TAB6OTHKEROTONS!W36+TAB6GASDIESTONS!W36+TAB6FUELOILTONS!W36+TAB6BITUTONS!W36+TAB6PETCOKETONS!W36+TAB6OTHOILTONS!W36</f>
        <v>0</v>
      </c>
      <c r="X27" s="410">
        <f>TAB6CRUDOILTONS!X36+TAB6NGLTONS!X36+TAB6REFGASTONS!X36+TAB6LPGTONS!X36+TAB6NAPHTHATONS!X36+TAB6KERJETONS!X36+TAB6OTHKEROTONS!X36+TAB6GASDIESTONS!X36+TAB6FUELOILTONS!X36+TAB6BITUTONS!X36+TAB6PETCOKETONS!X36+TAB6OTHOILTONS!X36</f>
        <v>0</v>
      </c>
      <c r="Y27" s="410">
        <f>TAB6CRUDOILTONS!Y36+TAB6NGLTONS!Y36+TAB6REFGASTONS!Y36+TAB6LPGTONS!Y36+TAB6NAPHTHATONS!Y36+TAB6KERJETONS!Y36+TAB6OTHKEROTONS!Y36+TAB6GASDIESTONS!Y36+TAB6FUELOILTONS!Y36+TAB6BITUTONS!Y36+TAB6PETCOKETONS!Y36+TAB6OTHOILTONS!Y36</f>
        <v>0</v>
      </c>
      <c r="Z27" s="410">
        <f>TAB6CRUDOILTONS!Z36+TAB6NGLTONS!Z36+TAB6REFGASTONS!Z36+TAB6LPGTONS!Z36+TAB6NAPHTHATONS!Z36+TAB6KERJETONS!Z36+TAB6OTHKEROTONS!Z36+TAB6GASDIESTONS!Z36+TAB6FUELOILTONS!Z36+TAB6BITUTONS!Z36+TAB6PETCOKETONS!Z36+TAB6OTHOILTONS!Z36</f>
        <v>0</v>
      </c>
      <c r="AA27" s="410">
        <f>TAB6CRUDOILTONS!AA36+TAB6NGLTONS!AA36+TAB6REFGASTONS!AA36+TAB6LPGTONS!AA36+TAB6NAPHTHATONS!AA36+TAB6KERJETONS!AA36+TAB6OTHKEROTONS!AA36+TAB6GASDIESTONS!AA36+TAB6FUELOILTONS!AA36+TAB6BITUTONS!AA36+TAB6PETCOKETONS!AA36+TAB6OTHOILTONS!AA36</f>
        <v>0</v>
      </c>
      <c r="AB27" s="410">
        <f>TAB6CRUDOILTONS!AB36+TAB6NGLTONS!AB36+TAB6REFGASTONS!AB36+TAB6LPGTONS!AB36+TAB6NAPHTHATONS!AB36+TAB6KERJETONS!AB36+TAB6OTHKEROTONS!AB36+TAB6GASDIESTONS!AB36+TAB6FUELOILTONS!AB36+TAB6BITUTONS!AB36+TAB6PETCOKETONS!AB36+TAB6OTHOILTONS!AB36</f>
        <v>0</v>
      </c>
      <c r="AC27" s="1054" t="s">
        <v>2154</v>
      </c>
      <c r="AF27" s="796"/>
      <c r="AG27" s="410">
        <f>TAB6CRUDOILTONS!AF36+TAB6NGLTONS!AF36+TAB6REFGASTONS!AF36+TAB6LPGTONS!AF36+TAB6NAPHTHATONS!AF36+TAB6KERJETONS!AF36+TAB6OTHKEROTONS!AF36+TAB6GASDIESTONS!AF36+TAB6FUELOILTONS!AF36+TAB6BITUTONS!AF36+TAB6PETCOKETONS!AF36+TAB6OTHOILTONS!AF36</f>
        <v>0</v>
      </c>
      <c r="AH27" s="410">
        <f>TAB6CRUDOILTONS!AG36+TAB6NGLTONS!AG36+TAB6REFGASTONS!AG36+TAB6LPGTONS!AG36+TAB6NAPHTHATONS!AG36+TAB6KERJETONS!AG36+TAB6OTHKEROTONS!AG36+TAB6GASDIESTONS!AG36+TAB6FUELOILTONS!AG36+TAB6BITUTONS!AG36+TAB6PETCOKETONS!AG36+TAB6OTHOILTONS!AG36</f>
        <v>0</v>
      </c>
      <c r="AI27" s="410">
        <f>TAB6CRUDOILTONS!AH36+TAB6NGLTONS!AH36+TAB6REFGASTONS!AH36+TAB6LPGTONS!AH36+TAB6NAPHTHATONS!AH36+TAB6KERJETONS!AH36+TAB6OTHKEROTONS!AH36+TAB6GASDIESTONS!AH36+TAB6FUELOILTONS!AH36+TAB6BITUTONS!AH36+TAB6PETCOKETONS!AH36+TAB6OTHOILTONS!AH36</f>
        <v>0</v>
      </c>
      <c r="AJ27" s="410">
        <f>TAB6CRUDOILTONS!AI36+TAB6NGLTONS!AI36+TAB6REFGASTONS!AI36+TAB6LPGTONS!AI36+TAB6NAPHTHATONS!AI36+TAB6KERJETONS!AI36+TAB6OTHKEROTONS!AI36+TAB6GASDIESTONS!AI36+TAB6FUELOILTONS!AI36+TAB6BITUTONS!AI36+TAB6PETCOKETONS!AI36+TAB6OTHOILTONS!AI36</f>
        <v>0</v>
      </c>
      <c r="AK27" s="410">
        <f>TAB6CRUDOILTONS!AJ36+TAB6NGLTONS!AJ36+TAB6REFGASTONS!AJ36+TAB6LPGTONS!AJ36+TAB6NAPHTHATONS!AJ36+TAB6KERJETONS!AJ36+TAB6OTHKEROTONS!AJ36+TAB6GASDIESTONS!AJ36+TAB6FUELOILTONS!AJ36+TAB6BITUTONS!AJ36+TAB6PETCOKETONS!AJ36+TAB6OTHOILTONS!AJ36</f>
        <v>0</v>
      </c>
      <c r="AL27" s="410">
        <f>TAB6CRUDOILTONS!AK36+TAB6NGLTONS!AK36+TAB6REFGASTONS!AK36+TAB6LPGTONS!AK36+TAB6NAPHTHATONS!AK36+TAB6KERJETONS!AK36+TAB6OTHKEROTONS!AK36+TAB6GASDIESTONS!AK36+TAB6FUELOILTONS!AK36+TAB6BITUTONS!AK36+TAB6PETCOKETONS!AK36+TAB6OTHOILTONS!AK36</f>
        <v>0</v>
      </c>
      <c r="AM27" s="410">
        <f>TAB6CRUDOILTONS!AL36+TAB6NGLTONS!AL36+TAB6REFGASTONS!AL36+TAB6LPGTONS!AL36+TAB6NAPHTHATONS!AL36+TAB6KERJETONS!AL36+TAB6OTHKEROTONS!AL36+TAB6GASDIESTONS!AL36+TAB6FUELOILTONS!AL36+TAB6BITUTONS!AL36+TAB6PETCOKETONS!AL36+TAB6OTHOILTONS!AL36</f>
        <v>0</v>
      </c>
      <c r="AN27" s="410">
        <f>TAB6CRUDOILTONS!AM36+TAB6NGLTONS!AM36+TAB6REFGASTONS!AM36+TAB6LPGTONS!AM36+TAB6NAPHTHATONS!AM36+TAB6KERJETONS!AM36+TAB6OTHKEROTONS!AM36+TAB6GASDIESTONS!AM36+TAB6FUELOILTONS!AM36+TAB6BITUTONS!AM36+TAB6PETCOKETONS!AM36+TAB6OTHOILTONS!AM36</f>
        <v>0</v>
      </c>
      <c r="AO27" s="410">
        <f>TAB6CRUDOILTONS!AN36+TAB6NGLTONS!AN36+TAB6REFGASTONS!AN36+TAB6LPGTONS!AN36+TAB6NAPHTHATONS!AN36+TAB6KERJETONS!AN36+TAB6OTHKEROTONS!AN36+TAB6GASDIESTONS!AN36+TAB6FUELOILTONS!AN36+TAB6BITUTONS!AN36+TAB6PETCOKETONS!AN36+TAB6OTHOILTONS!AN36</f>
        <v>0</v>
      </c>
      <c r="AP27" s="410">
        <f>TAB6CRUDOILTONS!AO36+TAB6NGLTONS!AO36+TAB6REFGASTONS!AO36+TAB6LPGTONS!AO36+TAB6NAPHTHATONS!AO36+TAB6KERJETONS!AO36+TAB6OTHKEROTONS!AO36+TAB6GASDIESTONS!AO36+TAB6FUELOILTONS!AO36+TAB6BITUTONS!AO36+TAB6PETCOKETONS!AO36+TAB6OTHOILTONS!AO36</f>
        <v>0</v>
      </c>
      <c r="AQ27" s="410">
        <f>TAB6CRUDOILTONS!AP36+TAB6NGLTONS!AP36+TAB6REFGASTONS!AP36+TAB6LPGTONS!AP36+TAB6NAPHTHATONS!AP36+TAB6KERJETONS!AP36+TAB6OTHKEROTONS!AP36+TAB6GASDIESTONS!AP36+TAB6FUELOILTONS!AP36+TAB6BITUTONS!AP36+TAB6PETCOKETONS!AP36+TAB6OTHOILTONS!AP36</f>
        <v>0</v>
      </c>
      <c r="AR27" s="410">
        <f>TAB6CRUDOILTONS!AQ36+TAB6NGLTONS!AQ36+TAB6REFGASTONS!AQ36+TAB6LPGTONS!AQ36+TAB6NAPHTHATONS!AQ36+TAB6KERJETONS!AQ36+TAB6OTHKEROTONS!AQ36+TAB6GASDIESTONS!AQ36+TAB6FUELOILTONS!AQ36+TAB6BITUTONS!AQ36+TAB6PETCOKETONS!AQ36+TAB6OTHOILTONS!AQ36</f>
        <v>0</v>
      </c>
      <c r="AS27" s="410">
        <f>TAB6CRUDOILTONS!AR36+TAB6NGLTONS!AR36+TAB6REFGASTONS!AR36+TAB6LPGTONS!AR36+TAB6NAPHTHATONS!AR36+TAB6KERJETONS!AR36+TAB6OTHKEROTONS!AR36+TAB6GASDIESTONS!AR36+TAB6FUELOILTONS!AR36+TAB6BITUTONS!AR36+TAB6PETCOKETONS!AR36+TAB6OTHOILTONS!AR36</f>
        <v>0</v>
      </c>
      <c r="AT27" s="410">
        <f>TAB6CRUDOILTONS!AS36+TAB6NGLTONS!AS36+TAB6REFGASTONS!AS36+TAB6LPGTONS!AS36+TAB6NAPHTHATONS!AS36+TAB6KERJETONS!AS36+TAB6OTHKEROTONS!AS36+TAB6GASDIESTONS!AS36+TAB6FUELOILTONS!AS36+TAB6BITUTONS!AS36+TAB6PETCOKETONS!AS36+TAB6OTHOILTONS!AS36</f>
        <v>0</v>
      </c>
      <c r="AU27" s="410">
        <f>TAB6CRUDOILTONS!AT36+TAB6NGLTONS!AT36+TAB6REFGASTONS!AT36+TAB6LPGTONS!AT36+TAB6NAPHTHATONS!AT36+TAB6KERJETONS!AT36+TAB6OTHKEROTONS!AT36+TAB6GASDIESTONS!AT36+TAB6FUELOILTONS!AT36+TAB6BITUTONS!AT36+TAB6PETCOKETONS!AT36+TAB6OTHOILTONS!AT36</f>
        <v>0</v>
      </c>
      <c r="AV27" s="410">
        <f>TAB6CRUDOILTONS!AU36+TAB6NGLTONS!AU36+TAB6REFGASTONS!AU36+TAB6LPGTONS!AU36+TAB6NAPHTHATONS!AU36+TAB6KERJETONS!AU36+TAB6OTHKEROTONS!AU36+TAB6GASDIESTONS!AU36+TAB6FUELOILTONS!AU36+TAB6BITUTONS!AU36+TAB6PETCOKETONS!AU36+TAB6OTHOILTONS!AU36</f>
        <v>0</v>
      </c>
      <c r="AW27" s="410">
        <f>TAB6CRUDOILTONS!AV36+TAB6NGLTONS!AV36+TAB6REFGASTONS!AV36+TAB6LPGTONS!AV36+TAB6NAPHTHATONS!AV36+TAB6KERJETONS!AV36+TAB6OTHKEROTONS!AV36+TAB6GASDIESTONS!AV36+TAB6FUELOILTONS!AV36+TAB6BITUTONS!AV36+TAB6PETCOKETONS!AV36+TAB6OTHOILTONS!AV36</f>
        <v>0</v>
      </c>
      <c r="AX27" s="410">
        <f>TAB6CRUDOILTONS!AW36+TAB6NGLTONS!AW36+TAB6REFGASTONS!AW36+TAB6LPGTONS!AW36+TAB6NAPHTHATONS!AW36+TAB6KERJETONS!AW36+TAB6OTHKEROTONS!AW36+TAB6GASDIESTONS!AW36+TAB6FUELOILTONS!AW36+TAB6BITUTONS!AW36+TAB6PETCOKETONS!AW36+TAB6OTHOILTONS!AW36</f>
        <v>0</v>
      </c>
      <c r="AY27" s="410">
        <f>TAB6CRUDOILTONS!AX36+TAB6NGLTONS!AX36+TAB6REFGASTONS!AX36+TAB6LPGTONS!AX36+TAB6NAPHTHATONS!AX36+TAB6KERJETONS!AX36+TAB6OTHKEROTONS!AX36+TAB6GASDIESTONS!AX36+TAB6FUELOILTONS!AX36+TAB6BITUTONS!AX36+TAB6PETCOKETONS!AX36+TAB6OTHOILTONS!AX36</f>
        <v>0</v>
      </c>
      <c r="AZ27" s="410">
        <f>TAB6CRUDOILTONS!AY36+TAB6NGLTONS!AY36+TAB6REFGASTONS!AY36+TAB6LPGTONS!AY36+TAB6NAPHTHATONS!AY36+TAB6KERJETONS!AY36+TAB6OTHKEROTONS!AY36+TAB6GASDIESTONS!AY36+TAB6FUELOILTONS!AY36+TAB6BITUTONS!AY36+TAB6PETCOKETONS!AY36+TAB6OTHOILTONS!AY36</f>
        <v>0</v>
      </c>
      <c r="BA27" s="410">
        <f>TAB6CRUDOILTONS!AZ36+TAB6NGLTONS!AZ36+TAB6REFGASTONS!AZ36+TAB6LPGTONS!AZ36+TAB6NAPHTHATONS!AZ36+TAB6KERJETONS!AZ36+TAB6OTHKEROTONS!AZ36+TAB6GASDIESTONS!AZ36+TAB6FUELOILTONS!AZ36+TAB6BITUTONS!AZ36+TAB6PETCOKETONS!AZ36+TAB6OTHOILTONS!AZ36</f>
        <v>0</v>
      </c>
      <c r="BB27" s="410">
        <f>TAB6CRUDOILTONS!BA36+TAB6NGLTONS!BA36+TAB6REFGASTONS!BA36+TAB6LPGTONS!BA36+TAB6NAPHTHATONS!BA36+TAB6KERJETONS!BA36+TAB6OTHKEROTONS!BA36+TAB6GASDIESTONS!BA36+TAB6FUELOILTONS!BA36+TAB6BITUTONS!BA36+TAB6PETCOKETONS!BA36+TAB6OTHOILTONS!BA36</f>
        <v>0</v>
      </c>
      <c r="BC27" s="410">
        <f>TAB6CRUDOILTONS!BB36+TAB6NGLTONS!BB36+TAB6REFGASTONS!BB36+TAB6LPGTONS!BB36+TAB6NAPHTHATONS!BB36+TAB6KERJETONS!BB36+TAB6OTHKEROTONS!BB36+TAB6GASDIESTONS!BB36+TAB6FUELOILTONS!BB36+TAB6BITUTONS!BB36+TAB6PETCOKETONS!BB36+TAB6OTHOILTONS!BB36</f>
        <v>0</v>
      </c>
      <c r="BD27" s="410">
        <f>TAB6CRUDOILTONS!BC36+TAB6NGLTONS!BC36+TAB6REFGASTONS!BC36+TAB6LPGTONS!BC36+TAB6NAPHTHATONS!BC36+TAB6KERJETONS!BC36+TAB6OTHKEROTONS!BC36+TAB6GASDIESTONS!BC36+TAB6FUELOILTONS!BC36+TAB6BITUTONS!BC36+TAB6PETCOKETONS!BC36+TAB6OTHOILTONS!BC36</f>
        <v>0</v>
      </c>
      <c r="BK27" s="95" t="s">
        <v>199</v>
      </c>
      <c r="BL27" s="95" t="s">
        <v>823</v>
      </c>
      <c r="BM27" s="95" t="s">
        <v>1941</v>
      </c>
    </row>
    <row r="28" spans="1:65" s="140" customFormat="1" ht="18" customHeight="1">
      <c r="A28" s="775"/>
      <c r="B28" s="775"/>
      <c r="C28" s="775"/>
      <c r="D28" s="775"/>
      <c r="E28" s="142"/>
      <c r="F28" s="142"/>
      <c r="G28" s="142"/>
      <c r="H28" s="142"/>
      <c r="I28" s="142"/>
      <c r="J28" s="142"/>
      <c r="K28" s="142"/>
      <c r="L28" s="142"/>
      <c r="M28" s="142"/>
      <c r="N28" s="142"/>
      <c r="O28" s="142"/>
      <c r="P28" s="142"/>
      <c r="Q28" s="142"/>
      <c r="R28" s="142"/>
      <c r="S28" s="142"/>
      <c r="T28" s="142"/>
      <c r="U28" s="142"/>
      <c r="V28" s="142"/>
      <c r="W28" s="142"/>
      <c r="X28" s="142"/>
      <c r="Y28" s="142"/>
      <c r="Z28" s="142"/>
      <c r="AA28" s="142"/>
      <c r="AB28" s="142"/>
      <c r="AC28" s="792" t="s">
        <v>2276</v>
      </c>
      <c r="AF28" s="796" t="s">
        <v>680</v>
      </c>
      <c r="AG28" s="142"/>
      <c r="AH28" s="142"/>
      <c r="AI28" s="142"/>
      <c r="AJ28" s="142"/>
      <c r="AK28" s="142"/>
      <c r="AL28" s="142"/>
      <c r="AM28" s="142"/>
      <c r="AN28" s="142"/>
      <c r="AO28" s="142"/>
      <c r="AP28" s="142"/>
      <c r="AQ28" s="142"/>
      <c r="AR28" s="142"/>
      <c r="AS28" s="142"/>
      <c r="AT28" s="142"/>
      <c r="AU28" s="142"/>
      <c r="AV28" s="142"/>
      <c r="AW28" s="142"/>
      <c r="AX28" s="142"/>
      <c r="AY28" s="142"/>
      <c r="AZ28" s="142"/>
      <c r="BA28" s="142"/>
      <c r="BB28" s="142"/>
      <c r="BC28" s="142"/>
      <c r="BD28" s="142"/>
      <c r="BK28" s="95" t="s">
        <v>680</v>
      </c>
      <c r="BL28" s="95" t="s">
        <v>354</v>
      </c>
      <c r="BM28" s="95" t="s">
        <v>2043</v>
      </c>
    </row>
    <row r="29" spans="1:65" s="140" customFormat="1" ht="10.5" customHeight="1">
      <c r="A29" s="775"/>
      <c r="B29" s="775"/>
      <c r="C29" s="775"/>
      <c r="D29" s="793"/>
      <c r="E29" s="145">
        <f>SUM(E30:E33)</f>
        <v>0</v>
      </c>
      <c r="F29" s="145">
        <f t="shared" ref="F29:S29" si="10">SUM(F30:F33)</f>
        <v>0</v>
      </c>
      <c r="G29" s="145">
        <f t="shared" si="10"/>
        <v>0</v>
      </c>
      <c r="H29" s="145">
        <f t="shared" si="10"/>
        <v>0</v>
      </c>
      <c r="I29" s="145">
        <f t="shared" si="10"/>
        <v>0</v>
      </c>
      <c r="J29" s="145">
        <f t="shared" si="10"/>
        <v>0</v>
      </c>
      <c r="K29" s="145">
        <f t="shared" si="10"/>
        <v>0</v>
      </c>
      <c r="L29" s="145">
        <f t="shared" si="10"/>
        <v>0</v>
      </c>
      <c r="M29" s="145">
        <f t="shared" si="10"/>
        <v>0</v>
      </c>
      <c r="N29" s="145">
        <f t="shared" si="10"/>
        <v>0</v>
      </c>
      <c r="O29" s="145">
        <f t="shared" si="10"/>
        <v>0</v>
      </c>
      <c r="P29" s="145">
        <f t="shared" si="10"/>
        <v>0</v>
      </c>
      <c r="Q29" s="145">
        <f t="shared" si="10"/>
        <v>0</v>
      </c>
      <c r="R29" s="145">
        <f t="shared" si="10"/>
        <v>0</v>
      </c>
      <c r="S29" s="145">
        <f t="shared" si="10"/>
        <v>0</v>
      </c>
      <c r="T29" s="145">
        <f t="shared" ref="T29:AB29" si="11">SUM(T30:T33)</f>
        <v>0</v>
      </c>
      <c r="U29" s="145">
        <f t="shared" si="11"/>
        <v>0</v>
      </c>
      <c r="V29" s="145">
        <f t="shared" si="11"/>
        <v>0</v>
      </c>
      <c r="W29" s="145">
        <f t="shared" si="11"/>
        <v>0</v>
      </c>
      <c r="X29" s="145">
        <f>SUM(X30:X33)</f>
        <v>0</v>
      </c>
      <c r="Y29" s="145">
        <f>SUM(Y30:Y33)</f>
        <v>0</v>
      </c>
      <c r="Z29" s="145">
        <f>SUM(Z30:Z33)</f>
        <v>0</v>
      </c>
      <c r="AA29" s="145">
        <f>SUM(AA30:AA33)</f>
        <v>0</v>
      </c>
      <c r="AB29" s="145">
        <f t="shared" si="11"/>
        <v>0</v>
      </c>
      <c r="AC29" s="1054" t="s">
        <v>2264</v>
      </c>
      <c r="AF29" s="796"/>
      <c r="AG29" s="145">
        <f t="shared" ref="AG29:BD29" si="12">SUM(AG30:AG33)</f>
        <v>0</v>
      </c>
      <c r="AH29" s="145">
        <f t="shared" si="12"/>
        <v>0</v>
      </c>
      <c r="AI29" s="145">
        <f t="shared" si="12"/>
        <v>0</v>
      </c>
      <c r="AJ29" s="145">
        <f t="shared" si="12"/>
        <v>0</v>
      </c>
      <c r="AK29" s="145">
        <f t="shared" si="12"/>
        <v>0</v>
      </c>
      <c r="AL29" s="145">
        <f t="shared" si="12"/>
        <v>0</v>
      </c>
      <c r="AM29" s="145">
        <f t="shared" si="12"/>
        <v>0</v>
      </c>
      <c r="AN29" s="145">
        <f t="shared" si="12"/>
        <v>0</v>
      </c>
      <c r="AO29" s="145">
        <f t="shared" si="12"/>
        <v>0</v>
      </c>
      <c r="AP29" s="145">
        <f t="shared" si="12"/>
        <v>0</v>
      </c>
      <c r="AQ29" s="145">
        <f t="shared" si="12"/>
        <v>0</v>
      </c>
      <c r="AR29" s="145">
        <f t="shared" si="12"/>
        <v>0</v>
      </c>
      <c r="AS29" s="145">
        <f t="shared" si="12"/>
        <v>0</v>
      </c>
      <c r="AT29" s="145">
        <f t="shared" si="12"/>
        <v>0</v>
      </c>
      <c r="AU29" s="145">
        <f t="shared" si="12"/>
        <v>0</v>
      </c>
      <c r="AV29" s="145">
        <f t="shared" si="12"/>
        <v>0</v>
      </c>
      <c r="AW29" s="145">
        <f t="shared" si="12"/>
        <v>0</v>
      </c>
      <c r="AX29" s="145">
        <f t="shared" si="12"/>
        <v>0</v>
      </c>
      <c r="AY29" s="145">
        <f t="shared" si="12"/>
        <v>0</v>
      </c>
      <c r="AZ29" s="145">
        <f>SUM(AZ30:AZ33)</f>
        <v>0</v>
      </c>
      <c r="BA29" s="145">
        <f>SUM(BA30:BA33)</f>
        <v>0</v>
      </c>
      <c r="BB29" s="145">
        <f>SUM(BB30:BB33)</f>
        <v>0</v>
      </c>
      <c r="BC29" s="145">
        <f>SUM(BC30:BC33)</f>
        <v>0</v>
      </c>
      <c r="BD29" s="145">
        <f t="shared" si="12"/>
        <v>0</v>
      </c>
      <c r="BK29" s="95" t="s">
        <v>652</v>
      </c>
      <c r="BL29" s="95" t="s">
        <v>626</v>
      </c>
      <c r="BM29" s="95" t="s">
        <v>2000</v>
      </c>
    </row>
    <row r="30" spans="1:65" s="140" customFormat="1" ht="10.5" customHeight="1">
      <c r="A30" s="775"/>
      <c r="B30" s="775"/>
      <c r="C30" s="775"/>
      <c r="D30" s="793"/>
      <c r="E30" s="409">
        <f>TAB6NGASTJ!E8</f>
        <v>0</v>
      </c>
      <c r="F30" s="409">
        <f>TAB6NGASTJ!F8</f>
        <v>0</v>
      </c>
      <c r="G30" s="409">
        <f>TAB6NGASTJ!G8</f>
        <v>0</v>
      </c>
      <c r="H30" s="409">
        <f>TAB6NGASTJ!H8</f>
        <v>0</v>
      </c>
      <c r="I30" s="409">
        <f>TAB6NGASTJ!I8</f>
        <v>0</v>
      </c>
      <c r="J30" s="409">
        <f>TAB6NGASTJ!J8</f>
        <v>0</v>
      </c>
      <c r="K30" s="409">
        <f>TAB6NGASTJ!K8</f>
        <v>0</v>
      </c>
      <c r="L30" s="409">
        <f>TAB6NGASTJ!L8</f>
        <v>0</v>
      </c>
      <c r="M30" s="409">
        <f>TAB6NGASTJ!M8</f>
        <v>0</v>
      </c>
      <c r="N30" s="409">
        <f>TAB6NGASTJ!N8</f>
        <v>0</v>
      </c>
      <c r="O30" s="409">
        <f>TAB6NGASTJ!O8</f>
        <v>0</v>
      </c>
      <c r="P30" s="409">
        <f>TAB6NGASTJ!P8</f>
        <v>0</v>
      </c>
      <c r="Q30" s="409">
        <f>TAB6NGASTJ!Q8</f>
        <v>0</v>
      </c>
      <c r="R30" s="409">
        <f>TAB6NGASTJ!R8</f>
        <v>0</v>
      </c>
      <c r="S30" s="409">
        <f>TAB6NGASTJ!S8</f>
        <v>0</v>
      </c>
      <c r="T30" s="409">
        <f>TAB6NGASTJ!T8</f>
        <v>0</v>
      </c>
      <c r="U30" s="409">
        <f>TAB6NGASTJ!U8</f>
        <v>0</v>
      </c>
      <c r="V30" s="409">
        <f>TAB6NGASTJ!V8</f>
        <v>0</v>
      </c>
      <c r="W30" s="409">
        <f>TAB6NGASTJ!W8</f>
        <v>0</v>
      </c>
      <c r="X30" s="409">
        <f>TAB6NGASTJ!X8</f>
        <v>0</v>
      </c>
      <c r="Y30" s="409">
        <f>TAB6NGASTJ!Y8</f>
        <v>0</v>
      </c>
      <c r="Z30" s="409">
        <f>TAB6NGASTJ!Z8</f>
        <v>0</v>
      </c>
      <c r="AA30" s="409">
        <f>TAB6NGASTJ!AA8</f>
        <v>0</v>
      </c>
      <c r="AB30" s="409">
        <f>TAB6NGASTJ!AB8</f>
        <v>0</v>
      </c>
      <c r="AC30" s="1054" t="s">
        <v>2265</v>
      </c>
      <c r="AF30" s="796"/>
      <c r="AG30" s="409">
        <f>TAB6NGASTJ!AF8</f>
        <v>0</v>
      </c>
      <c r="AH30" s="409">
        <f>TAB6NGASTJ!AG8</f>
        <v>0</v>
      </c>
      <c r="AI30" s="409">
        <f>TAB6NGASTJ!AH8</f>
        <v>0</v>
      </c>
      <c r="AJ30" s="409">
        <f>TAB6NGASTJ!AI8</f>
        <v>0</v>
      </c>
      <c r="AK30" s="409">
        <f>TAB6NGASTJ!AJ8</f>
        <v>0</v>
      </c>
      <c r="AL30" s="409">
        <f>TAB6NGASTJ!AK8</f>
        <v>0</v>
      </c>
      <c r="AM30" s="409">
        <f>TAB6NGASTJ!AL8</f>
        <v>0</v>
      </c>
      <c r="AN30" s="409">
        <f>TAB6NGASTJ!AM8</f>
        <v>0</v>
      </c>
      <c r="AO30" s="409">
        <f>TAB6NGASTJ!AN8</f>
        <v>0</v>
      </c>
      <c r="AP30" s="409">
        <f>TAB6NGASTJ!AO8</f>
        <v>0</v>
      </c>
      <c r="AQ30" s="409">
        <f>TAB6NGASTJ!AP8</f>
        <v>0</v>
      </c>
      <c r="AR30" s="409">
        <f>TAB6NGASTJ!AQ8</f>
        <v>0</v>
      </c>
      <c r="AS30" s="409">
        <f>TAB6NGASTJ!AR8</f>
        <v>0</v>
      </c>
      <c r="AT30" s="409">
        <f>TAB6NGASTJ!AS8</f>
        <v>0</v>
      </c>
      <c r="AU30" s="409">
        <f>TAB6NGASTJ!AT8</f>
        <v>0</v>
      </c>
      <c r="AV30" s="409">
        <f>TAB6NGASTJ!AU8</f>
        <v>0</v>
      </c>
      <c r="AW30" s="409">
        <f>TAB6NGASTJ!AV8</f>
        <v>0</v>
      </c>
      <c r="AX30" s="409">
        <f>TAB6NGASTJ!AW8</f>
        <v>0</v>
      </c>
      <c r="AY30" s="409">
        <f>TAB6NGASTJ!AX8</f>
        <v>0</v>
      </c>
      <c r="AZ30" s="409">
        <f>TAB6NGASTJ!AY8</f>
        <v>0</v>
      </c>
      <c r="BA30" s="409">
        <f>TAB6NGASTJ!AZ8</f>
        <v>0</v>
      </c>
      <c r="BB30" s="409">
        <f>TAB6NGASTJ!BA8</f>
        <v>0</v>
      </c>
      <c r="BC30" s="409">
        <f>TAB6NGASTJ!BB8</f>
        <v>0</v>
      </c>
      <c r="BD30" s="409">
        <f>TAB6NGASTJ!BC8</f>
        <v>0</v>
      </c>
      <c r="BK30" s="95" t="s">
        <v>186</v>
      </c>
      <c r="BL30" s="95" t="s">
        <v>1299</v>
      </c>
      <c r="BM30" s="95" t="s">
        <v>2038</v>
      </c>
    </row>
    <row r="31" spans="1:65" s="140" customFormat="1" ht="10.5" customHeight="1">
      <c r="A31" s="775"/>
      <c r="B31" s="775"/>
      <c r="C31" s="775"/>
      <c r="D31" s="793"/>
      <c r="E31" s="409">
        <f>TAB6NGASTJ!E12</f>
        <v>0</v>
      </c>
      <c r="F31" s="409">
        <f>TAB6NGASTJ!F12</f>
        <v>0</v>
      </c>
      <c r="G31" s="409">
        <f>TAB6NGASTJ!G12</f>
        <v>0</v>
      </c>
      <c r="H31" s="409">
        <f>TAB6NGASTJ!H12</f>
        <v>0</v>
      </c>
      <c r="I31" s="409">
        <f>TAB6NGASTJ!I12</f>
        <v>0</v>
      </c>
      <c r="J31" s="409">
        <f>TAB6NGASTJ!J12</f>
        <v>0</v>
      </c>
      <c r="K31" s="409">
        <f>TAB6NGASTJ!K12</f>
        <v>0</v>
      </c>
      <c r="L31" s="409">
        <f>TAB6NGASTJ!L12</f>
        <v>0</v>
      </c>
      <c r="M31" s="409">
        <f>TAB6NGASTJ!M12</f>
        <v>0</v>
      </c>
      <c r="N31" s="409">
        <f>TAB6NGASTJ!N12</f>
        <v>0</v>
      </c>
      <c r="O31" s="409">
        <f>TAB6NGASTJ!O12</f>
        <v>0</v>
      </c>
      <c r="P31" s="409">
        <f>TAB6NGASTJ!P12</f>
        <v>0</v>
      </c>
      <c r="Q31" s="409">
        <f>TAB6NGASTJ!Q12</f>
        <v>0</v>
      </c>
      <c r="R31" s="409">
        <f>TAB6NGASTJ!R12</f>
        <v>0</v>
      </c>
      <c r="S31" s="409">
        <f>TAB6NGASTJ!S12</f>
        <v>0</v>
      </c>
      <c r="T31" s="409">
        <f>TAB6NGASTJ!T12</f>
        <v>0</v>
      </c>
      <c r="U31" s="409">
        <f>TAB6NGASTJ!U12</f>
        <v>0</v>
      </c>
      <c r="V31" s="409">
        <f>TAB6NGASTJ!V12</f>
        <v>0</v>
      </c>
      <c r="W31" s="409">
        <f>TAB6NGASTJ!W12</f>
        <v>0</v>
      </c>
      <c r="X31" s="409">
        <f>TAB6NGASTJ!X12</f>
        <v>0</v>
      </c>
      <c r="Y31" s="409">
        <f>TAB6NGASTJ!Y12</f>
        <v>0</v>
      </c>
      <c r="Z31" s="409">
        <f>TAB6NGASTJ!Z12</f>
        <v>0</v>
      </c>
      <c r="AA31" s="409">
        <f>TAB6NGASTJ!AA12</f>
        <v>0</v>
      </c>
      <c r="AB31" s="409">
        <f>TAB6NGASTJ!AB12</f>
        <v>0</v>
      </c>
      <c r="AC31" s="1054" t="s">
        <v>2266</v>
      </c>
      <c r="AF31" s="796"/>
      <c r="AG31" s="409">
        <f>TAB6NGASTJ!AF12</f>
        <v>0</v>
      </c>
      <c r="AH31" s="409">
        <f>TAB6NGASTJ!AG12</f>
        <v>0</v>
      </c>
      <c r="AI31" s="409">
        <f>TAB6NGASTJ!AH12</f>
        <v>0</v>
      </c>
      <c r="AJ31" s="409">
        <f>TAB6NGASTJ!AI12</f>
        <v>0</v>
      </c>
      <c r="AK31" s="409">
        <f>TAB6NGASTJ!AJ12</f>
        <v>0</v>
      </c>
      <c r="AL31" s="409">
        <f>TAB6NGASTJ!AK12</f>
        <v>0</v>
      </c>
      <c r="AM31" s="409">
        <f>TAB6NGASTJ!AL12</f>
        <v>0</v>
      </c>
      <c r="AN31" s="409">
        <f>TAB6NGASTJ!AM12</f>
        <v>0</v>
      </c>
      <c r="AO31" s="409">
        <f>TAB6NGASTJ!AN12</f>
        <v>0</v>
      </c>
      <c r="AP31" s="409">
        <f>TAB6NGASTJ!AO12</f>
        <v>0</v>
      </c>
      <c r="AQ31" s="409">
        <f>TAB6NGASTJ!AP12</f>
        <v>0</v>
      </c>
      <c r="AR31" s="409">
        <f>TAB6NGASTJ!AQ12</f>
        <v>0</v>
      </c>
      <c r="AS31" s="409">
        <f>TAB6NGASTJ!AR12</f>
        <v>0</v>
      </c>
      <c r="AT31" s="409">
        <f>TAB6NGASTJ!AS12</f>
        <v>0</v>
      </c>
      <c r="AU31" s="409">
        <f>TAB6NGASTJ!AT12</f>
        <v>0</v>
      </c>
      <c r="AV31" s="409">
        <f>TAB6NGASTJ!AU12</f>
        <v>0</v>
      </c>
      <c r="AW31" s="409">
        <f>TAB6NGASTJ!AV12</f>
        <v>0</v>
      </c>
      <c r="AX31" s="409">
        <f>TAB6NGASTJ!AW12</f>
        <v>0</v>
      </c>
      <c r="AY31" s="409">
        <f>TAB6NGASTJ!AX12</f>
        <v>0</v>
      </c>
      <c r="AZ31" s="409">
        <f>TAB6NGASTJ!AY12</f>
        <v>0</v>
      </c>
      <c r="BA31" s="409">
        <f>TAB6NGASTJ!AZ12</f>
        <v>0</v>
      </c>
      <c r="BB31" s="409">
        <f>TAB6NGASTJ!BA12</f>
        <v>0</v>
      </c>
      <c r="BC31" s="409">
        <f>TAB6NGASTJ!BB12</f>
        <v>0</v>
      </c>
      <c r="BD31" s="409">
        <f>TAB6NGASTJ!BC12</f>
        <v>0</v>
      </c>
      <c r="BK31" s="95" t="s">
        <v>189</v>
      </c>
      <c r="BL31" s="95" t="s">
        <v>336</v>
      </c>
      <c r="BM31" s="95" t="s">
        <v>2039</v>
      </c>
    </row>
    <row r="32" spans="1:65" s="140" customFormat="1" ht="10.5" customHeight="1">
      <c r="A32" s="775"/>
      <c r="B32" s="775"/>
      <c r="C32" s="775"/>
      <c r="D32" s="793"/>
      <c r="E32" s="409">
        <f>TAB6NGASTJ!E21</f>
        <v>0</v>
      </c>
      <c r="F32" s="409">
        <f>TAB6NGASTJ!F21</f>
        <v>0</v>
      </c>
      <c r="G32" s="409">
        <f>TAB6NGASTJ!G21</f>
        <v>0</v>
      </c>
      <c r="H32" s="409">
        <f>TAB6NGASTJ!H21</f>
        <v>0</v>
      </c>
      <c r="I32" s="409">
        <f>TAB6NGASTJ!I21</f>
        <v>0</v>
      </c>
      <c r="J32" s="409">
        <f>TAB6NGASTJ!J21</f>
        <v>0</v>
      </c>
      <c r="K32" s="409">
        <f>TAB6NGASTJ!K21</f>
        <v>0</v>
      </c>
      <c r="L32" s="409">
        <f>TAB6NGASTJ!L21</f>
        <v>0</v>
      </c>
      <c r="M32" s="409">
        <f>TAB6NGASTJ!M21</f>
        <v>0</v>
      </c>
      <c r="N32" s="409">
        <f>TAB6NGASTJ!N21</f>
        <v>0</v>
      </c>
      <c r="O32" s="409">
        <f>TAB6NGASTJ!O21</f>
        <v>0</v>
      </c>
      <c r="P32" s="409">
        <f>TAB6NGASTJ!P21</f>
        <v>0</v>
      </c>
      <c r="Q32" s="409">
        <f>TAB6NGASTJ!Q21</f>
        <v>0</v>
      </c>
      <c r="R32" s="409">
        <f>TAB6NGASTJ!R21</f>
        <v>0</v>
      </c>
      <c r="S32" s="409">
        <f>TAB6NGASTJ!S21</f>
        <v>0</v>
      </c>
      <c r="T32" s="409">
        <f>TAB6NGASTJ!T21</f>
        <v>0</v>
      </c>
      <c r="U32" s="409">
        <f>TAB6NGASTJ!U21</f>
        <v>0</v>
      </c>
      <c r="V32" s="409">
        <f>TAB6NGASTJ!V21</f>
        <v>0</v>
      </c>
      <c r="W32" s="409">
        <f>TAB6NGASTJ!W21</f>
        <v>0</v>
      </c>
      <c r="X32" s="409">
        <f>TAB6NGASTJ!X21</f>
        <v>0</v>
      </c>
      <c r="Y32" s="409">
        <f>TAB6NGASTJ!Y21</f>
        <v>0</v>
      </c>
      <c r="Z32" s="409">
        <f>TAB6NGASTJ!Z21</f>
        <v>0</v>
      </c>
      <c r="AA32" s="409">
        <f>TAB6NGASTJ!AA21</f>
        <v>0</v>
      </c>
      <c r="AB32" s="409">
        <f>TAB6NGASTJ!AB21</f>
        <v>0</v>
      </c>
      <c r="AC32" s="1054" t="s">
        <v>2267</v>
      </c>
      <c r="AF32" s="796"/>
      <c r="AG32" s="409">
        <f>TAB6NGASTJ!AF21</f>
        <v>0</v>
      </c>
      <c r="AH32" s="409">
        <f>TAB6NGASTJ!AG21</f>
        <v>0</v>
      </c>
      <c r="AI32" s="409">
        <f>TAB6NGASTJ!AH21</f>
        <v>0</v>
      </c>
      <c r="AJ32" s="409">
        <f>TAB6NGASTJ!AI21</f>
        <v>0</v>
      </c>
      <c r="AK32" s="409">
        <f>TAB6NGASTJ!AJ21</f>
        <v>0</v>
      </c>
      <c r="AL32" s="409">
        <f>TAB6NGASTJ!AK21</f>
        <v>0</v>
      </c>
      <c r="AM32" s="409">
        <f>TAB6NGASTJ!AL21</f>
        <v>0</v>
      </c>
      <c r="AN32" s="409">
        <f>TAB6NGASTJ!AM21</f>
        <v>0</v>
      </c>
      <c r="AO32" s="409">
        <f>TAB6NGASTJ!AN21</f>
        <v>0</v>
      </c>
      <c r="AP32" s="409">
        <f>TAB6NGASTJ!AO21</f>
        <v>0</v>
      </c>
      <c r="AQ32" s="409">
        <f>TAB6NGASTJ!AP21</f>
        <v>0</v>
      </c>
      <c r="AR32" s="409">
        <f>TAB6NGASTJ!AQ21</f>
        <v>0</v>
      </c>
      <c r="AS32" s="409">
        <f>TAB6NGASTJ!AR21</f>
        <v>0</v>
      </c>
      <c r="AT32" s="409">
        <f>TAB6NGASTJ!AS21</f>
        <v>0</v>
      </c>
      <c r="AU32" s="409">
        <f>TAB6NGASTJ!AT21</f>
        <v>0</v>
      </c>
      <c r="AV32" s="409">
        <f>TAB6NGASTJ!AU21</f>
        <v>0</v>
      </c>
      <c r="AW32" s="409">
        <f>TAB6NGASTJ!AV21</f>
        <v>0</v>
      </c>
      <c r="AX32" s="409">
        <f>TAB6NGASTJ!AW21</f>
        <v>0</v>
      </c>
      <c r="AY32" s="409">
        <f>TAB6NGASTJ!AX21</f>
        <v>0</v>
      </c>
      <c r="AZ32" s="409">
        <f>TAB6NGASTJ!AY21</f>
        <v>0</v>
      </c>
      <c r="BA32" s="409">
        <f>TAB6NGASTJ!AZ21</f>
        <v>0</v>
      </c>
      <c r="BB32" s="409">
        <f>TAB6NGASTJ!BA21</f>
        <v>0</v>
      </c>
      <c r="BC32" s="409">
        <f>TAB6NGASTJ!BB21</f>
        <v>0</v>
      </c>
      <c r="BD32" s="409">
        <f>TAB6NGASTJ!BC21</f>
        <v>0</v>
      </c>
      <c r="BK32" s="95" t="s">
        <v>191</v>
      </c>
      <c r="BL32" s="95" t="s">
        <v>338</v>
      </c>
      <c r="BM32" s="95" t="s">
        <v>2040</v>
      </c>
    </row>
    <row r="33" spans="1:65" s="140" customFormat="1" ht="10.5" customHeight="1">
      <c r="A33" s="775"/>
      <c r="B33" s="775"/>
      <c r="C33" s="775"/>
      <c r="D33" s="793"/>
      <c r="E33" s="410">
        <f>TAB6NGASTJ!E25</f>
        <v>0</v>
      </c>
      <c r="F33" s="410">
        <f>TAB6NGASTJ!F25</f>
        <v>0</v>
      </c>
      <c r="G33" s="410">
        <f>TAB6NGASTJ!G25</f>
        <v>0</v>
      </c>
      <c r="H33" s="410">
        <f>TAB6NGASTJ!H25</f>
        <v>0</v>
      </c>
      <c r="I33" s="410">
        <f>TAB6NGASTJ!I25</f>
        <v>0</v>
      </c>
      <c r="J33" s="410">
        <f>TAB6NGASTJ!J25</f>
        <v>0</v>
      </c>
      <c r="K33" s="410">
        <f>TAB6NGASTJ!K25</f>
        <v>0</v>
      </c>
      <c r="L33" s="410">
        <f>TAB6NGASTJ!L25</f>
        <v>0</v>
      </c>
      <c r="M33" s="410">
        <f>TAB6NGASTJ!M25</f>
        <v>0</v>
      </c>
      <c r="N33" s="410">
        <f>TAB6NGASTJ!N25</f>
        <v>0</v>
      </c>
      <c r="O33" s="410">
        <f>TAB6NGASTJ!O25</f>
        <v>0</v>
      </c>
      <c r="P33" s="410">
        <f>TAB6NGASTJ!P25</f>
        <v>0</v>
      </c>
      <c r="Q33" s="410">
        <f>TAB6NGASTJ!Q25</f>
        <v>0</v>
      </c>
      <c r="R33" s="410">
        <f>TAB6NGASTJ!R25</f>
        <v>0</v>
      </c>
      <c r="S33" s="410">
        <f>TAB6NGASTJ!S25</f>
        <v>0</v>
      </c>
      <c r="T33" s="410">
        <f>TAB6NGASTJ!T25</f>
        <v>0</v>
      </c>
      <c r="U33" s="410">
        <f>TAB6NGASTJ!U25</f>
        <v>0</v>
      </c>
      <c r="V33" s="410">
        <f>TAB6NGASTJ!V25</f>
        <v>0</v>
      </c>
      <c r="W33" s="410">
        <f>TAB6NGASTJ!W25</f>
        <v>0</v>
      </c>
      <c r="X33" s="410">
        <f>TAB6NGASTJ!X25</f>
        <v>0</v>
      </c>
      <c r="Y33" s="410">
        <f>TAB6NGASTJ!Y25</f>
        <v>0</v>
      </c>
      <c r="Z33" s="410">
        <f>TAB6NGASTJ!Z25</f>
        <v>0</v>
      </c>
      <c r="AA33" s="410">
        <f>TAB6NGASTJ!AA25</f>
        <v>0</v>
      </c>
      <c r="AB33" s="410">
        <f>TAB6NGASTJ!AB25</f>
        <v>0</v>
      </c>
      <c r="AC33" s="1054" t="s">
        <v>2268</v>
      </c>
      <c r="AF33" s="796"/>
      <c r="AG33" s="410">
        <f>TAB6NGASTJ!AF25</f>
        <v>0</v>
      </c>
      <c r="AH33" s="410">
        <f>TAB6NGASTJ!AG25</f>
        <v>0</v>
      </c>
      <c r="AI33" s="410">
        <f>TAB6NGASTJ!AH25</f>
        <v>0</v>
      </c>
      <c r="AJ33" s="410">
        <f>TAB6NGASTJ!AI25</f>
        <v>0</v>
      </c>
      <c r="AK33" s="410">
        <f>TAB6NGASTJ!AJ25</f>
        <v>0</v>
      </c>
      <c r="AL33" s="410">
        <f>TAB6NGASTJ!AK25</f>
        <v>0</v>
      </c>
      <c r="AM33" s="410">
        <f>TAB6NGASTJ!AL25</f>
        <v>0</v>
      </c>
      <c r="AN33" s="410">
        <f>TAB6NGASTJ!AM25</f>
        <v>0</v>
      </c>
      <c r="AO33" s="410">
        <f>TAB6NGASTJ!AN25</f>
        <v>0</v>
      </c>
      <c r="AP33" s="410">
        <f>TAB6NGASTJ!AO25</f>
        <v>0</v>
      </c>
      <c r="AQ33" s="410">
        <f>TAB6NGASTJ!AP25</f>
        <v>0</v>
      </c>
      <c r="AR33" s="410">
        <f>TAB6NGASTJ!AQ25</f>
        <v>0</v>
      </c>
      <c r="AS33" s="410">
        <f>TAB6NGASTJ!AR25</f>
        <v>0</v>
      </c>
      <c r="AT33" s="410">
        <f>TAB6NGASTJ!AS25</f>
        <v>0</v>
      </c>
      <c r="AU33" s="410">
        <f>TAB6NGASTJ!AT25</f>
        <v>0</v>
      </c>
      <c r="AV33" s="410">
        <f>TAB6NGASTJ!AU25</f>
        <v>0</v>
      </c>
      <c r="AW33" s="410">
        <f>TAB6NGASTJ!AV25</f>
        <v>0</v>
      </c>
      <c r="AX33" s="410">
        <f>TAB6NGASTJ!AW25</f>
        <v>0</v>
      </c>
      <c r="AY33" s="410">
        <f>TAB6NGASTJ!AX25</f>
        <v>0</v>
      </c>
      <c r="AZ33" s="410">
        <f>TAB6NGASTJ!AY25</f>
        <v>0</v>
      </c>
      <c r="BA33" s="410">
        <f>TAB6NGASTJ!AZ25</f>
        <v>0</v>
      </c>
      <c r="BB33" s="410">
        <f>TAB6NGASTJ!BA25</f>
        <v>0</v>
      </c>
      <c r="BC33" s="410">
        <f>TAB6NGASTJ!BB25</f>
        <v>0</v>
      </c>
      <c r="BD33" s="410">
        <f>TAB6NGASTJ!BC25</f>
        <v>0</v>
      </c>
      <c r="BK33" s="95" t="s">
        <v>192</v>
      </c>
      <c r="BL33" s="95" t="s">
        <v>339</v>
      </c>
      <c r="BM33" s="95" t="s">
        <v>1933</v>
      </c>
    </row>
    <row r="34" spans="1:65" s="140" customFormat="1" ht="10.5" customHeight="1">
      <c r="A34" s="775"/>
      <c r="B34" s="775"/>
      <c r="C34" s="775"/>
      <c r="D34" s="775"/>
      <c r="E34" s="145">
        <f>SUM(E35:E38)</f>
        <v>0</v>
      </c>
      <c r="F34" s="145">
        <f t="shared" ref="F34:S34" si="13">SUM(F35:F38)</f>
        <v>0</v>
      </c>
      <c r="G34" s="145">
        <f t="shared" si="13"/>
        <v>0</v>
      </c>
      <c r="H34" s="145">
        <f t="shared" si="13"/>
        <v>0</v>
      </c>
      <c r="I34" s="145">
        <f t="shared" si="13"/>
        <v>0</v>
      </c>
      <c r="J34" s="145">
        <f t="shared" si="13"/>
        <v>0</v>
      </c>
      <c r="K34" s="145">
        <f t="shared" si="13"/>
        <v>0</v>
      </c>
      <c r="L34" s="145">
        <f t="shared" si="13"/>
        <v>0</v>
      </c>
      <c r="M34" s="145">
        <f t="shared" si="13"/>
        <v>0</v>
      </c>
      <c r="N34" s="145">
        <f t="shared" si="13"/>
        <v>0</v>
      </c>
      <c r="O34" s="145">
        <f t="shared" si="13"/>
        <v>0</v>
      </c>
      <c r="P34" s="145">
        <f t="shared" si="13"/>
        <v>0</v>
      </c>
      <c r="Q34" s="145">
        <f t="shared" si="13"/>
        <v>0</v>
      </c>
      <c r="R34" s="145">
        <f t="shared" si="13"/>
        <v>0</v>
      </c>
      <c r="S34" s="145">
        <f t="shared" si="13"/>
        <v>0</v>
      </c>
      <c r="T34" s="145">
        <f t="shared" ref="T34:AB34" si="14">SUM(T35:T38)</f>
        <v>0</v>
      </c>
      <c r="U34" s="145">
        <f t="shared" si="14"/>
        <v>0</v>
      </c>
      <c r="V34" s="145">
        <f t="shared" si="14"/>
        <v>0</v>
      </c>
      <c r="W34" s="145">
        <f t="shared" si="14"/>
        <v>0</v>
      </c>
      <c r="X34" s="145">
        <f>SUM(X35:X38)</f>
        <v>0</v>
      </c>
      <c r="Y34" s="145">
        <f>SUM(Y35:Y38)</f>
        <v>0</v>
      </c>
      <c r="Z34" s="145">
        <f>SUM(Z35:Z38)</f>
        <v>0</v>
      </c>
      <c r="AA34" s="145">
        <f>SUM(AA35:AA38)</f>
        <v>0</v>
      </c>
      <c r="AB34" s="145">
        <f t="shared" si="14"/>
        <v>0</v>
      </c>
      <c r="AC34" s="1077" t="s">
        <v>2270</v>
      </c>
      <c r="AF34" s="796"/>
      <c r="AG34" s="145">
        <f t="shared" ref="AG34:BD34" si="15">SUM(AG35:AG38)</f>
        <v>0</v>
      </c>
      <c r="AH34" s="145">
        <f t="shared" si="15"/>
        <v>0</v>
      </c>
      <c r="AI34" s="145">
        <f t="shared" si="15"/>
        <v>0</v>
      </c>
      <c r="AJ34" s="145">
        <f t="shared" si="15"/>
        <v>0</v>
      </c>
      <c r="AK34" s="145">
        <f t="shared" si="15"/>
        <v>0</v>
      </c>
      <c r="AL34" s="145">
        <f t="shared" si="15"/>
        <v>0</v>
      </c>
      <c r="AM34" s="145">
        <f t="shared" si="15"/>
        <v>0</v>
      </c>
      <c r="AN34" s="145">
        <f t="shared" si="15"/>
        <v>0</v>
      </c>
      <c r="AO34" s="145">
        <f t="shared" si="15"/>
        <v>0</v>
      </c>
      <c r="AP34" s="145">
        <f t="shared" si="15"/>
        <v>0</v>
      </c>
      <c r="AQ34" s="145">
        <f t="shared" si="15"/>
        <v>0</v>
      </c>
      <c r="AR34" s="145">
        <f t="shared" si="15"/>
        <v>0</v>
      </c>
      <c r="AS34" s="145">
        <f t="shared" si="15"/>
        <v>0</v>
      </c>
      <c r="AT34" s="145">
        <f t="shared" si="15"/>
        <v>0</v>
      </c>
      <c r="AU34" s="145">
        <f t="shared" si="15"/>
        <v>0</v>
      </c>
      <c r="AV34" s="145">
        <f t="shared" si="15"/>
        <v>0</v>
      </c>
      <c r="AW34" s="145">
        <f t="shared" si="15"/>
        <v>0</v>
      </c>
      <c r="AX34" s="145">
        <f t="shared" si="15"/>
        <v>0</v>
      </c>
      <c r="AY34" s="145">
        <f t="shared" si="15"/>
        <v>0</v>
      </c>
      <c r="AZ34" s="145">
        <f>SUM(AZ35:AZ38)</f>
        <v>0</v>
      </c>
      <c r="BA34" s="145">
        <f>SUM(BA35:BA38)</f>
        <v>0</v>
      </c>
      <c r="BB34" s="145">
        <f>SUM(BB35:BB38)</f>
        <v>0</v>
      </c>
      <c r="BC34" s="145">
        <f>SUM(BC35:BC38)</f>
        <v>0</v>
      </c>
      <c r="BD34" s="145">
        <f t="shared" si="15"/>
        <v>0</v>
      </c>
      <c r="BK34" s="95" t="s">
        <v>678</v>
      </c>
      <c r="BL34" s="95" t="s">
        <v>627</v>
      </c>
      <c r="BM34" s="95" t="s">
        <v>2003</v>
      </c>
    </row>
    <row r="35" spans="1:65" s="140" customFormat="1" ht="10.5" customHeight="1">
      <c r="A35" s="775"/>
      <c r="B35" s="775"/>
      <c r="C35" s="775"/>
      <c r="D35" s="775"/>
      <c r="E35" s="409">
        <f>TAB6NGASTJ!E13</f>
        <v>0</v>
      </c>
      <c r="F35" s="409">
        <f>TAB6NGASTJ!F13</f>
        <v>0</v>
      </c>
      <c r="G35" s="409">
        <f>TAB6NGASTJ!G13</f>
        <v>0</v>
      </c>
      <c r="H35" s="409">
        <f>TAB6NGASTJ!H13</f>
        <v>0</v>
      </c>
      <c r="I35" s="409">
        <f>TAB6NGASTJ!I13</f>
        <v>0</v>
      </c>
      <c r="J35" s="409">
        <f>TAB6NGASTJ!J13</f>
        <v>0</v>
      </c>
      <c r="K35" s="409">
        <f>TAB6NGASTJ!K13</f>
        <v>0</v>
      </c>
      <c r="L35" s="409">
        <f>TAB6NGASTJ!L13</f>
        <v>0</v>
      </c>
      <c r="M35" s="409">
        <f>TAB6NGASTJ!M13</f>
        <v>0</v>
      </c>
      <c r="N35" s="409">
        <f>TAB6NGASTJ!N13</f>
        <v>0</v>
      </c>
      <c r="O35" s="409">
        <f>TAB6NGASTJ!O13</f>
        <v>0</v>
      </c>
      <c r="P35" s="409">
        <f>TAB6NGASTJ!P13</f>
        <v>0</v>
      </c>
      <c r="Q35" s="409">
        <f>TAB6NGASTJ!Q13</f>
        <v>0</v>
      </c>
      <c r="R35" s="409">
        <f>TAB6NGASTJ!R13</f>
        <v>0</v>
      </c>
      <c r="S35" s="409">
        <f>TAB6NGASTJ!S13</f>
        <v>0</v>
      </c>
      <c r="T35" s="409">
        <f>TAB6NGASTJ!T13</f>
        <v>0</v>
      </c>
      <c r="U35" s="409">
        <f>TAB6NGASTJ!U13</f>
        <v>0</v>
      </c>
      <c r="V35" s="409">
        <f>TAB6NGASTJ!V13</f>
        <v>0</v>
      </c>
      <c r="W35" s="409">
        <f>TAB6NGASTJ!W13</f>
        <v>0</v>
      </c>
      <c r="X35" s="409">
        <f>TAB6NGASTJ!X13</f>
        <v>0</v>
      </c>
      <c r="Y35" s="409">
        <f>TAB6NGASTJ!Y13</f>
        <v>0</v>
      </c>
      <c r="Z35" s="409">
        <f>TAB6NGASTJ!Z13</f>
        <v>0</v>
      </c>
      <c r="AA35" s="409">
        <f>TAB6NGASTJ!AA13</f>
        <v>0</v>
      </c>
      <c r="AB35" s="409">
        <f>TAB6NGASTJ!AB13</f>
        <v>0</v>
      </c>
      <c r="AC35" s="1054" t="s">
        <v>2271</v>
      </c>
      <c r="AF35" s="796"/>
      <c r="AG35" s="409">
        <f>TAB6NGASTJ!AF13</f>
        <v>0</v>
      </c>
      <c r="AH35" s="409">
        <f>TAB6NGASTJ!AG13</f>
        <v>0</v>
      </c>
      <c r="AI35" s="409">
        <f>TAB6NGASTJ!AH13</f>
        <v>0</v>
      </c>
      <c r="AJ35" s="409">
        <f>TAB6NGASTJ!AI13</f>
        <v>0</v>
      </c>
      <c r="AK35" s="409">
        <f>TAB6NGASTJ!AJ13</f>
        <v>0</v>
      </c>
      <c r="AL35" s="409">
        <f>TAB6NGASTJ!AK13</f>
        <v>0</v>
      </c>
      <c r="AM35" s="409">
        <f>TAB6NGASTJ!AL13</f>
        <v>0</v>
      </c>
      <c r="AN35" s="409">
        <f>TAB6NGASTJ!AM13</f>
        <v>0</v>
      </c>
      <c r="AO35" s="409">
        <f>TAB6NGASTJ!AN13</f>
        <v>0</v>
      </c>
      <c r="AP35" s="409">
        <f>TAB6NGASTJ!AO13</f>
        <v>0</v>
      </c>
      <c r="AQ35" s="409">
        <f>TAB6NGASTJ!AP13</f>
        <v>0</v>
      </c>
      <c r="AR35" s="409">
        <f>TAB6NGASTJ!AQ13</f>
        <v>0</v>
      </c>
      <c r="AS35" s="409">
        <f>TAB6NGASTJ!AR13</f>
        <v>0</v>
      </c>
      <c r="AT35" s="409">
        <f>TAB6NGASTJ!AS13</f>
        <v>0</v>
      </c>
      <c r="AU35" s="409">
        <f>TAB6NGASTJ!AT13</f>
        <v>0</v>
      </c>
      <c r="AV35" s="409">
        <f>TAB6NGASTJ!AU13</f>
        <v>0</v>
      </c>
      <c r="AW35" s="409">
        <f>TAB6NGASTJ!AV13</f>
        <v>0</v>
      </c>
      <c r="AX35" s="409">
        <f>TAB6NGASTJ!AW13</f>
        <v>0</v>
      </c>
      <c r="AY35" s="409">
        <f>TAB6NGASTJ!AX13</f>
        <v>0</v>
      </c>
      <c r="AZ35" s="409">
        <f>TAB6NGASTJ!AY13</f>
        <v>0</v>
      </c>
      <c r="BA35" s="409">
        <f>TAB6NGASTJ!AZ13</f>
        <v>0</v>
      </c>
      <c r="BB35" s="409">
        <f>TAB6NGASTJ!BA13</f>
        <v>0</v>
      </c>
      <c r="BC35" s="409">
        <f>TAB6NGASTJ!BB13</f>
        <v>0</v>
      </c>
      <c r="BD35" s="409">
        <f>TAB6NGASTJ!BC13</f>
        <v>0</v>
      </c>
      <c r="BK35" s="95" t="s">
        <v>189</v>
      </c>
      <c r="BL35" s="95" t="s">
        <v>336</v>
      </c>
      <c r="BM35" s="95" t="s">
        <v>2039</v>
      </c>
    </row>
    <row r="36" spans="1:65" s="140" customFormat="1" ht="10.5" customHeight="1">
      <c r="A36" s="775"/>
      <c r="B36" s="775"/>
      <c r="C36" s="775"/>
      <c r="D36" s="775"/>
      <c r="E36" s="409">
        <f>TAB6NGASTJ!E17</f>
        <v>0</v>
      </c>
      <c r="F36" s="409">
        <f>TAB6NGASTJ!F17</f>
        <v>0</v>
      </c>
      <c r="G36" s="409">
        <f>TAB6NGASTJ!G17</f>
        <v>0</v>
      </c>
      <c r="H36" s="409">
        <f>TAB6NGASTJ!H17</f>
        <v>0</v>
      </c>
      <c r="I36" s="409">
        <f>TAB6NGASTJ!I17</f>
        <v>0</v>
      </c>
      <c r="J36" s="409">
        <f>TAB6NGASTJ!J17</f>
        <v>0</v>
      </c>
      <c r="K36" s="409">
        <f>TAB6NGASTJ!K17</f>
        <v>0</v>
      </c>
      <c r="L36" s="409">
        <f>TAB6NGASTJ!L17</f>
        <v>0</v>
      </c>
      <c r="M36" s="409">
        <f>TAB6NGASTJ!M17</f>
        <v>0</v>
      </c>
      <c r="N36" s="409">
        <f>TAB6NGASTJ!N17</f>
        <v>0</v>
      </c>
      <c r="O36" s="409">
        <f>TAB6NGASTJ!O17</f>
        <v>0</v>
      </c>
      <c r="P36" s="409">
        <f>TAB6NGASTJ!P17</f>
        <v>0</v>
      </c>
      <c r="Q36" s="409">
        <f>TAB6NGASTJ!Q17</f>
        <v>0</v>
      </c>
      <c r="R36" s="409">
        <f>TAB6NGASTJ!R17</f>
        <v>0</v>
      </c>
      <c r="S36" s="409">
        <f>TAB6NGASTJ!S17</f>
        <v>0</v>
      </c>
      <c r="T36" s="409">
        <f>TAB6NGASTJ!T17</f>
        <v>0</v>
      </c>
      <c r="U36" s="409">
        <f>TAB6NGASTJ!U17</f>
        <v>0</v>
      </c>
      <c r="V36" s="409">
        <f>TAB6NGASTJ!V17</f>
        <v>0</v>
      </c>
      <c r="W36" s="409">
        <f>TAB6NGASTJ!W17</f>
        <v>0</v>
      </c>
      <c r="X36" s="409">
        <f>TAB6NGASTJ!X17</f>
        <v>0</v>
      </c>
      <c r="Y36" s="409">
        <f>TAB6NGASTJ!Y17</f>
        <v>0</v>
      </c>
      <c r="Z36" s="409">
        <f>TAB6NGASTJ!Z17</f>
        <v>0</v>
      </c>
      <c r="AA36" s="409">
        <f>TAB6NGASTJ!AA17</f>
        <v>0</v>
      </c>
      <c r="AB36" s="409">
        <f>TAB6NGASTJ!AB17</f>
        <v>0</v>
      </c>
      <c r="AC36" s="1054" t="s">
        <v>2272</v>
      </c>
      <c r="AF36" s="796"/>
      <c r="AG36" s="409">
        <f>TAB6NGASTJ!AF17</f>
        <v>0</v>
      </c>
      <c r="AH36" s="409">
        <f>TAB6NGASTJ!AG17</f>
        <v>0</v>
      </c>
      <c r="AI36" s="409">
        <f>TAB6NGASTJ!AH17</f>
        <v>0</v>
      </c>
      <c r="AJ36" s="409">
        <f>TAB6NGASTJ!AI17</f>
        <v>0</v>
      </c>
      <c r="AK36" s="409">
        <f>TAB6NGASTJ!AJ17</f>
        <v>0</v>
      </c>
      <c r="AL36" s="409">
        <f>TAB6NGASTJ!AK17</f>
        <v>0</v>
      </c>
      <c r="AM36" s="409">
        <f>TAB6NGASTJ!AL17</f>
        <v>0</v>
      </c>
      <c r="AN36" s="409">
        <f>TAB6NGASTJ!AM17</f>
        <v>0</v>
      </c>
      <c r="AO36" s="409">
        <f>TAB6NGASTJ!AN17</f>
        <v>0</v>
      </c>
      <c r="AP36" s="409">
        <f>TAB6NGASTJ!AO17</f>
        <v>0</v>
      </c>
      <c r="AQ36" s="409">
        <f>TAB6NGASTJ!AP17</f>
        <v>0</v>
      </c>
      <c r="AR36" s="409">
        <f>TAB6NGASTJ!AQ17</f>
        <v>0</v>
      </c>
      <c r="AS36" s="409">
        <f>TAB6NGASTJ!AR17</f>
        <v>0</v>
      </c>
      <c r="AT36" s="409">
        <f>TAB6NGASTJ!AS17</f>
        <v>0</v>
      </c>
      <c r="AU36" s="409">
        <f>TAB6NGASTJ!AT17</f>
        <v>0</v>
      </c>
      <c r="AV36" s="409">
        <f>TAB6NGASTJ!AU17</f>
        <v>0</v>
      </c>
      <c r="AW36" s="409">
        <f>TAB6NGASTJ!AV17</f>
        <v>0</v>
      </c>
      <c r="AX36" s="409">
        <f>TAB6NGASTJ!AW17</f>
        <v>0</v>
      </c>
      <c r="AY36" s="409">
        <f>TAB6NGASTJ!AX17</f>
        <v>0</v>
      </c>
      <c r="AZ36" s="409">
        <f>TAB6NGASTJ!AY17</f>
        <v>0</v>
      </c>
      <c r="BA36" s="409">
        <f>TAB6NGASTJ!AZ17</f>
        <v>0</v>
      </c>
      <c r="BB36" s="409">
        <f>TAB6NGASTJ!BA17</f>
        <v>0</v>
      </c>
      <c r="BC36" s="409">
        <f>TAB6NGASTJ!BB17</f>
        <v>0</v>
      </c>
      <c r="BD36" s="409">
        <f>TAB6NGASTJ!BC17</f>
        <v>0</v>
      </c>
      <c r="BK36" s="95" t="s">
        <v>198</v>
      </c>
      <c r="BL36" s="95" t="s">
        <v>821</v>
      </c>
      <c r="BM36" s="95" t="s">
        <v>2041</v>
      </c>
    </row>
    <row r="37" spans="1:65" s="140" customFormat="1" ht="10.5" customHeight="1">
      <c r="A37" s="775"/>
      <c r="B37" s="775"/>
      <c r="C37" s="775"/>
      <c r="D37" s="775"/>
      <c r="E37" s="409">
        <f>TAB6NGASTJ!E26</f>
        <v>0</v>
      </c>
      <c r="F37" s="409">
        <f>TAB6NGASTJ!F26</f>
        <v>0</v>
      </c>
      <c r="G37" s="409">
        <f>TAB6NGASTJ!G26</f>
        <v>0</v>
      </c>
      <c r="H37" s="409">
        <f>TAB6NGASTJ!H26</f>
        <v>0</v>
      </c>
      <c r="I37" s="409">
        <f>TAB6NGASTJ!I26</f>
        <v>0</v>
      </c>
      <c r="J37" s="409">
        <f>TAB6NGASTJ!J26</f>
        <v>0</v>
      </c>
      <c r="K37" s="409">
        <f>TAB6NGASTJ!K26</f>
        <v>0</v>
      </c>
      <c r="L37" s="409">
        <f>TAB6NGASTJ!L26</f>
        <v>0</v>
      </c>
      <c r="M37" s="409">
        <f>TAB6NGASTJ!M26</f>
        <v>0</v>
      </c>
      <c r="N37" s="409">
        <f>TAB6NGASTJ!N26</f>
        <v>0</v>
      </c>
      <c r="O37" s="409">
        <f>TAB6NGASTJ!O26</f>
        <v>0</v>
      </c>
      <c r="P37" s="409">
        <f>TAB6NGASTJ!P26</f>
        <v>0</v>
      </c>
      <c r="Q37" s="409">
        <f>TAB6NGASTJ!Q26</f>
        <v>0</v>
      </c>
      <c r="R37" s="409">
        <f>TAB6NGASTJ!R26</f>
        <v>0</v>
      </c>
      <c r="S37" s="409">
        <f>TAB6NGASTJ!S26</f>
        <v>0</v>
      </c>
      <c r="T37" s="409">
        <f>TAB6NGASTJ!T26</f>
        <v>0</v>
      </c>
      <c r="U37" s="409">
        <f>TAB6NGASTJ!U26</f>
        <v>0</v>
      </c>
      <c r="V37" s="409">
        <f>TAB6NGASTJ!V26</f>
        <v>0</v>
      </c>
      <c r="W37" s="409">
        <f>TAB6NGASTJ!W26</f>
        <v>0</v>
      </c>
      <c r="X37" s="409">
        <f>TAB6NGASTJ!X26</f>
        <v>0</v>
      </c>
      <c r="Y37" s="409">
        <f>TAB6NGASTJ!Y26</f>
        <v>0</v>
      </c>
      <c r="Z37" s="409">
        <f>TAB6NGASTJ!Z26</f>
        <v>0</v>
      </c>
      <c r="AA37" s="409">
        <f>TAB6NGASTJ!AA26</f>
        <v>0</v>
      </c>
      <c r="AB37" s="409">
        <f>TAB6NGASTJ!AB26</f>
        <v>0</v>
      </c>
      <c r="AC37" s="1054" t="s">
        <v>2273</v>
      </c>
      <c r="AF37" s="796"/>
      <c r="AG37" s="409">
        <f>TAB6NGASTJ!AF26</f>
        <v>0</v>
      </c>
      <c r="AH37" s="409">
        <f>TAB6NGASTJ!AG26</f>
        <v>0</v>
      </c>
      <c r="AI37" s="409">
        <f>TAB6NGASTJ!AH26</f>
        <v>0</v>
      </c>
      <c r="AJ37" s="409">
        <f>TAB6NGASTJ!AI26</f>
        <v>0</v>
      </c>
      <c r="AK37" s="409">
        <f>TAB6NGASTJ!AJ26</f>
        <v>0</v>
      </c>
      <c r="AL37" s="409">
        <f>TAB6NGASTJ!AK26</f>
        <v>0</v>
      </c>
      <c r="AM37" s="409">
        <f>TAB6NGASTJ!AL26</f>
        <v>0</v>
      </c>
      <c r="AN37" s="409">
        <f>TAB6NGASTJ!AM26</f>
        <v>0</v>
      </c>
      <c r="AO37" s="409">
        <f>TAB6NGASTJ!AN26</f>
        <v>0</v>
      </c>
      <c r="AP37" s="409">
        <f>TAB6NGASTJ!AO26</f>
        <v>0</v>
      </c>
      <c r="AQ37" s="409">
        <f>TAB6NGASTJ!AP26</f>
        <v>0</v>
      </c>
      <c r="AR37" s="409">
        <f>TAB6NGASTJ!AQ26</f>
        <v>0</v>
      </c>
      <c r="AS37" s="409">
        <f>TAB6NGASTJ!AR26</f>
        <v>0</v>
      </c>
      <c r="AT37" s="409">
        <f>TAB6NGASTJ!AS26</f>
        <v>0</v>
      </c>
      <c r="AU37" s="409">
        <f>TAB6NGASTJ!AT26</f>
        <v>0</v>
      </c>
      <c r="AV37" s="409">
        <f>TAB6NGASTJ!AU26</f>
        <v>0</v>
      </c>
      <c r="AW37" s="409">
        <f>TAB6NGASTJ!AV26</f>
        <v>0</v>
      </c>
      <c r="AX37" s="409">
        <f>TAB6NGASTJ!AW26</f>
        <v>0</v>
      </c>
      <c r="AY37" s="409">
        <f>TAB6NGASTJ!AX26</f>
        <v>0</v>
      </c>
      <c r="AZ37" s="409">
        <f>TAB6NGASTJ!AY26</f>
        <v>0</v>
      </c>
      <c r="BA37" s="409">
        <f>TAB6NGASTJ!AZ26</f>
        <v>0</v>
      </c>
      <c r="BB37" s="409">
        <f>TAB6NGASTJ!BA26</f>
        <v>0</v>
      </c>
      <c r="BC37" s="409">
        <f>TAB6NGASTJ!BB26</f>
        <v>0</v>
      </c>
      <c r="BD37" s="409">
        <f>TAB6NGASTJ!BC26</f>
        <v>0</v>
      </c>
      <c r="BK37" s="95" t="s">
        <v>192</v>
      </c>
      <c r="BL37" s="95" t="s">
        <v>339</v>
      </c>
      <c r="BM37" s="95" t="s">
        <v>1933</v>
      </c>
    </row>
    <row r="38" spans="1:65" s="140" customFormat="1" ht="10.5" customHeight="1">
      <c r="A38" s="775"/>
      <c r="B38" s="775"/>
      <c r="C38" s="775"/>
      <c r="D38" s="775"/>
      <c r="E38" s="410">
        <f>TAB6NGASTJ!E30</f>
        <v>0</v>
      </c>
      <c r="F38" s="410">
        <f>TAB6NGASTJ!F30</f>
        <v>0</v>
      </c>
      <c r="G38" s="410">
        <f>TAB6NGASTJ!G30</f>
        <v>0</v>
      </c>
      <c r="H38" s="410">
        <f>TAB6NGASTJ!H30</f>
        <v>0</v>
      </c>
      <c r="I38" s="410">
        <f>TAB6NGASTJ!I30</f>
        <v>0</v>
      </c>
      <c r="J38" s="410">
        <f>TAB6NGASTJ!J30</f>
        <v>0</v>
      </c>
      <c r="K38" s="410">
        <f>TAB6NGASTJ!K30</f>
        <v>0</v>
      </c>
      <c r="L38" s="410">
        <f>TAB6NGASTJ!L30</f>
        <v>0</v>
      </c>
      <c r="M38" s="410">
        <f>TAB6NGASTJ!M30</f>
        <v>0</v>
      </c>
      <c r="N38" s="410">
        <f>TAB6NGASTJ!N30</f>
        <v>0</v>
      </c>
      <c r="O38" s="410">
        <f>TAB6NGASTJ!O30</f>
        <v>0</v>
      </c>
      <c r="P38" s="410">
        <f>TAB6NGASTJ!P30</f>
        <v>0</v>
      </c>
      <c r="Q38" s="410">
        <f>TAB6NGASTJ!Q30</f>
        <v>0</v>
      </c>
      <c r="R38" s="410">
        <f>TAB6NGASTJ!R30</f>
        <v>0</v>
      </c>
      <c r="S38" s="410">
        <f>TAB6NGASTJ!S30</f>
        <v>0</v>
      </c>
      <c r="T38" s="410">
        <f>TAB6NGASTJ!T30</f>
        <v>0</v>
      </c>
      <c r="U38" s="410">
        <f>TAB6NGASTJ!U30</f>
        <v>0</v>
      </c>
      <c r="V38" s="410">
        <f>TAB6NGASTJ!V30</f>
        <v>0</v>
      </c>
      <c r="W38" s="410">
        <f>TAB6NGASTJ!W30</f>
        <v>0</v>
      </c>
      <c r="X38" s="410">
        <f>TAB6NGASTJ!X30</f>
        <v>0</v>
      </c>
      <c r="Y38" s="410">
        <f>TAB6NGASTJ!Y30</f>
        <v>0</v>
      </c>
      <c r="Z38" s="410">
        <f>TAB6NGASTJ!Z30</f>
        <v>0</v>
      </c>
      <c r="AA38" s="410">
        <f>TAB6NGASTJ!AA30</f>
        <v>0</v>
      </c>
      <c r="AB38" s="410">
        <f>TAB6NGASTJ!AB30</f>
        <v>0</v>
      </c>
      <c r="AC38" s="1054" t="s">
        <v>2154</v>
      </c>
      <c r="AF38" s="796"/>
      <c r="AG38" s="410">
        <f>TAB6NGASTJ!AF30</f>
        <v>0</v>
      </c>
      <c r="AH38" s="410">
        <f>TAB6NGASTJ!AG30</f>
        <v>0</v>
      </c>
      <c r="AI38" s="410">
        <f>TAB6NGASTJ!AH30</f>
        <v>0</v>
      </c>
      <c r="AJ38" s="410">
        <f>TAB6NGASTJ!AI30</f>
        <v>0</v>
      </c>
      <c r="AK38" s="410">
        <f>TAB6NGASTJ!AJ30</f>
        <v>0</v>
      </c>
      <c r="AL38" s="410">
        <f>TAB6NGASTJ!AK30</f>
        <v>0</v>
      </c>
      <c r="AM38" s="410">
        <f>TAB6NGASTJ!AL30</f>
        <v>0</v>
      </c>
      <c r="AN38" s="410">
        <f>TAB6NGASTJ!AM30</f>
        <v>0</v>
      </c>
      <c r="AO38" s="410">
        <f>TAB6NGASTJ!AN30</f>
        <v>0</v>
      </c>
      <c r="AP38" s="410">
        <f>TAB6NGASTJ!AO30</f>
        <v>0</v>
      </c>
      <c r="AQ38" s="410">
        <f>TAB6NGASTJ!AP30</f>
        <v>0</v>
      </c>
      <c r="AR38" s="410">
        <f>TAB6NGASTJ!AQ30</f>
        <v>0</v>
      </c>
      <c r="AS38" s="410">
        <f>TAB6NGASTJ!AR30</f>
        <v>0</v>
      </c>
      <c r="AT38" s="410">
        <f>TAB6NGASTJ!AS30</f>
        <v>0</v>
      </c>
      <c r="AU38" s="410">
        <f>TAB6NGASTJ!AT30</f>
        <v>0</v>
      </c>
      <c r="AV38" s="410">
        <f>TAB6NGASTJ!AU30</f>
        <v>0</v>
      </c>
      <c r="AW38" s="410">
        <f>TAB6NGASTJ!AV30</f>
        <v>0</v>
      </c>
      <c r="AX38" s="410">
        <f>TAB6NGASTJ!AW30</f>
        <v>0</v>
      </c>
      <c r="AY38" s="410">
        <f>TAB6NGASTJ!AX30</f>
        <v>0</v>
      </c>
      <c r="AZ38" s="410">
        <f>TAB6NGASTJ!AY30</f>
        <v>0</v>
      </c>
      <c r="BA38" s="410">
        <f>TAB6NGASTJ!AZ30</f>
        <v>0</v>
      </c>
      <c r="BB38" s="410">
        <f>TAB6NGASTJ!BA30</f>
        <v>0</v>
      </c>
      <c r="BC38" s="410">
        <f>TAB6NGASTJ!BB30</f>
        <v>0</v>
      </c>
      <c r="BD38" s="410">
        <f>TAB6NGASTJ!BC30</f>
        <v>0</v>
      </c>
      <c r="BK38" s="95" t="s">
        <v>199</v>
      </c>
      <c r="BL38" s="95" t="s">
        <v>823</v>
      </c>
      <c r="BM38" s="95" t="s">
        <v>1941</v>
      </c>
    </row>
    <row r="39" spans="1:65" s="140" customFormat="1" ht="18" customHeight="1">
      <c r="A39" s="775"/>
      <c r="B39" s="775"/>
      <c r="C39" s="775"/>
      <c r="D39" s="775"/>
      <c r="E39" s="142"/>
      <c r="F39" s="142"/>
      <c r="G39" s="142"/>
      <c r="H39" s="142"/>
      <c r="I39" s="142"/>
      <c r="J39" s="143"/>
      <c r="K39" s="143"/>
      <c r="L39" s="143"/>
      <c r="M39" s="143"/>
      <c r="N39" s="143"/>
      <c r="O39" s="143"/>
      <c r="P39" s="143"/>
      <c r="Q39" s="143"/>
      <c r="R39" s="143"/>
      <c r="S39" s="143"/>
      <c r="T39" s="143"/>
      <c r="U39" s="143"/>
      <c r="V39" s="143"/>
      <c r="W39" s="143"/>
      <c r="X39" s="143"/>
      <c r="Y39" s="143"/>
      <c r="Z39" s="143"/>
      <c r="AA39" s="143"/>
      <c r="AB39" s="143"/>
      <c r="AC39" s="792" t="s">
        <v>2277</v>
      </c>
      <c r="AF39" s="796" t="s">
        <v>49</v>
      </c>
      <c r="AG39" s="143"/>
      <c r="AH39" s="143"/>
      <c r="AI39" s="143"/>
      <c r="AJ39" s="143"/>
      <c r="AK39" s="143"/>
      <c r="AL39" s="143"/>
      <c r="AM39" s="143"/>
      <c r="AN39" s="143"/>
      <c r="AO39" s="143"/>
      <c r="AP39" s="143"/>
      <c r="AQ39" s="143"/>
      <c r="AR39" s="143"/>
      <c r="AS39" s="143"/>
      <c r="AT39" s="143"/>
      <c r="AU39" s="143"/>
      <c r="AV39" s="143"/>
      <c r="AW39" s="143"/>
      <c r="AX39" s="143"/>
      <c r="AY39" s="143"/>
      <c r="AZ39" s="143"/>
      <c r="BA39" s="143"/>
      <c r="BB39" s="143"/>
      <c r="BC39" s="143"/>
      <c r="BD39" s="143"/>
      <c r="BK39" s="95" t="s">
        <v>49</v>
      </c>
      <c r="BL39" s="95" t="s">
        <v>850</v>
      </c>
      <c r="BM39" s="95" t="s">
        <v>2044</v>
      </c>
    </row>
    <row r="40" spans="1:65" s="140" customFormat="1" ht="10.5" customHeight="1">
      <c r="A40" s="775"/>
      <c r="B40" s="775"/>
      <c r="C40" s="775"/>
      <c r="D40" s="793"/>
      <c r="E40" s="145">
        <f>SUM(E41:E44)</f>
        <v>0</v>
      </c>
      <c r="F40" s="145">
        <f t="shared" ref="F40:S40" si="16">SUM(F41:F44)</f>
        <v>0</v>
      </c>
      <c r="G40" s="145">
        <f t="shared" si="16"/>
        <v>0</v>
      </c>
      <c r="H40" s="145">
        <f t="shared" si="16"/>
        <v>0</v>
      </c>
      <c r="I40" s="145">
        <f t="shared" si="16"/>
        <v>0</v>
      </c>
      <c r="J40" s="145">
        <f t="shared" si="16"/>
        <v>0</v>
      </c>
      <c r="K40" s="145">
        <f t="shared" si="16"/>
        <v>0</v>
      </c>
      <c r="L40" s="145">
        <f t="shared" si="16"/>
        <v>0</v>
      </c>
      <c r="M40" s="145">
        <f t="shared" si="16"/>
        <v>0</v>
      </c>
      <c r="N40" s="145">
        <f t="shared" si="16"/>
        <v>0</v>
      </c>
      <c r="O40" s="145">
        <f t="shared" si="16"/>
        <v>0</v>
      </c>
      <c r="P40" s="145">
        <f t="shared" si="16"/>
        <v>0</v>
      </c>
      <c r="Q40" s="145">
        <f t="shared" si="16"/>
        <v>0</v>
      </c>
      <c r="R40" s="145">
        <f t="shared" si="16"/>
        <v>0</v>
      </c>
      <c r="S40" s="145">
        <f t="shared" si="16"/>
        <v>0</v>
      </c>
      <c r="T40" s="145">
        <f t="shared" ref="T40:AB40" si="17">SUM(T41:T44)</f>
        <v>0</v>
      </c>
      <c r="U40" s="145">
        <f t="shared" si="17"/>
        <v>0</v>
      </c>
      <c r="V40" s="145">
        <f t="shared" si="17"/>
        <v>0</v>
      </c>
      <c r="W40" s="145">
        <f t="shared" si="17"/>
        <v>0</v>
      </c>
      <c r="X40" s="145">
        <f>SUM(X41:X44)</f>
        <v>0</v>
      </c>
      <c r="Y40" s="145">
        <f>SUM(Y41:Y44)</f>
        <v>0</v>
      </c>
      <c r="Z40" s="145">
        <f>SUM(Z41:Z44)</f>
        <v>0</v>
      </c>
      <c r="AA40" s="145">
        <f>SUM(AA41:AA44)</f>
        <v>0</v>
      </c>
      <c r="AB40" s="145">
        <f t="shared" si="17"/>
        <v>0</v>
      </c>
      <c r="AC40" s="1077" t="s">
        <v>2270</v>
      </c>
      <c r="AF40" s="796"/>
      <c r="AG40" s="145">
        <f t="shared" ref="AG40:BD40" si="18">SUM(AG41:AG44)</f>
        <v>0</v>
      </c>
      <c r="AH40" s="145">
        <f t="shared" si="18"/>
        <v>0</v>
      </c>
      <c r="AI40" s="145">
        <f t="shared" si="18"/>
        <v>0</v>
      </c>
      <c r="AJ40" s="145">
        <f t="shared" si="18"/>
        <v>0</v>
      </c>
      <c r="AK40" s="145">
        <f t="shared" si="18"/>
        <v>0</v>
      </c>
      <c r="AL40" s="145">
        <f t="shared" si="18"/>
        <v>0</v>
      </c>
      <c r="AM40" s="145">
        <f t="shared" si="18"/>
        <v>0</v>
      </c>
      <c r="AN40" s="145">
        <f t="shared" si="18"/>
        <v>0</v>
      </c>
      <c r="AO40" s="145">
        <f t="shared" si="18"/>
        <v>0</v>
      </c>
      <c r="AP40" s="145">
        <f t="shared" si="18"/>
        <v>0</v>
      </c>
      <c r="AQ40" s="145">
        <f t="shared" si="18"/>
        <v>0</v>
      </c>
      <c r="AR40" s="145">
        <f t="shared" si="18"/>
        <v>0</v>
      </c>
      <c r="AS40" s="145">
        <f t="shared" si="18"/>
        <v>0</v>
      </c>
      <c r="AT40" s="145">
        <f t="shared" si="18"/>
        <v>0</v>
      </c>
      <c r="AU40" s="145">
        <f t="shared" si="18"/>
        <v>0</v>
      </c>
      <c r="AV40" s="145">
        <f t="shared" si="18"/>
        <v>0</v>
      </c>
      <c r="AW40" s="145">
        <f t="shared" si="18"/>
        <v>0</v>
      </c>
      <c r="AX40" s="145">
        <f t="shared" si="18"/>
        <v>0</v>
      </c>
      <c r="AY40" s="145">
        <f t="shared" si="18"/>
        <v>0</v>
      </c>
      <c r="AZ40" s="145">
        <f>SUM(AZ41:AZ44)</f>
        <v>0</v>
      </c>
      <c r="BA40" s="145">
        <f>SUM(BA41:BA44)</f>
        <v>0</v>
      </c>
      <c r="BB40" s="145">
        <f>SUM(BB41:BB44)</f>
        <v>0</v>
      </c>
      <c r="BC40" s="145">
        <f>SUM(BC41:BC44)</f>
        <v>0</v>
      </c>
      <c r="BD40" s="145">
        <f t="shared" si="18"/>
        <v>0</v>
      </c>
      <c r="BK40" s="95" t="s">
        <v>652</v>
      </c>
      <c r="BL40" s="95" t="s">
        <v>626</v>
      </c>
      <c r="BM40" s="95" t="s">
        <v>2000</v>
      </c>
    </row>
    <row r="41" spans="1:65" s="140" customFormat="1" ht="10.5" customHeight="1">
      <c r="A41" s="775"/>
      <c r="B41" s="775"/>
      <c r="C41" s="775"/>
      <c r="D41" s="793"/>
      <c r="E41" s="409">
        <f>TAB6INDWTJ!E8+TAB6MSWRTJ!E8+TAB6MSWNRTJ!E8+TAB6SBIOFTJ!E8+TAB6BIOGASTJ!E8+TAB6BIODIETONS!E9+TAB6LIQBIOTONS!E9</f>
        <v>0</v>
      </c>
      <c r="F41" s="409">
        <f>TAB6INDWTJ!F8+TAB6MSWRTJ!F8+TAB6MSWNRTJ!F8+TAB6SBIOFTJ!F8+TAB6BIOGASTJ!F8+TAB6BIODIETONS!F9+TAB6LIQBIOTONS!F9</f>
        <v>0</v>
      </c>
      <c r="G41" s="409">
        <f>TAB6INDWTJ!G8+TAB6MSWRTJ!G8+TAB6MSWNRTJ!G8+TAB6SBIOFTJ!G8+TAB6BIOGASTJ!G8+TAB6BIODIETONS!G9+TAB6LIQBIOTONS!G9</f>
        <v>0</v>
      </c>
      <c r="H41" s="409">
        <f>TAB6INDWTJ!H8+TAB6MSWRTJ!H8+TAB6MSWNRTJ!H8+TAB6SBIOFTJ!H8+TAB6BIOGASTJ!H8+TAB6BIODIETONS!H9+TAB6LIQBIOTONS!H9</f>
        <v>0</v>
      </c>
      <c r="I41" s="409">
        <f>TAB6INDWTJ!I8+TAB6MSWRTJ!I8+TAB6MSWNRTJ!I8+TAB6SBIOFTJ!I8+TAB6BIOGASTJ!I8+TAB6BIODIETONS!I9+TAB6LIQBIOTONS!I9</f>
        <v>0</v>
      </c>
      <c r="J41" s="409">
        <f>TAB6INDWTJ!J8+TAB6MSWRTJ!J8+TAB6MSWNRTJ!J8+TAB6SBIOFTJ!J8+TAB6BIOGASTJ!J8+TAB6BIODIETONS!J9+TAB6LIQBIOTONS!J9</f>
        <v>0</v>
      </c>
      <c r="K41" s="409">
        <f>TAB6INDWTJ!K8+TAB6MSWRTJ!K8+TAB6MSWNRTJ!K8+TAB6SBIOFTJ!K8+TAB6BIOGASTJ!K8+TAB6BIODIETONS!K9+TAB6LIQBIOTONS!K9</f>
        <v>0</v>
      </c>
      <c r="L41" s="409">
        <f>TAB6INDWTJ!L8+TAB6MSWRTJ!L8+TAB6MSWNRTJ!L8+TAB6SBIOFTJ!L8+TAB6BIOGASTJ!L8+TAB6BIODIETONS!L9+TAB6LIQBIOTONS!L9</f>
        <v>0</v>
      </c>
      <c r="M41" s="409">
        <f>TAB6INDWTJ!M8+TAB6MSWRTJ!M8+TAB6MSWNRTJ!M8+TAB6SBIOFTJ!M8+TAB6BIOGASTJ!M8+TAB6BIODIETONS!M9+TAB6LIQBIOTONS!M9</f>
        <v>0</v>
      </c>
      <c r="N41" s="409">
        <f>TAB6INDWTJ!N8+TAB6MSWRTJ!N8+TAB6MSWNRTJ!N8+TAB6SBIOFTJ!N8+TAB6BIOGASTJ!N8+TAB6BIODIETONS!N9+TAB6LIQBIOTONS!N9</f>
        <v>0</v>
      </c>
      <c r="O41" s="409">
        <f>TAB6INDWTJ!O8+TAB6MSWRTJ!O8+TAB6MSWNRTJ!O8+TAB6SBIOFTJ!O8+TAB6BIOGASTJ!O8+TAB6BIODIETONS!O9+TAB6LIQBIOTONS!O9</f>
        <v>0</v>
      </c>
      <c r="P41" s="409">
        <f>TAB6INDWTJ!P8+TAB6MSWRTJ!P8+TAB6MSWNRTJ!P8+TAB6SBIOFTJ!P8+TAB6BIOGASTJ!P8+TAB6BIODIETONS!P9+TAB6LIQBIOTONS!P9</f>
        <v>0</v>
      </c>
      <c r="Q41" s="409">
        <f>TAB6INDWTJ!Q8+TAB6MSWRTJ!Q8+TAB6MSWNRTJ!Q8+TAB6SBIOFTJ!Q8+TAB6BIOGASTJ!Q8+TAB6BIODIETONS!Q9+TAB6LIQBIOTONS!Q9</f>
        <v>0</v>
      </c>
      <c r="R41" s="409">
        <f>TAB6INDWTJ!R8+TAB6MSWRTJ!R8+TAB6MSWNRTJ!R8+TAB6SBIOFTJ!R8+TAB6BIOGASTJ!R8+TAB6BIODIETONS!R9+TAB6LIQBIOTONS!R9</f>
        <v>0</v>
      </c>
      <c r="S41" s="409">
        <f>TAB6INDWTJ!S8+TAB6MSWRTJ!S8+TAB6MSWNRTJ!S8+TAB6SBIOFTJ!S8+TAB6BIOGASTJ!S8+TAB6BIODIETONS!S9+TAB6LIQBIOTONS!S9</f>
        <v>0</v>
      </c>
      <c r="T41" s="409">
        <f>TAB6INDWTJ!T8+TAB6MSWRTJ!T8+TAB6MSWNRTJ!T8+TAB6SBIOFTJ!T8+TAB6BIOGASTJ!T8+TAB6BIODIETONS!T9+TAB6LIQBIOTONS!T9</f>
        <v>0</v>
      </c>
      <c r="U41" s="409">
        <f>TAB6INDWTJ!U8+TAB6MSWRTJ!U8+TAB6MSWNRTJ!U8+TAB6SBIOFTJ!U8+TAB6BIOGASTJ!U8+TAB6BIODIETONS!U9+TAB6LIQBIOTONS!U9</f>
        <v>0</v>
      </c>
      <c r="V41" s="409">
        <f>TAB6INDWTJ!V8+TAB6MSWRTJ!V8+TAB6MSWNRTJ!V8+TAB6SBIOFTJ!V8+TAB6BIOGASTJ!V8+TAB6BIODIETONS!V9+TAB6LIQBIOTONS!V9</f>
        <v>0</v>
      </c>
      <c r="W41" s="409">
        <f>TAB6INDWTJ!W8+TAB6MSWRTJ!W8+TAB6MSWNRTJ!W8+TAB6SBIOFTJ!W8+TAB6BIOGASTJ!W8+TAB6BIODIETONS!W9+TAB6LIQBIOTONS!W9</f>
        <v>0</v>
      </c>
      <c r="X41" s="409">
        <f>TAB6INDWTJ!X8+TAB6MSWRTJ!X8+TAB6MSWNRTJ!X8+TAB6SBIOFTJ!X8+TAB6BIOGASTJ!X8+TAB6BIODIETONS!X9+TAB6LIQBIOTONS!X9</f>
        <v>0</v>
      </c>
      <c r="Y41" s="409">
        <f>TAB6INDWTJ!Y8+TAB6MSWRTJ!Y8+TAB6MSWNRTJ!Y8+TAB6SBIOFTJ!Y8+TAB6BIOGASTJ!Y8+TAB6BIODIETONS!Y9+TAB6LIQBIOTONS!Y9</f>
        <v>0</v>
      </c>
      <c r="Z41" s="409">
        <f>TAB6INDWTJ!Z8+TAB6MSWRTJ!Z8+TAB6MSWNRTJ!Z8+TAB6SBIOFTJ!Z8+TAB6BIOGASTJ!Z8+TAB6BIODIETONS!Z9+TAB6LIQBIOTONS!Z9</f>
        <v>0</v>
      </c>
      <c r="AA41" s="409">
        <f>TAB6INDWTJ!AA8+TAB6MSWRTJ!AA8+TAB6MSWNRTJ!AA8+TAB6SBIOFTJ!AA8+TAB6BIOGASTJ!AA8+TAB6BIODIETONS!AA9+TAB6LIQBIOTONS!AA9</f>
        <v>0</v>
      </c>
      <c r="AB41" s="409">
        <f>TAB6INDWTJ!AB8+TAB6MSWRTJ!AB8+TAB6MSWNRTJ!AB8+TAB6SBIOFTJ!AB8+TAB6BIOGASTJ!AB8+TAB6BIODIETONS!AB9+TAB6LIQBIOTONS!AB9</f>
        <v>0</v>
      </c>
      <c r="AC41" s="1054" t="s">
        <v>2271</v>
      </c>
      <c r="AF41" s="796"/>
      <c r="AG41" s="409">
        <f>TAB6INDWTJ!AF8+TAB6MSWRTJ!AF8+TAB6MSWNRTJ!AF8+TAB6SBIOFTJ!AF8+TAB6BIOGASTJ!AF8+TAB6BIODIETONS!AF9+TAB6LIQBIOTONS!AF9</f>
        <v>0</v>
      </c>
      <c r="AH41" s="409">
        <f>TAB6INDWTJ!AG8+TAB6MSWRTJ!AG8+TAB6MSWNRTJ!AG8+TAB6SBIOFTJ!AG8+TAB6BIOGASTJ!AG8+TAB6BIODIETONS!AG9+TAB6LIQBIOTONS!AG9</f>
        <v>0</v>
      </c>
      <c r="AI41" s="409">
        <f>TAB6INDWTJ!AH8+TAB6MSWRTJ!AH8+TAB6MSWNRTJ!AH8+TAB6SBIOFTJ!AH8+TAB6BIOGASTJ!AH8+TAB6BIODIETONS!AH9+TAB6LIQBIOTONS!AH9</f>
        <v>0</v>
      </c>
      <c r="AJ41" s="409">
        <f>TAB6INDWTJ!AI8+TAB6MSWRTJ!AI8+TAB6MSWNRTJ!AI8+TAB6SBIOFTJ!AI8+TAB6BIOGASTJ!AI8+TAB6BIODIETONS!AI9+TAB6LIQBIOTONS!AI9</f>
        <v>0</v>
      </c>
      <c r="AK41" s="409">
        <f>TAB6INDWTJ!AJ8+TAB6MSWRTJ!AJ8+TAB6MSWNRTJ!AJ8+TAB6SBIOFTJ!AJ8+TAB6BIOGASTJ!AJ8+TAB6BIODIETONS!AJ9+TAB6LIQBIOTONS!AJ9</f>
        <v>0</v>
      </c>
      <c r="AL41" s="409">
        <f>TAB6INDWTJ!AK8+TAB6MSWRTJ!AK8+TAB6MSWNRTJ!AK8+TAB6SBIOFTJ!AK8+TAB6BIOGASTJ!AK8+TAB6BIODIETONS!AK9+TAB6LIQBIOTONS!AK9</f>
        <v>0</v>
      </c>
      <c r="AM41" s="409">
        <f>TAB6INDWTJ!AL8+TAB6MSWRTJ!AL8+TAB6MSWNRTJ!AL8+TAB6SBIOFTJ!AL8+TAB6BIOGASTJ!AL8+TAB6BIODIETONS!AL9+TAB6LIQBIOTONS!AL9</f>
        <v>0</v>
      </c>
      <c r="AN41" s="409">
        <f>TAB6INDWTJ!AM8+TAB6MSWRTJ!AM8+TAB6MSWNRTJ!AM8+TAB6SBIOFTJ!AM8+TAB6BIOGASTJ!AM8+TAB6BIODIETONS!AM9+TAB6LIQBIOTONS!AM9</f>
        <v>0</v>
      </c>
      <c r="AO41" s="409">
        <f>TAB6INDWTJ!AN8+TAB6MSWRTJ!AN8+TAB6MSWNRTJ!AN8+TAB6SBIOFTJ!AN8+TAB6BIOGASTJ!AN8+TAB6BIODIETONS!AN9+TAB6LIQBIOTONS!AN9</f>
        <v>0</v>
      </c>
      <c r="AP41" s="409">
        <f>TAB6INDWTJ!AO8+TAB6MSWRTJ!AO8+TAB6MSWNRTJ!AO8+TAB6SBIOFTJ!AO8+TAB6BIOGASTJ!AO8+TAB6BIODIETONS!AO9+TAB6LIQBIOTONS!AO9</f>
        <v>0</v>
      </c>
      <c r="AQ41" s="409">
        <f>TAB6INDWTJ!AP8+TAB6MSWRTJ!AP8+TAB6MSWNRTJ!AP8+TAB6SBIOFTJ!AP8+TAB6BIOGASTJ!AP8+TAB6BIODIETONS!AP9+TAB6LIQBIOTONS!AP9</f>
        <v>0</v>
      </c>
      <c r="AR41" s="409">
        <f>TAB6INDWTJ!AQ8+TAB6MSWRTJ!AQ8+TAB6MSWNRTJ!AQ8+TAB6SBIOFTJ!AQ8+TAB6BIOGASTJ!AQ8+TAB6BIODIETONS!AQ9+TAB6LIQBIOTONS!AQ9</f>
        <v>0</v>
      </c>
      <c r="AS41" s="409">
        <f>TAB6INDWTJ!AR8+TAB6MSWRTJ!AR8+TAB6MSWNRTJ!AR8+TAB6SBIOFTJ!AR8+TAB6BIOGASTJ!AR8+TAB6BIODIETONS!AR9+TAB6LIQBIOTONS!AR9</f>
        <v>0</v>
      </c>
      <c r="AT41" s="409">
        <f>TAB6INDWTJ!AS8+TAB6MSWRTJ!AS8+TAB6MSWNRTJ!AS8+TAB6SBIOFTJ!AS8+TAB6BIOGASTJ!AS8+TAB6BIODIETONS!AS9+TAB6LIQBIOTONS!AS9</f>
        <v>0</v>
      </c>
      <c r="AU41" s="409">
        <f>TAB6INDWTJ!AT8+TAB6MSWRTJ!AT8+TAB6MSWNRTJ!AT8+TAB6SBIOFTJ!AT8+TAB6BIOGASTJ!AT8+TAB6BIODIETONS!AT9+TAB6LIQBIOTONS!AT9</f>
        <v>0</v>
      </c>
      <c r="AV41" s="409">
        <f>TAB6INDWTJ!AU8+TAB6MSWRTJ!AU8+TAB6MSWNRTJ!AU8+TAB6SBIOFTJ!AU8+TAB6BIOGASTJ!AU8+TAB6BIODIETONS!AU9+TAB6LIQBIOTONS!AU9</f>
        <v>0</v>
      </c>
      <c r="AW41" s="409">
        <f>TAB6INDWTJ!AV8+TAB6MSWRTJ!AV8+TAB6MSWNRTJ!AV8+TAB6SBIOFTJ!AV8+TAB6BIOGASTJ!AV8+TAB6BIODIETONS!AV9+TAB6LIQBIOTONS!AV9</f>
        <v>0</v>
      </c>
      <c r="AX41" s="409">
        <f>TAB6INDWTJ!AW8+TAB6MSWRTJ!AW8+TAB6MSWNRTJ!AW8+TAB6SBIOFTJ!AW8+TAB6BIOGASTJ!AW8+TAB6BIODIETONS!AW9+TAB6LIQBIOTONS!AW9</f>
        <v>0</v>
      </c>
      <c r="AY41" s="409">
        <f>TAB6INDWTJ!AX8+TAB6MSWRTJ!AX8+TAB6MSWNRTJ!AX8+TAB6SBIOFTJ!AX8+TAB6BIOGASTJ!AX8+TAB6BIODIETONS!AX9+TAB6LIQBIOTONS!AX9</f>
        <v>0</v>
      </c>
      <c r="AZ41" s="409">
        <f>TAB6INDWTJ!AY8+TAB6MSWRTJ!AY8+TAB6MSWNRTJ!AY8+TAB6SBIOFTJ!AY8+TAB6BIOGASTJ!AY8+TAB6BIODIETONS!AY9+TAB6LIQBIOTONS!AY9</f>
        <v>0</v>
      </c>
      <c r="BA41" s="409">
        <f>TAB6INDWTJ!AZ8+TAB6MSWRTJ!AZ8+TAB6MSWNRTJ!AZ8+TAB6SBIOFTJ!AZ8+TAB6BIOGASTJ!AZ8+TAB6BIODIETONS!AZ9+TAB6LIQBIOTONS!AZ9</f>
        <v>0</v>
      </c>
      <c r="BB41" s="409">
        <f>TAB6INDWTJ!BA8+TAB6MSWRTJ!BA8+TAB6MSWNRTJ!BA8+TAB6SBIOFTJ!BA8+TAB6BIOGASTJ!BA8+TAB6BIODIETONS!BA9+TAB6LIQBIOTONS!BA9</f>
        <v>0</v>
      </c>
      <c r="BC41" s="409">
        <f>TAB6INDWTJ!BB8+TAB6MSWRTJ!BB8+TAB6MSWNRTJ!BB8+TAB6SBIOFTJ!BB8+TAB6BIOGASTJ!BB8+TAB6BIODIETONS!BB9+TAB6LIQBIOTONS!BB9</f>
        <v>0</v>
      </c>
      <c r="BD41" s="409">
        <f>TAB6INDWTJ!BC8+TAB6MSWRTJ!BC8+TAB6MSWNRTJ!BC8+TAB6SBIOFTJ!BC8+TAB6BIOGASTJ!BC8+TAB6BIODIETONS!BC9+TAB6LIQBIOTONS!BC9</f>
        <v>0</v>
      </c>
      <c r="BK41" s="95" t="s">
        <v>186</v>
      </c>
      <c r="BL41" s="95" t="s">
        <v>1299</v>
      </c>
      <c r="BM41" s="95" t="s">
        <v>2038</v>
      </c>
    </row>
    <row r="42" spans="1:65" s="140" customFormat="1" ht="10.5" customHeight="1">
      <c r="A42" s="775"/>
      <c r="B42" s="775"/>
      <c r="C42" s="775"/>
      <c r="D42" s="793"/>
      <c r="E42" s="409">
        <f>TAB6INDWTJ!E12+TAB6MSWRTJ!E12+TAB6MSWNRTJ!E12+TAB6SBIOFTJ!E12+TAB6BIOGASTJ!E12+TAB6BIODIETONS!E14+TAB6LIQBIOTONS!E14</f>
        <v>0</v>
      </c>
      <c r="F42" s="409">
        <f>TAB6INDWTJ!F12+TAB6MSWRTJ!F12+TAB6MSWNRTJ!F12+TAB6SBIOFTJ!F12+TAB6BIOGASTJ!F12+TAB6BIODIETONS!F14+TAB6LIQBIOTONS!F14</f>
        <v>0</v>
      </c>
      <c r="G42" s="409">
        <f>TAB6INDWTJ!G12+TAB6MSWRTJ!G12+TAB6MSWNRTJ!G12+TAB6SBIOFTJ!G12+TAB6BIOGASTJ!G12+TAB6BIODIETONS!G14+TAB6LIQBIOTONS!G14</f>
        <v>0</v>
      </c>
      <c r="H42" s="409">
        <f>TAB6INDWTJ!H12+TAB6MSWRTJ!H12+TAB6MSWNRTJ!H12+TAB6SBIOFTJ!H12+TAB6BIOGASTJ!H12+TAB6BIODIETONS!H14+TAB6LIQBIOTONS!H14</f>
        <v>0</v>
      </c>
      <c r="I42" s="409">
        <f>TAB6INDWTJ!I12+TAB6MSWRTJ!I12+TAB6MSWNRTJ!I12+TAB6SBIOFTJ!I12+TAB6BIOGASTJ!I12+TAB6BIODIETONS!I14+TAB6LIQBIOTONS!I14</f>
        <v>0</v>
      </c>
      <c r="J42" s="409">
        <f>TAB6INDWTJ!J12+TAB6MSWRTJ!J12+TAB6MSWNRTJ!J12+TAB6SBIOFTJ!J12+TAB6BIOGASTJ!J12+TAB6BIODIETONS!J14+TAB6LIQBIOTONS!J14</f>
        <v>0</v>
      </c>
      <c r="K42" s="409">
        <f>TAB6INDWTJ!K12+TAB6MSWRTJ!K12+TAB6MSWNRTJ!K12+TAB6SBIOFTJ!K12+TAB6BIOGASTJ!K12+TAB6BIODIETONS!K14+TAB6LIQBIOTONS!K14</f>
        <v>0</v>
      </c>
      <c r="L42" s="409">
        <f>TAB6INDWTJ!L12+TAB6MSWRTJ!L12+TAB6MSWNRTJ!L12+TAB6SBIOFTJ!L12+TAB6BIOGASTJ!L12+TAB6BIODIETONS!L14+TAB6LIQBIOTONS!L14</f>
        <v>0</v>
      </c>
      <c r="M42" s="409">
        <f>TAB6INDWTJ!M12+TAB6MSWRTJ!M12+TAB6MSWNRTJ!M12+TAB6SBIOFTJ!M12+TAB6BIOGASTJ!M12+TAB6BIODIETONS!M14+TAB6LIQBIOTONS!M14</f>
        <v>0</v>
      </c>
      <c r="N42" s="409">
        <f>TAB6INDWTJ!N12+TAB6MSWRTJ!N12+TAB6MSWNRTJ!N12+TAB6SBIOFTJ!N12+TAB6BIOGASTJ!N12+TAB6BIODIETONS!N14+TAB6LIQBIOTONS!N14</f>
        <v>0</v>
      </c>
      <c r="O42" s="409">
        <f>TAB6INDWTJ!O12+TAB6MSWRTJ!O12+TAB6MSWNRTJ!O12+TAB6SBIOFTJ!O12+TAB6BIOGASTJ!O12+TAB6BIODIETONS!O14+TAB6LIQBIOTONS!O14</f>
        <v>0</v>
      </c>
      <c r="P42" s="409">
        <f>TAB6INDWTJ!P12+TAB6MSWRTJ!P12+TAB6MSWNRTJ!P12+TAB6SBIOFTJ!P12+TAB6BIOGASTJ!P12+TAB6BIODIETONS!P14+TAB6LIQBIOTONS!P14</f>
        <v>0</v>
      </c>
      <c r="Q42" s="409">
        <f>TAB6INDWTJ!Q12+TAB6MSWRTJ!Q12+TAB6MSWNRTJ!Q12+TAB6SBIOFTJ!Q12+TAB6BIOGASTJ!Q12+TAB6BIODIETONS!Q14+TAB6LIQBIOTONS!Q14</f>
        <v>0</v>
      </c>
      <c r="R42" s="409">
        <f>TAB6INDWTJ!R12+TAB6MSWRTJ!R12+TAB6MSWNRTJ!R12+TAB6SBIOFTJ!R12+TAB6BIOGASTJ!R12+TAB6BIODIETONS!R14+TAB6LIQBIOTONS!R14</f>
        <v>0</v>
      </c>
      <c r="S42" s="409">
        <f>TAB6INDWTJ!S12+TAB6MSWRTJ!S12+TAB6MSWNRTJ!S12+TAB6SBIOFTJ!S12+TAB6BIOGASTJ!S12+TAB6BIODIETONS!S14+TAB6LIQBIOTONS!S14</f>
        <v>0</v>
      </c>
      <c r="T42" s="409">
        <f>TAB6INDWTJ!T12+TAB6MSWRTJ!T12+TAB6MSWNRTJ!T12+TAB6SBIOFTJ!T12+TAB6BIOGASTJ!T12+TAB6BIODIETONS!T14+TAB6LIQBIOTONS!T14</f>
        <v>0</v>
      </c>
      <c r="U42" s="409">
        <f>TAB6INDWTJ!U12+TAB6MSWRTJ!U12+TAB6MSWNRTJ!U12+TAB6SBIOFTJ!U12+TAB6BIOGASTJ!U12+TAB6BIODIETONS!U14+TAB6LIQBIOTONS!U14</f>
        <v>0</v>
      </c>
      <c r="V42" s="409">
        <f>TAB6INDWTJ!V12+TAB6MSWRTJ!V12+TAB6MSWNRTJ!V12+TAB6SBIOFTJ!V12+TAB6BIOGASTJ!V12+TAB6BIODIETONS!V14+TAB6LIQBIOTONS!V14</f>
        <v>0</v>
      </c>
      <c r="W42" s="409">
        <f>TAB6INDWTJ!W12+TAB6MSWRTJ!W12+TAB6MSWNRTJ!W12+TAB6SBIOFTJ!W12+TAB6BIOGASTJ!W12+TAB6BIODIETONS!W14+TAB6LIQBIOTONS!W14</f>
        <v>0</v>
      </c>
      <c r="X42" s="409">
        <f>TAB6INDWTJ!X12+TAB6MSWRTJ!X12+TAB6MSWNRTJ!X12+TAB6SBIOFTJ!X12+TAB6BIOGASTJ!X12+TAB6BIODIETONS!X14+TAB6LIQBIOTONS!X14</f>
        <v>0</v>
      </c>
      <c r="Y42" s="409">
        <f>TAB6INDWTJ!Y12+TAB6MSWRTJ!Y12+TAB6MSWNRTJ!Y12+TAB6SBIOFTJ!Y12+TAB6BIOGASTJ!Y12+TAB6BIODIETONS!Y14+TAB6LIQBIOTONS!Y14</f>
        <v>0</v>
      </c>
      <c r="Z42" s="409">
        <f>TAB6INDWTJ!Z12+TAB6MSWRTJ!Z12+TAB6MSWNRTJ!Z12+TAB6SBIOFTJ!Z12+TAB6BIOGASTJ!Z12+TAB6BIODIETONS!Z14+TAB6LIQBIOTONS!Z14</f>
        <v>0</v>
      </c>
      <c r="AA42" s="409">
        <f>TAB6INDWTJ!AA12+TAB6MSWRTJ!AA12+TAB6MSWNRTJ!AA12+TAB6SBIOFTJ!AA12+TAB6BIOGASTJ!AA12+TAB6BIODIETONS!AA14+TAB6LIQBIOTONS!AA14</f>
        <v>0</v>
      </c>
      <c r="AB42" s="409">
        <f>TAB6INDWTJ!AB12+TAB6MSWRTJ!AB12+TAB6MSWNRTJ!AB12+TAB6SBIOFTJ!AB12+TAB6BIOGASTJ!AB12+TAB6BIODIETONS!AB14+TAB6LIQBIOTONS!AB14</f>
        <v>0</v>
      </c>
      <c r="AC42" s="1054" t="s">
        <v>2272</v>
      </c>
      <c r="AF42" s="796"/>
      <c r="AG42" s="409">
        <f>TAB6INDWTJ!AF12+TAB6MSWRTJ!AF12+TAB6MSWNRTJ!AF12+TAB6SBIOFTJ!AF12+TAB6BIOGASTJ!AF12+TAB6BIODIETONS!AF14+TAB6LIQBIOTONS!AF14</f>
        <v>0</v>
      </c>
      <c r="AH42" s="409">
        <f>TAB6INDWTJ!AG12+TAB6MSWRTJ!AG12+TAB6MSWNRTJ!AG12+TAB6SBIOFTJ!AG12+TAB6BIOGASTJ!AG12+TAB6BIODIETONS!AG14+TAB6LIQBIOTONS!AG14</f>
        <v>0</v>
      </c>
      <c r="AI42" s="409">
        <f>TAB6INDWTJ!AH12+TAB6MSWRTJ!AH12+TAB6MSWNRTJ!AH12+TAB6SBIOFTJ!AH12+TAB6BIOGASTJ!AH12+TAB6BIODIETONS!AH14+TAB6LIQBIOTONS!AH14</f>
        <v>0</v>
      </c>
      <c r="AJ42" s="409">
        <f>TAB6INDWTJ!AI12+TAB6MSWRTJ!AI12+TAB6MSWNRTJ!AI12+TAB6SBIOFTJ!AI12+TAB6BIOGASTJ!AI12+TAB6BIODIETONS!AI14+TAB6LIQBIOTONS!AI14</f>
        <v>0</v>
      </c>
      <c r="AK42" s="409">
        <f>TAB6INDWTJ!AJ12+TAB6MSWRTJ!AJ12+TAB6MSWNRTJ!AJ12+TAB6SBIOFTJ!AJ12+TAB6BIOGASTJ!AJ12+TAB6BIODIETONS!AJ14+TAB6LIQBIOTONS!AJ14</f>
        <v>0</v>
      </c>
      <c r="AL42" s="409">
        <f>TAB6INDWTJ!AK12+TAB6MSWRTJ!AK12+TAB6MSWNRTJ!AK12+TAB6SBIOFTJ!AK12+TAB6BIOGASTJ!AK12+TAB6BIODIETONS!AK14+TAB6LIQBIOTONS!AK14</f>
        <v>0</v>
      </c>
      <c r="AM42" s="409">
        <f>TAB6INDWTJ!AL12+TAB6MSWRTJ!AL12+TAB6MSWNRTJ!AL12+TAB6SBIOFTJ!AL12+TAB6BIOGASTJ!AL12+TAB6BIODIETONS!AL14+TAB6LIQBIOTONS!AL14</f>
        <v>0</v>
      </c>
      <c r="AN42" s="409">
        <f>TAB6INDWTJ!AM12+TAB6MSWRTJ!AM12+TAB6MSWNRTJ!AM12+TAB6SBIOFTJ!AM12+TAB6BIOGASTJ!AM12+TAB6BIODIETONS!AM14+TAB6LIQBIOTONS!AM14</f>
        <v>0</v>
      </c>
      <c r="AO42" s="409">
        <f>TAB6INDWTJ!AN12+TAB6MSWRTJ!AN12+TAB6MSWNRTJ!AN12+TAB6SBIOFTJ!AN12+TAB6BIOGASTJ!AN12+TAB6BIODIETONS!AN14+TAB6LIQBIOTONS!AN14</f>
        <v>0</v>
      </c>
      <c r="AP42" s="409">
        <f>TAB6INDWTJ!AO12+TAB6MSWRTJ!AO12+TAB6MSWNRTJ!AO12+TAB6SBIOFTJ!AO12+TAB6BIOGASTJ!AO12+TAB6BIODIETONS!AO14+TAB6LIQBIOTONS!AO14</f>
        <v>0</v>
      </c>
      <c r="AQ42" s="409">
        <f>TAB6INDWTJ!AP12+TAB6MSWRTJ!AP12+TAB6MSWNRTJ!AP12+TAB6SBIOFTJ!AP12+TAB6BIOGASTJ!AP12+TAB6BIODIETONS!AP14+TAB6LIQBIOTONS!AP14</f>
        <v>0</v>
      </c>
      <c r="AR42" s="409">
        <f>TAB6INDWTJ!AQ12+TAB6MSWRTJ!AQ12+TAB6MSWNRTJ!AQ12+TAB6SBIOFTJ!AQ12+TAB6BIOGASTJ!AQ12+TAB6BIODIETONS!AQ14+TAB6LIQBIOTONS!AQ14</f>
        <v>0</v>
      </c>
      <c r="AS42" s="409">
        <f>TAB6INDWTJ!AR12+TAB6MSWRTJ!AR12+TAB6MSWNRTJ!AR12+TAB6SBIOFTJ!AR12+TAB6BIOGASTJ!AR12+TAB6BIODIETONS!AR14+TAB6LIQBIOTONS!AR14</f>
        <v>0</v>
      </c>
      <c r="AT42" s="409">
        <f>TAB6INDWTJ!AS12+TAB6MSWRTJ!AS12+TAB6MSWNRTJ!AS12+TAB6SBIOFTJ!AS12+TAB6BIOGASTJ!AS12+TAB6BIODIETONS!AS14+TAB6LIQBIOTONS!AS14</f>
        <v>0</v>
      </c>
      <c r="AU42" s="409">
        <f>TAB6INDWTJ!AT12+TAB6MSWRTJ!AT12+TAB6MSWNRTJ!AT12+TAB6SBIOFTJ!AT12+TAB6BIOGASTJ!AT12+TAB6BIODIETONS!AT14+TAB6LIQBIOTONS!AT14</f>
        <v>0</v>
      </c>
      <c r="AV42" s="409">
        <f>TAB6INDWTJ!AU12+TAB6MSWRTJ!AU12+TAB6MSWNRTJ!AU12+TAB6SBIOFTJ!AU12+TAB6BIOGASTJ!AU12+TAB6BIODIETONS!AU14+TAB6LIQBIOTONS!AU14</f>
        <v>0</v>
      </c>
      <c r="AW42" s="409">
        <f>TAB6INDWTJ!AV12+TAB6MSWRTJ!AV12+TAB6MSWNRTJ!AV12+TAB6SBIOFTJ!AV12+TAB6BIOGASTJ!AV12+TAB6BIODIETONS!AV14+TAB6LIQBIOTONS!AV14</f>
        <v>0</v>
      </c>
      <c r="AX42" s="409">
        <f>TAB6INDWTJ!AW12+TAB6MSWRTJ!AW12+TAB6MSWNRTJ!AW12+TAB6SBIOFTJ!AW12+TAB6BIOGASTJ!AW12+TAB6BIODIETONS!AW14+TAB6LIQBIOTONS!AW14</f>
        <v>0</v>
      </c>
      <c r="AY42" s="409">
        <f>TAB6INDWTJ!AX12+TAB6MSWRTJ!AX12+TAB6MSWNRTJ!AX12+TAB6SBIOFTJ!AX12+TAB6BIOGASTJ!AX12+TAB6BIODIETONS!AX14+TAB6LIQBIOTONS!AX14</f>
        <v>0</v>
      </c>
      <c r="AZ42" s="409">
        <f>TAB6INDWTJ!AY12+TAB6MSWRTJ!AY12+TAB6MSWNRTJ!AY12+TAB6SBIOFTJ!AY12+TAB6BIOGASTJ!AY12+TAB6BIODIETONS!AY14+TAB6LIQBIOTONS!AY14</f>
        <v>0</v>
      </c>
      <c r="BA42" s="409">
        <f>TAB6INDWTJ!AZ12+TAB6MSWRTJ!AZ12+TAB6MSWNRTJ!AZ12+TAB6SBIOFTJ!AZ12+TAB6BIOGASTJ!AZ12+TAB6BIODIETONS!AZ14+TAB6LIQBIOTONS!AZ14</f>
        <v>0</v>
      </c>
      <c r="BB42" s="409">
        <f>TAB6INDWTJ!BA12+TAB6MSWRTJ!BA12+TAB6MSWNRTJ!BA12+TAB6SBIOFTJ!BA12+TAB6BIOGASTJ!BA12+TAB6BIODIETONS!BA14+TAB6LIQBIOTONS!BA14</f>
        <v>0</v>
      </c>
      <c r="BC42" s="409">
        <f>TAB6INDWTJ!BB12+TAB6MSWRTJ!BB12+TAB6MSWNRTJ!BB12+TAB6SBIOFTJ!BB12+TAB6BIOGASTJ!BB12+TAB6BIODIETONS!BB14+TAB6LIQBIOTONS!BB14</f>
        <v>0</v>
      </c>
      <c r="BD42" s="409">
        <f>TAB6INDWTJ!BC12+TAB6MSWRTJ!BC12+TAB6MSWNRTJ!BC12+TAB6SBIOFTJ!BC12+TAB6BIOGASTJ!BC12+TAB6BIODIETONS!BC14+TAB6LIQBIOTONS!BC14</f>
        <v>0</v>
      </c>
      <c r="BK42" s="95" t="s">
        <v>189</v>
      </c>
      <c r="BL42" s="95" t="s">
        <v>336</v>
      </c>
      <c r="BM42" s="95" t="s">
        <v>2039</v>
      </c>
    </row>
    <row r="43" spans="1:65" s="140" customFormat="1" ht="10.5" customHeight="1">
      <c r="A43" s="775"/>
      <c r="B43" s="775"/>
      <c r="C43" s="775"/>
      <c r="D43" s="793"/>
      <c r="E43" s="409">
        <f>TAB6INDWTJ!E21+TAB6MSWRTJ!E21+TAB6MSWNRTJ!E21+TAB6SBIOFTJ!E21+TAB6BIOGASTJ!E21+TAB6BIODIETONS!E25+TAB6LIQBIOTONS!E25</f>
        <v>0</v>
      </c>
      <c r="F43" s="409">
        <f>TAB6INDWTJ!F21+TAB6MSWRTJ!F21+TAB6MSWNRTJ!F21+TAB6SBIOFTJ!F21+TAB6BIOGASTJ!F21+TAB6BIODIETONS!F25+TAB6LIQBIOTONS!F25</f>
        <v>0</v>
      </c>
      <c r="G43" s="409">
        <f>TAB6INDWTJ!G21+TAB6MSWRTJ!G21+TAB6MSWNRTJ!G21+TAB6SBIOFTJ!G21+TAB6BIOGASTJ!G21+TAB6BIODIETONS!G25+TAB6LIQBIOTONS!G25</f>
        <v>0</v>
      </c>
      <c r="H43" s="409">
        <f>TAB6INDWTJ!H21+TAB6MSWRTJ!H21+TAB6MSWNRTJ!H21+TAB6SBIOFTJ!H21+TAB6BIOGASTJ!H21+TAB6BIODIETONS!H25+TAB6LIQBIOTONS!H25</f>
        <v>0</v>
      </c>
      <c r="I43" s="409">
        <f>TAB6INDWTJ!I21+TAB6MSWRTJ!I21+TAB6MSWNRTJ!I21+TAB6SBIOFTJ!I21+TAB6BIOGASTJ!I21+TAB6BIODIETONS!I25+TAB6LIQBIOTONS!I25</f>
        <v>0</v>
      </c>
      <c r="J43" s="409">
        <f>TAB6INDWTJ!J21+TAB6MSWRTJ!J21+TAB6MSWNRTJ!J21+TAB6SBIOFTJ!J21+TAB6BIOGASTJ!J21+TAB6BIODIETONS!J25+TAB6LIQBIOTONS!J25</f>
        <v>0</v>
      </c>
      <c r="K43" s="409">
        <f>TAB6INDWTJ!K21+TAB6MSWRTJ!K21+TAB6MSWNRTJ!K21+TAB6SBIOFTJ!K21+TAB6BIOGASTJ!K21+TAB6BIODIETONS!K25+TAB6LIQBIOTONS!K25</f>
        <v>0</v>
      </c>
      <c r="L43" s="409">
        <f>TAB6INDWTJ!L21+TAB6MSWRTJ!L21+TAB6MSWNRTJ!L21+TAB6SBIOFTJ!L21+TAB6BIOGASTJ!L21+TAB6BIODIETONS!L25+TAB6LIQBIOTONS!L25</f>
        <v>0</v>
      </c>
      <c r="M43" s="409">
        <f>TAB6INDWTJ!M21+TAB6MSWRTJ!M21+TAB6MSWNRTJ!M21+TAB6SBIOFTJ!M21+TAB6BIOGASTJ!M21+TAB6BIODIETONS!M25+TAB6LIQBIOTONS!M25</f>
        <v>0</v>
      </c>
      <c r="N43" s="409">
        <f>TAB6INDWTJ!N21+TAB6MSWRTJ!N21+TAB6MSWNRTJ!N21+TAB6SBIOFTJ!N21+TAB6BIOGASTJ!N21+TAB6BIODIETONS!N25+TAB6LIQBIOTONS!N25</f>
        <v>0</v>
      </c>
      <c r="O43" s="409">
        <f>TAB6INDWTJ!O21+TAB6MSWRTJ!O21+TAB6MSWNRTJ!O21+TAB6SBIOFTJ!O21+TAB6BIOGASTJ!O21+TAB6BIODIETONS!O25+TAB6LIQBIOTONS!O25</f>
        <v>0</v>
      </c>
      <c r="P43" s="409">
        <f>TAB6INDWTJ!P21+TAB6MSWRTJ!P21+TAB6MSWNRTJ!P21+TAB6SBIOFTJ!P21+TAB6BIOGASTJ!P21+TAB6BIODIETONS!P25+TAB6LIQBIOTONS!P25</f>
        <v>0</v>
      </c>
      <c r="Q43" s="409">
        <f>TAB6INDWTJ!Q21+TAB6MSWRTJ!Q21+TAB6MSWNRTJ!Q21+TAB6SBIOFTJ!Q21+TAB6BIOGASTJ!Q21+TAB6BIODIETONS!Q25+TAB6LIQBIOTONS!Q25</f>
        <v>0</v>
      </c>
      <c r="R43" s="409">
        <f>TAB6INDWTJ!R21+TAB6MSWRTJ!R21+TAB6MSWNRTJ!R21+TAB6SBIOFTJ!R21+TAB6BIOGASTJ!R21+TAB6BIODIETONS!R25+TAB6LIQBIOTONS!R25</f>
        <v>0</v>
      </c>
      <c r="S43" s="409">
        <f>TAB6INDWTJ!S21+TAB6MSWRTJ!S21+TAB6MSWNRTJ!S21+TAB6SBIOFTJ!S21+TAB6BIOGASTJ!S21+TAB6BIODIETONS!S25+TAB6LIQBIOTONS!S25</f>
        <v>0</v>
      </c>
      <c r="T43" s="409">
        <f>TAB6INDWTJ!T21+TAB6MSWRTJ!T21+TAB6MSWNRTJ!T21+TAB6SBIOFTJ!T21+TAB6BIOGASTJ!T21+TAB6BIODIETONS!T25+TAB6LIQBIOTONS!T25</f>
        <v>0</v>
      </c>
      <c r="U43" s="409">
        <f>TAB6INDWTJ!U21+TAB6MSWRTJ!U21+TAB6MSWNRTJ!U21+TAB6SBIOFTJ!U21+TAB6BIOGASTJ!U21+TAB6BIODIETONS!U25+TAB6LIQBIOTONS!U25</f>
        <v>0</v>
      </c>
      <c r="V43" s="409">
        <f>TAB6INDWTJ!V21+TAB6MSWRTJ!V21+TAB6MSWNRTJ!V21+TAB6SBIOFTJ!V21+TAB6BIOGASTJ!V21+TAB6BIODIETONS!V25+TAB6LIQBIOTONS!V25</f>
        <v>0</v>
      </c>
      <c r="W43" s="409">
        <f>TAB6INDWTJ!W21+TAB6MSWRTJ!W21+TAB6MSWNRTJ!W21+TAB6SBIOFTJ!W21+TAB6BIOGASTJ!W21+TAB6BIODIETONS!W25+TAB6LIQBIOTONS!W25</f>
        <v>0</v>
      </c>
      <c r="X43" s="409">
        <f>TAB6INDWTJ!X21+TAB6MSWRTJ!X21+TAB6MSWNRTJ!X21+TAB6SBIOFTJ!X21+TAB6BIOGASTJ!X21+TAB6BIODIETONS!X25+TAB6LIQBIOTONS!X25</f>
        <v>0</v>
      </c>
      <c r="Y43" s="409">
        <f>TAB6INDWTJ!Y21+TAB6MSWRTJ!Y21+TAB6MSWNRTJ!Y21+TAB6SBIOFTJ!Y21+TAB6BIOGASTJ!Y21+TAB6BIODIETONS!Y25+TAB6LIQBIOTONS!Y25</f>
        <v>0</v>
      </c>
      <c r="Z43" s="409">
        <f>TAB6INDWTJ!Z21+TAB6MSWRTJ!Z21+TAB6MSWNRTJ!Z21+TAB6SBIOFTJ!Z21+TAB6BIOGASTJ!Z21+TAB6BIODIETONS!Z25+TAB6LIQBIOTONS!Z25</f>
        <v>0</v>
      </c>
      <c r="AA43" s="409">
        <f>TAB6INDWTJ!AA21+TAB6MSWRTJ!AA21+TAB6MSWNRTJ!AA21+TAB6SBIOFTJ!AA21+TAB6BIOGASTJ!AA21+TAB6BIODIETONS!AA25+TAB6LIQBIOTONS!AA25</f>
        <v>0</v>
      </c>
      <c r="AB43" s="409">
        <f>TAB6INDWTJ!AB21+TAB6MSWRTJ!AB21+TAB6MSWNRTJ!AB21+TAB6SBIOFTJ!AB21+TAB6BIOGASTJ!AB21+TAB6BIODIETONS!AB25+TAB6LIQBIOTONS!AB25</f>
        <v>0</v>
      </c>
      <c r="AC43" s="1054" t="s">
        <v>2273</v>
      </c>
      <c r="AF43" s="796"/>
      <c r="AG43" s="409">
        <f>TAB6INDWTJ!AF21+TAB6MSWRTJ!AF21+TAB6MSWNRTJ!AF21+TAB6SBIOFTJ!AF21+TAB6BIOGASTJ!AF21+TAB6BIODIETONS!AF25+TAB6LIQBIOTONS!AF25</f>
        <v>0</v>
      </c>
      <c r="AH43" s="409">
        <f>TAB6INDWTJ!AG21+TAB6MSWRTJ!AG21+TAB6MSWNRTJ!AG21+TAB6SBIOFTJ!AG21+TAB6BIOGASTJ!AG21+TAB6BIODIETONS!AG25+TAB6LIQBIOTONS!AG25</f>
        <v>0</v>
      </c>
      <c r="AI43" s="409">
        <f>TAB6INDWTJ!AH21+TAB6MSWRTJ!AH21+TAB6MSWNRTJ!AH21+TAB6SBIOFTJ!AH21+TAB6BIOGASTJ!AH21+TAB6BIODIETONS!AH25+TAB6LIQBIOTONS!AH25</f>
        <v>0</v>
      </c>
      <c r="AJ43" s="409">
        <f>TAB6INDWTJ!AI21+TAB6MSWRTJ!AI21+TAB6MSWNRTJ!AI21+TAB6SBIOFTJ!AI21+TAB6BIOGASTJ!AI21+TAB6BIODIETONS!AI25+TAB6LIQBIOTONS!AI25</f>
        <v>0</v>
      </c>
      <c r="AK43" s="409">
        <f>TAB6INDWTJ!AJ21+TAB6MSWRTJ!AJ21+TAB6MSWNRTJ!AJ21+TAB6SBIOFTJ!AJ21+TAB6BIOGASTJ!AJ21+TAB6BIODIETONS!AJ25+TAB6LIQBIOTONS!AJ25</f>
        <v>0</v>
      </c>
      <c r="AL43" s="409">
        <f>TAB6INDWTJ!AK21+TAB6MSWRTJ!AK21+TAB6MSWNRTJ!AK21+TAB6SBIOFTJ!AK21+TAB6BIOGASTJ!AK21+TAB6BIODIETONS!AK25+TAB6LIQBIOTONS!AK25</f>
        <v>0</v>
      </c>
      <c r="AM43" s="409">
        <f>TAB6INDWTJ!AL21+TAB6MSWRTJ!AL21+TAB6MSWNRTJ!AL21+TAB6SBIOFTJ!AL21+TAB6BIOGASTJ!AL21+TAB6BIODIETONS!AL25+TAB6LIQBIOTONS!AL25</f>
        <v>0</v>
      </c>
      <c r="AN43" s="409">
        <f>TAB6INDWTJ!AM21+TAB6MSWRTJ!AM21+TAB6MSWNRTJ!AM21+TAB6SBIOFTJ!AM21+TAB6BIOGASTJ!AM21+TAB6BIODIETONS!AM25+TAB6LIQBIOTONS!AM25</f>
        <v>0</v>
      </c>
      <c r="AO43" s="409">
        <f>TAB6INDWTJ!AN21+TAB6MSWRTJ!AN21+TAB6MSWNRTJ!AN21+TAB6SBIOFTJ!AN21+TAB6BIOGASTJ!AN21+TAB6BIODIETONS!AN25+TAB6LIQBIOTONS!AN25</f>
        <v>0</v>
      </c>
      <c r="AP43" s="409">
        <f>TAB6INDWTJ!AO21+TAB6MSWRTJ!AO21+TAB6MSWNRTJ!AO21+TAB6SBIOFTJ!AO21+TAB6BIOGASTJ!AO21+TAB6BIODIETONS!AO25+TAB6LIQBIOTONS!AO25</f>
        <v>0</v>
      </c>
      <c r="AQ43" s="409">
        <f>TAB6INDWTJ!AP21+TAB6MSWRTJ!AP21+TAB6MSWNRTJ!AP21+TAB6SBIOFTJ!AP21+TAB6BIOGASTJ!AP21+TAB6BIODIETONS!AP25+TAB6LIQBIOTONS!AP25</f>
        <v>0</v>
      </c>
      <c r="AR43" s="409">
        <f>TAB6INDWTJ!AQ21+TAB6MSWRTJ!AQ21+TAB6MSWNRTJ!AQ21+TAB6SBIOFTJ!AQ21+TAB6BIOGASTJ!AQ21+TAB6BIODIETONS!AQ25+TAB6LIQBIOTONS!AQ25</f>
        <v>0</v>
      </c>
      <c r="AS43" s="409">
        <f>TAB6INDWTJ!AR21+TAB6MSWRTJ!AR21+TAB6MSWNRTJ!AR21+TAB6SBIOFTJ!AR21+TAB6BIOGASTJ!AR21+TAB6BIODIETONS!AR25+TAB6LIQBIOTONS!AR25</f>
        <v>0</v>
      </c>
      <c r="AT43" s="409">
        <f>TAB6INDWTJ!AS21+TAB6MSWRTJ!AS21+TAB6MSWNRTJ!AS21+TAB6SBIOFTJ!AS21+TAB6BIOGASTJ!AS21+TAB6BIODIETONS!AS25+TAB6LIQBIOTONS!AS25</f>
        <v>0</v>
      </c>
      <c r="AU43" s="409">
        <f>TAB6INDWTJ!AT21+TAB6MSWRTJ!AT21+TAB6MSWNRTJ!AT21+TAB6SBIOFTJ!AT21+TAB6BIOGASTJ!AT21+TAB6BIODIETONS!AT25+TAB6LIQBIOTONS!AT25</f>
        <v>0</v>
      </c>
      <c r="AV43" s="409">
        <f>TAB6INDWTJ!AU21+TAB6MSWRTJ!AU21+TAB6MSWNRTJ!AU21+TAB6SBIOFTJ!AU21+TAB6BIOGASTJ!AU21+TAB6BIODIETONS!AU25+TAB6LIQBIOTONS!AU25</f>
        <v>0</v>
      </c>
      <c r="AW43" s="409">
        <f>TAB6INDWTJ!AV21+TAB6MSWRTJ!AV21+TAB6MSWNRTJ!AV21+TAB6SBIOFTJ!AV21+TAB6BIOGASTJ!AV21+TAB6BIODIETONS!AV25+TAB6LIQBIOTONS!AV25</f>
        <v>0</v>
      </c>
      <c r="AX43" s="409">
        <f>TAB6INDWTJ!AW21+TAB6MSWRTJ!AW21+TAB6MSWNRTJ!AW21+TAB6SBIOFTJ!AW21+TAB6BIOGASTJ!AW21+TAB6BIODIETONS!AW25+TAB6LIQBIOTONS!AW25</f>
        <v>0</v>
      </c>
      <c r="AY43" s="409">
        <f>TAB6INDWTJ!AX21+TAB6MSWRTJ!AX21+TAB6MSWNRTJ!AX21+TAB6SBIOFTJ!AX21+TAB6BIOGASTJ!AX21+TAB6BIODIETONS!AX25+TAB6LIQBIOTONS!AX25</f>
        <v>0</v>
      </c>
      <c r="AZ43" s="409">
        <f>TAB6INDWTJ!AY21+TAB6MSWRTJ!AY21+TAB6MSWNRTJ!AY21+TAB6SBIOFTJ!AY21+TAB6BIOGASTJ!AY21+TAB6BIODIETONS!AY25+TAB6LIQBIOTONS!AY25</f>
        <v>0</v>
      </c>
      <c r="BA43" s="409">
        <f>TAB6INDWTJ!AZ21+TAB6MSWRTJ!AZ21+TAB6MSWNRTJ!AZ21+TAB6SBIOFTJ!AZ21+TAB6BIOGASTJ!AZ21+TAB6BIODIETONS!AZ25+TAB6LIQBIOTONS!AZ25</f>
        <v>0</v>
      </c>
      <c r="BB43" s="409">
        <f>TAB6INDWTJ!BA21+TAB6MSWRTJ!BA21+TAB6MSWNRTJ!BA21+TAB6SBIOFTJ!BA21+TAB6BIOGASTJ!BA21+TAB6BIODIETONS!BA25+TAB6LIQBIOTONS!BA25</f>
        <v>0</v>
      </c>
      <c r="BC43" s="409">
        <f>TAB6INDWTJ!BB21+TAB6MSWRTJ!BB21+TAB6MSWNRTJ!BB21+TAB6SBIOFTJ!BB21+TAB6BIOGASTJ!BB21+TAB6BIODIETONS!BB25+TAB6LIQBIOTONS!BB25</f>
        <v>0</v>
      </c>
      <c r="BD43" s="409">
        <f>TAB6INDWTJ!BC21+TAB6MSWRTJ!BC21+TAB6MSWNRTJ!BC21+TAB6SBIOFTJ!BC21+TAB6BIOGASTJ!BC21+TAB6BIODIETONS!BC25+TAB6LIQBIOTONS!BC25</f>
        <v>0</v>
      </c>
      <c r="BK43" s="95" t="s">
        <v>191</v>
      </c>
      <c r="BL43" s="95" t="s">
        <v>338</v>
      </c>
      <c r="BM43" s="95" t="s">
        <v>2040</v>
      </c>
    </row>
    <row r="44" spans="1:65" s="140" customFormat="1" ht="10.5" customHeight="1">
      <c r="A44" s="775"/>
      <c r="B44" s="775"/>
      <c r="C44" s="775"/>
      <c r="D44" s="793"/>
      <c r="E44" s="409">
        <f>TAB6INDWTJ!E25+TAB6MSWRTJ!E25+TAB6MSWNRTJ!E25+TAB6SBIOFTJ!E25+TAB6BIOGASTJ!E25+TAB6BIODIETONS!E30+TAB6LIQBIOTONS!E30</f>
        <v>0</v>
      </c>
      <c r="F44" s="409">
        <f>TAB6INDWTJ!F25+TAB6MSWRTJ!F25+TAB6MSWNRTJ!F25+TAB6SBIOFTJ!F25+TAB6BIOGASTJ!F25+TAB6BIODIETONS!F30+TAB6LIQBIOTONS!F30</f>
        <v>0</v>
      </c>
      <c r="G44" s="409">
        <f>TAB6INDWTJ!G25+TAB6MSWRTJ!G25+TAB6MSWNRTJ!G25+TAB6SBIOFTJ!G25+TAB6BIOGASTJ!G25+TAB6BIODIETONS!G30+TAB6LIQBIOTONS!G30</f>
        <v>0</v>
      </c>
      <c r="H44" s="409">
        <f>TAB6INDWTJ!H25+TAB6MSWRTJ!H25+TAB6MSWNRTJ!H25+TAB6SBIOFTJ!H25+TAB6BIOGASTJ!H25+TAB6BIODIETONS!H30+TAB6LIQBIOTONS!H30</f>
        <v>0</v>
      </c>
      <c r="I44" s="409">
        <f>TAB6INDWTJ!I25+TAB6MSWRTJ!I25+TAB6MSWNRTJ!I25+TAB6SBIOFTJ!I25+TAB6BIOGASTJ!I25+TAB6BIODIETONS!I30+TAB6LIQBIOTONS!I30</f>
        <v>0</v>
      </c>
      <c r="J44" s="409">
        <f>TAB6INDWTJ!J25+TAB6MSWRTJ!J25+TAB6MSWNRTJ!J25+TAB6SBIOFTJ!J25+TAB6BIOGASTJ!J25+TAB6BIODIETONS!J30+TAB6LIQBIOTONS!J30</f>
        <v>0</v>
      </c>
      <c r="K44" s="409">
        <f>TAB6INDWTJ!K25+TAB6MSWRTJ!K25+TAB6MSWNRTJ!K25+TAB6SBIOFTJ!K25+TAB6BIOGASTJ!K25+TAB6BIODIETONS!K30+TAB6LIQBIOTONS!K30</f>
        <v>0</v>
      </c>
      <c r="L44" s="409">
        <f>TAB6INDWTJ!L25+TAB6MSWRTJ!L25+TAB6MSWNRTJ!L25+TAB6SBIOFTJ!L25+TAB6BIOGASTJ!L25+TAB6BIODIETONS!L30+TAB6LIQBIOTONS!L30</f>
        <v>0</v>
      </c>
      <c r="M44" s="409">
        <f>TAB6INDWTJ!M25+TAB6MSWRTJ!M25+TAB6MSWNRTJ!M25+TAB6SBIOFTJ!M25+TAB6BIOGASTJ!M25+TAB6BIODIETONS!M30+TAB6LIQBIOTONS!M30</f>
        <v>0</v>
      </c>
      <c r="N44" s="409">
        <f>TAB6INDWTJ!N25+TAB6MSWRTJ!N25+TAB6MSWNRTJ!N25+TAB6SBIOFTJ!N25+TAB6BIOGASTJ!N25+TAB6BIODIETONS!N30+TAB6LIQBIOTONS!N30</f>
        <v>0</v>
      </c>
      <c r="O44" s="409">
        <f>TAB6INDWTJ!O25+TAB6MSWRTJ!O25+TAB6MSWNRTJ!O25+TAB6SBIOFTJ!O25+TAB6BIOGASTJ!O25+TAB6BIODIETONS!O30+TAB6LIQBIOTONS!O30</f>
        <v>0</v>
      </c>
      <c r="P44" s="409">
        <f>TAB6INDWTJ!P25+TAB6MSWRTJ!P25+TAB6MSWNRTJ!P25+TAB6SBIOFTJ!P25+TAB6BIOGASTJ!P25+TAB6BIODIETONS!P30+TAB6LIQBIOTONS!P30</f>
        <v>0</v>
      </c>
      <c r="Q44" s="409">
        <f>TAB6INDWTJ!Q25+TAB6MSWRTJ!Q25+TAB6MSWNRTJ!Q25+TAB6SBIOFTJ!Q25+TAB6BIOGASTJ!Q25+TAB6BIODIETONS!Q30+TAB6LIQBIOTONS!Q30</f>
        <v>0</v>
      </c>
      <c r="R44" s="409">
        <f>TAB6INDWTJ!R25+TAB6MSWRTJ!R25+TAB6MSWNRTJ!R25+TAB6SBIOFTJ!R25+TAB6BIOGASTJ!R25+TAB6BIODIETONS!R30+TAB6LIQBIOTONS!R30</f>
        <v>0</v>
      </c>
      <c r="S44" s="409">
        <f>TAB6INDWTJ!S25+TAB6MSWRTJ!S25+TAB6MSWNRTJ!S25+TAB6SBIOFTJ!S25+TAB6BIOGASTJ!S25+TAB6BIODIETONS!S30+TAB6LIQBIOTONS!S30</f>
        <v>0</v>
      </c>
      <c r="T44" s="409">
        <f>TAB6INDWTJ!T25+TAB6MSWRTJ!T25+TAB6MSWNRTJ!T25+TAB6SBIOFTJ!T25+TAB6BIOGASTJ!T25+TAB6BIODIETONS!T30+TAB6LIQBIOTONS!T30</f>
        <v>0</v>
      </c>
      <c r="U44" s="409">
        <f>TAB6INDWTJ!U25+TAB6MSWRTJ!U25+TAB6MSWNRTJ!U25+TAB6SBIOFTJ!U25+TAB6BIOGASTJ!U25+TAB6BIODIETONS!U30+TAB6LIQBIOTONS!U30</f>
        <v>0</v>
      </c>
      <c r="V44" s="409">
        <f>TAB6INDWTJ!V25+TAB6MSWRTJ!V25+TAB6MSWNRTJ!V25+TAB6SBIOFTJ!V25+TAB6BIOGASTJ!V25+TAB6BIODIETONS!V30+TAB6LIQBIOTONS!V30</f>
        <v>0</v>
      </c>
      <c r="W44" s="409">
        <f>TAB6INDWTJ!W25+TAB6MSWRTJ!W25+TAB6MSWNRTJ!W25+TAB6SBIOFTJ!W25+TAB6BIOGASTJ!W25+TAB6BIODIETONS!W30+TAB6LIQBIOTONS!W30</f>
        <v>0</v>
      </c>
      <c r="X44" s="409">
        <f>TAB6INDWTJ!X25+TAB6MSWRTJ!X25+TAB6MSWNRTJ!X25+TAB6SBIOFTJ!X25+TAB6BIOGASTJ!X25+TAB6BIODIETONS!X30+TAB6LIQBIOTONS!X30</f>
        <v>0</v>
      </c>
      <c r="Y44" s="409">
        <f>TAB6INDWTJ!Y25+TAB6MSWRTJ!Y25+TAB6MSWNRTJ!Y25+TAB6SBIOFTJ!Y25+TAB6BIOGASTJ!Y25+TAB6BIODIETONS!Y30+TAB6LIQBIOTONS!Y30</f>
        <v>0</v>
      </c>
      <c r="Z44" s="409">
        <f>TAB6INDWTJ!Z25+TAB6MSWRTJ!Z25+TAB6MSWNRTJ!Z25+TAB6SBIOFTJ!Z25+TAB6BIOGASTJ!Z25+TAB6BIODIETONS!Z30+TAB6LIQBIOTONS!Z30</f>
        <v>0</v>
      </c>
      <c r="AA44" s="409">
        <f>TAB6INDWTJ!AA25+TAB6MSWRTJ!AA25+TAB6MSWNRTJ!AA25+TAB6SBIOFTJ!AA25+TAB6BIOGASTJ!AA25+TAB6BIODIETONS!AA30+TAB6LIQBIOTONS!AA30</f>
        <v>0</v>
      </c>
      <c r="AB44" s="409">
        <f>TAB6INDWTJ!AB25+TAB6MSWRTJ!AB25+TAB6MSWNRTJ!AB25+TAB6SBIOFTJ!AB25+TAB6BIOGASTJ!AB25+TAB6BIODIETONS!AB30+TAB6LIQBIOTONS!AB30</f>
        <v>0</v>
      </c>
      <c r="AC44" s="1054" t="s">
        <v>2154</v>
      </c>
      <c r="AF44" s="796"/>
      <c r="AG44" s="409">
        <f>TAB6INDWTJ!AF25+TAB6MSWRTJ!AF25+TAB6MSWNRTJ!AF25+TAB6SBIOFTJ!AF25+TAB6BIOGASTJ!AF25+TAB6BIODIETONS!AF30+TAB6LIQBIOTONS!AF30</f>
        <v>0</v>
      </c>
      <c r="AH44" s="409">
        <f>TAB6INDWTJ!AG25+TAB6MSWRTJ!AG25+TAB6MSWNRTJ!AG25+TAB6SBIOFTJ!AG25+TAB6BIOGASTJ!AG25+TAB6BIODIETONS!AG30+TAB6LIQBIOTONS!AG30</f>
        <v>0</v>
      </c>
      <c r="AI44" s="409">
        <f>TAB6INDWTJ!AH25+TAB6MSWRTJ!AH25+TAB6MSWNRTJ!AH25+TAB6SBIOFTJ!AH25+TAB6BIOGASTJ!AH25+TAB6BIODIETONS!AH30+TAB6LIQBIOTONS!AH30</f>
        <v>0</v>
      </c>
      <c r="AJ44" s="409">
        <f>TAB6INDWTJ!AI25+TAB6MSWRTJ!AI25+TAB6MSWNRTJ!AI25+TAB6SBIOFTJ!AI25+TAB6BIOGASTJ!AI25+TAB6BIODIETONS!AI30+TAB6LIQBIOTONS!AI30</f>
        <v>0</v>
      </c>
      <c r="AK44" s="409">
        <f>TAB6INDWTJ!AJ25+TAB6MSWRTJ!AJ25+TAB6MSWNRTJ!AJ25+TAB6SBIOFTJ!AJ25+TAB6BIOGASTJ!AJ25+TAB6BIODIETONS!AJ30+TAB6LIQBIOTONS!AJ30</f>
        <v>0</v>
      </c>
      <c r="AL44" s="409">
        <f>TAB6INDWTJ!AK25+TAB6MSWRTJ!AK25+TAB6MSWNRTJ!AK25+TAB6SBIOFTJ!AK25+TAB6BIOGASTJ!AK25+TAB6BIODIETONS!AK30+TAB6LIQBIOTONS!AK30</f>
        <v>0</v>
      </c>
      <c r="AM44" s="409">
        <f>TAB6INDWTJ!AL25+TAB6MSWRTJ!AL25+TAB6MSWNRTJ!AL25+TAB6SBIOFTJ!AL25+TAB6BIOGASTJ!AL25+TAB6BIODIETONS!AL30+TAB6LIQBIOTONS!AL30</f>
        <v>0</v>
      </c>
      <c r="AN44" s="409">
        <f>TAB6INDWTJ!AM25+TAB6MSWRTJ!AM25+TAB6MSWNRTJ!AM25+TAB6SBIOFTJ!AM25+TAB6BIOGASTJ!AM25+TAB6BIODIETONS!AM30+TAB6LIQBIOTONS!AM30</f>
        <v>0</v>
      </c>
      <c r="AO44" s="409">
        <f>TAB6INDWTJ!AN25+TAB6MSWRTJ!AN25+TAB6MSWNRTJ!AN25+TAB6SBIOFTJ!AN25+TAB6BIOGASTJ!AN25+TAB6BIODIETONS!AN30+TAB6LIQBIOTONS!AN30</f>
        <v>0</v>
      </c>
      <c r="AP44" s="409">
        <f>TAB6INDWTJ!AO25+TAB6MSWRTJ!AO25+TAB6MSWNRTJ!AO25+TAB6SBIOFTJ!AO25+TAB6BIOGASTJ!AO25+TAB6BIODIETONS!AO30+TAB6LIQBIOTONS!AO30</f>
        <v>0</v>
      </c>
      <c r="AQ44" s="409">
        <f>TAB6INDWTJ!AP25+TAB6MSWRTJ!AP25+TAB6MSWNRTJ!AP25+TAB6SBIOFTJ!AP25+TAB6BIOGASTJ!AP25+TAB6BIODIETONS!AP30+TAB6LIQBIOTONS!AP30</f>
        <v>0</v>
      </c>
      <c r="AR44" s="409">
        <f>TAB6INDWTJ!AQ25+TAB6MSWRTJ!AQ25+TAB6MSWNRTJ!AQ25+TAB6SBIOFTJ!AQ25+TAB6BIOGASTJ!AQ25+TAB6BIODIETONS!AQ30+TAB6LIQBIOTONS!AQ30</f>
        <v>0</v>
      </c>
      <c r="AS44" s="409">
        <f>TAB6INDWTJ!AR25+TAB6MSWRTJ!AR25+TAB6MSWNRTJ!AR25+TAB6SBIOFTJ!AR25+TAB6BIOGASTJ!AR25+TAB6BIODIETONS!AR30+TAB6LIQBIOTONS!AR30</f>
        <v>0</v>
      </c>
      <c r="AT44" s="409">
        <f>TAB6INDWTJ!AS25+TAB6MSWRTJ!AS25+TAB6MSWNRTJ!AS25+TAB6SBIOFTJ!AS25+TAB6BIOGASTJ!AS25+TAB6BIODIETONS!AS30+TAB6LIQBIOTONS!AS30</f>
        <v>0</v>
      </c>
      <c r="AU44" s="409">
        <f>TAB6INDWTJ!AT25+TAB6MSWRTJ!AT25+TAB6MSWNRTJ!AT25+TAB6SBIOFTJ!AT25+TAB6BIOGASTJ!AT25+TAB6BIODIETONS!AT30+TAB6LIQBIOTONS!AT30</f>
        <v>0</v>
      </c>
      <c r="AV44" s="409">
        <f>TAB6INDWTJ!AU25+TAB6MSWRTJ!AU25+TAB6MSWNRTJ!AU25+TAB6SBIOFTJ!AU25+TAB6BIOGASTJ!AU25+TAB6BIODIETONS!AU30+TAB6LIQBIOTONS!AU30</f>
        <v>0</v>
      </c>
      <c r="AW44" s="409">
        <f>TAB6INDWTJ!AV25+TAB6MSWRTJ!AV25+TAB6MSWNRTJ!AV25+TAB6SBIOFTJ!AV25+TAB6BIOGASTJ!AV25+TAB6BIODIETONS!AV30+TAB6LIQBIOTONS!AV30</f>
        <v>0</v>
      </c>
      <c r="AX44" s="409">
        <f>TAB6INDWTJ!AW25+TAB6MSWRTJ!AW25+TAB6MSWNRTJ!AW25+TAB6SBIOFTJ!AW25+TAB6BIOGASTJ!AW25+TAB6BIODIETONS!AW30+TAB6LIQBIOTONS!AW30</f>
        <v>0</v>
      </c>
      <c r="AY44" s="409">
        <f>TAB6INDWTJ!AX25+TAB6MSWRTJ!AX25+TAB6MSWNRTJ!AX25+TAB6SBIOFTJ!AX25+TAB6BIOGASTJ!AX25+TAB6BIODIETONS!AX30+TAB6LIQBIOTONS!AX30</f>
        <v>0</v>
      </c>
      <c r="AZ44" s="409">
        <f>TAB6INDWTJ!AY25+TAB6MSWRTJ!AY25+TAB6MSWNRTJ!AY25+TAB6SBIOFTJ!AY25+TAB6BIOGASTJ!AY25+TAB6BIODIETONS!AY30+TAB6LIQBIOTONS!AY30</f>
        <v>0</v>
      </c>
      <c r="BA44" s="409">
        <f>TAB6INDWTJ!AZ25+TAB6MSWRTJ!AZ25+TAB6MSWNRTJ!AZ25+TAB6SBIOFTJ!AZ25+TAB6BIOGASTJ!AZ25+TAB6BIODIETONS!AZ30+TAB6LIQBIOTONS!AZ30</f>
        <v>0</v>
      </c>
      <c r="BB44" s="409">
        <f>TAB6INDWTJ!BA25+TAB6MSWRTJ!BA25+TAB6MSWNRTJ!BA25+TAB6SBIOFTJ!BA25+TAB6BIOGASTJ!BA25+TAB6BIODIETONS!BA30+TAB6LIQBIOTONS!BA30</f>
        <v>0</v>
      </c>
      <c r="BC44" s="409">
        <f>TAB6INDWTJ!BB25+TAB6MSWRTJ!BB25+TAB6MSWNRTJ!BB25+TAB6SBIOFTJ!BB25+TAB6BIOGASTJ!BB25+TAB6BIODIETONS!BB30+TAB6LIQBIOTONS!BB30</f>
        <v>0</v>
      </c>
      <c r="BD44" s="409">
        <f>TAB6INDWTJ!BC25+TAB6MSWRTJ!BC25+TAB6MSWNRTJ!BC25+TAB6SBIOFTJ!BC25+TAB6BIOGASTJ!BC25+TAB6BIODIETONS!BC30+TAB6LIQBIOTONS!BC30</f>
        <v>0</v>
      </c>
      <c r="BK44" s="95" t="s">
        <v>192</v>
      </c>
      <c r="BL44" s="95" t="s">
        <v>339</v>
      </c>
      <c r="BM44" s="95" t="s">
        <v>1933</v>
      </c>
    </row>
    <row r="45" spans="1:65" s="140" customFormat="1" ht="10.5" customHeight="1">
      <c r="A45" s="775"/>
      <c r="B45" s="775"/>
      <c r="C45" s="775"/>
      <c r="D45" s="775"/>
      <c r="E45" s="408">
        <f t="shared" ref="E45:W45" si="19">SUM(E46:E49)</f>
        <v>0</v>
      </c>
      <c r="F45" s="408">
        <f t="shared" si="19"/>
        <v>0</v>
      </c>
      <c r="G45" s="408">
        <f t="shared" si="19"/>
        <v>0</v>
      </c>
      <c r="H45" s="408">
        <f t="shared" si="19"/>
        <v>0</v>
      </c>
      <c r="I45" s="408">
        <f t="shared" si="19"/>
        <v>0</v>
      </c>
      <c r="J45" s="408">
        <f t="shared" si="19"/>
        <v>0</v>
      </c>
      <c r="K45" s="408">
        <f t="shared" si="19"/>
        <v>0</v>
      </c>
      <c r="L45" s="408">
        <f t="shared" si="19"/>
        <v>0</v>
      </c>
      <c r="M45" s="408">
        <f t="shared" si="19"/>
        <v>0</v>
      </c>
      <c r="N45" s="408">
        <f t="shared" si="19"/>
        <v>0</v>
      </c>
      <c r="O45" s="408">
        <f t="shared" si="19"/>
        <v>0</v>
      </c>
      <c r="P45" s="408">
        <f t="shared" si="19"/>
        <v>0</v>
      </c>
      <c r="Q45" s="408">
        <f t="shared" si="19"/>
        <v>0</v>
      </c>
      <c r="R45" s="408">
        <f t="shared" si="19"/>
        <v>0</v>
      </c>
      <c r="S45" s="408">
        <f t="shared" si="19"/>
        <v>0</v>
      </c>
      <c r="T45" s="408">
        <f t="shared" si="19"/>
        <v>0</v>
      </c>
      <c r="U45" s="408">
        <f t="shared" si="19"/>
        <v>0</v>
      </c>
      <c r="V45" s="408">
        <f t="shared" si="19"/>
        <v>0</v>
      </c>
      <c r="W45" s="408">
        <f t="shared" si="19"/>
        <v>0</v>
      </c>
      <c r="X45" s="408">
        <f>SUM(X46:X49)</f>
        <v>0</v>
      </c>
      <c r="Y45" s="408">
        <f>SUM(Y46:Y49)</f>
        <v>0</v>
      </c>
      <c r="Z45" s="408">
        <f>SUM(Z46:Z49)</f>
        <v>0</v>
      </c>
      <c r="AA45" s="408">
        <f>SUM(AA46:AA49)</f>
        <v>0</v>
      </c>
      <c r="AB45" s="408">
        <f>SUM(AB46:AB49)</f>
        <v>0</v>
      </c>
      <c r="AC45" s="1077" t="s">
        <v>2270</v>
      </c>
      <c r="AF45" s="796"/>
      <c r="AG45" s="408">
        <f t="shared" ref="AG45:BD45" si="20">SUM(AG46:AG49)</f>
        <v>0</v>
      </c>
      <c r="AH45" s="408">
        <f t="shared" si="20"/>
        <v>0</v>
      </c>
      <c r="AI45" s="408">
        <f t="shared" si="20"/>
        <v>0</v>
      </c>
      <c r="AJ45" s="408">
        <f t="shared" si="20"/>
        <v>0</v>
      </c>
      <c r="AK45" s="408">
        <f t="shared" si="20"/>
        <v>0</v>
      </c>
      <c r="AL45" s="408">
        <f t="shared" si="20"/>
        <v>0</v>
      </c>
      <c r="AM45" s="408">
        <f t="shared" si="20"/>
        <v>0</v>
      </c>
      <c r="AN45" s="408">
        <f t="shared" si="20"/>
        <v>0</v>
      </c>
      <c r="AO45" s="408">
        <f t="shared" si="20"/>
        <v>0</v>
      </c>
      <c r="AP45" s="408">
        <f t="shared" si="20"/>
        <v>0</v>
      </c>
      <c r="AQ45" s="408">
        <f t="shared" si="20"/>
        <v>0</v>
      </c>
      <c r="AR45" s="408">
        <f t="shared" si="20"/>
        <v>0</v>
      </c>
      <c r="AS45" s="408">
        <f t="shared" si="20"/>
        <v>0</v>
      </c>
      <c r="AT45" s="408">
        <f t="shared" si="20"/>
        <v>0</v>
      </c>
      <c r="AU45" s="408">
        <f t="shared" si="20"/>
        <v>0</v>
      </c>
      <c r="AV45" s="408">
        <f t="shared" si="20"/>
        <v>0</v>
      </c>
      <c r="AW45" s="408">
        <f t="shared" si="20"/>
        <v>0</v>
      </c>
      <c r="AX45" s="408">
        <f t="shared" si="20"/>
        <v>0</v>
      </c>
      <c r="AY45" s="408">
        <f t="shared" si="20"/>
        <v>0</v>
      </c>
      <c r="AZ45" s="408">
        <f>SUM(AZ46:AZ49)</f>
        <v>0</v>
      </c>
      <c r="BA45" s="408">
        <f>SUM(BA46:BA49)</f>
        <v>0</v>
      </c>
      <c r="BB45" s="408">
        <f>SUM(BB46:BB49)</f>
        <v>0</v>
      </c>
      <c r="BC45" s="408">
        <f>SUM(BC46:BC49)</f>
        <v>0</v>
      </c>
      <c r="BD45" s="408">
        <f t="shared" si="20"/>
        <v>0</v>
      </c>
      <c r="BK45" s="95" t="s">
        <v>678</v>
      </c>
      <c r="BL45" s="95" t="s">
        <v>627</v>
      </c>
      <c r="BM45" s="95" t="s">
        <v>2003</v>
      </c>
    </row>
    <row r="46" spans="1:65" s="140" customFormat="1" ht="10.5" customHeight="1">
      <c r="A46" s="775"/>
      <c r="B46" s="775"/>
      <c r="C46" s="775"/>
      <c r="D46" s="775"/>
      <c r="E46" s="409">
        <f>TAB6INDWTJ!E13+TAB6MSWRTJ!E13+TAB6MSWNRTJ!E13+TAB6SBIOFTJ!E13+TAB6BIOGASTJ!E13+TAB6BIODIETONS!E15+TAB6LIQBIOTONS!E15</f>
        <v>0</v>
      </c>
      <c r="F46" s="409">
        <f>TAB6INDWTJ!F13+TAB6MSWRTJ!F13+TAB6MSWNRTJ!F13+TAB6SBIOFTJ!F13+TAB6BIOGASTJ!F13+TAB6BIODIETONS!F15+TAB6LIQBIOTONS!F15</f>
        <v>0</v>
      </c>
      <c r="G46" s="409">
        <f>TAB6INDWTJ!G13+TAB6MSWRTJ!G13+TAB6MSWNRTJ!G13+TAB6SBIOFTJ!G13+TAB6BIOGASTJ!G13+TAB6BIODIETONS!G15+TAB6LIQBIOTONS!G15</f>
        <v>0</v>
      </c>
      <c r="H46" s="409">
        <f>TAB6INDWTJ!H13+TAB6MSWRTJ!H13+TAB6MSWNRTJ!H13+TAB6SBIOFTJ!H13+TAB6BIOGASTJ!H13+TAB6BIODIETONS!H15+TAB6LIQBIOTONS!H15</f>
        <v>0</v>
      </c>
      <c r="I46" s="409">
        <f>TAB6INDWTJ!I13+TAB6MSWRTJ!I13+TAB6MSWNRTJ!I13+TAB6SBIOFTJ!I13+TAB6BIOGASTJ!I13+TAB6BIODIETONS!I15+TAB6LIQBIOTONS!I15</f>
        <v>0</v>
      </c>
      <c r="J46" s="409">
        <f>TAB6INDWTJ!J13+TAB6MSWRTJ!J13+TAB6MSWNRTJ!J13+TAB6SBIOFTJ!J13+TAB6BIOGASTJ!J13+TAB6BIODIETONS!J15+TAB6LIQBIOTONS!J15</f>
        <v>0</v>
      </c>
      <c r="K46" s="409">
        <f>TAB6INDWTJ!K13+TAB6MSWRTJ!K13+TAB6MSWNRTJ!K13+TAB6SBIOFTJ!K13+TAB6BIOGASTJ!K13+TAB6BIODIETONS!K15+TAB6LIQBIOTONS!K15</f>
        <v>0</v>
      </c>
      <c r="L46" s="409">
        <f>TAB6INDWTJ!L13+TAB6MSWRTJ!L13+TAB6MSWNRTJ!L13+TAB6SBIOFTJ!L13+TAB6BIOGASTJ!L13+TAB6BIODIETONS!L15+TAB6LIQBIOTONS!L15</f>
        <v>0</v>
      </c>
      <c r="M46" s="409">
        <f>TAB6INDWTJ!M13+TAB6MSWRTJ!M13+TAB6MSWNRTJ!M13+TAB6SBIOFTJ!M13+TAB6BIOGASTJ!M13+TAB6BIODIETONS!M15+TAB6LIQBIOTONS!M15</f>
        <v>0</v>
      </c>
      <c r="N46" s="409">
        <f>TAB6INDWTJ!N13+TAB6MSWRTJ!N13+TAB6MSWNRTJ!N13+TAB6SBIOFTJ!N13+TAB6BIOGASTJ!N13+TAB6BIODIETONS!N15+TAB6LIQBIOTONS!N15</f>
        <v>0</v>
      </c>
      <c r="O46" s="409">
        <f>TAB6INDWTJ!O13+TAB6MSWRTJ!O13+TAB6MSWNRTJ!O13+TAB6SBIOFTJ!O13+TAB6BIOGASTJ!O13+TAB6BIODIETONS!O15+TAB6LIQBIOTONS!O15</f>
        <v>0</v>
      </c>
      <c r="P46" s="409">
        <f>TAB6INDWTJ!P13+TAB6MSWRTJ!P13+TAB6MSWNRTJ!P13+TAB6SBIOFTJ!P13+TAB6BIOGASTJ!P13+TAB6BIODIETONS!P15+TAB6LIQBIOTONS!P15</f>
        <v>0</v>
      </c>
      <c r="Q46" s="409">
        <f>TAB6INDWTJ!Q13+TAB6MSWRTJ!Q13+TAB6MSWNRTJ!Q13+TAB6SBIOFTJ!Q13+TAB6BIOGASTJ!Q13+TAB6BIODIETONS!Q15+TAB6LIQBIOTONS!Q15</f>
        <v>0</v>
      </c>
      <c r="R46" s="409">
        <f>TAB6INDWTJ!R13+TAB6MSWRTJ!R13+TAB6MSWNRTJ!R13+TAB6SBIOFTJ!R13+TAB6BIOGASTJ!R13+TAB6BIODIETONS!R15+TAB6LIQBIOTONS!R15</f>
        <v>0</v>
      </c>
      <c r="S46" s="409">
        <f>TAB6INDWTJ!S13+TAB6MSWRTJ!S13+TAB6MSWNRTJ!S13+TAB6SBIOFTJ!S13+TAB6BIOGASTJ!S13+TAB6BIODIETONS!S15+TAB6LIQBIOTONS!S15</f>
        <v>0</v>
      </c>
      <c r="T46" s="409">
        <f>TAB6INDWTJ!T13+TAB6MSWRTJ!T13+TAB6MSWNRTJ!T13+TAB6SBIOFTJ!T13+TAB6BIOGASTJ!T13+TAB6BIODIETONS!T15+TAB6LIQBIOTONS!T15</f>
        <v>0</v>
      </c>
      <c r="U46" s="409">
        <f>TAB6INDWTJ!U13+TAB6MSWRTJ!U13+TAB6MSWNRTJ!U13+TAB6SBIOFTJ!U13+TAB6BIOGASTJ!U13+TAB6BIODIETONS!U15+TAB6LIQBIOTONS!U15</f>
        <v>0</v>
      </c>
      <c r="V46" s="409">
        <f>TAB6INDWTJ!V13+TAB6MSWRTJ!V13+TAB6MSWNRTJ!V13+TAB6SBIOFTJ!V13+TAB6BIOGASTJ!V13+TAB6BIODIETONS!V15+TAB6LIQBIOTONS!V15</f>
        <v>0</v>
      </c>
      <c r="W46" s="409">
        <f>TAB6INDWTJ!W13+TAB6MSWRTJ!W13+TAB6MSWNRTJ!W13+TAB6SBIOFTJ!W13+TAB6BIOGASTJ!W13+TAB6BIODIETONS!W15+TAB6LIQBIOTONS!W15</f>
        <v>0</v>
      </c>
      <c r="X46" s="409">
        <f>TAB6INDWTJ!X13+TAB6MSWRTJ!X13+TAB6MSWNRTJ!X13+TAB6SBIOFTJ!X13+TAB6BIOGASTJ!X13+TAB6BIODIETONS!X15+TAB6LIQBIOTONS!X15</f>
        <v>0</v>
      </c>
      <c r="Y46" s="409">
        <f>TAB6INDWTJ!Y13+TAB6MSWRTJ!Y13+TAB6MSWNRTJ!Y13+TAB6SBIOFTJ!Y13+TAB6BIOGASTJ!Y13+TAB6BIODIETONS!Y15+TAB6LIQBIOTONS!Y15</f>
        <v>0</v>
      </c>
      <c r="Z46" s="409">
        <f>TAB6INDWTJ!Z13+TAB6MSWRTJ!Z13+TAB6MSWNRTJ!Z13+TAB6SBIOFTJ!Z13+TAB6BIOGASTJ!Z13+TAB6BIODIETONS!Z15+TAB6LIQBIOTONS!Z15</f>
        <v>0</v>
      </c>
      <c r="AA46" s="409">
        <f>TAB6INDWTJ!AA13+TAB6MSWRTJ!AA13+TAB6MSWNRTJ!AA13+TAB6SBIOFTJ!AA13+TAB6BIOGASTJ!AA13+TAB6BIODIETONS!AA15+TAB6LIQBIOTONS!AA15</f>
        <v>0</v>
      </c>
      <c r="AB46" s="409">
        <f>TAB6INDWTJ!AB13+TAB6MSWRTJ!AB13+TAB6MSWNRTJ!AB13+TAB6SBIOFTJ!AB13+TAB6BIOGASTJ!AB13+TAB6BIODIETONS!AB15+TAB6LIQBIOTONS!AB15</f>
        <v>0</v>
      </c>
      <c r="AC46" s="1054" t="s">
        <v>2271</v>
      </c>
      <c r="AF46" s="796"/>
      <c r="AG46" s="409">
        <f>TAB6INDWTJ!AF13+TAB6MSWRTJ!AF13+TAB6MSWNRTJ!AF13+TAB6SBIOFTJ!AF13+TAB6BIOGASTJ!AF13+TAB6BIODIETONS!AF15+TAB6LIQBIOTONS!AF15</f>
        <v>0</v>
      </c>
      <c r="AH46" s="409">
        <f>TAB6INDWTJ!AG13+TAB6MSWRTJ!AG13+TAB6MSWNRTJ!AG13+TAB6SBIOFTJ!AG13+TAB6BIOGASTJ!AG13+TAB6BIODIETONS!AG15+TAB6LIQBIOTONS!AG15</f>
        <v>0</v>
      </c>
      <c r="AI46" s="409">
        <f>TAB6INDWTJ!AH13+TAB6MSWRTJ!AH13+TAB6MSWNRTJ!AH13+TAB6SBIOFTJ!AH13+TAB6BIOGASTJ!AH13+TAB6BIODIETONS!AH15+TAB6LIQBIOTONS!AH15</f>
        <v>0</v>
      </c>
      <c r="AJ46" s="409">
        <f>TAB6INDWTJ!AI13+TAB6MSWRTJ!AI13+TAB6MSWNRTJ!AI13+TAB6SBIOFTJ!AI13+TAB6BIOGASTJ!AI13+TAB6BIODIETONS!AI15+TAB6LIQBIOTONS!AI15</f>
        <v>0</v>
      </c>
      <c r="AK46" s="409">
        <f>TAB6INDWTJ!AJ13+TAB6MSWRTJ!AJ13+TAB6MSWNRTJ!AJ13+TAB6SBIOFTJ!AJ13+TAB6BIOGASTJ!AJ13+TAB6BIODIETONS!AJ15+TAB6LIQBIOTONS!AJ15</f>
        <v>0</v>
      </c>
      <c r="AL46" s="409">
        <f>TAB6INDWTJ!AK13+TAB6MSWRTJ!AK13+TAB6MSWNRTJ!AK13+TAB6SBIOFTJ!AK13+TAB6BIOGASTJ!AK13+TAB6BIODIETONS!AK15+TAB6LIQBIOTONS!AK15</f>
        <v>0</v>
      </c>
      <c r="AM46" s="409">
        <f>TAB6INDWTJ!AL13+TAB6MSWRTJ!AL13+TAB6MSWNRTJ!AL13+TAB6SBIOFTJ!AL13+TAB6BIOGASTJ!AL13+TAB6BIODIETONS!AL15+TAB6LIQBIOTONS!AL15</f>
        <v>0</v>
      </c>
      <c r="AN46" s="409">
        <f>TAB6INDWTJ!AM13+TAB6MSWRTJ!AM13+TAB6MSWNRTJ!AM13+TAB6SBIOFTJ!AM13+TAB6BIOGASTJ!AM13+TAB6BIODIETONS!AM15+TAB6LIQBIOTONS!AM15</f>
        <v>0</v>
      </c>
      <c r="AO46" s="409">
        <f>TAB6INDWTJ!AN13+TAB6MSWRTJ!AN13+TAB6MSWNRTJ!AN13+TAB6SBIOFTJ!AN13+TAB6BIOGASTJ!AN13+TAB6BIODIETONS!AN15+TAB6LIQBIOTONS!AN15</f>
        <v>0</v>
      </c>
      <c r="AP46" s="409">
        <f>TAB6INDWTJ!AO13+TAB6MSWRTJ!AO13+TAB6MSWNRTJ!AO13+TAB6SBIOFTJ!AO13+TAB6BIOGASTJ!AO13+TAB6BIODIETONS!AO15+TAB6LIQBIOTONS!AO15</f>
        <v>0</v>
      </c>
      <c r="AQ46" s="409">
        <f>TAB6INDWTJ!AP13+TAB6MSWRTJ!AP13+TAB6MSWNRTJ!AP13+TAB6SBIOFTJ!AP13+TAB6BIOGASTJ!AP13+TAB6BIODIETONS!AP15+TAB6LIQBIOTONS!AP15</f>
        <v>0</v>
      </c>
      <c r="AR46" s="409">
        <f>TAB6INDWTJ!AQ13+TAB6MSWRTJ!AQ13+TAB6MSWNRTJ!AQ13+TAB6SBIOFTJ!AQ13+TAB6BIOGASTJ!AQ13+TAB6BIODIETONS!AQ15+TAB6LIQBIOTONS!AQ15</f>
        <v>0</v>
      </c>
      <c r="AS46" s="409">
        <f>TAB6INDWTJ!AR13+TAB6MSWRTJ!AR13+TAB6MSWNRTJ!AR13+TAB6SBIOFTJ!AR13+TAB6BIOGASTJ!AR13+TAB6BIODIETONS!AR15+TAB6LIQBIOTONS!AR15</f>
        <v>0</v>
      </c>
      <c r="AT46" s="409">
        <f>TAB6INDWTJ!AS13+TAB6MSWRTJ!AS13+TAB6MSWNRTJ!AS13+TAB6SBIOFTJ!AS13+TAB6BIOGASTJ!AS13+TAB6BIODIETONS!AS15+TAB6LIQBIOTONS!AS15</f>
        <v>0</v>
      </c>
      <c r="AU46" s="409">
        <f>TAB6INDWTJ!AT13+TAB6MSWRTJ!AT13+TAB6MSWNRTJ!AT13+TAB6SBIOFTJ!AT13+TAB6BIOGASTJ!AT13+TAB6BIODIETONS!AT15+TAB6LIQBIOTONS!AT15</f>
        <v>0</v>
      </c>
      <c r="AV46" s="409">
        <f>TAB6INDWTJ!AU13+TAB6MSWRTJ!AU13+TAB6MSWNRTJ!AU13+TAB6SBIOFTJ!AU13+TAB6BIOGASTJ!AU13+TAB6BIODIETONS!AU15+TAB6LIQBIOTONS!AU15</f>
        <v>0</v>
      </c>
      <c r="AW46" s="409">
        <f>TAB6INDWTJ!AV13+TAB6MSWRTJ!AV13+TAB6MSWNRTJ!AV13+TAB6SBIOFTJ!AV13+TAB6BIOGASTJ!AV13+TAB6BIODIETONS!AV15+TAB6LIQBIOTONS!AV15</f>
        <v>0</v>
      </c>
      <c r="AX46" s="409">
        <f>TAB6INDWTJ!AW13+TAB6MSWRTJ!AW13+TAB6MSWNRTJ!AW13+TAB6SBIOFTJ!AW13+TAB6BIOGASTJ!AW13+TAB6BIODIETONS!AW15+TAB6LIQBIOTONS!AW15</f>
        <v>0</v>
      </c>
      <c r="AY46" s="409">
        <f>TAB6INDWTJ!AX13+TAB6MSWRTJ!AX13+TAB6MSWNRTJ!AX13+TAB6SBIOFTJ!AX13+TAB6BIOGASTJ!AX13+TAB6BIODIETONS!AX15+TAB6LIQBIOTONS!AX15</f>
        <v>0</v>
      </c>
      <c r="AZ46" s="409">
        <f>TAB6INDWTJ!AY13+TAB6MSWRTJ!AY13+TAB6MSWNRTJ!AY13+TAB6SBIOFTJ!AY13+TAB6BIOGASTJ!AY13+TAB6BIODIETONS!AY15+TAB6LIQBIOTONS!AY15</f>
        <v>0</v>
      </c>
      <c r="BA46" s="409">
        <f>TAB6INDWTJ!AZ13+TAB6MSWRTJ!AZ13+TAB6MSWNRTJ!AZ13+TAB6SBIOFTJ!AZ13+TAB6BIOGASTJ!AZ13+TAB6BIODIETONS!AZ15+TAB6LIQBIOTONS!AZ15</f>
        <v>0</v>
      </c>
      <c r="BB46" s="409">
        <f>TAB6INDWTJ!BA13+TAB6MSWRTJ!BA13+TAB6MSWNRTJ!BA13+TAB6SBIOFTJ!BA13+TAB6BIOGASTJ!BA13+TAB6BIODIETONS!BA15+TAB6LIQBIOTONS!BA15</f>
        <v>0</v>
      </c>
      <c r="BC46" s="409">
        <f>TAB6INDWTJ!BB13+TAB6MSWRTJ!BB13+TAB6MSWNRTJ!BB13+TAB6SBIOFTJ!BB13+TAB6BIOGASTJ!BB13+TAB6BIODIETONS!BB15+TAB6LIQBIOTONS!BB15</f>
        <v>0</v>
      </c>
      <c r="BD46" s="409">
        <f>TAB6INDWTJ!BC13+TAB6MSWRTJ!BC13+TAB6MSWNRTJ!BC13+TAB6SBIOFTJ!BC13+TAB6BIOGASTJ!BC13+TAB6BIODIETONS!BC15+TAB6LIQBIOTONS!BC15</f>
        <v>0</v>
      </c>
      <c r="BK46" s="95" t="s">
        <v>189</v>
      </c>
      <c r="BL46" s="95" t="s">
        <v>336</v>
      </c>
      <c r="BM46" s="95" t="s">
        <v>2039</v>
      </c>
    </row>
    <row r="47" spans="1:65" s="140" customFormat="1" ht="10.5" customHeight="1">
      <c r="A47" s="775"/>
      <c r="B47" s="775"/>
      <c r="C47" s="775"/>
      <c r="D47" s="775"/>
      <c r="E47" s="409">
        <f>TAB6INDWTJ!E17+TAB6MSWRTJ!E17+TAB6MSWNRTJ!E17+TAB6SBIOFTJ!E17+TAB6BIOGASTJ!E17+TAB6BIODIETONS!E20+TAB6LIQBIOTONS!E20</f>
        <v>0</v>
      </c>
      <c r="F47" s="409">
        <f>TAB6INDWTJ!F17+TAB6MSWRTJ!F17+TAB6MSWNRTJ!F17+TAB6SBIOFTJ!F17+TAB6BIOGASTJ!F17+TAB6BIODIETONS!F20+TAB6LIQBIOTONS!F20</f>
        <v>0</v>
      </c>
      <c r="G47" s="409">
        <f>TAB6INDWTJ!G17+TAB6MSWRTJ!G17+TAB6MSWNRTJ!G17+TAB6SBIOFTJ!G17+TAB6BIOGASTJ!G17+TAB6BIODIETONS!G20+TAB6LIQBIOTONS!G20</f>
        <v>0</v>
      </c>
      <c r="H47" s="409">
        <f>TAB6INDWTJ!H17+TAB6MSWRTJ!H17+TAB6MSWNRTJ!H17+TAB6SBIOFTJ!H17+TAB6BIOGASTJ!H17+TAB6BIODIETONS!H20+TAB6LIQBIOTONS!H20</f>
        <v>0</v>
      </c>
      <c r="I47" s="409">
        <f>TAB6INDWTJ!I17+TAB6MSWRTJ!I17+TAB6MSWNRTJ!I17+TAB6SBIOFTJ!I17+TAB6BIOGASTJ!I17+TAB6BIODIETONS!I20+TAB6LIQBIOTONS!I20</f>
        <v>0</v>
      </c>
      <c r="J47" s="409">
        <f>TAB6INDWTJ!J17+TAB6MSWRTJ!J17+TAB6MSWNRTJ!J17+TAB6SBIOFTJ!J17+TAB6BIOGASTJ!J17+TAB6BIODIETONS!J20+TAB6LIQBIOTONS!J20</f>
        <v>0</v>
      </c>
      <c r="K47" s="409">
        <f>TAB6INDWTJ!K17+TAB6MSWRTJ!K17+TAB6MSWNRTJ!K17+TAB6SBIOFTJ!K17+TAB6BIOGASTJ!K17+TAB6BIODIETONS!K20+TAB6LIQBIOTONS!K20</f>
        <v>0</v>
      </c>
      <c r="L47" s="409">
        <f>TAB6INDWTJ!L17+TAB6MSWRTJ!L17+TAB6MSWNRTJ!L17+TAB6SBIOFTJ!L17+TAB6BIOGASTJ!L17+TAB6BIODIETONS!L20+TAB6LIQBIOTONS!L20</f>
        <v>0</v>
      </c>
      <c r="M47" s="409">
        <f>TAB6INDWTJ!M17+TAB6MSWRTJ!M17+TAB6MSWNRTJ!M17+TAB6SBIOFTJ!M17+TAB6BIOGASTJ!M17+TAB6BIODIETONS!M20+TAB6LIQBIOTONS!M20</f>
        <v>0</v>
      </c>
      <c r="N47" s="409">
        <f>TAB6INDWTJ!N17+TAB6MSWRTJ!N17+TAB6MSWNRTJ!N17+TAB6SBIOFTJ!N17+TAB6BIOGASTJ!N17+TAB6BIODIETONS!N20+TAB6LIQBIOTONS!N20</f>
        <v>0</v>
      </c>
      <c r="O47" s="409">
        <f>TAB6INDWTJ!O17+TAB6MSWRTJ!O17+TAB6MSWNRTJ!O17+TAB6SBIOFTJ!O17+TAB6BIOGASTJ!O17+TAB6BIODIETONS!O20+TAB6LIQBIOTONS!O20</f>
        <v>0</v>
      </c>
      <c r="P47" s="409">
        <f>TAB6INDWTJ!P17+TAB6MSWRTJ!P17+TAB6MSWNRTJ!P17+TAB6SBIOFTJ!P17+TAB6BIOGASTJ!P17+TAB6BIODIETONS!P20+TAB6LIQBIOTONS!P20</f>
        <v>0</v>
      </c>
      <c r="Q47" s="409">
        <f>TAB6INDWTJ!Q17+TAB6MSWRTJ!Q17+TAB6MSWNRTJ!Q17+TAB6SBIOFTJ!Q17+TAB6BIOGASTJ!Q17+TAB6BIODIETONS!Q20+TAB6LIQBIOTONS!Q20</f>
        <v>0</v>
      </c>
      <c r="R47" s="409">
        <f>TAB6INDWTJ!R17+TAB6MSWRTJ!R17+TAB6MSWNRTJ!R17+TAB6SBIOFTJ!R17+TAB6BIOGASTJ!R17+TAB6BIODIETONS!R20+TAB6LIQBIOTONS!R20</f>
        <v>0</v>
      </c>
      <c r="S47" s="409">
        <f>TAB6INDWTJ!S17+TAB6MSWRTJ!S17+TAB6MSWNRTJ!S17+TAB6SBIOFTJ!S17+TAB6BIOGASTJ!S17+TAB6BIODIETONS!S20+TAB6LIQBIOTONS!S20</f>
        <v>0</v>
      </c>
      <c r="T47" s="409">
        <f>TAB6INDWTJ!T17+TAB6MSWRTJ!T17+TAB6MSWNRTJ!T17+TAB6SBIOFTJ!T17+TAB6BIOGASTJ!T17+TAB6BIODIETONS!T20+TAB6LIQBIOTONS!T20</f>
        <v>0</v>
      </c>
      <c r="U47" s="409">
        <f>TAB6INDWTJ!U17+TAB6MSWRTJ!U17+TAB6MSWNRTJ!U17+TAB6SBIOFTJ!U17+TAB6BIOGASTJ!U17+TAB6BIODIETONS!U20+TAB6LIQBIOTONS!U20</f>
        <v>0</v>
      </c>
      <c r="V47" s="409">
        <f>TAB6INDWTJ!V17+TAB6MSWRTJ!V17+TAB6MSWNRTJ!V17+TAB6SBIOFTJ!V17+TAB6BIOGASTJ!V17+TAB6BIODIETONS!V20+TAB6LIQBIOTONS!V20</f>
        <v>0</v>
      </c>
      <c r="W47" s="409">
        <f>TAB6INDWTJ!W17+TAB6MSWRTJ!W17+TAB6MSWNRTJ!W17+TAB6SBIOFTJ!W17+TAB6BIOGASTJ!W17+TAB6BIODIETONS!W20+TAB6LIQBIOTONS!W20</f>
        <v>0</v>
      </c>
      <c r="X47" s="409">
        <f>TAB6INDWTJ!X17+TAB6MSWRTJ!X17+TAB6MSWNRTJ!X17+TAB6SBIOFTJ!X17+TAB6BIOGASTJ!X17+TAB6BIODIETONS!X20+TAB6LIQBIOTONS!X20</f>
        <v>0</v>
      </c>
      <c r="Y47" s="409">
        <f>TAB6INDWTJ!Y17+TAB6MSWRTJ!Y17+TAB6MSWNRTJ!Y17+TAB6SBIOFTJ!Y17+TAB6BIOGASTJ!Y17+TAB6BIODIETONS!Y20+TAB6LIQBIOTONS!Y20</f>
        <v>0</v>
      </c>
      <c r="Z47" s="409">
        <f>TAB6INDWTJ!Z17+TAB6MSWRTJ!Z17+TAB6MSWNRTJ!Z17+TAB6SBIOFTJ!Z17+TAB6BIOGASTJ!Z17+TAB6BIODIETONS!Z20+TAB6LIQBIOTONS!Z20</f>
        <v>0</v>
      </c>
      <c r="AA47" s="409">
        <f>TAB6INDWTJ!AA17+TAB6MSWRTJ!AA17+TAB6MSWNRTJ!AA17+TAB6SBIOFTJ!AA17+TAB6BIOGASTJ!AA17+TAB6BIODIETONS!AA20+TAB6LIQBIOTONS!AA20</f>
        <v>0</v>
      </c>
      <c r="AB47" s="409">
        <f>TAB6INDWTJ!AB17+TAB6MSWRTJ!AB17+TAB6MSWNRTJ!AB17+TAB6SBIOFTJ!AB17+TAB6BIOGASTJ!AB17+TAB6BIODIETONS!AB20+TAB6LIQBIOTONS!AB20</f>
        <v>0</v>
      </c>
      <c r="AC47" s="1054" t="s">
        <v>2272</v>
      </c>
      <c r="AF47" s="796"/>
      <c r="AG47" s="409">
        <f>TAB6INDWTJ!AF17+TAB6MSWRTJ!AF17+TAB6MSWNRTJ!AF17+TAB6SBIOFTJ!AF17+TAB6BIOGASTJ!AF17+TAB6BIODIETONS!AF20+TAB6LIQBIOTONS!AF20</f>
        <v>0</v>
      </c>
      <c r="AH47" s="409">
        <f>TAB6INDWTJ!AG17+TAB6MSWRTJ!AG17+TAB6MSWNRTJ!AG17+TAB6SBIOFTJ!AG17+TAB6BIOGASTJ!AG17+TAB6BIODIETONS!AG20+TAB6LIQBIOTONS!AG20</f>
        <v>0</v>
      </c>
      <c r="AI47" s="409">
        <f>TAB6INDWTJ!AH17+TAB6MSWRTJ!AH17+TAB6MSWNRTJ!AH17+TAB6SBIOFTJ!AH17+TAB6BIOGASTJ!AH17+TAB6BIODIETONS!AH20+TAB6LIQBIOTONS!AH20</f>
        <v>0</v>
      </c>
      <c r="AJ47" s="409">
        <f>TAB6INDWTJ!AI17+TAB6MSWRTJ!AI17+TAB6MSWNRTJ!AI17+TAB6SBIOFTJ!AI17+TAB6BIOGASTJ!AI17+TAB6BIODIETONS!AI20+TAB6LIQBIOTONS!AI20</f>
        <v>0</v>
      </c>
      <c r="AK47" s="409">
        <f>TAB6INDWTJ!AJ17+TAB6MSWRTJ!AJ17+TAB6MSWNRTJ!AJ17+TAB6SBIOFTJ!AJ17+TAB6BIOGASTJ!AJ17+TAB6BIODIETONS!AJ20+TAB6LIQBIOTONS!AJ20</f>
        <v>0</v>
      </c>
      <c r="AL47" s="409">
        <f>TAB6INDWTJ!AK17+TAB6MSWRTJ!AK17+TAB6MSWNRTJ!AK17+TAB6SBIOFTJ!AK17+TAB6BIOGASTJ!AK17+TAB6BIODIETONS!AK20+TAB6LIQBIOTONS!AK20</f>
        <v>0</v>
      </c>
      <c r="AM47" s="409">
        <f>TAB6INDWTJ!AL17+TAB6MSWRTJ!AL17+TAB6MSWNRTJ!AL17+TAB6SBIOFTJ!AL17+TAB6BIOGASTJ!AL17+TAB6BIODIETONS!AL20+TAB6LIQBIOTONS!AL20</f>
        <v>0</v>
      </c>
      <c r="AN47" s="409">
        <f>TAB6INDWTJ!AM17+TAB6MSWRTJ!AM17+TAB6MSWNRTJ!AM17+TAB6SBIOFTJ!AM17+TAB6BIOGASTJ!AM17+TAB6BIODIETONS!AM20+TAB6LIQBIOTONS!AM20</f>
        <v>0</v>
      </c>
      <c r="AO47" s="409">
        <f>TAB6INDWTJ!AN17+TAB6MSWRTJ!AN17+TAB6MSWNRTJ!AN17+TAB6SBIOFTJ!AN17+TAB6BIOGASTJ!AN17+TAB6BIODIETONS!AN20+TAB6LIQBIOTONS!AN20</f>
        <v>0</v>
      </c>
      <c r="AP47" s="409">
        <f>TAB6INDWTJ!AO17+TAB6MSWRTJ!AO17+TAB6MSWNRTJ!AO17+TAB6SBIOFTJ!AO17+TAB6BIOGASTJ!AO17+TAB6BIODIETONS!AO20+TAB6LIQBIOTONS!AO20</f>
        <v>0</v>
      </c>
      <c r="AQ47" s="409">
        <f>TAB6INDWTJ!AP17+TAB6MSWRTJ!AP17+TAB6MSWNRTJ!AP17+TAB6SBIOFTJ!AP17+TAB6BIOGASTJ!AP17+TAB6BIODIETONS!AP20+TAB6LIQBIOTONS!AP20</f>
        <v>0</v>
      </c>
      <c r="AR47" s="409">
        <f>TAB6INDWTJ!AQ17+TAB6MSWRTJ!AQ17+TAB6MSWNRTJ!AQ17+TAB6SBIOFTJ!AQ17+TAB6BIOGASTJ!AQ17+TAB6BIODIETONS!AQ20+TAB6LIQBIOTONS!AQ20</f>
        <v>0</v>
      </c>
      <c r="AS47" s="409">
        <f>TAB6INDWTJ!AR17+TAB6MSWRTJ!AR17+TAB6MSWNRTJ!AR17+TAB6SBIOFTJ!AR17+TAB6BIOGASTJ!AR17+TAB6BIODIETONS!AR20+TAB6LIQBIOTONS!AR20</f>
        <v>0</v>
      </c>
      <c r="AT47" s="409">
        <f>TAB6INDWTJ!AS17+TAB6MSWRTJ!AS17+TAB6MSWNRTJ!AS17+TAB6SBIOFTJ!AS17+TAB6BIOGASTJ!AS17+TAB6BIODIETONS!AS20+TAB6LIQBIOTONS!AS20</f>
        <v>0</v>
      </c>
      <c r="AU47" s="409">
        <f>TAB6INDWTJ!AT17+TAB6MSWRTJ!AT17+TAB6MSWNRTJ!AT17+TAB6SBIOFTJ!AT17+TAB6BIOGASTJ!AT17+TAB6BIODIETONS!AT20+TAB6LIQBIOTONS!AT20</f>
        <v>0</v>
      </c>
      <c r="AV47" s="409">
        <f>TAB6INDWTJ!AU17+TAB6MSWRTJ!AU17+TAB6MSWNRTJ!AU17+TAB6SBIOFTJ!AU17+TAB6BIOGASTJ!AU17+TAB6BIODIETONS!AU20+TAB6LIQBIOTONS!AU20</f>
        <v>0</v>
      </c>
      <c r="AW47" s="409">
        <f>TAB6INDWTJ!AV17+TAB6MSWRTJ!AV17+TAB6MSWNRTJ!AV17+TAB6SBIOFTJ!AV17+TAB6BIOGASTJ!AV17+TAB6BIODIETONS!AV20+TAB6LIQBIOTONS!AV20</f>
        <v>0</v>
      </c>
      <c r="AX47" s="409">
        <f>TAB6INDWTJ!AW17+TAB6MSWRTJ!AW17+TAB6MSWNRTJ!AW17+TAB6SBIOFTJ!AW17+TAB6BIOGASTJ!AW17+TAB6BIODIETONS!AW20+TAB6LIQBIOTONS!AW20</f>
        <v>0</v>
      </c>
      <c r="AY47" s="409">
        <f>TAB6INDWTJ!AX17+TAB6MSWRTJ!AX17+TAB6MSWNRTJ!AX17+TAB6SBIOFTJ!AX17+TAB6BIOGASTJ!AX17+TAB6BIODIETONS!AX20+TAB6LIQBIOTONS!AX20</f>
        <v>0</v>
      </c>
      <c r="AZ47" s="409">
        <f>TAB6INDWTJ!AY17+TAB6MSWRTJ!AY17+TAB6MSWNRTJ!AY17+TAB6SBIOFTJ!AY17+TAB6BIOGASTJ!AY17+TAB6BIODIETONS!AY20+TAB6LIQBIOTONS!AY20</f>
        <v>0</v>
      </c>
      <c r="BA47" s="409">
        <f>TAB6INDWTJ!AZ17+TAB6MSWRTJ!AZ17+TAB6MSWNRTJ!AZ17+TAB6SBIOFTJ!AZ17+TAB6BIOGASTJ!AZ17+TAB6BIODIETONS!AZ20+TAB6LIQBIOTONS!AZ20</f>
        <v>0</v>
      </c>
      <c r="BB47" s="409">
        <f>TAB6INDWTJ!BA17+TAB6MSWRTJ!BA17+TAB6MSWNRTJ!BA17+TAB6SBIOFTJ!BA17+TAB6BIOGASTJ!BA17+TAB6BIODIETONS!BA20+TAB6LIQBIOTONS!BA20</f>
        <v>0</v>
      </c>
      <c r="BC47" s="409">
        <f>TAB6INDWTJ!BB17+TAB6MSWRTJ!BB17+TAB6MSWNRTJ!BB17+TAB6SBIOFTJ!BB17+TAB6BIOGASTJ!BB17+TAB6BIODIETONS!BB20+TAB6LIQBIOTONS!BB20</f>
        <v>0</v>
      </c>
      <c r="BD47" s="409">
        <f>TAB6INDWTJ!BC17+TAB6MSWRTJ!BC17+TAB6MSWNRTJ!BC17+TAB6SBIOFTJ!BC17+TAB6BIOGASTJ!BC17+TAB6BIODIETONS!BC20+TAB6LIQBIOTONS!BC20</f>
        <v>0</v>
      </c>
      <c r="BK47" s="95" t="s">
        <v>198</v>
      </c>
      <c r="BL47" s="95" t="s">
        <v>821</v>
      </c>
      <c r="BM47" s="95" t="s">
        <v>2041</v>
      </c>
    </row>
    <row r="48" spans="1:65" s="140" customFormat="1" ht="10.5" customHeight="1">
      <c r="A48" s="775"/>
      <c r="B48" s="775"/>
      <c r="C48" s="775"/>
      <c r="D48" s="775"/>
      <c r="E48" s="409">
        <f>TAB6INDWTJ!E26+TAB6MSWRTJ!E26+TAB6MSWNRTJ!E26+TAB6SBIOFTJ!E26+TAB6BIOGASTJ!E26+TAB6BIODIETONS!E31+TAB6LIQBIOTONS!E31</f>
        <v>0</v>
      </c>
      <c r="F48" s="409">
        <f>TAB6INDWTJ!F26+TAB6MSWRTJ!F26+TAB6MSWNRTJ!F26+TAB6SBIOFTJ!F26+TAB6BIOGASTJ!F26+TAB6BIODIETONS!F31+TAB6LIQBIOTONS!F31</f>
        <v>0</v>
      </c>
      <c r="G48" s="409">
        <f>TAB6INDWTJ!G26+TAB6MSWRTJ!G26+TAB6MSWNRTJ!G26+TAB6SBIOFTJ!G26+TAB6BIOGASTJ!G26+TAB6BIODIETONS!G31+TAB6LIQBIOTONS!G31</f>
        <v>0</v>
      </c>
      <c r="H48" s="409">
        <f>TAB6INDWTJ!H26+TAB6MSWRTJ!H26+TAB6MSWNRTJ!H26+TAB6SBIOFTJ!H26+TAB6BIOGASTJ!H26+TAB6BIODIETONS!H31+TAB6LIQBIOTONS!H31</f>
        <v>0</v>
      </c>
      <c r="I48" s="409">
        <f>TAB6INDWTJ!I26+TAB6MSWRTJ!I26+TAB6MSWNRTJ!I26+TAB6SBIOFTJ!I26+TAB6BIOGASTJ!I26+TAB6BIODIETONS!I31+TAB6LIQBIOTONS!I31</f>
        <v>0</v>
      </c>
      <c r="J48" s="409">
        <f>TAB6INDWTJ!J26+TAB6MSWRTJ!J26+TAB6MSWNRTJ!J26+TAB6SBIOFTJ!J26+TAB6BIOGASTJ!J26+TAB6BIODIETONS!J31+TAB6LIQBIOTONS!J31</f>
        <v>0</v>
      </c>
      <c r="K48" s="409">
        <f>TAB6INDWTJ!K26+TAB6MSWRTJ!K26+TAB6MSWNRTJ!K26+TAB6SBIOFTJ!K26+TAB6BIOGASTJ!K26+TAB6BIODIETONS!K31+TAB6LIQBIOTONS!K31</f>
        <v>0</v>
      </c>
      <c r="L48" s="409">
        <f>TAB6INDWTJ!L26+TAB6MSWRTJ!L26+TAB6MSWNRTJ!L26+TAB6SBIOFTJ!L26+TAB6BIOGASTJ!L26+TAB6BIODIETONS!L31+TAB6LIQBIOTONS!L31</f>
        <v>0</v>
      </c>
      <c r="M48" s="409">
        <f>TAB6INDWTJ!M26+TAB6MSWRTJ!M26+TAB6MSWNRTJ!M26+TAB6SBIOFTJ!M26+TAB6BIOGASTJ!M26+TAB6BIODIETONS!M31+TAB6LIQBIOTONS!M31</f>
        <v>0</v>
      </c>
      <c r="N48" s="409">
        <f>TAB6INDWTJ!N26+TAB6MSWRTJ!N26+TAB6MSWNRTJ!N26+TAB6SBIOFTJ!N26+TAB6BIOGASTJ!N26+TAB6BIODIETONS!N31+TAB6LIQBIOTONS!N31</f>
        <v>0</v>
      </c>
      <c r="O48" s="409">
        <f>TAB6INDWTJ!O26+TAB6MSWRTJ!O26+TAB6MSWNRTJ!O26+TAB6SBIOFTJ!O26+TAB6BIOGASTJ!O26+TAB6BIODIETONS!O31+TAB6LIQBIOTONS!O31</f>
        <v>0</v>
      </c>
      <c r="P48" s="409">
        <f>TAB6INDWTJ!P26+TAB6MSWRTJ!P26+TAB6MSWNRTJ!P26+TAB6SBIOFTJ!P26+TAB6BIOGASTJ!P26+TAB6BIODIETONS!P31+TAB6LIQBIOTONS!P31</f>
        <v>0</v>
      </c>
      <c r="Q48" s="409">
        <f>TAB6INDWTJ!Q26+TAB6MSWRTJ!Q26+TAB6MSWNRTJ!Q26+TAB6SBIOFTJ!Q26+TAB6BIOGASTJ!Q26+TAB6BIODIETONS!Q31+TAB6LIQBIOTONS!Q31</f>
        <v>0</v>
      </c>
      <c r="R48" s="409">
        <f>TAB6INDWTJ!R26+TAB6MSWRTJ!R26+TAB6MSWNRTJ!R26+TAB6SBIOFTJ!R26+TAB6BIOGASTJ!R26+TAB6BIODIETONS!R31+TAB6LIQBIOTONS!R31</f>
        <v>0</v>
      </c>
      <c r="S48" s="409">
        <f>TAB6INDWTJ!S26+TAB6MSWRTJ!S26+TAB6MSWNRTJ!S26+TAB6SBIOFTJ!S26+TAB6BIOGASTJ!S26+TAB6BIODIETONS!S31+TAB6LIQBIOTONS!S31</f>
        <v>0</v>
      </c>
      <c r="T48" s="409">
        <f>TAB6INDWTJ!T26+TAB6MSWRTJ!T26+TAB6MSWNRTJ!T26+TAB6SBIOFTJ!T26+TAB6BIOGASTJ!T26+TAB6BIODIETONS!T31+TAB6LIQBIOTONS!T31</f>
        <v>0</v>
      </c>
      <c r="U48" s="409">
        <f>TAB6INDWTJ!U26+TAB6MSWRTJ!U26+TAB6MSWNRTJ!U26+TAB6SBIOFTJ!U26+TAB6BIOGASTJ!U26+TAB6BIODIETONS!U31+TAB6LIQBIOTONS!U31</f>
        <v>0</v>
      </c>
      <c r="V48" s="409">
        <f>TAB6INDWTJ!V26+TAB6MSWRTJ!V26+TAB6MSWNRTJ!V26+TAB6SBIOFTJ!V26+TAB6BIOGASTJ!V26+TAB6BIODIETONS!V31+TAB6LIQBIOTONS!V31</f>
        <v>0</v>
      </c>
      <c r="W48" s="409">
        <f>TAB6INDWTJ!W26+TAB6MSWRTJ!W26+TAB6MSWNRTJ!W26+TAB6SBIOFTJ!W26+TAB6BIOGASTJ!W26+TAB6BIODIETONS!W31+TAB6LIQBIOTONS!W31</f>
        <v>0</v>
      </c>
      <c r="X48" s="409">
        <f>TAB6INDWTJ!X26+TAB6MSWRTJ!X26+TAB6MSWNRTJ!X26+TAB6SBIOFTJ!X26+TAB6BIOGASTJ!X26+TAB6BIODIETONS!X31+TAB6LIQBIOTONS!X31</f>
        <v>0</v>
      </c>
      <c r="Y48" s="409">
        <f>TAB6INDWTJ!Y26+TAB6MSWRTJ!Y26+TAB6MSWNRTJ!Y26+TAB6SBIOFTJ!Y26+TAB6BIOGASTJ!Y26+TAB6BIODIETONS!Y31+TAB6LIQBIOTONS!Y31</f>
        <v>0</v>
      </c>
      <c r="Z48" s="409">
        <f>TAB6INDWTJ!Z26+TAB6MSWRTJ!Z26+TAB6MSWNRTJ!Z26+TAB6SBIOFTJ!Z26+TAB6BIOGASTJ!Z26+TAB6BIODIETONS!Z31+TAB6LIQBIOTONS!Z31</f>
        <v>0</v>
      </c>
      <c r="AA48" s="409">
        <f>TAB6INDWTJ!AA26+TAB6MSWRTJ!AA26+TAB6MSWNRTJ!AA26+TAB6SBIOFTJ!AA26+TAB6BIOGASTJ!AA26+TAB6BIODIETONS!AA31+TAB6LIQBIOTONS!AA31</f>
        <v>0</v>
      </c>
      <c r="AB48" s="409">
        <f>TAB6INDWTJ!AB26+TAB6MSWRTJ!AB26+TAB6MSWNRTJ!AB26+TAB6SBIOFTJ!AB26+TAB6BIOGASTJ!AB26+TAB6BIODIETONS!AB31+TAB6LIQBIOTONS!AB31</f>
        <v>0</v>
      </c>
      <c r="AC48" s="1054" t="s">
        <v>2273</v>
      </c>
      <c r="AF48" s="796"/>
      <c r="AG48" s="409">
        <f>TAB6INDWTJ!AF26+TAB6MSWRTJ!AF26+TAB6MSWNRTJ!AF26+TAB6SBIOFTJ!AF26+TAB6BIOGASTJ!AF26+TAB6BIODIETONS!AF31+TAB6LIQBIOTONS!AF31</f>
        <v>0</v>
      </c>
      <c r="AH48" s="409">
        <f>TAB6INDWTJ!AG26+TAB6MSWRTJ!AG26+TAB6MSWNRTJ!AG26+TAB6SBIOFTJ!AG26+TAB6BIOGASTJ!AG26+TAB6BIODIETONS!AG31+TAB6LIQBIOTONS!AG31</f>
        <v>0</v>
      </c>
      <c r="AI48" s="409">
        <f>TAB6INDWTJ!AH26+TAB6MSWRTJ!AH26+TAB6MSWNRTJ!AH26+TAB6SBIOFTJ!AH26+TAB6BIOGASTJ!AH26+TAB6BIODIETONS!AH31+TAB6LIQBIOTONS!AH31</f>
        <v>0</v>
      </c>
      <c r="AJ48" s="409">
        <f>TAB6INDWTJ!AI26+TAB6MSWRTJ!AI26+TAB6MSWNRTJ!AI26+TAB6SBIOFTJ!AI26+TAB6BIOGASTJ!AI26+TAB6BIODIETONS!AI31+TAB6LIQBIOTONS!AI31</f>
        <v>0</v>
      </c>
      <c r="AK48" s="409">
        <f>TAB6INDWTJ!AJ26+TAB6MSWRTJ!AJ26+TAB6MSWNRTJ!AJ26+TAB6SBIOFTJ!AJ26+TAB6BIOGASTJ!AJ26+TAB6BIODIETONS!AJ31+TAB6LIQBIOTONS!AJ31</f>
        <v>0</v>
      </c>
      <c r="AL48" s="409">
        <f>TAB6INDWTJ!AK26+TAB6MSWRTJ!AK26+TAB6MSWNRTJ!AK26+TAB6SBIOFTJ!AK26+TAB6BIOGASTJ!AK26+TAB6BIODIETONS!AK31+TAB6LIQBIOTONS!AK31</f>
        <v>0</v>
      </c>
      <c r="AM48" s="409">
        <f>TAB6INDWTJ!AL26+TAB6MSWRTJ!AL26+TAB6MSWNRTJ!AL26+TAB6SBIOFTJ!AL26+TAB6BIOGASTJ!AL26+TAB6BIODIETONS!AL31+TAB6LIQBIOTONS!AL31</f>
        <v>0</v>
      </c>
      <c r="AN48" s="409">
        <f>TAB6INDWTJ!AM26+TAB6MSWRTJ!AM26+TAB6MSWNRTJ!AM26+TAB6SBIOFTJ!AM26+TAB6BIOGASTJ!AM26+TAB6BIODIETONS!AM31+TAB6LIQBIOTONS!AM31</f>
        <v>0</v>
      </c>
      <c r="AO48" s="409">
        <f>TAB6INDWTJ!AN26+TAB6MSWRTJ!AN26+TAB6MSWNRTJ!AN26+TAB6SBIOFTJ!AN26+TAB6BIOGASTJ!AN26+TAB6BIODIETONS!AN31+TAB6LIQBIOTONS!AN31</f>
        <v>0</v>
      </c>
      <c r="AP48" s="409">
        <f>TAB6INDWTJ!AO26+TAB6MSWRTJ!AO26+TAB6MSWNRTJ!AO26+TAB6SBIOFTJ!AO26+TAB6BIOGASTJ!AO26+TAB6BIODIETONS!AO31+TAB6LIQBIOTONS!AO31</f>
        <v>0</v>
      </c>
      <c r="AQ48" s="409">
        <f>TAB6INDWTJ!AP26+TAB6MSWRTJ!AP26+TAB6MSWNRTJ!AP26+TAB6SBIOFTJ!AP26+TAB6BIOGASTJ!AP26+TAB6BIODIETONS!AP31+TAB6LIQBIOTONS!AP31</f>
        <v>0</v>
      </c>
      <c r="AR48" s="409">
        <f>TAB6INDWTJ!AQ26+TAB6MSWRTJ!AQ26+TAB6MSWNRTJ!AQ26+TAB6SBIOFTJ!AQ26+TAB6BIOGASTJ!AQ26+TAB6BIODIETONS!AQ31+TAB6LIQBIOTONS!AQ31</f>
        <v>0</v>
      </c>
      <c r="AS48" s="409">
        <f>TAB6INDWTJ!AR26+TAB6MSWRTJ!AR26+TAB6MSWNRTJ!AR26+TAB6SBIOFTJ!AR26+TAB6BIOGASTJ!AR26+TAB6BIODIETONS!AR31+TAB6LIQBIOTONS!AR31</f>
        <v>0</v>
      </c>
      <c r="AT48" s="409">
        <f>TAB6INDWTJ!AS26+TAB6MSWRTJ!AS26+TAB6MSWNRTJ!AS26+TAB6SBIOFTJ!AS26+TAB6BIOGASTJ!AS26+TAB6BIODIETONS!AS31+TAB6LIQBIOTONS!AS31</f>
        <v>0</v>
      </c>
      <c r="AU48" s="409">
        <f>TAB6INDWTJ!AT26+TAB6MSWRTJ!AT26+TAB6MSWNRTJ!AT26+TAB6SBIOFTJ!AT26+TAB6BIOGASTJ!AT26+TAB6BIODIETONS!AT31+TAB6LIQBIOTONS!AT31</f>
        <v>0</v>
      </c>
      <c r="AV48" s="409">
        <f>TAB6INDWTJ!AU26+TAB6MSWRTJ!AU26+TAB6MSWNRTJ!AU26+TAB6SBIOFTJ!AU26+TAB6BIOGASTJ!AU26+TAB6BIODIETONS!AU31+TAB6LIQBIOTONS!AU31</f>
        <v>0</v>
      </c>
      <c r="AW48" s="409">
        <f>TAB6INDWTJ!AV26+TAB6MSWRTJ!AV26+TAB6MSWNRTJ!AV26+TAB6SBIOFTJ!AV26+TAB6BIOGASTJ!AV26+TAB6BIODIETONS!AV31+TAB6LIQBIOTONS!AV31</f>
        <v>0</v>
      </c>
      <c r="AX48" s="409">
        <f>TAB6INDWTJ!AW26+TAB6MSWRTJ!AW26+TAB6MSWNRTJ!AW26+TAB6SBIOFTJ!AW26+TAB6BIOGASTJ!AW26+TAB6BIODIETONS!AW31+TAB6LIQBIOTONS!AW31</f>
        <v>0</v>
      </c>
      <c r="AY48" s="409">
        <f>TAB6INDWTJ!AX26+TAB6MSWRTJ!AX26+TAB6MSWNRTJ!AX26+TAB6SBIOFTJ!AX26+TAB6BIOGASTJ!AX26+TAB6BIODIETONS!AX31+TAB6LIQBIOTONS!AX31</f>
        <v>0</v>
      </c>
      <c r="AZ48" s="409">
        <f>TAB6INDWTJ!AY26+TAB6MSWRTJ!AY26+TAB6MSWNRTJ!AY26+TAB6SBIOFTJ!AY26+TAB6BIOGASTJ!AY26+TAB6BIODIETONS!AY31+TAB6LIQBIOTONS!AY31</f>
        <v>0</v>
      </c>
      <c r="BA48" s="409">
        <f>TAB6INDWTJ!AZ26+TAB6MSWRTJ!AZ26+TAB6MSWNRTJ!AZ26+TAB6SBIOFTJ!AZ26+TAB6BIOGASTJ!AZ26+TAB6BIODIETONS!AZ31+TAB6LIQBIOTONS!AZ31</f>
        <v>0</v>
      </c>
      <c r="BB48" s="409">
        <f>TAB6INDWTJ!BA26+TAB6MSWRTJ!BA26+TAB6MSWNRTJ!BA26+TAB6SBIOFTJ!BA26+TAB6BIOGASTJ!BA26+TAB6BIODIETONS!BA31+TAB6LIQBIOTONS!BA31</f>
        <v>0</v>
      </c>
      <c r="BC48" s="409">
        <f>TAB6INDWTJ!BB26+TAB6MSWRTJ!BB26+TAB6MSWNRTJ!BB26+TAB6SBIOFTJ!BB26+TAB6BIOGASTJ!BB26+TAB6BIODIETONS!BB31+TAB6LIQBIOTONS!BB31</f>
        <v>0</v>
      </c>
      <c r="BD48" s="409">
        <f>TAB6INDWTJ!BC26+TAB6MSWRTJ!BC26+TAB6MSWNRTJ!BC26+TAB6SBIOFTJ!BC26+TAB6BIOGASTJ!BC26+TAB6BIODIETONS!BC31+TAB6LIQBIOTONS!BC31</f>
        <v>0</v>
      </c>
      <c r="BK48" s="95" t="s">
        <v>192</v>
      </c>
      <c r="BL48" s="95" t="s">
        <v>339</v>
      </c>
      <c r="BM48" s="95" t="s">
        <v>1933</v>
      </c>
    </row>
    <row r="49" spans="1:65" s="140" customFormat="1" ht="10.5" customHeight="1">
      <c r="A49" s="775"/>
      <c r="B49" s="775"/>
      <c r="C49" s="775"/>
      <c r="D49" s="775"/>
      <c r="E49" s="410">
        <f>TAB6INDWTJ!E30+TAB6MSWRTJ!E30+TAB6MSWNRTJ!E30+TAB6SBIOFTJ!E30+TAB6BIOGASTJ!E30+TAB6BIODIETONS!E36+TAB6LIQBIOTONS!E36</f>
        <v>0</v>
      </c>
      <c r="F49" s="410">
        <f>TAB6INDWTJ!F30+TAB6MSWRTJ!F30+TAB6MSWNRTJ!F30+TAB6SBIOFTJ!F30+TAB6BIOGASTJ!F30+TAB6BIODIETONS!F36+TAB6LIQBIOTONS!F36</f>
        <v>0</v>
      </c>
      <c r="G49" s="410">
        <f>TAB6INDWTJ!G30+TAB6MSWRTJ!G30+TAB6MSWNRTJ!G30+TAB6SBIOFTJ!G30+TAB6BIOGASTJ!G30+TAB6BIODIETONS!G36+TAB6LIQBIOTONS!G36</f>
        <v>0</v>
      </c>
      <c r="H49" s="410">
        <f>TAB6INDWTJ!H30+TAB6MSWRTJ!H30+TAB6MSWNRTJ!H30+TAB6SBIOFTJ!H30+TAB6BIOGASTJ!H30+TAB6BIODIETONS!H36+TAB6LIQBIOTONS!H36</f>
        <v>0</v>
      </c>
      <c r="I49" s="410">
        <f>TAB6INDWTJ!I30+TAB6MSWRTJ!I30+TAB6MSWNRTJ!I30+TAB6SBIOFTJ!I30+TAB6BIOGASTJ!I30+TAB6BIODIETONS!I36+TAB6LIQBIOTONS!I36</f>
        <v>0</v>
      </c>
      <c r="J49" s="410">
        <f>TAB6INDWTJ!J30+TAB6MSWRTJ!J30+TAB6MSWNRTJ!J30+TAB6SBIOFTJ!J30+TAB6BIOGASTJ!J30+TAB6BIODIETONS!J36+TAB6LIQBIOTONS!J36</f>
        <v>0</v>
      </c>
      <c r="K49" s="410">
        <f>TAB6INDWTJ!K30+TAB6MSWRTJ!K30+TAB6MSWNRTJ!K30+TAB6SBIOFTJ!K30+TAB6BIOGASTJ!K30+TAB6BIODIETONS!K36+TAB6LIQBIOTONS!K36</f>
        <v>0</v>
      </c>
      <c r="L49" s="410">
        <f>TAB6INDWTJ!L30+TAB6MSWRTJ!L30+TAB6MSWNRTJ!L30+TAB6SBIOFTJ!L30+TAB6BIOGASTJ!L30+TAB6BIODIETONS!L36+TAB6LIQBIOTONS!L36</f>
        <v>0</v>
      </c>
      <c r="M49" s="410">
        <f>TAB6INDWTJ!M30+TAB6MSWRTJ!M30+TAB6MSWNRTJ!M30+TAB6SBIOFTJ!M30+TAB6BIOGASTJ!M30+TAB6BIODIETONS!M36+TAB6LIQBIOTONS!M36</f>
        <v>0</v>
      </c>
      <c r="N49" s="410">
        <f>TAB6INDWTJ!N30+TAB6MSWRTJ!N30+TAB6MSWNRTJ!N30+TAB6SBIOFTJ!N30+TAB6BIOGASTJ!N30+TAB6BIODIETONS!N36+TAB6LIQBIOTONS!N36</f>
        <v>0</v>
      </c>
      <c r="O49" s="410">
        <f>TAB6INDWTJ!O30+TAB6MSWRTJ!O30+TAB6MSWNRTJ!O30+TAB6SBIOFTJ!O30+TAB6BIOGASTJ!O30+TAB6BIODIETONS!O36+TAB6LIQBIOTONS!O36</f>
        <v>0</v>
      </c>
      <c r="P49" s="410">
        <f>TAB6INDWTJ!P30+TAB6MSWRTJ!P30+TAB6MSWNRTJ!P30+TAB6SBIOFTJ!P30+TAB6BIOGASTJ!P30+TAB6BIODIETONS!P36+TAB6LIQBIOTONS!P36</f>
        <v>0</v>
      </c>
      <c r="Q49" s="410">
        <f>TAB6INDWTJ!Q30+TAB6MSWRTJ!Q30+TAB6MSWNRTJ!Q30+TAB6SBIOFTJ!Q30+TAB6BIOGASTJ!Q30+TAB6BIODIETONS!Q36+TAB6LIQBIOTONS!Q36</f>
        <v>0</v>
      </c>
      <c r="R49" s="410">
        <f>TAB6INDWTJ!R30+TAB6MSWRTJ!R30+TAB6MSWNRTJ!R30+TAB6SBIOFTJ!R30+TAB6BIOGASTJ!R30+TAB6BIODIETONS!R36+TAB6LIQBIOTONS!R36</f>
        <v>0</v>
      </c>
      <c r="S49" s="410">
        <f>TAB6INDWTJ!S30+TAB6MSWRTJ!S30+TAB6MSWNRTJ!S30+TAB6SBIOFTJ!S30+TAB6BIOGASTJ!S30+TAB6BIODIETONS!S36+TAB6LIQBIOTONS!S36</f>
        <v>0</v>
      </c>
      <c r="T49" s="410">
        <f>TAB6INDWTJ!T30+TAB6MSWRTJ!T30+TAB6MSWNRTJ!T30+TAB6SBIOFTJ!T30+TAB6BIOGASTJ!T30+TAB6BIODIETONS!T36+TAB6LIQBIOTONS!T36</f>
        <v>0</v>
      </c>
      <c r="U49" s="410">
        <f>TAB6INDWTJ!U30+TAB6MSWRTJ!U30+TAB6MSWNRTJ!U30+TAB6SBIOFTJ!U30+TAB6BIOGASTJ!U30+TAB6BIODIETONS!U36+TAB6LIQBIOTONS!U36</f>
        <v>0</v>
      </c>
      <c r="V49" s="410">
        <f>TAB6INDWTJ!V30+TAB6MSWRTJ!V30+TAB6MSWNRTJ!V30+TAB6SBIOFTJ!V30+TAB6BIOGASTJ!V30+TAB6BIODIETONS!V36+TAB6LIQBIOTONS!V36</f>
        <v>0</v>
      </c>
      <c r="W49" s="410">
        <f>TAB6INDWTJ!W30+TAB6MSWRTJ!W30+TAB6MSWNRTJ!W30+TAB6SBIOFTJ!W30+TAB6BIOGASTJ!W30+TAB6BIODIETONS!W36+TAB6LIQBIOTONS!W36</f>
        <v>0</v>
      </c>
      <c r="X49" s="410">
        <f>TAB6INDWTJ!X30+TAB6MSWRTJ!X30+TAB6MSWNRTJ!X30+TAB6SBIOFTJ!X30+TAB6BIOGASTJ!X30+TAB6BIODIETONS!X36+TAB6LIQBIOTONS!X36</f>
        <v>0</v>
      </c>
      <c r="Y49" s="410">
        <f>TAB6INDWTJ!Y30+TAB6MSWRTJ!Y30+TAB6MSWNRTJ!Y30+TAB6SBIOFTJ!Y30+TAB6BIOGASTJ!Y30+TAB6BIODIETONS!Y36+TAB6LIQBIOTONS!Y36</f>
        <v>0</v>
      </c>
      <c r="Z49" s="410">
        <f>TAB6INDWTJ!Z30+TAB6MSWRTJ!Z30+TAB6MSWNRTJ!Z30+TAB6SBIOFTJ!Z30+TAB6BIOGASTJ!Z30+TAB6BIODIETONS!Z36+TAB6LIQBIOTONS!Z36</f>
        <v>0</v>
      </c>
      <c r="AA49" s="410">
        <f>TAB6INDWTJ!AA30+TAB6MSWRTJ!AA30+TAB6MSWNRTJ!AA30+TAB6SBIOFTJ!AA30+TAB6BIOGASTJ!AA30+TAB6BIODIETONS!AA36+TAB6LIQBIOTONS!AA36</f>
        <v>0</v>
      </c>
      <c r="AB49" s="410">
        <f>TAB6INDWTJ!AB30+TAB6MSWRTJ!AB30+TAB6MSWNRTJ!AB30+TAB6SBIOFTJ!AB30+TAB6BIOGASTJ!AB30+TAB6BIODIETONS!AB36+TAB6LIQBIOTONS!AB36</f>
        <v>0</v>
      </c>
      <c r="AC49" s="1054" t="s">
        <v>2154</v>
      </c>
      <c r="AF49" s="796"/>
      <c r="AG49" s="410">
        <f>TAB6INDWTJ!AF30+TAB6MSWRTJ!AF30+TAB6MSWNRTJ!AF30+TAB6SBIOFTJ!AF30+TAB6BIOGASTJ!AF30+TAB6BIODIETONS!AF36+TAB6LIQBIOTONS!AF36</f>
        <v>0</v>
      </c>
      <c r="AH49" s="410">
        <f>TAB6INDWTJ!AG30+TAB6MSWRTJ!AG30+TAB6MSWNRTJ!AG30+TAB6SBIOFTJ!AG30+TAB6BIOGASTJ!AG30+TAB6BIODIETONS!AG36+TAB6LIQBIOTONS!AG36</f>
        <v>0</v>
      </c>
      <c r="AI49" s="410">
        <f>TAB6INDWTJ!AH30+TAB6MSWRTJ!AH30+TAB6MSWNRTJ!AH30+TAB6SBIOFTJ!AH30+TAB6BIOGASTJ!AH30+TAB6BIODIETONS!AH36+TAB6LIQBIOTONS!AH36</f>
        <v>0</v>
      </c>
      <c r="AJ49" s="410">
        <f>TAB6INDWTJ!AI30+TAB6MSWRTJ!AI30+TAB6MSWNRTJ!AI30+TAB6SBIOFTJ!AI30+TAB6BIOGASTJ!AI30+TAB6BIODIETONS!AI36+TAB6LIQBIOTONS!AI36</f>
        <v>0</v>
      </c>
      <c r="AK49" s="410">
        <f>TAB6INDWTJ!AJ30+TAB6MSWRTJ!AJ30+TAB6MSWNRTJ!AJ30+TAB6SBIOFTJ!AJ30+TAB6BIOGASTJ!AJ30+TAB6BIODIETONS!AJ36+TAB6LIQBIOTONS!AJ36</f>
        <v>0</v>
      </c>
      <c r="AL49" s="410">
        <f>TAB6INDWTJ!AK30+TAB6MSWRTJ!AK30+TAB6MSWNRTJ!AK30+TAB6SBIOFTJ!AK30+TAB6BIOGASTJ!AK30+TAB6BIODIETONS!AK36+TAB6LIQBIOTONS!AK36</f>
        <v>0</v>
      </c>
      <c r="AM49" s="410">
        <f>TAB6INDWTJ!AL30+TAB6MSWRTJ!AL30+TAB6MSWNRTJ!AL30+TAB6SBIOFTJ!AL30+TAB6BIOGASTJ!AL30+TAB6BIODIETONS!AL36+TAB6LIQBIOTONS!AL36</f>
        <v>0</v>
      </c>
      <c r="AN49" s="410">
        <f>TAB6INDWTJ!AM30+TAB6MSWRTJ!AM30+TAB6MSWNRTJ!AM30+TAB6SBIOFTJ!AM30+TAB6BIOGASTJ!AM30+TAB6BIODIETONS!AM36+TAB6LIQBIOTONS!AM36</f>
        <v>0</v>
      </c>
      <c r="AO49" s="410">
        <f>TAB6INDWTJ!AN30+TAB6MSWRTJ!AN30+TAB6MSWNRTJ!AN30+TAB6SBIOFTJ!AN30+TAB6BIOGASTJ!AN30+TAB6BIODIETONS!AN36+TAB6LIQBIOTONS!AN36</f>
        <v>0</v>
      </c>
      <c r="AP49" s="410">
        <f>TAB6INDWTJ!AO30+TAB6MSWRTJ!AO30+TAB6MSWNRTJ!AO30+TAB6SBIOFTJ!AO30+TAB6BIOGASTJ!AO30+TAB6BIODIETONS!AO36+TAB6LIQBIOTONS!AO36</f>
        <v>0</v>
      </c>
      <c r="AQ49" s="410">
        <f>TAB6INDWTJ!AP30+TAB6MSWRTJ!AP30+TAB6MSWNRTJ!AP30+TAB6SBIOFTJ!AP30+TAB6BIOGASTJ!AP30+TAB6BIODIETONS!AP36+TAB6LIQBIOTONS!AP36</f>
        <v>0</v>
      </c>
      <c r="AR49" s="410">
        <f>TAB6INDWTJ!AQ30+TAB6MSWRTJ!AQ30+TAB6MSWNRTJ!AQ30+TAB6SBIOFTJ!AQ30+TAB6BIOGASTJ!AQ30+TAB6BIODIETONS!AQ36+TAB6LIQBIOTONS!AQ36</f>
        <v>0</v>
      </c>
      <c r="AS49" s="410">
        <f>TAB6INDWTJ!AR30+TAB6MSWRTJ!AR30+TAB6MSWNRTJ!AR30+TAB6SBIOFTJ!AR30+TAB6BIOGASTJ!AR30+TAB6BIODIETONS!AR36+TAB6LIQBIOTONS!AR36</f>
        <v>0</v>
      </c>
      <c r="AT49" s="410">
        <f>TAB6INDWTJ!AS30+TAB6MSWRTJ!AS30+TAB6MSWNRTJ!AS30+TAB6SBIOFTJ!AS30+TAB6BIOGASTJ!AS30+TAB6BIODIETONS!AS36+TAB6LIQBIOTONS!AS36</f>
        <v>0</v>
      </c>
      <c r="AU49" s="410">
        <f>TAB6INDWTJ!AT30+TAB6MSWRTJ!AT30+TAB6MSWNRTJ!AT30+TAB6SBIOFTJ!AT30+TAB6BIOGASTJ!AT30+TAB6BIODIETONS!AT36+TAB6LIQBIOTONS!AT36</f>
        <v>0</v>
      </c>
      <c r="AV49" s="410">
        <f>TAB6INDWTJ!AU30+TAB6MSWRTJ!AU30+TAB6MSWNRTJ!AU30+TAB6SBIOFTJ!AU30+TAB6BIOGASTJ!AU30+TAB6BIODIETONS!AU36+TAB6LIQBIOTONS!AU36</f>
        <v>0</v>
      </c>
      <c r="AW49" s="410">
        <f>TAB6INDWTJ!AV30+TAB6MSWRTJ!AV30+TAB6MSWNRTJ!AV30+TAB6SBIOFTJ!AV30+TAB6BIOGASTJ!AV30+TAB6BIODIETONS!AV36+TAB6LIQBIOTONS!AV36</f>
        <v>0</v>
      </c>
      <c r="AX49" s="410">
        <f>TAB6INDWTJ!AW30+TAB6MSWRTJ!AW30+TAB6MSWNRTJ!AW30+TAB6SBIOFTJ!AW30+TAB6BIOGASTJ!AW30+TAB6BIODIETONS!AW36+TAB6LIQBIOTONS!AW36</f>
        <v>0</v>
      </c>
      <c r="AY49" s="410">
        <f>TAB6INDWTJ!AX30+TAB6MSWRTJ!AX30+TAB6MSWNRTJ!AX30+TAB6SBIOFTJ!AX30+TAB6BIOGASTJ!AX30+TAB6BIODIETONS!AX36+TAB6LIQBIOTONS!AX36</f>
        <v>0</v>
      </c>
      <c r="AZ49" s="410">
        <f>TAB6INDWTJ!AY30+TAB6MSWRTJ!AY30+TAB6MSWNRTJ!AY30+TAB6SBIOFTJ!AY30+TAB6BIOGASTJ!AY30+TAB6BIODIETONS!AY36+TAB6LIQBIOTONS!AY36</f>
        <v>0</v>
      </c>
      <c r="BA49" s="410">
        <f>TAB6INDWTJ!AZ30+TAB6MSWRTJ!AZ30+TAB6MSWNRTJ!AZ30+TAB6SBIOFTJ!AZ30+TAB6BIOGASTJ!AZ30+TAB6BIODIETONS!AZ36+TAB6LIQBIOTONS!AZ36</f>
        <v>0</v>
      </c>
      <c r="BB49" s="410">
        <f>TAB6INDWTJ!BA30+TAB6MSWRTJ!BA30+TAB6MSWNRTJ!BA30+TAB6SBIOFTJ!BA30+TAB6BIOGASTJ!BA30+TAB6BIODIETONS!BA36+TAB6LIQBIOTONS!BA36</f>
        <v>0</v>
      </c>
      <c r="BC49" s="410">
        <f>TAB6INDWTJ!BB30+TAB6MSWRTJ!BB30+TAB6MSWNRTJ!BB30+TAB6SBIOFTJ!BB30+TAB6BIOGASTJ!BB30+TAB6BIODIETONS!BB36+TAB6LIQBIOTONS!BB36</f>
        <v>0</v>
      </c>
      <c r="BD49" s="410">
        <f>TAB6INDWTJ!BC30+TAB6MSWRTJ!BC30+TAB6MSWNRTJ!BC30+TAB6SBIOFTJ!BC30+TAB6BIOGASTJ!BC30+TAB6BIODIETONS!BC36+TAB6LIQBIOTONS!BC36</f>
        <v>0</v>
      </c>
      <c r="BK49" s="95" t="s">
        <v>199</v>
      </c>
      <c r="BL49" s="95" t="s">
        <v>823</v>
      </c>
      <c r="BM49" s="95" t="s">
        <v>1941</v>
      </c>
    </row>
    <row r="50" spans="1:65" s="140" customFormat="1" ht="18" customHeight="1">
      <c r="A50" s="775"/>
      <c r="B50" s="775"/>
      <c r="C50" s="775"/>
      <c r="D50" s="775"/>
      <c r="E50" s="142"/>
      <c r="F50" s="142"/>
      <c r="G50" s="142"/>
      <c r="H50" s="142"/>
      <c r="I50" s="142"/>
      <c r="J50" s="143"/>
      <c r="K50" s="143"/>
      <c r="L50" s="143"/>
      <c r="M50" s="143"/>
      <c r="N50" s="143"/>
      <c r="O50" s="143"/>
      <c r="P50" s="143"/>
      <c r="Q50" s="143"/>
      <c r="R50" s="143"/>
      <c r="S50" s="143"/>
      <c r="T50" s="143"/>
      <c r="U50" s="143"/>
      <c r="V50" s="143"/>
      <c r="W50" s="143"/>
      <c r="X50" s="143"/>
      <c r="Y50" s="143"/>
      <c r="Z50" s="143"/>
      <c r="AA50" s="143"/>
      <c r="AB50" s="143"/>
      <c r="AC50" s="792" t="s">
        <v>2278</v>
      </c>
      <c r="AF50" s="796" t="s">
        <v>681</v>
      </c>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K50" s="95" t="s">
        <v>681</v>
      </c>
      <c r="BL50" s="95" t="s">
        <v>355</v>
      </c>
      <c r="BM50" s="95" t="s">
        <v>2045</v>
      </c>
    </row>
    <row r="51" spans="1:65" s="140" customFormat="1" ht="10.5" customHeight="1">
      <c r="A51" s="775"/>
      <c r="B51" s="775"/>
      <c r="C51" s="775"/>
      <c r="D51" s="793"/>
      <c r="E51" s="145">
        <f t="shared" ref="E51:W51" si="21">ROUND(E7+E18+E29+E40,0)</f>
        <v>0</v>
      </c>
      <c r="F51" s="145">
        <f t="shared" si="21"/>
        <v>0</v>
      </c>
      <c r="G51" s="145">
        <f t="shared" si="21"/>
        <v>0</v>
      </c>
      <c r="H51" s="145">
        <f t="shared" si="21"/>
        <v>0</v>
      </c>
      <c r="I51" s="145">
        <f t="shared" si="21"/>
        <v>0</v>
      </c>
      <c r="J51" s="145">
        <f t="shared" si="21"/>
        <v>0</v>
      </c>
      <c r="K51" s="145">
        <f t="shared" si="21"/>
        <v>0</v>
      </c>
      <c r="L51" s="145">
        <f t="shared" si="21"/>
        <v>0</v>
      </c>
      <c r="M51" s="145">
        <f t="shared" si="21"/>
        <v>0</v>
      </c>
      <c r="N51" s="145">
        <f t="shared" si="21"/>
        <v>0</v>
      </c>
      <c r="O51" s="145">
        <f t="shared" si="21"/>
        <v>0</v>
      </c>
      <c r="P51" s="145">
        <f t="shared" si="21"/>
        <v>0</v>
      </c>
      <c r="Q51" s="145">
        <f t="shared" si="21"/>
        <v>0</v>
      </c>
      <c r="R51" s="145">
        <f t="shared" si="21"/>
        <v>0</v>
      </c>
      <c r="S51" s="145">
        <f t="shared" si="21"/>
        <v>0</v>
      </c>
      <c r="T51" s="145">
        <f t="shared" si="21"/>
        <v>0</v>
      </c>
      <c r="U51" s="145">
        <f t="shared" si="21"/>
        <v>0</v>
      </c>
      <c r="V51" s="145">
        <f t="shared" si="21"/>
        <v>0</v>
      </c>
      <c r="W51" s="145">
        <f t="shared" si="21"/>
        <v>0</v>
      </c>
      <c r="X51" s="145">
        <f t="shared" ref="X51:Y60" si="22">ROUND(X7+X18+X29+X40,0)</f>
        <v>0</v>
      </c>
      <c r="Y51" s="145">
        <f t="shared" si="22"/>
        <v>0</v>
      </c>
      <c r="Z51" s="145">
        <f t="shared" ref="Z51:AA60" si="23">ROUND(Z7+Z18+Z29+Z40,0)</f>
        <v>0</v>
      </c>
      <c r="AA51" s="145">
        <f t="shared" si="23"/>
        <v>0</v>
      </c>
      <c r="AB51" s="145">
        <f t="shared" ref="AB51:AB60" si="24">ROUND(AB7+AB18+AB29+AB40,0)</f>
        <v>0</v>
      </c>
      <c r="AC51" s="1077" t="s">
        <v>2270</v>
      </c>
      <c r="AF51" s="796"/>
      <c r="AG51" s="145">
        <f t="shared" ref="AG51:BD51" si="25">ROUND(AG7+AG18+AG29+AG40,0)</f>
        <v>0</v>
      </c>
      <c r="AH51" s="145">
        <f t="shared" si="25"/>
        <v>0</v>
      </c>
      <c r="AI51" s="145">
        <f t="shared" si="25"/>
        <v>0</v>
      </c>
      <c r="AJ51" s="145">
        <f t="shared" si="25"/>
        <v>0</v>
      </c>
      <c r="AK51" s="145">
        <f t="shared" si="25"/>
        <v>0</v>
      </c>
      <c r="AL51" s="145">
        <f t="shared" si="25"/>
        <v>0</v>
      </c>
      <c r="AM51" s="145">
        <f t="shared" si="25"/>
        <v>0</v>
      </c>
      <c r="AN51" s="145">
        <f t="shared" si="25"/>
        <v>0</v>
      </c>
      <c r="AO51" s="145">
        <f t="shared" si="25"/>
        <v>0</v>
      </c>
      <c r="AP51" s="145">
        <f t="shared" si="25"/>
        <v>0</v>
      </c>
      <c r="AQ51" s="145">
        <f t="shared" si="25"/>
        <v>0</v>
      </c>
      <c r="AR51" s="145">
        <f t="shared" si="25"/>
        <v>0</v>
      </c>
      <c r="AS51" s="145">
        <f t="shared" si="25"/>
        <v>0</v>
      </c>
      <c r="AT51" s="145">
        <f t="shared" si="25"/>
        <v>0</v>
      </c>
      <c r="AU51" s="145">
        <f t="shared" si="25"/>
        <v>0</v>
      </c>
      <c r="AV51" s="145">
        <f t="shared" si="25"/>
        <v>0</v>
      </c>
      <c r="AW51" s="145">
        <f t="shared" si="25"/>
        <v>0</v>
      </c>
      <c r="AX51" s="145">
        <f t="shared" si="25"/>
        <v>0</v>
      </c>
      <c r="AY51" s="145">
        <f t="shared" si="25"/>
        <v>0</v>
      </c>
      <c r="AZ51" s="145">
        <f t="shared" ref="AZ51:BA60" si="26">ROUND(AZ7+AZ18+AZ29+AZ40,0)</f>
        <v>0</v>
      </c>
      <c r="BA51" s="145">
        <f t="shared" si="26"/>
        <v>0</v>
      </c>
      <c r="BB51" s="145">
        <f t="shared" ref="BB51:BC60" si="27">ROUND(BB7+BB18+BB29+BB40,0)</f>
        <v>0</v>
      </c>
      <c r="BC51" s="145">
        <f t="shared" si="27"/>
        <v>0</v>
      </c>
      <c r="BD51" s="145">
        <f t="shared" si="25"/>
        <v>0</v>
      </c>
      <c r="BK51" s="95" t="s">
        <v>652</v>
      </c>
      <c r="BL51" s="95" t="s">
        <v>626</v>
      </c>
      <c r="BM51" s="95" t="s">
        <v>2000</v>
      </c>
    </row>
    <row r="52" spans="1:65" s="140" customFormat="1" ht="10.5" customHeight="1">
      <c r="A52" s="775"/>
      <c r="B52" s="775"/>
      <c r="C52" s="775"/>
      <c r="D52" s="793"/>
      <c r="E52" s="409">
        <f t="shared" ref="E52:W52" si="28">ROUND(E8+E19+E30+E41,0)</f>
        <v>0</v>
      </c>
      <c r="F52" s="409">
        <f t="shared" si="28"/>
        <v>0</v>
      </c>
      <c r="G52" s="409">
        <f t="shared" si="28"/>
        <v>0</v>
      </c>
      <c r="H52" s="409">
        <f t="shared" si="28"/>
        <v>0</v>
      </c>
      <c r="I52" s="409">
        <f t="shared" si="28"/>
        <v>0</v>
      </c>
      <c r="J52" s="409">
        <f t="shared" si="28"/>
        <v>0</v>
      </c>
      <c r="K52" s="409">
        <f t="shared" si="28"/>
        <v>0</v>
      </c>
      <c r="L52" s="409">
        <f t="shared" si="28"/>
        <v>0</v>
      </c>
      <c r="M52" s="409">
        <f t="shared" si="28"/>
        <v>0</v>
      </c>
      <c r="N52" s="409">
        <f t="shared" si="28"/>
        <v>0</v>
      </c>
      <c r="O52" s="1022">
        <f t="shared" si="28"/>
        <v>0</v>
      </c>
      <c r="P52" s="409">
        <f t="shared" si="28"/>
        <v>0</v>
      </c>
      <c r="Q52" s="409">
        <f t="shared" si="28"/>
        <v>0</v>
      </c>
      <c r="R52" s="409">
        <f t="shared" si="28"/>
        <v>0</v>
      </c>
      <c r="S52" s="409">
        <f t="shared" si="28"/>
        <v>0</v>
      </c>
      <c r="T52" s="409">
        <f t="shared" si="28"/>
        <v>0</v>
      </c>
      <c r="U52" s="409">
        <f t="shared" si="28"/>
        <v>0</v>
      </c>
      <c r="V52" s="409">
        <f t="shared" si="28"/>
        <v>0</v>
      </c>
      <c r="W52" s="409">
        <f t="shared" si="28"/>
        <v>0</v>
      </c>
      <c r="X52" s="409">
        <f t="shared" si="22"/>
        <v>0</v>
      </c>
      <c r="Y52" s="1022">
        <f t="shared" si="22"/>
        <v>0</v>
      </c>
      <c r="Z52" s="1022">
        <f t="shared" si="23"/>
        <v>0</v>
      </c>
      <c r="AA52" s="409">
        <f t="shared" si="23"/>
        <v>0</v>
      </c>
      <c r="AB52" s="1022">
        <f t="shared" si="24"/>
        <v>0</v>
      </c>
      <c r="AC52" s="1054" t="s">
        <v>2271</v>
      </c>
      <c r="AF52" s="796"/>
      <c r="AG52" s="409">
        <f t="shared" ref="AG52:BD52" si="29">ROUND(AG8+AG19+AG30+AG41,0)</f>
        <v>0</v>
      </c>
      <c r="AH52" s="409">
        <f t="shared" si="29"/>
        <v>0</v>
      </c>
      <c r="AI52" s="409">
        <f t="shared" si="29"/>
        <v>0</v>
      </c>
      <c r="AJ52" s="409">
        <f t="shared" si="29"/>
        <v>0</v>
      </c>
      <c r="AK52" s="409">
        <f t="shared" si="29"/>
        <v>0</v>
      </c>
      <c r="AL52" s="409">
        <f t="shared" si="29"/>
        <v>0</v>
      </c>
      <c r="AM52" s="409">
        <f t="shared" si="29"/>
        <v>0</v>
      </c>
      <c r="AN52" s="409">
        <f t="shared" si="29"/>
        <v>0</v>
      </c>
      <c r="AO52" s="409">
        <f t="shared" si="29"/>
        <v>0</v>
      </c>
      <c r="AP52" s="409">
        <f t="shared" si="29"/>
        <v>0</v>
      </c>
      <c r="AQ52" s="409">
        <f t="shared" si="29"/>
        <v>0</v>
      </c>
      <c r="AR52" s="409">
        <f t="shared" si="29"/>
        <v>0</v>
      </c>
      <c r="AS52" s="409">
        <f t="shared" si="29"/>
        <v>0</v>
      </c>
      <c r="AT52" s="409">
        <f t="shared" si="29"/>
        <v>0</v>
      </c>
      <c r="AU52" s="409">
        <f t="shared" si="29"/>
        <v>0</v>
      </c>
      <c r="AV52" s="409">
        <f t="shared" si="29"/>
        <v>0</v>
      </c>
      <c r="AW52" s="409">
        <f t="shared" si="29"/>
        <v>0</v>
      </c>
      <c r="AX52" s="409">
        <f t="shared" si="29"/>
        <v>0</v>
      </c>
      <c r="AY52" s="409">
        <f t="shared" si="29"/>
        <v>0</v>
      </c>
      <c r="AZ52" s="409">
        <f t="shared" si="26"/>
        <v>0</v>
      </c>
      <c r="BA52" s="409">
        <f t="shared" si="26"/>
        <v>0</v>
      </c>
      <c r="BB52" s="409">
        <f t="shared" si="27"/>
        <v>0</v>
      </c>
      <c r="BC52" s="409">
        <f t="shared" si="27"/>
        <v>0</v>
      </c>
      <c r="BD52" s="409">
        <f t="shared" si="29"/>
        <v>0</v>
      </c>
      <c r="BK52" s="95" t="s">
        <v>186</v>
      </c>
      <c r="BL52" s="95" t="s">
        <v>1299</v>
      </c>
      <c r="BM52" s="95" t="s">
        <v>2038</v>
      </c>
    </row>
    <row r="53" spans="1:65" s="140" customFormat="1" ht="10.5" customHeight="1">
      <c r="A53" s="775"/>
      <c r="B53" s="775"/>
      <c r="C53" s="775"/>
      <c r="D53" s="793"/>
      <c r="E53" s="409">
        <f t="shared" ref="E53:W53" si="30">ROUND(E9+E20+E31+E42,0)</f>
        <v>0</v>
      </c>
      <c r="F53" s="409">
        <f t="shared" si="30"/>
        <v>0</v>
      </c>
      <c r="G53" s="409">
        <f t="shared" si="30"/>
        <v>0</v>
      </c>
      <c r="H53" s="409">
        <f t="shared" si="30"/>
        <v>0</v>
      </c>
      <c r="I53" s="409">
        <f t="shared" si="30"/>
        <v>0</v>
      </c>
      <c r="J53" s="409">
        <f t="shared" si="30"/>
        <v>0</v>
      </c>
      <c r="K53" s="409">
        <f t="shared" si="30"/>
        <v>0</v>
      </c>
      <c r="L53" s="409">
        <f t="shared" si="30"/>
        <v>0</v>
      </c>
      <c r="M53" s="409">
        <f t="shared" si="30"/>
        <v>0</v>
      </c>
      <c r="N53" s="409">
        <f t="shared" si="30"/>
        <v>0</v>
      </c>
      <c r="O53" s="1022">
        <f t="shared" si="30"/>
        <v>0</v>
      </c>
      <c r="P53" s="409">
        <f t="shared" si="30"/>
        <v>0</v>
      </c>
      <c r="Q53" s="409">
        <f t="shared" si="30"/>
        <v>0</v>
      </c>
      <c r="R53" s="409">
        <f t="shared" si="30"/>
        <v>0</v>
      </c>
      <c r="S53" s="409">
        <f t="shared" si="30"/>
        <v>0</v>
      </c>
      <c r="T53" s="409">
        <f t="shared" si="30"/>
        <v>0</v>
      </c>
      <c r="U53" s="409">
        <f t="shared" si="30"/>
        <v>0</v>
      </c>
      <c r="V53" s="409">
        <f t="shared" si="30"/>
        <v>0</v>
      </c>
      <c r="W53" s="409">
        <f t="shared" si="30"/>
        <v>0</v>
      </c>
      <c r="X53" s="409">
        <f t="shared" si="22"/>
        <v>0</v>
      </c>
      <c r="Y53" s="1022">
        <f t="shared" si="22"/>
        <v>0</v>
      </c>
      <c r="Z53" s="1022">
        <f t="shared" si="23"/>
        <v>0</v>
      </c>
      <c r="AA53" s="409">
        <f t="shared" si="23"/>
        <v>0</v>
      </c>
      <c r="AB53" s="1022">
        <f t="shared" si="24"/>
        <v>0</v>
      </c>
      <c r="AC53" s="1054" t="s">
        <v>2272</v>
      </c>
      <c r="AF53" s="796"/>
      <c r="AG53" s="409">
        <f t="shared" ref="AG53:BD53" si="31">ROUND(AG9+AG20+AG31+AG42,0)</f>
        <v>0</v>
      </c>
      <c r="AH53" s="409">
        <f t="shared" si="31"/>
        <v>0</v>
      </c>
      <c r="AI53" s="409">
        <f t="shared" si="31"/>
        <v>0</v>
      </c>
      <c r="AJ53" s="409">
        <f t="shared" si="31"/>
        <v>0</v>
      </c>
      <c r="AK53" s="409">
        <f t="shared" si="31"/>
        <v>0</v>
      </c>
      <c r="AL53" s="409">
        <f t="shared" si="31"/>
        <v>0</v>
      </c>
      <c r="AM53" s="409">
        <f t="shared" si="31"/>
        <v>0</v>
      </c>
      <c r="AN53" s="409">
        <f t="shared" si="31"/>
        <v>0</v>
      </c>
      <c r="AO53" s="409">
        <f t="shared" si="31"/>
        <v>0</v>
      </c>
      <c r="AP53" s="409">
        <f t="shared" si="31"/>
        <v>0</v>
      </c>
      <c r="AQ53" s="409">
        <f t="shared" si="31"/>
        <v>0</v>
      </c>
      <c r="AR53" s="409">
        <f t="shared" si="31"/>
        <v>0</v>
      </c>
      <c r="AS53" s="409">
        <f t="shared" si="31"/>
        <v>0</v>
      </c>
      <c r="AT53" s="409">
        <f t="shared" si="31"/>
        <v>0</v>
      </c>
      <c r="AU53" s="409">
        <f t="shared" si="31"/>
        <v>0</v>
      </c>
      <c r="AV53" s="409">
        <f t="shared" si="31"/>
        <v>0</v>
      </c>
      <c r="AW53" s="409">
        <f t="shared" si="31"/>
        <v>0</v>
      </c>
      <c r="AX53" s="409">
        <f t="shared" si="31"/>
        <v>0</v>
      </c>
      <c r="AY53" s="409">
        <f t="shared" si="31"/>
        <v>0</v>
      </c>
      <c r="AZ53" s="409">
        <f t="shared" si="26"/>
        <v>0</v>
      </c>
      <c r="BA53" s="409">
        <f t="shared" si="26"/>
        <v>0</v>
      </c>
      <c r="BB53" s="409">
        <f t="shared" si="27"/>
        <v>0</v>
      </c>
      <c r="BC53" s="409">
        <f t="shared" si="27"/>
        <v>0</v>
      </c>
      <c r="BD53" s="409">
        <f t="shared" si="31"/>
        <v>0</v>
      </c>
      <c r="BK53" s="95" t="s">
        <v>189</v>
      </c>
      <c r="BL53" s="95" t="s">
        <v>336</v>
      </c>
      <c r="BM53" s="95" t="s">
        <v>2039</v>
      </c>
    </row>
    <row r="54" spans="1:65" s="140" customFormat="1" ht="10.5" customHeight="1">
      <c r="A54" s="775"/>
      <c r="B54" s="775"/>
      <c r="C54" s="775"/>
      <c r="D54" s="793"/>
      <c r="E54" s="409">
        <f t="shared" ref="E54:W54" si="32">ROUND(E10+E21+E32+E43,0)</f>
        <v>0</v>
      </c>
      <c r="F54" s="409">
        <f t="shared" si="32"/>
        <v>0</v>
      </c>
      <c r="G54" s="409">
        <f t="shared" si="32"/>
        <v>0</v>
      </c>
      <c r="H54" s="409">
        <f t="shared" si="32"/>
        <v>0</v>
      </c>
      <c r="I54" s="409">
        <f t="shared" si="32"/>
        <v>0</v>
      </c>
      <c r="J54" s="409">
        <f t="shared" si="32"/>
        <v>0</v>
      </c>
      <c r="K54" s="409">
        <f t="shared" si="32"/>
        <v>0</v>
      </c>
      <c r="L54" s="409">
        <f t="shared" si="32"/>
        <v>0</v>
      </c>
      <c r="M54" s="409">
        <f t="shared" si="32"/>
        <v>0</v>
      </c>
      <c r="N54" s="409">
        <f t="shared" si="32"/>
        <v>0</v>
      </c>
      <c r="O54" s="1022">
        <f t="shared" si="32"/>
        <v>0</v>
      </c>
      <c r="P54" s="409">
        <f t="shared" si="32"/>
        <v>0</v>
      </c>
      <c r="Q54" s="409">
        <f t="shared" si="32"/>
        <v>0</v>
      </c>
      <c r="R54" s="409">
        <f t="shared" si="32"/>
        <v>0</v>
      </c>
      <c r="S54" s="409">
        <f t="shared" si="32"/>
        <v>0</v>
      </c>
      <c r="T54" s="409">
        <f t="shared" si="32"/>
        <v>0</v>
      </c>
      <c r="U54" s="409">
        <f t="shared" si="32"/>
        <v>0</v>
      </c>
      <c r="V54" s="409">
        <f t="shared" si="32"/>
        <v>0</v>
      </c>
      <c r="W54" s="409">
        <f t="shared" si="32"/>
        <v>0</v>
      </c>
      <c r="X54" s="409">
        <f t="shared" si="22"/>
        <v>0</v>
      </c>
      <c r="Y54" s="1022">
        <f t="shared" si="22"/>
        <v>0</v>
      </c>
      <c r="Z54" s="1022">
        <f t="shared" si="23"/>
        <v>0</v>
      </c>
      <c r="AA54" s="409">
        <f t="shared" si="23"/>
        <v>0</v>
      </c>
      <c r="AB54" s="1022">
        <f t="shared" si="24"/>
        <v>0</v>
      </c>
      <c r="AC54" s="1054" t="s">
        <v>2273</v>
      </c>
      <c r="AF54" s="796"/>
      <c r="AG54" s="409">
        <f t="shared" ref="AG54:BD54" si="33">ROUND(AG10+AG21+AG32+AG43,0)</f>
        <v>0</v>
      </c>
      <c r="AH54" s="409">
        <f t="shared" si="33"/>
        <v>0</v>
      </c>
      <c r="AI54" s="409">
        <f t="shared" si="33"/>
        <v>0</v>
      </c>
      <c r="AJ54" s="409">
        <f t="shared" si="33"/>
        <v>0</v>
      </c>
      <c r="AK54" s="409">
        <f t="shared" si="33"/>
        <v>0</v>
      </c>
      <c r="AL54" s="409">
        <f t="shared" si="33"/>
        <v>0</v>
      </c>
      <c r="AM54" s="409">
        <f t="shared" si="33"/>
        <v>0</v>
      </c>
      <c r="AN54" s="409">
        <f t="shared" si="33"/>
        <v>0</v>
      </c>
      <c r="AO54" s="409">
        <f t="shared" si="33"/>
        <v>0</v>
      </c>
      <c r="AP54" s="409">
        <f t="shared" si="33"/>
        <v>0</v>
      </c>
      <c r="AQ54" s="409">
        <f t="shared" si="33"/>
        <v>0</v>
      </c>
      <c r="AR54" s="409">
        <f t="shared" si="33"/>
        <v>0</v>
      </c>
      <c r="AS54" s="409">
        <f t="shared" si="33"/>
        <v>0</v>
      </c>
      <c r="AT54" s="409">
        <f t="shared" si="33"/>
        <v>0</v>
      </c>
      <c r="AU54" s="409">
        <f t="shared" si="33"/>
        <v>0</v>
      </c>
      <c r="AV54" s="409">
        <f t="shared" si="33"/>
        <v>0</v>
      </c>
      <c r="AW54" s="409">
        <f t="shared" si="33"/>
        <v>0</v>
      </c>
      <c r="AX54" s="409">
        <f t="shared" si="33"/>
        <v>0</v>
      </c>
      <c r="AY54" s="409">
        <f t="shared" si="33"/>
        <v>0</v>
      </c>
      <c r="AZ54" s="409">
        <f t="shared" si="26"/>
        <v>0</v>
      </c>
      <c r="BA54" s="409">
        <f t="shared" si="26"/>
        <v>0</v>
      </c>
      <c r="BB54" s="409">
        <f t="shared" si="27"/>
        <v>0</v>
      </c>
      <c r="BC54" s="409">
        <f t="shared" si="27"/>
        <v>0</v>
      </c>
      <c r="BD54" s="409">
        <f t="shared" si="33"/>
        <v>0</v>
      </c>
      <c r="BK54" s="95" t="s">
        <v>191</v>
      </c>
      <c r="BL54" s="95" t="s">
        <v>338</v>
      </c>
      <c r="BM54" s="95" t="s">
        <v>2040</v>
      </c>
    </row>
    <row r="55" spans="1:65" s="140" customFormat="1" ht="10.5" customHeight="1">
      <c r="A55" s="775"/>
      <c r="B55" s="775"/>
      <c r="C55" s="775"/>
      <c r="D55" s="793"/>
      <c r="E55" s="409">
        <f t="shared" ref="E55:W55" si="34">ROUND(E11+E22+E33+E44,0)</f>
        <v>0</v>
      </c>
      <c r="F55" s="409">
        <f t="shared" si="34"/>
        <v>0</v>
      </c>
      <c r="G55" s="409">
        <f t="shared" si="34"/>
        <v>0</v>
      </c>
      <c r="H55" s="409">
        <f t="shared" si="34"/>
        <v>0</v>
      </c>
      <c r="I55" s="409">
        <f t="shared" si="34"/>
        <v>0</v>
      </c>
      <c r="J55" s="409">
        <f t="shared" si="34"/>
        <v>0</v>
      </c>
      <c r="K55" s="409">
        <f t="shared" si="34"/>
        <v>0</v>
      </c>
      <c r="L55" s="409">
        <f t="shared" si="34"/>
        <v>0</v>
      </c>
      <c r="M55" s="409">
        <f t="shared" si="34"/>
        <v>0</v>
      </c>
      <c r="N55" s="409">
        <f t="shared" si="34"/>
        <v>0</v>
      </c>
      <c r="O55" s="1022">
        <f t="shared" si="34"/>
        <v>0</v>
      </c>
      <c r="P55" s="409">
        <f t="shared" si="34"/>
        <v>0</v>
      </c>
      <c r="Q55" s="409">
        <f t="shared" si="34"/>
        <v>0</v>
      </c>
      <c r="R55" s="409">
        <f t="shared" si="34"/>
        <v>0</v>
      </c>
      <c r="S55" s="409">
        <f t="shared" si="34"/>
        <v>0</v>
      </c>
      <c r="T55" s="409">
        <f t="shared" si="34"/>
        <v>0</v>
      </c>
      <c r="U55" s="409">
        <f t="shared" si="34"/>
        <v>0</v>
      </c>
      <c r="V55" s="409">
        <f t="shared" si="34"/>
        <v>0</v>
      </c>
      <c r="W55" s="409">
        <f t="shared" si="34"/>
        <v>0</v>
      </c>
      <c r="X55" s="409">
        <f t="shared" si="22"/>
        <v>0</v>
      </c>
      <c r="Y55" s="1022">
        <f t="shared" si="22"/>
        <v>0</v>
      </c>
      <c r="Z55" s="1022">
        <f t="shared" si="23"/>
        <v>0</v>
      </c>
      <c r="AA55" s="409">
        <f t="shared" si="23"/>
        <v>0</v>
      </c>
      <c r="AB55" s="1022">
        <f t="shared" si="24"/>
        <v>0</v>
      </c>
      <c r="AC55" s="1054" t="s">
        <v>2154</v>
      </c>
      <c r="AF55" s="796"/>
      <c r="AG55" s="409">
        <f t="shared" ref="AG55:BD55" si="35">ROUND(AG11+AG22+AG33+AG44,0)</f>
        <v>0</v>
      </c>
      <c r="AH55" s="409">
        <f t="shared" si="35"/>
        <v>0</v>
      </c>
      <c r="AI55" s="409">
        <f t="shared" si="35"/>
        <v>0</v>
      </c>
      <c r="AJ55" s="409">
        <f t="shared" si="35"/>
        <v>0</v>
      </c>
      <c r="AK55" s="409">
        <f t="shared" si="35"/>
        <v>0</v>
      </c>
      <c r="AL55" s="409">
        <f t="shared" si="35"/>
        <v>0</v>
      </c>
      <c r="AM55" s="409">
        <f t="shared" si="35"/>
        <v>0</v>
      </c>
      <c r="AN55" s="409">
        <f t="shared" si="35"/>
        <v>0</v>
      </c>
      <c r="AO55" s="409">
        <f t="shared" si="35"/>
        <v>0</v>
      </c>
      <c r="AP55" s="409">
        <f t="shared" si="35"/>
        <v>0</v>
      </c>
      <c r="AQ55" s="409">
        <f t="shared" si="35"/>
        <v>0</v>
      </c>
      <c r="AR55" s="409">
        <f t="shared" si="35"/>
        <v>0</v>
      </c>
      <c r="AS55" s="409">
        <f t="shared" si="35"/>
        <v>0</v>
      </c>
      <c r="AT55" s="409">
        <f t="shared" si="35"/>
        <v>0</v>
      </c>
      <c r="AU55" s="409">
        <f t="shared" si="35"/>
        <v>0</v>
      </c>
      <c r="AV55" s="409">
        <f t="shared" si="35"/>
        <v>0</v>
      </c>
      <c r="AW55" s="409">
        <f t="shared" si="35"/>
        <v>0</v>
      </c>
      <c r="AX55" s="409">
        <f t="shared" si="35"/>
        <v>0</v>
      </c>
      <c r="AY55" s="409">
        <f t="shared" si="35"/>
        <v>0</v>
      </c>
      <c r="AZ55" s="409">
        <f t="shared" si="26"/>
        <v>0</v>
      </c>
      <c r="BA55" s="409">
        <f t="shared" si="26"/>
        <v>0</v>
      </c>
      <c r="BB55" s="409">
        <f t="shared" si="27"/>
        <v>0</v>
      </c>
      <c r="BC55" s="409">
        <f t="shared" si="27"/>
        <v>0</v>
      </c>
      <c r="BD55" s="409">
        <f t="shared" si="35"/>
        <v>0</v>
      </c>
      <c r="BK55" s="95" t="s">
        <v>192</v>
      </c>
      <c r="BL55" s="95" t="s">
        <v>339</v>
      </c>
      <c r="BM55" s="95" t="s">
        <v>1933</v>
      </c>
    </row>
    <row r="56" spans="1:65" s="140" customFormat="1" ht="10.5" customHeight="1">
      <c r="A56" s="775"/>
      <c r="B56" s="775"/>
      <c r="C56" s="775"/>
      <c r="D56" s="775"/>
      <c r="E56" s="408">
        <f t="shared" ref="E56:W56" si="36">ROUND(E12+E23+E34+E45,0)</f>
        <v>0</v>
      </c>
      <c r="F56" s="408">
        <f t="shared" si="36"/>
        <v>0</v>
      </c>
      <c r="G56" s="408">
        <f t="shared" si="36"/>
        <v>0</v>
      </c>
      <c r="H56" s="408">
        <f t="shared" si="36"/>
        <v>0</v>
      </c>
      <c r="I56" s="408">
        <f t="shared" si="36"/>
        <v>0</v>
      </c>
      <c r="J56" s="408">
        <f t="shared" si="36"/>
        <v>0</v>
      </c>
      <c r="K56" s="408">
        <f t="shared" si="36"/>
        <v>0</v>
      </c>
      <c r="L56" s="408">
        <f t="shared" si="36"/>
        <v>0</v>
      </c>
      <c r="M56" s="408">
        <f t="shared" si="36"/>
        <v>0</v>
      </c>
      <c r="N56" s="408">
        <f t="shared" si="36"/>
        <v>0</v>
      </c>
      <c r="O56" s="408">
        <f t="shared" si="36"/>
        <v>0</v>
      </c>
      <c r="P56" s="408">
        <f t="shared" si="36"/>
        <v>0</v>
      </c>
      <c r="Q56" s="408">
        <f t="shared" si="36"/>
        <v>0</v>
      </c>
      <c r="R56" s="408">
        <f t="shared" si="36"/>
        <v>0</v>
      </c>
      <c r="S56" s="408">
        <f t="shared" si="36"/>
        <v>0</v>
      </c>
      <c r="T56" s="408">
        <f t="shared" si="36"/>
        <v>0</v>
      </c>
      <c r="U56" s="408">
        <f t="shared" si="36"/>
        <v>0</v>
      </c>
      <c r="V56" s="408">
        <f t="shared" si="36"/>
        <v>0</v>
      </c>
      <c r="W56" s="408">
        <f t="shared" si="36"/>
        <v>0</v>
      </c>
      <c r="X56" s="408">
        <f t="shared" si="22"/>
        <v>0</v>
      </c>
      <c r="Y56" s="408">
        <f t="shared" si="22"/>
        <v>0</v>
      </c>
      <c r="Z56" s="408">
        <f t="shared" si="23"/>
        <v>0</v>
      </c>
      <c r="AA56" s="408">
        <f t="shared" si="23"/>
        <v>0</v>
      </c>
      <c r="AB56" s="408">
        <f t="shared" si="24"/>
        <v>0</v>
      </c>
      <c r="AC56" s="1077" t="s">
        <v>2270</v>
      </c>
      <c r="AF56" s="796"/>
      <c r="AG56" s="408">
        <f t="shared" ref="AG56:BD56" si="37">ROUND(AG12+AG23+AG34+AG45,0)</f>
        <v>0</v>
      </c>
      <c r="AH56" s="408">
        <f t="shared" si="37"/>
        <v>0</v>
      </c>
      <c r="AI56" s="408">
        <f t="shared" si="37"/>
        <v>0</v>
      </c>
      <c r="AJ56" s="408">
        <f t="shared" si="37"/>
        <v>0</v>
      </c>
      <c r="AK56" s="408">
        <f t="shared" si="37"/>
        <v>0</v>
      </c>
      <c r="AL56" s="408">
        <f t="shared" si="37"/>
        <v>0</v>
      </c>
      <c r="AM56" s="408">
        <f t="shared" si="37"/>
        <v>0</v>
      </c>
      <c r="AN56" s="408">
        <f t="shared" si="37"/>
        <v>0</v>
      </c>
      <c r="AO56" s="408">
        <f t="shared" si="37"/>
        <v>0</v>
      </c>
      <c r="AP56" s="408">
        <f t="shared" si="37"/>
        <v>0</v>
      </c>
      <c r="AQ56" s="408">
        <f t="shared" si="37"/>
        <v>0</v>
      </c>
      <c r="AR56" s="408">
        <f t="shared" si="37"/>
        <v>0</v>
      </c>
      <c r="AS56" s="408">
        <f t="shared" si="37"/>
        <v>0</v>
      </c>
      <c r="AT56" s="408">
        <f t="shared" si="37"/>
        <v>0</v>
      </c>
      <c r="AU56" s="408">
        <f t="shared" si="37"/>
        <v>0</v>
      </c>
      <c r="AV56" s="408">
        <f t="shared" si="37"/>
        <v>0</v>
      </c>
      <c r="AW56" s="408">
        <f t="shared" si="37"/>
        <v>0</v>
      </c>
      <c r="AX56" s="408">
        <f t="shared" si="37"/>
        <v>0</v>
      </c>
      <c r="AY56" s="408">
        <f t="shared" si="37"/>
        <v>0</v>
      </c>
      <c r="AZ56" s="408">
        <f t="shared" si="26"/>
        <v>0</v>
      </c>
      <c r="BA56" s="408">
        <f t="shared" si="26"/>
        <v>0</v>
      </c>
      <c r="BB56" s="408">
        <f t="shared" si="27"/>
        <v>0</v>
      </c>
      <c r="BC56" s="408">
        <f t="shared" si="27"/>
        <v>0</v>
      </c>
      <c r="BD56" s="408">
        <f t="shared" si="37"/>
        <v>0</v>
      </c>
      <c r="BK56" s="95" t="s">
        <v>678</v>
      </c>
      <c r="BL56" s="95" t="s">
        <v>627</v>
      </c>
      <c r="BM56" s="95" t="s">
        <v>2003</v>
      </c>
    </row>
    <row r="57" spans="1:65" s="140" customFormat="1" ht="10.5" customHeight="1">
      <c r="A57" s="775"/>
      <c r="B57" s="775"/>
      <c r="C57" s="775"/>
      <c r="D57" s="775"/>
      <c r="E57" s="409">
        <f t="shared" ref="E57:W57" si="38">ROUND(E13+E24+E35+E46,0)</f>
        <v>0</v>
      </c>
      <c r="F57" s="409">
        <f t="shared" si="38"/>
        <v>0</v>
      </c>
      <c r="G57" s="409">
        <f t="shared" si="38"/>
        <v>0</v>
      </c>
      <c r="H57" s="409">
        <f t="shared" si="38"/>
        <v>0</v>
      </c>
      <c r="I57" s="409">
        <f t="shared" si="38"/>
        <v>0</v>
      </c>
      <c r="J57" s="409">
        <f t="shared" si="38"/>
        <v>0</v>
      </c>
      <c r="K57" s="409">
        <f t="shared" si="38"/>
        <v>0</v>
      </c>
      <c r="L57" s="409">
        <f t="shared" si="38"/>
        <v>0</v>
      </c>
      <c r="M57" s="409">
        <f t="shared" si="38"/>
        <v>0</v>
      </c>
      <c r="N57" s="409">
        <f t="shared" si="38"/>
        <v>0</v>
      </c>
      <c r="O57" s="1022">
        <f t="shared" si="38"/>
        <v>0</v>
      </c>
      <c r="P57" s="409">
        <f t="shared" si="38"/>
        <v>0</v>
      </c>
      <c r="Q57" s="409">
        <f t="shared" si="38"/>
        <v>0</v>
      </c>
      <c r="R57" s="409">
        <f t="shared" si="38"/>
        <v>0</v>
      </c>
      <c r="S57" s="409">
        <f t="shared" si="38"/>
        <v>0</v>
      </c>
      <c r="T57" s="409">
        <f t="shared" si="38"/>
        <v>0</v>
      </c>
      <c r="U57" s="409">
        <f t="shared" si="38"/>
        <v>0</v>
      </c>
      <c r="V57" s="409">
        <f t="shared" si="38"/>
        <v>0</v>
      </c>
      <c r="W57" s="409">
        <f t="shared" si="38"/>
        <v>0</v>
      </c>
      <c r="X57" s="409">
        <f t="shared" si="22"/>
        <v>0</v>
      </c>
      <c r="Y57" s="1022">
        <f t="shared" si="22"/>
        <v>0</v>
      </c>
      <c r="Z57" s="1022">
        <f t="shared" si="23"/>
        <v>0</v>
      </c>
      <c r="AA57" s="409">
        <f t="shared" si="23"/>
        <v>0</v>
      </c>
      <c r="AB57" s="1022">
        <f t="shared" si="24"/>
        <v>0</v>
      </c>
      <c r="AC57" s="1054" t="s">
        <v>2271</v>
      </c>
      <c r="AF57" s="796"/>
      <c r="AG57" s="409">
        <f t="shared" ref="AG57:BD57" si="39">ROUND(AG13+AG24+AG35+AG46,0)</f>
        <v>0</v>
      </c>
      <c r="AH57" s="409">
        <f t="shared" si="39"/>
        <v>0</v>
      </c>
      <c r="AI57" s="409">
        <f t="shared" si="39"/>
        <v>0</v>
      </c>
      <c r="AJ57" s="409">
        <f t="shared" si="39"/>
        <v>0</v>
      </c>
      <c r="AK57" s="409">
        <f t="shared" si="39"/>
        <v>0</v>
      </c>
      <c r="AL57" s="409">
        <f t="shared" si="39"/>
        <v>0</v>
      </c>
      <c r="AM57" s="409">
        <f t="shared" si="39"/>
        <v>0</v>
      </c>
      <c r="AN57" s="409">
        <f t="shared" si="39"/>
        <v>0</v>
      </c>
      <c r="AO57" s="409">
        <f t="shared" si="39"/>
        <v>0</v>
      </c>
      <c r="AP57" s="409">
        <f t="shared" si="39"/>
        <v>0</v>
      </c>
      <c r="AQ57" s="409">
        <f t="shared" si="39"/>
        <v>0</v>
      </c>
      <c r="AR57" s="409">
        <f t="shared" si="39"/>
        <v>0</v>
      </c>
      <c r="AS57" s="409">
        <f t="shared" si="39"/>
        <v>0</v>
      </c>
      <c r="AT57" s="409">
        <f t="shared" si="39"/>
        <v>0</v>
      </c>
      <c r="AU57" s="409">
        <f t="shared" si="39"/>
        <v>0</v>
      </c>
      <c r="AV57" s="409">
        <f t="shared" si="39"/>
        <v>0</v>
      </c>
      <c r="AW57" s="409">
        <f t="shared" si="39"/>
        <v>0</v>
      </c>
      <c r="AX57" s="409">
        <f t="shared" si="39"/>
        <v>0</v>
      </c>
      <c r="AY57" s="409">
        <f t="shared" si="39"/>
        <v>0</v>
      </c>
      <c r="AZ57" s="409">
        <f t="shared" si="26"/>
        <v>0</v>
      </c>
      <c r="BA57" s="409">
        <f t="shared" si="26"/>
        <v>0</v>
      </c>
      <c r="BB57" s="409">
        <f t="shared" si="27"/>
        <v>0</v>
      </c>
      <c r="BC57" s="409">
        <f t="shared" si="27"/>
        <v>0</v>
      </c>
      <c r="BD57" s="409">
        <f t="shared" si="39"/>
        <v>0</v>
      </c>
      <c r="BK57" s="95" t="s">
        <v>189</v>
      </c>
      <c r="BL57" s="95" t="s">
        <v>336</v>
      </c>
      <c r="BM57" s="95" t="s">
        <v>2039</v>
      </c>
    </row>
    <row r="58" spans="1:65" s="140" customFormat="1" ht="10.5" customHeight="1">
      <c r="A58" s="775"/>
      <c r="B58" s="775"/>
      <c r="C58" s="775"/>
      <c r="D58" s="775"/>
      <c r="E58" s="409">
        <f t="shared" ref="E58:W58" si="40">ROUND(E14+E25+E36+E47,0)</f>
        <v>0</v>
      </c>
      <c r="F58" s="409">
        <f t="shared" si="40"/>
        <v>0</v>
      </c>
      <c r="G58" s="409">
        <f t="shared" si="40"/>
        <v>0</v>
      </c>
      <c r="H58" s="409">
        <f t="shared" si="40"/>
        <v>0</v>
      </c>
      <c r="I58" s="409">
        <f t="shared" si="40"/>
        <v>0</v>
      </c>
      <c r="J58" s="409">
        <f t="shared" si="40"/>
        <v>0</v>
      </c>
      <c r="K58" s="409">
        <f t="shared" si="40"/>
        <v>0</v>
      </c>
      <c r="L58" s="409">
        <f t="shared" si="40"/>
        <v>0</v>
      </c>
      <c r="M58" s="409">
        <f t="shared" si="40"/>
        <v>0</v>
      </c>
      <c r="N58" s="409">
        <f t="shared" si="40"/>
        <v>0</v>
      </c>
      <c r="O58" s="1022">
        <f t="shared" si="40"/>
        <v>0</v>
      </c>
      <c r="P58" s="409">
        <f t="shared" si="40"/>
        <v>0</v>
      </c>
      <c r="Q58" s="409">
        <f t="shared" si="40"/>
        <v>0</v>
      </c>
      <c r="R58" s="409">
        <f t="shared" si="40"/>
        <v>0</v>
      </c>
      <c r="S58" s="409">
        <f t="shared" si="40"/>
        <v>0</v>
      </c>
      <c r="T58" s="409">
        <f t="shared" si="40"/>
        <v>0</v>
      </c>
      <c r="U58" s="409">
        <f t="shared" si="40"/>
        <v>0</v>
      </c>
      <c r="V58" s="409">
        <f t="shared" si="40"/>
        <v>0</v>
      </c>
      <c r="W58" s="409">
        <f t="shared" si="40"/>
        <v>0</v>
      </c>
      <c r="X58" s="409">
        <f t="shared" si="22"/>
        <v>0</v>
      </c>
      <c r="Y58" s="1022">
        <f t="shared" si="22"/>
        <v>0</v>
      </c>
      <c r="Z58" s="1022">
        <f t="shared" si="23"/>
        <v>0</v>
      </c>
      <c r="AA58" s="409">
        <f t="shared" si="23"/>
        <v>0</v>
      </c>
      <c r="AB58" s="1022">
        <f t="shared" si="24"/>
        <v>0</v>
      </c>
      <c r="AC58" s="1054" t="s">
        <v>2272</v>
      </c>
      <c r="AF58" s="796"/>
      <c r="AG58" s="409">
        <f t="shared" ref="AG58:BD58" si="41">ROUND(AG14+AG25+AG36+AG47,0)</f>
        <v>0</v>
      </c>
      <c r="AH58" s="409">
        <f t="shared" si="41"/>
        <v>0</v>
      </c>
      <c r="AI58" s="409">
        <f t="shared" si="41"/>
        <v>0</v>
      </c>
      <c r="AJ58" s="409">
        <f t="shared" si="41"/>
        <v>0</v>
      </c>
      <c r="AK58" s="409">
        <f t="shared" si="41"/>
        <v>0</v>
      </c>
      <c r="AL58" s="409">
        <f t="shared" si="41"/>
        <v>0</v>
      </c>
      <c r="AM58" s="409">
        <f t="shared" si="41"/>
        <v>0</v>
      </c>
      <c r="AN58" s="409">
        <f t="shared" si="41"/>
        <v>0</v>
      </c>
      <c r="AO58" s="409">
        <f t="shared" si="41"/>
        <v>0</v>
      </c>
      <c r="AP58" s="409">
        <f t="shared" si="41"/>
        <v>0</v>
      </c>
      <c r="AQ58" s="409">
        <f t="shared" si="41"/>
        <v>0</v>
      </c>
      <c r="AR58" s="409">
        <f t="shared" si="41"/>
        <v>0</v>
      </c>
      <c r="AS58" s="409">
        <f t="shared" si="41"/>
        <v>0</v>
      </c>
      <c r="AT58" s="409">
        <f t="shared" si="41"/>
        <v>0</v>
      </c>
      <c r="AU58" s="409">
        <f t="shared" si="41"/>
        <v>0</v>
      </c>
      <c r="AV58" s="409">
        <f t="shared" si="41"/>
        <v>0</v>
      </c>
      <c r="AW58" s="409">
        <f t="shared" si="41"/>
        <v>0</v>
      </c>
      <c r="AX58" s="409">
        <f t="shared" si="41"/>
        <v>0</v>
      </c>
      <c r="AY58" s="409">
        <f t="shared" si="41"/>
        <v>0</v>
      </c>
      <c r="AZ58" s="409">
        <f t="shared" si="26"/>
        <v>0</v>
      </c>
      <c r="BA58" s="409">
        <f t="shared" si="26"/>
        <v>0</v>
      </c>
      <c r="BB58" s="409">
        <f t="shared" si="27"/>
        <v>0</v>
      </c>
      <c r="BC58" s="409">
        <f t="shared" si="27"/>
        <v>0</v>
      </c>
      <c r="BD58" s="409">
        <f t="shared" si="41"/>
        <v>0</v>
      </c>
      <c r="BK58" s="95" t="s">
        <v>198</v>
      </c>
      <c r="BL58" s="95" t="s">
        <v>821</v>
      </c>
      <c r="BM58" s="95" t="s">
        <v>2041</v>
      </c>
    </row>
    <row r="59" spans="1:65" s="140" customFormat="1" ht="10.5" customHeight="1">
      <c r="A59" s="775"/>
      <c r="B59" s="775"/>
      <c r="C59" s="775"/>
      <c r="D59" s="775"/>
      <c r="E59" s="409">
        <f t="shared" ref="E59:W59" si="42">ROUND(E15+E26+E37+E48,0)</f>
        <v>0</v>
      </c>
      <c r="F59" s="409">
        <f t="shared" si="42"/>
        <v>0</v>
      </c>
      <c r="G59" s="409">
        <f t="shared" si="42"/>
        <v>0</v>
      </c>
      <c r="H59" s="409">
        <f t="shared" si="42"/>
        <v>0</v>
      </c>
      <c r="I59" s="409">
        <f t="shared" si="42"/>
        <v>0</v>
      </c>
      <c r="J59" s="409">
        <f t="shared" si="42"/>
        <v>0</v>
      </c>
      <c r="K59" s="409">
        <f t="shared" si="42"/>
        <v>0</v>
      </c>
      <c r="L59" s="409">
        <f t="shared" si="42"/>
        <v>0</v>
      </c>
      <c r="M59" s="409">
        <f t="shared" si="42"/>
        <v>0</v>
      </c>
      <c r="N59" s="409">
        <f t="shared" si="42"/>
        <v>0</v>
      </c>
      <c r="O59" s="1022">
        <f t="shared" si="42"/>
        <v>0</v>
      </c>
      <c r="P59" s="409">
        <f t="shared" si="42"/>
        <v>0</v>
      </c>
      <c r="Q59" s="409">
        <f t="shared" si="42"/>
        <v>0</v>
      </c>
      <c r="R59" s="409">
        <f t="shared" si="42"/>
        <v>0</v>
      </c>
      <c r="S59" s="409">
        <f t="shared" si="42"/>
        <v>0</v>
      </c>
      <c r="T59" s="409">
        <f t="shared" si="42"/>
        <v>0</v>
      </c>
      <c r="U59" s="409">
        <f t="shared" si="42"/>
        <v>0</v>
      </c>
      <c r="V59" s="409">
        <f t="shared" si="42"/>
        <v>0</v>
      </c>
      <c r="W59" s="409">
        <f t="shared" si="42"/>
        <v>0</v>
      </c>
      <c r="X59" s="409">
        <f t="shared" si="22"/>
        <v>0</v>
      </c>
      <c r="Y59" s="1022">
        <f t="shared" si="22"/>
        <v>0</v>
      </c>
      <c r="Z59" s="1022">
        <f t="shared" si="23"/>
        <v>0</v>
      </c>
      <c r="AA59" s="409">
        <f t="shared" si="23"/>
        <v>0</v>
      </c>
      <c r="AB59" s="1022">
        <f t="shared" si="24"/>
        <v>0</v>
      </c>
      <c r="AC59" s="1054" t="s">
        <v>2273</v>
      </c>
      <c r="AF59" s="796"/>
      <c r="AG59" s="409">
        <f t="shared" ref="AG59:BD59" si="43">ROUND(AG15+AG26+AG37+AG48,0)</f>
        <v>0</v>
      </c>
      <c r="AH59" s="409">
        <f t="shared" si="43"/>
        <v>0</v>
      </c>
      <c r="AI59" s="409">
        <f t="shared" si="43"/>
        <v>0</v>
      </c>
      <c r="AJ59" s="409">
        <f t="shared" si="43"/>
        <v>0</v>
      </c>
      <c r="AK59" s="409">
        <f t="shared" si="43"/>
        <v>0</v>
      </c>
      <c r="AL59" s="409">
        <f t="shared" si="43"/>
        <v>0</v>
      </c>
      <c r="AM59" s="409">
        <f t="shared" si="43"/>
        <v>0</v>
      </c>
      <c r="AN59" s="409">
        <f t="shared" si="43"/>
        <v>0</v>
      </c>
      <c r="AO59" s="409">
        <f t="shared" si="43"/>
        <v>0</v>
      </c>
      <c r="AP59" s="409">
        <f t="shared" si="43"/>
        <v>0</v>
      </c>
      <c r="AQ59" s="409">
        <f t="shared" si="43"/>
        <v>0</v>
      </c>
      <c r="AR59" s="409">
        <f t="shared" si="43"/>
        <v>0</v>
      </c>
      <c r="AS59" s="409">
        <f t="shared" si="43"/>
        <v>0</v>
      </c>
      <c r="AT59" s="409">
        <f t="shared" si="43"/>
        <v>0</v>
      </c>
      <c r="AU59" s="409">
        <f t="shared" si="43"/>
        <v>0</v>
      </c>
      <c r="AV59" s="409">
        <f t="shared" si="43"/>
        <v>0</v>
      </c>
      <c r="AW59" s="409">
        <f t="shared" si="43"/>
        <v>0</v>
      </c>
      <c r="AX59" s="409">
        <f t="shared" si="43"/>
        <v>0</v>
      </c>
      <c r="AY59" s="409">
        <f t="shared" si="43"/>
        <v>0</v>
      </c>
      <c r="AZ59" s="409">
        <f t="shared" si="26"/>
        <v>0</v>
      </c>
      <c r="BA59" s="409">
        <f t="shared" si="26"/>
        <v>0</v>
      </c>
      <c r="BB59" s="409">
        <f t="shared" si="27"/>
        <v>0</v>
      </c>
      <c r="BC59" s="409">
        <f t="shared" si="27"/>
        <v>0</v>
      </c>
      <c r="BD59" s="409">
        <f t="shared" si="43"/>
        <v>0</v>
      </c>
      <c r="BK59" s="95" t="s">
        <v>192</v>
      </c>
      <c r="BL59" s="95" t="s">
        <v>339</v>
      </c>
      <c r="BM59" s="95" t="s">
        <v>1933</v>
      </c>
    </row>
    <row r="60" spans="1:65" s="140" customFormat="1" ht="10.5" customHeight="1">
      <c r="A60" s="775"/>
      <c r="B60" s="775"/>
      <c r="C60" s="775"/>
      <c r="D60" s="775"/>
      <c r="E60" s="410">
        <f t="shared" ref="E60:W60" si="44">ROUND(E16+E27+E38+E49,0)</f>
        <v>0</v>
      </c>
      <c r="F60" s="410">
        <f t="shared" si="44"/>
        <v>0</v>
      </c>
      <c r="G60" s="410">
        <f t="shared" si="44"/>
        <v>0</v>
      </c>
      <c r="H60" s="410">
        <f t="shared" si="44"/>
        <v>0</v>
      </c>
      <c r="I60" s="410">
        <f t="shared" si="44"/>
        <v>0</v>
      </c>
      <c r="J60" s="410">
        <f t="shared" si="44"/>
        <v>0</v>
      </c>
      <c r="K60" s="410">
        <f t="shared" si="44"/>
        <v>0</v>
      </c>
      <c r="L60" s="410">
        <f t="shared" si="44"/>
        <v>0</v>
      </c>
      <c r="M60" s="410">
        <f t="shared" si="44"/>
        <v>0</v>
      </c>
      <c r="N60" s="410">
        <f t="shared" si="44"/>
        <v>0</v>
      </c>
      <c r="O60" s="1023">
        <f t="shared" si="44"/>
        <v>0</v>
      </c>
      <c r="P60" s="410">
        <f t="shared" si="44"/>
        <v>0</v>
      </c>
      <c r="Q60" s="410">
        <f t="shared" si="44"/>
        <v>0</v>
      </c>
      <c r="R60" s="410">
        <f t="shared" si="44"/>
        <v>0</v>
      </c>
      <c r="S60" s="410">
        <f t="shared" si="44"/>
        <v>0</v>
      </c>
      <c r="T60" s="410">
        <f t="shared" si="44"/>
        <v>0</v>
      </c>
      <c r="U60" s="410">
        <f t="shared" si="44"/>
        <v>0</v>
      </c>
      <c r="V60" s="410">
        <f t="shared" si="44"/>
        <v>0</v>
      </c>
      <c r="W60" s="410">
        <f t="shared" si="44"/>
        <v>0</v>
      </c>
      <c r="X60" s="410">
        <f t="shared" si="22"/>
        <v>0</v>
      </c>
      <c r="Y60" s="1023">
        <f t="shared" si="22"/>
        <v>0</v>
      </c>
      <c r="Z60" s="1023">
        <f t="shared" si="23"/>
        <v>0</v>
      </c>
      <c r="AA60" s="410">
        <f t="shared" si="23"/>
        <v>0</v>
      </c>
      <c r="AB60" s="1023">
        <f t="shared" si="24"/>
        <v>0</v>
      </c>
      <c r="AC60" s="1078" t="s">
        <v>2154</v>
      </c>
      <c r="AF60" s="797"/>
      <c r="AG60" s="410">
        <f t="shared" ref="AG60:BD60" si="45">ROUND(AG16+AG27+AG38+AG49,0)</f>
        <v>0</v>
      </c>
      <c r="AH60" s="410">
        <f t="shared" si="45"/>
        <v>0</v>
      </c>
      <c r="AI60" s="410">
        <f t="shared" si="45"/>
        <v>0</v>
      </c>
      <c r="AJ60" s="410">
        <f t="shared" si="45"/>
        <v>0</v>
      </c>
      <c r="AK60" s="410">
        <f t="shared" si="45"/>
        <v>0</v>
      </c>
      <c r="AL60" s="410">
        <f t="shared" si="45"/>
        <v>0</v>
      </c>
      <c r="AM60" s="410">
        <f t="shared" si="45"/>
        <v>0</v>
      </c>
      <c r="AN60" s="410">
        <f t="shared" si="45"/>
        <v>0</v>
      </c>
      <c r="AO60" s="410">
        <f t="shared" si="45"/>
        <v>0</v>
      </c>
      <c r="AP60" s="410">
        <f t="shared" si="45"/>
        <v>0</v>
      </c>
      <c r="AQ60" s="410">
        <f t="shared" si="45"/>
        <v>0</v>
      </c>
      <c r="AR60" s="410">
        <f t="shared" si="45"/>
        <v>0</v>
      </c>
      <c r="AS60" s="410">
        <f t="shared" si="45"/>
        <v>0</v>
      </c>
      <c r="AT60" s="410">
        <f t="shared" si="45"/>
        <v>0</v>
      </c>
      <c r="AU60" s="410">
        <f t="shared" si="45"/>
        <v>0</v>
      </c>
      <c r="AV60" s="410">
        <f t="shared" si="45"/>
        <v>0</v>
      </c>
      <c r="AW60" s="410">
        <f t="shared" si="45"/>
        <v>0</v>
      </c>
      <c r="AX60" s="410">
        <f t="shared" si="45"/>
        <v>0</v>
      </c>
      <c r="AY60" s="410">
        <f t="shared" si="45"/>
        <v>0</v>
      </c>
      <c r="AZ60" s="410">
        <f t="shared" si="26"/>
        <v>0</v>
      </c>
      <c r="BA60" s="410">
        <f t="shared" si="26"/>
        <v>0</v>
      </c>
      <c r="BB60" s="410">
        <f t="shared" si="27"/>
        <v>0</v>
      </c>
      <c r="BC60" s="410">
        <f t="shared" si="27"/>
        <v>0</v>
      </c>
      <c r="BD60" s="410">
        <f t="shared" si="45"/>
        <v>0</v>
      </c>
      <c r="BK60" s="95" t="s">
        <v>199</v>
      </c>
      <c r="BL60" s="95" t="s">
        <v>823</v>
      </c>
      <c r="BM60" s="95" t="s">
        <v>1941</v>
      </c>
    </row>
    <row r="61" spans="1:65" s="96" customFormat="1">
      <c r="A61" s="748"/>
      <c r="B61" s="748"/>
      <c r="C61" s="748"/>
      <c r="D61" s="748"/>
      <c r="AC61" s="756"/>
      <c r="AF61" s="756"/>
      <c r="BK61" s="95"/>
      <c r="BL61" s="95"/>
      <c r="BM61" s="95"/>
    </row>
    <row r="62" spans="1:65">
      <c r="D62" s="798"/>
      <c r="AC62" s="1079" t="s">
        <v>2279</v>
      </c>
      <c r="AF62" s="777" t="s">
        <v>682</v>
      </c>
      <c r="BK62" s="95" t="s">
        <v>682</v>
      </c>
      <c r="BL62" s="95" t="s">
        <v>685</v>
      </c>
      <c r="BM62" s="95" t="s">
        <v>2046</v>
      </c>
    </row>
    <row r="63" spans="1:65">
      <c r="AC63" s="777" t="s">
        <v>2280</v>
      </c>
      <c r="AF63" s="777" t="s">
        <v>683</v>
      </c>
      <c r="BK63" s="95" t="s">
        <v>683</v>
      </c>
      <c r="BL63" s="95" t="s">
        <v>851</v>
      </c>
      <c r="BM63" s="95" t="s">
        <v>2047</v>
      </c>
    </row>
    <row r="64" spans="1:65">
      <c r="AC64" s="777" t="s">
        <v>2281</v>
      </c>
      <c r="AF64" s="777" t="s">
        <v>684</v>
      </c>
      <c r="BK64" s="95" t="s">
        <v>684</v>
      </c>
      <c r="BL64" s="95" t="s">
        <v>852</v>
      </c>
      <c r="BM64" s="95" t="s">
        <v>2048</v>
      </c>
    </row>
    <row r="65" spans="3:28">
      <c r="C65" s="769"/>
      <c r="D65" s="769"/>
      <c r="E65" s="81"/>
      <c r="F65" s="81"/>
      <c r="G65" s="81"/>
      <c r="H65" s="81"/>
      <c r="I65" s="81"/>
      <c r="J65" s="81"/>
      <c r="K65" s="81"/>
      <c r="L65" s="81"/>
      <c r="M65" s="81"/>
      <c r="N65" s="81"/>
      <c r="O65" s="81"/>
      <c r="P65" s="81"/>
      <c r="Q65" s="81"/>
      <c r="R65" s="81"/>
      <c r="S65" s="81"/>
      <c r="T65" s="81"/>
      <c r="U65" s="81"/>
      <c r="V65" s="81"/>
      <c r="W65" s="81"/>
      <c r="X65" s="81"/>
      <c r="Y65" s="81"/>
      <c r="Z65" s="81"/>
      <c r="AA65" s="81"/>
      <c r="AB65" s="81"/>
    </row>
    <row r="66" spans="3:28">
      <c r="C66" s="769"/>
      <c r="E66" s="81"/>
      <c r="F66" s="81"/>
      <c r="G66" s="81"/>
      <c r="H66" s="81"/>
      <c r="I66" s="81"/>
      <c r="J66" s="81"/>
      <c r="K66" s="81"/>
      <c r="L66" s="81"/>
      <c r="M66" s="81"/>
      <c r="N66" s="81"/>
      <c r="O66" s="81"/>
      <c r="P66" s="81"/>
      <c r="Q66" s="81"/>
      <c r="R66" s="81"/>
      <c r="S66" s="81"/>
      <c r="T66" s="81"/>
      <c r="U66" s="81"/>
      <c r="V66" s="81"/>
      <c r="W66" s="81"/>
      <c r="X66" s="81"/>
      <c r="Y66" s="81"/>
      <c r="Z66" s="81"/>
      <c r="AA66" s="81"/>
      <c r="AB66" s="81"/>
    </row>
    <row r="67" spans="3:28">
      <c r="C67" s="769"/>
      <c r="D67" s="769"/>
      <c r="E67" s="81"/>
      <c r="F67" s="81"/>
      <c r="G67" s="81"/>
      <c r="H67" s="81"/>
      <c r="I67" s="81"/>
      <c r="J67" s="81"/>
      <c r="K67" s="81"/>
      <c r="L67" s="81"/>
      <c r="M67" s="81"/>
      <c r="N67" s="81"/>
      <c r="O67" s="81"/>
      <c r="P67" s="81"/>
      <c r="Q67" s="81"/>
      <c r="R67" s="81"/>
      <c r="S67" s="81"/>
      <c r="T67" s="81"/>
      <c r="U67" s="81"/>
      <c r="V67" s="81"/>
      <c r="W67" s="81"/>
      <c r="X67" s="81"/>
      <c r="Y67" s="81"/>
      <c r="Z67" s="81"/>
      <c r="AA67" s="81"/>
      <c r="AB67" s="81"/>
    </row>
    <row r="68" spans="3:28">
      <c r="C68" s="769"/>
      <c r="D68" s="769"/>
      <c r="E68" s="81"/>
      <c r="F68" s="81"/>
      <c r="G68" s="81"/>
      <c r="H68" s="81"/>
      <c r="I68" s="81"/>
      <c r="J68" s="81"/>
      <c r="K68" s="81"/>
      <c r="L68" s="81"/>
      <c r="M68" s="81"/>
      <c r="N68" s="81"/>
      <c r="O68" s="81"/>
      <c r="P68" s="81"/>
      <c r="Q68" s="81"/>
      <c r="R68" s="81"/>
      <c r="S68" s="81"/>
      <c r="T68" s="81"/>
      <c r="U68" s="81"/>
      <c r="V68" s="81"/>
      <c r="W68" s="81"/>
      <c r="X68" s="81"/>
      <c r="Y68" s="81"/>
      <c r="Z68" s="81"/>
      <c r="AA68" s="81"/>
      <c r="AB68" s="81"/>
    </row>
    <row r="69" spans="3:28">
      <c r="C69" s="769"/>
      <c r="D69" s="769"/>
      <c r="E69" s="81"/>
      <c r="F69" s="81"/>
      <c r="G69" s="81"/>
      <c r="H69" s="81"/>
      <c r="I69" s="81"/>
      <c r="J69" s="81"/>
      <c r="K69" s="81"/>
      <c r="L69" s="81"/>
      <c r="M69" s="81"/>
      <c r="N69" s="81"/>
      <c r="O69" s="81"/>
      <c r="P69" s="81"/>
      <c r="Q69" s="81"/>
      <c r="R69" s="81"/>
      <c r="S69" s="81"/>
      <c r="T69" s="81"/>
      <c r="U69" s="81"/>
      <c r="V69" s="81"/>
      <c r="W69" s="81"/>
      <c r="X69" s="81"/>
      <c r="Y69" s="81"/>
      <c r="Z69" s="81"/>
      <c r="AA69" s="81"/>
      <c r="AB69" s="81"/>
    </row>
    <row r="70" spans="3:28">
      <c r="C70" s="769"/>
      <c r="D70" s="769"/>
      <c r="E70" s="81"/>
      <c r="F70" s="81"/>
      <c r="G70" s="81"/>
      <c r="H70" s="81"/>
      <c r="I70" s="81"/>
      <c r="J70" s="81"/>
      <c r="K70" s="81"/>
      <c r="L70" s="81"/>
      <c r="M70" s="81"/>
      <c r="N70" s="81"/>
      <c r="O70" s="81"/>
      <c r="P70" s="81"/>
      <c r="Q70" s="81"/>
      <c r="R70" s="81"/>
      <c r="S70" s="81"/>
      <c r="T70" s="81"/>
      <c r="U70" s="81"/>
      <c r="V70" s="81"/>
      <c r="W70" s="81"/>
      <c r="X70" s="81"/>
      <c r="Y70" s="81"/>
      <c r="Z70" s="81"/>
      <c r="AA70" s="81"/>
      <c r="AB70" s="81"/>
    </row>
    <row r="71" spans="3:28">
      <c r="C71" s="769"/>
      <c r="D71" s="769"/>
      <c r="E71" s="81"/>
      <c r="F71" s="81"/>
      <c r="G71" s="81"/>
      <c r="H71" s="81"/>
      <c r="I71" s="81"/>
      <c r="J71" s="81"/>
      <c r="K71" s="81"/>
      <c r="L71" s="81"/>
      <c r="M71" s="81"/>
      <c r="N71" s="81"/>
      <c r="O71" s="81"/>
      <c r="P71" s="81"/>
      <c r="Q71" s="81"/>
      <c r="R71" s="81"/>
      <c r="S71" s="81"/>
      <c r="T71" s="81"/>
      <c r="U71" s="81"/>
      <c r="V71" s="81"/>
      <c r="W71" s="81"/>
      <c r="X71" s="81"/>
      <c r="Y71" s="81"/>
      <c r="Z71" s="81"/>
      <c r="AA71" s="81"/>
      <c r="AB71" s="81"/>
    </row>
    <row r="72" spans="3:28">
      <c r="C72" s="769"/>
      <c r="D72" s="769"/>
      <c r="E72" s="81"/>
      <c r="F72" s="81"/>
      <c r="G72" s="81"/>
      <c r="H72" s="81"/>
      <c r="I72" s="81"/>
      <c r="J72" s="81"/>
      <c r="K72" s="81"/>
      <c r="L72" s="81"/>
      <c r="M72" s="81"/>
      <c r="N72" s="81"/>
      <c r="O72" s="81"/>
      <c r="P72" s="81"/>
      <c r="Q72" s="81"/>
      <c r="R72" s="81"/>
      <c r="S72" s="81"/>
      <c r="T72" s="81"/>
      <c r="U72" s="81"/>
      <c r="V72" s="81"/>
      <c r="W72" s="81"/>
      <c r="X72" s="81"/>
      <c r="Y72" s="81"/>
      <c r="Z72" s="81"/>
      <c r="AA72" s="81"/>
      <c r="AB72" s="81"/>
    </row>
  </sheetData>
  <phoneticPr fontId="11" type="noConversion"/>
  <conditionalFormatting sqref="E6:Z60">
    <cfRule type="expression" dxfId="122" priority="2" stopIfTrue="1">
      <formula>E6&lt;&gt;AG6</formula>
    </cfRule>
  </conditionalFormatting>
  <conditionalFormatting sqref="AB6:AB60">
    <cfRule type="expression" dxfId="121" priority="164" stopIfTrue="1">
      <formula>AB6&lt;&gt;BD6</formula>
    </cfRule>
  </conditionalFormatting>
  <conditionalFormatting sqref="AA6:AA60">
    <cfRule type="expression" dxfId="120" priority="1" stopIfTrue="1">
      <formula>AA6&lt;&gt;BC6</formula>
    </cfRule>
  </conditionalFormatting>
  <pageMargins left="0.25" right="0.25" top="0.5" bottom="0.3" header="0.5" footer="0.5"/>
  <pageSetup paperSize="9" scale="59" orientation="landscape" r:id="rId1"/>
  <headerFooter alignWithMargins="0"/>
  <legacyDrawing r:id="rId2"/>
</worksheet>
</file>

<file path=xl/worksheets/sheet66.xml><?xml version="1.0" encoding="utf-8"?>
<worksheet xmlns="http://schemas.openxmlformats.org/spreadsheetml/2006/main" xmlns:r="http://schemas.openxmlformats.org/officeDocument/2006/relationships">
  <sheetPr codeName="Sheet_TS49">
    <pageSetUpPr fitToPage="1"/>
  </sheetPr>
  <dimension ref="A1:GZ93"/>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25" sqref="AC25"/>
    </sheetView>
  </sheetViews>
  <sheetFormatPr defaultRowHeight="12.75"/>
  <cols>
    <col min="1" max="1" width="8.5703125" style="777" hidden="1" customWidth="1"/>
    <col min="2" max="2" width="7.42578125" style="777" hidden="1" customWidth="1"/>
    <col min="3" max="3" width="5.5703125" style="777" hidden="1" customWidth="1"/>
    <col min="4" max="4" width="9" style="777" hidden="1" customWidth="1"/>
    <col min="5" max="28" width="8.7109375" style="95" customWidth="1"/>
    <col min="29" max="29" width="30.7109375" style="777" customWidth="1"/>
    <col min="30" max="30" width="9.140625" hidden="1" customWidth="1"/>
    <col min="31" max="31" width="28" style="777" hidden="1" customWidth="1"/>
    <col min="32" max="67" width="9.140625" style="95" hidden="1" customWidth="1"/>
    <col min="68" max="68" width="11.7109375" style="95" customWidth="1"/>
    <col min="69" max="80" width="9.140625" style="95" customWidth="1"/>
    <col min="81" max="16384" width="9.140625" style="95"/>
  </cols>
  <sheetData>
    <row r="1" spans="1:65" s="104" customFormat="1" ht="15.75" customHeight="1">
      <c r="A1" s="769"/>
      <c r="B1" s="769"/>
      <c r="C1" s="769"/>
      <c r="D1" s="769"/>
      <c r="F1" s="403" t="s">
        <v>2310</v>
      </c>
      <c r="O1" s="403" t="s">
        <v>2310</v>
      </c>
      <c r="R1" s="109"/>
      <c r="S1" s="109"/>
      <c r="T1" s="109"/>
      <c r="U1" s="109"/>
      <c r="V1" s="109"/>
      <c r="W1" s="109"/>
      <c r="X1" s="109"/>
      <c r="Y1" s="109"/>
      <c r="Z1" s="109"/>
      <c r="AA1" s="109"/>
      <c r="AC1" s="1040">
        <f ca="1">NOW()</f>
        <v>41912.572466666665</v>
      </c>
      <c r="AD1"/>
      <c r="AE1" s="777" t="s">
        <v>686</v>
      </c>
      <c r="BJ1" s="104" t="s">
        <v>686</v>
      </c>
      <c r="BK1" s="104" t="s">
        <v>108</v>
      </c>
      <c r="BL1" s="104" t="s">
        <v>2049</v>
      </c>
    </row>
    <row r="2" spans="1:65" s="97" customFormat="1">
      <c r="A2" s="770"/>
      <c r="B2" s="770"/>
      <c r="C2" s="770"/>
      <c r="D2" s="771"/>
      <c r="E2" s="98"/>
      <c r="G2" s="98"/>
      <c r="H2" s="98"/>
      <c r="I2" s="98"/>
      <c r="J2" s="98"/>
      <c r="K2" s="98"/>
      <c r="L2" s="98"/>
      <c r="M2" s="98"/>
      <c r="N2" s="98"/>
      <c r="O2" s="98"/>
      <c r="P2" s="98"/>
      <c r="Q2" s="98"/>
      <c r="R2" s="98"/>
      <c r="S2" s="98"/>
      <c r="T2" s="98"/>
      <c r="U2" s="98"/>
      <c r="V2" s="98"/>
      <c r="W2" s="98"/>
      <c r="X2" s="98"/>
      <c r="Y2" s="98"/>
      <c r="Z2" s="98"/>
      <c r="AA2" s="98"/>
      <c r="AC2" s="1041" t="s">
        <v>2129</v>
      </c>
      <c r="AD2"/>
      <c r="AE2" s="770"/>
      <c r="BI2" s="104"/>
      <c r="BJ2" s="104"/>
      <c r="BK2" s="104"/>
      <c r="BL2" s="104"/>
      <c r="BM2" s="104"/>
    </row>
    <row r="3" spans="1:65" s="99" customFormat="1" ht="12" customHeigh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1"/>
      <c r="AD3"/>
      <c r="AE3" s="772"/>
      <c r="BI3" s="104"/>
      <c r="BJ3" s="104"/>
      <c r="BK3" s="104"/>
      <c r="BL3" s="104"/>
      <c r="BM3" s="104"/>
    </row>
    <row r="4" spans="1:65" s="99" customFormat="1" ht="12" customHeight="1">
      <c r="A4" s="759" t="s">
        <v>1304</v>
      </c>
      <c r="B4" s="759" t="s">
        <v>1302</v>
      </c>
      <c r="C4" s="759" t="s">
        <v>1303</v>
      </c>
      <c r="D4" s="760" t="s">
        <v>1305</v>
      </c>
      <c r="E4" s="98"/>
      <c r="F4" s="98"/>
      <c r="G4" s="98"/>
      <c r="H4" s="98"/>
      <c r="I4" s="98"/>
      <c r="AC4" s="771"/>
      <c r="AD4"/>
      <c r="AE4" s="772"/>
      <c r="BI4" s="104"/>
      <c r="BJ4" s="104"/>
      <c r="BK4" s="104"/>
      <c r="BL4" s="104"/>
      <c r="BM4" s="104"/>
    </row>
    <row r="5" spans="1:65" s="99" customFormat="1" ht="12.75" customHeight="1" thickBot="1">
      <c r="A5" s="761"/>
      <c r="B5" s="761" t="s">
        <v>539</v>
      </c>
      <c r="C5" s="761"/>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D5"/>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c r="BI5" s="104"/>
      <c r="BJ5" s="104" t="s">
        <v>703</v>
      </c>
      <c r="BK5" s="104" t="s">
        <v>720</v>
      </c>
      <c r="BL5" s="104" t="s">
        <v>2073</v>
      </c>
      <c r="BM5" s="104"/>
    </row>
    <row r="6" spans="1:65" s="99" customFormat="1" ht="18" customHeight="1" thickBot="1">
      <c r="A6" s="772"/>
      <c r="B6" s="772"/>
      <c r="C6" s="772"/>
      <c r="D6" s="772"/>
      <c r="E6" s="102"/>
      <c r="F6" s="102"/>
      <c r="G6" s="102"/>
      <c r="H6" s="102"/>
      <c r="I6" s="102"/>
      <c r="AC6" s="1046" t="s">
        <v>2215</v>
      </c>
      <c r="AD6"/>
      <c r="AE6" s="784" t="s">
        <v>190</v>
      </c>
      <c r="AF6" s="249"/>
      <c r="BI6" s="104"/>
      <c r="BJ6" s="104" t="s">
        <v>190</v>
      </c>
      <c r="BK6" s="104" t="s">
        <v>628</v>
      </c>
      <c r="BL6" s="104" t="s">
        <v>2050</v>
      </c>
      <c r="BM6" s="104"/>
    </row>
    <row r="7" spans="1:65" s="99" customFormat="1" ht="18" customHeight="1">
      <c r="A7" s="772"/>
      <c r="B7" s="772"/>
      <c r="C7" s="772"/>
      <c r="D7" s="772"/>
      <c r="E7" s="637"/>
      <c r="F7" s="637"/>
      <c r="G7" s="637"/>
      <c r="H7" s="637"/>
      <c r="I7" s="637"/>
      <c r="J7" s="638"/>
      <c r="K7" s="638"/>
      <c r="L7" s="638"/>
      <c r="M7" s="638"/>
      <c r="N7" s="638"/>
      <c r="O7" s="638"/>
      <c r="P7" s="638"/>
      <c r="Q7" s="638"/>
      <c r="R7" s="638"/>
      <c r="S7" s="638"/>
      <c r="T7" s="638"/>
      <c r="U7" s="638"/>
      <c r="V7" s="638"/>
      <c r="W7" s="638"/>
      <c r="X7" s="638"/>
      <c r="Y7" s="638"/>
      <c r="Z7" s="638"/>
      <c r="AA7" s="638"/>
      <c r="AB7" s="638"/>
      <c r="AC7" s="752" t="s">
        <v>2283</v>
      </c>
      <c r="AD7"/>
      <c r="AE7" s="796" t="s">
        <v>687</v>
      </c>
      <c r="AF7" s="638"/>
      <c r="AG7" s="638"/>
      <c r="AH7" s="638"/>
      <c r="AI7" s="638"/>
      <c r="AJ7" s="638"/>
      <c r="AK7" s="638"/>
      <c r="AL7" s="638"/>
      <c r="AM7" s="638"/>
      <c r="AN7" s="638"/>
      <c r="AO7" s="638"/>
      <c r="AP7" s="638"/>
      <c r="AQ7" s="638"/>
      <c r="AR7" s="638"/>
      <c r="AS7" s="638"/>
      <c r="AT7" s="638"/>
      <c r="AU7" s="638"/>
      <c r="AV7" s="638"/>
      <c r="AW7" s="638"/>
      <c r="AX7" s="638"/>
      <c r="AY7" s="638"/>
      <c r="AZ7" s="638"/>
      <c r="BA7" s="638"/>
      <c r="BB7" s="638"/>
      <c r="BC7" s="638"/>
      <c r="BI7" s="104"/>
      <c r="BJ7" s="104" t="s">
        <v>687</v>
      </c>
      <c r="BK7" s="104" t="s">
        <v>629</v>
      </c>
      <c r="BL7" s="104" t="s">
        <v>2051</v>
      </c>
      <c r="BM7" s="104"/>
    </row>
    <row r="8" spans="1:65" ht="13.5" customHeight="1">
      <c r="A8" s="775" t="s">
        <v>540</v>
      </c>
      <c r="B8" s="775" t="s">
        <v>557</v>
      </c>
      <c r="D8" s="793" t="s">
        <v>575</v>
      </c>
      <c r="E8" s="725">
        <f>SUM(E9:E10,E13:E19)</f>
        <v>0</v>
      </c>
      <c r="F8" s="725">
        <f t="shared" ref="F8:O8" si="0">SUM(F9:F10,F13:F19)</f>
        <v>0</v>
      </c>
      <c r="G8" s="725">
        <f t="shared" si="0"/>
        <v>0</v>
      </c>
      <c r="H8" s="725">
        <f t="shared" si="0"/>
        <v>0</v>
      </c>
      <c r="I8" s="725">
        <f t="shared" si="0"/>
        <v>0</v>
      </c>
      <c r="J8" s="725">
        <f t="shared" si="0"/>
        <v>0</v>
      </c>
      <c r="K8" s="725">
        <f t="shared" si="0"/>
        <v>0</v>
      </c>
      <c r="L8" s="725">
        <f t="shared" si="0"/>
        <v>0</v>
      </c>
      <c r="M8" s="725">
        <f t="shared" si="0"/>
        <v>0</v>
      </c>
      <c r="N8" s="725">
        <f t="shared" si="0"/>
        <v>0</v>
      </c>
      <c r="O8" s="725">
        <f t="shared" si="0"/>
        <v>0</v>
      </c>
      <c r="P8" s="725">
        <f>SUM(P9:P10,P13:P19)</f>
        <v>0</v>
      </c>
      <c r="Q8" s="725">
        <f>SUM(Q9:Q10,Q13:Q19)</f>
        <v>0</v>
      </c>
      <c r="R8" s="725">
        <f>SUM(R9:R10,R13:R19)</f>
        <v>0</v>
      </c>
      <c r="S8" s="725">
        <f>SUM(S9:S10,S13:S19)</f>
        <v>0</v>
      </c>
      <c r="T8" s="725">
        <f>SUM(T9:T10,T13:T19)</f>
        <v>0</v>
      </c>
      <c r="U8" s="725">
        <f t="shared" ref="U8:AB8" si="1">SUM(U9:U10,U13:U19)</f>
        <v>0</v>
      </c>
      <c r="V8" s="725">
        <f t="shared" si="1"/>
        <v>0</v>
      </c>
      <c r="W8" s="725">
        <f t="shared" si="1"/>
        <v>0</v>
      </c>
      <c r="X8" s="725">
        <f>SUM(X9:X10,X13:X19)</f>
        <v>0</v>
      </c>
      <c r="Y8" s="725">
        <f>SUM(Y9:Y10,Y13:Y19)</f>
        <v>0</v>
      </c>
      <c r="Z8" s="725">
        <f>SUM(Z9:Z10,Z13:Z19)</f>
        <v>0</v>
      </c>
      <c r="AA8" s="725">
        <f>SUM(AA9:AA10,AA13:AA19)</f>
        <v>0</v>
      </c>
      <c r="AB8" s="725">
        <f t="shared" si="1"/>
        <v>0</v>
      </c>
      <c r="AC8" s="1080" t="s">
        <v>2284</v>
      </c>
      <c r="AE8" s="796" t="s">
        <v>688</v>
      </c>
      <c r="AF8" s="114">
        <f t="shared" ref="AF8:BC8" si="2">SUM(AF9:AF10,AF13:AF19)</f>
        <v>0</v>
      </c>
      <c r="AG8" s="114">
        <f t="shared" si="2"/>
        <v>0</v>
      </c>
      <c r="AH8" s="114">
        <f t="shared" si="2"/>
        <v>0</v>
      </c>
      <c r="AI8" s="114">
        <f t="shared" si="2"/>
        <v>0</v>
      </c>
      <c r="AJ8" s="114">
        <f t="shared" si="2"/>
        <v>0</v>
      </c>
      <c r="AK8" s="114">
        <f t="shared" si="2"/>
        <v>0</v>
      </c>
      <c r="AL8" s="114">
        <f t="shared" si="2"/>
        <v>0</v>
      </c>
      <c r="AM8" s="114">
        <f t="shared" si="2"/>
        <v>0</v>
      </c>
      <c r="AN8" s="114">
        <f t="shared" si="2"/>
        <v>0</v>
      </c>
      <c r="AO8" s="114">
        <f t="shared" si="2"/>
        <v>0</v>
      </c>
      <c r="AP8" s="114">
        <f t="shared" si="2"/>
        <v>0</v>
      </c>
      <c r="AQ8" s="114">
        <f t="shared" si="2"/>
        <v>0</v>
      </c>
      <c r="AR8" s="114">
        <f t="shared" si="2"/>
        <v>0</v>
      </c>
      <c r="AS8" s="114">
        <f t="shared" si="2"/>
        <v>0</v>
      </c>
      <c r="AT8" s="114">
        <f t="shared" si="2"/>
        <v>0</v>
      </c>
      <c r="AU8" s="114">
        <f t="shared" si="2"/>
        <v>0</v>
      </c>
      <c r="AV8" s="114">
        <f t="shared" si="2"/>
        <v>0</v>
      </c>
      <c r="AW8" s="114">
        <f t="shared" si="2"/>
        <v>0</v>
      </c>
      <c r="AX8" s="114">
        <f t="shared" si="2"/>
        <v>0</v>
      </c>
      <c r="AY8" s="114">
        <f>SUM(AY9:AY10,AY13:AY19)</f>
        <v>0</v>
      </c>
      <c r="AZ8" s="114">
        <f>SUM(AZ9:AZ10,AZ13:AZ19)</f>
        <v>0</v>
      </c>
      <c r="BA8" s="114">
        <f>SUM(BA9:BA10,BA13:BA19)</f>
        <v>0</v>
      </c>
      <c r="BB8" s="114">
        <f>SUM(BB9:BB10,BB13:BB19)</f>
        <v>0</v>
      </c>
      <c r="BC8" s="114">
        <f t="shared" si="2"/>
        <v>0</v>
      </c>
      <c r="BI8" s="104"/>
      <c r="BJ8" s="104" t="s">
        <v>688</v>
      </c>
      <c r="BK8" s="104" t="s">
        <v>759</v>
      </c>
      <c r="BL8" s="104" t="s">
        <v>1619</v>
      </c>
      <c r="BM8" s="104"/>
    </row>
    <row r="9" spans="1:65" ht="13.5" customHeight="1">
      <c r="A9" s="775" t="s">
        <v>540</v>
      </c>
      <c r="B9" s="775" t="s">
        <v>557</v>
      </c>
      <c r="D9" s="793" t="s">
        <v>563</v>
      </c>
      <c r="E9" s="116">
        <v>0</v>
      </c>
      <c r="F9" s="116">
        <v>0</v>
      </c>
      <c r="G9" s="117">
        <v>0</v>
      </c>
      <c r="H9" s="116">
        <v>0</v>
      </c>
      <c r="I9" s="116">
        <v>0</v>
      </c>
      <c r="J9" s="116">
        <v>0</v>
      </c>
      <c r="K9" s="116">
        <v>0</v>
      </c>
      <c r="L9" s="116">
        <v>0</v>
      </c>
      <c r="M9" s="116">
        <v>0</v>
      </c>
      <c r="N9" s="116">
        <v>0</v>
      </c>
      <c r="O9" s="116">
        <v>0</v>
      </c>
      <c r="P9" s="116">
        <v>0</v>
      </c>
      <c r="Q9" s="116">
        <v>0</v>
      </c>
      <c r="R9" s="116">
        <v>0</v>
      </c>
      <c r="S9" s="116">
        <v>0</v>
      </c>
      <c r="T9" s="116">
        <v>0</v>
      </c>
      <c r="U9" s="116">
        <v>0</v>
      </c>
      <c r="V9" s="116">
        <v>0</v>
      </c>
      <c r="W9" s="116">
        <v>0</v>
      </c>
      <c r="X9" s="116">
        <v>0</v>
      </c>
      <c r="Y9" s="116">
        <v>0</v>
      </c>
      <c r="Z9" s="116">
        <v>0</v>
      </c>
      <c r="AA9" s="116">
        <v>0</v>
      </c>
      <c r="AB9" s="116">
        <v>0</v>
      </c>
      <c r="AC9" s="1081" t="s">
        <v>2131</v>
      </c>
      <c r="AE9" s="796" t="s">
        <v>760</v>
      </c>
      <c r="AF9" s="116">
        <v>0</v>
      </c>
      <c r="AG9" s="116">
        <v>0</v>
      </c>
      <c r="AH9" s="116">
        <v>0</v>
      </c>
      <c r="AI9" s="116">
        <v>0</v>
      </c>
      <c r="AJ9" s="116">
        <v>0</v>
      </c>
      <c r="AK9" s="116">
        <v>0</v>
      </c>
      <c r="AL9" s="116">
        <v>0</v>
      </c>
      <c r="AM9" s="116">
        <v>0</v>
      </c>
      <c r="AN9" s="116">
        <v>0</v>
      </c>
      <c r="AO9" s="116">
        <v>0</v>
      </c>
      <c r="AP9" s="116">
        <v>0</v>
      </c>
      <c r="AQ9" s="116">
        <v>0</v>
      </c>
      <c r="AR9" s="116">
        <v>0</v>
      </c>
      <c r="AS9" s="116">
        <v>0</v>
      </c>
      <c r="AT9" s="116">
        <v>0</v>
      </c>
      <c r="AU9" s="116">
        <v>0</v>
      </c>
      <c r="AV9" s="116">
        <v>0</v>
      </c>
      <c r="AW9" s="116">
        <v>0</v>
      </c>
      <c r="AX9" s="116">
        <v>0</v>
      </c>
      <c r="AY9" s="116">
        <v>0</v>
      </c>
      <c r="AZ9" s="116">
        <v>0</v>
      </c>
      <c r="BA9" s="116">
        <v>0</v>
      </c>
      <c r="BB9" s="116">
        <v>0</v>
      </c>
      <c r="BC9" s="116">
        <v>0</v>
      </c>
      <c r="BI9" s="104"/>
      <c r="BJ9" s="104" t="s">
        <v>760</v>
      </c>
      <c r="BK9" s="104" t="s">
        <v>351</v>
      </c>
      <c r="BL9" s="104" t="s">
        <v>1627</v>
      </c>
      <c r="BM9" s="104"/>
    </row>
    <row r="10" spans="1:65" ht="13.5" customHeight="1">
      <c r="A10" s="775" t="s">
        <v>540</v>
      </c>
      <c r="B10" s="775" t="s">
        <v>557</v>
      </c>
      <c r="D10" s="793" t="s">
        <v>564</v>
      </c>
      <c r="E10" s="116">
        <v>0</v>
      </c>
      <c r="F10" s="116">
        <v>0</v>
      </c>
      <c r="G10" s="117">
        <v>0</v>
      </c>
      <c r="H10" s="116">
        <v>0</v>
      </c>
      <c r="I10" s="116">
        <v>0</v>
      </c>
      <c r="J10" s="116">
        <v>0</v>
      </c>
      <c r="K10" s="116">
        <v>0</v>
      </c>
      <c r="L10" s="116">
        <v>0</v>
      </c>
      <c r="M10" s="116">
        <v>0</v>
      </c>
      <c r="N10" s="116">
        <v>0</v>
      </c>
      <c r="O10" s="116">
        <v>0</v>
      </c>
      <c r="P10" s="116">
        <v>0</v>
      </c>
      <c r="Q10" s="116">
        <v>0</v>
      </c>
      <c r="R10" s="116">
        <v>0</v>
      </c>
      <c r="S10" s="116">
        <v>0</v>
      </c>
      <c r="T10" s="116">
        <v>0</v>
      </c>
      <c r="U10" s="116">
        <v>0</v>
      </c>
      <c r="V10" s="116">
        <v>0</v>
      </c>
      <c r="W10" s="116">
        <v>0</v>
      </c>
      <c r="X10" s="116">
        <v>0</v>
      </c>
      <c r="Y10" s="116">
        <v>0</v>
      </c>
      <c r="Z10" s="116">
        <v>0</v>
      </c>
      <c r="AA10" s="116">
        <v>0</v>
      </c>
      <c r="AB10" s="116">
        <v>0</v>
      </c>
      <c r="AC10" s="1082" t="s">
        <v>2285</v>
      </c>
      <c r="AE10" s="796" t="s">
        <v>761</v>
      </c>
      <c r="AF10" s="116">
        <v>0</v>
      </c>
      <c r="AG10" s="116">
        <v>0</v>
      </c>
      <c r="AH10" s="116">
        <v>0</v>
      </c>
      <c r="AI10" s="116">
        <v>0</v>
      </c>
      <c r="AJ10" s="116">
        <v>0</v>
      </c>
      <c r="AK10" s="116">
        <v>0</v>
      </c>
      <c r="AL10" s="116">
        <v>0</v>
      </c>
      <c r="AM10" s="116">
        <v>0</v>
      </c>
      <c r="AN10" s="116">
        <v>0</v>
      </c>
      <c r="AO10" s="116">
        <v>0</v>
      </c>
      <c r="AP10" s="116">
        <v>0</v>
      </c>
      <c r="AQ10" s="116">
        <v>0</v>
      </c>
      <c r="AR10" s="116">
        <v>0</v>
      </c>
      <c r="AS10" s="116">
        <v>0</v>
      </c>
      <c r="AT10" s="116">
        <v>0</v>
      </c>
      <c r="AU10" s="116">
        <v>0</v>
      </c>
      <c r="AV10" s="116">
        <v>0</v>
      </c>
      <c r="AW10" s="116">
        <v>0</v>
      </c>
      <c r="AX10" s="116">
        <v>0</v>
      </c>
      <c r="AY10" s="116">
        <v>0</v>
      </c>
      <c r="AZ10" s="116">
        <v>0</v>
      </c>
      <c r="BA10" s="116">
        <v>0</v>
      </c>
      <c r="BB10" s="116">
        <v>0</v>
      </c>
      <c r="BC10" s="116">
        <v>0</v>
      </c>
      <c r="BI10" s="104"/>
      <c r="BJ10" s="104" t="s">
        <v>761</v>
      </c>
      <c r="BK10" s="104" t="s">
        <v>352</v>
      </c>
      <c r="BL10" s="104" t="s">
        <v>1628</v>
      </c>
      <c r="BM10" s="104"/>
    </row>
    <row r="11" spans="1:65" ht="13.5" customHeight="1">
      <c r="A11" s="775" t="s">
        <v>540</v>
      </c>
      <c r="B11" s="775" t="s">
        <v>557</v>
      </c>
      <c r="D11" s="793" t="s">
        <v>55</v>
      </c>
      <c r="E11" s="116">
        <v>0</v>
      </c>
      <c r="F11" s="116">
        <v>0</v>
      </c>
      <c r="G11" s="117">
        <v>0</v>
      </c>
      <c r="H11" s="116">
        <v>0</v>
      </c>
      <c r="I11" s="116">
        <v>0</v>
      </c>
      <c r="J11" s="116">
        <v>0</v>
      </c>
      <c r="K11" s="116">
        <v>0</v>
      </c>
      <c r="L11" s="116">
        <v>0</v>
      </c>
      <c r="M11" s="116">
        <v>0</v>
      </c>
      <c r="N11" s="116">
        <v>0</v>
      </c>
      <c r="O11" s="116">
        <v>0</v>
      </c>
      <c r="P11" s="116">
        <v>0</v>
      </c>
      <c r="Q11" s="116">
        <v>0</v>
      </c>
      <c r="R11" s="116">
        <v>0</v>
      </c>
      <c r="S11" s="116">
        <v>0</v>
      </c>
      <c r="T11" s="116">
        <v>0</v>
      </c>
      <c r="U11" s="116">
        <v>0</v>
      </c>
      <c r="V11" s="116">
        <v>0</v>
      </c>
      <c r="W11" s="116">
        <v>0</v>
      </c>
      <c r="X11" s="116">
        <v>0</v>
      </c>
      <c r="Y11" s="116">
        <v>0</v>
      </c>
      <c r="Z11" s="116">
        <v>0</v>
      </c>
      <c r="AA11" s="116">
        <v>0</v>
      </c>
      <c r="AB11" s="116">
        <v>0</v>
      </c>
      <c r="AC11" s="1083" t="s">
        <v>2286</v>
      </c>
      <c r="AE11" s="796" t="s">
        <v>1066</v>
      </c>
      <c r="AF11" s="116">
        <v>0</v>
      </c>
      <c r="AG11" s="116">
        <v>0</v>
      </c>
      <c r="AH11" s="116">
        <v>0</v>
      </c>
      <c r="AI11" s="116">
        <v>0</v>
      </c>
      <c r="AJ11" s="116">
        <v>0</v>
      </c>
      <c r="AK11" s="116">
        <v>0</v>
      </c>
      <c r="AL11" s="116">
        <v>0</v>
      </c>
      <c r="AM11" s="116">
        <v>0</v>
      </c>
      <c r="AN11" s="116">
        <v>0</v>
      </c>
      <c r="AO11" s="116">
        <v>0</v>
      </c>
      <c r="AP11" s="116">
        <v>0</v>
      </c>
      <c r="AQ11" s="116">
        <v>0</v>
      </c>
      <c r="AR11" s="116">
        <v>0</v>
      </c>
      <c r="AS11" s="116">
        <v>0</v>
      </c>
      <c r="AT11" s="116">
        <v>0</v>
      </c>
      <c r="AU11" s="116">
        <v>0</v>
      </c>
      <c r="AV11" s="116">
        <v>0</v>
      </c>
      <c r="AW11" s="116">
        <v>0</v>
      </c>
      <c r="AX11" s="116">
        <v>0</v>
      </c>
      <c r="AY11" s="116">
        <v>0</v>
      </c>
      <c r="AZ11" s="116">
        <v>0</v>
      </c>
      <c r="BA11" s="116">
        <v>0</v>
      </c>
      <c r="BB11" s="116">
        <v>0</v>
      </c>
      <c r="BC11" s="116">
        <v>0</v>
      </c>
      <c r="BI11" s="104"/>
      <c r="BJ11" s="104" t="s">
        <v>1066</v>
      </c>
      <c r="BK11" s="104" t="s">
        <v>1068</v>
      </c>
      <c r="BL11" s="104" t="s">
        <v>2052</v>
      </c>
      <c r="BM11" s="104"/>
    </row>
    <row r="12" spans="1:65" ht="13.5" customHeight="1">
      <c r="A12" s="775" t="s">
        <v>540</v>
      </c>
      <c r="B12" s="775" t="s">
        <v>557</v>
      </c>
      <c r="D12" s="793" t="s">
        <v>565</v>
      </c>
      <c r="E12" s="116">
        <v>0</v>
      </c>
      <c r="F12" s="116">
        <v>0</v>
      </c>
      <c r="G12" s="117">
        <v>0</v>
      </c>
      <c r="H12" s="116">
        <v>0</v>
      </c>
      <c r="I12" s="116">
        <v>0</v>
      </c>
      <c r="J12" s="116">
        <v>0</v>
      </c>
      <c r="K12" s="116">
        <v>0</v>
      </c>
      <c r="L12" s="116">
        <v>0</v>
      </c>
      <c r="M12" s="116">
        <v>0</v>
      </c>
      <c r="N12" s="116">
        <v>0</v>
      </c>
      <c r="O12" s="116">
        <v>0</v>
      </c>
      <c r="P12" s="116">
        <v>0</v>
      </c>
      <c r="Q12" s="116">
        <v>0</v>
      </c>
      <c r="R12" s="116">
        <v>0</v>
      </c>
      <c r="S12" s="116">
        <v>0</v>
      </c>
      <c r="T12" s="116">
        <v>0</v>
      </c>
      <c r="U12" s="116">
        <v>0</v>
      </c>
      <c r="V12" s="116">
        <v>0</v>
      </c>
      <c r="W12" s="116">
        <v>0</v>
      </c>
      <c r="X12" s="116">
        <v>0</v>
      </c>
      <c r="Y12" s="116">
        <v>0</v>
      </c>
      <c r="Z12" s="116">
        <v>0</v>
      </c>
      <c r="AA12" s="116">
        <v>0</v>
      </c>
      <c r="AB12" s="116">
        <v>0</v>
      </c>
      <c r="AC12" s="1083" t="s">
        <v>2287</v>
      </c>
      <c r="AE12" s="796" t="s">
        <v>689</v>
      </c>
      <c r="AF12" s="116">
        <v>0</v>
      </c>
      <c r="AG12" s="116">
        <v>0</v>
      </c>
      <c r="AH12" s="116">
        <v>0</v>
      </c>
      <c r="AI12" s="116">
        <v>0</v>
      </c>
      <c r="AJ12" s="116">
        <v>0</v>
      </c>
      <c r="AK12" s="116">
        <v>0</v>
      </c>
      <c r="AL12" s="116">
        <v>0</v>
      </c>
      <c r="AM12" s="116">
        <v>0</v>
      </c>
      <c r="AN12" s="116">
        <v>0</v>
      </c>
      <c r="AO12" s="116">
        <v>0</v>
      </c>
      <c r="AP12" s="116">
        <v>0</v>
      </c>
      <c r="AQ12" s="116">
        <v>0</v>
      </c>
      <c r="AR12" s="116">
        <v>0</v>
      </c>
      <c r="AS12" s="116">
        <v>0</v>
      </c>
      <c r="AT12" s="116">
        <v>0</v>
      </c>
      <c r="AU12" s="116">
        <v>0</v>
      </c>
      <c r="AV12" s="116">
        <v>0</v>
      </c>
      <c r="AW12" s="116">
        <v>0</v>
      </c>
      <c r="AX12" s="116">
        <v>0</v>
      </c>
      <c r="AY12" s="116">
        <v>0</v>
      </c>
      <c r="AZ12" s="116">
        <v>0</v>
      </c>
      <c r="BA12" s="116">
        <v>0</v>
      </c>
      <c r="BB12" s="116">
        <v>0</v>
      </c>
      <c r="BC12" s="116">
        <v>0</v>
      </c>
      <c r="BI12" s="104"/>
      <c r="BJ12" s="104" t="s">
        <v>689</v>
      </c>
      <c r="BK12" s="104" t="s">
        <v>1067</v>
      </c>
      <c r="BL12" s="104" t="s">
        <v>2053</v>
      </c>
      <c r="BM12" s="104"/>
    </row>
    <row r="13" spans="1:65" ht="13.5" customHeight="1">
      <c r="A13" s="775" t="s">
        <v>540</v>
      </c>
      <c r="B13" s="775" t="s">
        <v>557</v>
      </c>
      <c r="D13" s="793" t="s">
        <v>566</v>
      </c>
      <c r="E13" s="116">
        <v>0</v>
      </c>
      <c r="F13" s="116">
        <v>0</v>
      </c>
      <c r="G13" s="117">
        <v>0</v>
      </c>
      <c r="H13" s="116">
        <v>0</v>
      </c>
      <c r="I13" s="116">
        <v>0</v>
      </c>
      <c r="J13" s="116">
        <v>0</v>
      </c>
      <c r="K13" s="116">
        <v>0</v>
      </c>
      <c r="L13" s="116">
        <v>0</v>
      </c>
      <c r="M13" s="116">
        <v>0</v>
      </c>
      <c r="N13" s="116">
        <v>0</v>
      </c>
      <c r="O13" s="116">
        <v>0</v>
      </c>
      <c r="P13" s="116">
        <v>0</v>
      </c>
      <c r="Q13" s="116">
        <v>0</v>
      </c>
      <c r="R13" s="116">
        <v>0</v>
      </c>
      <c r="S13" s="116">
        <v>0</v>
      </c>
      <c r="T13" s="116">
        <v>0</v>
      </c>
      <c r="U13" s="116">
        <v>0</v>
      </c>
      <c r="V13" s="116">
        <v>0</v>
      </c>
      <c r="W13" s="116">
        <v>0</v>
      </c>
      <c r="X13" s="116">
        <v>0</v>
      </c>
      <c r="Y13" s="116">
        <v>0</v>
      </c>
      <c r="Z13" s="116">
        <v>0</v>
      </c>
      <c r="AA13" s="116">
        <v>0</v>
      </c>
      <c r="AB13" s="116">
        <v>0</v>
      </c>
      <c r="AC13" s="1082" t="s">
        <v>2134</v>
      </c>
      <c r="AE13" s="796" t="s">
        <v>762</v>
      </c>
      <c r="AF13" s="116">
        <v>0</v>
      </c>
      <c r="AG13" s="116">
        <v>0</v>
      </c>
      <c r="AH13" s="116">
        <v>0</v>
      </c>
      <c r="AI13" s="116">
        <v>0</v>
      </c>
      <c r="AJ13" s="116">
        <v>0</v>
      </c>
      <c r="AK13" s="116">
        <v>0</v>
      </c>
      <c r="AL13" s="116">
        <v>0</v>
      </c>
      <c r="AM13" s="116">
        <v>0</v>
      </c>
      <c r="AN13" s="116">
        <v>0</v>
      </c>
      <c r="AO13" s="116">
        <v>0</v>
      </c>
      <c r="AP13" s="116">
        <v>0</v>
      </c>
      <c r="AQ13" s="116">
        <v>0</v>
      </c>
      <c r="AR13" s="116">
        <v>0</v>
      </c>
      <c r="AS13" s="116">
        <v>0</v>
      </c>
      <c r="AT13" s="116">
        <v>0</v>
      </c>
      <c r="AU13" s="116">
        <v>0</v>
      </c>
      <c r="AV13" s="116">
        <v>0</v>
      </c>
      <c r="AW13" s="116">
        <v>0</v>
      </c>
      <c r="AX13" s="116">
        <v>0</v>
      </c>
      <c r="AY13" s="116">
        <v>0</v>
      </c>
      <c r="AZ13" s="116">
        <v>0</v>
      </c>
      <c r="BA13" s="116">
        <v>0</v>
      </c>
      <c r="BB13" s="116">
        <v>0</v>
      </c>
      <c r="BC13" s="116">
        <v>0</v>
      </c>
      <c r="BI13" s="104"/>
      <c r="BJ13" s="104" t="s">
        <v>762</v>
      </c>
      <c r="BK13" s="104" t="s">
        <v>357</v>
      </c>
      <c r="BL13" s="104" t="s">
        <v>1630</v>
      </c>
      <c r="BM13" s="104"/>
    </row>
    <row r="14" spans="1:65" ht="13.5" customHeight="1">
      <c r="A14" s="775" t="s">
        <v>540</v>
      </c>
      <c r="B14" s="775" t="s">
        <v>557</v>
      </c>
      <c r="D14" s="793" t="s">
        <v>1077</v>
      </c>
      <c r="E14" s="116">
        <v>0</v>
      </c>
      <c r="F14" s="116">
        <v>0</v>
      </c>
      <c r="G14" s="117">
        <v>0</v>
      </c>
      <c r="H14" s="116">
        <v>0</v>
      </c>
      <c r="I14" s="116">
        <v>0</v>
      </c>
      <c r="J14" s="116">
        <v>0</v>
      </c>
      <c r="K14" s="116">
        <v>0</v>
      </c>
      <c r="L14" s="116">
        <v>0</v>
      </c>
      <c r="M14" s="116">
        <v>0</v>
      </c>
      <c r="N14" s="116">
        <v>0</v>
      </c>
      <c r="O14" s="116">
        <v>0</v>
      </c>
      <c r="P14" s="116">
        <v>0</v>
      </c>
      <c r="Q14" s="116">
        <v>0</v>
      </c>
      <c r="R14" s="116">
        <v>0</v>
      </c>
      <c r="S14" s="116">
        <v>0</v>
      </c>
      <c r="T14" s="116">
        <v>0</v>
      </c>
      <c r="U14" s="116">
        <v>0</v>
      </c>
      <c r="V14" s="116">
        <v>0</v>
      </c>
      <c r="W14" s="116">
        <v>0</v>
      </c>
      <c r="X14" s="116">
        <v>0</v>
      </c>
      <c r="Y14" s="116">
        <v>0</v>
      </c>
      <c r="Z14" s="116">
        <v>0</v>
      </c>
      <c r="AA14" s="116">
        <v>0</v>
      </c>
      <c r="AB14" s="116">
        <v>0</v>
      </c>
      <c r="AC14" s="1082" t="s">
        <v>2288</v>
      </c>
      <c r="AE14" s="796" t="s">
        <v>1100</v>
      </c>
      <c r="AF14" s="116">
        <v>0</v>
      </c>
      <c r="AG14" s="116">
        <v>0</v>
      </c>
      <c r="AH14" s="116">
        <v>0</v>
      </c>
      <c r="AI14" s="116">
        <v>0</v>
      </c>
      <c r="AJ14" s="116">
        <v>0</v>
      </c>
      <c r="AK14" s="116">
        <v>0</v>
      </c>
      <c r="AL14" s="116">
        <v>0</v>
      </c>
      <c r="AM14" s="116">
        <v>0</v>
      </c>
      <c r="AN14" s="116">
        <v>0</v>
      </c>
      <c r="AO14" s="116">
        <v>0</v>
      </c>
      <c r="AP14" s="116">
        <v>0</v>
      </c>
      <c r="AQ14" s="116">
        <v>0</v>
      </c>
      <c r="AR14" s="116">
        <v>0</v>
      </c>
      <c r="AS14" s="116">
        <v>0</v>
      </c>
      <c r="AT14" s="116">
        <v>0</v>
      </c>
      <c r="AU14" s="116">
        <v>0</v>
      </c>
      <c r="AV14" s="116">
        <v>0</v>
      </c>
      <c r="AW14" s="116">
        <v>0</v>
      </c>
      <c r="AX14" s="116">
        <v>0</v>
      </c>
      <c r="AY14" s="116">
        <v>0</v>
      </c>
      <c r="AZ14" s="116">
        <v>0</v>
      </c>
      <c r="BA14" s="116">
        <v>0</v>
      </c>
      <c r="BB14" s="116">
        <v>0</v>
      </c>
      <c r="BC14" s="116">
        <v>0</v>
      </c>
      <c r="BI14" s="104"/>
      <c r="BJ14" s="104" t="s">
        <v>1100</v>
      </c>
      <c r="BK14" s="104" t="s">
        <v>1102</v>
      </c>
      <c r="BL14" s="104" t="s">
        <v>2054</v>
      </c>
      <c r="BM14" s="104"/>
    </row>
    <row r="15" spans="1:65" ht="13.5" customHeight="1">
      <c r="A15" s="775" t="s">
        <v>540</v>
      </c>
      <c r="B15" s="775" t="s">
        <v>557</v>
      </c>
      <c r="D15" s="793" t="s">
        <v>1078</v>
      </c>
      <c r="E15" s="116">
        <v>0</v>
      </c>
      <c r="F15" s="116">
        <v>0</v>
      </c>
      <c r="G15" s="117">
        <v>0</v>
      </c>
      <c r="H15" s="116">
        <v>0</v>
      </c>
      <c r="I15" s="116">
        <v>0</v>
      </c>
      <c r="J15" s="116">
        <v>0</v>
      </c>
      <c r="K15" s="116">
        <v>0</v>
      </c>
      <c r="L15" s="116">
        <v>0</v>
      </c>
      <c r="M15" s="116">
        <v>0</v>
      </c>
      <c r="N15" s="116">
        <v>0</v>
      </c>
      <c r="O15" s="116">
        <v>0</v>
      </c>
      <c r="P15" s="116">
        <v>0</v>
      </c>
      <c r="Q15" s="116">
        <v>0</v>
      </c>
      <c r="R15" s="116">
        <v>0</v>
      </c>
      <c r="S15" s="116">
        <v>0</v>
      </c>
      <c r="T15" s="116">
        <v>0</v>
      </c>
      <c r="U15" s="116">
        <v>0</v>
      </c>
      <c r="V15" s="116">
        <v>0</v>
      </c>
      <c r="W15" s="116">
        <v>0</v>
      </c>
      <c r="X15" s="116">
        <v>0</v>
      </c>
      <c r="Y15" s="116">
        <v>0</v>
      </c>
      <c r="Z15" s="116">
        <v>0</v>
      </c>
      <c r="AA15" s="116">
        <v>0</v>
      </c>
      <c r="AB15" s="116">
        <v>0</v>
      </c>
      <c r="AC15" s="1082" t="s">
        <v>2289</v>
      </c>
      <c r="AE15" s="796" t="s">
        <v>1101</v>
      </c>
      <c r="AF15" s="116">
        <v>0</v>
      </c>
      <c r="AG15" s="116">
        <v>0</v>
      </c>
      <c r="AH15" s="116">
        <v>0</v>
      </c>
      <c r="AI15" s="116">
        <v>0</v>
      </c>
      <c r="AJ15" s="116">
        <v>0</v>
      </c>
      <c r="AK15" s="116">
        <v>0</v>
      </c>
      <c r="AL15" s="116">
        <v>0</v>
      </c>
      <c r="AM15" s="116">
        <v>0</v>
      </c>
      <c r="AN15" s="116">
        <v>0</v>
      </c>
      <c r="AO15" s="116">
        <v>0</v>
      </c>
      <c r="AP15" s="116">
        <v>0</v>
      </c>
      <c r="AQ15" s="116">
        <v>0</v>
      </c>
      <c r="AR15" s="116">
        <v>0</v>
      </c>
      <c r="AS15" s="116">
        <v>0</v>
      </c>
      <c r="AT15" s="116">
        <v>0</v>
      </c>
      <c r="AU15" s="116">
        <v>0</v>
      </c>
      <c r="AV15" s="116">
        <v>0</v>
      </c>
      <c r="AW15" s="116">
        <v>0</v>
      </c>
      <c r="AX15" s="116">
        <v>0</v>
      </c>
      <c r="AY15" s="116">
        <v>0</v>
      </c>
      <c r="AZ15" s="116">
        <v>0</v>
      </c>
      <c r="BA15" s="116">
        <v>0</v>
      </c>
      <c r="BB15" s="116">
        <v>0</v>
      </c>
      <c r="BC15" s="116">
        <v>0</v>
      </c>
      <c r="BI15" s="104"/>
      <c r="BJ15" s="104" t="s">
        <v>1101</v>
      </c>
      <c r="BK15" s="104" t="s">
        <v>1103</v>
      </c>
      <c r="BL15" s="104" t="s">
        <v>2055</v>
      </c>
      <c r="BM15" s="104"/>
    </row>
    <row r="16" spans="1:65" ht="13.5" customHeight="1">
      <c r="A16" s="775" t="s">
        <v>540</v>
      </c>
      <c r="B16" s="775" t="s">
        <v>557</v>
      </c>
      <c r="D16" s="793" t="s">
        <v>568</v>
      </c>
      <c r="E16" s="116">
        <v>0</v>
      </c>
      <c r="F16" s="116">
        <v>0</v>
      </c>
      <c r="G16" s="117">
        <v>0</v>
      </c>
      <c r="H16" s="116">
        <v>0</v>
      </c>
      <c r="I16" s="116">
        <v>0</v>
      </c>
      <c r="J16" s="116">
        <v>0</v>
      </c>
      <c r="K16" s="116">
        <v>0</v>
      </c>
      <c r="L16" s="116">
        <v>0</v>
      </c>
      <c r="M16" s="116">
        <v>0</v>
      </c>
      <c r="N16" s="116">
        <v>0</v>
      </c>
      <c r="O16" s="116">
        <v>0</v>
      </c>
      <c r="P16" s="116">
        <v>0</v>
      </c>
      <c r="Q16" s="116">
        <v>0</v>
      </c>
      <c r="R16" s="116">
        <v>0</v>
      </c>
      <c r="S16" s="116">
        <v>0</v>
      </c>
      <c r="T16" s="116">
        <v>0</v>
      </c>
      <c r="U16" s="116">
        <v>0</v>
      </c>
      <c r="V16" s="116">
        <v>0</v>
      </c>
      <c r="W16" s="116">
        <v>0</v>
      </c>
      <c r="X16" s="116">
        <v>0</v>
      </c>
      <c r="Y16" s="116">
        <v>0</v>
      </c>
      <c r="Z16" s="116">
        <v>0</v>
      </c>
      <c r="AA16" s="116">
        <v>0</v>
      </c>
      <c r="AB16" s="116">
        <v>0</v>
      </c>
      <c r="AC16" s="1082" t="s">
        <v>2290</v>
      </c>
      <c r="AE16" s="796" t="s">
        <v>110</v>
      </c>
      <c r="AF16" s="116">
        <v>0</v>
      </c>
      <c r="AG16" s="116">
        <v>0</v>
      </c>
      <c r="AH16" s="116">
        <v>0</v>
      </c>
      <c r="AI16" s="116">
        <v>0</v>
      </c>
      <c r="AJ16" s="116">
        <v>0</v>
      </c>
      <c r="AK16" s="116">
        <v>0</v>
      </c>
      <c r="AL16" s="116">
        <v>0</v>
      </c>
      <c r="AM16" s="116">
        <v>0</v>
      </c>
      <c r="AN16" s="116">
        <v>0</v>
      </c>
      <c r="AO16" s="116">
        <v>0</v>
      </c>
      <c r="AP16" s="116">
        <v>0</v>
      </c>
      <c r="AQ16" s="116">
        <v>0</v>
      </c>
      <c r="AR16" s="116">
        <v>0</v>
      </c>
      <c r="AS16" s="116">
        <v>0</v>
      </c>
      <c r="AT16" s="116">
        <v>0</v>
      </c>
      <c r="AU16" s="116">
        <v>0</v>
      </c>
      <c r="AV16" s="116">
        <v>0</v>
      </c>
      <c r="AW16" s="116">
        <v>0</v>
      </c>
      <c r="AX16" s="116">
        <v>0</v>
      </c>
      <c r="AY16" s="116">
        <v>0</v>
      </c>
      <c r="AZ16" s="116">
        <v>0</v>
      </c>
      <c r="BA16" s="116">
        <v>0</v>
      </c>
      <c r="BB16" s="116">
        <v>0</v>
      </c>
      <c r="BC16" s="116">
        <v>0</v>
      </c>
      <c r="BI16" s="104"/>
      <c r="BJ16" s="104" t="s">
        <v>110</v>
      </c>
      <c r="BK16" s="104" t="s">
        <v>630</v>
      </c>
      <c r="BL16" s="104" t="s">
        <v>1632</v>
      </c>
      <c r="BM16" s="104"/>
    </row>
    <row r="17" spans="1:65" ht="13.5" customHeight="1">
      <c r="A17" s="775" t="s">
        <v>540</v>
      </c>
      <c r="B17" s="775" t="s">
        <v>557</v>
      </c>
      <c r="D17" s="793" t="s">
        <v>569</v>
      </c>
      <c r="E17" s="116">
        <v>0</v>
      </c>
      <c r="F17" s="116">
        <v>0</v>
      </c>
      <c r="G17" s="117">
        <v>0</v>
      </c>
      <c r="H17" s="116">
        <v>0</v>
      </c>
      <c r="I17" s="116">
        <v>0</v>
      </c>
      <c r="J17" s="116">
        <v>0</v>
      </c>
      <c r="K17" s="116">
        <v>0</v>
      </c>
      <c r="L17" s="116">
        <v>0</v>
      </c>
      <c r="M17" s="116">
        <v>0</v>
      </c>
      <c r="N17" s="116">
        <v>0</v>
      </c>
      <c r="O17" s="116">
        <v>0</v>
      </c>
      <c r="P17" s="116">
        <v>0</v>
      </c>
      <c r="Q17" s="116">
        <v>0</v>
      </c>
      <c r="R17" s="116">
        <v>0</v>
      </c>
      <c r="S17" s="116">
        <v>0</v>
      </c>
      <c r="T17" s="116">
        <v>0</v>
      </c>
      <c r="U17" s="116">
        <v>0</v>
      </c>
      <c r="V17" s="116">
        <v>0</v>
      </c>
      <c r="W17" s="116">
        <v>0</v>
      </c>
      <c r="X17" s="116">
        <v>0</v>
      </c>
      <c r="Y17" s="116">
        <v>0</v>
      </c>
      <c r="Z17" s="116">
        <v>0</v>
      </c>
      <c r="AA17" s="116">
        <v>0</v>
      </c>
      <c r="AB17" s="116">
        <v>0</v>
      </c>
      <c r="AC17" s="1082" t="s">
        <v>2137</v>
      </c>
      <c r="AE17" s="796" t="s">
        <v>764</v>
      </c>
      <c r="AF17" s="116">
        <v>0</v>
      </c>
      <c r="AG17" s="116">
        <v>0</v>
      </c>
      <c r="AH17" s="116">
        <v>0</v>
      </c>
      <c r="AI17" s="116">
        <v>0</v>
      </c>
      <c r="AJ17" s="116">
        <v>0</v>
      </c>
      <c r="AK17" s="116">
        <v>0</v>
      </c>
      <c r="AL17" s="116">
        <v>0</v>
      </c>
      <c r="AM17" s="116">
        <v>0</v>
      </c>
      <c r="AN17" s="116">
        <v>0</v>
      </c>
      <c r="AO17" s="116">
        <v>0</v>
      </c>
      <c r="AP17" s="116">
        <v>0</v>
      </c>
      <c r="AQ17" s="116">
        <v>0</v>
      </c>
      <c r="AR17" s="116">
        <v>0</v>
      </c>
      <c r="AS17" s="116">
        <v>0</v>
      </c>
      <c r="AT17" s="116">
        <v>0</v>
      </c>
      <c r="AU17" s="116">
        <v>0</v>
      </c>
      <c r="AV17" s="116">
        <v>0</v>
      </c>
      <c r="AW17" s="116">
        <v>0</v>
      </c>
      <c r="AX17" s="116">
        <v>0</v>
      </c>
      <c r="AY17" s="116">
        <v>0</v>
      </c>
      <c r="AZ17" s="116">
        <v>0</v>
      </c>
      <c r="BA17" s="116">
        <v>0</v>
      </c>
      <c r="BB17" s="116">
        <v>0</v>
      </c>
      <c r="BC17" s="116">
        <v>0</v>
      </c>
      <c r="BI17" s="104"/>
      <c r="BJ17" s="104" t="s">
        <v>764</v>
      </c>
      <c r="BK17" s="104" t="s">
        <v>631</v>
      </c>
      <c r="BL17" s="104" t="s">
        <v>1633</v>
      </c>
      <c r="BM17" s="104"/>
    </row>
    <row r="18" spans="1:65" ht="13.5" customHeight="1">
      <c r="A18" s="775" t="s">
        <v>540</v>
      </c>
      <c r="B18" s="775" t="s">
        <v>557</v>
      </c>
      <c r="D18" s="793" t="s">
        <v>570</v>
      </c>
      <c r="E18" s="116">
        <v>0</v>
      </c>
      <c r="F18" s="116">
        <v>0</v>
      </c>
      <c r="G18" s="117">
        <v>0</v>
      </c>
      <c r="H18" s="116">
        <v>0</v>
      </c>
      <c r="I18" s="116">
        <v>0</v>
      </c>
      <c r="J18" s="116">
        <v>0</v>
      </c>
      <c r="K18" s="116">
        <v>0</v>
      </c>
      <c r="L18" s="116">
        <v>0</v>
      </c>
      <c r="M18" s="116">
        <v>0</v>
      </c>
      <c r="N18" s="116">
        <v>0</v>
      </c>
      <c r="O18" s="116">
        <v>0</v>
      </c>
      <c r="P18" s="116">
        <v>0</v>
      </c>
      <c r="Q18" s="116">
        <v>0</v>
      </c>
      <c r="R18" s="116">
        <v>0</v>
      </c>
      <c r="S18" s="116">
        <v>0</v>
      </c>
      <c r="T18" s="116">
        <v>0</v>
      </c>
      <c r="U18" s="116">
        <v>0</v>
      </c>
      <c r="V18" s="116">
        <v>0</v>
      </c>
      <c r="W18" s="116">
        <v>0</v>
      </c>
      <c r="X18" s="116">
        <v>0</v>
      </c>
      <c r="Y18" s="116">
        <v>0</v>
      </c>
      <c r="Z18" s="116">
        <v>0</v>
      </c>
      <c r="AA18" s="116">
        <v>0</v>
      </c>
      <c r="AB18" s="116">
        <v>0</v>
      </c>
      <c r="AC18" s="1082" t="s">
        <v>2291</v>
      </c>
      <c r="AE18" s="796" t="s">
        <v>111</v>
      </c>
      <c r="AF18" s="116">
        <v>0</v>
      </c>
      <c r="AG18" s="116">
        <v>0</v>
      </c>
      <c r="AH18" s="116">
        <v>0</v>
      </c>
      <c r="AI18" s="116">
        <v>0</v>
      </c>
      <c r="AJ18" s="116">
        <v>0</v>
      </c>
      <c r="AK18" s="116">
        <v>0</v>
      </c>
      <c r="AL18" s="116">
        <v>0</v>
      </c>
      <c r="AM18" s="116">
        <v>0</v>
      </c>
      <c r="AN18" s="116">
        <v>0</v>
      </c>
      <c r="AO18" s="116">
        <v>0</v>
      </c>
      <c r="AP18" s="116">
        <v>0</v>
      </c>
      <c r="AQ18" s="116">
        <v>0</v>
      </c>
      <c r="AR18" s="116">
        <v>0</v>
      </c>
      <c r="AS18" s="116">
        <v>0</v>
      </c>
      <c r="AT18" s="116">
        <v>0</v>
      </c>
      <c r="AU18" s="116">
        <v>0</v>
      </c>
      <c r="AV18" s="116">
        <v>0</v>
      </c>
      <c r="AW18" s="116">
        <v>0</v>
      </c>
      <c r="AX18" s="116">
        <v>0</v>
      </c>
      <c r="AY18" s="116">
        <v>0</v>
      </c>
      <c r="AZ18" s="116">
        <v>0</v>
      </c>
      <c r="BA18" s="116">
        <v>0</v>
      </c>
      <c r="BB18" s="116">
        <v>0</v>
      </c>
      <c r="BC18" s="116">
        <v>0</v>
      </c>
      <c r="BI18" s="104"/>
      <c r="BJ18" s="104" t="s">
        <v>111</v>
      </c>
      <c r="BK18" s="104" t="s">
        <v>360</v>
      </c>
      <c r="BL18" s="104" t="s">
        <v>1634</v>
      </c>
      <c r="BM18" s="104"/>
    </row>
    <row r="19" spans="1:65" s="99" customFormat="1" ht="13.5" customHeight="1">
      <c r="A19" s="775" t="s">
        <v>540</v>
      </c>
      <c r="B19" s="775" t="s">
        <v>557</v>
      </c>
      <c r="C19" s="772"/>
      <c r="D19" s="793" t="s">
        <v>244</v>
      </c>
      <c r="E19" s="116">
        <v>0</v>
      </c>
      <c r="F19" s="116">
        <v>0</v>
      </c>
      <c r="G19" s="117">
        <v>0</v>
      </c>
      <c r="H19" s="116">
        <v>0</v>
      </c>
      <c r="I19" s="116">
        <v>0</v>
      </c>
      <c r="J19" s="116">
        <v>0</v>
      </c>
      <c r="K19" s="116">
        <v>0</v>
      </c>
      <c r="L19" s="116">
        <v>0</v>
      </c>
      <c r="M19" s="116">
        <v>0</v>
      </c>
      <c r="N19" s="116">
        <v>0</v>
      </c>
      <c r="O19" s="116">
        <v>0</v>
      </c>
      <c r="P19" s="116">
        <v>0</v>
      </c>
      <c r="Q19" s="116">
        <v>0</v>
      </c>
      <c r="R19" s="116">
        <v>0</v>
      </c>
      <c r="S19" s="116">
        <v>0</v>
      </c>
      <c r="T19" s="116">
        <v>0</v>
      </c>
      <c r="U19" s="116">
        <v>0</v>
      </c>
      <c r="V19" s="116">
        <v>0</v>
      </c>
      <c r="W19" s="116">
        <v>0</v>
      </c>
      <c r="X19" s="116">
        <v>0</v>
      </c>
      <c r="Y19" s="116">
        <v>0</v>
      </c>
      <c r="Z19" s="116">
        <v>0</v>
      </c>
      <c r="AA19" s="116">
        <v>0</v>
      </c>
      <c r="AB19" s="116">
        <v>0</v>
      </c>
      <c r="AC19" s="1082" t="s">
        <v>2140</v>
      </c>
      <c r="AD19"/>
      <c r="AE19" s="796" t="s">
        <v>113</v>
      </c>
      <c r="AF19" s="116">
        <v>0</v>
      </c>
      <c r="AG19" s="116">
        <v>0</v>
      </c>
      <c r="AH19" s="116">
        <v>0</v>
      </c>
      <c r="AI19" s="116">
        <v>0</v>
      </c>
      <c r="AJ19" s="116">
        <v>0</v>
      </c>
      <c r="AK19" s="116">
        <v>0</v>
      </c>
      <c r="AL19" s="116">
        <v>0</v>
      </c>
      <c r="AM19" s="116">
        <v>0</v>
      </c>
      <c r="AN19" s="116">
        <v>0</v>
      </c>
      <c r="AO19" s="116">
        <v>0</v>
      </c>
      <c r="AP19" s="116">
        <v>0</v>
      </c>
      <c r="AQ19" s="116">
        <v>0</v>
      </c>
      <c r="AR19" s="116">
        <v>0</v>
      </c>
      <c r="AS19" s="116">
        <v>0</v>
      </c>
      <c r="AT19" s="116">
        <v>0</v>
      </c>
      <c r="AU19" s="116">
        <v>0</v>
      </c>
      <c r="AV19" s="116">
        <v>0</v>
      </c>
      <c r="AW19" s="116">
        <v>0</v>
      </c>
      <c r="AX19" s="116">
        <v>0</v>
      </c>
      <c r="AY19" s="116">
        <v>0</v>
      </c>
      <c r="AZ19" s="116">
        <v>0</v>
      </c>
      <c r="BA19" s="116">
        <v>0</v>
      </c>
      <c r="BB19" s="116">
        <v>0</v>
      </c>
      <c r="BC19" s="116">
        <v>0</v>
      </c>
      <c r="BI19" s="104"/>
      <c r="BJ19" s="104" t="s">
        <v>113</v>
      </c>
      <c r="BK19" s="104" t="s">
        <v>335</v>
      </c>
      <c r="BL19" s="104" t="s">
        <v>1929</v>
      </c>
      <c r="BM19" s="104"/>
    </row>
    <row r="20" spans="1:65" s="157" customFormat="1" ht="18" customHeight="1">
      <c r="A20" s="774"/>
      <c r="B20" s="774"/>
      <c r="C20" s="805"/>
      <c r="D20" s="774"/>
      <c r="E20" s="155"/>
      <c r="F20" s="155"/>
      <c r="G20" s="243"/>
      <c r="H20" s="155"/>
      <c r="I20" s="155"/>
      <c r="J20" s="155"/>
      <c r="K20" s="155"/>
      <c r="L20" s="155"/>
      <c r="M20" s="156"/>
      <c r="N20" s="156"/>
      <c r="O20" s="156"/>
      <c r="P20" s="156"/>
      <c r="Q20" s="156"/>
      <c r="R20" s="156"/>
      <c r="S20" s="156"/>
      <c r="T20" s="156"/>
      <c r="U20" s="156"/>
      <c r="V20" s="156"/>
      <c r="W20" s="156"/>
      <c r="X20" s="156"/>
      <c r="Y20" s="156"/>
      <c r="Z20" s="156"/>
      <c r="AA20" s="156"/>
      <c r="AB20" s="156"/>
      <c r="AC20" s="806" t="s">
        <v>2490</v>
      </c>
      <c r="AD20"/>
      <c r="AE20" s="796" t="s">
        <v>1164</v>
      </c>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I20" s="104"/>
      <c r="BJ20" s="104" t="s">
        <v>1164</v>
      </c>
      <c r="BK20" s="104" t="s">
        <v>632</v>
      </c>
      <c r="BL20" s="104" t="s">
        <v>2056</v>
      </c>
      <c r="BM20" s="104"/>
    </row>
    <row r="21" spans="1:65" ht="13.5" customHeight="1">
      <c r="A21" s="775" t="s">
        <v>540</v>
      </c>
      <c r="B21" s="775" t="s">
        <v>557</v>
      </c>
      <c r="D21" s="775" t="s">
        <v>1403</v>
      </c>
      <c r="E21" s="116">
        <v>0</v>
      </c>
      <c r="F21" s="116">
        <v>0</v>
      </c>
      <c r="G21" s="117">
        <v>0</v>
      </c>
      <c r="H21" s="116">
        <v>0</v>
      </c>
      <c r="I21" s="116">
        <v>0</v>
      </c>
      <c r="J21" s="116">
        <v>0</v>
      </c>
      <c r="K21" s="116">
        <v>0</v>
      </c>
      <c r="L21" s="116">
        <v>0</v>
      </c>
      <c r="M21" s="116">
        <v>0</v>
      </c>
      <c r="N21" s="116">
        <v>0</v>
      </c>
      <c r="O21" s="116">
        <v>0</v>
      </c>
      <c r="P21" s="116">
        <v>0</v>
      </c>
      <c r="Q21" s="116">
        <v>0</v>
      </c>
      <c r="R21" s="116">
        <v>0</v>
      </c>
      <c r="S21" s="116">
        <v>0</v>
      </c>
      <c r="T21" s="116">
        <v>0</v>
      </c>
      <c r="U21" s="116">
        <v>0</v>
      </c>
      <c r="V21" s="116">
        <v>0</v>
      </c>
      <c r="W21" s="116">
        <v>0</v>
      </c>
      <c r="X21" s="116">
        <v>0</v>
      </c>
      <c r="Y21" s="116">
        <v>0</v>
      </c>
      <c r="Z21" s="116">
        <v>0</v>
      </c>
      <c r="AA21" s="116">
        <v>0</v>
      </c>
      <c r="AB21" s="116">
        <v>0</v>
      </c>
      <c r="AC21" s="1082" t="s">
        <v>2292</v>
      </c>
      <c r="AE21" s="796" t="s">
        <v>691</v>
      </c>
      <c r="AF21" s="116">
        <v>0</v>
      </c>
      <c r="AG21" s="116">
        <v>0</v>
      </c>
      <c r="AH21" s="116">
        <v>0</v>
      </c>
      <c r="AI21" s="116">
        <v>0</v>
      </c>
      <c r="AJ21" s="116">
        <v>0</v>
      </c>
      <c r="AK21" s="116">
        <v>0</v>
      </c>
      <c r="AL21" s="116">
        <v>0</v>
      </c>
      <c r="AM21" s="116">
        <v>0</v>
      </c>
      <c r="AN21" s="116">
        <v>0</v>
      </c>
      <c r="AO21" s="116">
        <v>0</v>
      </c>
      <c r="AP21" s="116">
        <v>0</v>
      </c>
      <c r="AQ21" s="116">
        <v>0</v>
      </c>
      <c r="AR21" s="116">
        <v>0</v>
      </c>
      <c r="AS21" s="116">
        <v>0</v>
      </c>
      <c r="AT21" s="116">
        <v>0</v>
      </c>
      <c r="AU21" s="116">
        <v>0</v>
      </c>
      <c r="AV21" s="116">
        <v>0</v>
      </c>
      <c r="AW21" s="116">
        <v>0</v>
      </c>
      <c r="AX21" s="116">
        <v>0</v>
      </c>
      <c r="AY21" s="116">
        <v>0</v>
      </c>
      <c r="AZ21" s="116">
        <v>0</v>
      </c>
      <c r="BA21" s="116">
        <v>0</v>
      </c>
      <c r="BB21" s="116">
        <v>0</v>
      </c>
      <c r="BC21" s="116">
        <v>0</v>
      </c>
      <c r="BI21" s="104"/>
      <c r="BJ21" s="104" t="s">
        <v>691</v>
      </c>
      <c r="BK21" s="104" t="s">
        <v>584</v>
      </c>
      <c r="BL21" s="104" t="s">
        <v>2057</v>
      </c>
      <c r="BM21" s="104"/>
    </row>
    <row r="22" spans="1:65" ht="13.5" customHeight="1">
      <c r="A22" s="775" t="s">
        <v>540</v>
      </c>
      <c r="B22" s="775" t="s">
        <v>557</v>
      </c>
      <c r="D22" s="775" t="s">
        <v>1282</v>
      </c>
      <c r="E22" s="116">
        <v>0</v>
      </c>
      <c r="F22" s="116">
        <v>0</v>
      </c>
      <c r="G22" s="117">
        <v>0</v>
      </c>
      <c r="H22" s="116">
        <v>0</v>
      </c>
      <c r="I22" s="116">
        <v>0</v>
      </c>
      <c r="J22" s="116">
        <v>0</v>
      </c>
      <c r="K22" s="116">
        <v>0</v>
      </c>
      <c r="L22" s="116">
        <v>0</v>
      </c>
      <c r="M22" s="116">
        <v>0</v>
      </c>
      <c r="N22" s="116">
        <v>0</v>
      </c>
      <c r="O22" s="116">
        <v>0</v>
      </c>
      <c r="P22" s="116">
        <v>0</v>
      </c>
      <c r="Q22" s="116">
        <v>0</v>
      </c>
      <c r="R22" s="116">
        <v>0</v>
      </c>
      <c r="S22" s="116">
        <v>0</v>
      </c>
      <c r="T22" s="116">
        <v>0</v>
      </c>
      <c r="U22" s="116">
        <v>0</v>
      </c>
      <c r="V22" s="116">
        <v>0</v>
      </c>
      <c r="W22" s="116">
        <v>0</v>
      </c>
      <c r="X22" s="116">
        <v>0</v>
      </c>
      <c r="Y22" s="116">
        <v>0</v>
      </c>
      <c r="Z22" s="116">
        <v>0</v>
      </c>
      <c r="AA22" s="116">
        <v>0</v>
      </c>
      <c r="AB22" s="116">
        <v>0</v>
      </c>
      <c r="AC22" s="1082" t="s">
        <v>2293</v>
      </c>
      <c r="AE22" s="796" t="s">
        <v>692</v>
      </c>
      <c r="AF22" s="116">
        <v>0</v>
      </c>
      <c r="AG22" s="116">
        <v>0</v>
      </c>
      <c r="AH22" s="116">
        <v>0</v>
      </c>
      <c r="AI22" s="116">
        <v>0</v>
      </c>
      <c r="AJ22" s="116">
        <v>0</v>
      </c>
      <c r="AK22" s="116">
        <v>0</v>
      </c>
      <c r="AL22" s="116">
        <v>0</v>
      </c>
      <c r="AM22" s="116">
        <v>0</v>
      </c>
      <c r="AN22" s="116">
        <v>0</v>
      </c>
      <c r="AO22" s="116">
        <v>0</v>
      </c>
      <c r="AP22" s="116">
        <v>0</v>
      </c>
      <c r="AQ22" s="116">
        <v>0</v>
      </c>
      <c r="AR22" s="116">
        <v>0</v>
      </c>
      <c r="AS22" s="116">
        <v>0</v>
      </c>
      <c r="AT22" s="116">
        <v>0</v>
      </c>
      <c r="AU22" s="116">
        <v>0</v>
      </c>
      <c r="AV22" s="116">
        <v>0</v>
      </c>
      <c r="AW22" s="116">
        <v>0</v>
      </c>
      <c r="AX22" s="116">
        <v>0</v>
      </c>
      <c r="AY22" s="116">
        <v>0</v>
      </c>
      <c r="AZ22" s="116">
        <v>0</v>
      </c>
      <c r="BA22" s="116">
        <v>0</v>
      </c>
      <c r="BB22" s="116">
        <v>0</v>
      </c>
      <c r="BC22" s="116">
        <v>0</v>
      </c>
      <c r="BI22" s="104"/>
      <c r="BJ22" s="104" t="s">
        <v>692</v>
      </c>
      <c r="BK22" s="104" t="s">
        <v>633</v>
      </c>
      <c r="BL22" s="104" t="s">
        <v>2058</v>
      </c>
      <c r="BM22" s="104"/>
    </row>
    <row r="23" spans="1:65" ht="13.5" customHeight="1">
      <c r="A23" s="775" t="s">
        <v>540</v>
      </c>
      <c r="B23" s="775" t="s">
        <v>557</v>
      </c>
      <c r="D23" s="775" t="s">
        <v>94</v>
      </c>
      <c r="E23" s="116">
        <v>0</v>
      </c>
      <c r="F23" s="116">
        <v>0</v>
      </c>
      <c r="G23" s="117">
        <v>0</v>
      </c>
      <c r="H23" s="116">
        <v>0</v>
      </c>
      <c r="I23" s="116">
        <v>0</v>
      </c>
      <c r="J23" s="116">
        <v>0</v>
      </c>
      <c r="K23" s="116">
        <v>0</v>
      </c>
      <c r="L23" s="116">
        <v>0</v>
      </c>
      <c r="M23" s="116">
        <v>0</v>
      </c>
      <c r="N23" s="116">
        <v>0</v>
      </c>
      <c r="O23" s="116">
        <v>0</v>
      </c>
      <c r="P23" s="116">
        <v>0</v>
      </c>
      <c r="Q23" s="116">
        <v>0</v>
      </c>
      <c r="R23" s="116">
        <v>0</v>
      </c>
      <c r="S23" s="116">
        <v>0</v>
      </c>
      <c r="T23" s="116">
        <v>0</v>
      </c>
      <c r="U23" s="116">
        <v>0</v>
      </c>
      <c r="V23" s="116">
        <v>0</v>
      </c>
      <c r="W23" s="116">
        <v>0</v>
      </c>
      <c r="X23" s="116">
        <v>0</v>
      </c>
      <c r="Y23" s="116">
        <v>0</v>
      </c>
      <c r="Z23" s="116">
        <v>0</v>
      </c>
      <c r="AA23" s="116">
        <v>0</v>
      </c>
      <c r="AB23" s="116">
        <v>0</v>
      </c>
      <c r="AC23" s="1082" t="s">
        <v>2294</v>
      </c>
      <c r="AE23" s="796" t="s">
        <v>693</v>
      </c>
      <c r="AF23" s="116">
        <v>0</v>
      </c>
      <c r="AG23" s="116">
        <v>0</v>
      </c>
      <c r="AH23" s="116">
        <v>0</v>
      </c>
      <c r="AI23" s="116">
        <v>0</v>
      </c>
      <c r="AJ23" s="116">
        <v>0</v>
      </c>
      <c r="AK23" s="116">
        <v>0</v>
      </c>
      <c r="AL23" s="116">
        <v>0</v>
      </c>
      <c r="AM23" s="116">
        <v>0</v>
      </c>
      <c r="AN23" s="116">
        <v>0</v>
      </c>
      <c r="AO23" s="116">
        <v>0</v>
      </c>
      <c r="AP23" s="116">
        <v>0</v>
      </c>
      <c r="AQ23" s="116">
        <v>0</v>
      </c>
      <c r="AR23" s="116">
        <v>0</v>
      </c>
      <c r="AS23" s="116">
        <v>0</v>
      </c>
      <c r="AT23" s="116">
        <v>0</v>
      </c>
      <c r="AU23" s="116">
        <v>0</v>
      </c>
      <c r="AV23" s="116">
        <v>0</v>
      </c>
      <c r="AW23" s="116">
        <v>0</v>
      </c>
      <c r="AX23" s="116">
        <v>0</v>
      </c>
      <c r="AY23" s="116">
        <v>0</v>
      </c>
      <c r="AZ23" s="116">
        <v>0</v>
      </c>
      <c r="BA23" s="116">
        <v>0</v>
      </c>
      <c r="BB23" s="116">
        <v>0</v>
      </c>
      <c r="BC23" s="116">
        <v>0</v>
      </c>
      <c r="BI23" s="104"/>
      <c r="BJ23" s="104" t="s">
        <v>693</v>
      </c>
      <c r="BK23" s="104" t="s">
        <v>634</v>
      </c>
      <c r="BL23" s="104" t="s">
        <v>1763</v>
      </c>
      <c r="BM23" s="104"/>
    </row>
    <row r="24" spans="1:65" ht="13.5" customHeight="1">
      <c r="A24" s="775" t="s">
        <v>540</v>
      </c>
      <c r="B24" s="775" t="s">
        <v>557</v>
      </c>
      <c r="D24" s="775" t="s">
        <v>1227</v>
      </c>
      <c r="E24" s="116">
        <v>0</v>
      </c>
      <c r="F24" s="116">
        <v>0</v>
      </c>
      <c r="G24" s="117">
        <v>0</v>
      </c>
      <c r="H24" s="116">
        <v>0</v>
      </c>
      <c r="I24" s="116">
        <v>0</v>
      </c>
      <c r="J24" s="116">
        <v>0</v>
      </c>
      <c r="K24" s="116">
        <v>0</v>
      </c>
      <c r="L24" s="116">
        <v>0</v>
      </c>
      <c r="M24" s="116">
        <v>0</v>
      </c>
      <c r="N24" s="116">
        <v>0</v>
      </c>
      <c r="O24" s="116">
        <v>0</v>
      </c>
      <c r="P24" s="116">
        <v>0</v>
      </c>
      <c r="Q24" s="116">
        <v>0</v>
      </c>
      <c r="R24" s="116">
        <v>0</v>
      </c>
      <c r="S24" s="116">
        <v>0</v>
      </c>
      <c r="T24" s="116">
        <v>0</v>
      </c>
      <c r="U24" s="116">
        <v>0</v>
      </c>
      <c r="V24" s="116">
        <v>0</v>
      </c>
      <c r="W24" s="116">
        <v>0</v>
      </c>
      <c r="X24" s="116">
        <v>0</v>
      </c>
      <c r="Y24" s="116">
        <v>0</v>
      </c>
      <c r="Z24" s="116">
        <v>0</v>
      </c>
      <c r="AA24" s="116">
        <v>0</v>
      </c>
      <c r="AB24" s="116">
        <v>0</v>
      </c>
      <c r="AC24" s="1082" t="s">
        <v>2295</v>
      </c>
      <c r="AE24" s="796" t="s">
        <v>1165</v>
      </c>
      <c r="AF24" s="116">
        <v>0</v>
      </c>
      <c r="AG24" s="116">
        <v>0</v>
      </c>
      <c r="AH24" s="116">
        <v>0</v>
      </c>
      <c r="AI24" s="116">
        <v>0</v>
      </c>
      <c r="AJ24" s="116">
        <v>0</v>
      </c>
      <c r="AK24" s="116">
        <v>0</v>
      </c>
      <c r="AL24" s="116">
        <v>0</v>
      </c>
      <c r="AM24" s="116">
        <v>0</v>
      </c>
      <c r="AN24" s="116">
        <v>0</v>
      </c>
      <c r="AO24" s="116">
        <v>0</v>
      </c>
      <c r="AP24" s="116">
        <v>0</v>
      </c>
      <c r="AQ24" s="116">
        <v>0</v>
      </c>
      <c r="AR24" s="116">
        <v>0</v>
      </c>
      <c r="AS24" s="116">
        <v>0</v>
      </c>
      <c r="AT24" s="116">
        <v>0</v>
      </c>
      <c r="AU24" s="116">
        <v>0</v>
      </c>
      <c r="AV24" s="116">
        <v>0</v>
      </c>
      <c r="AW24" s="116">
        <v>0</v>
      </c>
      <c r="AX24" s="116">
        <v>0</v>
      </c>
      <c r="AY24" s="116">
        <v>0</v>
      </c>
      <c r="AZ24" s="116">
        <v>0</v>
      </c>
      <c r="BA24" s="116">
        <v>0</v>
      </c>
      <c r="BB24" s="116">
        <v>0</v>
      </c>
      <c r="BC24" s="116">
        <v>0</v>
      </c>
      <c r="BI24" s="104"/>
      <c r="BJ24" s="104" t="s">
        <v>1165</v>
      </c>
      <c r="BK24" s="104" t="s">
        <v>334</v>
      </c>
      <c r="BL24" s="104" t="s">
        <v>1740</v>
      </c>
      <c r="BM24" s="104"/>
    </row>
    <row r="25" spans="1:65" ht="13.5" customHeight="1">
      <c r="A25" s="775" t="s">
        <v>540</v>
      </c>
      <c r="B25" s="775" t="s">
        <v>557</v>
      </c>
      <c r="D25" s="775" t="s">
        <v>1283</v>
      </c>
      <c r="E25" s="116">
        <v>0</v>
      </c>
      <c r="F25" s="116">
        <v>0</v>
      </c>
      <c r="G25" s="117">
        <v>0</v>
      </c>
      <c r="H25" s="116">
        <v>0</v>
      </c>
      <c r="I25" s="116">
        <v>0</v>
      </c>
      <c r="J25" s="116">
        <v>0</v>
      </c>
      <c r="K25" s="116">
        <v>0</v>
      </c>
      <c r="L25" s="116">
        <v>0</v>
      </c>
      <c r="M25" s="116">
        <v>0</v>
      </c>
      <c r="N25" s="116">
        <v>0</v>
      </c>
      <c r="O25" s="116">
        <v>0</v>
      </c>
      <c r="P25" s="116">
        <v>0</v>
      </c>
      <c r="Q25" s="116">
        <v>0</v>
      </c>
      <c r="R25" s="116">
        <v>0</v>
      </c>
      <c r="S25" s="116">
        <v>0</v>
      </c>
      <c r="T25" s="116">
        <v>0</v>
      </c>
      <c r="U25" s="116">
        <v>0</v>
      </c>
      <c r="V25" s="116">
        <v>0</v>
      </c>
      <c r="W25" s="116">
        <v>0</v>
      </c>
      <c r="X25" s="116">
        <v>0</v>
      </c>
      <c r="Y25" s="116">
        <v>0</v>
      </c>
      <c r="Z25" s="116">
        <v>0</v>
      </c>
      <c r="AA25" s="116">
        <v>0</v>
      </c>
      <c r="AB25" s="116">
        <v>0</v>
      </c>
      <c r="AC25" s="1230" t="s">
        <v>2296</v>
      </c>
      <c r="AE25" s="796" t="s">
        <v>1478</v>
      </c>
      <c r="AF25" s="116">
        <v>0</v>
      </c>
      <c r="AG25" s="116">
        <v>0</v>
      </c>
      <c r="AH25" s="116">
        <v>0</v>
      </c>
      <c r="AI25" s="116">
        <v>0</v>
      </c>
      <c r="AJ25" s="116">
        <v>0</v>
      </c>
      <c r="AK25" s="116">
        <v>0</v>
      </c>
      <c r="AL25" s="116">
        <v>0</v>
      </c>
      <c r="AM25" s="116">
        <v>0</v>
      </c>
      <c r="AN25" s="116">
        <v>0</v>
      </c>
      <c r="AO25" s="116">
        <v>0</v>
      </c>
      <c r="AP25" s="116">
        <v>0</v>
      </c>
      <c r="AQ25" s="116">
        <v>0</v>
      </c>
      <c r="AR25" s="116">
        <v>0</v>
      </c>
      <c r="AS25" s="116">
        <v>0</v>
      </c>
      <c r="AT25" s="116">
        <v>0</v>
      </c>
      <c r="AU25" s="116">
        <v>0</v>
      </c>
      <c r="AV25" s="116">
        <v>0</v>
      </c>
      <c r="AW25" s="116">
        <v>0</v>
      </c>
      <c r="AX25" s="116">
        <v>0</v>
      </c>
      <c r="AY25" s="116">
        <v>0</v>
      </c>
      <c r="AZ25" s="116">
        <v>0</v>
      </c>
      <c r="BA25" s="116">
        <v>0</v>
      </c>
      <c r="BB25" s="116">
        <v>0</v>
      </c>
      <c r="BC25" s="116">
        <v>0</v>
      </c>
      <c r="BI25" s="104"/>
      <c r="BJ25" s="104" t="s">
        <v>1478</v>
      </c>
      <c r="BK25" s="104" t="s">
        <v>1479</v>
      </c>
      <c r="BL25" s="104" t="s">
        <v>2059</v>
      </c>
      <c r="BM25" s="104"/>
    </row>
    <row r="26" spans="1:65" ht="18" customHeight="1">
      <c r="A26" s="775"/>
      <c r="B26" s="775"/>
      <c r="D26" s="775"/>
      <c r="E26" s="150"/>
      <c r="F26" s="150"/>
      <c r="G26" s="245"/>
      <c r="H26" s="150"/>
      <c r="I26" s="150"/>
      <c r="J26" s="150"/>
      <c r="K26" s="150"/>
      <c r="L26" s="150"/>
      <c r="M26" s="151"/>
      <c r="N26" s="151"/>
      <c r="O26" s="151"/>
      <c r="P26" s="151"/>
      <c r="Q26" s="151"/>
      <c r="R26" s="151"/>
      <c r="S26" s="151"/>
      <c r="T26" s="151"/>
      <c r="U26" s="151"/>
      <c r="V26" s="151"/>
      <c r="W26" s="151"/>
      <c r="X26" s="151"/>
      <c r="Y26" s="151"/>
      <c r="Z26" s="151"/>
      <c r="AA26" s="151"/>
      <c r="AB26" s="151"/>
      <c r="AC26" s="1229" t="s">
        <v>2491</v>
      </c>
      <c r="AE26" s="796" t="s">
        <v>1166</v>
      </c>
      <c r="AF26" s="151"/>
      <c r="AG26" s="151"/>
      <c r="AH26" s="151"/>
      <c r="AI26" s="151"/>
      <c r="AJ26" s="151"/>
      <c r="AK26" s="151"/>
      <c r="AL26" s="151"/>
      <c r="AM26" s="151"/>
      <c r="AN26" s="151"/>
      <c r="AO26" s="151"/>
      <c r="AP26" s="151"/>
      <c r="AQ26" s="151"/>
      <c r="AR26" s="151"/>
      <c r="AS26" s="151"/>
      <c r="AT26" s="151"/>
      <c r="AU26" s="151"/>
      <c r="AV26" s="151"/>
      <c r="AW26" s="151"/>
      <c r="AX26" s="151"/>
      <c r="AY26" s="151"/>
      <c r="AZ26" s="151"/>
      <c r="BA26" s="151"/>
      <c r="BB26" s="151"/>
      <c r="BC26" s="151"/>
      <c r="BI26" s="104"/>
      <c r="BJ26" s="104" t="s">
        <v>1166</v>
      </c>
      <c r="BK26" s="104" t="s">
        <v>708</v>
      </c>
      <c r="BL26" s="104" t="s">
        <v>2060</v>
      </c>
      <c r="BM26" s="104"/>
    </row>
    <row r="27" spans="1:65" ht="13.5" customHeight="1">
      <c r="A27" s="775" t="s">
        <v>540</v>
      </c>
      <c r="B27" s="775" t="s">
        <v>557</v>
      </c>
      <c r="D27" s="775" t="s">
        <v>1284</v>
      </c>
      <c r="E27" s="117">
        <v>0</v>
      </c>
      <c r="F27" s="117">
        <v>0</v>
      </c>
      <c r="G27" s="117">
        <v>0</v>
      </c>
      <c r="H27" s="116">
        <v>0</v>
      </c>
      <c r="I27" s="116">
        <v>0</v>
      </c>
      <c r="J27" s="116">
        <v>0</v>
      </c>
      <c r="K27" s="116">
        <v>0</v>
      </c>
      <c r="L27" s="116">
        <v>0</v>
      </c>
      <c r="M27" s="116">
        <v>0</v>
      </c>
      <c r="N27" s="116">
        <v>0</v>
      </c>
      <c r="O27" s="116">
        <v>0</v>
      </c>
      <c r="P27" s="116">
        <v>0</v>
      </c>
      <c r="Q27" s="116">
        <v>0</v>
      </c>
      <c r="R27" s="116">
        <v>0</v>
      </c>
      <c r="S27" s="116">
        <v>0</v>
      </c>
      <c r="T27" s="116">
        <v>0</v>
      </c>
      <c r="U27" s="116">
        <v>0</v>
      </c>
      <c r="V27" s="116">
        <v>0</v>
      </c>
      <c r="W27" s="116">
        <v>0</v>
      </c>
      <c r="X27" s="116">
        <v>0</v>
      </c>
      <c r="Y27" s="116">
        <v>0</v>
      </c>
      <c r="Z27" s="116">
        <v>0</v>
      </c>
      <c r="AA27" s="116">
        <v>0</v>
      </c>
      <c r="AB27" s="116">
        <v>0</v>
      </c>
      <c r="AC27" s="1081" t="s">
        <v>2297</v>
      </c>
      <c r="AE27" s="796" t="s">
        <v>422</v>
      </c>
      <c r="AF27" s="116">
        <v>0</v>
      </c>
      <c r="AG27" s="116">
        <v>0</v>
      </c>
      <c r="AH27" s="116">
        <v>0</v>
      </c>
      <c r="AI27" s="116">
        <v>0</v>
      </c>
      <c r="AJ27" s="116">
        <v>0</v>
      </c>
      <c r="AK27" s="116">
        <v>0</v>
      </c>
      <c r="AL27" s="116">
        <v>0</v>
      </c>
      <c r="AM27" s="116">
        <v>0</v>
      </c>
      <c r="AN27" s="116">
        <v>0</v>
      </c>
      <c r="AO27" s="116">
        <v>0</v>
      </c>
      <c r="AP27" s="116">
        <v>0</v>
      </c>
      <c r="AQ27" s="116">
        <v>0</v>
      </c>
      <c r="AR27" s="116">
        <v>0</v>
      </c>
      <c r="AS27" s="116">
        <v>0</v>
      </c>
      <c r="AT27" s="116">
        <v>0</v>
      </c>
      <c r="AU27" s="116">
        <v>0</v>
      </c>
      <c r="AV27" s="116">
        <v>0</v>
      </c>
      <c r="AW27" s="116">
        <v>0</v>
      </c>
      <c r="AX27" s="116">
        <v>0</v>
      </c>
      <c r="AY27" s="116">
        <v>0</v>
      </c>
      <c r="AZ27" s="116">
        <v>0</v>
      </c>
      <c r="BA27" s="116">
        <v>0</v>
      </c>
      <c r="BB27" s="116">
        <v>0</v>
      </c>
      <c r="BC27" s="116">
        <v>0</v>
      </c>
      <c r="BI27" s="104"/>
      <c r="BJ27" s="104" t="s">
        <v>422</v>
      </c>
      <c r="BK27" s="104" t="s">
        <v>709</v>
      </c>
      <c r="BL27" s="104" t="s">
        <v>2061</v>
      </c>
      <c r="BM27" s="104"/>
    </row>
    <row r="28" spans="1:65" ht="13.5" customHeight="1">
      <c r="A28" s="775" t="s">
        <v>540</v>
      </c>
      <c r="B28" s="775" t="s">
        <v>557</v>
      </c>
      <c r="D28" s="775" t="s">
        <v>435</v>
      </c>
      <c r="E28" s="117">
        <v>0</v>
      </c>
      <c r="F28" s="117">
        <v>0</v>
      </c>
      <c r="G28" s="117">
        <v>0</v>
      </c>
      <c r="H28" s="116">
        <v>0</v>
      </c>
      <c r="I28" s="116">
        <v>0</v>
      </c>
      <c r="J28" s="116">
        <v>0</v>
      </c>
      <c r="K28" s="116">
        <v>0</v>
      </c>
      <c r="L28" s="116">
        <v>0</v>
      </c>
      <c r="M28" s="116">
        <v>0</v>
      </c>
      <c r="N28" s="116">
        <v>0</v>
      </c>
      <c r="O28" s="116">
        <v>0</v>
      </c>
      <c r="P28" s="116">
        <v>0</v>
      </c>
      <c r="Q28" s="116">
        <v>0</v>
      </c>
      <c r="R28" s="116">
        <v>0</v>
      </c>
      <c r="S28" s="116">
        <v>0</v>
      </c>
      <c r="T28" s="116">
        <v>0</v>
      </c>
      <c r="U28" s="116">
        <v>0</v>
      </c>
      <c r="V28" s="116">
        <v>0</v>
      </c>
      <c r="W28" s="116">
        <v>0</v>
      </c>
      <c r="X28" s="116">
        <v>0</v>
      </c>
      <c r="Y28" s="116">
        <v>0</v>
      </c>
      <c r="Z28" s="116">
        <v>0</v>
      </c>
      <c r="AA28" s="116">
        <v>0</v>
      </c>
      <c r="AB28" s="116">
        <v>0</v>
      </c>
      <c r="AC28" s="1081" t="s">
        <v>2298</v>
      </c>
      <c r="AE28" s="796" t="s">
        <v>423</v>
      </c>
      <c r="AF28" s="116">
        <v>0</v>
      </c>
      <c r="AG28" s="116">
        <v>0</v>
      </c>
      <c r="AH28" s="116">
        <v>0</v>
      </c>
      <c r="AI28" s="116">
        <v>0</v>
      </c>
      <c r="AJ28" s="116">
        <v>0</v>
      </c>
      <c r="AK28" s="116">
        <v>0</v>
      </c>
      <c r="AL28" s="116">
        <v>0</v>
      </c>
      <c r="AM28" s="116">
        <v>0</v>
      </c>
      <c r="AN28" s="116">
        <v>0</v>
      </c>
      <c r="AO28" s="116">
        <v>0</v>
      </c>
      <c r="AP28" s="116">
        <v>0</v>
      </c>
      <c r="AQ28" s="116">
        <v>0</v>
      </c>
      <c r="AR28" s="116">
        <v>0</v>
      </c>
      <c r="AS28" s="116">
        <v>0</v>
      </c>
      <c r="AT28" s="116">
        <v>0</v>
      </c>
      <c r="AU28" s="116">
        <v>0</v>
      </c>
      <c r="AV28" s="116">
        <v>0</v>
      </c>
      <c r="AW28" s="116">
        <v>0</v>
      </c>
      <c r="AX28" s="116">
        <v>0</v>
      </c>
      <c r="AY28" s="116">
        <v>0</v>
      </c>
      <c r="AZ28" s="116">
        <v>0</v>
      </c>
      <c r="BA28" s="116">
        <v>0</v>
      </c>
      <c r="BB28" s="116">
        <v>0</v>
      </c>
      <c r="BC28" s="116">
        <v>0</v>
      </c>
      <c r="BI28" s="104"/>
      <c r="BJ28" s="104" t="s">
        <v>423</v>
      </c>
      <c r="BK28" s="104" t="s">
        <v>710</v>
      </c>
      <c r="BL28" s="104" t="s">
        <v>2062</v>
      </c>
      <c r="BM28" s="104"/>
    </row>
    <row r="29" spans="1:65" ht="13.5" customHeight="1">
      <c r="A29" s="775" t="s">
        <v>540</v>
      </c>
      <c r="B29" s="775" t="s">
        <v>557</v>
      </c>
      <c r="D29" s="775" t="s">
        <v>436</v>
      </c>
      <c r="E29" s="117">
        <v>0</v>
      </c>
      <c r="F29" s="117">
        <v>0</v>
      </c>
      <c r="G29" s="117">
        <v>0</v>
      </c>
      <c r="H29" s="116">
        <v>0</v>
      </c>
      <c r="I29" s="116">
        <v>0</v>
      </c>
      <c r="J29" s="116">
        <v>0</v>
      </c>
      <c r="K29" s="116">
        <v>0</v>
      </c>
      <c r="L29" s="116">
        <v>0</v>
      </c>
      <c r="M29" s="116">
        <v>0</v>
      </c>
      <c r="N29" s="116">
        <v>0</v>
      </c>
      <c r="O29" s="116">
        <v>0</v>
      </c>
      <c r="P29" s="116">
        <v>0</v>
      </c>
      <c r="Q29" s="116">
        <v>0</v>
      </c>
      <c r="R29" s="116">
        <v>0</v>
      </c>
      <c r="S29" s="116">
        <v>0</v>
      </c>
      <c r="T29" s="116">
        <v>0</v>
      </c>
      <c r="U29" s="116">
        <v>0</v>
      </c>
      <c r="V29" s="116">
        <v>0</v>
      </c>
      <c r="W29" s="116">
        <v>0</v>
      </c>
      <c r="X29" s="116">
        <v>0</v>
      </c>
      <c r="Y29" s="116">
        <v>0</v>
      </c>
      <c r="Z29" s="116">
        <v>0</v>
      </c>
      <c r="AA29" s="116">
        <v>0</v>
      </c>
      <c r="AB29" s="116">
        <v>0</v>
      </c>
      <c r="AC29" s="1082" t="s">
        <v>2299</v>
      </c>
      <c r="AE29" s="796" t="s">
        <v>424</v>
      </c>
      <c r="AF29" s="116">
        <v>0</v>
      </c>
      <c r="AG29" s="116">
        <v>0</v>
      </c>
      <c r="AH29" s="116">
        <v>0</v>
      </c>
      <c r="AI29" s="116">
        <v>0</v>
      </c>
      <c r="AJ29" s="116">
        <v>0</v>
      </c>
      <c r="AK29" s="116">
        <v>0</v>
      </c>
      <c r="AL29" s="116">
        <v>0</v>
      </c>
      <c r="AM29" s="116">
        <v>0</v>
      </c>
      <c r="AN29" s="116">
        <v>0</v>
      </c>
      <c r="AO29" s="116">
        <v>0</v>
      </c>
      <c r="AP29" s="116">
        <v>0</v>
      </c>
      <c r="AQ29" s="116">
        <v>0</v>
      </c>
      <c r="AR29" s="116">
        <v>0</v>
      </c>
      <c r="AS29" s="116">
        <v>0</v>
      </c>
      <c r="AT29" s="116">
        <v>0</v>
      </c>
      <c r="AU29" s="116">
        <v>0</v>
      </c>
      <c r="AV29" s="116">
        <v>0</v>
      </c>
      <c r="AW29" s="116">
        <v>0</v>
      </c>
      <c r="AX29" s="116">
        <v>0</v>
      </c>
      <c r="AY29" s="116">
        <v>0</v>
      </c>
      <c r="AZ29" s="116">
        <v>0</v>
      </c>
      <c r="BA29" s="116">
        <v>0</v>
      </c>
      <c r="BB29" s="116">
        <v>0</v>
      </c>
      <c r="BC29" s="116">
        <v>0</v>
      </c>
      <c r="BI29" s="104"/>
      <c r="BJ29" s="104" t="s">
        <v>424</v>
      </c>
      <c r="BK29" s="104" t="s">
        <v>711</v>
      </c>
      <c r="BL29" s="104" t="s">
        <v>2063</v>
      </c>
      <c r="BM29" s="104"/>
    </row>
    <row r="30" spans="1:65" ht="13.5" customHeight="1">
      <c r="A30" s="775" t="s">
        <v>540</v>
      </c>
      <c r="B30" s="775" t="s">
        <v>557</v>
      </c>
      <c r="D30" s="775" t="s">
        <v>437</v>
      </c>
      <c r="E30" s="117">
        <v>0</v>
      </c>
      <c r="F30" s="117">
        <v>0</v>
      </c>
      <c r="G30" s="117">
        <v>0</v>
      </c>
      <c r="H30" s="116">
        <v>0</v>
      </c>
      <c r="I30" s="116">
        <v>0</v>
      </c>
      <c r="J30" s="116">
        <v>0</v>
      </c>
      <c r="K30" s="116">
        <v>0</v>
      </c>
      <c r="L30" s="116">
        <v>0</v>
      </c>
      <c r="M30" s="116">
        <v>0</v>
      </c>
      <c r="N30" s="116">
        <v>0</v>
      </c>
      <c r="O30" s="116">
        <v>0</v>
      </c>
      <c r="P30" s="116">
        <v>0</v>
      </c>
      <c r="Q30" s="116">
        <v>0</v>
      </c>
      <c r="R30" s="116">
        <v>0</v>
      </c>
      <c r="S30" s="116">
        <v>0</v>
      </c>
      <c r="T30" s="116">
        <v>0</v>
      </c>
      <c r="U30" s="116">
        <v>0</v>
      </c>
      <c r="V30" s="116">
        <v>0</v>
      </c>
      <c r="W30" s="116">
        <v>0</v>
      </c>
      <c r="X30" s="116">
        <v>0</v>
      </c>
      <c r="Y30" s="116">
        <v>0</v>
      </c>
      <c r="Z30" s="116">
        <v>0</v>
      </c>
      <c r="AA30" s="116">
        <v>0</v>
      </c>
      <c r="AB30" s="116">
        <v>0</v>
      </c>
      <c r="AC30" s="1082" t="s">
        <v>2300</v>
      </c>
      <c r="AE30" s="796" t="s">
        <v>425</v>
      </c>
      <c r="AF30" s="116">
        <v>0</v>
      </c>
      <c r="AG30" s="116">
        <v>0</v>
      </c>
      <c r="AH30" s="116">
        <v>0</v>
      </c>
      <c r="AI30" s="116">
        <v>0</v>
      </c>
      <c r="AJ30" s="116">
        <v>0</v>
      </c>
      <c r="AK30" s="116">
        <v>0</v>
      </c>
      <c r="AL30" s="116">
        <v>0</v>
      </c>
      <c r="AM30" s="116">
        <v>0</v>
      </c>
      <c r="AN30" s="116">
        <v>0</v>
      </c>
      <c r="AO30" s="116">
        <v>0</v>
      </c>
      <c r="AP30" s="116">
        <v>0</v>
      </c>
      <c r="AQ30" s="116">
        <v>0</v>
      </c>
      <c r="AR30" s="116">
        <v>0</v>
      </c>
      <c r="AS30" s="116">
        <v>0</v>
      </c>
      <c r="AT30" s="116">
        <v>0</v>
      </c>
      <c r="AU30" s="116">
        <v>0</v>
      </c>
      <c r="AV30" s="116">
        <v>0</v>
      </c>
      <c r="AW30" s="116">
        <v>0</v>
      </c>
      <c r="AX30" s="116">
        <v>0</v>
      </c>
      <c r="AY30" s="116">
        <v>0</v>
      </c>
      <c r="AZ30" s="116">
        <v>0</v>
      </c>
      <c r="BA30" s="116">
        <v>0</v>
      </c>
      <c r="BB30" s="116">
        <v>0</v>
      </c>
      <c r="BC30" s="116">
        <v>0</v>
      </c>
      <c r="BI30" s="104"/>
      <c r="BJ30" s="104" t="s">
        <v>425</v>
      </c>
      <c r="BK30" s="104" t="s">
        <v>712</v>
      </c>
      <c r="BL30" s="104" t="s">
        <v>2064</v>
      </c>
      <c r="BM30" s="104"/>
    </row>
    <row r="31" spans="1:65" ht="18" customHeight="1">
      <c r="A31" s="775"/>
      <c r="B31" s="775"/>
      <c r="D31" s="775"/>
      <c r="E31" s="153"/>
      <c r="F31" s="153"/>
      <c r="G31" s="247"/>
      <c r="H31" s="153"/>
      <c r="I31" s="153"/>
      <c r="J31" s="153"/>
      <c r="K31" s="153"/>
      <c r="L31" s="153"/>
      <c r="M31" s="151"/>
      <c r="N31" s="151"/>
      <c r="O31" s="151"/>
      <c r="P31" s="151"/>
      <c r="Q31" s="151"/>
      <c r="R31" s="151"/>
      <c r="S31" s="151"/>
      <c r="T31" s="151"/>
      <c r="U31" s="151"/>
      <c r="V31" s="151"/>
      <c r="W31" s="151"/>
      <c r="X31" s="151"/>
      <c r="Y31" s="151"/>
      <c r="Z31" s="151"/>
      <c r="AA31" s="151"/>
      <c r="AB31" s="151"/>
      <c r="AC31" s="1084" t="s">
        <v>2306</v>
      </c>
      <c r="AE31" s="796" t="s">
        <v>695</v>
      </c>
      <c r="AF31" s="151"/>
      <c r="AG31" s="151"/>
      <c r="AH31" s="151"/>
      <c r="AI31" s="151"/>
      <c r="AJ31" s="151"/>
      <c r="AK31" s="151"/>
      <c r="AL31" s="151"/>
      <c r="AM31" s="151"/>
      <c r="AN31" s="151"/>
      <c r="AO31" s="151"/>
      <c r="AP31" s="151"/>
      <c r="AQ31" s="151"/>
      <c r="AR31" s="151"/>
      <c r="AS31" s="151"/>
      <c r="AT31" s="151"/>
      <c r="AU31" s="151"/>
      <c r="AV31" s="151"/>
      <c r="AW31" s="151"/>
      <c r="AX31" s="151"/>
      <c r="AY31" s="151"/>
      <c r="AZ31" s="151"/>
      <c r="BA31" s="151"/>
      <c r="BB31" s="151"/>
      <c r="BC31" s="151"/>
      <c r="BI31" s="104"/>
      <c r="BJ31" s="104" t="s">
        <v>695</v>
      </c>
      <c r="BK31" s="104" t="s">
        <v>713</v>
      </c>
      <c r="BL31" s="104" t="s">
        <v>2065</v>
      </c>
      <c r="BM31" s="104"/>
    </row>
    <row r="32" spans="1:65" ht="13.5" customHeight="1">
      <c r="A32" s="775" t="s">
        <v>540</v>
      </c>
      <c r="B32" s="775" t="s">
        <v>557</v>
      </c>
      <c r="D32" s="793" t="s">
        <v>578</v>
      </c>
      <c r="E32" s="116">
        <v>0</v>
      </c>
      <c r="F32" s="116">
        <v>0</v>
      </c>
      <c r="G32" s="117">
        <v>0</v>
      </c>
      <c r="H32" s="116">
        <v>0</v>
      </c>
      <c r="I32" s="116">
        <v>0</v>
      </c>
      <c r="J32" s="116">
        <v>0</v>
      </c>
      <c r="K32" s="116">
        <v>0</v>
      </c>
      <c r="L32" s="116">
        <v>0</v>
      </c>
      <c r="M32" s="116">
        <v>0</v>
      </c>
      <c r="N32" s="116">
        <v>0</v>
      </c>
      <c r="O32" s="116">
        <v>0</v>
      </c>
      <c r="P32" s="116">
        <v>0</v>
      </c>
      <c r="Q32" s="116">
        <v>0</v>
      </c>
      <c r="R32" s="116">
        <v>0</v>
      </c>
      <c r="S32" s="116">
        <v>0</v>
      </c>
      <c r="T32" s="116">
        <v>0</v>
      </c>
      <c r="U32" s="116">
        <v>0</v>
      </c>
      <c r="V32" s="116">
        <v>0</v>
      </c>
      <c r="W32" s="116">
        <v>0</v>
      </c>
      <c r="X32" s="116">
        <v>0</v>
      </c>
      <c r="Y32" s="116">
        <v>0</v>
      </c>
      <c r="Z32" s="116">
        <v>0</v>
      </c>
      <c r="AA32" s="116">
        <v>0</v>
      </c>
      <c r="AB32" s="116">
        <v>0</v>
      </c>
      <c r="AC32" s="1082" t="s">
        <v>2301</v>
      </c>
      <c r="AE32" s="796" t="s">
        <v>304</v>
      </c>
      <c r="AF32" s="116">
        <v>0</v>
      </c>
      <c r="AG32" s="116">
        <v>0</v>
      </c>
      <c r="AH32" s="116">
        <v>0</v>
      </c>
      <c r="AI32" s="116">
        <v>0</v>
      </c>
      <c r="AJ32" s="116">
        <v>0</v>
      </c>
      <c r="AK32" s="116">
        <v>0</v>
      </c>
      <c r="AL32" s="116">
        <v>0</v>
      </c>
      <c r="AM32" s="116">
        <v>0</v>
      </c>
      <c r="AN32" s="116">
        <v>0</v>
      </c>
      <c r="AO32" s="116">
        <v>0</v>
      </c>
      <c r="AP32" s="116">
        <v>0</v>
      </c>
      <c r="AQ32" s="116">
        <v>0</v>
      </c>
      <c r="AR32" s="116">
        <v>0</v>
      </c>
      <c r="AS32" s="116">
        <v>0</v>
      </c>
      <c r="AT32" s="116">
        <v>0</v>
      </c>
      <c r="AU32" s="116">
        <v>0</v>
      </c>
      <c r="AV32" s="116">
        <v>0</v>
      </c>
      <c r="AW32" s="116">
        <v>0</v>
      </c>
      <c r="AX32" s="116">
        <v>0</v>
      </c>
      <c r="AY32" s="116">
        <v>0</v>
      </c>
      <c r="AZ32" s="116">
        <v>0</v>
      </c>
      <c r="BA32" s="116">
        <v>0</v>
      </c>
      <c r="BB32" s="116">
        <v>0</v>
      </c>
      <c r="BC32" s="116">
        <v>0</v>
      </c>
      <c r="BI32" s="104"/>
      <c r="BJ32" s="104" t="s">
        <v>304</v>
      </c>
      <c r="BK32" s="104" t="s">
        <v>714</v>
      </c>
      <c r="BL32" s="104" t="s">
        <v>2066</v>
      </c>
      <c r="BM32" s="104"/>
    </row>
    <row r="33" spans="1:65" ht="13.5" customHeight="1">
      <c r="A33" s="775" t="s">
        <v>540</v>
      </c>
      <c r="B33" s="775" t="s">
        <v>557</v>
      </c>
      <c r="D33" s="793" t="s">
        <v>426</v>
      </c>
      <c r="E33" s="116">
        <v>0</v>
      </c>
      <c r="F33" s="116">
        <v>0</v>
      </c>
      <c r="G33" s="117">
        <v>0</v>
      </c>
      <c r="H33" s="116">
        <v>0</v>
      </c>
      <c r="I33" s="116">
        <v>0</v>
      </c>
      <c r="J33" s="116">
        <v>0</v>
      </c>
      <c r="K33" s="116">
        <v>0</v>
      </c>
      <c r="L33" s="116">
        <v>0</v>
      </c>
      <c r="M33" s="116">
        <v>0</v>
      </c>
      <c r="N33" s="116">
        <v>0</v>
      </c>
      <c r="O33" s="116">
        <v>0</v>
      </c>
      <c r="P33" s="116">
        <v>0</v>
      </c>
      <c r="Q33" s="116">
        <v>0</v>
      </c>
      <c r="R33" s="116">
        <v>0</v>
      </c>
      <c r="S33" s="116">
        <v>0</v>
      </c>
      <c r="T33" s="116">
        <v>0</v>
      </c>
      <c r="U33" s="116">
        <v>0</v>
      </c>
      <c r="V33" s="116">
        <v>0</v>
      </c>
      <c r="W33" s="116">
        <v>0</v>
      </c>
      <c r="X33" s="116">
        <v>0</v>
      </c>
      <c r="Y33" s="116">
        <v>0</v>
      </c>
      <c r="Z33" s="116">
        <v>0</v>
      </c>
      <c r="AA33" s="116">
        <v>0</v>
      </c>
      <c r="AB33" s="116">
        <v>0</v>
      </c>
      <c r="AC33" s="1082" t="s">
        <v>2302</v>
      </c>
      <c r="AE33" s="796" t="s">
        <v>696</v>
      </c>
      <c r="AF33" s="116">
        <v>0</v>
      </c>
      <c r="AG33" s="116">
        <v>0</v>
      </c>
      <c r="AH33" s="116">
        <v>0</v>
      </c>
      <c r="AI33" s="116">
        <v>0</v>
      </c>
      <c r="AJ33" s="116">
        <v>0</v>
      </c>
      <c r="AK33" s="116">
        <v>0</v>
      </c>
      <c r="AL33" s="116">
        <v>0</v>
      </c>
      <c r="AM33" s="116">
        <v>0</v>
      </c>
      <c r="AN33" s="116">
        <v>0</v>
      </c>
      <c r="AO33" s="116">
        <v>0</v>
      </c>
      <c r="AP33" s="116">
        <v>0</v>
      </c>
      <c r="AQ33" s="116">
        <v>0</v>
      </c>
      <c r="AR33" s="116">
        <v>0</v>
      </c>
      <c r="AS33" s="116">
        <v>0</v>
      </c>
      <c r="AT33" s="116">
        <v>0</v>
      </c>
      <c r="AU33" s="116">
        <v>0</v>
      </c>
      <c r="AV33" s="116">
        <v>0</v>
      </c>
      <c r="AW33" s="116">
        <v>0</v>
      </c>
      <c r="AX33" s="116">
        <v>0</v>
      </c>
      <c r="AY33" s="116">
        <v>0</v>
      </c>
      <c r="AZ33" s="116">
        <v>0</v>
      </c>
      <c r="BA33" s="116">
        <v>0</v>
      </c>
      <c r="BB33" s="116">
        <v>0</v>
      </c>
      <c r="BC33" s="116">
        <v>0</v>
      </c>
      <c r="BI33" s="104"/>
      <c r="BJ33" s="104" t="s">
        <v>696</v>
      </c>
      <c r="BK33" s="104" t="s">
        <v>715</v>
      </c>
      <c r="BL33" s="104" t="s">
        <v>2067</v>
      </c>
      <c r="BM33" s="104"/>
    </row>
    <row r="34" spans="1:65" ht="13.5" customHeight="1">
      <c r="A34" s="775" t="s">
        <v>540</v>
      </c>
      <c r="B34" s="775" t="s">
        <v>557</v>
      </c>
      <c r="D34" s="793" t="s">
        <v>579</v>
      </c>
      <c r="E34" s="116">
        <v>0</v>
      </c>
      <c r="F34" s="116">
        <v>0</v>
      </c>
      <c r="G34" s="117">
        <v>0</v>
      </c>
      <c r="H34" s="116">
        <v>0</v>
      </c>
      <c r="I34" s="116">
        <v>0</v>
      </c>
      <c r="J34" s="116">
        <v>0</v>
      </c>
      <c r="K34" s="116">
        <v>0</v>
      </c>
      <c r="L34" s="116">
        <v>0</v>
      </c>
      <c r="M34" s="116">
        <v>0</v>
      </c>
      <c r="N34" s="116">
        <v>0</v>
      </c>
      <c r="O34" s="116">
        <v>0</v>
      </c>
      <c r="P34" s="116">
        <v>0</v>
      </c>
      <c r="Q34" s="116">
        <v>0</v>
      </c>
      <c r="R34" s="116">
        <v>0</v>
      </c>
      <c r="S34" s="116">
        <v>0</v>
      </c>
      <c r="T34" s="116">
        <v>0</v>
      </c>
      <c r="U34" s="116">
        <v>0</v>
      </c>
      <c r="V34" s="116">
        <v>0</v>
      </c>
      <c r="W34" s="116">
        <v>0</v>
      </c>
      <c r="X34" s="116">
        <v>0</v>
      </c>
      <c r="Y34" s="116">
        <v>0</v>
      </c>
      <c r="Z34" s="116">
        <v>0</v>
      </c>
      <c r="AA34" s="116">
        <v>0</v>
      </c>
      <c r="AB34" s="116">
        <v>0</v>
      </c>
      <c r="AC34" s="1082" t="s">
        <v>2303</v>
      </c>
      <c r="AE34" s="796" t="s">
        <v>697</v>
      </c>
      <c r="AF34" s="116">
        <v>0</v>
      </c>
      <c r="AG34" s="116">
        <v>0</v>
      </c>
      <c r="AH34" s="116">
        <v>0</v>
      </c>
      <c r="AI34" s="116">
        <v>0</v>
      </c>
      <c r="AJ34" s="116">
        <v>0</v>
      </c>
      <c r="AK34" s="116">
        <v>0</v>
      </c>
      <c r="AL34" s="116">
        <v>0</v>
      </c>
      <c r="AM34" s="116">
        <v>0</v>
      </c>
      <c r="AN34" s="116">
        <v>0</v>
      </c>
      <c r="AO34" s="116">
        <v>0</v>
      </c>
      <c r="AP34" s="116">
        <v>0</v>
      </c>
      <c r="AQ34" s="116">
        <v>0</v>
      </c>
      <c r="AR34" s="116">
        <v>0</v>
      </c>
      <c r="AS34" s="116">
        <v>0</v>
      </c>
      <c r="AT34" s="116">
        <v>0</v>
      </c>
      <c r="AU34" s="116">
        <v>0</v>
      </c>
      <c r="AV34" s="116">
        <v>0</v>
      </c>
      <c r="AW34" s="116">
        <v>0</v>
      </c>
      <c r="AX34" s="116">
        <v>0</v>
      </c>
      <c r="AY34" s="116">
        <v>0</v>
      </c>
      <c r="AZ34" s="116">
        <v>0</v>
      </c>
      <c r="BA34" s="116">
        <v>0</v>
      </c>
      <c r="BB34" s="116">
        <v>0</v>
      </c>
      <c r="BC34" s="116">
        <v>0</v>
      </c>
      <c r="BI34" s="104"/>
      <c r="BJ34" s="104" t="s">
        <v>697</v>
      </c>
      <c r="BK34" s="104" t="s">
        <v>716</v>
      </c>
      <c r="BL34" s="104" t="s">
        <v>2068</v>
      </c>
      <c r="BM34" s="104"/>
    </row>
    <row r="35" spans="1:65" ht="13.5" customHeight="1">
      <c r="A35" s="775" t="s">
        <v>540</v>
      </c>
      <c r="B35" s="775" t="s">
        <v>557</v>
      </c>
      <c r="D35" s="793" t="s">
        <v>580</v>
      </c>
      <c r="E35" s="116">
        <v>0</v>
      </c>
      <c r="F35" s="116">
        <v>0</v>
      </c>
      <c r="G35" s="117">
        <v>0</v>
      </c>
      <c r="H35" s="116">
        <v>0</v>
      </c>
      <c r="I35" s="116">
        <v>0</v>
      </c>
      <c r="J35" s="116">
        <v>0</v>
      </c>
      <c r="K35" s="116">
        <v>0</v>
      </c>
      <c r="L35" s="116">
        <v>0</v>
      </c>
      <c r="M35" s="116">
        <v>0</v>
      </c>
      <c r="N35" s="116">
        <v>0</v>
      </c>
      <c r="O35" s="116">
        <v>0</v>
      </c>
      <c r="P35" s="116">
        <v>0</v>
      </c>
      <c r="Q35" s="116">
        <v>0</v>
      </c>
      <c r="R35" s="116">
        <v>0</v>
      </c>
      <c r="S35" s="116">
        <v>0</v>
      </c>
      <c r="T35" s="116">
        <v>0</v>
      </c>
      <c r="U35" s="116">
        <v>0</v>
      </c>
      <c r="V35" s="116">
        <v>0</v>
      </c>
      <c r="W35" s="116">
        <v>0</v>
      </c>
      <c r="X35" s="116">
        <v>0</v>
      </c>
      <c r="Y35" s="116">
        <v>0</v>
      </c>
      <c r="Z35" s="116">
        <v>0</v>
      </c>
      <c r="AA35" s="116">
        <v>0</v>
      </c>
      <c r="AB35" s="116">
        <v>0</v>
      </c>
      <c r="AC35" s="1082" t="s">
        <v>2304</v>
      </c>
      <c r="AE35" s="796" t="s">
        <v>698</v>
      </c>
      <c r="AF35" s="116">
        <v>0</v>
      </c>
      <c r="AG35" s="116">
        <v>0</v>
      </c>
      <c r="AH35" s="116">
        <v>0</v>
      </c>
      <c r="AI35" s="116">
        <v>0</v>
      </c>
      <c r="AJ35" s="116">
        <v>0</v>
      </c>
      <c r="AK35" s="116">
        <v>0</v>
      </c>
      <c r="AL35" s="116">
        <v>0</v>
      </c>
      <c r="AM35" s="116">
        <v>0</v>
      </c>
      <c r="AN35" s="116">
        <v>0</v>
      </c>
      <c r="AO35" s="116">
        <v>0</v>
      </c>
      <c r="AP35" s="116">
        <v>0</v>
      </c>
      <c r="AQ35" s="116">
        <v>0</v>
      </c>
      <c r="AR35" s="116">
        <v>0</v>
      </c>
      <c r="AS35" s="116">
        <v>0</v>
      </c>
      <c r="AT35" s="116">
        <v>0</v>
      </c>
      <c r="AU35" s="116">
        <v>0</v>
      </c>
      <c r="AV35" s="116">
        <v>0</v>
      </c>
      <c r="AW35" s="116">
        <v>0</v>
      </c>
      <c r="AX35" s="116">
        <v>0</v>
      </c>
      <c r="AY35" s="116">
        <v>0</v>
      </c>
      <c r="AZ35" s="116">
        <v>0</v>
      </c>
      <c r="BA35" s="116">
        <v>0</v>
      </c>
      <c r="BB35" s="116">
        <v>0</v>
      </c>
      <c r="BC35" s="116">
        <v>0</v>
      </c>
      <c r="BI35" s="104"/>
      <c r="BJ35" s="104" t="s">
        <v>698</v>
      </c>
      <c r="BK35" s="104" t="s">
        <v>947</v>
      </c>
      <c r="BL35" s="104" t="s">
        <v>2069</v>
      </c>
      <c r="BM35" s="104"/>
    </row>
    <row r="36" spans="1:65" ht="13.5" customHeight="1">
      <c r="A36" s="775" t="s">
        <v>540</v>
      </c>
      <c r="B36" s="775" t="s">
        <v>557</v>
      </c>
      <c r="D36" s="793" t="s">
        <v>581</v>
      </c>
      <c r="E36" s="116">
        <v>0</v>
      </c>
      <c r="F36" s="116">
        <v>0</v>
      </c>
      <c r="G36" s="117">
        <v>0</v>
      </c>
      <c r="H36" s="116">
        <v>0</v>
      </c>
      <c r="I36" s="116">
        <v>0</v>
      </c>
      <c r="J36" s="116">
        <v>0</v>
      </c>
      <c r="K36" s="116">
        <v>0</v>
      </c>
      <c r="L36" s="116">
        <v>0</v>
      </c>
      <c r="M36" s="116">
        <v>0</v>
      </c>
      <c r="N36" s="116">
        <v>0</v>
      </c>
      <c r="O36" s="116">
        <v>0</v>
      </c>
      <c r="P36" s="116">
        <v>0</v>
      </c>
      <c r="Q36" s="116">
        <v>0</v>
      </c>
      <c r="R36" s="116">
        <v>0</v>
      </c>
      <c r="S36" s="116">
        <v>0</v>
      </c>
      <c r="T36" s="116">
        <v>0</v>
      </c>
      <c r="U36" s="116">
        <v>0</v>
      </c>
      <c r="V36" s="116">
        <v>0</v>
      </c>
      <c r="W36" s="116">
        <v>0</v>
      </c>
      <c r="X36" s="116">
        <v>0</v>
      </c>
      <c r="Y36" s="116">
        <v>0</v>
      </c>
      <c r="Z36" s="116">
        <v>0</v>
      </c>
      <c r="AA36" s="116">
        <v>0</v>
      </c>
      <c r="AB36" s="116">
        <v>0</v>
      </c>
      <c r="AC36" s="1082" t="s">
        <v>2305</v>
      </c>
      <c r="AE36" s="796" t="s">
        <v>699</v>
      </c>
      <c r="AF36" s="116">
        <v>0</v>
      </c>
      <c r="AG36" s="116">
        <v>0</v>
      </c>
      <c r="AH36" s="116">
        <v>0</v>
      </c>
      <c r="AI36" s="116">
        <v>0</v>
      </c>
      <c r="AJ36" s="116">
        <v>0</v>
      </c>
      <c r="AK36" s="116">
        <v>0</v>
      </c>
      <c r="AL36" s="116">
        <v>0</v>
      </c>
      <c r="AM36" s="116">
        <v>0</v>
      </c>
      <c r="AN36" s="116">
        <v>0</v>
      </c>
      <c r="AO36" s="116">
        <v>0</v>
      </c>
      <c r="AP36" s="116">
        <v>0</v>
      </c>
      <c r="AQ36" s="116">
        <v>0</v>
      </c>
      <c r="AR36" s="116">
        <v>0</v>
      </c>
      <c r="AS36" s="116">
        <v>0</v>
      </c>
      <c r="AT36" s="116">
        <v>0</v>
      </c>
      <c r="AU36" s="116">
        <v>0</v>
      </c>
      <c r="AV36" s="116">
        <v>0</v>
      </c>
      <c r="AW36" s="116">
        <v>0</v>
      </c>
      <c r="AX36" s="116">
        <v>0</v>
      </c>
      <c r="AY36" s="116">
        <v>0</v>
      </c>
      <c r="AZ36" s="116">
        <v>0</v>
      </c>
      <c r="BA36" s="116">
        <v>0</v>
      </c>
      <c r="BB36" s="116">
        <v>0</v>
      </c>
      <c r="BC36" s="116">
        <v>0</v>
      </c>
      <c r="BI36" s="104"/>
      <c r="BJ36" s="104" t="s">
        <v>699</v>
      </c>
      <c r="BK36" s="104" t="s">
        <v>717</v>
      </c>
      <c r="BL36" s="104" t="s">
        <v>2070</v>
      </c>
      <c r="BM36" s="104"/>
    </row>
    <row r="37" spans="1:65" ht="18" customHeight="1">
      <c r="A37" s="775"/>
      <c r="B37" s="775"/>
      <c r="E37" s="153"/>
      <c r="F37" s="153"/>
      <c r="G37" s="247"/>
      <c r="H37" s="153"/>
      <c r="I37" s="153"/>
      <c r="J37" s="153"/>
      <c r="K37" s="153"/>
      <c r="L37" s="153"/>
      <c r="M37" s="151"/>
      <c r="N37" s="151"/>
      <c r="O37" s="151"/>
      <c r="P37" s="151"/>
      <c r="Q37" s="151"/>
      <c r="R37" s="151"/>
      <c r="S37" s="151"/>
      <c r="T37" s="151"/>
      <c r="U37" s="151"/>
      <c r="V37" s="151"/>
      <c r="W37" s="151"/>
      <c r="X37" s="151"/>
      <c r="Y37" s="151"/>
      <c r="Z37" s="151"/>
      <c r="AA37" s="151"/>
      <c r="AB37" s="151"/>
      <c r="AC37" s="1084" t="s">
        <v>2307</v>
      </c>
      <c r="AE37" s="796" t="s">
        <v>700</v>
      </c>
      <c r="AF37" s="151"/>
      <c r="AG37" s="151"/>
      <c r="AH37" s="151"/>
      <c r="AI37" s="151"/>
      <c r="AJ37" s="151"/>
      <c r="AK37" s="151"/>
      <c r="AL37" s="151"/>
      <c r="AM37" s="151"/>
      <c r="AN37" s="151"/>
      <c r="AO37" s="151"/>
      <c r="AP37" s="151"/>
      <c r="AQ37" s="151"/>
      <c r="AR37" s="151"/>
      <c r="AS37" s="151"/>
      <c r="AT37" s="151"/>
      <c r="AU37" s="151"/>
      <c r="AV37" s="151"/>
      <c r="AW37" s="151"/>
      <c r="AX37" s="151"/>
      <c r="AY37" s="151"/>
      <c r="AZ37" s="151"/>
      <c r="BA37" s="151"/>
      <c r="BB37" s="151"/>
      <c r="BC37" s="151"/>
      <c r="BI37" s="104"/>
      <c r="BJ37" s="104" t="s">
        <v>700</v>
      </c>
      <c r="BK37" s="104" t="s">
        <v>718</v>
      </c>
      <c r="BL37" s="104" t="s">
        <v>2071</v>
      </c>
      <c r="BM37" s="104"/>
    </row>
    <row r="38" spans="1:65" ht="13.5" customHeight="1">
      <c r="A38" s="775" t="s">
        <v>540</v>
      </c>
      <c r="B38" s="775" t="s">
        <v>557</v>
      </c>
      <c r="D38" s="793" t="s">
        <v>576</v>
      </c>
      <c r="E38" s="116">
        <v>0</v>
      </c>
      <c r="F38" s="116">
        <v>0</v>
      </c>
      <c r="G38" s="117">
        <v>0</v>
      </c>
      <c r="H38" s="116">
        <v>0</v>
      </c>
      <c r="I38" s="116">
        <v>0</v>
      </c>
      <c r="J38" s="116">
        <v>0</v>
      </c>
      <c r="K38" s="116">
        <v>0</v>
      </c>
      <c r="L38" s="116">
        <v>0</v>
      </c>
      <c r="M38" s="116">
        <v>0</v>
      </c>
      <c r="N38" s="116">
        <v>0</v>
      </c>
      <c r="O38" s="116">
        <v>0</v>
      </c>
      <c r="P38" s="116">
        <v>0</v>
      </c>
      <c r="Q38" s="116">
        <v>0</v>
      </c>
      <c r="R38" s="116">
        <v>0</v>
      </c>
      <c r="S38" s="116">
        <v>0</v>
      </c>
      <c r="T38" s="116">
        <v>0</v>
      </c>
      <c r="U38" s="116">
        <v>0</v>
      </c>
      <c r="V38" s="116">
        <v>0</v>
      </c>
      <c r="W38" s="116">
        <v>0</v>
      </c>
      <c r="X38" s="116">
        <v>0</v>
      </c>
      <c r="Y38" s="116">
        <v>0</v>
      </c>
      <c r="Z38" s="116">
        <v>0</v>
      </c>
      <c r="AA38" s="116">
        <v>0</v>
      </c>
      <c r="AB38" s="116">
        <v>0</v>
      </c>
      <c r="AC38" s="1082" t="s">
        <v>2308</v>
      </c>
      <c r="AE38" s="796" t="s">
        <v>701</v>
      </c>
      <c r="AF38" s="116">
        <v>0</v>
      </c>
      <c r="AG38" s="116">
        <v>0</v>
      </c>
      <c r="AH38" s="116">
        <v>0</v>
      </c>
      <c r="AI38" s="116">
        <v>0</v>
      </c>
      <c r="AJ38" s="116">
        <v>0</v>
      </c>
      <c r="AK38" s="116">
        <v>0</v>
      </c>
      <c r="AL38" s="116">
        <v>0</v>
      </c>
      <c r="AM38" s="116">
        <v>0</v>
      </c>
      <c r="AN38" s="116">
        <v>0</v>
      </c>
      <c r="AO38" s="116">
        <v>0</v>
      </c>
      <c r="AP38" s="116">
        <v>0</v>
      </c>
      <c r="AQ38" s="116">
        <v>0</v>
      </c>
      <c r="AR38" s="116">
        <v>0</v>
      </c>
      <c r="AS38" s="116">
        <v>0</v>
      </c>
      <c r="AT38" s="116">
        <v>0</v>
      </c>
      <c r="AU38" s="116">
        <v>0</v>
      </c>
      <c r="AV38" s="116">
        <v>0</v>
      </c>
      <c r="AW38" s="116">
        <v>0</v>
      </c>
      <c r="AX38" s="116">
        <v>0</v>
      </c>
      <c r="AY38" s="116">
        <v>0</v>
      </c>
      <c r="AZ38" s="116">
        <v>0</v>
      </c>
      <c r="BA38" s="116">
        <v>0</v>
      </c>
      <c r="BB38" s="116">
        <v>0</v>
      </c>
      <c r="BC38" s="116">
        <v>0</v>
      </c>
      <c r="BI38" s="104"/>
      <c r="BJ38" s="104" t="s">
        <v>701</v>
      </c>
      <c r="BK38" s="104" t="s">
        <v>718</v>
      </c>
      <c r="BL38" s="104" t="s">
        <v>2071</v>
      </c>
      <c r="BM38" s="104"/>
    </row>
    <row r="39" spans="1:65" ht="13.5" customHeight="1">
      <c r="A39" s="775" t="s">
        <v>540</v>
      </c>
      <c r="B39" s="775" t="s">
        <v>557</v>
      </c>
      <c r="D39" s="793" t="s">
        <v>577</v>
      </c>
      <c r="E39" s="154">
        <v>0</v>
      </c>
      <c r="F39" s="154">
        <v>0</v>
      </c>
      <c r="G39" s="415">
        <v>0</v>
      </c>
      <c r="H39" s="154">
        <v>0</v>
      </c>
      <c r="I39" s="154">
        <v>0</v>
      </c>
      <c r="J39" s="154">
        <v>0</v>
      </c>
      <c r="K39" s="154">
        <v>0</v>
      </c>
      <c r="L39" s="154">
        <v>0</v>
      </c>
      <c r="M39" s="154">
        <v>0</v>
      </c>
      <c r="N39" s="154">
        <v>0</v>
      </c>
      <c r="O39" s="154">
        <v>0</v>
      </c>
      <c r="P39" s="154">
        <v>0</v>
      </c>
      <c r="Q39" s="154">
        <v>0</v>
      </c>
      <c r="R39" s="154">
        <v>0</v>
      </c>
      <c r="S39" s="154">
        <v>0</v>
      </c>
      <c r="T39" s="154">
        <v>0</v>
      </c>
      <c r="U39" s="154">
        <v>0</v>
      </c>
      <c r="V39" s="154">
        <v>0</v>
      </c>
      <c r="W39" s="154">
        <v>0</v>
      </c>
      <c r="X39" s="154">
        <v>0</v>
      </c>
      <c r="Y39" s="154">
        <v>0</v>
      </c>
      <c r="Z39" s="154">
        <v>0</v>
      </c>
      <c r="AA39" s="154">
        <v>0</v>
      </c>
      <c r="AB39" s="154">
        <v>0</v>
      </c>
      <c r="AC39" s="1085" t="s">
        <v>2309</v>
      </c>
      <c r="AE39" s="797" t="s">
        <v>702</v>
      </c>
      <c r="AF39" s="154">
        <v>0</v>
      </c>
      <c r="AG39" s="154">
        <v>0</v>
      </c>
      <c r="AH39" s="154">
        <v>0</v>
      </c>
      <c r="AI39" s="154">
        <v>0</v>
      </c>
      <c r="AJ39" s="154">
        <v>0</v>
      </c>
      <c r="AK39" s="154">
        <v>0</v>
      </c>
      <c r="AL39" s="154">
        <v>0</v>
      </c>
      <c r="AM39" s="154">
        <v>0</v>
      </c>
      <c r="AN39" s="154">
        <v>0</v>
      </c>
      <c r="AO39" s="154">
        <v>0</v>
      </c>
      <c r="AP39" s="154">
        <v>0</v>
      </c>
      <c r="AQ39" s="154">
        <v>0</v>
      </c>
      <c r="AR39" s="154">
        <v>0</v>
      </c>
      <c r="AS39" s="154">
        <v>0</v>
      </c>
      <c r="AT39" s="154">
        <v>0</v>
      </c>
      <c r="AU39" s="154">
        <v>0</v>
      </c>
      <c r="AV39" s="154">
        <v>0</v>
      </c>
      <c r="AW39" s="154">
        <v>0</v>
      </c>
      <c r="AX39" s="154">
        <v>0</v>
      </c>
      <c r="AY39" s="154">
        <v>0</v>
      </c>
      <c r="AZ39" s="154">
        <v>0</v>
      </c>
      <c r="BA39" s="154">
        <v>0</v>
      </c>
      <c r="BB39" s="154">
        <v>0</v>
      </c>
      <c r="BC39" s="154">
        <v>0</v>
      </c>
      <c r="BI39" s="104"/>
      <c r="BJ39" s="104" t="s">
        <v>702</v>
      </c>
      <c r="BK39" s="104" t="s">
        <v>719</v>
      </c>
      <c r="BL39" s="104" t="s">
        <v>2072</v>
      </c>
      <c r="BM39" s="104"/>
    </row>
    <row r="40" spans="1:65" s="96" customFormat="1" hidden="1">
      <c r="A40" s="748"/>
      <c r="B40" s="748"/>
      <c r="C40" s="748"/>
      <c r="D40" s="748"/>
      <c r="M40" s="136"/>
      <c r="N40" s="136"/>
      <c r="O40" s="136"/>
      <c r="P40" s="136"/>
      <c r="Q40" s="136"/>
      <c r="R40" s="136"/>
      <c r="S40" s="136"/>
      <c r="T40" s="136"/>
      <c r="U40" s="136"/>
      <c r="V40" s="136"/>
      <c r="W40" s="136"/>
      <c r="X40" s="136"/>
      <c r="Y40" s="136"/>
      <c r="Z40" s="136"/>
      <c r="AA40" s="136"/>
      <c r="AC40" s="756"/>
      <c r="AD40"/>
      <c r="AE40" s="756"/>
    </row>
    <row r="41" spans="1:65" hidden="1"/>
    <row r="42" spans="1:65" hidden="1"/>
    <row r="43" spans="1:65" s="558" customFormat="1" hidden="1">
      <c r="A43" s="777"/>
      <c r="B43" s="777"/>
      <c r="C43" s="777"/>
      <c r="D43" s="777"/>
      <c r="AC43" s="777"/>
      <c r="AD43" s="559"/>
      <c r="AE43" s="777"/>
    </row>
    <row r="44" spans="1:65" s="558" customFormat="1" hidden="1">
      <c r="A44" s="777"/>
      <c r="B44" s="777"/>
      <c r="C44" s="777"/>
      <c r="D44" s="777"/>
      <c r="AC44" s="777"/>
      <c r="AD44" s="559"/>
      <c r="AE44" s="777"/>
    </row>
    <row r="45" spans="1:65" s="558" customFormat="1" ht="18" hidden="1">
      <c r="A45" s="777"/>
      <c r="B45" s="809" t="s">
        <v>39</v>
      </c>
      <c r="C45" s="777"/>
      <c r="D45" s="777"/>
      <c r="E45" s="581" t="s">
        <v>793</v>
      </c>
      <c r="G45" s="580"/>
      <c r="AC45" s="777"/>
      <c r="AD45" s="559"/>
      <c r="AE45" s="777"/>
    </row>
    <row r="46" spans="1:65" s="558" customFormat="1" hidden="1">
      <c r="A46" s="777"/>
      <c r="B46" s="777"/>
      <c r="C46" s="777"/>
      <c r="D46" s="777"/>
      <c r="AC46" s="777"/>
      <c r="AD46" s="559"/>
      <c r="AE46" s="777"/>
    </row>
    <row r="47" spans="1:65" s="560" customFormat="1" hidden="1">
      <c r="A47" s="810"/>
      <c r="B47" s="810"/>
      <c r="C47" s="807"/>
      <c r="D47" s="810"/>
      <c r="E47" s="561"/>
      <c r="F47" s="561"/>
      <c r="G47" s="562"/>
      <c r="H47" s="561"/>
      <c r="I47" s="561"/>
      <c r="J47" s="561"/>
      <c r="K47" s="561"/>
      <c r="L47" s="561"/>
      <c r="M47" s="563"/>
      <c r="N47" s="563"/>
      <c r="O47" s="563"/>
      <c r="P47" s="563"/>
      <c r="Q47" s="563"/>
      <c r="R47" s="563"/>
      <c r="S47" s="563"/>
      <c r="T47" s="563"/>
      <c r="U47" s="563"/>
      <c r="V47" s="563"/>
      <c r="W47" s="563"/>
      <c r="X47" s="563"/>
      <c r="Y47" s="563"/>
      <c r="Z47" s="563"/>
      <c r="AA47" s="563"/>
      <c r="AB47" s="563"/>
      <c r="AC47" s="811" t="str">
        <f t="shared" ref="AC47:AC59" si="3">INDEX(LangTS7,,Lang)</f>
        <v>Multi-fired:</v>
      </c>
      <c r="AD47" s="564"/>
      <c r="AE47" s="755" t="s">
        <v>1166</v>
      </c>
      <c r="AF47" s="565"/>
      <c r="AG47" s="565"/>
      <c r="AH47" s="566"/>
      <c r="AI47" s="565"/>
      <c r="AJ47" s="565"/>
      <c r="AK47" s="565"/>
      <c r="AL47" s="565"/>
      <c r="AM47" s="565"/>
      <c r="AN47" s="565"/>
      <c r="AO47" s="565"/>
      <c r="AP47" s="565"/>
      <c r="AQ47" s="565"/>
      <c r="AR47" s="565"/>
      <c r="AS47" s="565"/>
      <c r="AT47" s="565"/>
      <c r="AU47" s="565"/>
      <c r="AV47" s="565"/>
      <c r="AW47" s="565"/>
      <c r="AX47" s="565"/>
      <c r="AY47" s="565"/>
      <c r="AZ47" s="565"/>
      <c r="BA47" s="565"/>
      <c r="BB47" s="565"/>
      <c r="BC47" s="567"/>
      <c r="BJ47" s="560" t="s">
        <v>1166</v>
      </c>
      <c r="BK47" s="560" t="s">
        <v>708</v>
      </c>
      <c r="BL47" s="560" t="s">
        <v>1166</v>
      </c>
    </row>
    <row r="48" spans="1:65" s="560" customFormat="1" hidden="1">
      <c r="A48" s="810" t="s">
        <v>540</v>
      </c>
      <c r="B48" s="810" t="s">
        <v>557</v>
      </c>
      <c r="C48" s="807"/>
      <c r="D48" s="810" t="s">
        <v>27</v>
      </c>
      <c r="E48" s="569"/>
      <c r="F48" s="569"/>
      <c r="G48" s="570"/>
      <c r="H48" s="569"/>
      <c r="I48" s="569"/>
      <c r="J48" s="569"/>
      <c r="K48" s="569"/>
      <c r="L48" s="569"/>
      <c r="M48" s="569"/>
      <c r="N48" s="569"/>
      <c r="O48" s="569"/>
      <c r="P48" s="569"/>
      <c r="Q48" s="569"/>
      <c r="R48" s="569"/>
      <c r="S48" s="569"/>
      <c r="T48" s="569"/>
      <c r="U48" s="569"/>
      <c r="V48" s="569"/>
      <c r="W48" s="569"/>
      <c r="X48" s="569"/>
      <c r="Y48" s="569"/>
      <c r="Z48" s="569"/>
      <c r="AA48" s="569"/>
      <c r="AB48" s="569"/>
      <c r="AC48" s="807" t="str">
        <f t="shared" si="3"/>
        <v>Solid/Liquid</v>
      </c>
      <c r="AD48" s="564"/>
      <c r="AE48" s="799" t="s">
        <v>422</v>
      </c>
      <c r="AF48" s="571"/>
      <c r="AG48" s="571"/>
      <c r="AH48" s="572"/>
      <c r="AI48" s="571"/>
      <c r="AJ48" s="571"/>
      <c r="AK48" s="571"/>
      <c r="AL48" s="571"/>
      <c r="AM48" s="571"/>
      <c r="AN48" s="571"/>
      <c r="AO48" s="571"/>
      <c r="AP48" s="571"/>
      <c r="AQ48" s="571"/>
      <c r="AR48" s="571"/>
      <c r="AS48" s="571"/>
      <c r="AT48" s="571"/>
      <c r="AU48" s="571"/>
      <c r="AV48" s="571"/>
      <c r="AW48" s="571"/>
      <c r="AX48" s="571"/>
      <c r="AY48" s="571"/>
      <c r="AZ48" s="571"/>
      <c r="BA48" s="571"/>
      <c r="BB48" s="571"/>
      <c r="BC48" s="571"/>
      <c r="BJ48" s="560" t="s">
        <v>422</v>
      </c>
      <c r="BK48" s="560" t="s">
        <v>709</v>
      </c>
      <c r="BL48" s="560" t="s">
        <v>422</v>
      </c>
    </row>
    <row r="49" spans="1:64" s="560" customFormat="1" hidden="1">
      <c r="A49" s="810" t="s">
        <v>540</v>
      </c>
      <c r="B49" s="810" t="s">
        <v>557</v>
      </c>
      <c r="C49" s="807"/>
      <c r="D49" s="810" t="s">
        <v>28</v>
      </c>
      <c r="E49" s="569"/>
      <c r="F49" s="569"/>
      <c r="G49" s="570"/>
      <c r="H49" s="569"/>
      <c r="I49" s="569"/>
      <c r="J49" s="569"/>
      <c r="K49" s="569"/>
      <c r="L49" s="569"/>
      <c r="M49" s="569"/>
      <c r="N49" s="569"/>
      <c r="O49" s="569"/>
      <c r="P49" s="569"/>
      <c r="Q49" s="569"/>
      <c r="R49" s="569"/>
      <c r="S49" s="569"/>
      <c r="T49" s="569"/>
      <c r="U49" s="569"/>
      <c r="V49" s="569"/>
      <c r="W49" s="569"/>
      <c r="X49" s="569"/>
      <c r="Y49" s="569"/>
      <c r="Z49" s="569"/>
      <c r="AA49" s="569"/>
      <c r="AB49" s="569"/>
      <c r="AC49" s="807" t="str">
        <f t="shared" si="3"/>
        <v>Solid/Liquid</v>
      </c>
      <c r="AD49" s="564"/>
      <c r="AE49" s="800" t="s">
        <v>422</v>
      </c>
      <c r="AF49" s="573"/>
      <c r="AG49" s="573"/>
      <c r="AH49" s="574"/>
      <c r="AI49" s="573"/>
      <c r="AJ49" s="573"/>
      <c r="AK49" s="573"/>
      <c r="AL49" s="573"/>
      <c r="AM49" s="573"/>
      <c r="AN49" s="573"/>
      <c r="AO49" s="573"/>
      <c r="AP49" s="573"/>
      <c r="AQ49" s="573"/>
      <c r="AR49" s="573"/>
      <c r="AS49" s="573"/>
      <c r="AT49" s="573"/>
      <c r="AU49" s="573"/>
      <c r="AV49" s="573"/>
      <c r="AW49" s="573"/>
      <c r="AX49" s="573"/>
      <c r="AY49" s="573"/>
      <c r="AZ49" s="573"/>
      <c r="BA49" s="573"/>
      <c r="BB49" s="573"/>
      <c r="BC49" s="573"/>
      <c r="BJ49" s="560" t="s">
        <v>422</v>
      </c>
      <c r="BK49" s="560" t="s">
        <v>709</v>
      </c>
      <c r="BL49" s="560" t="s">
        <v>422</v>
      </c>
    </row>
    <row r="50" spans="1:64" s="560" customFormat="1" hidden="1">
      <c r="A50" s="810" t="s">
        <v>540</v>
      </c>
      <c r="B50" s="810" t="s">
        <v>557</v>
      </c>
      <c r="C50" s="807"/>
      <c r="D50" s="810" t="s">
        <v>29</v>
      </c>
      <c r="E50" s="569"/>
      <c r="F50" s="569"/>
      <c r="G50" s="570"/>
      <c r="H50" s="569"/>
      <c r="I50" s="569"/>
      <c r="J50" s="569"/>
      <c r="K50" s="569"/>
      <c r="L50" s="569"/>
      <c r="M50" s="569"/>
      <c r="N50" s="569"/>
      <c r="O50" s="569"/>
      <c r="P50" s="569"/>
      <c r="Q50" s="569"/>
      <c r="R50" s="569"/>
      <c r="S50" s="569"/>
      <c r="T50" s="569"/>
      <c r="U50" s="569"/>
      <c r="V50" s="569"/>
      <c r="W50" s="569"/>
      <c r="X50" s="569"/>
      <c r="Y50" s="569"/>
      <c r="Z50" s="569"/>
      <c r="AA50" s="569"/>
      <c r="AB50" s="569"/>
      <c r="AC50" s="807" t="str">
        <f t="shared" si="3"/>
        <v>Solid/Liquid</v>
      </c>
      <c r="AD50" s="564"/>
      <c r="AE50" s="801" t="s">
        <v>422</v>
      </c>
      <c r="AF50" s="575"/>
      <c r="AG50" s="575"/>
      <c r="AH50" s="576"/>
      <c r="AI50" s="575"/>
      <c r="AJ50" s="575"/>
      <c r="AK50" s="575"/>
      <c r="AL50" s="575"/>
      <c r="AM50" s="575"/>
      <c r="AN50" s="575"/>
      <c r="AO50" s="575"/>
      <c r="AP50" s="575"/>
      <c r="AQ50" s="575"/>
      <c r="AR50" s="575"/>
      <c r="AS50" s="575"/>
      <c r="AT50" s="575"/>
      <c r="AU50" s="575"/>
      <c r="AV50" s="575"/>
      <c r="AW50" s="575"/>
      <c r="AX50" s="575"/>
      <c r="AY50" s="575"/>
      <c r="AZ50" s="575"/>
      <c r="BA50" s="575"/>
      <c r="BB50" s="575"/>
      <c r="BC50" s="575"/>
      <c r="BJ50" s="560" t="s">
        <v>422</v>
      </c>
      <c r="BK50" s="560" t="s">
        <v>709</v>
      </c>
      <c r="BL50" s="560" t="s">
        <v>422</v>
      </c>
    </row>
    <row r="51" spans="1:64" s="560" customFormat="1" hidden="1">
      <c r="A51" s="810" t="s">
        <v>540</v>
      </c>
      <c r="B51" s="810" t="s">
        <v>557</v>
      </c>
      <c r="C51" s="807"/>
      <c r="D51" s="810" t="s">
        <v>30</v>
      </c>
      <c r="E51" s="577"/>
      <c r="F51" s="577"/>
      <c r="G51" s="578"/>
      <c r="H51" s="577"/>
      <c r="I51" s="577"/>
      <c r="J51" s="577"/>
      <c r="K51" s="577"/>
      <c r="L51" s="577"/>
      <c r="M51" s="577"/>
      <c r="N51" s="577"/>
      <c r="O51" s="577"/>
      <c r="P51" s="577"/>
      <c r="Q51" s="577"/>
      <c r="R51" s="577"/>
      <c r="S51" s="577"/>
      <c r="T51" s="577"/>
      <c r="U51" s="577"/>
      <c r="V51" s="577"/>
      <c r="W51" s="577"/>
      <c r="X51" s="577"/>
      <c r="Y51" s="577"/>
      <c r="Z51" s="577"/>
      <c r="AA51" s="577"/>
      <c r="AB51" s="577"/>
      <c r="AC51" s="812" t="str">
        <f t="shared" si="3"/>
        <v>Solid/Gas</v>
      </c>
      <c r="AD51" s="564"/>
      <c r="AE51" s="800" t="s">
        <v>423</v>
      </c>
      <c r="AF51" s="573"/>
      <c r="AG51" s="573"/>
      <c r="AH51" s="574"/>
      <c r="AI51" s="573"/>
      <c r="AJ51" s="573"/>
      <c r="AK51" s="573"/>
      <c r="AL51" s="573"/>
      <c r="AM51" s="573"/>
      <c r="AN51" s="573"/>
      <c r="AO51" s="573"/>
      <c r="AP51" s="573"/>
      <c r="AQ51" s="573"/>
      <c r="AR51" s="573"/>
      <c r="AS51" s="573"/>
      <c r="AT51" s="573"/>
      <c r="AU51" s="573"/>
      <c r="AV51" s="573"/>
      <c r="AW51" s="573"/>
      <c r="AX51" s="573"/>
      <c r="AY51" s="573"/>
      <c r="AZ51" s="573"/>
      <c r="BA51" s="573"/>
      <c r="BB51" s="573"/>
      <c r="BC51" s="573"/>
      <c r="BJ51" s="560" t="s">
        <v>423</v>
      </c>
      <c r="BK51" s="560" t="s">
        <v>710</v>
      </c>
      <c r="BL51" s="560" t="s">
        <v>423</v>
      </c>
    </row>
    <row r="52" spans="1:64" s="560" customFormat="1" hidden="1">
      <c r="A52" s="810" t="s">
        <v>540</v>
      </c>
      <c r="B52" s="810" t="s">
        <v>557</v>
      </c>
      <c r="C52" s="807"/>
      <c r="D52" s="810" t="s">
        <v>31</v>
      </c>
      <c r="E52" s="569"/>
      <c r="F52" s="569"/>
      <c r="G52" s="570"/>
      <c r="H52" s="569"/>
      <c r="I52" s="569"/>
      <c r="J52" s="569"/>
      <c r="K52" s="569"/>
      <c r="L52" s="569"/>
      <c r="M52" s="569"/>
      <c r="N52" s="569"/>
      <c r="O52" s="569"/>
      <c r="P52" s="569"/>
      <c r="Q52" s="569"/>
      <c r="R52" s="569"/>
      <c r="S52" s="569"/>
      <c r="T52" s="569"/>
      <c r="U52" s="569"/>
      <c r="V52" s="569"/>
      <c r="W52" s="569"/>
      <c r="X52" s="569"/>
      <c r="Y52" s="569"/>
      <c r="Z52" s="569"/>
      <c r="AA52" s="569"/>
      <c r="AB52" s="569"/>
      <c r="AC52" s="807" t="str">
        <f t="shared" si="3"/>
        <v>Solid/Gas</v>
      </c>
      <c r="AD52" s="564"/>
      <c r="AE52" s="800" t="s">
        <v>423</v>
      </c>
      <c r="AF52" s="573"/>
      <c r="AG52" s="573"/>
      <c r="AH52" s="574"/>
      <c r="AI52" s="573"/>
      <c r="AJ52" s="573"/>
      <c r="AK52" s="573"/>
      <c r="AL52" s="573"/>
      <c r="AM52" s="573"/>
      <c r="AN52" s="573"/>
      <c r="AO52" s="573"/>
      <c r="AP52" s="573"/>
      <c r="AQ52" s="573"/>
      <c r="AR52" s="573"/>
      <c r="AS52" s="573"/>
      <c r="AT52" s="573"/>
      <c r="AU52" s="573"/>
      <c r="AV52" s="573"/>
      <c r="AW52" s="573"/>
      <c r="AX52" s="573"/>
      <c r="AY52" s="573"/>
      <c r="AZ52" s="573"/>
      <c r="BA52" s="573"/>
      <c r="BB52" s="573"/>
      <c r="BC52" s="573"/>
      <c r="BJ52" s="560" t="s">
        <v>423</v>
      </c>
      <c r="BK52" s="560" t="s">
        <v>710</v>
      </c>
      <c r="BL52" s="560" t="s">
        <v>423</v>
      </c>
    </row>
    <row r="53" spans="1:64" s="560" customFormat="1" hidden="1">
      <c r="A53" s="810" t="s">
        <v>540</v>
      </c>
      <c r="B53" s="810" t="s">
        <v>557</v>
      </c>
      <c r="C53" s="807"/>
      <c r="D53" s="810" t="s">
        <v>32</v>
      </c>
      <c r="E53" s="566"/>
      <c r="F53" s="566"/>
      <c r="G53" s="579"/>
      <c r="H53" s="566"/>
      <c r="I53" s="566"/>
      <c r="J53" s="566"/>
      <c r="K53" s="566"/>
      <c r="L53" s="566"/>
      <c r="M53" s="566"/>
      <c r="N53" s="566"/>
      <c r="O53" s="566"/>
      <c r="P53" s="566"/>
      <c r="Q53" s="566"/>
      <c r="R53" s="566"/>
      <c r="S53" s="566"/>
      <c r="T53" s="566"/>
      <c r="U53" s="566"/>
      <c r="V53" s="566"/>
      <c r="W53" s="566"/>
      <c r="X53" s="566"/>
      <c r="Y53" s="566"/>
      <c r="Z53" s="566"/>
      <c r="AA53" s="566"/>
      <c r="AB53" s="566"/>
      <c r="AC53" s="813" t="str">
        <f t="shared" si="3"/>
        <v>Solid/Gas</v>
      </c>
      <c r="AD53" s="564"/>
      <c r="AE53" s="800" t="s">
        <v>423</v>
      </c>
      <c r="AF53" s="573"/>
      <c r="AG53" s="573"/>
      <c r="AH53" s="574"/>
      <c r="AI53" s="573"/>
      <c r="AJ53" s="573"/>
      <c r="AK53" s="573"/>
      <c r="AL53" s="573"/>
      <c r="AM53" s="573"/>
      <c r="AN53" s="573"/>
      <c r="AO53" s="573"/>
      <c r="AP53" s="573"/>
      <c r="AQ53" s="573"/>
      <c r="AR53" s="573"/>
      <c r="AS53" s="573"/>
      <c r="AT53" s="573"/>
      <c r="AU53" s="573"/>
      <c r="AV53" s="573"/>
      <c r="AW53" s="573"/>
      <c r="AX53" s="573"/>
      <c r="AY53" s="573"/>
      <c r="AZ53" s="573"/>
      <c r="BA53" s="573"/>
      <c r="BB53" s="573"/>
      <c r="BC53" s="573"/>
      <c r="BJ53" s="560" t="s">
        <v>423</v>
      </c>
      <c r="BK53" s="560" t="s">
        <v>710</v>
      </c>
      <c r="BL53" s="560" t="s">
        <v>423</v>
      </c>
    </row>
    <row r="54" spans="1:64" s="560" customFormat="1" hidden="1">
      <c r="A54" s="810" t="s">
        <v>540</v>
      </c>
      <c r="B54" s="810" t="s">
        <v>557</v>
      </c>
      <c r="C54" s="807"/>
      <c r="D54" s="810" t="s">
        <v>33</v>
      </c>
      <c r="E54" s="569"/>
      <c r="F54" s="569"/>
      <c r="G54" s="570"/>
      <c r="H54" s="569"/>
      <c r="I54" s="569"/>
      <c r="J54" s="569"/>
      <c r="K54" s="569"/>
      <c r="L54" s="569"/>
      <c r="M54" s="569"/>
      <c r="N54" s="569"/>
      <c r="O54" s="569"/>
      <c r="P54" s="569"/>
      <c r="Q54" s="569"/>
      <c r="R54" s="569"/>
      <c r="S54" s="569"/>
      <c r="T54" s="569"/>
      <c r="U54" s="569"/>
      <c r="V54" s="569"/>
      <c r="W54" s="569"/>
      <c r="X54" s="569"/>
      <c r="Y54" s="569"/>
      <c r="Z54" s="569"/>
      <c r="AA54" s="569"/>
      <c r="AB54" s="569"/>
      <c r="AC54" s="804" t="str">
        <f t="shared" si="3"/>
        <v>Liquid /Gas</v>
      </c>
      <c r="AD54" s="564"/>
      <c r="AE54" s="799" t="s">
        <v>424</v>
      </c>
      <c r="AF54" s="571"/>
      <c r="AG54" s="571"/>
      <c r="AH54" s="572"/>
      <c r="AI54" s="571"/>
      <c r="AJ54" s="571"/>
      <c r="AK54" s="571"/>
      <c r="AL54" s="571"/>
      <c r="AM54" s="571"/>
      <c r="AN54" s="571"/>
      <c r="AO54" s="571"/>
      <c r="AP54" s="571"/>
      <c r="AQ54" s="571"/>
      <c r="AR54" s="571"/>
      <c r="AS54" s="571"/>
      <c r="AT54" s="571"/>
      <c r="AU54" s="571"/>
      <c r="AV54" s="571"/>
      <c r="AW54" s="571"/>
      <c r="AX54" s="571"/>
      <c r="AY54" s="571"/>
      <c r="AZ54" s="571"/>
      <c r="BA54" s="571"/>
      <c r="BB54" s="571"/>
      <c r="BC54" s="571"/>
      <c r="BJ54" s="560" t="s">
        <v>424</v>
      </c>
      <c r="BK54" s="560" t="s">
        <v>711</v>
      </c>
      <c r="BL54" s="560" t="s">
        <v>424</v>
      </c>
    </row>
    <row r="55" spans="1:64" s="560" customFormat="1" hidden="1">
      <c r="A55" s="810" t="s">
        <v>540</v>
      </c>
      <c r="B55" s="810" t="s">
        <v>557</v>
      </c>
      <c r="C55" s="807"/>
      <c r="D55" s="810" t="s">
        <v>34</v>
      </c>
      <c r="E55" s="569"/>
      <c r="F55" s="569"/>
      <c r="G55" s="570"/>
      <c r="H55" s="569"/>
      <c r="I55" s="569"/>
      <c r="J55" s="569"/>
      <c r="K55" s="569"/>
      <c r="L55" s="569"/>
      <c r="M55" s="569"/>
      <c r="N55" s="569"/>
      <c r="O55" s="569"/>
      <c r="P55" s="569"/>
      <c r="Q55" s="569"/>
      <c r="R55" s="569"/>
      <c r="S55" s="569"/>
      <c r="T55" s="569"/>
      <c r="U55" s="569"/>
      <c r="V55" s="569"/>
      <c r="W55" s="569"/>
      <c r="X55" s="569"/>
      <c r="Y55" s="569"/>
      <c r="Z55" s="569"/>
      <c r="AA55" s="569"/>
      <c r="AB55" s="569"/>
      <c r="AC55" s="804" t="str">
        <f t="shared" si="3"/>
        <v>Liquid /Gas</v>
      </c>
      <c r="AD55" s="564"/>
      <c r="AE55" s="800" t="s">
        <v>424</v>
      </c>
      <c r="AF55" s="573"/>
      <c r="AG55" s="573"/>
      <c r="AH55" s="574"/>
      <c r="AI55" s="573"/>
      <c r="AJ55" s="573"/>
      <c r="AK55" s="573"/>
      <c r="AL55" s="573"/>
      <c r="AM55" s="573"/>
      <c r="AN55" s="573"/>
      <c r="AO55" s="573"/>
      <c r="AP55" s="573"/>
      <c r="AQ55" s="573"/>
      <c r="AR55" s="573"/>
      <c r="AS55" s="573"/>
      <c r="AT55" s="573"/>
      <c r="AU55" s="573"/>
      <c r="AV55" s="573"/>
      <c r="AW55" s="573"/>
      <c r="AX55" s="573"/>
      <c r="AY55" s="573"/>
      <c r="AZ55" s="573"/>
      <c r="BA55" s="573"/>
      <c r="BB55" s="573"/>
      <c r="BC55" s="573"/>
      <c r="BJ55" s="560" t="s">
        <v>424</v>
      </c>
      <c r="BK55" s="560" t="s">
        <v>711</v>
      </c>
      <c r="BL55" s="560" t="s">
        <v>424</v>
      </c>
    </row>
    <row r="56" spans="1:64" s="560" customFormat="1" hidden="1">
      <c r="A56" s="810" t="s">
        <v>540</v>
      </c>
      <c r="B56" s="810" t="s">
        <v>557</v>
      </c>
      <c r="C56" s="807"/>
      <c r="D56" s="810" t="s">
        <v>35</v>
      </c>
      <c r="E56" s="566"/>
      <c r="F56" s="566"/>
      <c r="G56" s="579"/>
      <c r="H56" s="566"/>
      <c r="I56" s="566"/>
      <c r="J56" s="566"/>
      <c r="K56" s="566"/>
      <c r="L56" s="566"/>
      <c r="M56" s="566"/>
      <c r="N56" s="566"/>
      <c r="O56" s="566"/>
      <c r="P56" s="566"/>
      <c r="Q56" s="566"/>
      <c r="R56" s="566"/>
      <c r="S56" s="566"/>
      <c r="T56" s="566"/>
      <c r="U56" s="566"/>
      <c r="V56" s="566"/>
      <c r="W56" s="566"/>
      <c r="X56" s="566"/>
      <c r="Y56" s="566"/>
      <c r="Z56" s="566"/>
      <c r="AA56" s="566"/>
      <c r="AB56" s="566"/>
      <c r="AC56" s="814" t="str">
        <f t="shared" si="3"/>
        <v>Liquid /Gas</v>
      </c>
      <c r="AD56" s="564"/>
      <c r="AE56" s="801" t="s">
        <v>424</v>
      </c>
      <c r="AF56" s="575"/>
      <c r="AG56" s="575"/>
      <c r="AH56" s="576"/>
      <c r="AI56" s="575"/>
      <c r="AJ56" s="575"/>
      <c r="AK56" s="575"/>
      <c r="AL56" s="575"/>
      <c r="AM56" s="575"/>
      <c r="AN56" s="575"/>
      <c r="AO56" s="575"/>
      <c r="AP56" s="575"/>
      <c r="AQ56" s="575"/>
      <c r="AR56" s="575"/>
      <c r="AS56" s="575"/>
      <c r="AT56" s="575"/>
      <c r="AU56" s="575"/>
      <c r="AV56" s="575"/>
      <c r="AW56" s="575"/>
      <c r="AX56" s="575"/>
      <c r="AY56" s="575"/>
      <c r="AZ56" s="575"/>
      <c r="BA56" s="575"/>
      <c r="BB56" s="575"/>
      <c r="BC56" s="575"/>
      <c r="BJ56" s="560" t="s">
        <v>424</v>
      </c>
      <c r="BK56" s="560" t="s">
        <v>711</v>
      </c>
      <c r="BL56" s="560" t="s">
        <v>424</v>
      </c>
    </row>
    <row r="57" spans="1:64" s="560" customFormat="1" hidden="1">
      <c r="A57" s="810" t="s">
        <v>540</v>
      </c>
      <c r="B57" s="810" t="s">
        <v>557</v>
      </c>
      <c r="C57" s="807"/>
      <c r="D57" s="810" t="s">
        <v>36</v>
      </c>
      <c r="E57" s="569"/>
      <c r="F57" s="569"/>
      <c r="G57" s="570"/>
      <c r="H57" s="569"/>
      <c r="I57" s="569"/>
      <c r="J57" s="569"/>
      <c r="K57" s="569"/>
      <c r="L57" s="569"/>
      <c r="M57" s="569"/>
      <c r="N57" s="569"/>
      <c r="O57" s="569"/>
      <c r="P57" s="569"/>
      <c r="Q57" s="569"/>
      <c r="R57" s="569"/>
      <c r="S57" s="569"/>
      <c r="T57" s="569"/>
      <c r="U57" s="569"/>
      <c r="V57" s="569"/>
      <c r="W57" s="569"/>
      <c r="X57" s="569"/>
      <c r="Y57" s="569"/>
      <c r="Z57" s="569"/>
      <c r="AA57" s="569"/>
      <c r="AB57" s="569"/>
      <c r="AC57" s="804" t="str">
        <f t="shared" si="3"/>
        <v>Solid/Liquid/Gas</v>
      </c>
      <c r="AD57" s="564"/>
      <c r="AE57" s="800" t="s">
        <v>425</v>
      </c>
      <c r="AF57" s="573"/>
      <c r="AG57" s="573"/>
      <c r="AH57" s="574"/>
      <c r="AI57" s="573"/>
      <c r="AJ57" s="573"/>
      <c r="AK57" s="573"/>
      <c r="AL57" s="573"/>
      <c r="AM57" s="573"/>
      <c r="AN57" s="573"/>
      <c r="AO57" s="573"/>
      <c r="AP57" s="573"/>
      <c r="AQ57" s="573"/>
      <c r="AR57" s="573"/>
      <c r="AS57" s="573"/>
      <c r="AT57" s="573"/>
      <c r="AU57" s="573"/>
      <c r="AV57" s="573"/>
      <c r="AW57" s="573"/>
      <c r="AX57" s="573"/>
      <c r="AY57" s="573"/>
      <c r="AZ57" s="573"/>
      <c r="BA57" s="573"/>
      <c r="BB57" s="573"/>
      <c r="BC57" s="573"/>
      <c r="BJ57" s="560" t="s">
        <v>425</v>
      </c>
      <c r="BK57" s="560" t="s">
        <v>712</v>
      </c>
      <c r="BL57" s="560" t="s">
        <v>425</v>
      </c>
    </row>
    <row r="58" spans="1:64" s="560" customFormat="1" hidden="1">
      <c r="A58" s="810" t="s">
        <v>540</v>
      </c>
      <c r="B58" s="810" t="s">
        <v>557</v>
      </c>
      <c r="C58" s="807"/>
      <c r="D58" s="810" t="s">
        <v>37</v>
      </c>
      <c r="E58" s="569"/>
      <c r="F58" s="569"/>
      <c r="G58" s="570"/>
      <c r="H58" s="569"/>
      <c r="I58" s="569"/>
      <c r="J58" s="569"/>
      <c r="K58" s="569"/>
      <c r="L58" s="569"/>
      <c r="M58" s="569"/>
      <c r="N58" s="569"/>
      <c r="O58" s="569"/>
      <c r="P58" s="569"/>
      <c r="Q58" s="569"/>
      <c r="R58" s="569"/>
      <c r="S58" s="569"/>
      <c r="T58" s="569"/>
      <c r="U58" s="569"/>
      <c r="V58" s="569"/>
      <c r="W58" s="569"/>
      <c r="X58" s="569"/>
      <c r="Y58" s="569"/>
      <c r="Z58" s="569"/>
      <c r="AA58" s="569"/>
      <c r="AB58" s="569"/>
      <c r="AC58" s="804" t="str">
        <f t="shared" si="3"/>
        <v>Solid/Liquid/Gas</v>
      </c>
      <c r="AD58" s="564"/>
      <c r="AE58" s="800" t="s">
        <v>425</v>
      </c>
      <c r="AF58" s="573"/>
      <c r="AG58" s="573"/>
      <c r="AH58" s="574"/>
      <c r="AI58" s="573"/>
      <c r="AJ58" s="573"/>
      <c r="AK58" s="573"/>
      <c r="AL58" s="573"/>
      <c r="AM58" s="573"/>
      <c r="AN58" s="573"/>
      <c r="AO58" s="573"/>
      <c r="AP58" s="573"/>
      <c r="AQ58" s="573"/>
      <c r="AR58" s="573"/>
      <c r="AS58" s="573"/>
      <c r="AT58" s="573"/>
      <c r="AU58" s="573"/>
      <c r="AV58" s="573"/>
      <c r="AW58" s="573"/>
      <c r="AX58" s="573"/>
      <c r="AY58" s="573"/>
      <c r="AZ58" s="573"/>
      <c r="BA58" s="573"/>
      <c r="BB58" s="573"/>
      <c r="BC58" s="573"/>
      <c r="BJ58" s="560" t="s">
        <v>425</v>
      </c>
      <c r="BK58" s="560" t="s">
        <v>712</v>
      </c>
      <c r="BL58" s="560" t="s">
        <v>425</v>
      </c>
    </row>
    <row r="59" spans="1:64" s="560" customFormat="1" hidden="1">
      <c r="A59" s="810" t="s">
        <v>540</v>
      </c>
      <c r="B59" s="810" t="s">
        <v>557</v>
      </c>
      <c r="C59" s="807"/>
      <c r="D59" s="810" t="s">
        <v>38</v>
      </c>
      <c r="E59" s="566"/>
      <c r="F59" s="566"/>
      <c r="G59" s="579"/>
      <c r="H59" s="566"/>
      <c r="I59" s="566"/>
      <c r="J59" s="566"/>
      <c r="K59" s="566"/>
      <c r="L59" s="566"/>
      <c r="M59" s="566"/>
      <c r="N59" s="566"/>
      <c r="O59" s="566"/>
      <c r="P59" s="566"/>
      <c r="Q59" s="566"/>
      <c r="R59" s="566"/>
      <c r="S59" s="566"/>
      <c r="T59" s="566"/>
      <c r="U59" s="566"/>
      <c r="V59" s="566"/>
      <c r="W59" s="566"/>
      <c r="X59" s="566"/>
      <c r="Y59" s="566"/>
      <c r="Z59" s="566"/>
      <c r="AA59" s="566"/>
      <c r="AB59" s="566"/>
      <c r="AC59" s="814" t="str">
        <f t="shared" si="3"/>
        <v>Solid/Liquid/Gas</v>
      </c>
      <c r="AD59" s="564"/>
      <c r="AE59" s="801" t="s">
        <v>425</v>
      </c>
      <c r="AF59" s="575"/>
      <c r="AG59" s="575"/>
      <c r="AH59" s="576"/>
      <c r="AI59" s="575"/>
      <c r="AJ59" s="575"/>
      <c r="AK59" s="575"/>
      <c r="AL59" s="575"/>
      <c r="AM59" s="575"/>
      <c r="AN59" s="575"/>
      <c r="AO59" s="575"/>
      <c r="AP59" s="575"/>
      <c r="AQ59" s="575"/>
      <c r="AR59" s="575"/>
      <c r="AS59" s="575"/>
      <c r="AT59" s="575"/>
      <c r="AU59" s="575"/>
      <c r="AV59" s="575"/>
      <c r="AW59" s="575"/>
      <c r="AX59" s="575"/>
      <c r="AY59" s="575"/>
      <c r="AZ59" s="575"/>
      <c r="BA59" s="575"/>
      <c r="BB59" s="575"/>
      <c r="BC59" s="575"/>
      <c r="BJ59" s="560" t="s">
        <v>425</v>
      </c>
      <c r="BK59" s="560" t="s">
        <v>712</v>
      </c>
      <c r="BL59" s="560" t="s">
        <v>425</v>
      </c>
    </row>
    <row r="60" spans="1:64" s="558" customFormat="1" hidden="1">
      <c r="A60" s="777"/>
      <c r="B60" s="777"/>
      <c r="C60" s="777"/>
      <c r="D60" s="777"/>
      <c r="AC60" s="777"/>
      <c r="AD60" s="559"/>
      <c r="AE60" s="777"/>
      <c r="BJ60" s="560"/>
      <c r="BK60" s="560"/>
      <c r="BL60" s="560"/>
    </row>
    <row r="61" spans="1:64" s="560" customFormat="1" hidden="1">
      <c r="A61" s="810" t="s">
        <v>540</v>
      </c>
      <c r="B61" s="810" t="s">
        <v>40</v>
      </c>
      <c r="C61" s="807"/>
      <c r="D61" s="810" t="s">
        <v>27</v>
      </c>
      <c r="E61" s="596"/>
      <c r="F61" s="596"/>
      <c r="G61" s="596"/>
      <c r="H61" s="596"/>
      <c r="I61" s="596"/>
      <c r="J61" s="596"/>
      <c r="K61" s="596"/>
      <c r="L61" s="596"/>
      <c r="M61" s="596"/>
      <c r="N61" s="596"/>
      <c r="O61" s="596"/>
      <c r="P61" s="596"/>
      <c r="Q61" s="596"/>
      <c r="R61" s="596"/>
      <c r="S61" s="596"/>
      <c r="T61" s="596"/>
      <c r="U61" s="596"/>
      <c r="V61" s="596"/>
      <c r="W61" s="596"/>
      <c r="X61" s="596"/>
      <c r="Y61" s="596"/>
      <c r="Z61" s="596"/>
      <c r="AA61" s="596"/>
      <c r="AB61" s="596"/>
      <c r="AC61" s="807" t="str">
        <f t="shared" ref="AC61:AC72" si="4">INDEX(LangTS7,,Lang)</f>
        <v>Solid/Liquid</v>
      </c>
      <c r="AD61" s="564"/>
      <c r="AE61" s="799" t="s">
        <v>422</v>
      </c>
      <c r="AF61" s="571"/>
      <c r="AG61" s="571"/>
      <c r="AH61" s="572"/>
      <c r="AI61" s="571"/>
      <c r="AJ61" s="571"/>
      <c r="AK61" s="571"/>
      <c r="AL61" s="571"/>
      <c r="AM61" s="571"/>
      <c r="AN61" s="571"/>
      <c r="AO61" s="571"/>
      <c r="AP61" s="571"/>
      <c r="AQ61" s="571"/>
      <c r="AR61" s="571"/>
      <c r="AS61" s="571"/>
      <c r="AT61" s="571"/>
      <c r="AU61" s="571"/>
      <c r="AV61" s="571"/>
      <c r="AW61" s="571"/>
      <c r="AX61" s="571"/>
      <c r="AY61" s="571"/>
      <c r="AZ61" s="571"/>
      <c r="BA61" s="571"/>
      <c r="BB61" s="571"/>
      <c r="BC61" s="571"/>
      <c r="BJ61" s="560" t="s">
        <v>422</v>
      </c>
      <c r="BK61" s="560" t="s">
        <v>709</v>
      </c>
      <c r="BL61" s="560" t="s">
        <v>422</v>
      </c>
    </row>
    <row r="62" spans="1:64" s="560" customFormat="1" hidden="1">
      <c r="A62" s="810" t="s">
        <v>540</v>
      </c>
      <c r="B62" s="810" t="s">
        <v>40</v>
      </c>
      <c r="C62" s="807"/>
      <c r="D62" s="810" t="s">
        <v>28</v>
      </c>
      <c r="E62" s="596"/>
      <c r="F62" s="596"/>
      <c r="G62" s="596"/>
      <c r="H62" s="596"/>
      <c r="I62" s="596"/>
      <c r="J62" s="596"/>
      <c r="K62" s="596"/>
      <c r="L62" s="596"/>
      <c r="M62" s="596"/>
      <c r="N62" s="596"/>
      <c r="O62" s="596"/>
      <c r="P62" s="596"/>
      <c r="Q62" s="596"/>
      <c r="R62" s="596"/>
      <c r="S62" s="596"/>
      <c r="T62" s="596"/>
      <c r="U62" s="596"/>
      <c r="V62" s="596"/>
      <c r="W62" s="596"/>
      <c r="X62" s="596"/>
      <c r="Y62" s="596"/>
      <c r="Z62" s="596"/>
      <c r="AA62" s="596"/>
      <c r="AB62" s="596"/>
      <c r="AC62" s="807" t="str">
        <f t="shared" si="4"/>
        <v>Solid/Liquid</v>
      </c>
      <c r="AD62" s="564"/>
      <c r="AE62" s="800" t="s">
        <v>422</v>
      </c>
      <c r="AF62" s="573"/>
      <c r="AG62" s="573"/>
      <c r="AH62" s="574"/>
      <c r="AI62" s="573"/>
      <c r="AJ62" s="573"/>
      <c r="AK62" s="573"/>
      <c r="AL62" s="573"/>
      <c r="AM62" s="573"/>
      <c r="AN62" s="573"/>
      <c r="AO62" s="573"/>
      <c r="AP62" s="573"/>
      <c r="AQ62" s="573"/>
      <c r="AR62" s="573"/>
      <c r="AS62" s="573"/>
      <c r="AT62" s="573"/>
      <c r="AU62" s="573"/>
      <c r="AV62" s="573"/>
      <c r="AW62" s="573"/>
      <c r="AX62" s="573"/>
      <c r="AY62" s="573"/>
      <c r="AZ62" s="573"/>
      <c r="BA62" s="573"/>
      <c r="BB62" s="573"/>
      <c r="BC62" s="573"/>
      <c r="BJ62" s="560" t="s">
        <v>422</v>
      </c>
      <c r="BK62" s="560" t="s">
        <v>709</v>
      </c>
      <c r="BL62" s="560" t="s">
        <v>422</v>
      </c>
    </row>
    <row r="63" spans="1:64" s="560" customFormat="1" hidden="1">
      <c r="A63" s="810" t="s">
        <v>540</v>
      </c>
      <c r="B63" s="810" t="s">
        <v>40</v>
      </c>
      <c r="C63" s="807"/>
      <c r="D63" s="810" t="s">
        <v>29</v>
      </c>
      <c r="E63" s="596"/>
      <c r="F63" s="596"/>
      <c r="G63" s="596"/>
      <c r="H63" s="596"/>
      <c r="I63" s="596"/>
      <c r="J63" s="596"/>
      <c r="K63" s="596"/>
      <c r="L63" s="596"/>
      <c r="M63" s="596"/>
      <c r="N63" s="596"/>
      <c r="O63" s="596"/>
      <c r="P63" s="596"/>
      <c r="Q63" s="596"/>
      <c r="R63" s="596"/>
      <c r="S63" s="596"/>
      <c r="T63" s="596"/>
      <c r="U63" s="596"/>
      <c r="V63" s="596"/>
      <c r="W63" s="596"/>
      <c r="X63" s="596"/>
      <c r="Y63" s="596"/>
      <c r="Z63" s="596"/>
      <c r="AA63" s="596"/>
      <c r="AB63" s="596"/>
      <c r="AC63" s="807" t="str">
        <f t="shared" si="4"/>
        <v>Solid/Liquid</v>
      </c>
      <c r="AD63" s="564"/>
      <c r="AE63" s="801" t="s">
        <v>422</v>
      </c>
      <c r="AF63" s="575"/>
      <c r="AG63" s="575"/>
      <c r="AH63" s="576"/>
      <c r="AI63" s="575"/>
      <c r="AJ63" s="575"/>
      <c r="AK63" s="575"/>
      <c r="AL63" s="575"/>
      <c r="AM63" s="575"/>
      <c r="AN63" s="575"/>
      <c r="AO63" s="575"/>
      <c r="AP63" s="575"/>
      <c r="AQ63" s="575"/>
      <c r="AR63" s="575"/>
      <c r="AS63" s="575"/>
      <c r="AT63" s="575"/>
      <c r="AU63" s="575"/>
      <c r="AV63" s="575"/>
      <c r="AW63" s="575"/>
      <c r="AX63" s="575"/>
      <c r="AY63" s="575"/>
      <c r="AZ63" s="575"/>
      <c r="BA63" s="575"/>
      <c r="BB63" s="575"/>
      <c r="BC63" s="575"/>
      <c r="BJ63" s="560" t="s">
        <v>422</v>
      </c>
      <c r="BK63" s="560" t="s">
        <v>709</v>
      </c>
      <c r="BL63" s="560" t="s">
        <v>422</v>
      </c>
    </row>
    <row r="64" spans="1:64" s="560" customFormat="1" hidden="1">
      <c r="A64" s="810" t="s">
        <v>540</v>
      </c>
      <c r="B64" s="810" t="s">
        <v>40</v>
      </c>
      <c r="C64" s="807"/>
      <c r="D64" s="810" t="s">
        <v>30</v>
      </c>
      <c r="E64" s="597"/>
      <c r="F64" s="597"/>
      <c r="G64" s="597"/>
      <c r="H64" s="597"/>
      <c r="I64" s="597"/>
      <c r="J64" s="597"/>
      <c r="K64" s="597"/>
      <c r="L64" s="597"/>
      <c r="M64" s="597"/>
      <c r="N64" s="597"/>
      <c r="O64" s="597"/>
      <c r="P64" s="597"/>
      <c r="Q64" s="597"/>
      <c r="R64" s="597"/>
      <c r="S64" s="597"/>
      <c r="T64" s="597"/>
      <c r="U64" s="597"/>
      <c r="V64" s="597"/>
      <c r="W64" s="597"/>
      <c r="X64" s="597"/>
      <c r="Y64" s="597"/>
      <c r="Z64" s="597"/>
      <c r="AA64" s="597"/>
      <c r="AB64" s="597"/>
      <c r="AC64" s="812" t="str">
        <f t="shared" si="4"/>
        <v>Solid/Gas</v>
      </c>
      <c r="AD64" s="564"/>
      <c r="AE64" s="800" t="s">
        <v>423</v>
      </c>
      <c r="AF64" s="573"/>
      <c r="AG64" s="573"/>
      <c r="AH64" s="574"/>
      <c r="AI64" s="573"/>
      <c r="AJ64" s="573"/>
      <c r="AK64" s="573"/>
      <c r="AL64" s="573"/>
      <c r="AM64" s="573"/>
      <c r="AN64" s="573"/>
      <c r="AO64" s="573"/>
      <c r="AP64" s="573"/>
      <c r="AQ64" s="573"/>
      <c r="AR64" s="573"/>
      <c r="AS64" s="573"/>
      <c r="AT64" s="573"/>
      <c r="AU64" s="573"/>
      <c r="AV64" s="573"/>
      <c r="AW64" s="573"/>
      <c r="AX64" s="573"/>
      <c r="AY64" s="573"/>
      <c r="AZ64" s="573"/>
      <c r="BA64" s="573"/>
      <c r="BB64" s="573"/>
      <c r="BC64" s="573"/>
      <c r="BJ64" s="560" t="s">
        <v>423</v>
      </c>
      <c r="BK64" s="560" t="s">
        <v>710</v>
      </c>
      <c r="BL64" s="560" t="s">
        <v>423</v>
      </c>
    </row>
    <row r="65" spans="1:64" s="560" customFormat="1" hidden="1">
      <c r="A65" s="810" t="s">
        <v>540</v>
      </c>
      <c r="B65" s="810" t="s">
        <v>40</v>
      </c>
      <c r="C65" s="807"/>
      <c r="D65" s="810" t="s">
        <v>31</v>
      </c>
      <c r="E65" s="596"/>
      <c r="F65" s="596"/>
      <c r="G65" s="596"/>
      <c r="H65" s="596"/>
      <c r="I65" s="596"/>
      <c r="J65" s="596"/>
      <c r="K65" s="596"/>
      <c r="L65" s="596"/>
      <c r="M65" s="596"/>
      <c r="N65" s="596"/>
      <c r="O65" s="596"/>
      <c r="P65" s="596"/>
      <c r="Q65" s="596"/>
      <c r="R65" s="596"/>
      <c r="S65" s="596"/>
      <c r="T65" s="596"/>
      <c r="U65" s="596"/>
      <c r="V65" s="596"/>
      <c r="W65" s="596"/>
      <c r="X65" s="596"/>
      <c r="Y65" s="596"/>
      <c r="Z65" s="596"/>
      <c r="AA65" s="596"/>
      <c r="AB65" s="596"/>
      <c r="AC65" s="807" t="str">
        <f t="shared" si="4"/>
        <v>Solid/Gas</v>
      </c>
      <c r="AD65" s="564"/>
      <c r="AE65" s="800" t="s">
        <v>423</v>
      </c>
      <c r="AF65" s="573"/>
      <c r="AG65" s="573"/>
      <c r="AH65" s="574"/>
      <c r="AI65" s="573"/>
      <c r="AJ65" s="573"/>
      <c r="AK65" s="573"/>
      <c r="AL65" s="573"/>
      <c r="AM65" s="573"/>
      <c r="AN65" s="573"/>
      <c r="AO65" s="573"/>
      <c r="AP65" s="573"/>
      <c r="AQ65" s="573"/>
      <c r="AR65" s="573"/>
      <c r="AS65" s="573"/>
      <c r="AT65" s="573"/>
      <c r="AU65" s="573"/>
      <c r="AV65" s="573"/>
      <c r="AW65" s="573"/>
      <c r="AX65" s="573"/>
      <c r="AY65" s="573"/>
      <c r="AZ65" s="573"/>
      <c r="BA65" s="573"/>
      <c r="BB65" s="573"/>
      <c r="BC65" s="573"/>
      <c r="BJ65" s="560" t="s">
        <v>423</v>
      </c>
      <c r="BK65" s="560" t="s">
        <v>710</v>
      </c>
      <c r="BL65" s="560" t="s">
        <v>423</v>
      </c>
    </row>
    <row r="66" spans="1:64" s="560" customFormat="1" hidden="1">
      <c r="A66" s="810" t="s">
        <v>540</v>
      </c>
      <c r="B66" s="810" t="s">
        <v>40</v>
      </c>
      <c r="C66" s="807"/>
      <c r="D66" s="810" t="s">
        <v>32</v>
      </c>
      <c r="E66" s="598"/>
      <c r="F66" s="598"/>
      <c r="G66" s="598"/>
      <c r="H66" s="598"/>
      <c r="I66" s="598"/>
      <c r="J66" s="598"/>
      <c r="K66" s="598"/>
      <c r="L66" s="598"/>
      <c r="M66" s="598"/>
      <c r="N66" s="598"/>
      <c r="O66" s="598"/>
      <c r="P66" s="598"/>
      <c r="Q66" s="598"/>
      <c r="R66" s="598"/>
      <c r="S66" s="598"/>
      <c r="T66" s="598"/>
      <c r="U66" s="598"/>
      <c r="V66" s="598"/>
      <c r="W66" s="598"/>
      <c r="X66" s="598"/>
      <c r="Y66" s="598"/>
      <c r="Z66" s="598"/>
      <c r="AA66" s="598"/>
      <c r="AB66" s="598"/>
      <c r="AC66" s="813" t="str">
        <f t="shared" si="4"/>
        <v>Solid/Gas</v>
      </c>
      <c r="AD66" s="564"/>
      <c r="AE66" s="800" t="s">
        <v>423</v>
      </c>
      <c r="AF66" s="573"/>
      <c r="AG66" s="573"/>
      <c r="AH66" s="574"/>
      <c r="AI66" s="573"/>
      <c r="AJ66" s="573"/>
      <c r="AK66" s="573"/>
      <c r="AL66" s="573"/>
      <c r="AM66" s="573"/>
      <c r="AN66" s="573"/>
      <c r="AO66" s="573"/>
      <c r="AP66" s="573"/>
      <c r="AQ66" s="573"/>
      <c r="AR66" s="573"/>
      <c r="AS66" s="573"/>
      <c r="AT66" s="573"/>
      <c r="AU66" s="573"/>
      <c r="AV66" s="573"/>
      <c r="AW66" s="573"/>
      <c r="AX66" s="573"/>
      <c r="AY66" s="573"/>
      <c r="AZ66" s="573"/>
      <c r="BA66" s="573"/>
      <c r="BB66" s="573"/>
      <c r="BC66" s="573"/>
      <c r="BJ66" s="560" t="s">
        <v>423</v>
      </c>
      <c r="BK66" s="560" t="s">
        <v>710</v>
      </c>
      <c r="BL66" s="560" t="s">
        <v>423</v>
      </c>
    </row>
    <row r="67" spans="1:64" s="560" customFormat="1" hidden="1">
      <c r="A67" s="810" t="s">
        <v>540</v>
      </c>
      <c r="B67" s="810" t="s">
        <v>40</v>
      </c>
      <c r="C67" s="807"/>
      <c r="D67" s="810" t="s">
        <v>33</v>
      </c>
      <c r="E67" s="596"/>
      <c r="F67" s="596"/>
      <c r="G67" s="596"/>
      <c r="H67" s="596"/>
      <c r="I67" s="596"/>
      <c r="J67" s="596"/>
      <c r="K67" s="596"/>
      <c r="L67" s="596"/>
      <c r="M67" s="596"/>
      <c r="N67" s="596"/>
      <c r="O67" s="596"/>
      <c r="P67" s="596"/>
      <c r="Q67" s="596"/>
      <c r="R67" s="596"/>
      <c r="S67" s="596"/>
      <c r="T67" s="596"/>
      <c r="U67" s="596"/>
      <c r="V67" s="596"/>
      <c r="W67" s="596"/>
      <c r="X67" s="596"/>
      <c r="Y67" s="596"/>
      <c r="Z67" s="596"/>
      <c r="AA67" s="596"/>
      <c r="AB67" s="596"/>
      <c r="AC67" s="804" t="str">
        <f t="shared" si="4"/>
        <v>Liquid /Gas</v>
      </c>
      <c r="AD67" s="564"/>
      <c r="AE67" s="799" t="s">
        <v>424</v>
      </c>
      <c r="AF67" s="571"/>
      <c r="AG67" s="571"/>
      <c r="AH67" s="572"/>
      <c r="AI67" s="571"/>
      <c r="AJ67" s="571"/>
      <c r="AK67" s="571"/>
      <c r="AL67" s="571"/>
      <c r="AM67" s="571"/>
      <c r="AN67" s="571"/>
      <c r="AO67" s="571"/>
      <c r="AP67" s="571"/>
      <c r="AQ67" s="571"/>
      <c r="AR67" s="571"/>
      <c r="AS67" s="571"/>
      <c r="AT67" s="571"/>
      <c r="AU67" s="571"/>
      <c r="AV67" s="571"/>
      <c r="AW67" s="571"/>
      <c r="AX67" s="571"/>
      <c r="AY67" s="571"/>
      <c r="AZ67" s="571"/>
      <c r="BA67" s="571"/>
      <c r="BB67" s="571"/>
      <c r="BC67" s="571"/>
      <c r="BJ67" s="560" t="s">
        <v>424</v>
      </c>
      <c r="BK67" s="560" t="s">
        <v>711</v>
      </c>
      <c r="BL67" s="560" t="s">
        <v>424</v>
      </c>
    </row>
    <row r="68" spans="1:64" s="560" customFormat="1" hidden="1">
      <c r="A68" s="810" t="s">
        <v>540</v>
      </c>
      <c r="B68" s="810" t="s">
        <v>40</v>
      </c>
      <c r="C68" s="807"/>
      <c r="D68" s="810" t="s">
        <v>34</v>
      </c>
      <c r="E68" s="596"/>
      <c r="F68" s="596"/>
      <c r="G68" s="596"/>
      <c r="H68" s="596"/>
      <c r="I68" s="596"/>
      <c r="J68" s="596"/>
      <c r="K68" s="596"/>
      <c r="L68" s="596"/>
      <c r="M68" s="596"/>
      <c r="N68" s="596"/>
      <c r="O68" s="596"/>
      <c r="P68" s="596"/>
      <c r="Q68" s="596"/>
      <c r="R68" s="596"/>
      <c r="S68" s="596"/>
      <c r="T68" s="596"/>
      <c r="U68" s="596"/>
      <c r="V68" s="596"/>
      <c r="W68" s="596"/>
      <c r="X68" s="596"/>
      <c r="Y68" s="596"/>
      <c r="Z68" s="596"/>
      <c r="AA68" s="596"/>
      <c r="AB68" s="596"/>
      <c r="AC68" s="804" t="str">
        <f t="shared" si="4"/>
        <v>Liquid /Gas</v>
      </c>
      <c r="AD68" s="564"/>
      <c r="AE68" s="800" t="s">
        <v>424</v>
      </c>
      <c r="AF68" s="573"/>
      <c r="AG68" s="573"/>
      <c r="AH68" s="574"/>
      <c r="AI68" s="573"/>
      <c r="AJ68" s="573"/>
      <c r="AK68" s="573"/>
      <c r="AL68" s="573"/>
      <c r="AM68" s="573"/>
      <c r="AN68" s="573"/>
      <c r="AO68" s="573"/>
      <c r="AP68" s="573"/>
      <c r="AQ68" s="573"/>
      <c r="AR68" s="573"/>
      <c r="AS68" s="573"/>
      <c r="AT68" s="573"/>
      <c r="AU68" s="573"/>
      <c r="AV68" s="573"/>
      <c r="AW68" s="573"/>
      <c r="AX68" s="573"/>
      <c r="AY68" s="573"/>
      <c r="AZ68" s="573"/>
      <c r="BA68" s="573"/>
      <c r="BB68" s="573"/>
      <c r="BC68" s="573"/>
      <c r="BJ68" s="560" t="s">
        <v>424</v>
      </c>
      <c r="BK68" s="560" t="s">
        <v>711</v>
      </c>
      <c r="BL68" s="560" t="s">
        <v>424</v>
      </c>
    </row>
    <row r="69" spans="1:64" s="560" customFormat="1" hidden="1">
      <c r="A69" s="810" t="s">
        <v>540</v>
      </c>
      <c r="B69" s="810" t="s">
        <v>40</v>
      </c>
      <c r="C69" s="807"/>
      <c r="D69" s="810" t="s">
        <v>35</v>
      </c>
      <c r="E69" s="598"/>
      <c r="F69" s="598"/>
      <c r="G69" s="598"/>
      <c r="H69" s="598"/>
      <c r="I69" s="598"/>
      <c r="J69" s="598"/>
      <c r="K69" s="598"/>
      <c r="L69" s="598"/>
      <c r="M69" s="598"/>
      <c r="N69" s="598"/>
      <c r="O69" s="598"/>
      <c r="P69" s="598"/>
      <c r="Q69" s="598"/>
      <c r="R69" s="598"/>
      <c r="S69" s="598"/>
      <c r="T69" s="598"/>
      <c r="U69" s="598"/>
      <c r="V69" s="598"/>
      <c r="W69" s="598"/>
      <c r="X69" s="598"/>
      <c r="Y69" s="598"/>
      <c r="Z69" s="598"/>
      <c r="AA69" s="598"/>
      <c r="AB69" s="598"/>
      <c r="AC69" s="814" t="str">
        <f t="shared" si="4"/>
        <v>Liquid /Gas</v>
      </c>
      <c r="AD69" s="564"/>
      <c r="AE69" s="801" t="s">
        <v>424</v>
      </c>
      <c r="AF69" s="575"/>
      <c r="AG69" s="575"/>
      <c r="AH69" s="576"/>
      <c r="AI69" s="575"/>
      <c r="AJ69" s="575"/>
      <c r="AK69" s="575"/>
      <c r="AL69" s="575"/>
      <c r="AM69" s="575"/>
      <c r="AN69" s="575"/>
      <c r="AO69" s="575"/>
      <c r="AP69" s="575"/>
      <c r="AQ69" s="575"/>
      <c r="AR69" s="575"/>
      <c r="AS69" s="575"/>
      <c r="AT69" s="575"/>
      <c r="AU69" s="575"/>
      <c r="AV69" s="575"/>
      <c r="AW69" s="575"/>
      <c r="AX69" s="575"/>
      <c r="AY69" s="575"/>
      <c r="AZ69" s="575"/>
      <c r="BA69" s="575"/>
      <c r="BB69" s="575"/>
      <c r="BC69" s="575"/>
      <c r="BJ69" s="560" t="s">
        <v>424</v>
      </c>
      <c r="BK69" s="560" t="s">
        <v>711</v>
      </c>
      <c r="BL69" s="560" t="s">
        <v>424</v>
      </c>
    </row>
    <row r="70" spans="1:64" s="560" customFormat="1" hidden="1">
      <c r="A70" s="810" t="s">
        <v>540</v>
      </c>
      <c r="B70" s="810" t="s">
        <v>40</v>
      </c>
      <c r="C70" s="807"/>
      <c r="D70" s="810" t="s">
        <v>36</v>
      </c>
      <c r="E70" s="596"/>
      <c r="F70" s="596"/>
      <c r="G70" s="596"/>
      <c r="H70" s="596"/>
      <c r="I70" s="596"/>
      <c r="J70" s="596"/>
      <c r="K70" s="596"/>
      <c r="L70" s="596"/>
      <c r="M70" s="596"/>
      <c r="N70" s="596"/>
      <c r="O70" s="596"/>
      <c r="P70" s="596"/>
      <c r="Q70" s="596"/>
      <c r="R70" s="596"/>
      <c r="S70" s="596"/>
      <c r="T70" s="596"/>
      <c r="U70" s="596"/>
      <c r="V70" s="596"/>
      <c r="W70" s="596"/>
      <c r="X70" s="596"/>
      <c r="Y70" s="596"/>
      <c r="Z70" s="596"/>
      <c r="AA70" s="596"/>
      <c r="AB70" s="596"/>
      <c r="AC70" s="804" t="str">
        <f t="shared" si="4"/>
        <v>Solid/Liquid/Gas</v>
      </c>
      <c r="AD70" s="564"/>
      <c r="AE70" s="800" t="s">
        <v>425</v>
      </c>
      <c r="AF70" s="573"/>
      <c r="AG70" s="573"/>
      <c r="AH70" s="574"/>
      <c r="AI70" s="573"/>
      <c r="AJ70" s="573"/>
      <c r="AK70" s="573"/>
      <c r="AL70" s="573"/>
      <c r="AM70" s="573"/>
      <c r="AN70" s="573"/>
      <c r="AO70" s="573"/>
      <c r="AP70" s="573"/>
      <c r="AQ70" s="573"/>
      <c r="AR70" s="573"/>
      <c r="AS70" s="573"/>
      <c r="AT70" s="573"/>
      <c r="AU70" s="573"/>
      <c r="AV70" s="573"/>
      <c r="AW70" s="573"/>
      <c r="AX70" s="573"/>
      <c r="AY70" s="573"/>
      <c r="AZ70" s="573"/>
      <c r="BA70" s="573"/>
      <c r="BB70" s="573"/>
      <c r="BC70" s="573"/>
      <c r="BJ70" s="560" t="s">
        <v>425</v>
      </c>
      <c r="BK70" s="560" t="s">
        <v>712</v>
      </c>
      <c r="BL70" s="560" t="s">
        <v>425</v>
      </c>
    </row>
    <row r="71" spans="1:64" s="560" customFormat="1" hidden="1">
      <c r="A71" s="810" t="s">
        <v>540</v>
      </c>
      <c r="B71" s="810" t="s">
        <v>40</v>
      </c>
      <c r="C71" s="807"/>
      <c r="D71" s="810" t="s">
        <v>37</v>
      </c>
      <c r="E71" s="596"/>
      <c r="F71" s="596"/>
      <c r="G71" s="596"/>
      <c r="H71" s="596"/>
      <c r="I71" s="596"/>
      <c r="J71" s="596"/>
      <c r="K71" s="596"/>
      <c r="L71" s="596"/>
      <c r="M71" s="596"/>
      <c r="N71" s="596"/>
      <c r="O71" s="596"/>
      <c r="P71" s="596"/>
      <c r="Q71" s="596"/>
      <c r="R71" s="596"/>
      <c r="S71" s="596"/>
      <c r="T71" s="596"/>
      <c r="U71" s="596"/>
      <c r="V71" s="596"/>
      <c r="W71" s="596"/>
      <c r="X71" s="596"/>
      <c r="Y71" s="596"/>
      <c r="Z71" s="596"/>
      <c r="AA71" s="596"/>
      <c r="AB71" s="596"/>
      <c r="AC71" s="804" t="str">
        <f t="shared" si="4"/>
        <v>Solid/Liquid/Gas</v>
      </c>
      <c r="AD71" s="564"/>
      <c r="AE71" s="800" t="s">
        <v>425</v>
      </c>
      <c r="AF71" s="573"/>
      <c r="AG71" s="573"/>
      <c r="AH71" s="574"/>
      <c r="AI71" s="573"/>
      <c r="AJ71" s="573"/>
      <c r="AK71" s="573"/>
      <c r="AL71" s="573"/>
      <c r="AM71" s="573"/>
      <c r="AN71" s="573"/>
      <c r="AO71" s="573"/>
      <c r="AP71" s="573"/>
      <c r="AQ71" s="573"/>
      <c r="AR71" s="573"/>
      <c r="AS71" s="573"/>
      <c r="AT71" s="573"/>
      <c r="AU71" s="573"/>
      <c r="AV71" s="573"/>
      <c r="AW71" s="573"/>
      <c r="AX71" s="573"/>
      <c r="AY71" s="573"/>
      <c r="AZ71" s="573"/>
      <c r="BA71" s="573"/>
      <c r="BB71" s="573"/>
      <c r="BC71" s="573"/>
      <c r="BJ71" s="560" t="s">
        <v>425</v>
      </c>
      <c r="BK71" s="560" t="s">
        <v>712</v>
      </c>
      <c r="BL71" s="560" t="s">
        <v>425</v>
      </c>
    </row>
    <row r="72" spans="1:64" s="560" customFormat="1" hidden="1">
      <c r="A72" s="810" t="s">
        <v>540</v>
      </c>
      <c r="B72" s="810" t="s">
        <v>40</v>
      </c>
      <c r="C72" s="807"/>
      <c r="D72" s="810" t="s">
        <v>38</v>
      </c>
      <c r="E72" s="598"/>
      <c r="F72" s="598"/>
      <c r="G72" s="598"/>
      <c r="H72" s="598"/>
      <c r="I72" s="598"/>
      <c r="J72" s="598"/>
      <c r="K72" s="598"/>
      <c r="L72" s="598"/>
      <c r="M72" s="598"/>
      <c r="N72" s="598"/>
      <c r="O72" s="598"/>
      <c r="P72" s="598"/>
      <c r="Q72" s="598"/>
      <c r="R72" s="598"/>
      <c r="S72" s="598"/>
      <c r="T72" s="598"/>
      <c r="U72" s="598"/>
      <c r="V72" s="598"/>
      <c r="W72" s="598"/>
      <c r="X72" s="598"/>
      <c r="Y72" s="598"/>
      <c r="Z72" s="598"/>
      <c r="AA72" s="598"/>
      <c r="AB72" s="598"/>
      <c r="AC72" s="814" t="str">
        <f t="shared" si="4"/>
        <v>Solid/Liquid/Gas</v>
      </c>
      <c r="AD72" s="564"/>
      <c r="AE72" s="801" t="s">
        <v>425</v>
      </c>
      <c r="AF72" s="575"/>
      <c r="AG72" s="575"/>
      <c r="AH72" s="576"/>
      <c r="AI72" s="575"/>
      <c r="AJ72" s="575"/>
      <c r="AK72" s="575"/>
      <c r="AL72" s="575"/>
      <c r="AM72" s="575"/>
      <c r="AN72" s="575"/>
      <c r="AO72" s="575"/>
      <c r="AP72" s="575"/>
      <c r="AQ72" s="575"/>
      <c r="AR72" s="575"/>
      <c r="AS72" s="575"/>
      <c r="AT72" s="575"/>
      <c r="AU72" s="575"/>
      <c r="AV72" s="575"/>
      <c r="AW72" s="575"/>
      <c r="AX72" s="575"/>
      <c r="AY72" s="575"/>
      <c r="AZ72" s="575"/>
      <c r="BA72" s="575"/>
      <c r="BB72" s="575"/>
      <c r="BC72" s="575"/>
      <c r="BJ72" s="560" t="s">
        <v>425</v>
      </c>
      <c r="BK72" s="560" t="s">
        <v>712</v>
      </c>
      <c r="BL72" s="560" t="s">
        <v>425</v>
      </c>
    </row>
    <row r="73" spans="1:64" s="558" customFormat="1" hidden="1">
      <c r="A73" s="777"/>
      <c r="B73" s="777"/>
      <c r="C73" s="777"/>
      <c r="D73" s="777"/>
      <c r="AC73" s="777"/>
      <c r="AD73" s="559"/>
      <c r="AE73" s="777"/>
      <c r="BJ73" s="560"/>
      <c r="BK73" s="560"/>
      <c r="BL73" s="560"/>
    </row>
    <row r="74" spans="1:64" s="560" customFormat="1" hidden="1">
      <c r="A74" s="810" t="s">
        <v>540</v>
      </c>
      <c r="B74" s="810" t="s">
        <v>41</v>
      </c>
      <c r="C74" s="807"/>
      <c r="D74" s="810" t="s">
        <v>27</v>
      </c>
      <c r="E74" s="596"/>
      <c r="F74" s="596"/>
      <c r="G74" s="596"/>
      <c r="H74" s="596"/>
      <c r="I74" s="596"/>
      <c r="J74" s="596"/>
      <c r="K74" s="596"/>
      <c r="L74" s="596"/>
      <c r="M74" s="596"/>
      <c r="N74" s="596"/>
      <c r="O74" s="596"/>
      <c r="P74" s="596"/>
      <c r="Q74" s="596"/>
      <c r="R74" s="596"/>
      <c r="S74" s="596"/>
      <c r="T74" s="596"/>
      <c r="U74" s="596"/>
      <c r="V74" s="596"/>
      <c r="W74" s="596"/>
      <c r="X74" s="596"/>
      <c r="Y74" s="596"/>
      <c r="Z74" s="596"/>
      <c r="AA74" s="596"/>
      <c r="AB74" s="596"/>
      <c r="AC74" s="807" t="str">
        <f t="shared" ref="AC74:AC85" si="5">INDEX(LangTS7,,Lang)</f>
        <v>Solid/Liquid</v>
      </c>
      <c r="AD74" s="564"/>
      <c r="AE74" s="799" t="s">
        <v>422</v>
      </c>
      <c r="AF74" s="571"/>
      <c r="AG74" s="571"/>
      <c r="AH74" s="572"/>
      <c r="AI74" s="571"/>
      <c r="AJ74" s="571"/>
      <c r="AK74" s="571"/>
      <c r="AL74" s="571"/>
      <c r="AM74" s="571"/>
      <c r="AN74" s="571"/>
      <c r="AO74" s="571"/>
      <c r="AP74" s="571"/>
      <c r="AQ74" s="571"/>
      <c r="AR74" s="571"/>
      <c r="AS74" s="571"/>
      <c r="AT74" s="571"/>
      <c r="AU74" s="571"/>
      <c r="AV74" s="571"/>
      <c r="AW74" s="571"/>
      <c r="AX74" s="571"/>
      <c r="AY74" s="571"/>
      <c r="AZ74" s="571"/>
      <c r="BA74" s="571"/>
      <c r="BB74" s="571"/>
      <c r="BC74" s="571"/>
      <c r="BJ74" s="560" t="s">
        <v>422</v>
      </c>
      <c r="BK74" s="560" t="s">
        <v>709</v>
      </c>
      <c r="BL74" s="560" t="s">
        <v>422</v>
      </c>
    </row>
    <row r="75" spans="1:64" s="560" customFormat="1" hidden="1">
      <c r="A75" s="810" t="s">
        <v>540</v>
      </c>
      <c r="B75" s="810" t="s">
        <v>41</v>
      </c>
      <c r="C75" s="807"/>
      <c r="D75" s="810" t="s">
        <v>28</v>
      </c>
      <c r="E75" s="596"/>
      <c r="F75" s="596"/>
      <c r="G75" s="596"/>
      <c r="H75" s="596"/>
      <c r="I75" s="596"/>
      <c r="J75" s="596"/>
      <c r="K75" s="596"/>
      <c r="L75" s="596"/>
      <c r="M75" s="596"/>
      <c r="N75" s="596"/>
      <c r="O75" s="596"/>
      <c r="P75" s="596"/>
      <c r="Q75" s="596"/>
      <c r="R75" s="596"/>
      <c r="S75" s="596"/>
      <c r="T75" s="596"/>
      <c r="U75" s="596"/>
      <c r="V75" s="596"/>
      <c r="W75" s="596"/>
      <c r="X75" s="596"/>
      <c r="Y75" s="596"/>
      <c r="Z75" s="596"/>
      <c r="AA75" s="596"/>
      <c r="AB75" s="596"/>
      <c r="AC75" s="807" t="str">
        <f t="shared" si="5"/>
        <v>Solid/Liquid</v>
      </c>
      <c r="AD75" s="564"/>
      <c r="AE75" s="800" t="s">
        <v>422</v>
      </c>
      <c r="AF75" s="573"/>
      <c r="AG75" s="573"/>
      <c r="AH75" s="574"/>
      <c r="AI75" s="573"/>
      <c r="AJ75" s="573"/>
      <c r="AK75" s="573"/>
      <c r="AL75" s="573"/>
      <c r="AM75" s="573"/>
      <c r="AN75" s="573"/>
      <c r="AO75" s="573"/>
      <c r="AP75" s="573"/>
      <c r="AQ75" s="573"/>
      <c r="AR75" s="573"/>
      <c r="AS75" s="573"/>
      <c r="AT75" s="573"/>
      <c r="AU75" s="573"/>
      <c r="AV75" s="573"/>
      <c r="AW75" s="573"/>
      <c r="AX75" s="573"/>
      <c r="AY75" s="573"/>
      <c r="AZ75" s="573"/>
      <c r="BA75" s="573"/>
      <c r="BB75" s="573"/>
      <c r="BC75" s="573"/>
      <c r="BJ75" s="560" t="s">
        <v>422</v>
      </c>
      <c r="BK75" s="560" t="s">
        <v>709</v>
      </c>
      <c r="BL75" s="560" t="s">
        <v>422</v>
      </c>
    </row>
    <row r="76" spans="1:64" s="560" customFormat="1" hidden="1">
      <c r="A76" s="810" t="s">
        <v>540</v>
      </c>
      <c r="B76" s="810" t="s">
        <v>41</v>
      </c>
      <c r="C76" s="807"/>
      <c r="D76" s="810" t="s">
        <v>29</v>
      </c>
      <c r="E76" s="596"/>
      <c r="F76" s="596"/>
      <c r="G76" s="596"/>
      <c r="H76" s="596"/>
      <c r="I76" s="596"/>
      <c r="J76" s="596"/>
      <c r="K76" s="596"/>
      <c r="L76" s="596"/>
      <c r="M76" s="596"/>
      <c r="N76" s="596"/>
      <c r="O76" s="596"/>
      <c r="P76" s="596"/>
      <c r="Q76" s="596"/>
      <c r="R76" s="596"/>
      <c r="S76" s="596"/>
      <c r="T76" s="596"/>
      <c r="U76" s="596"/>
      <c r="V76" s="596"/>
      <c r="W76" s="596"/>
      <c r="X76" s="596"/>
      <c r="Y76" s="596"/>
      <c r="Z76" s="596"/>
      <c r="AA76" s="596"/>
      <c r="AB76" s="596"/>
      <c r="AC76" s="807" t="str">
        <f t="shared" si="5"/>
        <v>Solid/Liquid</v>
      </c>
      <c r="AD76" s="564"/>
      <c r="AE76" s="801" t="s">
        <v>422</v>
      </c>
      <c r="AF76" s="575"/>
      <c r="AG76" s="575"/>
      <c r="AH76" s="576"/>
      <c r="AI76" s="575"/>
      <c r="AJ76" s="575"/>
      <c r="AK76" s="575"/>
      <c r="AL76" s="575"/>
      <c r="AM76" s="575"/>
      <c r="AN76" s="575"/>
      <c r="AO76" s="575"/>
      <c r="AP76" s="575"/>
      <c r="AQ76" s="575"/>
      <c r="AR76" s="575"/>
      <c r="AS76" s="575"/>
      <c r="AT76" s="575"/>
      <c r="AU76" s="575"/>
      <c r="AV76" s="575"/>
      <c r="AW76" s="575"/>
      <c r="AX76" s="575"/>
      <c r="AY76" s="575"/>
      <c r="AZ76" s="575"/>
      <c r="BA76" s="575"/>
      <c r="BB76" s="575"/>
      <c r="BC76" s="575"/>
      <c r="BJ76" s="560" t="s">
        <v>422</v>
      </c>
      <c r="BK76" s="560" t="s">
        <v>709</v>
      </c>
      <c r="BL76" s="560" t="s">
        <v>422</v>
      </c>
    </row>
    <row r="77" spans="1:64" s="560" customFormat="1" hidden="1">
      <c r="A77" s="810" t="s">
        <v>540</v>
      </c>
      <c r="B77" s="810" t="s">
        <v>41</v>
      </c>
      <c r="C77" s="807"/>
      <c r="D77" s="810" t="s">
        <v>30</v>
      </c>
      <c r="E77" s="597"/>
      <c r="F77" s="597"/>
      <c r="G77" s="597"/>
      <c r="H77" s="597"/>
      <c r="I77" s="597"/>
      <c r="J77" s="597"/>
      <c r="K77" s="597"/>
      <c r="L77" s="597"/>
      <c r="M77" s="597"/>
      <c r="N77" s="597"/>
      <c r="O77" s="597"/>
      <c r="P77" s="597"/>
      <c r="Q77" s="597"/>
      <c r="R77" s="597"/>
      <c r="S77" s="597"/>
      <c r="T77" s="597"/>
      <c r="U77" s="597"/>
      <c r="V77" s="597"/>
      <c r="W77" s="597"/>
      <c r="X77" s="597"/>
      <c r="Y77" s="597"/>
      <c r="Z77" s="597"/>
      <c r="AA77" s="597"/>
      <c r="AB77" s="597"/>
      <c r="AC77" s="812" t="str">
        <f t="shared" si="5"/>
        <v>Solid/Gas</v>
      </c>
      <c r="AD77" s="564"/>
      <c r="AE77" s="800" t="s">
        <v>423</v>
      </c>
      <c r="AF77" s="573"/>
      <c r="AG77" s="573"/>
      <c r="AH77" s="574"/>
      <c r="AI77" s="573"/>
      <c r="AJ77" s="573"/>
      <c r="AK77" s="573"/>
      <c r="AL77" s="573"/>
      <c r="AM77" s="573"/>
      <c r="AN77" s="573"/>
      <c r="AO77" s="573"/>
      <c r="AP77" s="573"/>
      <c r="AQ77" s="573"/>
      <c r="AR77" s="573"/>
      <c r="AS77" s="573"/>
      <c r="AT77" s="573"/>
      <c r="AU77" s="573"/>
      <c r="AV77" s="573"/>
      <c r="AW77" s="573"/>
      <c r="AX77" s="573"/>
      <c r="AY77" s="573"/>
      <c r="AZ77" s="573"/>
      <c r="BA77" s="573"/>
      <c r="BB77" s="573"/>
      <c r="BC77" s="573"/>
      <c r="BJ77" s="560" t="s">
        <v>423</v>
      </c>
      <c r="BK77" s="560" t="s">
        <v>710</v>
      </c>
      <c r="BL77" s="560" t="s">
        <v>423</v>
      </c>
    </row>
    <row r="78" spans="1:64" s="560" customFormat="1" hidden="1">
      <c r="A78" s="810" t="s">
        <v>540</v>
      </c>
      <c r="B78" s="810" t="s">
        <v>41</v>
      </c>
      <c r="C78" s="807"/>
      <c r="D78" s="810" t="s">
        <v>31</v>
      </c>
      <c r="E78" s="596"/>
      <c r="F78" s="596"/>
      <c r="G78" s="596"/>
      <c r="H78" s="596"/>
      <c r="I78" s="596"/>
      <c r="J78" s="596"/>
      <c r="K78" s="596"/>
      <c r="L78" s="596"/>
      <c r="M78" s="596"/>
      <c r="N78" s="596"/>
      <c r="O78" s="596"/>
      <c r="P78" s="596"/>
      <c r="Q78" s="596"/>
      <c r="R78" s="596"/>
      <c r="S78" s="596"/>
      <c r="T78" s="596"/>
      <c r="U78" s="596"/>
      <c r="V78" s="596"/>
      <c r="W78" s="596"/>
      <c r="X78" s="596"/>
      <c r="Y78" s="596"/>
      <c r="Z78" s="596"/>
      <c r="AA78" s="596"/>
      <c r="AB78" s="596"/>
      <c r="AC78" s="807" t="str">
        <f t="shared" si="5"/>
        <v>Solid/Gas</v>
      </c>
      <c r="AD78" s="564"/>
      <c r="AE78" s="800" t="s">
        <v>423</v>
      </c>
      <c r="AF78" s="573"/>
      <c r="AG78" s="573"/>
      <c r="AH78" s="574"/>
      <c r="AI78" s="573"/>
      <c r="AJ78" s="573"/>
      <c r="AK78" s="573"/>
      <c r="AL78" s="573"/>
      <c r="AM78" s="573"/>
      <c r="AN78" s="573"/>
      <c r="AO78" s="573"/>
      <c r="AP78" s="573"/>
      <c r="AQ78" s="573"/>
      <c r="AR78" s="573"/>
      <c r="AS78" s="573"/>
      <c r="AT78" s="573"/>
      <c r="AU78" s="573"/>
      <c r="AV78" s="573"/>
      <c r="AW78" s="573"/>
      <c r="AX78" s="573"/>
      <c r="AY78" s="573"/>
      <c r="AZ78" s="573"/>
      <c r="BA78" s="573"/>
      <c r="BB78" s="573"/>
      <c r="BC78" s="573"/>
      <c r="BJ78" s="560" t="s">
        <v>423</v>
      </c>
      <c r="BK78" s="560" t="s">
        <v>710</v>
      </c>
      <c r="BL78" s="560" t="s">
        <v>423</v>
      </c>
    </row>
    <row r="79" spans="1:64" s="560" customFormat="1" hidden="1">
      <c r="A79" s="810" t="s">
        <v>540</v>
      </c>
      <c r="B79" s="810" t="s">
        <v>41</v>
      </c>
      <c r="C79" s="807"/>
      <c r="D79" s="810" t="s">
        <v>32</v>
      </c>
      <c r="E79" s="598"/>
      <c r="F79" s="598"/>
      <c r="G79" s="598"/>
      <c r="H79" s="598"/>
      <c r="I79" s="598"/>
      <c r="J79" s="598"/>
      <c r="K79" s="598"/>
      <c r="L79" s="598"/>
      <c r="M79" s="598"/>
      <c r="N79" s="598"/>
      <c r="O79" s="598"/>
      <c r="P79" s="598"/>
      <c r="Q79" s="598"/>
      <c r="R79" s="598"/>
      <c r="S79" s="598"/>
      <c r="T79" s="598"/>
      <c r="U79" s="598"/>
      <c r="V79" s="598"/>
      <c r="W79" s="598"/>
      <c r="X79" s="598"/>
      <c r="Y79" s="598"/>
      <c r="Z79" s="598"/>
      <c r="AA79" s="598"/>
      <c r="AB79" s="598"/>
      <c r="AC79" s="813" t="str">
        <f t="shared" si="5"/>
        <v>Solid/Gas</v>
      </c>
      <c r="AD79" s="564"/>
      <c r="AE79" s="800" t="s">
        <v>423</v>
      </c>
      <c r="AF79" s="573"/>
      <c r="AG79" s="573"/>
      <c r="AH79" s="574"/>
      <c r="AI79" s="573"/>
      <c r="AJ79" s="573"/>
      <c r="AK79" s="573"/>
      <c r="AL79" s="573"/>
      <c r="AM79" s="573"/>
      <c r="AN79" s="573"/>
      <c r="AO79" s="573"/>
      <c r="AP79" s="573"/>
      <c r="AQ79" s="573"/>
      <c r="AR79" s="573"/>
      <c r="AS79" s="573"/>
      <c r="AT79" s="573"/>
      <c r="AU79" s="573"/>
      <c r="AV79" s="573"/>
      <c r="AW79" s="573"/>
      <c r="AX79" s="573"/>
      <c r="AY79" s="573"/>
      <c r="AZ79" s="573"/>
      <c r="BA79" s="573"/>
      <c r="BB79" s="573"/>
      <c r="BC79" s="573"/>
      <c r="BJ79" s="560" t="s">
        <v>423</v>
      </c>
      <c r="BK79" s="560" t="s">
        <v>710</v>
      </c>
      <c r="BL79" s="560" t="s">
        <v>423</v>
      </c>
    </row>
    <row r="80" spans="1:64" s="560" customFormat="1" hidden="1">
      <c r="A80" s="810" t="s">
        <v>540</v>
      </c>
      <c r="B80" s="810" t="s">
        <v>41</v>
      </c>
      <c r="C80" s="807"/>
      <c r="D80" s="810" t="s">
        <v>33</v>
      </c>
      <c r="E80" s="596"/>
      <c r="F80" s="596"/>
      <c r="G80" s="596"/>
      <c r="H80" s="596"/>
      <c r="I80" s="596"/>
      <c r="J80" s="596"/>
      <c r="K80" s="596"/>
      <c r="L80" s="596"/>
      <c r="M80" s="596"/>
      <c r="N80" s="596"/>
      <c r="O80" s="596"/>
      <c r="P80" s="596"/>
      <c r="Q80" s="596"/>
      <c r="R80" s="596"/>
      <c r="S80" s="596"/>
      <c r="T80" s="596"/>
      <c r="U80" s="596"/>
      <c r="V80" s="596"/>
      <c r="W80" s="596"/>
      <c r="X80" s="596"/>
      <c r="Y80" s="596"/>
      <c r="Z80" s="596"/>
      <c r="AA80" s="596"/>
      <c r="AB80" s="596"/>
      <c r="AC80" s="804" t="str">
        <f t="shared" si="5"/>
        <v>Liquid /Gas</v>
      </c>
      <c r="AD80" s="564"/>
      <c r="AE80" s="799" t="s">
        <v>424</v>
      </c>
      <c r="AF80" s="571"/>
      <c r="AG80" s="571"/>
      <c r="AH80" s="572"/>
      <c r="AI80" s="571"/>
      <c r="AJ80" s="571"/>
      <c r="AK80" s="571"/>
      <c r="AL80" s="571"/>
      <c r="AM80" s="571"/>
      <c r="AN80" s="571"/>
      <c r="AO80" s="571"/>
      <c r="AP80" s="571"/>
      <c r="AQ80" s="571"/>
      <c r="AR80" s="571"/>
      <c r="AS80" s="571"/>
      <c r="AT80" s="571"/>
      <c r="AU80" s="571"/>
      <c r="AV80" s="571"/>
      <c r="AW80" s="571"/>
      <c r="AX80" s="571"/>
      <c r="AY80" s="571"/>
      <c r="AZ80" s="571"/>
      <c r="BA80" s="571"/>
      <c r="BB80" s="571"/>
      <c r="BC80" s="571"/>
      <c r="BJ80" s="560" t="s">
        <v>424</v>
      </c>
      <c r="BK80" s="560" t="s">
        <v>711</v>
      </c>
      <c r="BL80" s="560" t="s">
        <v>424</v>
      </c>
    </row>
    <row r="81" spans="1:208" s="560" customFormat="1" hidden="1">
      <c r="A81" s="810" t="s">
        <v>540</v>
      </c>
      <c r="B81" s="810" t="s">
        <v>41</v>
      </c>
      <c r="C81" s="807"/>
      <c r="D81" s="810" t="s">
        <v>34</v>
      </c>
      <c r="E81" s="596"/>
      <c r="F81" s="596"/>
      <c r="G81" s="596"/>
      <c r="H81" s="596"/>
      <c r="I81" s="596"/>
      <c r="J81" s="596"/>
      <c r="K81" s="596"/>
      <c r="L81" s="596"/>
      <c r="M81" s="596"/>
      <c r="N81" s="596"/>
      <c r="O81" s="596"/>
      <c r="P81" s="596"/>
      <c r="Q81" s="596"/>
      <c r="R81" s="596"/>
      <c r="S81" s="596"/>
      <c r="T81" s="596"/>
      <c r="U81" s="596"/>
      <c r="V81" s="596"/>
      <c r="W81" s="596"/>
      <c r="X81" s="596"/>
      <c r="Y81" s="596"/>
      <c r="Z81" s="596"/>
      <c r="AA81" s="596"/>
      <c r="AB81" s="596"/>
      <c r="AC81" s="804" t="str">
        <f t="shared" si="5"/>
        <v>Liquid /Gas</v>
      </c>
      <c r="AD81" s="564"/>
      <c r="AE81" s="800" t="s">
        <v>424</v>
      </c>
      <c r="AF81" s="573"/>
      <c r="AG81" s="573"/>
      <c r="AH81" s="574"/>
      <c r="AI81" s="573"/>
      <c r="AJ81" s="573"/>
      <c r="AK81" s="573"/>
      <c r="AL81" s="573"/>
      <c r="AM81" s="573"/>
      <c r="AN81" s="573"/>
      <c r="AO81" s="573"/>
      <c r="AP81" s="573"/>
      <c r="AQ81" s="573"/>
      <c r="AR81" s="573"/>
      <c r="AS81" s="573"/>
      <c r="AT81" s="573"/>
      <c r="AU81" s="573"/>
      <c r="AV81" s="573"/>
      <c r="AW81" s="573"/>
      <c r="AX81" s="573"/>
      <c r="AY81" s="573"/>
      <c r="AZ81" s="573"/>
      <c r="BA81" s="573"/>
      <c r="BB81" s="573"/>
      <c r="BC81" s="573"/>
      <c r="BJ81" s="560" t="s">
        <v>424</v>
      </c>
      <c r="BK81" s="560" t="s">
        <v>711</v>
      </c>
      <c r="BL81" s="560" t="s">
        <v>424</v>
      </c>
    </row>
    <row r="82" spans="1:208" s="560" customFormat="1" hidden="1">
      <c r="A82" s="810" t="s">
        <v>540</v>
      </c>
      <c r="B82" s="810" t="s">
        <v>41</v>
      </c>
      <c r="C82" s="807"/>
      <c r="D82" s="810" t="s">
        <v>35</v>
      </c>
      <c r="E82" s="598"/>
      <c r="F82" s="598"/>
      <c r="G82" s="598"/>
      <c r="H82" s="598"/>
      <c r="I82" s="598"/>
      <c r="J82" s="598"/>
      <c r="K82" s="598"/>
      <c r="L82" s="598"/>
      <c r="M82" s="598"/>
      <c r="N82" s="598"/>
      <c r="O82" s="598"/>
      <c r="P82" s="598"/>
      <c r="Q82" s="598"/>
      <c r="R82" s="598"/>
      <c r="S82" s="598"/>
      <c r="T82" s="598"/>
      <c r="U82" s="598"/>
      <c r="V82" s="598"/>
      <c r="W82" s="598"/>
      <c r="X82" s="598"/>
      <c r="Y82" s="598"/>
      <c r="Z82" s="598"/>
      <c r="AA82" s="598"/>
      <c r="AB82" s="598"/>
      <c r="AC82" s="814" t="str">
        <f t="shared" si="5"/>
        <v>Liquid /Gas</v>
      </c>
      <c r="AD82" s="564"/>
      <c r="AE82" s="801" t="s">
        <v>424</v>
      </c>
      <c r="AF82" s="575"/>
      <c r="AG82" s="575"/>
      <c r="AH82" s="576"/>
      <c r="AI82" s="575"/>
      <c r="AJ82" s="575"/>
      <c r="AK82" s="575"/>
      <c r="AL82" s="575"/>
      <c r="AM82" s="575"/>
      <c r="AN82" s="575"/>
      <c r="AO82" s="575"/>
      <c r="AP82" s="575"/>
      <c r="AQ82" s="575"/>
      <c r="AR82" s="575"/>
      <c r="AS82" s="575"/>
      <c r="AT82" s="575"/>
      <c r="AU82" s="575"/>
      <c r="AV82" s="575"/>
      <c r="AW82" s="575"/>
      <c r="AX82" s="575"/>
      <c r="AY82" s="575"/>
      <c r="AZ82" s="575"/>
      <c r="BA82" s="575"/>
      <c r="BB82" s="575"/>
      <c r="BC82" s="575"/>
      <c r="BJ82" s="560" t="s">
        <v>424</v>
      </c>
      <c r="BK82" s="560" t="s">
        <v>711</v>
      </c>
      <c r="BL82" s="560" t="s">
        <v>424</v>
      </c>
    </row>
    <row r="83" spans="1:208" s="560" customFormat="1" hidden="1">
      <c r="A83" s="810" t="s">
        <v>540</v>
      </c>
      <c r="B83" s="810" t="s">
        <v>41</v>
      </c>
      <c r="C83" s="807"/>
      <c r="D83" s="810" t="s">
        <v>36</v>
      </c>
      <c r="E83" s="596"/>
      <c r="F83" s="596"/>
      <c r="G83" s="596"/>
      <c r="H83" s="596"/>
      <c r="I83" s="596"/>
      <c r="J83" s="596"/>
      <c r="K83" s="596"/>
      <c r="L83" s="596"/>
      <c r="M83" s="596"/>
      <c r="N83" s="596"/>
      <c r="O83" s="596"/>
      <c r="P83" s="596"/>
      <c r="Q83" s="596"/>
      <c r="R83" s="596"/>
      <c r="S83" s="596"/>
      <c r="T83" s="596"/>
      <c r="U83" s="596"/>
      <c r="V83" s="596"/>
      <c r="W83" s="596"/>
      <c r="X83" s="596"/>
      <c r="Y83" s="596"/>
      <c r="Z83" s="596"/>
      <c r="AA83" s="596"/>
      <c r="AB83" s="596"/>
      <c r="AC83" s="804" t="str">
        <f t="shared" si="5"/>
        <v>Solid/Liquid/Gas</v>
      </c>
      <c r="AD83" s="564"/>
      <c r="AE83" s="800" t="s">
        <v>425</v>
      </c>
      <c r="AF83" s="573"/>
      <c r="AG83" s="573"/>
      <c r="AH83" s="574"/>
      <c r="AI83" s="573"/>
      <c r="AJ83" s="573"/>
      <c r="AK83" s="573"/>
      <c r="AL83" s="573"/>
      <c r="AM83" s="573"/>
      <c r="AN83" s="573"/>
      <c r="AO83" s="573"/>
      <c r="AP83" s="573"/>
      <c r="AQ83" s="573"/>
      <c r="AR83" s="573"/>
      <c r="AS83" s="573"/>
      <c r="AT83" s="573"/>
      <c r="AU83" s="573"/>
      <c r="AV83" s="573"/>
      <c r="AW83" s="573"/>
      <c r="AX83" s="573"/>
      <c r="AY83" s="573"/>
      <c r="AZ83" s="573"/>
      <c r="BA83" s="573"/>
      <c r="BB83" s="573"/>
      <c r="BC83" s="573"/>
      <c r="BJ83" s="560" t="s">
        <v>425</v>
      </c>
      <c r="BK83" s="560" t="s">
        <v>712</v>
      </c>
      <c r="BL83" s="560" t="s">
        <v>425</v>
      </c>
    </row>
    <row r="84" spans="1:208" s="560" customFormat="1" hidden="1">
      <c r="A84" s="810" t="s">
        <v>540</v>
      </c>
      <c r="B84" s="810" t="s">
        <v>41</v>
      </c>
      <c r="C84" s="807"/>
      <c r="D84" s="810" t="s">
        <v>37</v>
      </c>
      <c r="E84" s="596"/>
      <c r="F84" s="596"/>
      <c r="G84" s="596"/>
      <c r="H84" s="596"/>
      <c r="I84" s="596"/>
      <c r="J84" s="596"/>
      <c r="K84" s="596"/>
      <c r="L84" s="596"/>
      <c r="M84" s="596"/>
      <c r="N84" s="596"/>
      <c r="O84" s="596"/>
      <c r="P84" s="596"/>
      <c r="Q84" s="596"/>
      <c r="R84" s="596"/>
      <c r="S84" s="596"/>
      <c r="T84" s="596"/>
      <c r="U84" s="596"/>
      <c r="V84" s="596"/>
      <c r="W84" s="596"/>
      <c r="X84" s="596"/>
      <c r="Y84" s="596"/>
      <c r="Z84" s="596"/>
      <c r="AA84" s="596"/>
      <c r="AB84" s="596"/>
      <c r="AC84" s="804" t="str">
        <f t="shared" si="5"/>
        <v>Solid/Liquid/Gas</v>
      </c>
      <c r="AD84" s="564"/>
      <c r="AE84" s="800" t="s">
        <v>425</v>
      </c>
      <c r="AF84" s="573"/>
      <c r="AG84" s="573"/>
      <c r="AH84" s="574"/>
      <c r="AI84" s="573"/>
      <c r="AJ84" s="573"/>
      <c r="AK84" s="573"/>
      <c r="AL84" s="573"/>
      <c r="AM84" s="573"/>
      <c r="AN84" s="573"/>
      <c r="AO84" s="573"/>
      <c r="AP84" s="573"/>
      <c r="AQ84" s="573"/>
      <c r="AR84" s="573"/>
      <c r="AS84" s="573"/>
      <c r="AT84" s="573"/>
      <c r="AU84" s="573"/>
      <c r="AV84" s="573"/>
      <c r="AW84" s="573"/>
      <c r="AX84" s="573"/>
      <c r="AY84" s="573"/>
      <c r="AZ84" s="573"/>
      <c r="BA84" s="573"/>
      <c r="BB84" s="573"/>
      <c r="BC84" s="573"/>
      <c r="BJ84" s="560" t="s">
        <v>425</v>
      </c>
      <c r="BK84" s="560" t="s">
        <v>712</v>
      </c>
      <c r="BL84" s="560" t="s">
        <v>425</v>
      </c>
    </row>
    <row r="85" spans="1:208" s="560" customFormat="1" hidden="1">
      <c r="A85" s="810" t="s">
        <v>540</v>
      </c>
      <c r="B85" s="810" t="s">
        <v>41</v>
      </c>
      <c r="C85" s="807"/>
      <c r="D85" s="810" t="s">
        <v>38</v>
      </c>
      <c r="E85" s="598"/>
      <c r="F85" s="598"/>
      <c r="G85" s="598"/>
      <c r="H85" s="598"/>
      <c r="I85" s="598"/>
      <c r="J85" s="598"/>
      <c r="K85" s="598"/>
      <c r="L85" s="598"/>
      <c r="M85" s="598"/>
      <c r="N85" s="598"/>
      <c r="O85" s="598"/>
      <c r="P85" s="598"/>
      <c r="Q85" s="598"/>
      <c r="R85" s="598"/>
      <c r="S85" s="598"/>
      <c r="T85" s="598"/>
      <c r="U85" s="598"/>
      <c r="V85" s="598"/>
      <c r="W85" s="598"/>
      <c r="X85" s="598"/>
      <c r="Y85" s="598"/>
      <c r="Z85" s="598"/>
      <c r="AA85" s="598"/>
      <c r="AB85" s="598"/>
      <c r="AC85" s="814" t="str">
        <f t="shared" si="5"/>
        <v>Solid/Liquid/Gas</v>
      </c>
      <c r="AD85" s="564"/>
      <c r="AE85" s="801" t="s">
        <v>425</v>
      </c>
      <c r="AF85" s="575"/>
      <c r="AG85" s="575"/>
      <c r="AH85" s="576"/>
      <c r="AI85" s="575"/>
      <c r="AJ85" s="575"/>
      <c r="AK85" s="575"/>
      <c r="AL85" s="575"/>
      <c r="AM85" s="575"/>
      <c r="AN85" s="575"/>
      <c r="AO85" s="575"/>
      <c r="AP85" s="575"/>
      <c r="AQ85" s="575"/>
      <c r="AR85" s="575"/>
      <c r="AS85" s="575"/>
      <c r="AT85" s="575"/>
      <c r="AU85" s="575"/>
      <c r="AV85" s="575"/>
      <c r="AW85" s="575"/>
      <c r="AX85" s="575"/>
      <c r="AY85" s="575"/>
      <c r="AZ85" s="575"/>
      <c r="BA85" s="575"/>
      <c r="BB85" s="575"/>
      <c r="BC85" s="575"/>
      <c r="BJ85" s="560" t="s">
        <v>425</v>
      </c>
      <c r="BK85" s="560" t="s">
        <v>712</v>
      </c>
      <c r="BL85" s="560" t="s">
        <v>425</v>
      </c>
    </row>
    <row r="86" spans="1:208" s="558" customFormat="1" hidden="1">
      <c r="A86" s="777"/>
      <c r="B86" s="777"/>
      <c r="C86" s="777"/>
      <c r="D86" s="777"/>
      <c r="AC86" s="777"/>
      <c r="AD86" s="559"/>
      <c r="AE86" s="777"/>
      <c r="BJ86" s="560"/>
      <c r="BK86" s="560"/>
      <c r="BL86" s="560"/>
    </row>
    <row r="87" spans="1:208" s="560" customFormat="1" hidden="1">
      <c r="A87" s="810" t="s">
        <v>540</v>
      </c>
      <c r="B87" s="810" t="s">
        <v>42</v>
      </c>
      <c r="C87" s="807"/>
      <c r="D87" s="810" t="s">
        <v>36</v>
      </c>
      <c r="E87" s="596"/>
      <c r="F87" s="596"/>
      <c r="G87" s="596"/>
      <c r="H87" s="596"/>
      <c r="I87" s="596"/>
      <c r="J87" s="596"/>
      <c r="K87" s="596"/>
      <c r="L87" s="596"/>
      <c r="M87" s="596"/>
      <c r="N87" s="596"/>
      <c r="O87" s="596"/>
      <c r="P87" s="596"/>
      <c r="Q87" s="596"/>
      <c r="R87" s="596"/>
      <c r="S87" s="596"/>
      <c r="T87" s="596"/>
      <c r="U87" s="596"/>
      <c r="V87" s="596"/>
      <c r="W87" s="596"/>
      <c r="X87" s="596"/>
      <c r="Y87" s="596"/>
      <c r="Z87" s="596"/>
      <c r="AA87" s="596"/>
      <c r="AB87" s="596"/>
      <c r="AC87" s="804" t="str">
        <f>INDEX(LangTS7,,Lang)</f>
        <v>Solid/Liquid/Gas</v>
      </c>
      <c r="AD87" s="564"/>
      <c r="AE87" s="800" t="s">
        <v>425</v>
      </c>
      <c r="AF87" s="573"/>
      <c r="AG87" s="573"/>
      <c r="AH87" s="574"/>
      <c r="AI87" s="573"/>
      <c r="AJ87" s="573"/>
      <c r="AK87" s="573"/>
      <c r="AL87" s="573"/>
      <c r="AM87" s="573"/>
      <c r="AN87" s="573"/>
      <c r="AO87" s="573"/>
      <c r="AP87" s="573"/>
      <c r="AQ87" s="573"/>
      <c r="AR87" s="573"/>
      <c r="AS87" s="573"/>
      <c r="AT87" s="573"/>
      <c r="AU87" s="573"/>
      <c r="AV87" s="573"/>
      <c r="AW87" s="573"/>
      <c r="AX87" s="573"/>
      <c r="AY87" s="573"/>
      <c r="AZ87" s="573"/>
      <c r="BA87" s="573"/>
      <c r="BB87" s="573"/>
      <c r="BC87" s="573"/>
      <c r="BJ87" s="560" t="s">
        <v>425</v>
      </c>
      <c r="BK87" s="560" t="s">
        <v>712</v>
      </c>
      <c r="BL87" s="560" t="s">
        <v>425</v>
      </c>
    </row>
    <row r="88" spans="1:208" s="560" customFormat="1" hidden="1">
      <c r="A88" s="810" t="s">
        <v>540</v>
      </c>
      <c r="B88" s="810" t="s">
        <v>42</v>
      </c>
      <c r="C88" s="807"/>
      <c r="D88" s="810" t="s">
        <v>37</v>
      </c>
      <c r="E88" s="596"/>
      <c r="F88" s="596"/>
      <c r="G88" s="596"/>
      <c r="H88" s="596"/>
      <c r="I88" s="596"/>
      <c r="J88" s="596"/>
      <c r="K88" s="596"/>
      <c r="L88" s="596"/>
      <c r="M88" s="596"/>
      <c r="N88" s="596"/>
      <c r="O88" s="596"/>
      <c r="P88" s="596"/>
      <c r="Q88" s="596"/>
      <c r="R88" s="596"/>
      <c r="S88" s="596"/>
      <c r="T88" s="596"/>
      <c r="U88" s="596"/>
      <c r="V88" s="596"/>
      <c r="W88" s="596"/>
      <c r="X88" s="596"/>
      <c r="Y88" s="596"/>
      <c r="Z88" s="596"/>
      <c r="AA88" s="596"/>
      <c r="AB88" s="596"/>
      <c r="AC88" s="804" t="str">
        <f>INDEX(LangTS7,,Lang)</f>
        <v>Solid/Liquid/Gas</v>
      </c>
      <c r="AD88" s="564"/>
      <c r="AE88" s="800" t="s">
        <v>425</v>
      </c>
      <c r="AF88" s="573"/>
      <c r="AG88" s="573"/>
      <c r="AH88" s="574"/>
      <c r="AI88" s="573"/>
      <c r="AJ88" s="573"/>
      <c r="AK88" s="573"/>
      <c r="AL88" s="573"/>
      <c r="AM88" s="573"/>
      <c r="AN88" s="573"/>
      <c r="AO88" s="573"/>
      <c r="AP88" s="573"/>
      <c r="AQ88" s="573"/>
      <c r="AR88" s="573"/>
      <c r="AS88" s="573"/>
      <c r="AT88" s="573"/>
      <c r="AU88" s="573"/>
      <c r="AV88" s="573"/>
      <c r="AW88" s="573"/>
      <c r="AX88" s="573"/>
      <c r="AY88" s="573"/>
      <c r="AZ88" s="573"/>
      <c r="BA88" s="573"/>
      <c r="BB88" s="573"/>
      <c r="BC88" s="573"/>
      <c r="BJ88" s="560" t="s">
        <v>425</v>
      </c>
      <c r="BK88" s="560" t="s">
        <v>712</v>
      </c>
      <c r="BL88" s="560" t="s">
        <v>425</v>
      </c>
    </row>
    <row r="89" spans="1:208" s="560" customFormat="1" hidden="1">
      <c r="A89" s="810" t="s">
        <v>540</v>
      </c>
      <c r="B89" s="810" t="s">
        <v>42</v>
      </c>
      <c r="C89" s="807"/>
      <c r="D89" s="810" t="s">
        <v>38</v>
      </c>
      <c r="E89" s="598"/>
      <c r="F89" s="598"/>
      <c r="G89" s="598"/>
      <c r="H89" s="598"/>
      <c r="I89" s="598"/>
      <c r="J89" s="598"/>
      <c r="K89" s="598"/>
      <c r="L89" s="598"/>
      <c r="M89" s="598"/>
      <c r="N89" s="598"/>
      <c r="O89" s="598"/>
      <c r="P89" s="598"/>
      <c r="Q89" s="598"/>
      <c r="R89" s="598"/>
      <c r="S89" s="598"/>
      <c r="T89" s="598"/>
      <c r="U89" s="598"/>
      <c r="V89" s="598"/>
      <c r="W89" s="598"/>
      <c r="X89" s="598"/>
      <c r="Y89" s="598"/>
      <c r="Z89" s="598"/>
      <c r="AA89" s="598"/>
      <c r="AB89" s="598"/>
      <c r="AC89" s="814" t="str">
        <f>INDEX(LangTS7,,Lang)</f>
        <v>Solid/Liquid/Gas</v>
      </c>
      <c r="AD89" s="564"/>
      <c r="AE89" s="801" t="s">
        <v>425</v>
      </c>
      <c r="AF89" s="575"/>
      <c r="AG89" s="575"/>
      <c r="AH89" s="576"/>
      <c r="AI89" s="575"/>
      <c r="AJ89" s="575"/>
      <c r="AK89" s="575"/>
      <c r="AL89" s="575"/>
      <c r="AM89" s="575"/>
      <c r="AN89" s="575"/>
      <c r="AO89" s="575"/>
      <c r="AP89" s="575"/>
      <c r="AQ89" s="575"/>
      <c r="AR89" s="575"/>
      <c r="AS89" s="575"/>
      <c r="AT89" s="575"/>
      <c r="AU89" s="575"/>
      <c r="AV89" s="575"/>
      <c r="AW89" s="575"/>
      <c r="AX89" s="575"/>
      <c r="AY89" s="575"/>
      <c r="AZ89" s="575"/>
      <c r="BA89" s="575"/>
      <c r="BB89" s="575"/>
      <c r="BC89" s="575"/>
      <c r="BJ89" s="560" t="s">
        <v>425</v>
      </c>
      <c r="BK89" s="560" t="s">
        <v>712</v>
      </c>
      <c r="BL89" s="560" t="s">
        <v>425</v>
      </c>
    </row>
    <row r="90" spans="1:208" s="558" customFormat="1" hidden="1">
      <c r="A90" s="777"/>
      <c r="B90" s="777"/>
      <c r="C90" s="777"/>
      <c r="D90" s="777"/>
      <c r="AC90" s="777"/>
      <c r="AD90" s="559"/>
      <c r="AE90" s="777"/>
      <c r="BJ90" s="560"/>
      <c r="BK90" s="560"/>
      <c r="BL90" s="560"/>
    </row>
    <row r="91" spans="1:208" s="558" customFormat="1" ht="13.5" hidden="1" customHeight="1">
      <c r="A91" s="775" t="s">
        <v>540</v>
      </c>
      <c r="B91" s="775" t="s">
        <v>557</v>
      </c>
      <c r="C91" s="777"/>
      <c r="D91" s="793" t="s">
        <v>427</v>
      </c>
      <c r="E91" s="596"/>
      <c r="F91" s="596"/>
      <c r="G91" s="596"/>
      <c r="H91" s="596"/>
      <c r="I91" s="596"/>
      <c r="J91" s="596"/>
      <c r="K91" s="596"/>
      <c r="L91" s="596"/>
      <c r="M91" s="596"/>
      <c r="N91" s="596"/>
      <c r="O91" s="596"/>
      <c r="P91" s="596"/>
      <c r="Q91" s="596"/>
      <c r="R91" s="596"/>
      <c r="S91" s="596"/>
      <c r="T91" s="596"/>
      <c r="U91" s="596"/>
      <c r="V91" s="596"/>
      <c r="W91" s="596"/>
      <c r="X91" s="596"/>
      <c r="Y91" s="596"/>
      <c r="Z91" s="596"/>
      <c r="AA91" s="596"/>
      <c r="AB91" s="596"/>
      <c r="AC91" s="804" t="str">
        <f>INDEX(LangTS7,,Lang)</f>
        <v>Date of Peak Load Occurence</v>
      </c>
      <c r="AD91" s="559"/>
      <c r="AE91" s="802" t="s">
        <v>66</v>
      </c>
      <c r="AF91" s="589"/>
      <c r="AG91" s="589"/>
      <c r="AH91" s="590"/>
      <c r="AI91" s="589"/>
      <c r="AJ91" s="589"/>
      <c r="AK91" s="589"/>
      <c r="AL91" s="589"/>
      <c r="AM91" s="589"/>
      <c r="AN91" s="589"/>
      <c r="AO91" s="589"/>
      <c r="AP91" s="589"/>
      <c r="AQ91" s="589"/>
      <c r="AR91" s="589"/>
      <c r="AS91" s="589"/>
      <c r="AT91" s="589"/>
      <c r="AU91" s="589"/>
      <c r="AV91" s="589"/>
      <c r="AW91" s="589"/>
      <c r="AX91" s="589"/>
      <c r="AY91" s="589"/>
      <c r="AZ91" s="589"/>
      <c r="BA91" s="589"/>
      <c r="BB91" s="589"/>
      <c r="BC91" s="589"/>
      <c r="BJ91" s="560" t="s">
        <v>66</v>
      </c>
      <c r="BK91" s="560" t="s">
        <v>68</v>
      </c>
      <c r="BL91" s="560" t="s">
        <v>66</v>
      </c>
    </row>
    <row r="92" spans="1:208" s="558" customFormat="1" ht="13.5" hidden="1" customHeight="1">
      <c r="A92" s="775" t="s">
        <v>540</v>
      </c>
      <c r="B92" s="775" t="s">
        <v>557</v>
      </c>
      <c r="C92" s="777"/>
      <c r="D92" s="793" t="s">
        <v>428</v>
      </c>
      <c r="E92" s="598"/>
      <c r="F92" s="598"/>
      <c r="G92" s="598"/>
      <c r="H92" s="598"/>
      <c r="I92" s="598"/>
      <c r="J92" s="598"/>
      <c r="K92" s="598"/>
      <c r="L92" s="598"/>
      <c r="M92" s="598"/>
      <c r="N92" s="598"/>
      <c r="O92" s="598"/>
      <c r="P92" s="598"/>
      <c r="Q92" s="598"/>
      <c r="R92" s="598"/>
      <c r="S92" s="598"/>
      <c r="T92" s="598"/>
      <c r="U92" s="598"/>
      <c r="V92" s="598"/>
      <c r="W92" s="598"/>
      <c r="X92" s="598"/>
      <c r="Y92" s="598"/>
      <c r="Z92" s="598"/>
      <c r="AA92" s="598"/>
      <c r="AB92" s="598"/>
      <c r="AC92" s="808" t="str">
        <f>INDEX(LangTS7,,Lang)</f>
        <v>Time of Peak Load Occurence</v>
      </c>
      <c r="AD92" s="559"/>
      <c r="AE92" s="803" t="s">
        <v>67</v>
      </c>
      <c r="AF92" s="591"/>
      <c r="AG92" s="591"/>
      <c r="AH92" s="592"/>
      <c r="AI92" s="591"/>
      <c r="AJ92" s="591"/>
      <c r="AK92" s="591"/>
      <c r="AL92" s="591"/>
      <c r="AM92" s="591"/>
      <c r="AN92" s="591"/>
      <c r="AO92" s="591"/>
      <c r="AP92" s="591"/>
      <c r="AQ92" s="591"/>
      <c r="AR92" s="591"/>
      <c r="AS92" s="591"/>
      <c r="AT92" s="591"/>
      <c r="AU92" s="591"/>
      <c r="AV92" s="591"/>
      <c r="AW92" s="591"/>
      <c r="AX92" s="591"/>
      <c r="AY92" s="591"/>
      <c r="AZ92" s="591"/>
      <c r="BA92" s="591"/>
      <c r="BB92" s="591"/>
      <c r="BC92" s="591"/>
      <c r="BJ92" s="560" t="s">
        <v>67</v>
      </c>
      <c r="BK92" s="560" t="s">
        <v>69</v>
      </c>
      <c r="BL92" s="560" t="s">
        <v>67</v>
      </c>
    </row>
    <row r="93" spans="1:208" s="558" customFormat="1" ht="12">
      <c r="A93" s="777"/>
      <c r="B93" s="777"/>
      <c r="C93" s="777"/>
      <c r="D93" s="777"/>
      <c r="E93" s="95"/>
      <c r="F93" s="95"/>
      <c r="G93" s="95"/>
      <c r="H93" s="95"/>
      <c r="I93" s="95"/>
      <c r="J93" s="95"/>
      <c r="K93" s="95"/>
      <c r="L93" s="95"/>
      <c r="M93" s="95"/>
      <c r="N93" s="95"/>
      <c r="O93" s="95"/>
      <c r="P93" s="95"/>
      <c r="Q93" s="95"/>
      <c r="R93" s="95"/>
      <c r="S93" s="95"/>
      <c r="T93" s="95"/>
      <c r="U93" s="95"/>
      <c r="V93" s="95"/>
      <c r="W93" s="95"/>
      <c r="X93" s="95"/>
      <c r="Y93" s="95"/>
      <c r="Z93" s="95"/>
      <c r="AA93" s="95"/>
      <c r="AB93" s="95"/>
      <c r="AC93" s="777"/>
      <c r="AD93" s="95"/>
      <c r="AE93" s="95"/>
      <c r="AF93" s="95"/>
      <c r="AG93" s="95"/>
      <c r="AH93" s="95"/>
      <c r="AI93" s="95"/>
      <c r="AJ93" s="95"/>
      <c r="AK93" s="95"/>
      <c r="AL93" s="95"/>
      <c r="AM93" s="95"/>
      <c r="AN93" s="95"/>
      <c r="AO93" s="95"/>
      <c r="AP93" s="95"/>
      <c r="AQ93" s="95"/>
      <c r="AR93" s="95"/>
      <c r="AS93" s="95"/>
      <c r="AT93" s="95"/>
      <c r="AU93" s="95"/>
      <c r="AV93" s="95"/>
      <c r="AW93" s="95"/>
      <c r="AX93" s="95"/>
      <c r="AY93" s="95"/>
      <c r="AZ93" s="95"/>
      <c r="BA93" s="95"/>
      <c r="BB93" s="95"/>
      <c r="BC93" s="95"/>
      <c r="BD93" s="95"/>
      <c r="BE93" s="95"/>
      <c r="BF93" s="95"/>
      <c r="BG93" s="95"/>
      <c r="BH93" s="95"/>
      <c r="BI93" s="95"/>
      <c r="BJ93" s="95"/>
      <c r="BK93" s="95"/>
      <c r="BL93" s="95"/>
      <c r="BM93" s="95"/>
      <c r="BN93" s="95"/>
      <c r="BO93" s="95"/>
      <c r="BP93" s="95"/>
      <c r="BQ93" s="95"/>
      <c r="BR93" s="95"/>
      <c r="BS93" s="95"/>
      <c r="BT93" s="95"/>
      <c r="BU93" s="95"/>
      <c r="BV93" s="95"/>
      <c r="BW93" s="95"/>
      <c r="BX93" s="95"/>
      <c r="BY93" s="95"/>
      <c r="BZ93" s="95"/>
      <c r="CA93" s="95"/>
      <c r="CB93" s="95"/>
      <c r="CC93" s="95"/>
      <c r="CD93" s="95"/>
      <c r="CE93" s="95"/>
      <c r="CF93" s="95"/>
      <c r="CG93" s="95"/>
      <c r="CH93" s="95"/>
      <c r="CI93" s="95"/>
      <c r="CJ93" s="95"/>
      <c r="CK93" s="95"/>
      <c r="CL93" s="95"/>
      <c r="CM93" s="95"/>
      <c r="CN93" s="95"/>
      <c r="CO93" s="95"/>
      <c r="CP93" s="95"/>
      <c r="CQ93" s="95"/>
      <c r="CR93" s="95"/>
      <c r="CS93" s="95"/>
      <c r="CT93" s="95"/>
      <c r="CU93" s="95"/>
      <c r="CV93" s="95"/>
      <c r="CW93" s="95"/>
      <c r="CX93" s="95"/>
      <c r="CY93" s="95"/>
      <c r="CZ93" s="95"/>
      <c r="DA93" s="95"/>
      <c r="DB93" s="95"/>
      <c r="DC93" s="95"/>
      <c r="DD93" s="95"/>
      <c r="DE93" s="95"/>
      <c r="DF93" s="95"/>
      <c r="DG93" s="95"/>
      <c r="DH93" s="95"/>
      <c r="DI93" s="95"/>
      <c r="DJ93" s="95"/>
      <c r="DK93" s="95"/>
      <c r="DL93" s="95"/>
      <c r="DM93" s="95"/>
      <c r="DN93" s="95"/>
      <c r="DO93" s="95"/>
      <c r="DP93" s="95"/>
      <c r="DQ93" s="95"/>
      <c r="DR93" s="95"/>
      <c r="DS93" s="95"/>
      <c r="DT93" s="95"/>
      <c r="DU93" s="95"/>
      <c r="DV93" s="95"/>
      <c r="DW93" s="95"/>
      <c r="DX93" s="95"/>
      <c r="DY93" s="95"/>
      <c r="DZ93" s="95"/>
      <c r="EA93" s="95"/>
      <c r="EB93" s="95"/>
      <c r="EC93" s="95"/>
      <c r="ED93" s="95"/>
      <c r="EE93" s="95"/>
      <c r="EF93" s="95"/>
      <c r="EG93" s="95"/>
      <c r="EH93" s="95"/>
      <c r="EI93" s="95"/>
      <c r="EJ93" s="95"/>
      <c r="EK93" s="95"/>
      <c r="EL93" s="95"/>
      <c r="EM93" s="95"/>
      <c r="EN93" s="95"/>
      <c r="EO93" s="95"/>
      <c r="EP93" s="95"/>
      <c r="EQ93" s="95"/>
      <c r="ER93" s="95"/>
      <c r="ES93" s="95"/>
      <c r="ET93" s="95"/>
      <c r="EU93" s="95"/>
      <c r="EV93" s="95"/>
      <c r="EW93" s="95"/>
      <c r="EX93" s="95"/>
      <c r="EY93" s="95"/>
      <c r="EZ93" s="95"/>
      <c r="FA93" s="95"/>
      <c r="FB93" s="95"/>
      <c r="FC93" s="95"/>
      <c r="FD93" s="95"/>
      <c r="FE93" s="95"/>
      <c r="FF93" s="95"/>
      <c r="FG93" s="95"/>
      <c r="FH93" s="95"/>
      <c r="FI93" s="95"/>
      <c r="FJ93" s="95"/>
      <c r="FK93" s="95"/>
      <c r="FL93" s="95"/>
      <c r="FM93" s="95"/>
      <c r="FN93" s="95"/>
      <c r="FO93" s="95"/>
      <c r="FP93" s="95"/>
      <c r="FQ93" s="95"/>
      <c r="FR93" s="95"/>
      <c r="FS93" s="95"/>
      <c r="FT93" s="95"/>
      <c r="FU93" s="95"/>
      <c r="FV93" s="95"/>
      <c r="FW93" s="95"/>
      <c r="FX93" s="95"/>
      <c r="FY93" s="95"/>
      <c r="FZ93" s="95"/>
      <c r="GA93" s="95"/>
      <c r="GB93" s="95"/>
      <c r="GC93" s="95"/>
      <c r="GD93" s="95"/>
      <c r="GE93" s="95"/>
      <c r="GF93" s="95"/>
      <c r="GG93" s="95"/>
      <c r="GH93" s="95"/>
      <c r="GI93" s="95"/>
      <c r="GJ93" s="95"/>
      <c r="GK93" s="95"/>
      <c r="GL93" s="95"/>
      <c r="GM93" s="95"/>
      <c r="GN93" s="95"/>
      <c r="GO93" s="95"/>
      <c r="GP93" s="95"/>
      <c r="GQ93" s="95"/>
      <c r="GR93" s="95"/>
      <c r="GS93" s="95"/>
      <c r="GT93" s="95"/>
      <c r="GU93" s="95"/>
      <c r="GV93" s="95"/>
      <c r="GW93" s="95"/>
      <c r="GX93" s="95"/>
      <c r="GY93" s="95"/>
      <c r="GZ93" s="95"/>
    </row>
  </sheetData>
  <phoneticPr fontId="11" type="noConversion"/>
  <conditionalFormatting sqref="E6:Z39">
    <cfRule type="expression" dxfId="119" priority="2" stopIfTrue="1">
      <formula>E6&lt;&gt;AF6</formula>
    </cfRule>
  </conditionalFormatting>
  <conditionalFormatting sqref="AB6:AB39">
    <cfRule type="expression" dxfId="118" priority="167" stopIfTrue="1">
      <formula>AB6&lt;&gt;BC6</formula>
    </cfRule>
  </conditionalFormatting>
  <conditionalFormatting sqref="AA6:AA39">
    <cfRule type="expression" dxfId="117" priority="1" stopIfTrue="1">
      <formula>AA6&lt;&gt;BB6</formula>
    </cfRule>
  </conditionalFormatting>
  <dataValidations count="2">
    <dataValidation type="whole" operator="greaterThanOrEqual" allowBlank="1" showInputMessage="1" showErrorMessage="1" error="Positive whole numbers only / Nombres entiers positifs uniquement" sqref="AF21:BC25 AF27:BC30 AF38:BC39 AF32:BC36 AF9:BC19 E21:AB25 E27:AB30 E38:AB39 E32:AB36 E9:AB19 E48:AB59">
      <formula1>0</formula1>
    </dataValidation>
    <dataValidation type="textLength" operator="lessThan" allowBlank="1" showInputMessage="1" showErrorMessage="1" error="Whole numbers only / Nombres entiers uniquement" sqref="E91:AB92 E61:AB72 E74:AB85 E87:AB89">
      <formula1>300</formula1>
    </dataValidation>
  </dataValidations>
  <pageMargins left="0.25" right="0.25" top="0.5" bottom="0.5" header="0.5" footer="0.5"/>
  <pageSetup paperSize="9" scale="59" orientation="landscape" r:id="rId1"/>
  <headerFooter alignWithMargins="0"/>
  <legacyDrawing r:id="rId2"/>
</worksheet>
</file>

<file path=xl/worksheets/sheet67.xml><?xml version="1.0" encoding="utf-8"?>
<worksheet xmlns="http://schemas.openxmlformats.org/spreadsheetml/2006/main" xmlns:r="http://schemas.openxmlformats.org/officeDocument/2006/relationships">
  <sheetPr codeName="Sheet_TS50">
    <pageSetUpPr fitToPage="1"/>
  </sheetPr>
  <dimension ref="A1:BP93"/>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AC25" sqref="AC25"/>
    </sheetView>
  </sheetViews>
  <sheetFormatPr defaultRowHeight="12"/>
  <cols>
    <col min="1" max="1" width="8.5703125" style="777" hidden="1" customWidth="1"/>
    <col min="2" max="2" width="8" style="777" hidden="1" customWidth="1"/>
    <col min="3" max="3" width="5.5703125" style="777" hidden="1" customWidth="1"/>
    <col min="4" max="4" width="9" style="777" hidden="1" customWidth="1"/>
    <col min="5" max="28" width="8.7109375" style="95" customWidth="1"/>
    <col min="29" max="29" width="30.7109375" style="777" customWidth="1"/>
    <col min="30" max="30" width="9.140625" style="95" hidden="1" customWidth="1"/>
    <col min="31" max="31" width="31.28515625" style="777" hidden="1" customWidth="1"/>
    <col min="32" max="62" width="9.140625" style="95" hidden="1" customWidth="1"/>
    <col min="63" max="63" width="45.85546875" style="95" hidden="1" customWidth="1"/>
    <col min="64" max="68" width="9.140625" style="95" hidden="1" customWidth="1"/>
    <col min="69" max="16384" width="9.140625" style="95"/>
  </cols>
  <sheetData>
    <row r="1" spans="1:63" s="104" customFormat="1" ht="15.75" customHeight="1">
      <c r="A1" s="769"/>
      <c r="B1" s="769"/>
      <c r="C1" s="769"/>
      <c r="D1" s="769"/>
      <c r="F1" s="403" t="s">
        <v>2310</v>
      </c>
      <c r="O1" s="403" t="s">
        <v>2310</v>
      </c>
      <c r="R1" s="109"/>
      <c r="S1" s="109"/>
      <c r="T1" s="109"/>
      <c r="U1" s="109"/>
      <c r="V1" s="109"/>
      <c r="W1" s="109"/>
      <c r="X1" s="109"/>
      <c r="Y1" s="109"/>
      <c r="Z1" s="109"/>
      <c r="AA1" s="109"/>
      <c r="AC1" s="1040">
        <f ca="1">NOW()</f>
        <v>41912.572466550926</v>
      </c>
      <c r="AE1" s="777" t="s">
        <v>686</v>
      </c>
      <c r="BK1" s="95" t="s">
        <v>108</v>
      </c>
    </row>
    <row r="2" spans="1:63" s="97" customFormat="1" ht="12.75">
      <c r="A2" s="770"/>
      <c r="B2" s="770"/>
      <c r="C2" s="770"/>
      <c r="D2" s="771"/>
      <c r="E2" s="98"/>
      <c r="G2" s="98"/>
      <c r="H2" s="98"/>
      <c r="I2" s="98"/>
      <c r="J2" s="98"/>
      <c r="K2" s="98"/>
      <c r="L2" s="98"/>
      <c r="M2" s="98"/>
      <c r="N2" s="98"/>
      <c r="O2" s="98"/>
      <c r="P2" s="98"/>
      <c r="Q2" s="98"/>
      <c r="R2" s="98"/>
      <c r="S2" s="98"/>
      <c r="T2" s="98"/>
      <c r="U2" s="98"/>
      <c r="V2" s="98"/>
      <c r="W2" s="98"/>
      <c r="X2" s="98"/>
      <c r="Y2" s="98"/>
      <c r="Z2" s="98"/>
      <c r="AA2" s="98"/>
      <c r="AC2" s="1041" t="s">
        <v>2129</v>
      </c>
      <c r="AE2" s="770"/>
    </row>
    <row r="3" spans="1:63" s="99" customFormat="1">
      <c r="A3" s="772"/>
      <c r="B3" s="772"/>
      <c r="C3" s="772"/>
      <c r="D3" s="771"/>
      <c r="E3" s="98"/>
      <c r="F3" s="98"/>
      <c r="G3" s="98"/>
      <c r="H3" s="98"/>
      <c r="I3" s="98"/>
      <c r="J3" s="98"/>
      <c r="K3" s="98"/>
      <c r="L3" s="98"/>
      <c r="M3" s="98"/>
      <c r="N3" s="98"/>
      <c r="O3" s="98"/>
      <c r="P3" s="98"/>
      <c r="Q3" s="98"/>
      <c r="R3" s="98"/>
      <c r="S3" s="98"/>
      <c r="T3" s="98"/>
      <c r="U3" s="98"/>
      <c r="V3" s="98"/>
      <c r="W3" s="98"/>
      <c r="X3" s="98"/>
      <c r="Y3" s="98"/>
      <c r="Z3" s="98"/>
      <c r="AA3" s="98"/>
      <c r="AC3" s="772"/>
      <c r="AE3" s="772"/>
    </row>
    <row r="4" spans="1:63" s="99" customFormat="1">
      <c r="A4" s="759" t="s">
        <v>1304</v>
      </c>
      <c r="B4" s="759" t="s">
        <v>1302</v>
      </c>
      <c r="C4" s="759" t="s">
        <v>1303</v>
      </c>
      <c r="D4" s="760" t="s">
        <v>1305</v>
      </c>
      <c r="E4" s="98"/>
      <c r="F4" s="98"/>
      <c r="G4" s="98"/>
      <c r="H4" s="98"/>
      <c r="I4" s="98"/>
      <c r="AC4" s="771"/>
      <c r="AE4" s="772"/>
    </row>
    <row r="5" spans="1:63" s="99" customFormat="1" ht="12.75" thickBot="1">
      <c r="A5" s="761"/>
      <c r="B5" s="761" t="s">
        <v>539</v>
      </c>
      <c r="C5" s="761"/>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E5" s="778"/>
      <c r="AF5" s="227">
        <v>1990</v>
      </c>
      <c r="AG5" s="230">
        <v>1991</v>
      </c>
      <c r="AH5" s="230">
        <v>1992</v>
      </c>
      <c r="AI5" s="230">
        <v>1993</v>
      </c>
      <c r="AJ5" s="230">
        <v>1994</v>
      </c>
      <c r="AK5" s="230">
        <v>1995</v>
      </c>
      <c r="AL5" s="230">
        <v>1996</v>
      </c>
      <c r="AM5" s="230">
        <v>1997</v>
      </c>
      <c r="AN5" s="230">
        <v>1998</v>
      </c>
      <c r="AO5" s="230">
        <v>1999</v>
      </c>
      <c r="AP5" s="230">
        <v>2000</v>
      </c>
      <c r="AQ5" s="230">
        <v>2001</v>
      </c>
      <c r="AR5" s="230">
        <v>2002</v>
      </c>
      <c r="AS5" s="230">
        <v>2003</v>
      </c>
      <c r="AT5" s="230">
        <v>2004</v>
      </c>
      <c r="AU5" s="230">
        <v>2005</v>
      </c>
      <c r="AV5" s="230">
        <v>2006</v>
      </c>
      <c r="AW5" s="230">
        <v>2007</v>
      </c>
      <c r="AX5" s="230">
        <v>2008</v>
      </c>
      <c r="AY5" s="230">
        <v>2009</v>
      </c>
      <c r="AZ5" s="230">
        <v>2010</v>
      </c>
      <c r="BA5" s="230">
        <v>2011</v>
      </c>
      <c r="BB5" s="230">
        <v>2012</v>
      </c>
      <c r="BC5" s="230">
        <v>2013</v>
      </c>
    </row>
    <row r="6" spans="1:63" s="99" customFormat="1" ht="18" customHeight="1" thickBot="1">
      <c r="A6" s="772"/>
      <c r="B6" s="772"/>
      <c r="C6" s="772"/>
      <c r="D6" s="772"/>
      <c r="E6" s="112"/>
      <c r="F6" s="112"/>
      <c r="G6" s="112"/>
      <c r="H6" s="112"/>
      <c r="I6" s="112"/>
      <c r="J6" s="113"/>
      <c r="K6" s="113"/>
      <c r="L6" s="113"/>
      <c r="M6" s="113"/>
      <c r="N6" s="113"/>
      <c r="O6" s="113"/>
      <c r="P6" s="113"/>
      <c r="AC6" s="1046" t="s">
        <v>2215</v>
      </c>
      <c r="AE6" s="815" t="s">
        <v>703</v>
      </c>
      <c r="AF6" s="249"/>
      <c r="BK6" s="237" t="s">
        <v>720</v>
      </c>
    </row>
    <row r="7" spans="1:63" s="99" customFormat="1" ht="18" customHeight="1">
      <c r="A7" s="772"/>
      <c r="B7" s="772"/>
      <c r="C7" s="772"/>
      <c r="D7" s="772"/>
      <c r="E7" s="639"/>
      <c r="F7" s="639"/>
      <c r="G7" s="639"/>
      <c r="H7" s="639"/>
      <c r="I7" s="639"/>
      <c r="J7" s="640"/>
      <c r="K7" s="640"/>
      <c r="L7" s="640"/>
      <c r="M7" s="640"/>
      <c r="N7" s="640"/>
      <c r="O7" s="640"/>
      <c r="P7" s="640"/>
      <c r="Q7" s="640"/>
      <c r="R7" s="640"/>
      <c r="S7" s="640"/>
      <c r="T7" s="640"/>
      <c r="U7" s="640"/>
      <c r="V7" s="640"/>
      <c r="W7" s="640"/>
      <c r="X7" s="640"/>
      <c r="Y7" s="640"/>
      <c r="Z7" s="640"/>
      <c r="AA7" s="640"/>
      <c r="AB7" s="640"/>
      <c r="AC7" s="752" t="s">
        <v>2283</v>
      </c>
      <c r="AE7" s="796" t="s">
        <v>687</v>
      </c>
      <c r="AF7" s="640"/>
      <c r="AG7" s="640"/>
      <c r="AH7" s="640"/>
      <c r="AI7" s="640"/>
      <c r="AJ7" s="640"/>
      <c r="AK7" s="640"/>
      <c r="AL7" s="640"/>
      <c r="AM7" s="640"/>
      <c r="AN7" s="640"/>
      <c r="AO7" s="640"/>
      <c r="AP7" s="640"/>
      <c r="AQ7" s="640"/>
      <c r="AR7" s="640"/>
      <c r="AS7" s="640"/>
      <c r="AT7" s="640"/>
      <c r="AU7" s="640"/>
      <c r="AV7" s="640"/>
      <c r="AW7" s="640"/>
      <c r="AX7" s="640"/>
      <c r="AY7" s="640"/>
      <c r="AZ7" s="640"/>
      <c r="BA7" s="640"/>
      <c r="BB7" s="640"/>
      <c r="BC7" s="640"/>
      <c r="BK7" s="235"/>
    </row>
    <row r="8" spans="1:63" ht="13.5" customHeight="1">
      <c r="A8" s="775" t="s">
        <v>540</v>
      </c>
      <c r="B8" s="775" t="s">
        <v>248</v>
      </c>
      <c r="D8" s="793" t="s">
        <v>575</v>
      </c>
      <c r="E8" s="725">
        <f>SUM(E9:E10,E13:E19)</f>
        <v>0</v>
      </c>
      <c r="F8" s="725">
        <f t="shared" ref="F8:O8" si="0">SUM(F9:F10,F13:F19)</f>
        <v>0</v>
      </c>
      <c r="G8" s="725">
        <f t="shared" si="0"/>
        <v>0</v>
      </c>
      <c r="H8" s="725">
        <f t="shared" si="0"/>
        <v>0</v>
      </c>
      <c r="I8" s="725">
        <f t="shared" si="0"/>
        <v>0</v>
      </c>
      <c r="J8" s="725">
        <f t="shared" si="0"/>
        <v>0</v>
      </c>
      <c r="K8" s="725">
        <f t="shared" si="0"/>
        <v>0</v>
      </c>
      <c r="L8" s="725">
        <f t="shared" si="0"/>
        <v>0</v>
      </c>
      <c r="M8" s="725">
        <f t="shared" si="0"/>
        <v>0</v>
      </c>
      <c r="N8" s="725">
        <f t="shared" si="0"/>
        <v>0</v>
      </c>
      <c r="O8" s="725">
        <f t="shared" si="0"/>
        <v>0</v>
      </c>
      <c r="P8" s="725">
        <f>SUM(P9:P10,P13:P19)</f>
        <v>0</v>
      </c>
      <c r="Q8" s="725">
        <f>SUM(Q9:Q10,Q13:Q19)</f>
        <v>0</v>
      </c>
      <c r="R8" s="725">
        <f>SUM(R9:R10,R13:R19)</f>
        <v>0</v>
      </c>
      <c r="S8" s="725">
        <f>SUM(S9:S10,S13:S19)</f>
        <v>0</v>
      </c>
      <c r="T8" s="725">
        <f>SUM(T9:T10,T13:T19)</f>
        <v>0</v>
      </c>
      <c r="U8" s="725">
        <f t="shared" ref="U8:AB8" si="1">SUM(U9:U10,U13:U19)</f>
        <v>0</v>
      </c>
      <c r="V8" s="725">
        <f t="shared" si="1"/>
        <v>0</v>
      </c>
      <c r="W8" s="725">
        <f t="shared" si="1"/>
        <v>0</v>
      </c>
      <c r="X8" s="725">
        <f>SUM(X9:X10,X13:X19)</f>
        <v>0</v>
      </c>
      <c r="Y8" s="725">
        <f>SUM(Y9:Y10,Y13:Y19)</f>
        <v>0</v>
      </c>
      <c r="Z8" s="725">
        <f>SUM(Z9:Z10,Z13:Z19)</f>
        <v>0</v>
      </c>
      <c r="AA8" s="725">
        <f>SUM(AA9:AA10,AA13:AA19)</f>
        <v>0</v>
      </c>
      <c r="AB8" s="725">
        <f t="shared" si="1"/>
        <v>0</v>
      </c>
      <c r="AC8" s="1080" t="s">
        <v>2284</v>
      </c>
      <c r="AE8" s="796" t="s">
        <v>688</v>
      </c>
      <c r="AF8" s="115">
        <f t="shared" ref="AF8:BC8" si="2">SUM(AF9:AF10,AF13:AF19)</f>
        <v>0</v>
      </c>
      <c r="AG8" s="115">
        <f t="shared" si="2"/>
        <v>0</v>
      </c>
      <c r="AH8" s="115">
        <f t="shared" si="2"/>
        <v>0</v>
      </c>
      <c r="AI8" s="115">
        <f t="shared" si="2"/>
        <v>0</v>
      </c>
      <c r="AJ8" s="115">
        <f t="shared" si="2"/>
        <v>0</v>
      </c>
      <c r="AK8" s="115">
        <f t="shared" si="2"/>
        <v>0</v>
      </c>
      <c r="AL8" s="115">
        <f t="shared" si="2"/>
        <v>0</v>
      </c>
      <c r="AM8" s="115">
        <f t="shared" si="2"/>
        <v>0</v>
      </c>
      <c r="AN8" s="115">
        <f t="shared" si="2"/>
        <v>0</v>
      </c>
      <c r="AO8" s="115">
        <f t="shared" si="2"/>
        <v>0</v>
      </c>
      <c r="AP8" s="115">
        <f t="shared" si="2"/>
        <v>0</v>
      </c>
      <c r="AQ8" s="115">
        <f t="shared" si="2"/>
        <v>0</v>
      </c>
      <c r="AR8" s="115">
        <f t="shared" si="2"/>
        <v>0</v>
      </c>
      <c r="AS8" s="115">
        <f t="shared" si="2"/>
        <v>0</v>
      </c>
      <c r="AT8" s="115">
        <f t="shared" si="2"/>
        <v>0</v>
      </c>
      <c r="AU8" s="115">
        <f t="shared" si="2"/>
        <v>0</v>
      </c>
      <c r="AV8" s="115">
        <f t="shared" si="2"/>
        <v>0</v>
      </c>
      <c r="AW8" s="115">
        <f t="shared" si="2"/>
        <v>0</v>
      </c>
      <c r="AX8" s="115">
        <f t="shared" si="2"/>
        <v>0</v>
      </c>
      <c r="AY8" s="115">
        <f>SUM(AY9:AY10,AY13:AY19)</f>
        <v>0</v>
      </c>
      <c r="AZ8" s="115">
        <f>SUM(AZ9:AZ10,AZ13:AZ19)</f>
        <v>0</v>
      </c>
      <c r="BA8" s="115">
        <f>SUM(BA9:BA10,BA13:BA19)</f>
        <v>0</v>
      </c>
      <c r="BB8" s="115">
        <f>SUM(BB9:BB10,BB13:BB19)</f>
        <v>0</v>
      </c>
      <c r="BC8" s="115">
        <f t="shared" si="2"/>
        <v>0</v>
      </c>
      <c r="BK8" s="195"/>
    </row>
    <row r="9" spans="1:63" ht="13.5" customHeight="1">
      <c r="A9" s="775" t="s">
        <v>540</v>
      </c>
      <c r="B9" s="775" t="s">
        <v>248</v>
      </c>
      <c r="D9" s="793" t="s">
        <v>563</v>
      </c>
      <c r="E9" s="118">
        <v>0</v>
      </c>
      <c r="F9" s="118">
        <v>0</v>
      </c>
      <c r="G9" s="118">
        <v>0</v>
      </c>
      <c r="H9" s="118">
        <v>0</v>
      </c>
      <c r="I9" s="118">
        <v>0</v>
      </c>
      <c r="J9" s="118">
        <v>0</v>
      </c>
      <c r="K9" s="118">
        <v>0</v>
      </c>
      <c r="L9" s="118">
        <v>0</v>
      </c>
      <c r="M9" s="118">
        <v>0</v>
      </c>
      <c r="N9" s="118">
        <v>0</v>
      </c>
      <c r="O9" s="118">
        <v>0</v>
      </c>
      <c r="P9" s="118">
        <v>0</v>
      </c>
      <c r="Q9" s="118">
        <v>0</v>
      </c>
      <c r="R9" s="118">
        <v>0</v>
      </c>
      <c r="S9" s="118">
        <v>0</v>
      </c>
      <c r="T9" s="118">
        <v>0</v>
      </c>
      <c r="U9" s="118">
        <v>0</v>
      </c>
      <c r="V9" s="118">
        <v>0</v>
      </c>
      <c r="W9" s="118">
        <v>0</v>
      </c>
      <c r="X9" s="118">
        <v>0</v>
      </c>
      <c r="Y9" s="118">
        <v>0</v>
      </c>
      <c r="Z9" s="118">
        <v>0</v>
      </c>
      <c r="AA9" s="118">
        <v>0</v>
      </c>
      <c r="AB9" s="118">
        <v>0</v>
      </c>
      <c r="AC9" s="1081" t="s">
        <v>2131</v>
      </c>
      <c r="AE9" s="796" t="s">
        <v>760</v>
      </c>
      <c r="AF9" s="118">
        <v>0</v>
      </c>
      <c r="AG9" s="118">
        <v>0</v>
      </c>
      <c r="AH9" s="118">
        <v>0</v>
      </c>
      <c r="AI9" s="118">
        <v>0</v>
      </c>
      <c r="AJ9" s="118">
        <v>0</v>
      </c>
      <c r="AK9" s="118">
        <v>0</v>
      </c>
      <c r="AL9" s="118">
        <v>0</v>
      </c>
      <c r="AM9" s="118">
        <v>0</v>
      </c>
      <c r="AN9" s="118">
        <v>0</v>
      </c>
      <c r="AO9" s="118">
        <v>0</v>
      </c>
      <c r="AP9" s="118">
        <v>0</v>
      </c>
      <c r="AQ9" s="118">
        <v>0</v>
      </c>
      <c r="AR9" s="118">
        <v>0</v>
      </c>
      <c r="AS9" s="118">
        <v>0</v>
      </c>
      <c r="AT9" s="118">
        <v>0</v>
      </c>
      <c r="AU9" s="118">
        <v>0</v>
      </c>
      <c r="AV9" s="118">
        <v>0</v>
      </c>
      <c r="AW9" s="118">
        <v>0</v>
      </c>
      <c r="AX9" s="118">
        <v>0</v>
      </c>
      <c r="AY9" s="118">
        <v>0</v>
      </c>
      <c r="AZ9" s="118">
        <v>0</v>
      </c>
      <c r="BA9" s="118">
        <v>0</v>
      </c>
      <c r="BB9" s="118">
        <v>0</v>
      </c>
      <c r="BC9" s="118">
        <v>0</v>
      </c>
      <c r="BK9" s="195"/>
    </row>
    <row r="10" spans="1:63" ht="13.5" customHeight="1">
      <c r="A10" s="775" t="s">
        <v>540</v>
      </c>
      <c r="B10" s="775" t="s">
        <v>248</v>
      </c>
      <c r="D10" s="793" t="s">
        <v>564</v>
      </c>
      <c r="E10" s="118">
        <v>0</v>
      </c>
      <c r="F10" s="118">
        <v>0</v>
      </c>
      <c r="G10" s="118">
        <v>0</v>
      </c>
      <c r="H10" s="118">
        <v>0</v>
      </c>
      <c r="I10" s="118">
        <v>0</v>
      </c>
      <c r="J10" s="118">
        <v>0</v>
      </c>
      <c r="K10" s="118">
        <v>0</v>
      </c>
      <c r="L10" s="118">
        <v>0</v>
      </c>
      <c r="M10" s="118">
        <v>0</v>
      </c>
      <c r="N10" s="118">
        <v>0</v>
      </c>
      <c r="O10" s="118">
        <v>0</v>
      </c>
      <c r="P10" s="118">
        <v>0</v>
      </c>
      <c r="Q10" s="118">
        <v>0</v>
      </c>
      <c r="R10" s="118">
        <v>0</v>
      </c>
      <c r="S10" s="118">
        <v>0</v>
      </c>
      <c r="T10" s="118">
        <v>0</v>
      </c>
      <c r="U10" s="118">
        <v>0</v>
      </c>
      <c r="V10" s="118">
        <v>0</v>
      </c>
      <c r="W10" s="118">
        <v>0</v>
      </c>
      <c r="X10" s="118">
        <v>0</v>
      </c>
      <c r="Y10" s="118">
        <v>0</v>
      </c>
      <c r="Z10" s="118">
        <v>0</v>
      </c>
      <c r="AA10" s="118">
        <v>0</v>
      </c>
      <c r="AB10" s="118">
        <v>0</v>
      </c>
      <c r="AC10" s="1082" t="s">
        <v>2285</v>
      </c>
      <c r="AE10" s="796" t="s">
        <v>761</v>
      </c>
      <c r="AF10" s="118">
        <v>0</v>
      </c>
      <c r="AG10" s="118">
        <v>0</v>
      </c>
      <c r="AH10" s="118">
        <v>0</v>
      </c>
      <c r="AI10" s="118">
        <v>0</v>
      </c>
      <c r="AJ10" s="118">
        <v>0</v>
      </c>
      <c r="AK10" s="118">
        <v>0</v>
      </c>
      <c r="AL10" s="118">
        <v>0</v>
      </c>
      <c r="AM10" s="118">
        <v>0</v>
      </c>
      <c r="AN10" s="118">
        <v>0</v>
      </c>
      <c r="AO10" s="118">
        <v>0</v>
      </c>
      <c r="AP10" s="118">
        <v>0</v>
      </c>
      <c r="AQ10" s="118">
        <v>0</v>
      </c>
      <c r="AR10" s="118">
        <v>0</v>
      </c>
      <c r="AS10" s="118">
        <v>0</v>
      </c>
      <c r="AT10" s="118">
        <v>0</v>
      </c>
      <c r="AU10" s="118">
        <v>0</v>
      </c>
      <c r="AV10" s="118">
        <v>0</v>
      </c>
      <c r="AW10" s="118">
        <v>0</v>
      </c>
      <c r="AX10" s="118">
        <v>0</v>
      </c>
      <c r="AY10" s="118">
        <v>0</v>
      </c>
      <c r="AZ10" s="118">
        <v>0</v>
      </c>
      <c r="BA10" s="118">
        <v>0</v>
      </c>
      <c r="BB10" s="118">
        <v>0</v>
      </c>
      <c r="BC10" s="118">
        <v>0</v>
      </c>
      <c r="BK10" s="195"/>
    </row>
    <row r="11" spans="1:63" ht="13.5" customHeight="1">
      <c r="A11" s="775" t="s">
        <v>540</v>
      </c>
      <c r="B11" s="775" t="s">
        <v>248</v>
      </c>
      <c r="D11" s="793" t="s">
        <v>55</v>
      </c>
      <c r="E11" s="116">
        <v>0</v>
      </c>
      <c r="F11" s="116">
        <v>0</v>
      </c>
      <c r="G11" s="117">
        <v>0</v>
      </c>
      <c r="H11" s="116">
        <v>0</v>
      </c>
      <c r="I11" s="116">
        <v>0</v>
      </c>
      <c r="J11" s="116">
        <v>0</v>
      </c>
      <c r="K11" s="116">
        <v>0</v>
      </c>
      <c r="L11" s="116">
        <v>0</v>
      </c>
      <c r="M11" s="116">
        <v>0</v>
      </c>
      <c r="N11" s="116">
        <v>0</v>
      </c>
      <c r="O11" s="116">
        <v>0</v>
      </c>
      <c r="P11" s="116">
        <v>0</v>
      </c>
      <c r="Q11" s="116">
        <v>0</v>
      </c>
      <c r="R11" s="116">
        <v>0</v>
      </c>
      <c r="S11" s="116">
        <v>0</v>
      </c>
      <c r="T11" s="116">
        <v>0</v>
      </c>
      <c r="U11" s="116">
        <v>0</v>
      </c>
      <c r="V11" s="116">
        <v>0</v>
      </c>
      <c r="W11" s="116">
        <v>0</v>
      </c>
      <c r="X11" s="116">
        <v>0</v>
      </c>
      <c r="Y11" s="116">
        <v>0</v>
      </c>
      <c r="Z11" s="116">
        <v>0</v>
      </c>
      <c r="AA11" s="116">
        <v>0</v>
      </c>
      <c r="AB11" s="116">
        <v>0</v>
      </c>
      <c r="AC11" s="1083" t="s">
        <v>2286</v>
      </c>
      <c r="AD11"/>
      <c r="AE11" s="796" t="s">
        <v>1066</v>
      </c>
      <c r="AF11" s="116">
        <v>0</v>
      </c>
      <c r="AG11" s="116">
        <v>0</v>
      </c>
      <c r="AH11" s="116">
        <v>0</v>
      </c>
      <c r="AI11" s="116">
        <v>0</v>
      </c>
      <c r="AJ11" s="116">
        <v>0</v>
      </c>
      <c r="AK11" s="116">
        <v>0</v>
      </c>
      <c r="AL11" s="116">
        <v>0</v>
      </c>
      <c r="AM11" s="116">
        <v>0</v>
      </c>
      <c r="AN11" s="116">
        <v>0</v>
      </c>
      <c r="AO11" s="116">
        <v>0</v>
      </c>
      <c r="AP11" s="116">
        <v>0</v>
      </c>
      <c r="AQ11" s="116">
        <v>0</v>
      </c>
      <c r="AR11" s="116">
        <v>0</v>
      </c>
      <c r="AS11" s="116">
        <v>0</v>
      </c>
      <c r="AT11" s="116">
        <v>0</v>
      </c>
      <c r="AU11" s="116">
        <v>0</v>
      </c>
      <c r="AV11" s="116">
        <v>0</v>
      </c>
      <c r="AW11" s="116">
        <v>0</v>
      </c>
      <c r="AX11" s="116">
        <v>0</v>
      </c>
      <c r="AY11" s="116">
        <v>0</v>
      </c>
      <c r="AZ11" s="116">
        <v>0</v>
      </c>
      <c r="BA11" s="116">
        <v>0</v>
      </c>
      <c r="BB11" s="116">
        <v>0</v>
      </c>
      <c r="BC11" s="116">
        <v>0</v>
      </c>
      <c r="BK11" s="653"/>
    </row>
    <row r="12" spans="1:63" ht="13.5" customHeight="1">
      <c r="A12" s="775" t="s">
        <v>540</v>
      </c>
      <c r="B12" s="775" t="s">
        <v>248</v>
      </c>
      <c r="D12" s="793" t="s">
        <v>565</v>
      </c>
      <c r="E12" s="116">
        <v>0</v>
      </c>
      <c r="F12" s="116">
        <v>0</v>
      </c>
      <c r="G12" s="117">
        <v>0</v>
      </c>
      <c r="H12" s="116">
        <v>0</v>
      </c>
      <c r="I12" s="116">
        <v>0</v>
      </c>
      <c r="J12" s="116">
        <v>0</v>
      </c>
      <c r="K12" s="116">
        <v>0</v>
      </c>
      <c r="L12" s="116">
        <v>0</v>
      </c>
      <c r="M12" s="116">
        <v>0</v>
      </c>
      <c r="N12" s="116">
        <v>0</v>
      </c>
      <c r="O12" s="116">
        <v>0</v>
      </c>
      <c r="P12" s="116">
        <v>0</v>
      </c>
      <c r="Q12" s="116">
        <v>0</v>
      </c>
      <c r="R12" s="116">
        <v>0</v>
      </c>
      <c r="S12" s="116">
        <v>0</v>
      </c>
      <c r="T12" s="116">
        <v>0</v>
      </c>
      <c r="U12" s="116">
        <v>0</v>
      </c>
      <c r="V12" s="116">
        <v>0</v>
      </c>
      <c r="W12" s="116">
        <v>0</v>
      </c>
      <c r="X12" s="116">
        <v>0</v>
      </c>
      <c r="Y12" s="116">
        <v>0</v>
      </c>
      <c r="Z12" s="116">
        <v>0</v>
      </c>
      <c r="AA12" s="116">
        <v>0</v>
      </c>
      <c r="AB12" s="116">
        <v>0</v>
      </c>
      <c r="AC12" s="1083" t="s">
        <v>2287</v>
      </c>
      <c r="AD12"/>
      <c r="AE12" s="796" t="s">
        <v>689</v>
      </c>
      <c r="AF12" s="116">
        <v>0</v>
      </c>
      <c r="AG12" s="116">
        <v>0</v>
      </c>
      <c r="AH12" s="116">
        <v>0</v>
      </c>
      <c r="AI12" s="116">
        <v>0</v>
      </c>
      <c r="AJ12" s="116">
        <v>0</v>
      </c>
      <c r="AK12" s="116">
        <v>0</v>
      </c>
      <c r="AL12" s="116">
        <v>0</v>
      </c>
      <c r="AM12" s="116">
        <v>0</v>
      </c>
      <c r="AN12" s="116">
        <v>0</v>
      </c>
      <c r="AO12" s="116">
        <v>0</v>
      </c>
      <c r="AP12" s="116">
        <v>0</v>
      </c>
      <c r="AQ12" s="116">
        <v>0</v>
      </c>
      <c r="AR12" s="116">
        <v>0</v>
      </c>
      <c r="AS12" s="116">
        <v>0</v>
      </c>
      <c r="AT12" s="116">
        <v>0</v>
      </c>
      <c r="AU12" s="116">
        <v>0</v>
      </c>
      <c r="AV12" s="116">
        <v>0</v>
      </c>
      <c r="AW12" s="116">
        <v>0</v>
      </c>
      <c r="AX12" s="116">
        <v>0</v>
      </c>
      <c r="AY12" s="116">
        <v>0</v>
      </c>
      <c r="AZ12" s="116">
        <v>0</v>
      </c>
      <c r="BA12" s="116">
        <v>0</v>
      </c>
      <c r="BB12" s="116">
        <v>0</v>
      </c>
      <c r="BC12" s="116">
        <v>0</v>
      </c>
      <c r="BK12" s="653"/>
    </row>
    <row r="13" spans="1:63" ht="13.5" customHeight="1">
      <c r="A13" s="775" t="s">
        <v>540</v>
      </c>
      <c r="B13" s="775" t="s">
        <v>248</v>
      </c>
      <c r="D13" s="793" t="s">
        <v>566</v>
      </c>
      <c r="E13" s="118">
        <v>0</v>
      </c>
      <c r="F13" s="118">
        <v>0</v>
      </c>
      <c r="G13" s="118">
        <v>0</v>
      </c>
      <c r="H13" s="118">
        <v>0</v>
      </c>
      <c r="I13" s="118">
        <v>0</v>
      </c>
      <c r="J13" s="118">
        <v>0</v>
      </c>
      <c r="K13" s="118">
        <v>0</v>
      </c>
      <c r="L13" s="118">
        <v>0</v>
      </c>
      <c r="M13" s="118">
        <v>0</v>
      </c>
      <c r="N13" s="118">
        <v>0</v>
      </c>
      <c r="O13" s="118">
        <v>0</v>
      </c>
      <c r="P13" s="118">
        <v>0</v>
      </c>
      <c r="Q13" s="118">
        <v>0</v>
      </c>
      <c r="R13" s="118">
        <v>0</v>
      </c>
      <c r="S13" s="118">
        <v>0</v>
      </c>
      <c r="T13" s="118">
        <v>0</v>
      </c>
      <c r="U13" s="118">
        <v>0</v>
      </c>
      <c r="V13" s="118">
        <v>0</v>
      </c>
      <c r="W13" s="118">
        <v>0</v>
      </c>
      <c r="X13" s="118">
        <v>0</v>
      </c>
      <c r="Y13" s="118">
        <v>0</v>
      </c>
      <c r="Z13" s="118">
        <v>0</v>
      </c>
      <c r="AA13" s="118">
        <v>0</v>
      </c>
      <c r="AB13" s="118">
        <v>0</v>
      </c>
      <c r="AC13" s="1082" t="s">
        <v>2134</v>
      </c>
      <c r="AE13" s="796" t="s">
        <v>762</v>
      </c>
      <c r="AF13" s="118">
        <v>0</v>
      </c>
      <c r="AG13" s="118">
        <v>0</v>
      </c>
      <c r="AH13" s="118">
        <v>0</v>
      </c>
      <c r="AI13" s="118">
        <v>0</v>
      </c>
      <c r="AJ13" s="118">
        <v>0</v>
      </c>
      <c r="AK13" s="118">
        <v>0</v>
      </c>
      <c r="AL13" s="118">
        <v>0</v>
      </c>
      <c r="AM13" s="118">
        <v>0</v>
      </c>
      <c r="AN13" s="118">
        <v>0</v>
      </c>
      <c r="AO13" s="118">
        <v>0</v>
      </c>
      <c r="AP13" s="118">
        <v>0</v>
      </c>
      <c r="AQ13" s="118">
        <v>0</v>
      </c>
      <c r="AR13" s="118">
        <v>0</v>
      </c>
      <c r="AS13" s="118">
        <v>0</v>
      </c>
      <c r="AT13" s="118">
        <v>0</v>
      </c>
      <c r="AU13" s="118">
        <v>0</v>
      </c>
      <c r="AV13" s="118">
        <v>0</v>
      </c>
      <c r="AW13" s="118">
        <v>0</v>
      </c>
      <c r="AX13" s="118">
        <v>0</v>
      </c>
      <c r="AY13" s="118">
        <v>0</v>
      </c>
      <c r="AZ13" s="118">
        <v>0</v>
      </c>
      <c r="BA13" s="118">
        <v>0</v>
      </c>
      <c r="BB13" s="118">
        <v>0</v>
      </c>
      <c r="BC13" s="118">
        <v>0</v>
      </c>
      <c r="BK13" s="195"/>
    </row>
    <row r="14" spans="1:63" ht="13.5" customHeight="1">
      <c r="A14" s="775" t="s">
        <v>540</v>
      </c>
      <c r="B14" s="775" t="s">
        <v>248</v>
      </c>
      <c r="D14" s="793" t="s">
        <v>1077</v>
      </c>
      <c r="E14" s="118">
        <v>0</v>
      </c>
      <c r="F14" s="118">
        <v>0</v>
      </c>
      <c r="G14" s="118">
        <v>0</v>
      </c>
      <c r="H14" s="118">
        <v>0</v>
      </c>
      <c r="I14" s="118">
        <v>0</v>
      </c>
      <c r="J14" s="118">
        <v>0</v>
      </c>
      <c r="K14" s="118">
        <v>0</v>
      </c>
      <c r="L14" s="118">
        <v>0</v>
      </c>
      <c r="M14" s="118">
        <v>0</v>
      </c>
      <c r="N14" s="118">
        <v>0</v>
      </c>
      <c r="O14" s="118">
        <v>0</v>
      </c>
      <c r="P14" s="118">
        <v>0</v>
      </c>
      <c r="Q14" s="118">
        <v>0</v>
      </c>
      <c r="R14" s="118">
        <v>0</v>
      </c>
      <c r="S14" s="118">
        <v>0</v>
      </c>
      <c r="T14" s="118">
        <v>0</v>
      </c>
      <c r="U14" s="118">
        <v>0</v>
      </c>
      <c r="V14" s="118">
        <v>0</v>
      </c>
      <c r="W14" s="118">
        <v>0</v>
      </c>
      <c r="X14" s="118">
        <v>0</v>
      </c>
      <c r="Y14" s="118">
        <v>0</v>
      </c>
      <c r="Z14" s="118">
        <v>0</v>
      </c>
      <c r="AA14" s="118">
        <v>0</v>
      </c>
      <c r="AB14" s="118">
        <v>0</v>
      </c>
      <c r="AC14" s="1082" t="s">
        <v>2288</v>
      </c>
      <c r="AE14" s="796" t="s">
        <v>1100</v>
      </c>
      <c r="AF14" s="118">
        <v>0</v>
      </c>
      <c r="AG14" s="118">
        <v>0</v>
      </c>
      <c r="AH14" s="118">
        <v>0</v>
      </c>
      <c r="AI14" s="118">
        <v>0</v>
      </c>
      <c r="AJ14" s="118">
        <v>0</v>
      </c>
      <c r="AK14" s="118">
        <v>0</v>
      </c>
      <c r="AL14" s="118">
        <v>0</v>
      </c>
      <c r="AM14" s="118">
        <v>0</v>
      </c>
      <c r="AN14" s="118">
        <v>0</v>
      </c>
      <c r="AO14" s="118">
        <v>0</v>
      </c>
      <c r="AP14" s="118">
        <v>0</v>
      </c>
      <c r="AQ14" s="118">
        <v>0</v>
      </c>
      <c r="AR14" s="118">
        <v>0</v>
      </c>
      <c r="AS14" s="118">
        <v>0</v>
      </c>
      <c r="AT14" s="118">
        <v>0</v>
      </c>
      <c r="AU14" s="118">
        <v>0</v>
      </c>
      <c r="AV14" s="118">
        <v>0</v>
      </c>
      <c r="AW14" s="118">
        <v>0</v>
      </c>
      <c r="AX14" s="118">
        <v>0</v>
      </c>
      <c r="AY14" s="118">
        <v>0</v>
      </c>
      <c r="AZ14" s="118">
        <v>0</v>
      </c>
      <c r="BA14" s="118">
        <v>0</v>
      </c>
      <c r="BB14" s="118">
        <v>0</v>
      </c>
      <c r="BC14" s="118">
        <v>0</v>
      </c>
      <c r="BK14" s="195"/>
    </row>
    <row r="15" spans="1:63" ht="13.5" customHeight="1">
      <c r="A15" s="775" t="s">
        <v>540</v>
      </c>
      <c r="B15" s="775" t="s">
        <v>248</v>
      </c>
      <c r="D15" s="793" t="s">
        <v>1078</v>
      </c>
      <c r="E15" s="118">
        <v>0</v>
      </c>
      <c r="F15" s="118">
        <v>0</v>
      </c>
      <c r="G15" s="118">
        <v>0</v>
      </c>
      <c r="H15" s="118">
        <v>0</v>
      </c>
      <c r="I15" s="118">
        <v>0</v>
      </c>
      <c r="J15" s="118">
        <v>0</v>
      </c>
      <c r="K15" s="118">
        <v>0</v>
      </c>
      <c r="L15" s="118">
        <v>0</v>
      </c>
      <c r="M15" s="118">
        <v>0</v>
      </c>
      <c r="N15" s="118">
        <v>0</v>
      </c>
      <c r="O15" s="118">
        <v>0</v>
      </c>
      <c r="P15" s="118">
        <v>0</v>
      </c>
      <c r="Q15" s="118">
        <v>0</v>
      </c>
      <c r="R15" s="118">
        <v>0</v>
      </c>
      <c r="S15" s="118">
        <v>0</v>
      </c>
      <c r="T15" s="118">
        <v>0</v>
      </c>
      <c r="U15" s="118">
        <v>0</v>
      </c>
      <c r="V15" s="118">
        <v>0</v>
      </c>
      <c r="W15" s="118">
        <v>0</v>
      </c>
      <c r="X15" s="118">
        <v>0</v>
      </c>
      <c r="Y15" s="118">
        <v>0</v>
      </c>
      <c r="Z15" s="118">
        <v>0</v>
      </c>
      <c r="AA15" s="118">
        <v>0</v>
      </c>
      <c r="AB15" s="118">
        <v>0</v>
      </c>
      <c r="AC15" s="1082" t="s">
        <v>2289</v>
      </c>
      <c r="AE15" s="796" t="s">
        <v>1101</v>
      </c>
      <c r="AF15" s="118">
        <v>0</v>
      </c>
      <c r="AG15" s="118">
        <v>0</v>
      </c>
      <c r="AH15" s="118">
        <v>0</v>
      </c>
      <c r="AI15" s="118">
        <v>0</v>
      </c>
      <c r="AJ15" s="118">
        <v>0</v>
      </c>
      <c r="AK15" s="118">
        <v>0</v>
      </c>
      <c r="AL15" s="118">
        <v>0</v>
      </c>
      <c r="AM15" s="118">
        <v>0</v>
      </c>
      <c r="AN15" s="118">
        <v>0</v>
      </c>
      <c r="AO15" s="118">
        <v>0</v>
      </c>
      <c r="AP15" s="118">
        <v>0</v>
      </c>
      <c r="AQ15" s="118">
        <v>0</v>
      </c>
      <c r="AR15" s="118">
        <v>0</v>
      </c>
      <c r="AS15" s="118">
        <v>0</v>
      </c>
      <c r="AT15" s="118">
        <v>0</v>
      </c>
      <c r="AU15" s="118">
        <v>0</v>
      </c>
      <c r="AV15" s="118">
        <v>0</v>
      </c>
      <c r="AW15" s="118">
        <v>0</v>
      </c>
      <c r="AX15" s="118">
        <v>0</v>
      </c>
      <c r="AY15" s="118">
        <v>0</v>
      </c>
      <c r="AZ15" s="118">
        <v>0</v>
      </c>
      <c r="BA15" s="118">
        <v>0</v>
      </c>
      <c r="BB15" s="118">
        <v>0</v>
      </c>
      <c r="BC15" s="118">
        <v>0</v>
      </c>
      <c r="BK15" s="195"/>
    </row>
    <row r="16" spans="1:63" ht="13.5" customHeight="1">
      <c r="A16" s="775" t="s">
        <v>540</v>
      </c>
      <c r="B16" s="775" t="s">
        <v>248</v>
      </c>
      <c r="D16" s="793" t="s">
        <v>568</v>
      </c>
      <c r="E16" s="118">
        <v>0</v>
      </c>
      <c r="F16" s="118">
        <v>0</v>
      </c>
      <c r="G16" s="118">
        <v>0</v>
      </c>
      <c r="H16" s="118">
        <v>0</v>
      </c>
      <c r="I16" s="118">
        <v>0</v>
      </c>
      <c r="J16" s="118">
        <v>0</v>
      </c>
      <c r="K16" s="118">
        <v>0</v>
      </c>
      <c r="L16" s="118">
        <v>0</v>
      </c>
      <c r="M16" s="118">
        <v>0</v>
      </c>
      <c r="N16" s="118">
        <v>0</v>
      </c>
      <c r="O16" s="118">
        <v>0</v>
      </c>
      <c r="P16" s="118">
        <v>0</v>
      </c>
      <c r="Q16" s="118">
        <v>0</v>
      </c>
      <c r="R16" s="118">
        <v>0</v>
      </c>
      <c r="S16" s="118">
        <v>0</v>
      </c>
      <c r="T16" s="118">
        <v>0</v>
      </c>
      <c r="U16" s="118">
        <v>0</v>
      </c>
      <c r="V16" s="118">
        <v>0</v>
      </c>
      <c r="W16" s="118">
        <v>0</v>
      </c>
      <c r="X16" s="118">
        <v>0</v>
      </c>
      <c r="Y16" s="118">
        <v>0</v>
      </c>
      <c r="Z16" s="118">
        <v>0</v>
      </c>
      <c r="AA16" s="118">
        <v>0</v>
      </c>
      <c r="AB16" s="118">
        <v>0</v>
      </c>
      <c r="AC16" s="1082" t="s">
        <v>2290</v>
      </c>
      <c r="AE16" s="796" t="s">
        <v>110</v>
      </c>
      <c r="AF16" s="118">
        <v>0</v>
      </c>
      <c r="AG16" s="118">
        <v>0</v>
      </c>
      <c r="AH16" s="118">
        <v>0</v>
      </c>
      <c r="AI16" s="118">
        <v>0</v>
      </c>
      <c r="AJ16" s="118">
        <v>0</v>
      </c>
      <c r="AK16" s="118">
        <v>0</v>
      </c>
      <c r="AL16" s="118">
        <v>0</v>
      </c>
      <c r="AM16" s="118">
        <v>0</v>
      </c>
      <c r="AN16" s="118">
        <v>0</v>
      </c>
      <c r="AO16" s="118">
        <v>0</v>
      </c>
      <c r="AP16" s="118">
        <v>0</v>
      </c>
      <c r="AQ16" s="118">
        <v>0</v>
      </c>
      <c r="AR16" s="118">
        <v>0</v>
      </c>
      <c r="AS16" s="118">
        <v>0</v>
      </c>
      <c r="AT16" s="118">
        <v>0</v>
      </c>
      <c r="AU16" s="118">
        <v>0</v>
      </c>
      <c r="AV16" s="118">
        <v>0</v>
      </c>
      <c r="AW16" s="118">
        <v>0</v>
      </c>
      <c r="AX16" s="118">
        <v>0</v>
      </c>
      <c r="AY16" s="118">
        <v>0</v>
      </c>
      <c r="AZ16" s="118">
        <v>0</v>
      </c>
      <c r="BA16" s="118">
        <v>0</v>
      </c>
      <c r="BB16" s="118">
        <v>0</v>
      </c>
      <c r="BC16" s="118">
        <v>0</v>
      </c>
      <c r="BK16" s="195"/>
    </row>
    <row r="17" spans="1:63" ht="13.5" customHeight="1">
      <c r="A17" s="775" t="s">
        <v>540</v>
      </c>
      <c r="B17" s="775" t="s">
        <v>248</v>
      </c>
      <c r="D17" s="793" t="s">
        <v>569</v>
      </c>
      <c r="E17" s="118">
        <v>0</v>
      </c>
      <c r="F17" s="118">
        <v>0</v>
      </c>
      <c r="G17" s="118">
        <v>0</v>
      </c>
      <c r="H17" s="118">
        <v>0</v>
      </c>
      <c r="I17" s="118">
        <v>0</v>
      </c>
      <c r="J17" s="118">
        <v>0</v>
      </c>
      <c r="K17" s="118">
        <v>0</v>
      </c>
      <c r="L17" s="118">
        <v>0</v>
      </c>
      <c r="M17" s="118">
        <v>0</v>
      </c>
      <c r="N17" s="118">
        <v>0</v>
      </c>
      <c r="O17" s="118">
        <v>0</v>
      </c>
      <c r="P17" s="118">
        <v>0</v>
      </c>
      <c r="Q17" s="118">
        <v>0</v>
      </c>
      <c r="R17" s="118">
        <v>0</v>
      </c>
      <c r="S17" s="118">
        <v>0</v>
      </c>
      <c r="T17" s="118">
        <v>0</v>
      </c>
      <c r="U17" s="118">
        <v>0</v>
      </c>
      <c r="V17" s="118">
        <v>0</v>
      </c>
      <c r="W17" s="118">
        <v>0</v>
      </c>
      <c r="X17" s="118">
        <v>0</v>
      </c>
      <c r="Y17" s="118">
        <v>0</v>
      </c>
      <c r="Z17" s="118">
        <v>0</v>
      </c>
      <c r="AA17" s="118">
        <v>0</v>
      </c>
      <c r="AB17" s="118">
        <v>0</v>
      </c>
      <c r="AC17" s="1082" t="s">
        <v>2137</v>
      </c>
      <c r="AE17" s="796" t="s">
        <v>764</v>
      </c>
      <c r="AF17" s="118">
        <v>0</v>
      </c>
      <c r="AG17" s="118">
        <v>0</v>
      </c>
      <c r="AH17" s="118">
        <v>0</v>
      </c>
      <c r="AI17" s="118">
        <v>0</v>
      </c>
      <c r="AJ17" s="118">
        <v>0</v>
      </c>
      <c r="AK17" s="118">
        <v>0</v>
      </c>
      <c r="AL17" s="118">
        <v>0</v>
      </c>
      <c r="AM17" s="118">
        <v>0</v>
      </c>
      <c r="AN17" s="118">
        <v>0</v>
      </c>
      <c r="AO17" s="118">
        <v>0</v>
      </c>
      <c r="AP17" s="118">
        <v>0</v>
      </c>
      <c r="AQ17" s="118">
        <v>0</v>
      </c>
      <c r="AR17" s="118">
        <v>0</v>
      </c>
      <c r="AS17" s="118">
        <v>0</v>
      </c>
      <c r="AT17" s="118">
        <v>0</v>
      </c>
      <c r="AU17" s="118">
        <v>0</v>
      </c>
      <c r="AV17" s="118">
        <v>0</v>
      </c>
      <c r="AW17" s="118">
        <v>0</v>
      </c>
      <c r="AX17" s="118">
        <v>0</v>
      </c>
      <c r="AY17" s="118">
        <v>0</v>
      </c>
      <c r="AZ17" s="118">
        <v>0</v>
      </c>
      <c r="BA17" s="118">
        <v>0</v>
      </c>
      <c r="BB17" s="118">
        <v>0</v>
      </c>
      <c r="BC17" s="118">
        <v>0</v>
      </c>
      <c r="BK17" s="195"/>
    </row>
    <row r="18" spans="1:63" ht="13.5" customHeight="1">
      <c r="A18" s="775" t="s">
        <v>540</v>
      </c>
      <c r="B18" s="775" t="s">
        <v>248</v>
      </c>
      <c r="D18" s="793" t="s">
        <v>570</v>
      </c>
      <c r="E18" s="118">
        <v>0</v>
      </c>
      <c r="F18" s="118">
        <v>0</v>
      </c>
      <c r="G18" s="118">
        <v>0</v>
      </c>
      <c r="H18" s="118">
        <v>0</v>
      </c>
      <c r="I18" s="118">
        <v>0</v>
      </c>
      <c r="J18" s="118">
        <v>0</v>
      </c>
      <c r="K18" s="118">
        <v>0</v>
      </c>
      <c r="L18" s="118">
        <v>0</v>
      </c>
      <c r="M18" s="118">
        <v>0</v>
      </c>
      <c r="N18" s="118">
        <v>0</v>
      </c>
      <c r="O18" s="1029">
        <v>0</v>
      </c>
      <c r="P18" s="118">
        <v>0</v>
      </c>
      <c r="Q18" s="118">
        <v>0</v>
      </c>
      <c r="R18" s="118">
        <v>0</v>
      </c>
      <c r="S18" s="118">
        <v>0</v>
      </c>
      <c r="T18" s="118">
        <v>0</v>
      </c>
      <c r="U18" s="118">
        <v>0</v>
      </c>
      <c r="V18" s="118">
        <v>0</v>
      </c>
      <c r="W18" s="118">
        <v>0</v>
      </c>
      <c r="X18" s="118">
        <v>0</v>
      </c>
      <c r="Y18" s="1029">
        <v>0</v>
      </c>
      <c r="Z18" s="1029">
        <v>0</v>
      </c>
      <c r="AA18" s="118">
        <v>0</v>
      </c>
      <c r="AB18" s="1029">
        <v>0</v>
      </c>
      <c r="AC18" s="1082" t="s">
        <v>2291</v>
      </c>
      <c r="AE18" s="796" t="s">
        <v>111</v>
      </c>
      <c r="AF18" s="118">
        <v>0</v>
      </c>
      <c r="AG18" s="118">
        <v>0</v>
      </c>
      <c r="AH18" s="118">
        <v>0</v>
      </c>
      <c r="AI18" s="118">
        <v>0</v>
      </c>
      <c r="AJ18" s="118">
        <v>0</v>
      </c>
      <c r="AK18" s="118">
        <v>0</v>
      </c>
      <c r="AL18" s="118">
        <v>0</v>
      </c>
      <c r="AM18" s="118">
        <v>0</v>
      </c>
      <c r="AN18" s="118">
        <v>0</v>
      </c>
      <c r="AO18" s="118">
        <v>0</v>
      </c>
      <c r="AP18" s="118">
        <v>0</v>
      </c>
      <c r="AQ18" s="118">
        <v>0</v>
      </c>
      <c r="AR18" s="118">
        <v>0</v>
      </c>
      <c r="AS18" s="118">
        <v>0</v>
      </c>
      <c r="AT18" s="118">
        <v>0</v>
      </c>
      <c r="AU18" s="118">
        <v>0</v>
      </c>
      <c r="AV18" s="118">
        <v>0</v>
      </c>
      <c r="AW18" s="118">
        <v>0</v>
      </c>
      <c r="AX18" s="118">
        <v>0</v>
      </c>
      <c r="AY18" s="118">
        <v>0</v>
      </c>
      <c r="AZ18" s="118">
        <v>0</v>
      </c>
      <c r="BA18" s="118">
        <v>0</v>
      </c>
      <c r="BB18" s="118">
        <v>0</v>
      </c>
      <c r="BC18" s="118">
        <v>0</v>
      </c>
      <c r="BK18" s="195"/>
    </row>
    <row r="19" spans="1:63" s="99" customFormat="1" ht="13.5" customHeight="1">
      <c r="A19" s="775" t="s">
        <v>540</v>
      </c>
      <c r="B19" s="775" t="s">
        <v>248</v>
      </c>
      <c r="C19" s="772"/>
      <c r="D19" s="793" t="s">
        <v>244</v>
      </c>
      <c r="E19" s="118">
        <v>0</v>
      </c>
      <c r="F19" s="118">
        <v>0</v>
      </c>
      <c r="G19" s="118">
        <v>0</v>
      </c>
      <c r="H19" s="118">
        <v>0</v>
      </c>
      <c r="I19" s="118">
        <v>0</v>
      </c>
      <c r="J19" s="118">
        <v>0</v>
      </c>
      <c r="K19" s="118">
        <v>0</v>
      </c>
      <c r="L19" s="118">
        <v>0</v>
      </c>
      <c r="M19" s="118">
        <v>0</v>
      </c>
      <c r="N19" s="118">
        <v>0</v>
      </c>
      <c r="O19" s="118">
        <v>0</v>
      </c>
      <c r="P19" s="118">
        <v>0</v>
      </c>
      <c r="Q19" s="118">
        <v>0</v>
      </c>
      <c r="R19" s="118">
        <v>0</v>
      </c>
      <c r="S19" s="118">
        <v>0</v>
      </c>
      <c r="T19" s="118">
        <v>0</v>
      </c>
      <c r="U19" s="118">
        <v>0</v>
      </c>
      <c r="V19" s="118">
        <v>0</v>
      </c>
      <c r="W19" s="118">
        <v>0</v>
      </c>
      <c r="X19" s="118">
        <v>0</v>
      </c>
      <c r="Y19" s="118">
        <v>0</v>
      </c>
      <c r="Z19" s="118">
        <v>0</v>
      </c>
      <c r="AA19" s="118">
        <v>0</v>
      </c>
      <c r="AB19" s="118">
        <v>0</v>
      </c>
      <c r="AC19" s="1082" t="s">
        <v>2140</v>
      </c>
      <c r="AE19" s="796" t="s">
        <v>690</v>
      </c>
      <c r="AF19" s="118">
        <v>0</v>
      </c>
      <c r="AG19" s="118">
        <v>0</v>
      </c>
      <c r="AH19" s="118">
        <v>0</v>
      </c>
      <c r="AI19" s="118">
        <v>0</v>
      </c>
      <c r="AJ19" s="118">
        <v>0</v>
      </c>
      <c r="AK19" s="118">
        <v>0</v>
      </c>
      <c r="AL19" s="118">
        <v>0</v>
      </c>
      <c r="AM19" s="118">
        <v>0</v>
      </c>
      <c r="AN19" s="118">
        <v>0</v>
      </c>
      <c r="AO19" s="118">
        <v>0</v>
      </c>
      <c r="AP19" s="118">
        <v>0</v>
      </c>
      <c r="AQ19" s="118">
        <v>0</v>
      </c>
      <c r="AR19" s="118">
        <v>0</v>
      </c>
      <c r="AS19" s="118">
        <v>0</v>
      </c>
      <c r="AT19" s="118">
        <v>0</v>
      </c>
      <c r="AU19" s="118">
        <v>0</v>
      </c>
      <c r="AV19" s="118">
        <v>0</v>
      </c>
      <c r="AW19" s="118">
        <v>0</v>
      </c>
      <c r="AX19" s="118">
        <v>0</v>
      </c>
      <c r="AY19" s="118">
        <v>0</v>
      </c>
      <c r="AZ19" s="118">
        <v>0</v>
      </c>
      <c r="BA19" s="118">
        <v>0</v>
      </c>
      <c r="BB19" s="118">
        <v>0</v>
      </c>
      <c r="BC19" s="118">
        <v>0</v>
      </c>
      <c r="BK19" s="195"/>
    </row>
    <row r="20" spans="1:63" s="157" customFormat="1" ht="18" customHeight="1">
      <c r="A20" s="774"/>
      <c r="B20" s="774"/>
      <c r="C20" s="805"/>
      <c r="D20" s="774"/>
      <c r="E20" s="243"/>
      <c r="F20" s="243"/>
      <c r="G20" s="243"/>
      <c r="H20" s="243"/>
      <c r="I20" s="243"/>
      <c r="J20" s="243"/>
      <c r="K20" s="243"/>
      <c r="L20" s="243"/>
      <c r="M20" s="244"/>
      <c r="N20" s="244"/>
      <c r="O20" s="156"/>
      <c r="P20" s="244"/>
      <c r="Q20" s="244"/>
      <c r="R20" s="244"/>
      <c r="S20" s="244"/>
      <c r="T20" s="244"/>
      <c r="U20" s="244"/>
      <c r="V20" s="244"/>
      <c r="W20" s="244"/>
      <c r="X20" s="244"/>
      <c r="Y20" s="156"/>
      <c r="Z20" s="156"/>
      <c r="AA20" s="244"/>
      <c r="AB20" s="156"/>
      <c r="AC20" s="806" t="s">
        <v>2490</v>
      </c>
      <c r="AE20" s="796" t="s">
        <v>1164</v>
      </c>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c r="BB20" s="244"/>
      <c r="BC20" s="244"/>
      <c r="BK20" s="195"/>
    </row>
    <row r="21" spans="1:63" ht="13.5" customHeight="1">
      <c r="A21" s="775" t="s">
        <v>540</v>
      </c>
      <c r="B21" s="775" t="s">
        <v>248</v>
      </c>
      <c r="D21" s="775" t="s">
        <v>1403</v>
      </c>
      <c r="E21" s="118">
        <v>0</v>
      </c>
      <c r="F21" s="118">
        <v>0</v>
      </c>
      <c r="G21" s="118">
        <v>0</v>
      </c>
      <c r="H21" s="118">
        <v>0</v>
      </c>
      <c r="I21" s="118">
        <v>0</v>
      </c>
      <c r="J21" s="118">
        <v>0</v>
      </c>
      <c r="K21" s="118">
        <v>0</v>
      </c>
      <c r="L21" s="118">
        <v>0</v>
      </c>
      <c r="M21" s="118">
        <v>0</v>
      </c>
      <c r="N21" s="118">
        <v>0</v>
      </c>
      <c r="O21" s="1029">
        <v>0</v>
      </c>
      <c r="P21" s="118">
        <v>0</v>
      </c>
      <c r="Q21" s="118">
        <v>0</v>
      </c>
      <c r="R21" s="118">
        <v>0</v>
      </c>
      <c r="S21" s="118">
        <v>0</v>
      </c>
      <c r="T21" s="118">
        <v>0</v>
      </c>
      <c r="U21" s="118">
        <v>0</v>
      </c>
      <c r="V21" s="118">
        <v>0</v>
      </c>
      <c r="W21" s="118">
        <v>0</v>
      </c>
      <c r="X21" s="118">
        <v>0</v>
      </c>
      <c r="Y21" s="1029">
        <v>0</v>
      </c>
      <c r="Z21" s="1029">
        <v>0</v>
      </c>
      <c r="AA21" s="118">
        <v>0</v>
      </c>
      <c r="AB21" s="1029">
        <v>0</v>
      </c>
      <c r="AC21" s="1082" t="s">
        <v>2292</v>
      </c>
      <c r="AE21" s="796" t="s">
        <v>691</v>
      </c>
      <c r="AF21" s="118">
        <v>0</v>
      </c>
      <c r="AG21" s="118">
        <v>0</v>
      </c>
      <c r="AH21" s="118">
        <v>0</v>
      </c>
      <c r="AI21" s="118">
        <v>0</v>
      </c>
      <c r="AJ21" s="118">
        <v>0</v>
      </c>
      <c r="AK21" s="118">
        <v>0</v>
      </c>
      <c r="AL21" s="118">
        <v>0</v>
      </c>
      <c r="AM21" s="118">
        <v>0</v>
      </c>
      <c r="AN21" s="118">
        <v>0</v>
      </c>
      <c r="AO21" s="118">
        <v>0</v>
      </c>
      <c r="AP21" s="118">
        <v>0</v>
      </c>
      <c r="AQ21" s="118">
        <v>0</v>
      </c>
      <c r="AR21" s="118">
        <v>0</v>
      </c>
      <c r="AS21" s="118">
        <v>0</v>
      </c>
      <c r="AT21" s="118">
        <v>0</v>
      </c>
      <c r="AU21" s="118">
        <v>0</v>
      </c>
      <c r="AV21" s="118">
        <v>0</v>
      </c>
      <c r="AW21" s="118">
        <v>0</v>
      </c>
      <c r="AX21" s="118">
        <v>0</v>
      </c>
      <c r="AY21" s="118">
        <v>0</v>
      </c>
      <c r="AZ21" s="118">
        <v>0</v>
      </c>
      <c r="BA21" s="118">
        <v>0</v>
      </c>
      <c r="BB21" s="118">
        <v>0</v>
      </c>
      <c r="BC21" s="118">
        <v>0</v>
      </c>
      <c r="BK21" s="195"/>
    </row>
    <row r="22" spans="1:63" ht="13.5" customHeight="1">
      <c r="A22" s="775" t="s">
        <v>540</v>
      </c>
      <c r="B22" s="775" t="s">
        <v>248</v>
      </c>
      <c r="D22" s="775" t="s">
        <v>1282</v>
      </c>
      <c r="E22" s="118">
        <v>0</v>
      </c>
      <c r="F22" s="118">
        <v>0</v>
      </c>
      <c r="G22" s="118">
        <v>0</v>
      </c>
      <c r="H22" s="118">
        <v>0</v>
      </c>
      <c r="I22" s="118">
        <v>0</v>
      </c>
      <c r="J22" s="118">
        <v>0</v>
      </c>
      <c r="K22" s="118">
        <v>0</v>
      </c>
      <c r="L22" s="118">
        <v>0</v>
      </c>
      <c r="M22" s="118">
        <v>0</v>
      </c>
      <c r="N22" s="118">
        <v>0</v>
      </c>
      <c r="O22" s="1029">
        <v>0</v>
      </c>
      <c r="P22" s="118">
        <v>0</v>
      </c>
      <c r="Q22" s="118">
        <v>0</v>
      </c>
      <c r="R22" s="118">
        <v>0</v>
      </c>
      <c r="S22" s="118">
        <v>0</v>
      </c>
      <c r="T22" s="118">
        <v>0</v>
      </c>
      <c r="U22" s="118">
        <v>0</v>
      </c>
      <c r="V22" s="118">
        <v>0</v>
      </c>
      <c r="W22" s="118">
        <v>0</v>
      </c>
      <c r="X22" s="118">
        <v>0</v>
      </c>
      <c r="Y22" s="1029">
        <v>0</v>
      </c>
      <c r="Z22" s="1029">
        <v>0</v>
      </c>
      <c r="AA22" s="118">
        <v>0</v>
      </c>
      <c r="AB22" s="1029">
        <v>0</v>
      </c>
      <c r="AC22" s="1082" t="s">
        <v>2293</v>
      </c>
      <c r="AE22" s="796" t="s">
        <v>692</v>
      </c>
      <c r="AF22" s="118">
        <v>0</v>
      </c>
      <c r="AG22" s="118">
        <v>0</v>
      </c>
      <c r="AH22" s="118">
        <v>0</v>
      </c>
      <c r="AI22" s="118">
        <v>0</v>
      </c>
      <c r="AJ22" s="118">
        <v>0</v>
      </c>
      <c r="AK22" s="118">
        <v>0</v>
      </c>
      <c r="AL22" s="118">
        <v>0</v>
      </c>
      <c r="AM22" s="118">
        <v>0</v>
      </c>
      <c r="AN22" s="118">
        <v>0</v>
      </c>
      <c r="AO22" s="118">
        <v>0</v>
      </c>
      <c r="AP22" s="118">
        <v>0</v>
      </c>
      <c r="AQ22" s="118">
        <v>0</v>
      </c>
      <c r="AR22" s="118">
        <v>0</v>
      </c>
      <c r="AS22" s="118">
        <v>0</v>
      </c>
      <c r="AT22" s="118">
        <v>0</v>
      </c>
      <c r="AU22" s="118">
        <v>0</v>
      </c>
      <c r="AV22" s="118">
        <v>0</v>
      </c>
      <c r="AW22" s="118">
        <v>0</v>
      </c>
      <c r="AX22" s="118">
        <v>0</v>
      </c>
      <c r="AY22" s="118">
        <v>0</v>
      </c>
      <c r="AZ22" s="118">
        <v>0</v>
      </c>
      <c r="BA22" s="118">
        <v>0</v>
      </c>
      <c r="BB22" s="118">
        <v>0</v>
      </c>
      <c r="BC22" s="118">
        <v>0</v>
      </c>
      <c r="BK22" s="195"/>
    </row>
    <row r="23" spans="1:63" ht="13.5" customHeight="1">
      <c r="A23" s="775" t="s">
        <v>540</v>
      </c>
      <c r="B23" s="775" t="s">
        <v>248</v>
      </c>
      <c r="D23" s="775" t="s">
        <v>94</v>
      </c>
      <c r="E23" s="118">
        <v>0</v>
      </c>
      <c r="F23" s="118">
        <v>0</v>
      </c>
      <c r="G23" s="118">
        <v>0</v>
      </c>
      <c r="H23" s="118">
        <v>0</v>
      </c>
      <c r="I23" s="118">
        <v>0</v>
      </c>
      <c r="J23" s="118">
        <v>0</v>
      </c>
      <c r="K23" s="118">
        <v>0</v>
      </c>
      <c r="L23" s="118">
        <v>0</v>
      </c>
      <c r="M23" s="118">
        <v>0</v>
      </c>
      <c r="N23" s="118">
        <v>0</v>
      </c>
      <c r="O23" s="1029">
        <v>0</v>
      </c>
      <c r="P23" s="118">
        <v>0</v>
      </c>
      <c r="Q23" s="118">
        <v>0</v>
      </c>
      <c r="R23" s="118">
        <v>0</v>
      </c>
      <c r="S23" s="118">
        <v>0</v>
      </c>
      <c r="T23" s="118">
        <v>0</v>
      </c>
      <c r="U23" s="118">
        <v>0</v>
      </c>
      <c r="V23" s="118">
        <v>0</v>
      </c>
      <c r="W23" s="118">
        <v>0</v>
      </c>
      <c r="X23" s="118">
        <v>0</v>
      </c>
      <c r="Y23" s="1029">
        <v>0</v>
      </c>
      <c r="Z23" s="1029">
        <v>0</v>
      </c>
      <c r="AA23" s="118">
        <v>0</v>
      </c>
      <c r="AB23" s="1029">
        <v>0</v>
      </c>
      <c r="AC23" s="1082" t="s">
        <v>2294</v>
      </c>
      <c r="AE23" s="796" t="s">
        <v>693</v>
      </c>
      <c r="AF23" s="118">
        <v>0</v>
      </c>
      <c r="AG23" s="118">
        <v>0</v>
      </c>
      <c r="AH23" s="118">
        <v>0</v>
      </c>
      <c r="AI23" s="118">
        <v>0</v>
      </c>
      <c r="AJ23" s="118">
        <v>0</v>
      </c>
      <c r="AK23" s="118">
        <v>0</v>
      </c>
      <c r="AL23" s="118">
        <v>0</v>
      </c>
      <c r="AM23" s="118">
        <v>0</v>
      </c>
      <c r="AN23" s="118">
        <v>0</v>
      </c>
      <c r="AO23" s="118">
        <v>0</v>
      </c>
      <c r="AP23" s="118">
        <v>0</v>
      </c>
      <c r="AQ23" s="118">
        <v>0</v>
      </c>
      <c r="AR23" s="118">
        <v>0</v>
      </c>
      <c r="AS23" s="118">
        <v>0</v>
      </c>
      <c r="AT23" s="118">
        <v>0</v>
      </c>
      <c r="AU23" s="118">
        <v>0</v>
      </c>
      <c r="AV23" s="118">
        <v>0</v>
      </c>
      <c r="AW23" s="118">
        <v>0</v>
      </c>
      <c r="AX23" s="118">
        <v>0</v>
      </c>
      <c r="AY23" s="118">
        <v>0</v>
      </c>
      <c r="AZ23" s="118">
        <v>0</v>
      </c>
      <c r="BA23" s="118">
        <v>0</v>
      </c>
      <c r="BB23" s="118">
        <v>0</v>
      </c>
      <c r="BC23" s="118">
        <v>0</v>
      </c>
      <c r="BK23" s="195"/>
    </row>
    <row r="24" spans="1:63" ht="13.5" customHeight="1">
      <c r="A24" s="775" t="s">
        <v>540</v>
      </c>
      <c r="B24" s="775" t="s">
        <v>248</v>
      </c>
      <c r="D24" s="775" t="s">
        <v>1227</v>
      </c>
      <c r="E24" s="118">
        <v>0</v>
      </c>
      <c r="F24" s="118">
        <v>0</v>
      </c>
      <c r="G24" s="118">
        <v>0</v>
      </c>
      <c r="H24" s="118">
        <v>0</v>
      </c>
      <c r="I24" s="118">
        <v>0</v>
      </c>
      <c r="J24" s="118">
        <v>0</v>
      </c>
      <c r="K24" s="118">
        <v>0</v>
      </c>
      <c r="L24" s="118">
        <v>0</v>
      </c>
      <c r="M24" s="118">
        <v>0</v>
      </c>
      <c r="N24" s="118">
        <v>0</v>
      </c>
      <c r="O24" s="1029">
        <v>0</v>
      </c>
      <c r="P24" s="118">
        <v>0</v>
      </c>
      <c r="Q24" s="118">
        <v>0</v>
      </c>
      <c r="R24" s="118">
        <v>0</v>
      </c>
      <c r="S24" s="118">
        <v>0</v>
      </c>
      <c r="T24" s="118">
        <v>0</v>
      </c>
      <c r="U24" s="118">
        <v>0</v>
      </c>
      <c r="V24" s="118">
        <v>0</v>
      </c>
      <c r="W24" s="118">
        <v>0</v>
      </c>
      <c r="X24" s="118">
        <v>0</v>
      </c>
      <c r="Y24" s="1029">
        <v>0</v>
      </c>
      <c r="Z24" s="1029">
        <v>0</v>
      </c>
      <c r="AA24" s="118">
        <v>0</v>
      </c>
      <c r="AB24" s="1029">
        <v>0</v>
      </c>
      <c r="AC24" s="1082" t="s">
        <v>2295</v>
      </c>
      <c r="AE24" s="796" t="s">
        <v>1165</v>
      </c>
      <c r="AF24" s="118">
        <v>0</v>
      </c>
      <c r="AG24" s="118">
        <v>0</v>
      </c>
      <c r="AH24" s="118">
        <v>0</v>
      </c>
      <c r="AI24" s="118">
        <v>0</v>
      </c>
      <c r="AJ24" s="118">
        <v>0</v>
      </c>
      <c r="AK24" s="118">
        <v>0</v>
      </c>
      <c r="AL24" s="118">
        <v>0</v>
      </c>
      <c r="AM24" s="118">
        <v>0</v>
      </c>
      <c r="AN24" s="118">
        <v>0</v>
      </c>
      <c r="AO24" s="118">
        <v>0</v>
      </c>
      <c r="AP24" s="118">
        <v>0</v>
      </c>
      <c r="AQ24" s="118">
        <v>0</v>
      </c>
      <c r="AR24" s="118">
        <v>0</v>
      </c>
      <c r="AS24" s="118">
        <v>0</v>
      </c>
      <c r="AT24" s="118">
        <v>0</v>
      </c>
      <c r="AU24" s="118">
        <v>0</v>
      </c>
      <c r="AV24" s="118">
        <v>0</v>
      </c>
      <c r="AW24" s="118">
        <v>0</v>
      </c>
      <c r="AX24" s="118">
        <v>0</v>
      </c>
      <c r="AY24" s="118">
        <v>0</v>
      </c>
      <c r="AZ24" s="118">
        <v>0</v>
      </c>
      <c r="BA24" s="118">
        <v>0</v>
      </c>
      <c r="BB24" s="118">
        <v>0</v>
      </c>
      <c r="BC24" s="118">
        <v>0</v>
      </c>
      <c r="BK24" s="195"/>
    </row>
    <row r="25" spans="1:63" ht="13.5" customHeight="1">
      <c r="A25" s="775" t="s">
        <v>540</v>
      </c>
      <c r="B25" s="775" t="s">
        <v>248</v>
      </c>
      <c r="D25" s="775" t="s">
        <v>1283</v>
      </c>
      <c r="E25" s="118">
        <v>0</v>
      </c>
      <c r="F25" s="118">
        <v>0</v>
      </c>
      <c r="G25" s="118">
        <v>0</v>
      </c>
      <c r="H25" s="118">
        <v>0</v>
      </c>
      <c r="I25" s="118">
        <v>0</v>
      </c>
      <c r="J25" s="118">
        <v>0</v>
      </c>
      <c r="K25" s="118">
        <v>0</v>
      </c>
      <c r="L25" s="118">
        <v>0</v>
      </c>
      <c r="M25" s="118">
        <v>0</v>
      </c>
      <c r="N25" s="118">
        <v>0</v>
      </c>
      <c r="O25" s="1029">
        <v>0</v>
      </c>
      <c r="P25" s="118">
        <v>0</v>
      </c>
      <c r="Q25" s="118">
        <v>0</v>
      </c>
      <c r="R25" s="118">
        <v>0</v>
      </c>
      <c r="S25" s="118">
        <v>0</v>
      </c>
      <c r="T25" s="118">
        <v>0</v>
      </c>
      <c r="U25" s="118">
        <v>0</v>
      </c>
      <c r="V25" s="118">
        <v>0</v>
      </c>
      <c r="W25" s="118">
        <v>0</v>
      </c>
      <c r="X25" s="118">
        <v>0</v>
      </c>
      <c r="Y25" s="1029">
        <v>0</v>
      </c>
      <c r="Z25" s="1029">
        <v>0</v>
      </c>
      <c r="AA25" s="118">
        <v>0</v>
      </c>
      <c r="AB25" s="1029">
        <v>0</v>
      </c>
      <c r="AC25" s="1230" t="s">
        <v>2296</v>
      </c>
      <c r="AE25" s="796" t="s">
        <v>694</v>
      </c>
      <c r="AF25" s="118">
        <v>0</v>
      </c>
      <c r="AG25" s="118">
        <v>0</v>
      </c>
      <c r="AH25" s="118">
        <v>0</v>
      </c>
      <c r="AI25" s="118">
        <v>0</v>
      </c>
      <c r="AJ25" s="118">
        <v>0</v>
      </c>
      <c r="AK25" s="118">
        <v>0</v>
      </c>
      <c r="AL25" s="118">
        <v>0</v>
      </c>
      <c r="AM25" s="118">
        <v>0</v>
      </c>
      <c r="AN25" s="118">
        <v>0</v>
      </c>
      <c r="AO25" s="118">
        <v>0</v>
      </c>
      <c r="AP25" s="118">
        <v>0</v>
      </c>
      <c r="AQ25" s="118">
        <v>0</v>
      </c>
      <c r="AR25" s="118">
        <v>0</v>
      </c>
      <c r="AS25" s="118">
        <v>0</v>
      </c>
      <c r="AT25" s="118">
        <v>0</v>
      </c>
      <c r="AU25" s="118">
        <v>0</v>
      </c>
      <c r="AV25" s="118">
        <v>0</v>
      </c>
      <c r="AW25" s="118">
        <v>0</v>
      </c>
      <c r="AX25" s="118">
        <v>0</v>
      </c>
      <c r="AY25" s="118">
        <v>0</v>
      </c>
      <c r="AZ25" s="118">
        <v>0</v>
      </c>
      <c r="BA25" s="118">
        <v>0</v>
      </c>
      <c r="BB25" s="118">
        <v>0</v>
      </c>
      <c r="BC25" s="118">
        <v>0</v>
      </c>
      <c r="BK25" s="195"/>
    </row>
    <row r="26" spans="1:63" ht="18" customHeight="1">
      <c r="A26" s="775"/>
      <c r="B26" s="775"/>
      <c r="D26" s="775"/>
      <c r="E26" s="245"/>
      <c r="F26" s="245"/>
      <c r="G26" s="245"/>
      <c r="H26" s="245"/>
      <c r="I26" s="245"/>
      <c r="J26" s="245"/>
      <c r="K26" s="245"/>
      <c r="L26" s="245"/>
      <c r="M26" s="246"/>
      <c r="N26" s="246"/>
      <c r="O26" s="151"/>
      <c r="P26" s="246"/>
      <c r="Q26" s="246"/>
      <c r="R26" s="246"/>
      <c r="S26" s="246"/>
      <c r="T26" s="246"/>
      <c r="U26" s="246"/>
      <c r="V26" s="246"/>
      <c r="W26" s="246"/>
      <c r="X26" s="246"/>
      <c r="Y26" s="151"/>
      <c r="Z26" s="151"/>
      <c r="AA26" s="246"/>
      <c r="AB26" s="151"/>
      <c r="AC26" s="1229" t="s">
        <v>2491</v>
      </c>
      <c r="AE26" s="796" t="s">
        <v>1166</v>
      </c>
      <c r="AF26" s="246"/>
      <c r="AG26" s="246"/>
      <c r="AH26" s="246"/>
      <c r="AI26" s="246"/>
      <c r="AJ26" s="246"/>
      <c r="AK26" s="246"/>
      <c r="AL26" s="246"/>
      <c r="AM26" s="246"/>
      <c r="AN26" s="246"/>
      <c r="AO26" s="246"/>
      <c r="AP26" s="246"/>
      <c r="AQ26" s="246"/>
      <c r="AR26" s="246"/>
      <c r="AS26" s="246"/>
      <c r="AT26" s="246"/>
      <c r="AU26" s="246"/>
      <c r="AV26" s="246"/>
      <c r="AW26" s="246"/>
      <c r="AX26" s="246"/>
      <c r="AY26" s="246"/>
      <c r="AZ26" s="246"/>
      <c r="BA26" s="246"/>
      <c r="BB26" s="246"/>
      <c r="BC26" s="246"/>
      <c r="BK26" s="235"/>
    </row>
    <row r="27" spans="1:63" ht="13.5" customHeight="1">
      <c r="A27" s="775" t="s">
        <v>540</v>
      </c>
      <c r="B27" s="775" t="s">
        <v>248</v>
      </c>
      <c r="D27" s="775" t="s">
        <v>1284</v>
      </c>
      <c r="E27" s="118">
        <v>0</v>
      </c>
      <c r="F27" s="118">
        <v>0</v>
      </c>
      <c r="G27" s="118">
        <v>0</v>
      </c>
      <c r="H27" s="118">
        <v>0</v>
      </c>
      <c r="I27" s="118">
        <v>0</v>
      </c>
      <c r="J27" s="118">
        <v>0</v>
      </c>
      <c r="K27" s="118">
        <v>0</v>
      </c>
      <c r="L27" s="118">
        <v>0</v>
      </c>
      <c r="M27" s="118">
        <v>0</v>
      </c>
      <c r="N27" s="118">
        <v>0</v>
      </c>
      <c r="O27" s="1029">
        <v>0</v>
      </c>
      <c r="P27" s="118">
        <v>0</v>
      </c>
      <c r="Q27" s="118">
        <v>0</v>
      </c>
      <c r="R27" s="118">
        <v>0</v>
      </c>
      <c r="S27" s="118">
        <v>0</v>
      </c>
      <c r="T27" s="118">
        <v>0</v>
      </c>
      <c r="U27" s="118">
        <v>0</v>
      </c>
      <c r="V27" s="118">
        <v>0</v>
      </c>
      <c r="W27" s="118">
        <v>0</v>
      </c>
      <c r="X27" s="118">
        <v>0</v>
      </c>
      <c r="Y27" s="1029">
        <v>0</v>
      </c>
      <c r="Z27" s="1029">
        <v>0</v>
      </c>
      <c r="AA27" s="118">
        <v>0</v>
      </c>
      <c r="AB27" s="1029">
        <v>0</v>
      </c>
      <c r="AC27" s="1081" t="s">
        <v>2297</v>
      </c>
      <c r="AE27" s="796" t="s">
        <v>422</v>
      </c>
      <c r="AF27" s="118">
        <v>0</v>
      </c>
      <c r="AG27" s="118">
        <v>0</v>
      </c>
      <c r="AH27" s="118">
        <v>0</v>
      </c>
      <c r="AI27" s="118">
        <v>0</v>
      </c>
      <c r="AJ27" s="118">
        <v>0</v>
      </c>
      <c r="AK27" s="118">
        <v>0</v>
      </c>
      <c r="AL27" s="118">
        <v>0</v>
      </c>
      <c r="AM27" s="118">
        <v>0</v>
      </c>
      <c r="AN27" s="118">
        <v>0</v>
      </c>
      <c r="AO27" s="118">
        <v>0</v>
      </c>
      <c r="AP27" s="118">
        <v>0</v>
      </c>
      <c r="AQ27" s="118">
        <v>0</v>
      </c>
      <c r="AR27" s="118">
        <v>0</v>
      </c>
      <c r="AS27" s="118">
        <v>0</v>
      </c>
      <c r="AT27" s="118">
        <v>0</v>
      </c>
      <c r="AU27" s="118">
        <v>0</v>
      </c>
      <c r="AV27" s="118">
        <v>0</v>
      </c>
      <c r="AW27" s="118">
        <v>0</v>
      </c>
      <c r="AX27" s="118">
        <v>0</v>
      </c>
      <c r="AY27" s="118">
        <v>0</v>
      </c>
      <c r="AZ27" s="118">
        <v>0</v>
      </c>
      <c r="BA27" s="118">
        <v>0</v>
      </c>
      <c r="BB27" s="118">
        <v>0</v>
      </c>
      <c r="BC27" s="118">
        <v>0</v>
      </c>
      <c r="BK27" s="235"/>
    </row>
    <row r="28" spans="1:63" ht="13.5" customHeight="1">
      <c r="A28" s="775" t="s">
        <v>540</v>
      </c>
      <c r="B28" s="775" t="s">
        <v>248</v>
      </c>
      <c r="D28" s="775" t="s">
        <v>435</v>
      </c>
      <c r="E28" s="118">
        <v>0</v>
      </c>
      <c r="F28" s="118">
        <v>0</v>
      </c>
      <c r="G28" s="118">
        <v>0</v>
      </c>
      <c r="H28" s="118">
        <v>0</v>
      </c>
      <c r="I28" s="118">
        <v>0</v>
      </c>
      <c r="J28" s="118">
        <v>0</v>
      </c>
      <c r="K28" s="118">
        <v>0</v>
      </c>
      <c r="L28" s="118">
        <v>0</v>
      </c>
      <c r="M28" s="118">
        <v>0</v>
      </c>
      <c r="N28" s="118">
        <v>0</v>
      </c>
      <c r="O28" s="1029">
        <v>0</v>
      </c>
      <c r="P28" s="118">
        <v>0</v>
      </c>
      <c r="Q28" s="118">
        <v>0</v>
      </c>
      <c r="R28" s="118">
        <v>0</v>
      </c>
      <c r="S28" s="118">
        <v>0</v>
      </c>
      <c r="T28" s="118">
        <v>0</v>
      </c>
      <c r="U28" s="118">
        <v>0</v>
      </c>
      <c r="V28" s="118">
        <v>0</v>
      </c>
      <c r="W28" s="118">
        <v>0</v>
      </c>
      <c r="X28" s="118">
        <v>0</v>
      </c>
      <c r="Y28" s="1029">
        <v>0</v>
      </c>
      <c r="Z28" s="1029">
        <v>0</v>
      </c>
      <c r="AA28" s="118">
        <v>0</v>
      </c>
      <c r="AB28" s="1029">
        <v>0</v>
      </c>
      <c r="AC28" s="1081" t="s">
        <v>2298</v>
      </c>
      <c r="AE28" s="796" t="s">
        <v>423</v>
      </c>
      <c r="AF28" s="118">
        <v>0</v>
      </c>
      <c r="AG28" s="118">
        <v>0</v>
      </c>
      <c r="AH28" s="118">
        <v>0</v>
      </c>
      <c r="AI28" s="118">
        <v>0</v>
      </c>
      <c r="AJ28" s="118">
        <v>0</v>
      </c>
      <c r="AK28" s="118">
        <v>0</v>
      </c>
      <c r="AL28" s="118">
        <v>0</v>
      </c>
      <c r="AM28" s="118">
        <v>0</v>
      </c>
      <c r="AN28" s="118">
        <v>0</v>
      </c>
      <c r="AO28" s="118">
        <v>0</v>
      </c>
      <c r="AP28" s="118">
        <v>0</v>
      </c>
      <c r="AQ28" s="118">
        <v>0</v>
      </c>
      <c r="AR28" s="118">
        <v>0</v>
      </c>
      <c r="AS28" s="118">
        <v>0</v>
      </c>
      <c r="AT28" s="118">
        <v>0</v>
      </c>
      <c r="AU28" s="118">
        <v>0</v>
      </c>
      <c r="AV28" s="118">
        <v>0</v>
      </c>
      <c r="AW28" s="118">
        <v>0</v>
      </c>
      <c r="AX28" s="118">
        <v>0</v>
      </c>
      <c r="AY28" s="118">
        <v>0</v>
      </c>
      <c r="AZ28" s="118">
        <v>0</v>
      </c>
      <c r="BA28" s="118">
        <v>0</v>
      </c>
      <c r="BB28" s="118">
        <v>0</v>
      </c>
      <c r="BC28" s="118">
        <v>0</v>
      </c>
      <c r="BK28" s="235"/>
    </row>
    <row r="29" spans="1:63" ht="13.5" customHeight="1">
      <c r="A29" s="775" t="s">
        <v>540</v>
      </c>
      <c r="B29" s="775" t="s">
        <v>248</v>
      </c>
      <c r="D29" s="775" t="s">
        <v>436</v>
      </c>
      <c r="E29" s="118">
        <v>0</v>
      </c>
      <c r="F29" s="118">
        <v>0</v>
      </c>
      <c r="G29" s="118">
        <v>0</v>
      </c>
      <c r="H29" s="118">
        <v>0</v>
      </c>
      <c r="I29" s="118">
        <v>0</v>
      </c>
      <c r="J29" s="118">
        <v>0</v>
      </c>
      <c r="K29" s="118">
        <v>0</v>
      </c>
      <c r="L29" s="118">
        <v>0</v>
      </c>
      <c r="M29" s="118">
        <v>0</v>
      </c>
      <c r="N29" s="118">
        <v>0</v>
      </c>
      <c r="O29" s="1029">
        <v>0</v>
      </c>
      <c r="P29" s="118">
        <v>0</v>
      </c>
      <c r="Q29" s="118">
        <v>0</v>
      </c>
      <c r="R29" s="118">
        <v>0</v>
      </c>
      <c r="S29" s="118">
        <v>0</v>
      </c>
      <c r="T29" s="118">
        <v>0</v>
      </c>
      <c r="U29" s="118">
        <v>0</v>
      </c>
      <c r="V29" s="118">
        <v>0</v>
      </c>
      <c r="W29" s="118">
        <v>0</v>
      </c>
      <c r="X29" s="118">
        <v>0</v>
      </c>
      <c r="Y29" s="1029">
        <v>0</v>
      </c>
      <c r="Z29" s="1029">
        <v>0</v>
      </c>
      <c r="AA29" s="118">
        <v>0</v>
      </c>
      <c r="AB29" s="1029">
        <v>0</v>
      </c>
      <c r="AC29" s="1082" t="s">
        <v>2299</v>
      </c>
      <c r="AE29" s="796" t="s">
        <v>424</v>
      </c>
      <c r="AF29" s="118">
        <v>0</v>
      </c>
      <c r="AG29" s="118">
        <v>0</v>
      </c>
      <c r="AH29" s="118">
        <v>0</v>
      </c>
      <c r="AI29" s="118">
        <v>0</v>
      </c>
      <c r="AJ29" s="118">
        <v>0</v>
      </c>
      <c r="AK29" s="118">
        <v>0</v>
      </c>
      <c r="AL29" s="118">
        <v>0</v>
      </c>
      <c r="AM29" s="118">
        <v>0</v>
      </c>
      <c r="AN29" s="118">
        <v>0</v>
      </c>
      <c r="AO29" s="118">
        <v>0</v>
      </c>
      <c r="AP29" s="118">
        <v>0</v>
      </c>
      <c r="AQ29" s="118">
        <v>0</v>
      </c>
      <c r="AR29" s="118">
        <v>0</v>
      </c>
      <c r="AS29" s="118">
        <v>0</v>
      </c>
      <c r="AT29" s="118">
        <v>0</v>
      </c>
      <c r="AU29" s="118">
        <v>0</v>
      </c>
      <c r="AV29" s="118">
        <v>0</v>
      </c>
      <c r="AW29" s="118">
        <v>0</v>
      </c>
      <c r="AX29" s="118">
        <v>0</v>
      </c>
      <c r="AY29" s="118">
        <v>0</v>
      </c>
      <c r="AZ29" s="118">
        <v>0</v>
      </c>
      <c r="BA29" s="118">
        <v>0</v>
      </c>
      <c r="BB29" s="118">
        <v>0</v>
      </c>
      <c r="BC29" s="118">
        <v>0</v>
      </c>
      <c r="BK29" s="235"/>
    </row>
    <row r="30" spans="1:63" ht="13.5" customHeight="1">
      <c r="A30" s="775" t="s">
        <v>540</v>
      </c>
      <c r="B30" s="775" t="s">
        <v>248</v>
      </c>
      <c r="D30" s="775" t="s">
        <v>437</v>
      </c>
      <c r="E30" s="118">
        <v>0</v>
      </c>
      <c r="F30" s="118">
        <v>0</v>
      </c>
      <c r="G30" s="118">
        <v>0</v>
      </c>
      <c r="H30" s="118">
        <v>0</v>
      </c>
      <c r="I30" s="118">
        <v>0</v>
      </c>
      <c r="J30" s="118">
        <v>0</v>
      </c>
      <c r="K30" s="118">
        <v>0</v>
      </c>
      <c r="L30" s="118">
        <v>0</v>
      </c>
      <c r="M30" s="118">
        <v>0</v>
      </c>
      <c r="N30" s="118">
        <v>0</v>
      </c>
      <c r="O30" s="1029">
        <v>0</v>
      </c>
      <c r="P30" s="118">
        <v>0</v>
      </c>
      <c r="Q30" s="118">
        <v>0</v>
      </c>
      <c r="R30" s="118">
        <v>0</v>
      </c>
      <c r="S30" s="118">
        <v>0</v>
      </c>
      <c r="T30" s="118">
        <v>0</v>
      </c>
      <c r="U30" s="118">
        <v>0</v>
      </c>
      <c r="V30" s="118">
        <v>0</v>
      </c>
      <c r="W30" s="118">
        <v>0</v>
      </c>
      <c r="X30" s="118">
        <v>0</v>
      </c>
      <c r="Y30" s="1029">
        <v>0</v>
      </c>
      <c r="Z30" s="1029">
        <v>0</v>
      </c>
      <c r="AA30" s="118">
        <v>0</v>
      </c>
      <c r="AB30" s="1029">
        <v>0</v>
      </c>
      <c r="AC30" s="1082" t="s">
        <v>2300</v>
      </c>
      <c r="AE30" s="796" t="s">
        <v>425</v>
      </c>
      <c r="AF30" s="118">
        <v>0</v>
      </c>
      <c r="AG30" s="118">
        <v>0</v>
      </c>
      <c r="AH30" s="118">
        <v>0</v>
      </c>
      <c r="AI30" s="118">
        <v>0</v>
      </c>
      <c r="AJ30" s="118">
        <v>0</v>
      </c>
      <c r="AK30" s="118">
        <v>0</v>
      </c>
      <c r="AL30" s="118">
        <v>0</v>
      </c>
      <c r="AM30" s="118">
        <v>0</v>
      </c>
      <c r="AN30" s="118">
        <v>0</v>
      </c>
      <c r="AO30" s="118">
        <v>0</v>
      </c>
      <c r="AP30" s="118">
        <v>0</v>
      </c>
      <c r="AQ30" s="118">
        <v>0</v>
      </c>
      <c r="AR30" s="118">
        <v>0</v>
      </c>
      <c r="AS30" s="118">
        <v>0</v>
      </c>
      <c r="AT30" s="118">
        <v>0</v>
      </c>
      <c r="AU30" s="118">
        <v>0</v>
      </c>
      <c r="AV30" s="118">
        <v>0</v>
      </c>
      <c r="AW30" s="118">
        <v>0</v>
      </c>
      <c r="AX30" s="118">
        <v>0</v>
      </c>
      <c r="AY30" s="118">
        <v>0</v>
      </c>
      <c r="AZ30" s="118">
        <v>0</v>
      </c>
      <c r="BA30" s="118">
        <v>0</v>
      </c>
      <c r="BB30" s="118">
        <v>0</v>
      </c>
      <c r="BC30" s="118">
        <v>0</v>
      </c>
      <c r="BK30" s="235"/>
    </row>
    <row r="31" spans="1:63" ht="18" customHeight="1">
      <c r="A31" s="775"/>
      <c r="B31" s="775"/>
      <c r="D31" s="775"/>
      <c r="E31" s="247"/>
      <c r="F31" s="247"/>
      <c r="G31" s="247"/>
      <c r="H31" s="247"/>
      <c r="I31" s="247"/>
      <c r="J31" s="247"/>
      <c r="K31" s="247"/>
      <c r="L31" s="247"/>
      <c r="M31" s="246"/>
      <c r="N31" s="246"/>
      <c r="O31" s="246"/>
      <c r="P31" s="246"/>
      <c r="Q31" s="246"/>
      <c r="R31" s="246"/>
      <c r="S31" s="246"/>
      <c r="T31" s="246"/>
      <c r="U31" s="246"/>
      <c r="V31" s="246"/>
      <c r="W31" s="246"/>
      <c r="X31" s="246"/>
      <c r="Y31" s="151"/>
      <c r="Z31" s="246"/>
      <c r="AA31" s="246"/>
      <c r="AB31" s="246"/>
      <c r="AC31" s="1084" t="s">
        <v>2306</v>
      </c>
      <c r="AE31" s="796" t="s">
        <v>695</v>
      </c>
      <c r="AF31" s="246"/>
      <c r="AG31" s="246"/>
      <c r="AH31" s="246"/>
      <c r="AI31" s="246"/>
      <c r="AJ31" s="246"/>
      <c r="AK31" s="246"/>
      <c r="AL31" s="246"/>
      <c r="AM31" s="246"/>
      <c r="AN31" s="246"/>
      <c r="AO31" s="246"/>
      <c r="AP31" s="246"/>
      <c r="AQ31" s="246"/>
      <c r="AR31" s="246"/>
      <c r="AS31" s="246"/>
      <c r="AT31" s="246"/>
      <c r="AU31" s="246"/>
      <c r="AV31" s="246"/>
      <c r="AW31" s="246"/>
      <c r="AX31" s="246"/>
      <c r="AY31" s="246"/>
      <c r="AZ31" s="246"/>
      <c r="BA31" s="246"/>
      <c r="BB31" s="246"/>
      <c r="BC31" s="246"/>
      <c r="BK31" s="235"/>
    </row>
    <row r="32" spans="1:63" ht="13.5" customHeight="1">
      <c r="A32" s="775" t="s">
        <v>540</v>
      </c>
      <c r="B32" s="775" t="s">
        <v>248</v>
      </c>
      <c r="D32" s="793" t="s">
        <v>578</v>
      </c>
      <c r="E32" s="118">
        <v>0</v>
      </c>
      <c r="F32" s="118">
        <v>0</v>
      </c>
      <c r="G32" s="118">
        <v>0</v>
      </c>
      <c r="H32" s="118">
        <v>0</v>
      </c>
      <c r="I32" s="118">
        <v>0</v>
      </c>
      <c r="J32" s="118">
        <v>0</v>
      </c>
      <c r="K32" s="118">
        <v>0</v>
      </c>
      <c r="L32" s="118">
        <v>0</v>
      </c>
      <c r="M32" s="118">
        <v>0</v>
      </c>
      <c r="N32" s="118">
        <v>0</v>
      </c>
      <c r="O32" s="1029">
        <v>0</v>
      </c>
      <c r="P32" s="118">
        <v>0</v>
      </c>
      <c r="Q32" s="118">
        <v>0</v>
      </c>
      <c r="R32" s="118">
        <v>0</v>
      </c>
      <c r="S32" s="118">
        <v>0</v>
      </c>
      <c r="T32" s="118">
        <v>0</v>
      </c>
      <c r="U32" s="118">
        <v>0</v>
      </c>
      <c r="V32" s="118">
        <v>0</v>
      </c>
      <c r="W32" s="118">
        <v>0</v>
      </c>
      <c r="X32" s="118">
        <v>0</v>
      </c>
      <c r="Y32" s="1029">
        <v>0</v>
      </c>
      <c r="Z32" s="1029">
        <v>0</v>
      </c>
      <c r="AA32" s="118">
        <v>0</v>
      </c>
      <c r="AB32" s="1029">
        <v>0</v>
      </c>
      <c r="AC32" s="1082" t="s">
        <v>2301</v>
      </c>
      <c r="AE32" s="796" t="s">
        <v>304</v>
      </c>
      <c r="AF32" s="118">
        <v>0</v>
      </c>
      <c r="AG32" s="118">
        <v>0</v>
      </c>
      <c r="AH32" s="118">
        <v>0</v>
      </c>
      <c r="AI32" s="118">
        <v>0</v>
      </c>
      <c r="AJ32" s="118">
        <v>0</v>
      </c>
      <c r="AK32" s="118">
        <v>0</v>
      </c>
      <c r="AL32" s="118">
        <v>0</v>
      </c>
      <c r="AM32" s="118">
        <v>0</v>
      </c>
      <c r="AN32" s="118">
        <v>0</v>
      </c>
      <c r="AO32" s="118">
        <v>0</v>
      </c>
      <c r="AP32" s="118">
        <v>0</v>
      </c>
      <c r="AQ32" s="118">
        <v>0</v>
      </c>
      <c r="AR32" s="118">
        <v>0</v>
      </c>
      <c r="AS32" s="118">
        <v>0</v>
      </c>
      <c r="AT32" s="118">
        <v>0</v>
      </c>
      <c r="AU32" s="118">
        <v>0</v>
      </c>
      <c r="AV32" s="118">
        <v>0</v>
      </c>
      <c r="AW32" s="118">
        <v>0</v>
      </c>
      <c r="AX32" s="118">
        <v>0</v>
      </c>
      <c r="AY32" s="118">
        <v>0</v>
      </c>
      <c r="AZ32" s="118">
        <v>0</v>
      </c>
      <c r="BA32" s="118">
        <v>0</v>
      </c>
      <c r="BB32" s="118">
        <v>0</v>
      </c>
      <c r="BC32" s="118">
        <v>0</v>
      </c>
      <c r="BK32" s="195"/>
    </row>
    <row r="33" spans="1:64" ht="13.5" customHeight="1">
      <c r="A33" s="775" t="s">
        <v>540</v>
      </c>
      <c r="B33" s="775" t="s">
        <v>248</v>
      </c>
      <c r="D33" s="793" t="s">
        <v>426</v>
      </c>
      <c r="E33" s="118">
        <v>0</v>
      </c>
      <c r="F33" s="118">
        <v>0</v>
      </c>
      <c r="G33" s="118">
        <v>0</v>
      </c>
      <c r="H33" s="118">
        <v>0</v>
      </c>
      <c r="I33" s="118">
        <v>0</v>
      </c>
      <c r="J33" s="118">
        <v>0</v>
      </c>
      <c r="K33" s="118">
        <v>0</v>
      </c>
      <c r="L33" s="118">
        <v>0</v>
      </c>
      <c r="M33" s="118">
        <v>0</v>
      </c>
      <c r="N33" s="118">
        <v>0</v>
      </c>
      <c r="O33" s="1029">
        <v>0</v>
      </c>
      <c r="P33" s="118">
        <v>0</v>
      </c>
      <c r="Q33" s="118">
        <v>0</v>
      </c>
      <c r="R33" s="118">
        <v>0</v>
      </c>
      <c r="S33" s="118">
        <v>0</v>
      </c>
      <c r="T33" s="118">
        <v>0</v>
      </c>
      <c r="U33" s="118">
        <v>0</v>
      </c>
      <c r="V33" s="118">
        <v>0</v>
      </c>
      <c r="W33" s="118">
        <v>0</v>
      </c>
      <c r="X33" s="118">
        <v>0</v>
      </c>
      <c r="Y33" s="1029">
        <v>0</v>
      </c>
      <c r="Z33" s="1029">
        <v>0</v>
      </c>
      <c r="AA33" s="118">
        <v>0</v>
      </c>
      <c r="AB33" s="1029">
        <v>0</v>
      </c>
      <c r="AC33" s="1082" t="s">
        <v>2302</v>
      </c>
      <c r="AE33" s="796" t="s">
        <v>696</v>
      </c>
      <c r="AF33" s="118">
        <v>0</v>
      </c>
      <c r="AG33" s="118">
        <v>0</v>
      </c>
      <c r="AH33" s="118">
        <v>0</v>
      </c>
      <c r="AI33" s="118">
        <v>0</v>
      </c>
      <c r="AJ33" s="118">
        <v>0</v>
      </c>
      <c r="AK33" s="118">
        <v>0</v>
      </c>
      <c r="AL33" s="118">
        <v>0</v>
      </c>
      <c r="AM33" s="118">
        <v>0</v>
      </c>
      <c r="AN33" s="118">
        <v>0</v>
      </c>
      <c r="AO33" s="118">
        <v>0</v>
      </c>
      <c r="AP33" s="118">
        <v>0</v>
      </c>
      <c r="AQ33" s="118">
        <v>0</v>
      </c>
      <c r="AR33" s="118">
        <v>0</v>
      </c>
      <c r="AS33" s="118">
        <v>0</v>
      </c>
      <c r="AT33" s="118">
        <v>0</v>
      </c>
      <c r="AU33" s="118">
        <v>0</v>
      </c>
      <c r="AV33" s="118">
        <v>0</v>
      </c>
      <c r="AW33" s="118">
        <v>0</v>
      </c>
      <c r="AX33" s="118">
        <v>0</v>
      </c>
      <c r="AY33" s="118">
        <v>0</v>
      </c>
      <c r="AZ33" s="118">
        <v>0</v>
      </c>
      <c r="BA33" s="118">
        <v>0</v>
      </c>
      <c r="BB33" s="118">
        <v>0</v>
      </c>
      <c r="BC33" s="118">
        <v>0</v>
      </c>
      <c r="BK33" s="195"/>
    </row>
    <row r="34" spans="1:64" ht="13.5" customHeight="1">
      <c r="A34" s="775" t="s">
        <v>540</v>
      </c>
      <c r="B34" s="775" t="s">
        <v>248</v>
      </c>
      <c r="D34" s="793" t="s">
        <v>579</v>
      </c>
      <c r="E34" s="118">
        <v>0</v>
      </c>
      <c r="F34" s="118">
        <v>0</v>
      </c>
      <c r="G34" s="118">
        <v>0</v>
      </c>
      <c r="H34" s="118">
        <v>0</v>
      </c>
      <c r="I34" s="118">
        <v>0</v>
      </c>
      <c r="J34" s="118">
        <v>0</v>
      </c>
      <c r="K34" s="118">
        <v>0</v>
      </c>
      <c r="L34" s="118">
        <v>0</v>
      </c>
      <c r="M34" s="118">
        <v>0</v>
      </c>
      <c r="N34" s="118">
        <v>0</v>
      </c>
      <c r="O34" s="1029">
        <v>0</v>
      </c>
      <c r="P34" s="118">
        <v>0</v>
      </c>
      <c r="Q34" s="118">
        <v>0</v>
      </c>
      <c r="R34" s="118">
        <v>0</v>
      </c>
      <c r="S34" s="118">
        <v>0</v>
      </c>
      <c r="T34" s="118">
        <v>0</v>
      </c>
      <c r="U34" s="118">
        <v>0</v>
      </c>
      <c r="V34" s="118">
        <v>0</v>
      </c>
      <c r="W34" s="118">
        <v>0</v>
      </c>
      <c r="X34" s="118">
        <v>0</v>
      </c>
      <c r="Y34" s="1029">
        <v>0</v>
      </c>
      <c r="Z34" s="1029">
        <v>0</v>
      </c>
      <c r="AA34" s="118">
        <v>0</v>
      </c>
      <c r="AB34" s="1029">
        <v>0</v>
      </c>
      <c r="AC34" s="1082" t="s">
        <v>2303</v>
      </c>
      <c r="AE34" s="796" t="s">
        <v>697</v>
      </c>
      <c r="AF34" s="118">
        <v>0</v>
      </c>
      <c r="AG34" s="118">
        <v>0</v>
      </c>
      <c r="AH34" s="118">
        <v>0</v>
      </c>
      <c r="AI34" s="118">
        <v>0</v>
      </c>
      <c r="AJ34" s="118">
        <v>0</v>
      </c>
      <c r="AK34" s="118">
        <v>0</v>
      </c>
      <c r="AL34" s="118">
        <v>0</v>
      </c>
      <c r="AM34" s="118">
        <v>0</v>
      </c>
      <c r="AN34" s="118">
        <v>0</v>
      </c>
      <c r="AO34" s="118">
        <v>0</v>
      </c>
      <c r="AP34" s="118">
        <v>0</v>
      </c>
      <c r="AQ34" s="118">
        <v>0</v>
      </c>
      <c r="AR34" s="118">
        <v>0</v>
      </c>
      <c r="AS34" s="118">
        <v>0</v>
      </c>
      <c r="AT34" s="118">
        <v>0</v>
      </c>
      <c r="AU34" s="118">
        <v>0</v>
      </c>
      <c r="AV34" s="118">
        <v>0</v>
      </c>
      <c r="AW34" s="118">
        <v>0</v>
      </c>
      <c r="AX34" s="118">
        <v>0</v>
      </c>
      <c r="AY34" s="118">
        <v>0</v>
      </c>
      <c r="AZ34" s="118">
        <v>0</v>
      </c>
      <c r="BA34" s="118">
        <v>0</v>
      </c>
      <c r="BB34" s="118">
        <v>0</v>
      </c>
      <c r="BC34" s="118">
        <v>0</v>
      </c>
      <c r="BK34" s="195"/>
    </row>
    <row r="35" spans="1:64" ht="13.5" customHeight="1">
      <c r="A35" s="775" t="s">
        <v>540</v>
      </c>
      <c r="B35" s="775" t="s">
        <v>248</v>
      </c>
      <c r="D35" s="793" t="s">
        <v>580</v>
      </c>
      <c r="E35" s="118">
        <v>0</v>
      </c>
      <c r="F35" s="118">
        <v>0</v>
      </c>
      <c r="G35" s="118">
        <v>0</v>
      </c>
      <c r="H35" s="118">
        <v>0</v>
      </c>
      <c r="I35" s="118">
        <v>0</v>
      </c>
      <c r="J35" s="118">
        <v>0</v>
      </c>
      <c r="K35" s="118">
        <v>0</v>
      </c>
      <c r="L35" s="118">
        <v>0</v>
      </c>
      <c r="M35" s="118">
        <v>0</v>
      </c>
      <c r="N35" s="118">
        <v>0</v>
      </c>
      <c r="O35" s="1029">
        <v>0</v>
      </c>
      <c r="P35" s="118">
        <v>0</v>
      </c>
      <c r="Q35" s="118">
        <v>0</v>
      </c>
      <c r="R35" s="118">
        <v>0</v>
      </c>
      <c r="S35" s="118">
        <v>0</v>
      </c>
      <c r="T35" s="118">
        <v>0</v>
      </c>
      <c r="U35" s="118">
        <v>0</v>
      </c>
      <c r="V35" s="118">
        <v>0</v>
      </c>
      <c r="W35" s="118">
        <v>0</v>
      </c>
      <c r="X35" s="118">
        <v>0</v>
      </c>
      <c r="Y35" s="1029">
        <v>0</v>
      </c>
      <c r="Z35" s="1029">
        <v>0</v>
      </c>
      <c r="AA35" s="118">
        <v>0</v>
      </c>
      <c r="AB35" s="1029">
        <v>0</v>
      </c>
      <c r="AC35" s="1082" t="s">
        <v>2304</v>
      </c>
      <c r="AE35" s="796" t="s">
        <v>698</v>
      </c>
      <c r="AF35" s="118">
        <v>0</v>
      </c>
      <c r="AG35" s="118">
        <v>0</v>
      </c>
      <c r="AH35" s="118">
        <v>0</v>
      </c>
      <c r="AI35" s="118">
        <v>0</v>
      </c>
      <c r="AJ35" s="118">
        <v>0</v>
      </c>
      <c r="AK35" s="118">
        <v>0</v>
      </c>
      <c r="AL35" s="118">
        <v>0</v>
      </c>
      <c r="AM35" s="118">
        <v>0</v>
      </c>
      <c r="AN35" s="118">
        <v>0</v>
      </c>
      <c r="AO35" s="118">
        <v>0</v>
      </c>
      <c r="AP35" s="118">
        <v>0</v>
      </c>
      <c r="AQ35" s="118">
        <v>0</v>
      </c>
      <c r="AR35" s="118">
        <v>0</v>
      </c>
      <c r="AS35" s="118">
        <v>0</v>
      </c>
      <c r="AT35" s="118">
        <v>0</v>
      </c>
      <c r="AU35" s="118">
        <v>0</v>
      </c>
      <c r="AV35" s="118">
        <v>0</v>
      </c>
      <c r="AW35" s="118">
        <v>0</v>
      </c>
      <c r="AX35" s="118">
        <v>0</v>
      </c>
      <c r="AY35" s="118">
        <v>0</v>
      </c>
      <c r="AZ35" s="118">
        <v>0</v>
      </c>
      <c r="BA35" s="118">
        <v>0</v>
      </c>
      <c r="BB35" s="118">
        <v>0</v>
      </c>
      <c r="BC35" s="118">
        <v>0</v>
      </c>
      <c r="BK35" s="195"/>
    </row>
    <row r="36" spans="1:64" ht="13.5" customHeight="1">
      <c r="A36" s="775" t="s">
        <v>540</v>
      </c>
      <c r="B36" s="775" t="s">
        <v>248</v>
      </c>
      <c r="D36" s="793" t="s">
        <v>581</v>
      </c>
      <c r="E36" s="118">
        <v>0</v>
      </c>
      <c r="F36" s="118">
        <v>0</v>
      </c>
      <c r="G36" s="118">
        <v>0</v>
      </c>
      <c r="H36" s="118">
        <v>0</v>
      </c>
      <c r="I36" s="118">
        <v>0</v>
      </c>
      <c r="J36" s="118">
        <v>0</v>
      </c>
      <c r="K36" s="118">
        <v>0</v>
      </c>
      <c r="L36" s="118">
        <v>0</v>
      </c>
      <c r="M36" s="118">
        <v>0</v>
      </c>
      <c r="N36" s="118">
        <v>0</v>
      </c>
      <c r="O36" s="1029">
        <v>0</v>
      </c>
      <c r="P36" s="118">
        <v>0</v>
      </c>
      <c r="Q36" s="118">
        <v>0</v>
      </c>
      <c r="R36" s="118">
        <v>0</v>
      </c>
      <c r="S36" s="118">
        <v>0</v>
      </c>
      <c r="T36" s="118">
        <v>0</v>
      </c>
      <c r="U36" s="118">
        <v>0</v>
      </c>
      <c r="V36" s="118">
        <v>0</v>
      </c>
      <c r="W36" s="118">
        <v>0</v>
      </c>
      <c r="X36" s="118">
        <v>0</v>
      </c>
      <c r="Y36" s="1029">
        <v>0</v>
      </c>
      <c r="Z36" s="1029">
        <v>0</v>
      </c>
      <c r="AA36" s="118">
        <v>0</v>
      </c>
      <c r="AB36" s="1029">
        <v>0</v>
      </c>
      <c r="AC36" s="1082" t="s">
        <v>2305</v>
      </c>
      <c r="AE36" s="796" t="s">
        <v>699</v>
      </c>
      <c r="AF36" s="118">
        <v>0</v>
      </c>
      <c r="AG36" s="118">
        <v>0</v>
      </c>
      <c r="AH36" s="118">
        <v>0</v>
      </c>
      <c r="AI36" s="118">
        <v>0</v>
      </c>
      <c r="AJ36" s="118">
        <v>0</v>
      </c>
      <c r="AK36" s="118">
        <v>0</v>
      </c>
      <c r="AL36" s="118">
        <v>0</v>
      </c>
      <c r="AM36" s="118">
        <v>0</v>
      </c>
      <c r="AN36" s="118">
        <v>0</v>
      </c>
      <c r="AO36" s="118">
        <v>0</v>
      </c>
      <c r="AP36" s="118">
        <v>0</v>
      </c>
      <c r="AQ36" s="118">
        <v>0</v>
      </c>
      <c r="AR36" s="118">
        <v>0</v>
      </c>
      <c r="AS36" s="118">
        <v>0</v>
      </c>
      <c r="AT36" s="118">
        <v>0</v>
      </c>
      <c r="AU36" s="118">
        <v>0</v>
      </c>
      <c r="AV36" s="118">
        <v>0</v>
      </c>
      <c r="AW36" s="118">
        <v>0</v>
      </c>
      <c r="AX36" s="118">
        <v>0</v>
      </c>
      <c r="AY36" s="118">
        <v>0</v>
      </c>
      <c r="AZ36" s="118">
        <v>0</v>
      </c>
      <c r="BA36" s="118">
        <v>0</v>
      </c>
      <c r="BB36" s="118">
        <v>0</v>
      </c>
      <c r="BC36" s="118">
        <v>0</v>
      </c>
      <c r="BK36" s="195"/>
    </row>
    <row r="37" spans="1:64" ht="18" customHeight="1">
      <c r="A37" s="775"/>
      <c r="B37" s="775"/>
      <c r="E37" s="247"/>
      <c r="F37" s="247"/>
      <c r="G37" s="247"/>
      <c r="H37" s="247"/>
      <c r="I37" s="247"/>
      <c r="J37" s="247"/>
      <c r="K37" s="247"/>
      <c r="L37" s="247"/>
      <c r="M37" s="246"/>
      <c r="N37" s="246"/>
      <c r="O37" s="246"/>
      <c r="P37" s="246"/>
      <c r="Q37" s="246"/>
      <c r="R37" s="246"/>
      <c r="S37" s="246"/>
      <c r="T37" s="246"/>
      <c r="U37" s="246"/>
      <c r="V37" s="246"/>
      <c r="W37" s="246"/>
      <c r="X37" s="246"/>
      <c r="Y37" s="246"/>
      <c r="Z37" s="246"/>
      <c r="AA37" s="246"/>
      <c r="AB37" s="246"/>
      <c r="AC37" s="1084" t="s">
        <v>2307</v>
      </c>
      <c r="AE37" s="796" t="s">
        <v>700</v>
      </c>
      <c r="AF37" s="246"/>
      <c r="AG37" s="246"/>
      <c r="AH37" s="246"/>
      <c r="AI37" s="246"/>
      <c r="AJ37" s="246"/>
      <c r="AK37" s="246"/>
      <c r="AL37" s="246"/>
      <c r="AM37" s="246"/>
      <c r="AN37" s="246"/>
      <c r="AO37" s="246"/>
      <c r="AP37" s="246"/>
      <c r="AQ37" s="246"/>
      <c r="AR37" s="246"/>
      <c r="AS37" s="246"/>
      <c r="AT37" s="246"/>
      <c r="AU37" s="246"/>
      <c r="AV37" s="246"/>
      <c r="AW37" s="246"/>
      <c r="AX37" s="246"/>
      <c r="AY37" s="246"/>
      <c r="AZ37" s="246"/>
      <c r="BA37" s="246"/>
      <c r="BB37" s="246"/>
      <c r="BC37" s="246"/>
      <c r="BK37" s="195"/>
    </row>
    <row r="38" spans="1:64" ht="13.5" customHeight="1">
      <c r="A38" s="775" t="s">
        <v>540</v>
      </c>
      <c r="B38" s="775" t="s">
        <v>248</v>
      </c>
      <c r="D38" s="793" t="s">
        <v>576</v>
      </c>
      <c r="E38" s="118">
        <v>0</v>
      </c>
      <c r="F38" s="118">
        <v>0</v>
      </c>
      <c r="G38" s="118">
        <v>0</v>
      </c>
      <c r="H38" s="118">
        <v>0</v>
      </c>
      <c r="I38" s="118">
        <v>0</v>
      </c>
      <c r="J38" s="118">
        <v>0</v>
      </c>
      <c r="K38" s="118">
        <v>0</v>
      </c>
      <c r="L38" s="118">
        <v>0</v>
      </c>
      <c r="M38" s="118">
        <v>0</v>
      </c>
      <c r="N38" s="118">
        <v>0</v>
      </c>
      <c r="O38" s="118">
        <v>0</v>
      </c>
      <c r="P38" s="118">
        <v>0</v>
      </c>
      <c r="Q38" s="118">
        <v>0</v>
      </c>
      <c r="R38" s="118">
        <v>0</v>
      </c>
      <c r="S38" s="118">
        <v>0</v>
      </c>
      <c r="T38" s="118">
        <v>0</v>
      </c>
      <c r="U38" s="118">
        <v>0</v>
      </c>
      <c r="V38" s="118">
        <v>0</v>
      </c>
      <c r="W38" s="118">
        <v>0</v>
      </c>
      <c r="X38" s="118">
        <v>0</v>
      </c>
      <c r="Y38" s="118">
        <v>0</v>
      </c>
      <c r="Z38" s="118">
        <v>0</v>
      </c>
      <c r="AA38" s="118">
        <v>0</v>
      </c>
      <c r="AB38" s="118">
        <v>0</v>
      </c>
      <c r="AC38" s="1082" t="s">
        <v>2308</v>
      </c>
      <c r="AE38" s="796" t="s">
        <v>701</v>
      </c>
      <c r="AF38" s="118">
        <v>0</v>
      </c>
      <c r="AG38" s="118">
        <v>0</v>
      </c>
      <c r="AH38" s="118">
        <v>0</v>
      </c>
      <c r="AI38" s="118">
        <v>0</v>
      </c>
      <c r="AJ38" s="118">
        <v>0</v>
      </c>
      <c r="AK38" s="118">
        <v>0</v>
      </c>
      <c r="AL38" s="118">
        <v>0</v>
      </c>
      <c r="AM38" s="118">
        <v>0</v>
      </c>
      <c r="AN38" s="118">
        <v>0</v>
      </c>
      <c r="AO38" s="118">
        <v>0</v>
      </c>
      <c r="AP38" s="118">
        <v>0</v>
      </c>
      <c r="AQ38" s="118">
        <v>0</v>
      </c>
      <c r="AR38" s="118">
        <v>0</v>
      </c>
      <c r="AS38" s="118">
        <v>0</v>
      </c>
      <c r="AT38" s="118">
        <v>0</v>
      </c>
      <c r="AU38" s="118">
        <v>0</v>
      </c>
      <c r="AV38" s="118">
        <v>0</v>
      </c>
      <c r="AW38" s="118">
        <v>0</v>
      </c>
      <c r="AX38" s="118">
        <v>0</v>
      </c>
      <c r="AY38" s="118">
        <v>0</v>
      </c>
      <c r="AZ38" s="118">
        <v>0</v>
      </c>
      <c r="BA38" s="118">
        <v>0</v>
      </c>
      <c r="BB38" s="118">
        <v>0</v>
      </c>
      <c r="BC38" s="118">
        <v>0</v>
      </c>
      <c r="BK38" s="195"/>
    </row>
    <row r="39" spans="1:64" ht="13.5" customHeight="1">
      <c r="A39" s="775" t="s">
        <v>540</v>
      </c>
      <c r="B39" s="775" t="s">
        <v>248</v>
      </c>
      <c r="D39" s="793" t="s">
        <v>577</v>
      </c>
      <c r="E39" s="119">
        <v>0</v>
      </c>
      <c r="F39" s="119">
        <v>0</v>
      </c>
      <c r="G39" s="119">
        <v>0</v>
      </c>
      <c r="H39" s="119">
        <v>0</v>
      </c>
      <c r="I39" s="119">
        <v>0</v>
      </c>
      <c r="J39" s="119">
        <v>0</v>
      </c>
      <c r="K39" s="119">
        <v>0</v>
      </c>
      <c r="L39" s="119">
        <v>0</v>
      </c>
      <c r="M39" s="119">
        <v>0</v>
      </c>
      <c r="N39" s="119">
        <v>0</v>
      </c>
      <c r="O39" s="119">
        <v>0</v>
      </c>
      <c r="P39" s="119">
        <v>0</v>
      </c>
      <c r="Q39" s="119">
        <v>0</v>
      </c>
      <c r="R39" s="119">
        <v>0</v>
      </c>
      <c r="S39" s="119">
        <v>0</v>
      </c>
      <c r="T39" s="119">
        <v>0</v>
      </c>
      <c r="U39" s="119">
        <v>0</v>
      </c>
      <c r="V39" s="119">
        <v>0</v>
      </c>
      <c r="W39" s="119">
        <v>0</v>
      </c>
      <c r="X39" s="119">
        <v>0</v>
      </c>
      <c r="Y39" s="119">
        <v>0</v>
      </c>
      <c r="Z39" s="119">
        <v>0</v>
      </c>
      <c r="AA39" s="119">
        <v>0</v>
      </c>
      <c r="AB39" s="119">
        <v>0</v>
      </c>
      <c r="AC39" s="1085" t="s">
        <v>2309</v>
      </c>
      <c r="AE39" s="797" t="s">
        <v>702</v>
      </c>
      <c r="AF39" s="119">
        <v>0</v>
      </c>
      <c r="AG39" s="119">
        <v>0</v>
      </c>
      <c r="AH39" s="119">
        <v>0</v>
      </c>
      <c r="AI39" s="119">
        <v>0</v>
      </c>
      <c r="AJ39" s="119">
        <v>0</v>
      </c>
      <c r="AK39" s="119">
        <v>0</v>
      </c>
      <c r="AL39" s="119">
        <v>0</v>
      </c>
      <c r="AM39" s="119">
        <v>0</v>
      </c>
      <c r="AN39" s="119">
        <v>0</v>
      </c>
      <c r="AO39" s="119">
        <v>0</v>
      </c>
      <c r="AP39" s="119">
        <v>0</v>
      </c>
      <c r="AQ39" s="119">
        <v>0</v>
      </c>
      <c r="AR39" s="119">
        <v>0</v>
      </c>
      <c r="AS39" s="119">
        <v>0</v>
      </c>
      <c r="AT39" s="119">
        <v>0</v>
      </c>
      <c r="AU39" s="119">
        <v>0</v>
      </c>
      <c r="AV39" s="119">
        <v>0</v>
      </c>
      <c r="AW39" s="119">
        <v>0</v>
      </c>
      <c r="AX39" s="119">
        <v>0</v>
      </c>
      <c r="AY39" s="119">
        <v>0</v>
      </c>
      <c r="AZ39" s="119">
        <v>0</v>
      </c>
      <c r="BA39" s="119">
        <v>0</v>
      </c>
      <c r="BB39" s="119">
        <v>0</v>
      </c>
      <c r="BC39" s="119">
        <v>0</v>
      </c>
      <c r="BK39" s="196"/>
    </row>
    <row r="40" spans="1:64" s="96" customFormat="1" hidden="1">
      <c r="A40" s="748"/>
      <c r="B40" s="748"/>
      <c r="C40" s="756"/>
      <c r="D40" s="748"/>
      <c r="E40" s="159"/>
      <c r="F40" s="159"/>
      <c r="G40" s="159"/>
      <c r="H40" s="159"/>
      <c r="I40" s="159"/>
      <c r="J40" s="159"/>
      <c r="K40" s="159"/>
      <c r="L40" s="159"/>
      <c r="M40" s="152"/>
      <c r="N40" s="152"/>
      <c r="O40" s="152"/>
      <c r="P40" s="136"/>
      <c r="Q40" s="136"/>
      <c r="R40" s="136"/>
      <c r="S40" s="136"/>
      <c r="T40" s="136"/>
      <c r="U40" s="136"/>
      <c r="V40" s="136"/>
      <c r="W40" s="136"/>
      <c r="X40" s="136"/>
      <c r="Y40" s="136"/>
      <c r="Z40" s="136"/>
      <c r="AA40" s="136"/>
      <c r="AC40" s="756"/>
      <c r="AE40" s="756"/>
    </row>
    <row r="41" spans="1:64" hidden="1"/>
    <row r="42" spans="1:64" hidden="1"/>
    <row r="43" spans="1:64" s="558" customFormat="1" ht="12.75" hidden="1">
      <c r="A43" s="777"/>
      <c r="B43" s="777"/>
      <c r="C43" s="777"/>
      <c r="D43" s="777"/>
      <c r="AC43" s="777"/>
      <c r="AD43" s="559"/>
      <c r="AE43" s="777"/>
    </row>
    <row r="44" spans="1:64" s="558" customFormat="1" ht="12.75" hidden="1">
      <c r="A44" s="777"/>
      <c r="B44" s="777"/>
      <c r="C44" s="777"/>
      <c r="D44" s="777"/>
      <c r="AC44" s="777"/>
      <c r="AD44" s="559"/>
      <c r="AE44" s="777"/>
    </row>
    <row r="45" spans="1:64" s="558" customFormat="1" ht="18" hidden="1">
      <c r="A45" s="777"/>
      <c r="B45" s="816" t="s">
        <v>39</v>
      </c>
      <c r="C45" s="777"/>
      <c r="D45" s="777"/>
      <c r="E45" s="581" t="s">
        <v>793</v>
      </c>
      <c r="AC45" s="777"/>
      <c r="AD45" s="559"/>
      <c r="AE45" s="777"/>
    </row>
    <row r="46" spans="1:64" s="558" customFormat="1" ht="12.75" hidden="1">
      <c r="A46" s="777"/>
      <c r="B46" s="777"/>
      <c r="C46" s="777"/>
      <c r="D46" s="777"/>
      <c r="AC46" s="777"/>
      <c r="AD46" s="559"/>
      <c r="AE46" s="777"/>
    </row>
    <row r="47" spans="1:64" s="560" customFormat="1" ht="12.75" hidden="1">
      <c r="A47" s="810"/>
      <c r="B47" s="810"/>
      <c r="C47" s="807"/>
      <c r="D47" s="810"/>
      <c r="E47" s="561"/>
      <c r="F47" s="561"/>
      <c r="G47" s="562"/>
      <c r="H47" s="561"/>
      <c r="I47" s="561"/>
      <c r="J47" s="561"/>
      <c r="K47" s="561"/>
      <c r="L47" s="561"/>
      <c r="M47" s="563"/>
      <c r="N47" s="563"/>
      <c r="O47" s="563"/>
      <c r="P47" s="563"/>
      <c r="Q47" s="563"/>
      <c r="R47" s="563"/>
      <c r="S47" s="563"/>
      <c r="T47" s="563"/>
      <c r="U47" s="563"/>
      <c r="V47" s="563"/>
      <c r="W47" s="563"/>
      <c r="X47" s="563"/>
      <c r="Y47" s="563"/>
      <c r="Z47" s="563"/>
      <c r="AA47" s="563"/>
      <c r="AB47" s="563"/>
      <c r="AC47" s="811" t="str">
        <f t="shared" ref="AC47:AC59" si="3">INDEX(LangTS7,,Lang)</f>
        <v>Multi-fired:</v>
      </c>
      <c r="AD47" s="564"/>
      <c r="AE47" s="755" t="s">
        <v>1166</v>
      </c>
      <c r="AF47" s="565"/>
      <c r="AG47" s="565"/>
      <c r="AH47" s="566"/>
      <c r="AI47" s="565"/>
      <c r="AJ47" s="565"/>
      <c r="AK47" s="565"/>
      <c r="AL47" s="565"/>
      <c r="AM47" s="565"/>
      <c r="AN47" s="565"/>
      <c r="AO47" s="565"/>
      <c r="AP47" s="565"/>
      <c r="AQ47" s="565"/>
      <c r="AR47" s="565"/>
      <c r="AS47" s="565"/>
      <c r="AT47" s="565"/>
      <c r="AU47" s="565"/>
      <c r="AV47" s="565"/>
      <c r="AW47" s="565"/>
      <c r="AX47" s="565"/>
      <c r="AY47" s="565"/>
      <c r="AZ47" s="565"/>
      <c r="BA47" s="565"/>
      <c r="BB47" s="565"/>
      <c r="BC47" s="567"/>
      <c r="BJ47" s="755" t="s">
        <v>1166</v>
      </c>
      <c r="BK47" s="568" t="s">
        <v>708</v>
      </c>
      <c r="BL47" s="755" t="s">
        <v>1166</v>
      </c>
    </row>
    <row r="48" spans="1:64" s="560" customFormat="1" ht="12.75" hidden="1">
      <c r="A48" s="810" t="s">
        <v>540</v>
      </c>
      <c r="B48" s="775" t="s">
        <v>248</v>
      </c>
      <c r="C48" s="807"/>
      <c r="D48" s="810" t="s">
        <v>27</v>
      </c>
      <c r="E48" s="569"/>
      <c r="F48" s="569"/>
      <c r="G48" s="570"/>
      <c r="H48" s="569"/>
      <c r="I48" s="569"/>
      <c r="J48" s="569"/>
      <c r="K48" s="569"/>
      <c r="L48" s="569"/>
      <c r="M48" s="569"/>
      <c r="N48" s="569"/>
      <c r="O48" s="569"/>
      <c r="P48" s="569"/>
      <c r="Q48" s="569"/>
      <c r="R48" s="569"/>
      <c r="S48" s="569"/>
      <c r="T48" s="569"/>
      <c r="U48" s="569"/>
      <c r="V48" s="569"/>
      <c r="W48" s="569"/>
      <c r="X48" s="569"/>
      <c r="Y48" s="569"/>
      <c r="Z48" s="569"/>
      <c r="AA48" s="569"/>
      <c r="AB48" s="569"/>
      <c r="AC48" s="807" t="str">
        <f t="shared" si="3"/>
        <v>Solid/Liquid</v>
      </c>
      <c r="AD48" s="564"/>
      <c r="AE48" s="799" t="s">
        <v>422</v>
      </c>
      <c r="AF48" s="571"/>
      <c r="AG48" s="571"/>
      <c r="AH48" s="572"/>
      <c r="AI48" s="571"/>
      <c r="AJ48" s="571"/>
      <c r="AK48" s="571"/>
      <c r="AL48" s="571"/>
      <c r="AM48" s="571"/>
      <c r="AN48" s="571"/>
      <c r="AO48" s="571"/>
      <c r="AP48" s="571"/>
      <c r="AQ48" s="571"/>
      <c r="AR48" s="571"/>
      <c r="AS48" s="571"/>
      <c r="AT48" s="571"/>
      <c r="AU48" s="571"/>
      <c r="AV48" s="571"/>
      <c r="AW48" s="571"/>
      <c r="AX48" s="571"/>
      <c r="AY48" s="571"/>
      <c r="AZ48" s="571"/>
      <c r="BA48" s="571"/>
      <c r="BB48" s="571"/>
      <c r="BC48" s="571"/>
      <c r="BJ48" s="799" t="s">
        <v>422</v>
      </c>
      <c r="BK48" s="568" t="s">
        <v>709</v>
      </c>
      <c r="BL48" s="799" t="s">
        <v>422</v>
      </c>
    </row>
    <row r="49" spans="1:64" s="560" customFormat="1" ht="12.75" hidden="1">
      <c r="A49" s="810" t="s">
        <v>540</v>
      </c>
      <c r="B49" s="775" t="s">
        <v>248</v>
      </c>
      <c r="C49" s="807"/>
      <c r="D49" s="810" t="s">
        <v>28</v>
      </c>
      <c r="E49" s="569"/>
      <c r="F49" s="569"/>
      <c r="G49" s="570"/>
      <c r="H49" s="569"/>
      <c r="I49" s="569"/>
      <c r="J49" s="569"/>
      <c r="K49" s="569"/>
      <c r="L49" s="569"/>
      <c r="M49" s="569"/>
      <c r="N49" s="569"/>
      <c r="O49" s="569"/>
      <c r="P49" s="569"/>
      <c r="Q49" s="569"/>
      <c r="R49" s="569"/>
      <c r="S49" s="569"/>
      <c r="T49" s="569"/>
      <c r="U49" s="569"/>
      <c r="V49" s="569"/>
      <c r="W49" s="569"/>
      <c r="X49" s="569"/>
      <c r="Y49" s="569"/>
      <c r="Z49" s="569"/>
      <c r="AA49" s="569"/>
      <c r="AB49" s="569"/>
      <c r="AC49" s="807" t="str">
        <f t="shared" si="3"/>
        <v>Solid/Liquid</v>
      </c>
      <c r="AD49" s="564"/>
      <c r="AE49" s="800" t="s">
        <v>422</v>
      </c>
      <c r="AF49" s="573"/>
      <c r="AG49" s="573"/>
      <c r="AH49" s="574"/>
      <c r="AI49" s="573"/>
      <c r="AJ49" s="573"/>
      <c r="AK49" s="573"/>
      <c r="AL49" s="573"/>
      <c r="AM49" s="573"/>
      <c r="AN49" s="573"/>
      <c r="AO49" s="573"/>
      <c r="AP49" s="573"/>
      <c r="AQ49" s="573"/>
      <c r="AR49" s="573"/>
      <c r="AS49" s="573"/>
      <c r="AT49" s="573"/>
      <c r="AU49" s="573"/>
      <c r="AV49" s="573"/>
      <c r="AW49" s="573"/>
      <c r="AX49" s="573"/>
      <c r="AY49" s="573"/>
      <c r="AZ49" s="573"/>
      <c r="BA49" s="573"/>
      <c r="BB49" s="573"/>
      <c r="BC49" s="573"/>
      <c r="BJ49" s="800" t="s">
        <v>422</v>
      </c>
      <c r="BK49" s="568" t="s">
        <v>709</v>
      </c>
      <c r="BL49" s="800" t="s">
        <v>422</v>
      </c>
    </row>
    <row r="50" spans="1:64" s="560" customFormat="1" ht="12.75" hidden="1">
      <c r="A50" s="810" t="s">
        <v>540</v>
      </c>
      <c r="B50" s="775" t="s">
        <v>248</v>
      </c>
      <c r="C50" s="807"/>
      <c r="D50" s="810" t="s">
        <v>29</v>
      </c>
      <c r="E50" s="569"/>
      <c r="F50" s="569"/>
      <c r="G50" s="570"/>
      <c r="H50" s="569"/>
      <c r="I50" s="569"/>
      <c r="J50" s="569"/>
      <c r="K50" s="569"/>
      <c r="L50" s="569"/>
      <c r="M50" s="569"/>
      <c r="N50" s="569"/>
      <c r="O50" s="569"/>
      <c r="P50" s="569"/>
      <c r="Q50" s="569"/>
      <c r="R50" s="569"/>
      <c r="S50" s="569"/>
      <c r="T50" s="569"/>
      <c r="U50" s="569"/>
      <c r="V50" s="569"/>
      <c r="W50" s="569"/>
      <c r="X50" s="569"/>
      <c r="Y50" s="569"/>
      <c r="Z50" s="569"/>
      <c r="AA50" s="569"/>
      <c r="AB50" s="569"/>
      <c r="AC50" s="807" t="str">
        <f t="shared" si="3"/>
        <v>Solid/Liquid</v>
      </c>
      <c r="AD50" s="564"/>
      <c r="AE50" s="801" t="s">
        <v>422</v>
      </c>
      <c r="AF50" s="575"/>
      <c r="AG50" s="575"/>
      <c r="AH50" s="576"/>
      <c r="AI50" s="575"/>
      <c r="AJ50" s="575"/>
      <c r="AK50" s="575"/>
      <c r="AL50" s="575"/>
      <c r="AM50" s="575"/>
      <c r="AN50" s="575"/>
      <c r="AO50" s="575"/>
      <c r="AP50" s="575"/>
      <c r="AQ50" s="575"/>
      <c r="AR50" s="575"/>
      <c r="AS50" s="575"/>
      <c r="AT50" s="575"/>
      <c r="AU50" s="575"/>
      <c r="AV50" s="575"/>
      <c r="AW50" s="575"/>
      <c r="AX50" s="575"/>
      <c r="AY50" s="575"/>
      <c r="AZ50" s="575"/>
      <c r="BA50" s="575"/>
      <c r="BB50" s="575"/>
      <c r="BC50" s="575"/>
      <c r="BJ50" s="801" t="s">
        <v>422</v>
      </c>
      <c r="BK50" s="568" t="s">
        <v>709</v>
      </c>
      <c r="BL50" s="801" t="s">
        <v>422</v>
      </c>
    </row>
    <row r="51" spans="1:64" s="560" customFormat="1" ht="12.75" hidden="1">
      <c r="A51" s="810" t="s">
        <v>540</v>
      </c>
      <c r="B51" s="775" t="s">
        <v>248</v>
      </c>
      <c r="C51" s="807"/>
      <c r="D51" s="810" t="s">
        <v>30</v>
      </c>
      <c r="E51" s="577"/>
      <c r="F51" s="577"/>
      <c r="G51" s="578"/>
      <c r="H51" s="577"/>
      <c r="I51" s="577"/>
      <c r="J51" s="577"/>
      <c r="K51" s="577"/>
      <c r="L51" s="577"/>
      <c r="M51" s="577"/>
      <c r="N51" s="577"/>
      <c r="O51" s="577"/>
      <c r="P51" s="577"/>
      <c r="Q51" s="577"/>
      <c r="R51" s="577"/>
      <c r="S51" s="577"/>
      <c r="T51" s="577"/>
      <c r="U51" s="577"/>
      <c r="V51" s="577"/>
      <c r="W51" s="577"/>
      <c r="X51" s="577"/>
      <c r="Y51" s="577"/>
      <c r="Z51" s="577"/>
      <c r="AA51" s="577"/>
      <c r="AB51" s="577"/>
      <c r="AC51" s="812" t="str">
        <f t="shared" si="3"/>
        <v>Solid/Gas</v>
      </c>
      <c r="AD51" s="564"/>
      <c r="AE51" s="800" t="s">
        <v>423</v>
      </c>
      <c r="AF51" s="573"/>
      <c r="AG51" s="573"/>
      <c r="AH51" s="574"/>
      <c r="AI51" s="573"/>
      <c r="AJ51" s="573"/>
      <c r="AK51" s="573"/>
      <c r="AL51" s="573"/>
      <c r="AM51" s="573"/>
      <c r="AN51" s="573"/>
      <c r="AO51" s="573"/>
      <c r="AP51" s="573"/>
      <c r="AQ51" s="573"/>
      <c r="AR51" s="573"/>
      <c r="AS51" s="573"/>
      <c r="AT51" s="573"/>
      <c r="AU51" s="573"/>
      <c r="AV51" s="573"/>
      <c r="AW51" s="573"/>
      <c r="AX51" s="573"/>
      <c r="AY51" s="573"/>
      <c r="AZ51" s="573"/>
      <c r="BA51" s="573"/>
      <c r="BB51" s="573"/>
      <c r="BC51" s="573"/>
      <c r="BJ51" s="800" t="s">
        <v>423</v>
      </c>
      <c r="BK51" s="568" t="s">
        <v>710</v>
      </c>
      <c r="BL51" s="800" t="s">
        <v>423</v>
      </c>
    </row>
    <row r="52" spans="1:64" s="560" customFormat="1" ht="12.75" hidden="1">
      <c r="A52" s="810" t="s">
        <v>540</v>
      </c>
      <c r="B52" s="775" t="s">
        <v>248</v>
      </c>
      <c r="C52" s="807"/>
      <c r="D52" s="810" t="s">
        <v>31</v>
      </c>
      <c r="E52" s="569"/>
      <c r="F52" s="569"/>
      <c r="G52" s="570"/>
      <c r="H52" s="569"/>
      <c r="I52" s="569"/>
      <c r="J52" s="569"/>
      <c r="K52" s="569"/>
      <c r="L52" s="569"/>
      <c r="M52" s="569"/>
      <c r="N52" s="569"/>
      <c r="O52" s="569"/>
      <c r="P52" s="569"/>
      <c r="Q52" s="569"/>
      <c r="R52" s="569"/>
      <c r="S52" s="569"/>
      <c r="T52" s="569"/>
      <c r="U52" s="569"/>
      <c r="V52" s="569"/>
      <c r="W52" s="569"/>
      <c r="X52" s="569"/>
      <c r="Y52" s="569"/>
      <c r="Z52" s="569"/>
      <c r="AA52" s="569"/>
      <c r="AB52" s="569"/>
      <c r="AC52" s="807" t="str">
        <f t="shared" si="3"/>
        <v>Solid/Gas</v>
      </c>
      <c r="AD52" s="564"/>
      <c r="AE52" s="800" t="s">
        <v>423</v>
      </c>
      <c r="AF52" s="573"/>
      <c r="AG52" s="573"/>
      <c r="AH52" s="574"/>
      <c r="AI52" s="573"/>
      <c r="AJ52" s="573"/>
      <c r="AK52" s="573"/>
      <c r="AL52" s="573"/>
      <c r="AM52" s="573"/>
      <c r="AN52" s="573"/>
      <c r="AO52" s="573"/>
      <c r="AP52" s="573"/>
      <c r="AQ52" s="573"/>
      <c r="AR52" s="573"/>
      <c r="AS52" s="573"/>
      <c r="AT52" s="573"/>
      <c r="AU52" s="573"/>
      <c r="AV52" s="573"/>
      <c r="AW52" s="573"/>
      <c r="AX52" s="573"/>
      <c r="AY52" s="573"/>
      <c r="AZ52" s="573"/>
      <c r="BA52" s="573"/>
      <c r="BB52" s="573"/>
      <c r="BC52" s="573"/>
      <c r="BJ52" s="800" t="s">
        <v>423</v>
      </c>
      <c r="BK52" s="568" t="s">
        <v>710</v>
      </c>
      <c r="BL52" s="800" t="s">
        <v>423</v>
      </c>
    </row>
    <row r="53" spans="1:64" s="560" customFormat="1" ht="12.75" hidden="1">
      <c r="A53" s="810" t="s">
        <v>540</v>
      </c>
      <c r="B53" s="775" t="s">
        <v>248</v>
      </c>
      <c r="C53" s="807"/>
      <c r="D53" s="810" t="s">
        <v>32</v>
      </c>
      <c r="E53" s="566"/>
      <c r="F53" s="566"/>
      <c r="G53" s="579"/>
      <c r="H53" s="566"/>
      <c r="I53" s="566"/>
      <c r="J53" s="566"/>
      <c r="K53" s="566"/>
      <c r="L53" s="566"/>
      <c r="M53" s="566"/>
      <c r="N53" s="566"/>
      <c r="O53" s="566"/>
      <c r="P53" s="566"/>
      <c r="Q53" s="566"/>
      <c r="R53" s="566"/>
      <c r="S53" s="566"/>
      <c r="T53" s="566"/>
      <c r="U53" s="566"/>
      <c r="V53" s="566"/>
      <c r="W53" s="566"/>
      <c r="X53" s="566"/>
      <c r="Y53" s="566"/>
      <c r="Z53" s="566"/>
      <c r="AA53" s="566"/>
      <c r="AB53" s="566"/>
      <c r="AC53" s="813" t="str">
        <f t="shared" si="3"/>
        <v>Solid/Gas</v>
      </c>
      <c r="AD53" s="564"/>
      <c r="AE53" s="800" t="s">
        <v>423</v>
      </c>
      <c r="AF53" s="573"/>
      <c r="AG53" s="573"/>
      <c r="AH53" s="574"/>
      <c r="AI53" s="573"/>
      <c r="AJ53" s="573"/>
      <c r="AK53" s="573"/>
      <c r="AL53" s="573"/>
      <c r="AM53" s="573"/>
      <c r="AN53" s="573"/>
      <c r="AO53" s="573"/>
      <c r="AP53" s="573"/>
      <c r="AQ53" s="573"/>
      <c r="AR53" s="573"/>
      <c r="AS53" s="573"/>
      <c r="AT53" s="573"/>
      <c r="AU53" s="573"/>
      <c r="AV53" s="573"/>
      <c r="AW53" s="573"/>
      <c r="AX53" s="573"/>
      <c r="AY53" s="573"/>
      <c r="AZ53" s="573"/>
      <c r="BA53" s="573"/>
      <c r="BB53" s="573"/>
      <c r="BC53" s="573"/>
      <c r="BJ53" s="800" t="s">
        <v>423</v>
      </c>
      <c r="BK53" s="568" t="s">
        <v>710</v>
      </c>
      <c r="BL53" s="800" t="s">
        <v>423</v>
      </c>
    </row>
    <row r="54" spans="1:64" s="560" customFormat="1" ht="12.75" hidden="1">
      <c r="A54" s="810" t="s">
        <v>540</v>
      </c>
      <c r="B54" s="775" t="s">
        <v>248</v>
      </c>
      <c r="C54" s="807"/>
      <c r="D54" s="810" t="s">
        <v>33</v>
      </c>
      <c r="E54" s="569"/>
      <c r="F54" s="569"/>
      <c r="G54" s="570"/>
      <c r="H54" s="569"/>
      <c r="I54" s="569"/>
      <c r="J54" s="569"/>
      <c r="K54" s="569"/>
      <c r="L54" s="569"/>
      <c r="M54" s="569"/>
      <c r="N54" s="569"/>
      <c r="O54" s="569"/>
      <c r="P54" s="569"/>
      <c r="Q54" s="569"/>
      <c r="R54" s="569"/>
      <c r="S54" s="569"/>
      <c r="T54" s="569"/>
      <c r="U54" s="569"/>
      <c r="V54" s="569"/>
      <c r="W54" s="569"/>
      <c r="X54" s="569"/>
      <c r="Y54" s="569"/>
      <c r="Z54" s="569"/>
      <c r="AA54" s="569"/>
      <c r="AB54" s="569"/>
      <c r="AC54" s="804" t="str">
        <f t="shared" si="3"/>
        <v>Liquid /Gas</v>
      </c>
      <c r="AD54" s="564"/>
      <c r="AE54" s="799" t="s">
        <v>424</v>
      </c>
      <c r="AF54" s="571"/>
      <c r="AG54" s="571"/>
      <c r="AH54" s="572"/>
      <c r="AI54" s="571"/>
      <c r="AJ54" s="571"/>
      <c r="AK54" s="571"/>
      <c r="AL54" s="571"/>
      <c r="AM54" s="571"/>
      <c r="AN54" s="571"/>
      <c r="AO54" s="571"/>
      <c r="AP54" s="571"/>
      <c r="AQ54" s="571"/>
      <c r="AR54" s="571"/>
      <c r="AS54" s="571"/>
      <c r="AT54" s="571"/>
      <c r="AU54" s="571"/>
      <c r="AV54" s="571"/>
      <c r="AW54" s="571"/>
      <c r="AX54" s="571"/>
      <c r="AY54" s="571"/>
      <c r="AZ54" s="571"/>
      <c r="BA54" s="571"/>
      <c r="BB54" s="571"/>
      <c r="BC54" s="571"/>
      <c r="BJ54" s="799" t="s">
        <v>424</v>
      </c>
      <c r="BK54" s="568" t="s">
        <v>711</v>
      </c>
      <c r="BL54" s="799" t="s">
        <v>424</v>
      </c>
    </row>
    <row r="55" spans="1:64" s="560" customFormat="1" ht="12.75" hidden="1">
      <c r="A55" s="810" t="s">
        <v>540</v>
      </c>
      <c r="B55" s="775" t="s">
        <v>248</v>
      </c>
      <c r="C55" s="807"/>
      <c r="D55" s="810" t="s">
        <v>34</v>
      </c>
      <c r="E55" s="569"/>
      <c r="F55" s="569"/>
      <c r="G55" s="570"/>
      <c r="H55" s="569"/>
      <c r="I55" s="569"/>
      <c r="J55" s="569"/>
      <c r="K55" s="569"/>
      <c r="L55" s="569"/>
      <c r="M55" s="569"/>
      <c r="N55" s="569"/>
      <c r="O55" s="569"/>
      <c r="P55" s="569"/>
      <c r="Q55" s="569"/>
      <c r="R55" s="569"/>
      <c r="S55" s="569"/>
      <c r="T55" s="569"/>
      <c r="U55" s="569"/>
      <c r="V55" s="569"/>
      <c r="W55" s="569"/>
      <c r="X55" s="569"/>
      <c r="Y55" s="569"/>
      <c r="Z55" s="569"/>
      <c r="AA55" s="569"/>
      <c r="AB55" s="569"/>
      <c r="AC55" s="804" t="str">
        <f t="shared" si="3"/>
        <v>Liquid /Gas</v>
      </c>
      <c r="AD55" s="564"/>
      <c r="AE55" s="800" t="s">
        <v>424</v>
      </c>
      <c r="AF55" s="573"/>
      <c r="AG55" s="573"/>
      <c r="AH55" s="574"/>
      <c r="AI55" s="573"/>
      <c r="AJ55" s="573"/>
      <c r="AK55" s="573"/>
      <c r="AL55" s="573"/>
      <c r="AM55" s="573"/>
      <c r="AN55" s="573"/>
      <c r="AO55" s="573"/>
      <c r="AP55" s="573"/>
      <c r="AQ55" s="573"/>
      <c r="AR55" s="573"/>
      <c r="AS55" s="573"/>
      <c r="AT55" s="573"/>
      <c r="AU55" s="573"/>
      <c r="AV55" s="573"/>
      <c r="AW55" s="573"/>
      <c r="AX55" s="573"/>
      <c r="AY55" s="573"/>
      <c r="AZ55" s="573"/>
      <c r="BA55" s="573"/>
      <c r="BB55" s="573"/>
      <c r="BC55" s="573"/>
      <c r="BJ55" s="800" t="s">
        <v>424</v>
      </c>
      <c r="BK55" s="568" t="s">
        <v>711</v>
      </c>
      <c r="BL55" s="800" t="s">
        <v>424</v>
      </c>
    </row>
    <row r="56" spans="1:64" s="560" customFormat="1" ht="12.75" hidden="1">
      <c r="A56" s="810" t="s">
        <v>540</v>
      </c>
      <c r="B56" s="775" t="s">
        <v>248</v>
      </c>
      <c r="C56" s="807"/>
      <c r="D56" s="810" t="s">
        <v>35</v>
      </c>
      <c r="E56" s="566"/>
      <c r="F56" s="566"/>
      <c r="G56" s="579"/>
      <c r="H56" s="566"/>
      <c r="I56" s="566"/>
      <c r="J56" s="566"/>
      <c r="K56" s="566"/>
      <c r="L56" s="566"/>
      <c r="M56" s="566"/>
      <c r="N56" s="566"/>
      <c r="O56" s="566"/>
      <c r="P56" s="566"/>
      <c r="Q56" s="566"/>
      <c r="R56" s="566"/>
      <c r="S56" s="566"/>
      <c r="T56" s="566"/>
      <c r="U56" s="566"/>
      <c r="V56" s="566"/>
      <c r="W56" s="566"/>
      <c r="X56" s="566"/>
      <c r="Y56" s="566"/>
      <c r="Z56" s="566"/>
      <c r="AA56" s="566"/>
      <c r="AB56" s="566"/>
      <c r="AC56" s="814" t="str">
        <f t="shared" si="3"/>
        <v>Liquid /Gas</v>
      </c>
      <c r="AD56" s="564"/>
      <c r="AE56" s="801" t="s">
        <v>424</v>
      </c>
      <c r="AF56" s="575"/>
      <c r="AG56" s="575"/>
      <c r="AH56" s="576"/>
      <c r="AI56" s="575"/>
      <c r="AJ56" s="575"/>
      <c r="AK56" s="575"/>
      <c r="AL56" s="575"/>
      <c r="AM56" s="575"/>
      <c r="AN56" s="575"/>
      <c r="AO56" s="575"/>
      <c r="AP56" s="575"/>
      <c r="AQ56" s="575"/>
      <c r="AR56" s="575"/>
      <c r="AS56" s="575"/>
      <c r="AT56" s="575"/>
      <c r="AU56" s="575"/>
      <c r="AV56" s="575"/>
      <c r="AW56" s="575"/>
      <c r="AX56" s="575"/>
      <c r="AY56" s="575"/>
      <c r="AZ56" s="575"/>
      <c r="BA56" s="575"/>
      <c r="BB56" s="575"/>
      <c r="BC56" s="575"/>
      <c r="BJ56" s="801" t="s">
        <v>424</v>
      </c>
      <c r="BK56" s="568" t="s">
        <v>711</v>
      </c>
      <c r="BL56" s="801" t="s">
        <v>424</v>
      </c>
    </row>
    <row r="57" spans="1:64" s="560" customFormat="1" ht="12.75" hidden="1">
      <c r="A57" s="810" t="s">
        <v>540</v>
      </c>
      <c r="B57" s="775" t="s">
        <v>248</v>
      </c>
      <c r="C57" s="807"/>
      <c r="D57" s="810" t="s">
        <v>36</v>
      </c>
      <c r="E57" s="569"/>
      <c r="F57" s="569"/>
      <c r="G57" s="570"/>
      <c r="H57" s="569"/>
      <c r="I57" s="569"/>
      <c r="J57" s="569"/>
      <c r="K57" s="569"/>
      <c r="L57" s="569"/>
      <c r="M57" s="569"/>
      <c r="N57" s="569"/>
      <c r="O57" s="569"/>
      <c r="P57" s="569"/>
      <c r="Q57" s="569"/>
      <c r="R57" s="569"/>
      <c r="S57" s="569"/>
      <c r="T57" s="569"/>
      <c r="U57" s="569"/>
      <c r="V57" s="569"/>
      <c r="W57" s="569"/>
      <c r="X57" s="569"/>
      <c r="Y57" s="569"/>
      <c r="Z57" s="569"/>
      <c r="AA57" s="569"/>
      <c r="AB57" s="569"/>
      <c r="AC57" s="804" t="str">
        <f t="shared" si="3"/>
        <v>Solid/Liquid/Gas</v>
      </c>
      <c r="AD57" s="564"/>
      <c r="AE57" s="800" t="s">
        <v>425</v>
      </c>
      <c r="AF57" s="573"/>
      <c r="AG57" s="573"/>
      <c r="AH57" s="574"/>
      <c r="AI57" s="573"/>
      <c r="AJ57" s="573"/>
      <c r="AK57" s="573"/>
      <c r="AL57" s="573"/>
      <c r="AM57" s="573"/>
      <c r="AN57" s="573"/>
      <c r="AO57" s="573"/>
      <c r="AP57" s="573"/>
      <c r="AQ57" s="573"/>
      <c r="AR57" s="573"/>
      <c r="AS57" s="573"/>
      <c r="AT57" s="573"/>
      <c r="AU57" s="573"/>
      <c r="AV57" s="573"/>
      <c r="AW57" s="573"/>
      <c r="AX57" s="573"/>
      <c r="AY57" s="573"/>
      <c r="AZ57" s="573"/>
      <c r="BA57" s="573"/>
      <c r="BB57" s="573"/>
      <c r="BC57" s="573"/>
      <c r="BJ57" s="800" t="s">
        <v>425</v>
      </c>
      <c r="BK57" s="568" t="s">
        <v>712</v>
      </c>
      <c r="BL57" s="800" t="s">
        <v>425</v>
      </c>
    </row>
    <row r="58" spans="1:64" s="560" customFormat="1" ht="12.75" hidden="1">
      <c r="A58" s="810" t="s">
        <v>540</v>
      </c>
      <c r="B58" s="775" t="s">
        <v>248</v>
      </c>
      <c r="C58" s="807"/>
      <c r="D58" s="810" t="s">
        <v>37</v>
      </c>
      <c r="E58" s="569"/>
      <c r="F58" s="569"/>
      <c r="G58" s="570"/>
      <c r="H58" s="569"/>
      <c r="I58" s="569"/>
      <c r="J58" s="569"/>
      <c r="K58" s="569"/>
      <c r="L58" s="569"/>
      <c r="M58" s="569"/>
      <c r="N58" s="569"/>
      <c r="O58" s="569"/>
      <c r="P58" s="569"/>
      <c r="Q58" s="569"/>
      <c r="R58" s="569"/>
      <c r="S58" s="569"/>
      <c r="T58" s="569"/>
      <c r="U58" s="569"/>
      <c r="V58" s="569"/>
      <c r="W58" s="569"/>
      <c r="X58" s="569"/>
      <c r="Y58" s="569"/>
      <c r="Z58" s="569"/>
      <c r="AA58" s="569"/>
      <c r="AB58" s="569"/>
      <c r="AC58" s="804" t="str">
        <f t="shared" si="3"/>
        <v>Solid/Liquid/Gas</v>
      </c>
      <c r="AD58" s="564"/>
      <c r="AE58" s="800" t="s">
        <v>425</v>
      </c>
      <c r="AF58" s="573"/>
      <c r="AG58" s="573"/>
      <c r="AH58" s="574"/>
      <c r="AI58" s="573"/>
      <c r="AJ58" s="573"/>
      <c r="AK58" s="573"/>
      <c r="AL58" s="573"/>
      <c r="AM58" s="573"/>
      <c r="AN58" s="573"/>
      <c r="AO58" s="573"/>
      <c r="AP58" s="573"/>
      <c r="AQ58" s="573"/>
      <c r="AR58" s="573"/>
      <c r="AS58" s="573"/>
      <c r="AT58" s="573"/>
      <c r="AU58" s="573"/>
      <c r="AV58" s="573"/>
      <c r="AW58" s="573"/>
      <c r="AX58" s="573"/>
      <c r="AY58" s="573"/>
      <c r="AZ58" s="573"/>
      <c r="BA58" s="573"/>
      <c r="BB58" s="573"/>
      <c r="BC58" s="573"/>
      <c r="BJ58" s="800" t="s">
        <v>425</v>
      </c>
      <c r="BK58" s="568" t="s">
        <v>712</v>
      </c>
      <c r="BL58" s="800" t="s">
        <v>425</v>
      </c>
    </row>
    <row r="59" spans="1:64" s="560" customFormat="1" ht="12.75" hidden="1">
      <c r="A59" s="810" t="s">
        <v>540</v>
      </c>
      <c r="B59" s="775" t="s">
        <v>248</v>
      </c>
      <c r="C59" s="807"/>
      <c r="D59" s="810" t="s">
        <v>38</v>
      </c>
      <c r="E59" s="566"/>
      <c r="F59" s="566"/>
      <c r="G59" s="579"/>
      <c r="H59" s="566"/>
      <c r="I59" s="566"/>
      <c r="J59" s="566"/>
      <c r="K59" s="566"/>
      <c r="L59" s="566"/>
      <c r="M59" s="566"/>
      <c r="N59" s="566"/>
      <c r="O59" s="566"/>
      <c r="P59" s="566"/>
      <c r="Q59" s="566"/>
      <c r="R59" s="566"/>
      <c r="S59" s="566"/>
      <c r="T59" s="566"/>
      <c r="U59" s="566"/>
      <c r="V59" s="566"/>
      <c r="W59" s="566"/>
      <c r="X59" s="566"/>
      <c r="Y59" s="566"/>
      <c r="Z59" s="566"/>
      <c r="AA59" s="566"/>
      <c r="AB59" s="566"/>
      <c r="AC59" s="814" t="str">
        <f t="shared" si="3"/>
        <v>Solid/Liquid/Gas</v>
      </c>
      <c r="AD59" s="564"/>
      <c r="AE59" s="801" t="s">
        <v>425</v>
      </c>
      <c r="AF59" s="575"/>
      <c r="AG59" s="575"/>
      <c r="AH59" s="576"/>
      <c r="AI59" s="575"/>
      <c r="AJ59" s="575"/>
      <c r="AK59" s="575"/>
      <c r="AL59" s="575"/>
      <c r="AM59" s="575"/>
      <c r="AN59" s="575"/>
      <c r="AO59" s="575"/>
      <c r="AP59" s="575"/>
      <c r="AQ59" s="575"/>
      <c r="AR59" s="575"/>
      <c r="AS59" s="575"/>
      <c r="AT59" s="575"/>
      <c r="AU59" s="575"/>
      <c r="AV59" s="575"/>
      <c r="AW59" s="575"/>
      <c r="AX59" s="575"/>
      <c r="AY59" s="575"/>
      <c r="AZ59" s="575"/>
      <c r="BA59" s="575"/>
      <c r="BB59" s="575"/>
      <c r="BC59" s="575"/>
      <c r="BJ59" s="801" t="s">
        <v>425</v>
      </c>
      <c r="BK59" s="568" t="s">
        <v>712</v>
      </c>
      <c r="BL59" s="801" t="s">
        <v>425</v>
      </c>
    </row>
    <row r="60" spans="1:64" s="558" customFormat="1" ht="12.75" hidden="1">
      <c r="A60" s="777"/>
      <c r="B60" s="777"/>
      <c r="C60" s="777"/>
      <c r="D60" s="777"/>
      <c r="AC60" s="777"/>
      <c r="AD60" s="559"/>
      <c r="AE60" s="777"/>
      <c r="BJ60" s="777"/>
      <c r="BL60" s="777"/>
    </row>
    <row r="61" spans="1:64" s="593" customFormat="1" ht="1.5" hidden="1" customHeight="1">
      <c r="A61" s="777"/>
      <c r="B61" s="777"/>
      <c r="C61" s="777"/>
      <c r="D61" s="777"/>
      <c r="E61" s="593">
        <v>0</v>
      </c>
      <c r="F61" s="593">
        <v>0</v>
      </c>
      <c r="G61" s="593">
        <v>0</v>
      </c>
      <c r="H61" s="593">
        <v>0</v>
      </c>
      <c r="I61" s="593">
        <v>0</v>
      </c>
      <c r="J61" s="593">
        <v>0</v>
      </c>
      <c r="K61" s="593">
        <v>0</v>
      </c>
      <c r="L61" s="593">
        <v>0</v>
      </c>
      <c r="M61" s="593">
        <v>0</v>
      </c>
      <c r="N61" s="593">
        <v>0</v>
      </c>
      <c r="O61" s="593">
        <v>0</v>
      </c>
      <c r="P61" s="593">
        <v>0</v>
      </c>
      <c r="Q61" s="593">
        <v>0</v>
      </c>
      <c r="R61" s="593">
        <v>0</v>
      </c>
      <c r="S61" s="593">
        <v>0</v>
      </c>
      <c r="T61" s="593">
        <v>0</v>
      </c>
      <c r="U61" s="593">
        <v>0</v>
      </c>
      <c r="V61" s="593">
        <v>0</v>
      </c>
      <c r="W61" s="593">
        <v>0</v>
      </c>
      <c r="X61" s="593">
        <v>0</v>
      </c>
      <c r="Y61" s="593">
        <v>0</v>
      </c>
      <c r="Z61" s="593">
        <v>0</v>
      </c>
      <c r="AA61" s="593">
        <v>0</v>
      </c>
      <c r="AB61" s="593">
        <v>0</v>
      </c>
      <c r="AC61" s="777"/>
      <c r="AD61" s="594"/>
      <c r="AE61" s="777"/>
      <c r="BJ61" s="777"/>
      <c r="BL61" s="777"/>
    </row>
    <row r="62" spans="1:64" s="593" customFormat="1" ht="1.5" hidden="1" customHeight="1">
      <c r="A62" s="777"/>
      <c r="B62" s="777"/>
      <c r="C62" s="777"/>
      <c r="D62" s="777"/>
      <c r="E62" s="593">
        <v>0</v>
      </c>
      <c r="F62" s="593">
        <v>0</v>
      </c>
      <c r="G62" s="593">
        <v>0</v>
      </c>
      <c r="H62" s="593">
        <v>0</v>
      </c>
      <c r="I62" s="593">
        <v>0</v>
      </c>
      <c r="J62" s="593">
        <v>0</v>
      </c>
      <c r="K62" s="593">
        <v>0</v>
      </c>
      <c r="L62" s="593">
        <v>0</v>
      </c>
      <c r="M62" s="593">
        <v>0</v>
      </c>
      <c r="N62" s="593">
        <v>0</v>
      </c>
      <c r="O62" s="593">
        <v>0</v>
      </c>
      <c r="P62" s="593">
        <v>0</v>
      </c>
      <c r="Q62" s="593">
        <v>0</v>
      </c>
      <c r="R62" s="593">
        <v>0</v>
      </c>
      <c r="S62" s="593">
        <v>0</v>
      </c>
      <c r="T62" s="593">
        <v>0</v>
      </c>
      <c r="U62" s="593">
        <v>0</v>
      </c>
      <c r="V62" s="593">
        <v>0</v>
      </c>
      <c r="W62" s="593">
        <v>0</v>
      </c>
      <c r="X62" s="593">
        <v>0</v>
      </c>
      <c r="Y62" s="593">
        <v>0</v>
      </c>
      <c r="Z62" s="593">
        <v>0</v>
      </c>
      <c r="AA62" s="593">
        <v>0</v>
      </c>
      <c r="AB62" s="593">
        <v>0</v>
      </c>
      <c r="AC62" s="777"/>
      <c r="AD62" s="594"/>
      <c r="AE62" s="777"/>
      <c r="BJ62" s="777"/>
      <c r="BL62" s="777"/>
    </row>
    <row r="63" spans="1:64" s="593" customFormat="1" ht="1.5" hidden="1" customHeight="1">
      <c r="A63" s="777"/>
      <c r="B63" s="777"/>
      <c r="C63" s="777"/>
      <c r="D63" s="777"/>
      <c r="E63" s="593">
        <v>0</v>
      </c>
      <c r="F63" s="593">
        <v>0</v>
      </c>
      <c r="G63" s="593">
        <v>0</v>
      </c>
      <c r="H63" s="593">
        <v>0</v>
      </c>
      <c r="I63" s="593">
        <v>0</v>
      </c>
      <c r="J63" s="593">
        <v>0</v>
      </c>
      <c r="K63" s="593">
        <v>0</v>
      </c>
      <c r="L63" s="593">
        <v>0</v>
      </c>
      <c r="M63" s="593">
        <v>0</v>
      </c>
      <c r="N63" s="593">
        <v>0</v>
      </c>
      <c r="O63" s="593">
        <v>0</v>
      </c>
      <c r="P63" s="593">
        <v>0</v>
      </c>
      <c r="Q63" s="593">
        <v>0</v>
      </c>
      <c r="R63" s="593">
        <v>0</v>
      </c>
      <c r="S63" s="593">
        <v>0</v>
      </c>
      <c r="T63" s="593">
        <v>0</v>
      </c>
      <c r="U63" s="593">
        <v>0</v>
      </c>
      <c r="V63" s="593">
        <v>0</v>
      </c>
      <c r="W63" s="593">
        <v>0</v>
      </c>
      <c r="X63" s="593">
        <v>0</v>
      </c>
      <c r="Y63" s="593">
        <v>0</v>
      </c>
      <c r="Z63" s="593">
        <v>0</v>
      </c>
      <c r="AA63" s="593">
        <v>0</v>
      </c>
      <c r="AB63" s="593">
        <v>0</v>
      </c>
      <c r="AC63" s="777"/>
      <c r="AD63" s="594"/>
      <c r="AE63" s="777"/>
      <c r="BJ63" s="777"/>
      <c r="BL63" s="777"/>
    </row>
    <row r="64" spans="1:64" s="593" customFormat="1" ht="1.5" hidden="1" customHeight="1">
      <c r="A64" s="777"/>
      <c r="B64" s="777"/>
      <c r="C64" s="777"/>
      <c r="D64" s="777"/>
      <c r="E64" s="593">
        <v>0</v>
      </c>
      <c r="F64" s="593">
        <v>0</v>
      </c>
      <c r="G64" s="593">
        <v>0</v>
      </c>
      <c r="H64" s="593">
        <v>0</v>
      </c>
      <c r="I64" s="593">
        <v>0</v>
      </c>
      <c r="J64" s="593">
        <v>0</v>
      </c>
      <c r="K64" s="593">
        <v>0</v>
      </c>
      <c r="L64" s="593">
        <v>0</v>
      </c>
      <c r="M64" s="593">
        <v>0</v>
      </c>
      <c r="N64" s="593">
        <v>0</v>
      </c>
      <c r="O64" s="593">
        <v>0</v>
      </c>
      <c r="P64" s="593">
        <v>0</v>
      </c>
      <c r="Q64" s="593">
        <v>0</v>
      </c>
      <c r="R64" s="593">
        <v>0</v>
      </c>
      <c r="S64" s="593">
        <v>0</v>
      </c>
      <c r="T64" s="593">
        <v>0</v>
      </c>
      <c r="U64" s="593">
        <v>0</v>
      </c>
      <c r="V64" s="593">
        <v>0</v>
      </c>
      <c r="W64" s="593">
        <v>0</v>
      </c>
      <c r="X64" s="593">
        <v>0</v>
      </c>
      <c r="Y64" s="593">
        <v>0</v>
      </c>
      <c r="Z64" s="593">
        <v>0</v>
      </c>
      <c r="AA64" s="593">
        <v>0</v>
      </c>
      <c r="AB64" s="593">
        <v>0</v>
      </c>
      <c r="AC64" s="777"/>
      <c r="AD64" s="594"/>
      <c r="AE64" s="777"/>
      <c r="BJ64" s="777"/>
      <c r="BL64" s="777"/>
    </row>
    <row r="65" spans="1:64" s="593" customFormat="1" ht="1.5" hidden="1" customHeight="1">
      <c r="A65" s="777"/>
      <c r="B65" s="777"/>
      <c r="C65" s="777"/>
      <c r="D65" s="777"/>
      <c r="E65" s="593">
        <v>0</v>
      </c>
      <c r="F65" s="593">
        <v>0</v>
      </c>
      <c r="G65" s="593">
        <v>0</v>
      </c>
      <c r="H65" s="593">
        <v>0</v>
      </c>
      <c r="I65" s="593">
        <v>0</v>
      </c>
      <c r="J65" s="593">
        <v>0</v>
      </c>
      <c r="K65" s="593">
        <v>0</v>
      </c>
      <c r="L65" s="593">
        <v>0</v>
      </c>
      <c r="M65" s="593">
        <v>0</v>
      </c>
      <c r="N65" s="593">
        <v>0</v>
      </c>
      <c r="O65" s="593">
        <v>0</v>
      </c>
      <c r="P65" s="593">
        <v>0</v>
      </c>
      <c r="Q65" s="593">
        <v>0</v>
      </c>
      <c r="R65" s="593">
        <v>0</v>
      </c>
      <c r="S65" s="593">
        <v>0</v>
      </c>
      <c r="T65" s="593">
        <v>0</v>
      </c>
      <c r="U65" s="593">
        <v>0</v>
      </c>
      <c r="V65" s="593">
        <v>0</v>
      </c>
      <c r="W65" s="593">
        <v>0</v>
      </c>
      <c r="X65" s="593">
        <v>0</v>
      </c>
      <c r="Y65" s="593">
        <v>0</v>
      </c>
      <c r="Z65" s="593">
        <v>0</v>
      </c>
      <c r="AA65" s="593">
        <v>0</v>
      </c>
      <c r="AB65" s="593">
        <v>0</v>
      </c>
      <c r="AC65" s="777"/>
      <c r="AD65" s="594"/>
      <c r="AE65" s="777"/>
      <c r="BJ65" s="777"/>
      <c r="BL65" s="777"/>
    </row>
    <row r="66" spans="1:64" s="593" customFormat="1" ht="1.5" hidden="1" customHeight="1">
      <c r="A66" s="777"/>
      <c r="B66" s="777"/>
      <c r="C66" s="777"/>
      <c r="D66" s="777"/>
      <c r="E66" s="593">
        <v>0</v>
      </c>
      <c r="F66" s="593">
        <v>0</v>
      </c>
      <c r="G66" s="593">
        <v>0</v>
      </c>
      <c r="H66" s="593">
        <v>0</v>
      </c>
      <c r="I66" s="593">
        <v>0</v>
      </c>
      <c r="J66" s="593">
        <v>0</v>
      </c>
      <c r="K66" s="593">
        <v>0</v>
      </c>
      <c r="L66" s="593">
        <v>0</v>
      </c>
      <c r="M66" s="593">
        <v>0</v>
      </c>
      <c r="N66" s="593">
        <v>0</v>
      </c>
      <c r="O66" s="593">
        <v>0</v>
      </c>
      <c r="P66" s="593">
        <v>0</v>
      </c>
      <c r="Q66" s="593">
        <v>0</v>
      </c>
      <c r="R66" s="593">
        <v>0</v>
      </c>
      <c r="S66" s="593">
        <v>0</v>
      </c>
      <c r="T66" s="593">
        <v>0</v>
      </c>
      <c r="U66" s="593">
        <v>0</v>
      </c>
      <c r="V66" s="593">
        <v>0</v>
      </c>
      <c r="W66" s="593">
        <v>0</v>
      </c>
      <c r="X66" s="593">
        <v>0</v>
      </c>
      <c r="Y66" s="593">
        <v>0</v>
      </c>
      <c r="Z66" s="593">
        <v>0</v>
      </c>
      <c r="AA66" s="593">
        <v>0</v>
      </c>
      <c r="AB66" s="593">
        <v>0</v>
      </c>
      <c r="AC66" s="777"/>
      <c r="AD66" s="594"/>
      <c r="AE66" s="777"/>
      <c r="BJ66" s="777"/>
      <c r="BL66" s="777"/>
    </row>
    <row r="67" spans="1:64" s="593" customFormat="1" ht="1.5" hidden="1" customHeight="1">
      <c r="A67" s="777"/>
      <c r="B67" s="777"/>
      <c r="C67" s="777"/>
      <c r="D67" s="777"/>
      <c r="E67" s="593">
        <v>0</v>
      </c>
      <c r="F67" s="593">
        <v>0</v>
      </c>
      <c r="G67" s="593">
        <v>0</v>
      </c>
      <c r="H67" s="593">
        <v>0</v>
      </c>
      <c r="I67" s="593">
        <v>0</v>
      </c>
      <c r="J67" s="593">
        <v>0</v>
      </c>
      <c r="K67" s="593">
        <v>0</v>
      </c>
      <c r="L67" s="593">
        <v>0</v>
      </c>
      <c r="M67" s="593">
        <v>0</v>
      </c>
      <c r="N67" s="593">
        <v>0</v>
      </c>
      <c r="O67" s="593">
        <v>0</v>
      </c>
      <c r="P67" s="593">
        <v>0</v>
      </c>
      <c r="Q67" s="593">
        <v>0</v>
      </c>
      <c r="R67" s="593">
        <v>0</v>
      </c>
      <c r="S67" s="593">
        <v>0</v>
      </c>
      <c r="T67" s="593">
        <v>0</v>
      </c>
      <c r="U67" s="593">
        <v>0</v>
      </c>
      <c r="V67" s="593">
        <v>0</v>
      </c>
      <c r="W67" s="593">
        <v>0</v>
      </c>
      <c r="X67" s="593">
        <v>0</v>
      </c>
      <c r="Y67" s="593">
        <v>0</v>
      </c>
      <c r="Z67" s="593">
        <v>0</v>
      </c>
      <c r="AA67" s="593">
        <v>0</v>
      </c>
      <c r="AB67" s="593">
        <v>0</v>
      </c>
      <c r="AC67" s="777"/>
      <c r="AD67" s="594"/>
      <c r="AE67" s="777"/>
      <c r="BJ67" s="777"/>
      <c r="BL67" s="777"/>
    </row>
    <row r="68" spans="1:64" s="593" customFormat="1" ht="1.5" hidden="1" customHeight="1">
      <c r="A68" s="777"/>
      <c r="B68" s="777"/>
      <c r="C68" s="777"/>
      <c r="D68" s="777"/>
      <c r="E68" s="593">
        <v>0</v>
      </c>
      <c r="F68" s="593">
        <v>0</v>
      </c>
      <c r="G68" s="593">
        <v>0</v>
      </c>
      <c r="H68" s="593">
        <v>0</v>
      </c>
      <c r="I68" s="593">
        <v>0</v>
      </c>
      <c r="J68" s="593">
        <v>0</v>
      </c>
      <c r="K68" s="593">
        <v>0</v>
      </c>
      <c r="L68" s="593">
        <v>0</v>
      </c>
      <c r="M68" s="593">
        <v>0</v>
      </c>
      <c r="N68" s="593">
        <v>0</v>
      </c>
      <c r="O68" s="593">
        <v>0</v>
      </c>
      <c r="P68" s="593">
        <v>0</v>
      </c>
      <c r="Q68" s="593">
        <v>0</v>
      </c>
      <c r="R68" s="593">
        <v>0</v>
      </c>
      <c r="S68" s="593">
        <v>0</v>
      </c>
      <c r="T68" s="593">
        <v>0</v>
      </c>
      <c r="U68" s="593">
        <v>0</v>
      </c>
      <c r="V68" s="593">
        <v>0</v>
      </c>
      <c r="W68" s="593">
        <v>0</v>
      </c>
      <c r="X68" s="593">
        <v>0</v>
      </c>
      <c r="Y68" s="593">
        <v>0</v>
      </c>
      <c r="Z68" s="593">
        <v>0</v>
      </c>
      <c r="AA68" s="593">
        <v>0</v>
      </c>
      <c r="AB68" s="593">
        <v>0</v>
      </c>
      <c r="AC68" s="777"/>
      <c r="AD68" s="594"/>
      <c r="AE68" s="777"/>
      <c r="BJ68" s="777"/>
      <c r="BL68" s="777"/>
    </row>
    <row r="69" spans="1:64" s="593" customFormat="1" ht="1.5" hidden="1" customHeight="1">
      <c r="A69" s="777"/>
      <c r="B69" s="777"/>
      <c r="C69" s="777"/>
      <c r="D69" s="777"/>
      <c r="E69" s="593">
        <v>0</v>
      </c>
      <c r="F69" s="593">
        <v>0</v>
      </c>
      <c r="G69" s="593">
        <v>0</v>
      </c>
      <c r="H69" s="593">
        <v>0</v>
      </c>
      <c r="I69" s="593">
        <v>0</v>
      </c>
      <c r="J69" s="593">
        <v>0</v>
      </c>
      <c r="K69" s="593">
        <v>0</v>
      </c>
      <c r="L69" s="593">
        <v>0</v>
      </c>
      <c r="M69" s="593">
        <v>0</v>
      </c>
      <c r="N69" s="593">
        <v>0</v>
      </c>
      <c r="O69" s="593">
        <v>0</v>
      </c>
      <c r="P69" s="593">
        <v>0</v>
      </c>
      <c r="Q69" s="593">
        <v>0</v>
      </c>
      <c r="R69" s="593">
        <v>0</v>
      </c>
      <c r="S69" s="593">
        <v>0</v>
      </c>
      <c r="T69" s="593">
        <v>0</v>
      </c>
      <c r="U69" s="593">
        <v>0</v>
      </c>
      <c r="V69" s="593">
        <v>0</v>
      </c>
      <c r="W69" s="593">
        <v>0</v>
      </c>
      <c r="X69" s="593">
        <v>0</v>
      </c>
      <c r="Y69" s="593">
        <v>0</v>
      </c>
      <c r="Z69" s="593">
        <v>0</v>
      </c>
      <c r="AA69" s="593">
        <v>0</v>
      </c>
      <c r="AB69" s="593">
        <v>0</v>
      </c>
      <c r="AC69" s="777"/>
      <c r="AD69" s="594"/>
      <c r="AE69" s="777"/>
      <c r="BJ69" s="777"/>
      <c r="BL69" s="777"/>
    </row>
    <row r="70" spans="1:64" s="593" customFormat="1" ht="1.5" hidden="1" customHeight="1">
      <c r="A70" s="777"/>
      <c r="B70" s="777"/>
      <c r="C70" s="777"/>
      <c r="D70" s="777"/>
      <c r="E70" s="593">
        <v>0</v>
      </c>
      <c r="F70" s="593">
        <v>0</v>
      </c>
      <c r="G70" s="593">
        <v>0</v>
      </c>
      <c r="H70" s="593">
        <v>0</v>
      </c>
      <c r="I70" s="593">
        <v>0</v>
      </c>
      <c r="J70" s="593">
        <v>0</v>
      </c>
      <c r="K70" s="593">
        <v>0</v>
      </c>
      <c r="L70" s="593">
        <v>0</v>
      </c>
      <c r="M70" s="593">
        <v>0</v>
      </c>
      <c r="N70" s="593">
        <v>0</v>
      </c>
      <c r="O70" s="593">
        <v>0</v>
      </c>
      <c r="P70" s="593">
        <v>0</v>
      </c>
      <c r="Q70" s="593">
        <v>0</v>
      </c>
      <c r="R70" s="593">
        <v>0</v>
      </c>
      <c r="S70" s="593">
        <v>0</v>
      </c>
      <c r="T70" s="593">
        <v>0</v>
      </c>
      <c r="U70" s="593">
        <v>0</v>
      </c>
      <c r="V70" s="593">
        <v>0</v>
      </c>
      <c r="W70" s="593">
        <v>0</v>
      </c>
      <c r="X70" s="593">
        <v>0</v>
      </c>
      <c r="Y70" s="593">
        <v>0</v>
      </c>
      <c r="Z70" s="593">
        <v>0</v>
      </c>
      <c r="AA70" s="593">
        <v>0</v>
      </c>
      <c r="AB70" s="593">
        <v>0</v>
      </c>
      <c r="AC70" s="777"/>
      <c r="AD70" s="594"/>
      <c r="AE70" s="777"/>
      <c r="BJ70" s="777"/>
      <c r="BL70" s="777"/>
    </row>
    <row r="71" spans="1:64" s="593" customFormat="1" ht="1.5" hidden="1" customHeight="1">
      <c r="A71" s="777"/>
      <c r="B71" s="777"/>
      <c r="C71" s="777"/>
      <c r="D71" s="777"/>
      <c r="E71" s="593">
        <v>0</v>
      </c>
      <c r="F71" s="593">
        <v>0</v>
      </c>
      <c r="G71" s="593">
        <v>0</v>
      </c>
      <c r="H71" s="593">
        <v>0</v>
      </c>
      <c r="I71" s="593">
        <v>0</v>
      </c>
      <c r="J71" s="593">
        <v>0</v>
      </c>
      <c r="K71" s="593">
        <v>0</v>
      </c>
      <c r="L71" s="593">
        <v>0</v>
      </c>
      <c r="M71" s="593">
        <v>0</v>
      </c>
      <c r="N71" s="593">
        <v>0</v>
      </c>
      <c r="O71" s="593">
        <v>0</v>
      </c>
      <c r="P71" s="593">
        <v>0</v>
      </c>
      <c r="Q71" s="593">
        <v>0</v>
      </c>
      <c r="R71" s="593">
        <v>0</v>
      </c>
      <c r="S71" s="593">
        <v>0</v>
      </c>
      <c r="T71" s="593">
        <v>0</v>
      </c>
      <c r="U71" s="593">
        <v>0</v>
      </c>
      <c r="V71" s="593">
        <v>0</v>
      </c>
      <c r="W71" s="593">
        <v>0</v>
      </c>
      <c r="X71" s="593">
        <v>0</v>
      </c>
      <c r="Y71" s="593">
        <v>0</v>
      </c>
      <c r="Z71" s="593">
        <v>0</v>
      </c>
      <c r="AA71" s="593">
        <v>0</v>
      </c>
      <c r="AB71" s="593">
        <v>0</v>
      </c>
      <c r="AC71" s="777"/>
      <c r="AD71" s="594"/>
      <c r="AE71" s="777"/>
      <c r="BJ71" s="777"/>
      <c r="BL71" s="777"/>
    </row>
    <row r="72" spans="1:64" s="593" customFormat="1" ht="1.5" hidden="1" customHeight="1">
      <c r="A72" s="777"/>
      <c r="B72" s="777"/>
      <c r="C72" s="777"/>
      <c r="D72" s="777"/>
      <c r="E72" s="593">
        <v>0</v>
      </c>
      <c r="F72" s="593">
        <v>0</v>
      </c>
      <c r="G72" s="593">
        <v>0</v>
      </c>
      <c r="H72" s="593">
        <v>0</v>
      </c>
      <c r="I72" s="593">
        <v>0</v>
      </c>
      <c r="J72" s="593">
        <v>0</v>
      </c>
      <c r="K72" s="593">
        <v>0</v>
      </c>
      <c r="L72" s="593">
        <v>0</v>
      </c>
      <c r="M72" s="593">
        <v>0</v>
      </c>
      <c r="N72" s="593">
        <v>0</v>
      </c>
      <c r="O72" s="593">
        <v>0</v>
      </c>
      <c r="P72" s="593">
        <v>0</v>
      </c>
      <c r="Q72" s="593">
        <v>0</v>
      </c>
      <c r="R72" s="593">
        <v>0</v>
      </c>
      <c r="S72" s="593">
        <v>0</v>
      </c>
      <c r="T72" s="593">
        <v>0</v>
      </c>
      <c r="U72" s="593">
        <v>0</v>
      </c>
      <c r="V72" s="593">
        <v>0</v>
      </c>
      <c r="W72" s="593">
        <v>0</v>
      </c>
      <c r="X72" s="593">
        <v>0</v>
      </c>
      <c r="Y72" s="593">
        <v>0</v>
      </c>
      <c r="Z72" s="593">
        <v>0</v>
      </c>
      <c r="AA72" s="593">
        <v>0</v>
      </c>
      <c r="AB72" s="593">
        <v>0</v>
      </c>
      <c r="AC72" s="777"/>
      <c r="AD72" s="594"/>
      <c r="AE72" s="777"/>
      <c r="BJ72" s="777"/>
      <c r="BL72" s="777"/>
    </row>
    <row r="73" spans="1:64" s="593" customFormat="1" ht="1.5" hidden="1" customHeight="1">
      <c r="A73" s="777"/>
      <c r="B73" s="777"/>
      <c r="C73" s="777"/>
      <c r="D73" s="777"/>
      <c r="AC73" s="777"/>
      <c r="AD73" s="594"/>
      <c r="AE73" s="777"/>
      <c r="BJ73" s="777"/>
      <c r="BL73" s="777"/>
    </row>
    <row r="74" spans="1:64" s="593" customFormat="1" ht="1.5" hidden="1" customHeight="1">
      <c r="A74" s="777"/>
      <c r="B74" s="777"/>
      <c r="C74" s="777"/>
      <c r="D74" s="777"/>
      <c r="E74" s="593">
        <v>0</v>
      </c>
      <c r="F74" s="593">
        <v>0</v>
      </c>
      <c r="G74" s="593">
        <v>0</v>
      </c>
      <c r="H74" s="593">
        <v>0</v>
      </c>
      <c r="I74" s="593">
        <v>0</v>
      </c>
      <c r="J74" s="593">
        <v>0</v>
      </c>
      <c r="K74" s="593">
        <v>0</v>
      </c>
      <c r="L74" s="593">
        <v>0</v>
      </c>
      <c r="M74" s="593">
        <v>0</v>
      </c>
      <c r="N74" s="593">
        <v>0</v>
      </c>
      <c r="O74" s="593">
        <v>0</v>
      </c>
      <c r="P74" s="593">
        <v>0</v>
      </c>
      <c r="Q74" s="593">
        <v>0</v>
      </c>
      <c r="R74" s="593">
        <v>0</v>
      </c>
      <c r="S74" s="593">
        <v>0</v>
      </c>
      <c r="T74" s="593">
        <v>0</v>
      </c>
      <c r="U74" s="593">
        <v>0</v>
      </c>
      <c r="V74" s="593">
        <v>0</v>
      </c>
      <c r="W74" s="593">
        <v>0</v>
      </c>
      <c r="X74" s="593">
        <v>0</v>
      </c>
      <c r="Y74" s="593">
        <v>0</v>
      </c>
      <c r="Z74" s="593">
        <v>0</v>
      </c>
      <c r="AA74" s="593">
        <v>0</v>
      </c>
      <c r="AB74" s="593">
        <v>0</v>
      </c>
      <c r="AC74" s="777"/>
      <c r="AD74" s="594"/>
      <c r="AE74" s="777"/>
      <c r="BJ74" s="777"/>
      <c r="BL74" s="777"/>
    </row>
    <row r="75" spans="1:64" s="593" customFormat="1" ht="1.5" hidden="1" customHeight="1">
      <c r="A75" s="777"/>
      <c r="B75" s="777"/>
      <c r="C75" s="777"/>
      <c r="D75" s="777"/>
      <c r="E75" s="593">
        <v>0</v>
      </c>
      <c r="F75" s="593">
        <v>0</v>
      </c>
      <c r="G75" s="593">
        <v>0</v>
      </c>
      <c r="H75" s="593">
        <v>0</v>
      </c>
      <c r="I75" s="593">
        <v>0</v>
      </c>
      <c r="J75" s="593">
        <v>0</v>
      </c>
      <c r="K75" s="593">
        <v>0</v>
      </c>
      <c r="L75" s="593">
        <v>0</v>
      </c>
      <c r="M75" s="593">
        <v>0</v>
      </c>
      <c r="N75" s="593">
        <v>0</v>
      </c>
      <c r="O75" s="593">
        <v>0</v>
      </c>
      <c r="P75" s="593">
        <v>0</v>
      </c>
      <c r="Q75" s="593">
        <v>0</v>
      </c>
      <c r="R75" s="593">
        <v>0</v>
      </c>
      <c r="S75" s="593">
        <v>0</v>
      </c>
      <c r="T75" s="593">
        <v>0</v>
      </c>
      <c r="U75" s="593">
        <v>0</v>
      </c>
      <c r="V75" s="593">
        <v>0</v>
      </c>
      <c r="W75" s="593">
        <v>0</v>
      </c>
      <c r="X75" s="593">
        <v>0</v>
      </c>
      <c r="Y75" s="593">
        <v>0</v>
      </c>
      <c r="Z75" s="593">
        <v>0</v>
      </c>
      <c r="AA75" s="593">
        <v>0</v>
      </c>
      <c r="AB75" s="593">
        <v>0</v>
      </c>
      <c r="AC75" s="777"/>
      <c r="AD75" s="594"/>
      <c r="AE75" s="777"/>
      <c r="BJ75" s="777"/>
      <c r="BL75" s="777"/>
    </row>
    <row r="76" spans="1:64" s="593" customFormat="1" ht="12.75" hidden="1">
      <c r="A76" s="777"/>
      <c r="B76" s="777"/>
      <c r="C76" s="777"/>
      <c r="D76" s="777"/>
      <c r="E76" s="595">
        <v>0</v>
      </c>
      <c r="F76" s="593">
        <v>0</v>
      </c>
      <c r="G76" s="593">
        <v>0</v>
      </c>
      <c r="H76" s="593">
        <v>0</v>
      </c>
      <c r="I76" s="593">
        <v>0</v>
      </c>
      <c r="J76" s="593">
        <v>0</v>
      </c>
      <c r="K76" s="593">
        <v>0</v>
      </c>
      <c r="L76" s="593">
        <v>0</v>
      </c>
      <c r="M76" s="593">
        <v>0</v>
      </c>
      <c r="N76" s="593">
        <v>0</v>
      </c>
      <c r="O76" s="593">
        <v>0</v>
      </c>
      <c r="P76" s="593">
        <v>0</v>
      </c>
      <c r="Q76" s="593">
        <v>0</v>
      </c>
      <c r="R76" s="593">
        <v>0</v>
      </c>
      <c r="S76" s="593">
        <v>0</v>
      </c>
      <c r="T76" s="593">
        <v>0</v>
      </c>
      <c r="U76" s="593">
        <v>0</v>
      </c>
      <c r="V76" s="593">
        <v>0</v>
      </c>
      <c r="W76" s="593">
        <v>0</v>
      </c>
      <c r="X76" s="593">
        <v>0</v>
      </c>
      <c r="Y76" s="593">
        <v>0</v>
      </c>
      <c r="Z76" s="593">
        <v>0</v>
      </c>
      <c r="AA76" s="593">
        <v>0</v>
      </c>
      <c r="AB76" s="593">
        <v>0</v>
      </c>
      <c r="AC76" s="777"/>
      <c r="AD76" s="594"/>
      <c r="AE76" s="777"/>
      <c r="BJ76" s="777"/>
      <c r="BL76" s="777"/>
    </row>
    <row r="77" spans="1:64" s="593" customFormat="1" ht="1.5" hidden="1" customHeight="1">
      <c r="A77" s="777"/>
      <c r="B77" s="777"/>
      <c r="C77" s="777"/>
      <c r="D77" s="777"/>
      <c r="E77" s="593">
        <v>0</v>
      </c>
      <c r="F77" s="593">
        <v>0</v>
      </c>
      <c r="G77" s="593">
        <v>0</v>
      </c>
      <c r="H77" s="593">
        <v>0</v>
      </c>
      <c r="I77" s="593">
        <v>0</v>
      </c>
      <c r="J77" s="593">
        <v>0</v>
      </c>
      <c r="K77" s="593">
        <v>0</v>
      </c>
      <c r="L77" s="593">
        <v>0</v>
      </c>
      <c r="M77" s="593">
        <v>0</v>
      </c>
      <c r="N77" s="593">
        <v>0</v>
      </c>
      <c r="O77" s="593">
        <v>0</v>
      </c>
      <c r="P77" s="593">
        <v>0</v>
      </c>
      <c r="Q77" s="593">
        <v>0</v>
      </c>
      <c r="R77" s="593">
        <v>0</v>
      </c>
      <c r="S77" s="593">
        <v>0</v>
      </c>
      <c r="T77" s="593">
        <v>0</v>
      </c>
      <c r="U77" s="593">
        <v>0</v>
      </c>
      <c r="V77" s="593">
        <v>0</v>
      </c>
      <c r="W77" s="593">
        <v>0</v>
      </c>
      <c r="X77" s="593">
        <v>0</v>
      </c>
      <c r="Y77" s="593">
        <v>0</v>
      </c>
      <c r="Z77" s="593">
        <v>0</v>
      </c>
      <c r="AA77" s="593">
        <v>0</v>
      </c>
      <c r="AB77" s="593">
        <v>0</v>
      </c>
      <c r="AC77" s="777"/>
      <c r="AD77" s="594"/>
      <c r="AE77" s="777"/>
      <c r="BJ77" s="777"/>
      <c r="BL77" s="777"/>
    </row>
    <row r="78" spans="1:64" s="593" customFormat="1" ht="1.5" hidden="1" customHeight="1">
      <c r="A78" s="777"/>
      <c r="B78" s="777"/>
      <c r="C78" s="777"/>
      <c r="D78" s="777"/>
      <c r="E78" s="593">
        <v>0</v>
      </c>
      <c r="F78" s="593">
        <v>0</v>
      </c>
      <c r="G78" s="593">
        <v>0</v>
      </c>
      <c r="H78" s="593">
        <v>0</v>
      </c>
      <c r="I78" s="593">
        <v>0</v>
      </c>
      <c r="J78" s="593">
        <v>0</v>
      </c>
      <c r="K78" s="593">
        <v>0</v>
      </c>
      <c r="L78" s="593">
        <v>0</v>
      </c>
      <c r="M78" s="593">
        <v>0</v>
      </c>
      <c r="N78" s="593">
        <v>0</v>
      </c>
      <c r="O78" s="593">
        <v>0</v>
      </c>
      <c r="P78" s="593">
        <v>0</v>
      </c>
      <c r="Q78" s="593">
        <v>0</v>
      </c>
      <c r="R78" s="593">
        <v>0</v>
      </c>
      <c r="S78" s="593">
        <v>0</v>
      </c>
      <c r="T78" s="593">
        <v>0</v>
      </c>
      <c r="U78" s="593">
        <v>0</v>
      </c>
      <c r="V78" s="593">
        <v>0</v>
      </c>
      <c r="W78" s="593">
        <v>0</v>
      </c>
      <c r="X78" s="593">
        <v>0</v>
      </c>
      <c r="Y78" s="593">
        <v>0</v>
      </c>
      <c r="Z78" s="593">
        <v>0</v>
      </c>
      <c r="AA78" s="593">
        <v>0</v>
      </c>
      <c r="AB78" s="593">
        <v>0</v>
      </c>
      <c r="AC78" s="777"/>
      <c r="AD78" s="594"/>
      <c r="AE78" s="777"/>
      <c r="BJ78" s="777"/>
      <c r="BL78" s="777"/>
    </row>
    <row r="79" spans="1:64" s="593" customFormat="1" ht="1.5" hidden="1" customHeight="1">
      <c r="A79" s="777"/>
      <c r="B79" s="777"/>
      <c r="C79" s="777"/>
      <c r="D79" s="777"/>
      <c r="E79" s="593">
        <v>0</v>
      </c>
      <c r="F79" s="593">
        <v>0</v>
      </c>
      <c r="G79" s="593">
        <v>0</v>
      </c>
      <c r="H79" s="593">
        <v>0</v>
      </c>
      <c r="I79" s="593">
        <v>0</v>
      </c>
      <c r="J79" s="593">
        <v>0</v>
      </c>
      <c r="K79" s="593">
        <v>0</v>
      </c>
      <c r="L79" s="593">
        <v>0</v>
      </c>
      <c r="M79" s="593">
        <v>0</v>
      </c>
      <c r="N79" s="593">
        <v>0</v>
      </c>
      <c r="O79" s="593">
        <v>0</v>
      </c>
      <c r="P79" s="593">
        <v>0</v>
      </c>
      <c r="Q79" s="593">
        <v>0</v>
      </c>
      <c r="R79" s="593">
        <v>0</v>
      </c>
      <c r="S79" s="593">
        <v>0</v>
      </c>
      <c r="T79" s="593">
        <v>0</v>
      </c>
      <c r="U79" s="593">
        <v>0</v>
      </c>
      <c r="V79" s="593">
        <v>0</v>
      </c>
      <c r="W79" s="593">
        <v>0</v>
      </c>
      <c r="X79" s="593">
        <v>0</v>
      </c>
      <c r="Y79" s="593">
        <v>0</v>
      </c>
      <c r="Z79" s="593">
        <v>0</v>
      </c>
      <c r="AA79" s="593">
        <v>0</v>
      </c>
      <c r="AB79" s="593">
        <v>0</v>
      </c>
      <c r="AC79" s="777"/>
      <c r="AD79" s="594"/>
      <c r="AE79" s="777"/>
      <c r="BJ79" s="777"/>
      <c r="BL79" s="777"/>
    </row>
    <row r="80" spans="1:64" s="593" customFormat="1" ht="1.5" hidden="1" customHeight="1">
      <c r="A80" s="777"/>
      <c r="B80" s="777"/>
      <c r="C80" s="777"/>
      <c r="D80" s="777"/>
      <c r="E80" s="593">
        <v>0</v>
      </c>
      <c r="F80" s="593">
        <v>0</v>
      </c>
      <c r="G80" s="593">
        <v>0</v>
      </c>
      <c r="H80" s="593">
        <v>0</v>
      </c>
      <c r="I80" s="593">
        <v>0</v>
      </c>
      <c r="J80" s="593">
        <v>0</v>
      </c>
      <c r="K80" s="593">
        <v>0</v>
      </c>
      <c r="L80" s="593">
        <v>0</v>
      </c>
      <c r="M80" s="593">
        <v>0</v>
      </c>
      <c r="N80" s="593">
        <v>0</v>
      </c>
      <c r="O80" s="593">
        <v>0</v>
      </c>
      <c r="P80" s="593">
        <v>0</v>
      </c>
      <c r="Q80" s="593">
        <v>0</v>
      </c>
      <c r="R80" s="593">
        <v>0</v>
      </c>
      <c r="S80" s="593">
        <v>0</v>
      </c>
      <c r="T80" s="593">
        <v>0</v>
      </c>
      <c r="U80" s="593">
        <v>0</v>
      </c>
      <c r="V80" s="593">
        <v>0</v>
      </c>
      <c r="W80" s="593">
        <v>0</v>
      </c>
      <c r="X80" s="593">
        <v>0</v>
      </c>
      <c r="Y80" s="593">
        <v>0</v>
      </c>
      <c r="Z80" s="593">
        <v>0</v>
      </c>
      <c r="AA80" s="593">
        <v>0</v>
      </c>
      <c r="AB80" s="593">
        <v>0</v>
      </c>
      <c r="AC80" s="777"/>
      <c r="AD80" s="594"/>
      <c r="AE80" s="777"/>
      <c r="BJ80" s="777"/>
      <c r="BL80" s="777"/>
    </row>
    <row r="81" spans="1:64" s="593" customFormat="1" ht="1.5" hidden="1" customHeight="1">
      <c r="A81" s="777"/>
      <c r="B81" s="777"/>
      <c r="C81" s="777"/>
      <c r="D81" s="777"/>
      <c r="E81" s="593">
        <v>0</v>
      </c>
      <c r="F81" s="593">
        <v>0</v>
      </c>
      <c r="G81" s="593">
        <v>0</v>
      </c>
      <c r="H81" s="593">
        <v>0</v>
      </c>
      <c r="I81" s="593">
        <v>0</v>
      </c>
      <c r="J81" s="593">
        <v>0</v>
      </c>
      <c r="K81" s="593">
        <v>0</v>
      </c>
      <c r="L81" s="593">
        <v>0</v>
      </c>
      <c r="M81" s="593">
        <v>0</v>
      </c>
      <c r="N81" s="593">
        <v>0</v>
      </c>
      <c r="O81" s="593">
        <v>0</v>
      </c>
      <c r="P81" s="593">
        <v>0</v>
      </c>
      <c r="Q81" s="593">
        <v>0</v>
      </c>
      <c r="R81" s="593">
        <v>0</v>
      </c>
      <c r="S81" s="593">
        <v>0</v>
      </c>
      <c r="T81" s="593">
        <v>0</v>
      </c>
      <c r="U81" s="593">
        <v>0</v>
      </c>
      <c r="V81" s="593">
        <v>0</v>
      </c>
      <c r="W81" s="593">
        <v>0</v>
      </c>
      <c r="X81" s="593">
        <v>0</v>
      </c>
      <c r="Y81" s="593">
        <v>0</v>
      </c>
      <c r="Z81" s="593">
        <v>0</v>
      </c>
      <c r="AA81" s="593">
        <v>0</v>
      </c>
      <c r="AB81" s="593">
        <v>0</v>
      </c>
      <c r="AC81" s="777"/>
      <c r="AD81" s="594"/>
      <c r="AE81" s="777"/>
      <c r="BJ81" s="777"/>
      <c r="BL81" s="777"/>
    </row>
    <row r="82" spans="1:64" s="593" customFormat="1" ht="1.5" hidden="1" customHeight="1">
      <c r="A82" s="777"/>
      <c r="B82" s="777"/>
      <c r="C82" s="777"/>
      <c r="D82" s="777"/>
      <c r="E82" s="593">
        <v>0</v>
      </c>
      <c r="F82" s="593">
        <v>0</v>
      </c>
      <c r="G82" s="593">
        <v>0</v>
      </c>
      <c r="H82" s="593">
        <v>0</v>
      </c>
      <c r="I82" s="593">
        <v>0</v>
      </c>
      <c r="J82" s="593">
        <v>0</v>
      </c>
      <c r="K82" s="593">
        <v>0</v>
      </c>
      <c r="L82" s="593">
        <v>0</v>
      </c>
      <c r="M82" s="593">
        <v>0</v>
      </c>
      <c r="N82" s="593">
        <v>0</v>
      </c>
      <c r="O82" s="593">
        <v>0</v>
      </c>
      <c r="P82" s="593">
        <v>0</v>
      </c>
      <c r="Q82" s="593">
        <v>0</v>
      </c>
      <c r="R82" s="593">
        <v>0</v>
      </c>
      <c r="S82" s="593">
        <v>0</v>
      </c>
      <c r="T82" s="593">
        <v>0</v>
      </c>
      <c r="U82" s="593">
        <v>0</v>
      </c>
      <c r="V82" s="593">
        <v>0</v>
      </c>
      <c r="W82" s="593">
        <v>0</v>
      </c>
      <c r="X82" s="593">
        <v>0</v>
      </c>
      <c r="Y82" s="593">
        <v>0</v>
      </c>
      <c r="Z82" s="593">
        <v>0</v>
      </c>
      <c r="AA82" s="593">
        <v>0</v>
      </c>
      <c r="AB82" s="593">
        <v>0</v>
      </c>
      <c r="AC82" s="777"/>
      <c r="AD82" s="594"/>
      <c r="AE82" s="777"/>
      <c r="BJ82" s="777"/>
      <c r="BL82" s="777"/>
    </row>
    <row r="83" spans="1:64" s="593" customFormat="1" ht="1.5" hidden="1" customHeight="1">
      <c r="A83" s="777"/>
      <c r="B83" s="777"/>
      <c r="C83" s="777"/>
      <c r="D83" s="777"/>
      <c r="E83" s="593">
        <v>0</v>
      </c>
      <c r="F83" s="593">
        <v>0</v>
      </c>
      <c r="G83" s="593">
        <v>0</v>
      </c>
      <c r="H83" s="593">
        <v>0</v>
      </c>
      <c r="I83" s="593">
        <v>0</v>
      </c>
      <c r="J83" s="593">
        <v>0</v>
      </c>
      <c r="K83" s="593">
        <v>0</v>
      </c>
      <c r="L83" s="593">
        <v>0</v>
      </c>
      <c r="M83" s="593">
        <v>0</v>
      </c>
      <c r="N83" s="593">
        <v>0</v>
      </c>
      <c r="O83" s="593">
        <v>0</v>
      </c>
      <c r="P83" s="593">
        <v>0</v>
      </c>
      <c r="Q83" s="593">
        <v>0</v>
      </c>
      <c r="R83" s="593">
        <v>0</v>
      </c>
      <c r="S83" s="593">
        <v>0</v>
      </c>
      <c r="T83" s="593">
        <v>0</v>
      </c>
      <c r="U83" s="593">
        <v>0</v>
      </c>
      <c r="V83" s="593">
        <v>0</v>
      </c>
      <c r="W83" s="593">
        <v>0</v>
      </c>
      <c r="X83" s="593">
        <v>0</v>
      </c>
      <c r="Y83" s="593">
        <v>0</v>
      </c>
      <c r="Z83" s="593">
        <v>0</v>
      </c>
      <c r="AA83" s="593">
        <v>0</v>
      </c>
      <c r="AB83" s="593">
        <v>0</v>
      </c>
      <c r="AC83" s="777"/>
      <c r="AD83" s="594"/>
      <c r="AE83" s="777"/>
      <c r="BJ83" s="777"/>
      <c r="BL83" s="777"/>
    </row>
    <row r="84" spans="1:64" s="593" customFormat="1" ht="1.5" hidden="1" customHeight="1">
      <c r="A84" s="777"/>
      <c r="B84" s="777"/>
      <c r="C84" s="777"/>
      <c r="D84" s="777"/>
      <c r="E84" s="593">
        <v>0</v>
      </c>
      <c r="F84" s="593">
        <v>0</v>
      </c>
      <c r="G84" s="593">
        <v>0</v>
      </c>
      <c r="H84" s="593">
        <v>0</v>
      </c>
      <c r="I84" s="593">
        <v>0</v>
      </c>
      <c r="J84" s="593">
        <v>0</v>
      </c>
      <c r="K84" s="593">
        <v>0</v>
      </c>
      <c r="L84" s="593">
        <v>0</v>
      </c>
      <c r="M84" s="593">
        <v>0</v>
      </c>
      <c r="N84" s="593">
        <v>0</v>
      </c>
      <c r="O84" s="593">
        <v>0</v>
      </c>
      <c r="P84" s="593">
        <v>0</v>
      </c>
      <c r="Q84" s="593">
        <v>0</v>
      </c>
      <c r="R84" s="593">
        <v>0</v>
      </c>
      <c r="S84" s="593">
        <v>0</v>
      </c>
      <c r="T84" s="593">
        <v>0</v>
      </c>
      <c r="U84" s="593">
        <v>0</v>
      </c>
      <c r="V84" s="593">
        <v>0</v>
      </c>
      <c r="W84" s="593">
        <v>0</v>
      </c>
      <c r="X84" s="593">
        <v>0</v>
      </c>
      <c r="Y84" s="593">
        <v>0</v>
      </c>
      <c r="Z84" s="593">
        <v>0</v>
      </c>
      <c r="AA84" s="593">
        <v>0</v>
      </c>
      <c r="AB84" s="593">
        <v>0</v>
      </c>
      <c r="AC84" s="777"/>
      <c r="AD84" s="594"/>
      <c r="AE84" s="777"/>
      <c r="BJ84" s="777"/>
      <c r="BL84" s="777"/>
    </row>
    <row r="85" spans="1:64" s="593" customFormat="1" ht="1.5" hidden="1" customHeight="1">
      <c r="A85" s="777"/>
      <c r="B85" s="777"/>
      <c r="C85" s="777"/>
      <c r="D85" s="777"/>
      <c r="E85" s="593">
        <v>0</v>
      </c>
      <c r="F85" s="593">
        <v>0</v>
      </c>
      <c r="G85" s="593">
        <v>0</v>
      </c>
      <c r="H85" s="593">
        <v>0</v>
      </c>
      <c r="I85" s="593">
        <v>0</v>
      </c>
      <c r="J85" s="593">
        <v>0</v>
      </c>
      <c r="K85" s="593">
        <v>0</v>
      </c>
      <c r="L85" s="593">
        <v>0</v>
      </c>
      <c r="M85" s="593">
        <v>0</v>
      </c>
      <c r="N85" s="593">
        <v>0</v>
      </c>
      <c r="O85" s="593">
        <v>0</v>
      </c>
      <c r="P85" s="593">
        <v>0</v>
      </c>
      <c r="Q85" s="593">
        <v>0</v>
      </c>
      <c r="R85" s="593">
        <v>0</v>
      </c>
      <c r="S85" s="593">
        <v>0</v>
      </c>
      <c r="T85" s="593">
        <v>0</v>
      </c>
      <c r="U85" s="593">
        <v>0</v>
      </c>
      <c r="V85" s="593">
        <v>0</v>
      </c>
      <c r="W85" s="593">
        <v>0</v>
      </c>
      <c r="X85" s="593">
        <v>0</v>
      </c>
      <c r="Y85" s="593">
        <v>0</v>
      </c>
      <c r="Z85" s="593">
        <v>0</v>
      </c>
      <c r="AA85" s="593">
        <v>0</v>
      </c>
      <c r="AB85" s="593">
        <v>0</v>
      </c>
      <c r="AC85" s="777"/>
      <c r="AD85" s="594"/>
      <c r="AE85" s="777"/>
      <c r="BJ85" s="777"/>
      <c r="BL85" s="777"/>
    </row>
    <row r="86" spans="1:64" s="593" customFormat="1" ht="1.5" hidden="1" customHeight="1">
      <c r="A86" s="777"/>
      <c r="B86" s="777"/>
      <c r="C86" s="777"/>
      <c r="D86" s="777"/>
      <c r="AC86" s="777"/>
      <c r="AD86" s="594"/>
      <c r="AE86" s="777"/>
      <c r="BJ86" s="777"/>
      <c r="BL86" s="777"/>
    </row>
    <row r="87" spans="1:64" s="593" customFormat="1" ht="1.5" hidden="1" customHeight="1">
      <c r="A87" s="777"/>
      <c r="B87" s="777"/>
      <c r="C87" s="777"/>
      <c r="D87" s="777"/>
      <c r="E87" s="593">
        <v>0</v>
      </c>
      <c r="F87" s="593">
        <v>0</v>
      </c>
      <c r="G87" s="593">
        <v>0</v>
      </c>
      <c r="H87" s="593">
        <v>0</v>
      </c>
      <c r="I87" s="593">
        <v>0</v>
      </c>
      <c r="J87" s="593">
        <v>0</v>
      </c>
      <c r="K87" s="593">
        <v>0</v>
      </c>
      <c r="L87" s="593">
        <v>0</v>
      </c>
      <c r="M87" s="593">
        <v>0</v>
      </c>
      <c r="N87" s="593">
        <v>0</v>
      </c>
      <c r="O87" s="593">
        <v>0</v>
      </c>
      <c r="P87" s="593">
        <v>0</v>
      </c>
      <c r="Q87" s="593">
        <v>0</v>
      </c>
      <c r="R87" s="593">
        <v>0</v>
      </c>
      <c r="S87" s="593">
        <v>0</v>
      </c>
      <c r="T87" s="593">
        <v>0</v>
      </c>
      <c r="U87" s="593">
        <v>0</v>
      </c>
      <c r="V87" s="593">
        <v>0</v>
      </c>
      <c r="W87" s="593">
        <v>0</v>
      </c>
      <c r="X87" s="593">
        <v>0</v>
      </c>
      <c r="Y87" s="593">
        <v>0</v>
      </c>
      <c r="Z87" s="593">
        <v>0</v>
      </c>
      <c r="AA87" s="593">
        <v>0</v>
      </c>
      <c r="AB87" s="593">
        <v>0</v>
      </c>
      <c r="AC87" s="777"/>
      <c r="AD87" s="594"/>
      <c r="AE87" s="777"/>
      <c r="BJ87" s="777"/>
      <c r="BL87" s="777"/>
    </row>
    <row r="88" spans="1:64" s="593" customFormat="1" ht="1.5" hidden="1" customHeight="1">
      <c r="A88" s="777"/>
      <c r="B88" s="777"/>
      <c r="C88" s="777"/>
      <c r="D88" s="777"/>
      <c r="E88" s="593">
        <v>0</v>
      </c>
      <c r="F88" s="593">
        <v>0</v>
      </c>
      <c r="G88" s="593">
        <v>0</v>
      </c>
      <c r="H88" s="593">
        <v>0</v>
      </c>
      <c r="I88" s="593">
        <v>0</v>
      </c>
      <c r="J88" s="593">
        <v>0</v>
      </c>
      <c r="K88" s="593">
        <v>0</v>
      </c>
      <c r="L88" s="593">
        <v>0</v>
      </c>
      <c r="M88" s="593">
        <v>0</v>
      </c>
      <c r="N88" s="593">
        <v>0</v>
      </c>
      <c r="O88" s="593">
        <v>0</v>
      </c>
      <c r="P88" s="593">
        <v>0</v>
      </c>
      <c r="Q88" s="593">
        <v>0</v>
      </c>
      <c r="R88" s="593">
        <v>0</v>
      </c>
      <c r="S88" s="593">
        <v>0</v>
      </c>
      <c r="T88" s="593">
        <v>0</v>
      </c>
      <c r="U88" s="593">
        <v>0</v>
      </c>
      <c r="V88" s="593">
        <v>0</v>
      </c>
      <c r="W88" s="593">
        <v>0</v>
      </c>
      <c r="X88" s="593">
        <v>0</v>
      </c>
      <c r="Y88" s="593">
        <v>0</v>
      </c>
      <c r="Z88" s="593">
        <v>0</v>
      </c>
      <c r="AA88" s="593">
        <v>0</v>
      </c>
      <c r="AB88" s="593">
        <v>0</v>
      </c>
      <c r="AC88" s="777"/>
      <c r="AD88" s="594"/>
      <c r="AE88" s="777"/>
      <c r="BJ88" s="777"/>
      <c r="BL88" s="777"/>
    </row>
    <row r="89" spans="1:64" s="593" customFormat="1" ht="1.5" hidden="1" customHeight="1">
      <c r="A89" s="777"/>
      <c r="B89" s="777"/>
      <c r="C89" s="777"/>
      <c r="D89" s="777"/>
      <c r="E89" s="593">
        <v>0</v>
      </c>
      <c r="F89" s="593">
        <v>0</v>
      </c>
      <c r="G89" s="593">
        <v>0</v>
      </c>
      <c r="H89" s="593">
        <v>0</v>
      </c>
      <c r="I89" s="593">
        <v>0</v>
      </c>
      <c r="J89" s="593">
        <v>0</v>
      </c>
      <c r="K89" s="593">
        <v>0</v>
      </c>
      <c r="L89" s="593">
        <v>0</v>
      </c>
      <c r="M89" s="593">
        <v>0</v>
      </c>
      <c r="N89" s="593">
        <v>0</v>
      </c>
      <c r="O89" s="593">
        <v>0</v>
      </c>
      <c r="P89" s="593">
        <v>0</v>
      </c>
      <c r="Q89" s="593">
        <v>0</v>
      </c>
      <c r="R89" s="593">
        <v>0</v>
      </c>
      <c r="S89" s="593">
        <v>0</v>
      </c>
      <c r="T89" s="593">
        <v>0</v>
      </c>
      <c r="U89" s="593">
        <v>0</v>
      </c>
      <c r="V89" s="593">
        <v>0</v>
      </c>
      <c r="W89" s="593">
        <v>0</v>
      </c>
      <c r="X89" s="593">
        <v>0</v>
      </c>
      <c r="Y89" s="593">
        <v>0</v>
      </c>
      <c r="Z89" s="593">
        <v>0</v>
      </c>
      <c r="AA89" s="593">
        <v>0</v>
      </c>
      <c r="AB89" s="593">
        <v>0</v>
      </c>
      <c r="AC89" s="777"/>
      <c r="AD89" s="594"/>
      <c r="AE89" s="777"/>
      <c r="BJ89" s="777"/>
      <c r="BL89" s="777"/>
    </row>
    <row r="90" spans="1:64" s="558" customFormat="1" ht="12.75" hidden="1">
      <c r="A90" s="777"/>
      <c r="B90" s="777"/>
      <c r="C90" s="777"/>
      <c r="D90" s="777"/>
      <c r="AC90" s="777"/>
      <c r="AD90" s="559"/>
      <c r="AE90" s="777"/>
      <c r="BJ90" s="777"/>
      <c r="BL90" s="777"/>
    </row>
    <row r="91" spans="1:64" s="558" customFormat="1" ht="12.75" hidden="1">
      <c r="A91" s="775" t="s">
        <v>540</v>
      </c>
      <c r="B91" s="775" t="s">
        <v>248</v>
      </c>
      <c r="C91" s="777"/>
      <c r="D91" s="793" t="s">
        <v>427</v>
      </c>
      <c r="E91" s="596"/>
      <c r="F91" s="596"/>
      <c r="G91" s="596"/>
      <c r="H91" s="596"/>
      <c r="I91" s="596"/>
      <c r="J91" s="596"/>
      <c r="K91" s="596"/>
      <c r="L91" s="596"/>
      <c r="M91" s="596"/>
      <c r="N91" s="596"/>
      <c r="O91" s="596"/>
      <c r="P91" s="596"/>
      <c r="Q91" s="596"/>
      <c r="R91" s="596"/>
      <c r="S91" s="596"/>
      <c r="T91" s="596"/>
      <c r="U91" s="596"/>
      <c r="V91" s="596"/>
      <c r="W91" s="596"/>
      <c r="X91" s="596"/>
      <c r="Y91" s="596"/>
      <c r="Z91" s="596"/>
      <c r="AA91" s="596"/>
      <c r="AB91" s="596"/>
      <c r="AC91" s="804" t="str">
        <f>INDEX(LangTS7,,Lang)</f>
        <v>Date of Peak Load Occurence</v>
      </c>
      <c r="AD91" s="559"/>
      <c r="AE91" s="802" t="s">
        <v>66</v>
      </c>
      <c r="AF91" s="589"/>
      <c r="AG91" s="589"/>
      <c r="AH91" s="590"/>
      <c r="AI91" s="589"/>
      <c r="AJ91" s="589"/>
      <c r="AK91" s="589"/>
      <c r="AL91" s="589"/>
      <c r="AM91" s="589"/>
      <c r="AN91" s="589"/>
      <c r="AO91" s="589"/>
      <c r="AP91" s="589"/>
      <c r="AQ91" s="589"/>
      <c r="AR91" s="589"/>
      <c r="AS91" s="589"/>
      <c r="AT91" s="589"/>
      <c r="AU91" s="589"/>
      <c r="AV91" s="589"/>
      <c r="AW91" s="589"/>
      <c r="AX91" s="589"/>
      <c r="AY91" s="589"/>
      <c r="AZ91" s="589"/>
      <c r="BA91" s="589"/>
      <c r="BB91" s="589"/>
      <c r="BC91" s="589"/>
      <c r="BJ91" s="802" t="s">
        <v>66</v>
      </c>
      <c r="BK91" s="568" t="s">
        <v>68</v>
      </c>
      <c r="BL91" s="802" t="s">
        <v>66</v>
      </c>
    </row>
    <row r="92" spans="1:64" s="558" customFormat="1" ht="12.75" hidden="1">
      <c r="A92" s="775" t="s">
        <v>540</v>
      </c>
      <c r="B92" s="775" t="s">
        <v>248</v>
      </c>
      <c r="C92" s="777"/>
      <c r="D92" s="793" t="s">
        <v>428</v>
      </c>
      <c r="E92" s="598"/>
      <c r="F92" s="598"/>
      <c r="G92" s="598"/>
      <c r="H92" s="598"/>
      <c r="I92" s="598"/>
      <c r="J92" s="598"/>
      <c r="K92" s="598"/>
      <c r="L92" s="598"/>
      <c r="M92" s="598"/>
      <c r="N92" s="598"/>
      <c r="O92" s="598"/>
      <c r="P92" s="598"/>
      <c r="Q92" s="598"/>
      <c r="R92" s="598"/>
      <c r="S92" s="598"/>
      <c r="T92" s="598"/>
      <c r="U92" s="598"/>
      <c r="V92" s="598"/>
      <c r="W92" s="598"/>
      <c r="X92" s="598"/>
      <c r="Y92" s="598"/>
      <c r="Z92" s="598"/>
      <c r="AA92" s="598"/>
      <c r="AB92" s="598"/>
      <c r="AC92" s="808" t="str">
        <f>INDEX(LangTS7,,Lang)</f>
        <v>Time of Peak Load Occurence</v>
      </c>
      <c r="AD92" s="559"/>
      <c r="AE92" s="803" t="s">
        <v>67</v>
      </c>
      <c r="AF92" s="591"/>
      <c r="AG92" s="591"/>
      <c r="AH92" s="592"/>
      <c r="AI92" s="591"/>
      <c r="AJ92" s="591"/>
      <c r="AK92" s="591"/>
      <c r="AL92" s="591"/>
      <c r="AM92" s="591"/>
      <c r="AN92" s="591"/>
      <c r="AO92" s="591"/>
      <c r="AP92" s="591"/>
      <c r="AQ92" s="591"/>
      <c r="AR92" s="591"/>
      <c r="AS92" s="591"/>
      <c r="AT92" s="591"/>
      <c r="AU92" s="591"/>
      <c r="AV92" s="591"/>
      <c r="AW92" s="591"/>
      <c r="AX92" s="591"/>
      <c r="AY92" s="591"/>
      <c r="AZ92" s="591"/>
      <c r="BA92" s="591"/>
      <c r="BB92" s="591"/>
      <c r="BC92" s="591"/>
      <c r="BJ92" s="803" t="s">
        <v>67</v>
      </c>
      <c r="BK92" s="568" t="s">
        <v>69</v>
      </c>
      <c r="BL92" s="803" t="s">
        <v>67</v>
      </c>
    </row>
    <row r="93" spans="1:64" s="558" customFormat="1">
      <c r="A93" s="777"/>
      <c r="B93" s="777"/>
      <c r="C93" s="777"/>
      <c r="D93" s="777"/>
      <c r="E93" s="95"/>
      <c r="F93" s="95"/>
      <c r="G93" s="95"/>
      <c r="H93" s="95"/>
      <c r="I93" s="95"/>
      <c r="J93" s="95"/>
      <c r="K93" s="95"/>
      <c r="L93" s="95"/>
      <c r="M93" s="95"/>
      <c r="N93" s="95"/>
      <c r="O93" s="95"/>
      <c r="P93" s="95"/>
      <c r="Q93" s="95"/>
      <c r="R93" s="95"/>
      <c r="S93" s="95"/>
      <c r="T93" s="95"/>
      <c r="U93" s="95"/>
      <c r="V93" s="95"/>
      <c r="W93" s="95"/>
      <c r="X93" s="95"/>
      <c r="Y93" s="95"/>
      <c r="Z93" s="95"/>
      <c r="AA93" s="95"/>
      <c r="AB93" s="95"/>
      <c r="AC93" s="777"/>
      <c r="AD93" s="95"/>
      <c r="AE93" s="95"/>
      <c r="AF93" s="95"/>
      <c r="AG93" s="95"/>
      <c r="AH93" s="95"/>
      <c r="AI93" s="95"/>
      <c r="AJ93" s="95"/>
      <c r="AK93" s="95"/>
      <c r="AL93" s="95"/>
      <c r="AM93" s="95"/>
      <c r="AN93" s="95"/>
      <c r="AO93" s="95"/>
      <c r="AP93" s="95"/>
      <c r="AQ93" s="95"/>
      <c r="AR93" s="95"/>
      <c r="AS93" s="95"/>
      <c r="AT93" s="95"/>
      <c r="AU93" s="95"/>
      <c r="AV93" s="95"/>
      <c r="AW93" s="95"/>
      <c r="AX93" s="95"/>
      <c r="AY93" s="95"/>
      <c r="AZ93" s="95"/>
      <c r="BA93" s="95"/>
      <c r="BB93" s="95"/>
      <c r="BC93" s="95"/>
      <c r="BD93" s="95"/>
      <c r="BE93" s="95"/>
      <c r="BF93" s="95"/>
      <c r="BG93" s="95"/>
      <c r="BH93" s="95"/>
      <c r="BI93" s="95"/>
      <c r="BJ93" s="95"/>
      <c r="BK93" s="95"/>
      <c r="BL93" s="95"/>
    </row>
  </sheetData>
  <phoneticPr fontId="11" type="noConversion"/>
  <conditionalFormatting sqref="E6:Z39">
    <cfRule type="expression" dxfId="116" priority="2" stopIfTrue="1">
      <formula>E6&lt;&gt;AF6</formula>
    </cfRule>
  </conditionalFormatting>
  <conditionalFormatting sqref="AB6:AB39">
    <cfRule type="expression" dxfId="115" priority="170" stopIfTrue="1">
      <formula>AB6&lt;&gt;BC6</formula>
    </cfRule>
  </conditionalFormatting>
  <conditionalFormatting sqref="AA6:AA39">
    <cfRule type="expression" dxfId="114" priority="1" stopIfTrue="1">
      <formula>AA6&lt;&gt;BB6</formula>
    </cfRule>
  </conditionalFormatting>
  <dataValidations count="2">
    <dataValidation type="whole" operator="greaterThanOrEqual" allowBlank="1" showInputMessage="1" showErrorMessage="1" error="Positive whole numbers only / Nombres entiers positifs uniquement" sqref="AF21:BC25 AF32:BC36 AF38:BC39 AF9:BC19 AF27:BC30 E48:AB59 E32:AB36 E38:AB39 E9:AB19 E27:AB30 E21:AB25">
      <formula1>0</formula1>
    </dataValidation>
    <dataValidation type="textLength" operator="lessThan" allowBlank="1" showInputMessage="1" showErrorMessage="1" error="Whole numbers only / Nombres entiers uniquement" sqref="E91:AB92">
      <formula1>300</formula1>
    </dataValidation>
  </dataValidations>
  <pageMargins left="0.25" right="0.25" top="0.5" bottom="0.5" header="0.5" footer="0.5"/>
  <pageSetup paperSize="9" scale="59" orientation="landscape" r:id="rId1"/>
  <headerFooter alignWithMargins="0"/>
  <legacyDrawing r:id="rId2"/>
</worksheet>
</file>

<file path=xl/worksheets/sheet68.xml><?xml version="1.0" encoding="utf-8"?>
<worksheet xmlns="http://schemas.openxmlformats.org/spreadsheetml/2006/main" xmlns:r="http://schemas.openxmlformats.org/officeDocument/2006/relationships">
  <sheetPr codeName="Sheet_TS51">
    <pageSetUpPr fitToPage="1"/>
  </sheetPr>
  <dimension ref="A1:BQ70"/>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N1" sqref="N1"/>
    </sheetView>
  </sheetViews>
  <sheetFormatPr defaultRowHeight="12"/>
  <cols>
    <col min="1" max="1" width="8.5703125" style="777" hidden="1" customWidth="1"/>
    <col min="2" max="2" width="11.140625" style="777" hidden="1" customWidth="1"/>
    <col min="3" max="3" width="5.5703125" style="777" hidden="1" customWidth="1"/>
    <col min="4" max="4" width="7.42578125" style="777" hidden="1" customWidth="1"/>
    <col min="5" max="28" width="8.7109375" style="95" customWidth="1"/>
    <col min="29" max="29" width="30.7109375" style="777" customWidth="1"/>
    <col min="30" max="30" width="9.140625" style="95" customWidth="1"/>
    <col min="31" max="31" width="9.140625" style="95" hidden="1" customWidth="1"/>
    <col min="32" max="32" width="19.5703125" style="777" hidden="1" customWidth="1"/>
    <col min="33" max="57" width="9.140625" style="95" hidden="1" customWidth="1"/>
    <col min="58" max="58" width="10.42578125" style="95" hidden="1" customWidth="1"/>
    <col min="59" max="59" width="4.7109375" style="95" hidden="1" customWidth="1"/>
    <col min="60" max="69" width="9.140625" style="95" hidden="1" customWidth="1"/>
    <col min="70" max="81" width="9.140625" style="95" customWidth="1"/>
    <col min="82" max="16384" width="9.140625" style="95"/>
  </cols>
  <sheetData>
    <row r="1" spans="1:68" s="104" customFormat="1" ht="15.75" customHeight="1">
      <c r="A1" s="769"/>
      <c r="B1" s="769"/>
      <c r="C1" s="769"/>
      <c r="D1" s="769"/>
      <c r="F1" s="403" t="s">
        <v>2377</v>
      </c>
      <c r="N1" s="403" t="s">
        <v>2377</v>
      </c>
      <c r="O1" s="109"/>
      <c r="R1" s="109"/>
      <c r="S1" s="109"/>
      <c r="T1" s="109"/>
      <c r="U1" s="109"/>
      <c r="V1" s="109"/>
      <c r="W1" s="109"/>
      <c r="X1" s="109"/>
      <c r="Y1" s="109"/>
      <c r="Z1" s="109"/>
      <c r="AA1" s="109"/>
      <c r="AC1" s="1040">
        <f ca="1">NOW()</f>
        <v>41912.572466550926</v>
      </c>
      <c r="AF1" s="777" t="s">
        <v>704</v>
      </c>
      <c r="BK1" s="104" t="s">
        <v>704</v>
      </c>
      <c r="BL1" s="104" t="s">
        <v>209</v>
      </c>
      <c r="BM1" s="104" t="s">
        <v>2075</v>
      </c>
    </row>
    <row r="2" spans="1:68" s="97" customFormat="1" ht="12.75">
      <c r="A2" s="770"/>
      <c r="B2" s="770"/>
      <c r="C2" s="770"/>
      <c r="D2" s="770"/>
      <c r="E2" s="98"/>
      <c r="G2" s="98"/>
      <c r="H2" s="98"/>
      <c r="I2" s="98"/>
      <c r="J2" s="98"/>
      <c r="K2" s="98"/>
      <c r="L2" s="98"/>
      <c r="M2" s="98"/>
      <c r="N2" s="98"/>
      <c r="O2" s="98"/>
      <c r="P2" s="98"/>
      <c r="Q2" s="98"/>
      <c r="R2" s="98"/>
      <c r="S2" s="98"/>
      <c r="T2" s="98"/>
      <c r="U2" s="98"/>
      <c r="V2" s="98"/>
      <c r="W2" s="98"/>
      <c r="X2" s="98"/>
      <c r="Y2" s="98"/>
      <c r="Z2" s="98"/>
      <c r="AA2" s="98"/>
      <c r="AC2" s="1041" t="s">
        <v>2129</v>
      </c>
      <c r="AF2" s="770"/>
      <c r="BJ2" s="104"/>
      <c r="BK2" s="104" t="s">
        <v>705</v>
      </c>
      <c r="BL2" s="104" t="s">
        <v>210</v>
      </c>
      <c r="BM2" s="104" t="s">
        <v>2076</v>
      </c>
      <c r="BN2" s="104"/>
      <c r="BO2" s="104"/>
      <c r="BP2" s="104"/>
    </row>
    <row r="3" spans="1:68" s="99" customFormat="1">
      <c r="A3" s="772"/>
      <c r="B3" s="772"/>
      <c r="C3" s="772"/>
      <c r="D3" s="772"/>
      <c r="E3" s="98"/>
      <c r="F3" s="98"/>
      <c r="G3" s="98"/>
      <c r="H3" s="98"/>
      <c r="I3" s="98"/>
      <c r="J3" s="98"/>
      <c r="K3" s="98"/>
      <c r="L3" s="98"/>
      <c r="M3" s="98"/>
      <c r="N3" s="98"/>
      <c r="O3" s="98"/>
      <c r="P3" s="98"/>
      <c r="Q3" s="98"/>
      <c r="R3" s="98"/>
      <c r="S3" s="98"/>
      <c r="T3" s="98"/>
      <c r="U3" s="98"/>
      <c r="V3" s="98"/>
      <c r="W3" s="98"/>
      <c r="X3" s="98"/>
      <c r="Y3" s="98"/>
      <c r="Z3" s="98"/>
      <c r="AA3" s="98"/>
      <c r="AC3" s="772"/>
      <c r="AF3" s="772"/>
      <c r="BJ3" s="104"/>
      <c r="BK3" s="104" t="s">
        <v>706</v>
      </c>
      <c r="BL3" s="104" t="s">
        <v>2074</v>
      </c>
      <c r="BM3" s="104" t="s">
        <v>2077</v>
      </c>
      <c r="BN3" s="104"/>
      <c r="BO3" s="104"/>
      <c r="BP3" s="104"/>
    </row>
    <row r="4" spans="1:68" s="99" customFormat="1">
      <c r="A4" s="759" t="s">
        <v>1304</v>
      </c>
      <c r="B4" s="759" t="s">
        <v>1302</v>
      </c>
      <c r="C4" s="759" t="s">
        <v>1303</v>
      </c>
      <c r="D4" s="760" t="s">
        <v>1305</v>
      </c>
      <c r="E4" s="98"/>
      <c r="F4" s="98"/>
      <c r="G4" s="98"/>
      <c r="H4" s="98"/>
      <c r="I4" s="98"/>
      <c r="AC4" s="771"/>
      <c r="AF4" s="772"/>
      <c r="BJ4" s="104"/>
      <c r="BK4" s="104" t="s">
        <v>707</v>
      </c>
      <c r="BL4" s="104" t="s">
        <v>211</v>
      </c>
      <c r="BM4" s="104" t="s">
        <v>2078</v>
      </c>
      <c r="BN4" s="104"/>
      <c r="BO4" s="104"/>
      <c r="BP4" s="104"/>
    </row>
    <row r="5" spans="1:68" s="99" customFormat="1" ht="12.75" thickBot="1">
      <c r="A5" s="761"/>
      <c r="B5" s="761"/>
      <c r="C5" s="761"/>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F5" s="832"/>
      <c r="AG5" s="227">
        <v>1990</v>
      </c>
      <c r="AH5" s="230">
        <v>1991</v>
      </c>
      <c r="AI5" s="230">
        <v>1992</v>
      </c>
      <c r="AJ5" s="230">
        <v>1993</v>
      </c>
      <c r="AK5" s="230">
        <v>1994</v>
      </c>
      <c r="AL5" s="230">
        <v>1995</v>
      </c>
      <c r="AM5" s="230">
        <v>1996</v>
      </c>
      <c r="AN5" s="230">
        <v>1997</v>
      </c>
      <c r="AO5" s="230">
        <v>1998</v>
      </c>
      <c r="AP5" s="230">
        <v>1999</v>
      </c>
      <c r="AQ5" s="230">
        <v>2000</v>
      </c>
      <c r="AR5" s="230">
        <v>2001</v>
      </c>
      <c r="AS5" s="230">
        <v>2002</v>
      </c>
      <c r="AT5" s="230">
        <v>2003</v>
      </c>
      <c r="AU5" s="230">
        <v>2004</v>
      </c>
      <c r="AV5" s="230">
        <v>2005</v>
      </c>
      <c r="AW5" s="230">
        <v>2006</v>
      </c>
      <c r="AX5" s="230">
        <v>2007</v>
      </c>
      <c r="AY5" s="230">
        <v>2008</v>
      </c>
      <c r="AZ5" s="230">
        <v>2009</v>
      </c>
      <c r="BA5" s="230">
        <v>2010</v>
      </c>
      <c r="BB5" s="230">
        <v>2011</v>
      </c>
      <c r="BC5" s="230">
        <v>2012</v>
      </c>
      <c r="BD5" s="231">
        <v>2013</v>
      </c>
    </row>
    <row r="6" spans="1:68" s="99" customFormat="1" ht="12.75" thickBot="1">
      <c r="A6" s="775" t="s">
        <v>305</v>
      </c>
      <c r="B6" s="775" t="str">
        <f>Table8!A6</f>
        <v>ALBANIA</v>
      </c>
      <c r="C6" s="775"/>
      <c r="D6" s="769" t="s">
        <v>583</v>
      </c>
      <c r="E6" s="621">
        <v>0</v>
      </c>
      <c r="F6" s="621">
        <v>0</v>
      </c>
      <c r="G6" s="621">
        <v>0</v>
      </c>
      <c r="H6" s="621">
        <v>0</v>
      </c>
      <c r="I6" s="621">
        <v>0</v>
      </c>
      <c r="J6" s="621">
        <v>0</v>
      </c>
      <c r="K6" s="621">
        <v>0</v>
      </c>
      <c r="L6" s="621">
        <v>0</v>
      </c>
      <c r="M6" s="621">
        <v>0</v>
      </c>
      <c r="N6" s="621">
        <v>0</v>
      </c>
      <c r="O6" s="621">
        <v>0</v>
      </c>
      <c r="P6" s="621">
        <v>0</v>
      </c>
      <c r="Q6" s="621">
        <v>0</v>
      </c>
      <c r="R6" s="621">
        <v>0</v>
      </c>
      <c r="S6" s="621">
        <v>0</v>
      </c>
      <c r="T6" s="621">
        <v>0</v>
      </c>
      <c r="U6" s="621">
        <v>0</v>
      </c>
      <c r="V6" s="621">
        <v>0</v>
      </c>
      <c r="W6" s="621">
        <v>0</v>
      </c>
      <c r="X6" s="621">
        <v>0</v>
      </c>
      <c r="Y6" s="621">
        <v>0</v>
      </c>
      <c r="Z6" s="621">
        <v>0</v>
      </c>
      <c r="AA6" s="621">
        <v>0</v>
      </c>
      <c r="AB6" s="621">
        <v>0</v>
      </c>
      <c r="AC6" s="1086" t="s">
        <v>2311</v>
      </c>
      <c r="AF6" s="784" t="e">
        <f>#REF!</f>
        <v>#REF!</v>
      </c>
      <c r="AG6" s="249">
        <v>0</v>
      </c>
      <c r="AH6" s="229">
        <v>0</v>
      </c>
      <c r="AI6" s="262">
        <v>0</v>
      </c>
      <c r="AJ6" s="228">
        <v>0</v>
      </c>
      <c r="AK6" s="228">
        <v>0</v>
      </c>
      <c r="AL6" s="228">
        <v>0</v>
      </c>
      <c r="AM6" s="228">
        <v>0</v>
      </c>
      <c r="AN6" s="228">
        <v>0</v>
      </c>
      <c r="AO6" s="228">
        <v>0</v>
      </c>
      <c r="AP6" s="228">
        <v>0</v>
      </c>
      <c r="AQ6" s="228">
        <v>0</v>
      </c>
      <c r="AR6" s="228">
        <v>0</v>
      </c>
      <c r="AS6" s="228">
        <v>0</v>
      </c>
      <c r="AT6" s="228">
        <v>0</v>
      </c>
      <c r="AU6" s="228">
        <v>0</v>
      </c>
      <c r="AV6" s="228">
        <v>0</v>
      </c>
      <c r="AW6" s="228">
        <v>0</v>
      </c>
      <c r="AX6" s="228">
        <v>0</v>
      </c>
      <c r="AY6" s="228">
        <v>0</v>
      </c>
      <c r="AZ6" s="228">
        <v>0</v>
      </c>
      <c r="BA6" s="228">
        <v>0</v>
      </c>
      <c r="BB6" s="228">
        <v>0</v>
      </c>
      <c r="BC6" s="228">
        <v>0</v>
      </c>
      <c r="BD6" s="228">
        <v>0</v>
      </c>
    </row>
    <row r="7" spans="1:68" s="99" customFormat="1">
      <c r="A7" s="775" t="s">
        <v>305</v>
      </c>
      <c r="B7" s="775" t="str">
        <f>Table8!A7</f>
        <v>ARGENTINA</v>
      </c>
      <c r="C7" s="775"/>
      <c r="D7" s="769" t="s">
        <v>583</v>
      </c>
      <c r="E7" s="621">
        <v>0</v>
      </c>
      <c r="F7" s="621">
        <v>0</v>
      </c>
      <c r="G7" s="621">
        <v>0</v>
      </c>
      <c r="H7" s="621">
        <v>0</v>
      </c>
      <c r="I7" s="621">
        <v>0</v>
      </c>
      <c r="J7" s="621">
        <v>0</v>
      </c>
      <c r="K7" s="621">
        <v>0</v>
      </c>
      <c r="L7" s="621">
        <v>0</v>
      </c>
      <c r="M7" s="621">
        <v>0</v>
      </c>
      <c r="N7" s="621">
        <v>0</v>
      </c>
      <c r="O7" s="621">
        <v>0</v>
      </c>
      <c r="P7" s="621">
        <v>0</v>
      </c>
      <c r="Q7" s="621">
        <v>0</v>
      </c>
      <c r="R7" s="621">
        <v>0</v>
      </c>
      <c r="S7" s="621">
        <v>0</v>
      </c>
      <c r="T7" s="621">
        <v>0</v>
      </c>
      <c r="U7" s="621">
        <v>0</v>
      </c>
      <c r="V7" s="621">
        <v>0</v>
      </c>
      <c r="W7" s="621">
        <v>0</v>
      </c>
      <c r="X7" s="621">
        <v>0</v>
      </c>
      <c r="Y7" s="621">
        <v>0</v>
      </c>
      <c r="Z7" s="621">
        <v>0</v>
      </c>
      <c r="AA7" s="621">
        <v>0</v>
      </c>
      <c r="AB7" s="621">
        <v>0</v>
      </c>
      <c r="AC7" s="1086" t="s">
        <v>2312</v>
      </c>
      <c r="AF7" s="784" t="e">
        <f>#REF!</f>
        <v>#REF!</v>
      </c>
      <c r="AG7" s="95">
        <v>0</v>
      </c>
      <c r="AH7" s="229">
        <v>0</v>
      </c>
      <c r="AI7" s="262">
        <v>0</v>
      </c>
      <c r="AJ7" s="228">
        <v>0</v>
      </c>
      <c r="AK7" s="228">
        <v>0</v>
      </c>
      <c r="AL7" s="228">
        <v>0</v>
      </c>
      <c r="AM7" s="228">
        <v>0</v>
      </c>
      <c r="AN7" s="228">
        <v>0</v>
      </c>
      <c r="AO7" s="228">
        <v>0</v>
      </c>
      <c r="AP7" s="228">
        <v>0</v>
      </c>
      <c r="AQ7" s="228">
        <v>0</v>
      </c>
      <c r="AR7" s="228">
        <v>0</v>
      </c>
      <c r="AS7" s="228">
        <v>0</v>
      </c>
      <c r="AT7" s="228">
        <v>0</v>
      </c>
      <c r="AU7" s="228">
        <v>0</v>
      </c>
      <c r="AV7" s="228">
        <v>0</v>
      </c>
      <c r="AW7" s="228">
        <v>0</v>
      </c>
      <c r="AX7" s="228">
        <v>0</v>
      </c>
      <c r="AY7" s="228">
        <v>0</v>
      </c>
      <c r="AZ7" s="228">
        <v>0</v>
      </c>
      <c r="BA7" s="228">
        <v>0</v>
      </c>
      <c r="BB7" s="228">
        <v>0</v>
      </c>
      <c r="BC7" s="228">
        <v>0</v>
      </c>
      <c r="BD7" s="228">
        <v>0</v>
      </c>
    </row>
    <row r="8" spans="1:68" s="99" customFormat="1">
      <c r="A8" s="775" t="s">
        <v>305</v>
      </c>
      <c r="B8" s="775" t="str">
        <f>Table8!A8</f>
        <v>ARMENIA</v>
      </c>
      <c r="C8" s="775"/>
      <c r="D8" s="769" t="s">
        <v>583</v>
      </c>
      <c r="E8" s="621">
        <v>0</v>
      </c>
      <c r="F8" s="621">
        <v>0</v>
      </c>
      <c r="G8" s="621">
        <v>0</v>
      </c>
      <c r="H8" s="621">
        <v>0</v>
      </c>
      <c r="I8" s="621">
        <v>0</v>
      </c>
      <c r="J8" s="621">
        <v>0</v>
      </c>
      <c r="K8" s="621">
        <v>0</v>
      </c>
      <c r="L8" s="621">
        <v>0</v>
      </c>
      <c r="M8" s="621">
        <v>0</v>
      </c>
      <c r="N8" s="621">
        <v>0</v>
      </c>
      <c r="O8" s="621">
        <v>0</v>
      </c>
      <c r="P8" s="621">
        <v>0</v>
      </c>
      <c r="Q8" s="621">
        <v>0</v>
      </c>
      <c r="R8" s="621">
        <v>0</v>
      </c>
      <c r="S8" s="621">
        <v>0</v>
      </c>
      <c r="T8" s="621">
        <v>0</v>
      </c>
      <c r="U8" s="621">
        <v>0</v>
      </c>
      <c r="V8" s="621">
        <v>0</v>
      </c>
      <c r="W8" s="621">
        <v>0</v>
      </c>
      <c r="X8" s="621">
        <v>0</v>
      </c>
      <c r="Y8" s="621">
        <v>0</v>
      </c>
      <c r="Z8" s="621">
        <v>0</v>
      </c>
      <c r="AA8" s="621">
        <v>0</v>
      </c>
      <c r="AB8" s="621">
        <v>0</v>
      </c>
      <c r="AC8" s="1086" t="s">
        <v>2313</v>
      </c>
      <c r="AD8" s="95"/>
      <c r="AE8" s="95"/>
      <c r="AF8" s="784" t="e">
        <f>#REF!</f>
        <v>#REF!</v>
      </c>
      <c r="AG8" s="228">
        <v>0</v>
      </c>
      <c r="AH8" s="228">
        <v>0</v>
      </c>
      <c r="AI8" s="262">
        <v>0</v>
      </c>
      <c r="AJ8" s="228">
        <v>0</v>
      </c>
      <c r="AK8" s="228">
        <v>0</v>
      </c>
      <c r="AL8" s="228">
        <v>0</v>
      </c>
      <c r="AM8" s="228">
        <v>0</v>
      </c>
      <c r="AN8" s="228">
        <v>0</v>
      </c>
      <c r="AO8" s="228">
        <v>0</v>
      </c>
      <c r="AP8" s="228">
        <v>0</v>
      </c>
      <c r="AQ8" s="228">
        <v>0</v>
      </c>
      <c r="AR8" s="228">
        <v>0</v>
      </c>
      <c r="AS8" s="228">
        <v>0</v>
      </c>
      <c r="AT8" s="228">
        <v>0</v>
      </c>
      <c r="AU8" s="228">
        <v>0</v>
      </c>
      <c r="AV8" s="228">
        <v>0</v>
      </c>
      <c r="AW8" s="228">
        <v>0</v>
      </c>
      <c r="AX8" s="228">
        <v>0</v>
      </c>
      <c r="AY8" s="228">
        <v>0</v>
      </c>
      <c r="AZ8" s="228">
        <v>0</v>
      </c>
      <c r="BA8" s="228">
        <v>0</v>
      </c>
      <c r="BB8" s="228">
        <v>0</v>
      </c>
      <c r="BC8" s="228">
        <v>0</v>
      </c>
      <c r="BD8" s="228">
        <v>0</v>
      </c>
      <c r="BE8" s="95"/>
      <c r="BF8" s="95"/>
      <c r="BG8" s="95"/>
      <c r="BH8" s="95"/>
      <c r="BI8" s="95"/>
      <c r="BJ8" s="95"/>
      <c r="BK8" s="95"/>
      <c r="BL8" s="95"/>
      <c r="BM8" s="95"/>
    </row>
    <row r="9" spans="1:68" s="99" customFormat="1">
      <c r="A9" s="775" t="s">
        <v>305</v>
      </c>
      <c r="B9" s="775" t="str">
        <f>Table8!A9</f>
        <v>AUSTRIA</v>
      </c>
      <c r="C9" s="775"/>
      <c r="D9" s="769" t="s">
        <v>583</v>
      </c>
      <c r="E9" s="621">
        <v>0</v>
      </c>
      <c r="F9" s="621">
        <v>0</v>
      </c>
      <c r="G9" s="621">
        <v>0</v>
      </c>
      <c r="H9" s="621">
        <v>0</v>
      </c>
      <c r="I9" s="621">
        <v>0</v>
      </c>
      <c r="J9" s="621">
        <v>0</v>
      </c>
      <c r="K9" s="621">
        <v>0</v>
      </c>
      <c r="L9" s="621">
        <v>0</v>
      </c>
      <c r="M9" s="621">
        <v>0</v>
      </c>
      <c r="N9" s="621">
        <v>0</v>
      </c>
      <c r="O9" s="621">
        <v>0</v>
      </c>
      <c r="P9" s="621">
        <v>0</v>
      </c>
      <c r="Q9" s="621">
        <v>0</v>
      </c>
      <c r="R9" s="621">
        <v>0</v>
      </c>
      <c r="S9" s="621">
        <v>0</v>
      </c>
      <c r="T9" s="621">
        <v>0</v>
      </c>
      <c r="U9" s="621">
        <v>0</v>
      </c>
      <c r="V9" s="621">
        <v>0</v>
      </c>
      <c r="W9" s="621">
        <v>0</v>
      </c>
      <c r="X9" s="621">
        <v>0</v>
      </c>
      <c r="Y9" s="621">
        <v>0</v>
      </c>
      <c r="Z9" s="621">
        <v>0</v>
      </c>
      <c r="AA9" s="621">
        <v>0</v>
      </c>
      <c r="AB9" s="621">
        <v>0</v>
      </c>
      <c r="AC9" s="1086" t="s">
        <v>2314</v>
      </c>
      <c r="AF9" s="784" t="e">
        <f>#REF!</f>
        <v>#REF!</v>
      </c>
      <c r="AG9" s="228">
        <v>0</v>
      </c>
      <c r="AH9" s="228">
        <v>0</v>
      </c>
      <c r="AI9" s="262">
        <v>0</v>
      </c>
      <c r="AJ9" s="228">
        <v>0</v>
      </c>
      <c r="AK9" s="228">
        <v>0</v>
      </c>
      <c r="AL9" s="228">
        <v>0</v>
      </c>
      <c r="AM9" s="228">
        <v>0</v>
      </c>
      <c r="AN9" s="228">
        <v>0</v>
      </c>
      <c r="AO9" s="228">
        <v>0</v>
      </c>
      <c r="AP9" s="228">
        <v>0</v>
      </c>
      <c r="AQ9" s="228">
        <v>0</v>
      </c>
      <c r="AR9" s="228">
        <v>0</v>
      </c>
      <c r="AS9" s="228">
        <v>0</v>
      </c>
      <c r="AT9" s="228">
        <v>0</v>
      </c>
      <c r="AU9" s="228">
        <v>0</v>
      </c>
      <c r="AV9" s="228">
        <v>0</v>
      </c>
      <c r="AW9" s="228">
        <v>0</v>
      </c>
      <c r="AX9" s="228">
        <v>0</v>
      </c>
      <c r="AY9" s="228">
        <v>0</v>
      </c>
      <c r="AZ9" s="228">
        <v>0</v>
      </c>
      <c r="BA9" s="228">
        <v>0</v>
      </c>
      <c r="BB9" s="228">
        <v>0</v>
      </c>
      <c r="BC9" s="228">
        <v>0</v>
      </c>
      <c r="BD9" s="228">
        <v>0</v>
      </c>
    </row>
    <row r="10" spans="1:68">
      <c r="A10" s="775" t="s">
        <v>305</v>
      </c>
      <c r="B10" s="775" t="str">
        <f>Table8!A10</f>
        <v>AZERBAIJAN</v>
      </c>
      <c r="C10" s="775"/>
      <c r="D10" s="769" t="s">
        <v>583</v>
      </c>
      <c r="E10" s="621">
        <v>0</v>
      </c>
      <c r="F10" s="621">
        <v>0</v>
      </c>
      <c r="G10" s="621">
        <v>0</v>
      </c>
      <c r="H10" s="621">
        <v>0</v>
      </c>
      <c r="I10" s="621">
        <v>0</v>
      </c>
      <c r="J10" s="621">
        <v>0</v>
      </c>
      <c r="K10" s="621">
        <v>0</v>
      </c>
      <c r="L10" s="621">
        <v>0</v>
      </c>
      <c r="M10" s="621">
        <v>0</v>
      </c>
      <c r="N10" s="621">
        <v>0</v>
      </c>
      <c r="O10" s="621">
        <v>0</v>
      </c>
      <c r="P10" s="621">
        <v>0</v>
      </c>
      <c r="Q10" s="621">
        <v>0</v>
      </c>
      <c r="R10" s="621">
        <v>0</v>
      </c>
      <c r="S10" s="621">
        <v>0</v>
      </c>
      <c r="T10" s="621">
        <v>0</v>
      </c>
      <c r="U10" s="621">
        <v>0</v>
      </c>
      <c r="V10" s="621">
        <v>0</v>
      </c>
      <c r="W10" s="621">
        <v>0</v>
      </c>
      <c r="X10" s="621">
        <v>0</v>
      </c>
      <c r="Y10" s="621">
        <v>0</v>
      </c>
      <c r="Z10" s="621">
        <v>0</v>
      </c>
      <c r="AA10" s="621">
        <v>0</v>
      </c>
      <c r="AB10" s="621">
        <v>0</v>
      </c>
      <c r="AC10" s="1086" t="s">
        <v>2315</v>
      </c>
      <c r="AF10" s="784" t="e">
        <f>#REF!</f>
        <v>#REF!</v>
      </c>
      <c r="AG10" s="228">
        <v>0</v>
      </c>
      <c r="AH10" s="228">
        <v>0</v>
      </c>
      <c r="AI10" s="262">
        <v>0</v>
      </c>
      <c r="AJ10" s="228">
        <v>0</v>
      </c>
      <c r="AK10" s="228">
        <v>0</v>
      </c>
      <c r="AL10" s="228">
        <v>0</v>
      </c>
      <c r="AM10" s="228">
        <v>0</v>
      </c>
      <c r="AN10" s="228">
        <v>0</v>
      </c>
      <c r="AO10" s="228">
        <v>0</v>
      </c>
      <c r="AP10" s="228">
        <v>0</v>
      </c>
      <c r="AQ10" s="228">
        <v>0</v>
      </c>
      <c r="AR10" s="228">
        <v>0</v>
      </c>
      <c r="AS10" s="228">
        <v>0</v>
      </c>
      <c r="AT10" s="228">
        <v>0</v>
      </c>
      <c r="AU10" s="228">
        <v>0</v>
      </c>
      <c r="AV10" s="228">
        <v>0</v>
      </c>
      <c r="AW10" s="228">
        <v>0</v>
      </c>
      <c r="AX10" s="228">
        <v>0</v>
      </c>
      <c r="AY10" s="228">
        <v>0</v>
      </c>
      <c r="AZ10" s="228">
        <v>0</v>
      </c>
      <c r="BA10" s="228">
        <v>0</v>
      </c>
      <c r="BB10" s="228">
        <v>0</v>
      </c>
      <c r="BC10" s="228">
        <v>0</v>
      </c>
      <c r="BD10" s="228">
        <v>0</v>
      </c>
    </row>
    <row r="11" spans="1:68">
      <c r="A11" s="775" t="s">
        <v>305</v>
      </c>
      <c r="B11" s="775" t="str">
        <f>Table8!A11</f>
        <v>BELARUS</v>
      </c>
      <c r="C11" s="775"/>
      <c r="D11" s="769" t="s">
        <v>583</v>
      </c>
      <c r="E11" s="621">
        <v>0</v>
      </c>
      <c r="F11" s="621">
        <v>0</v>
      </c>
      <c r="G11" s="621">
        <v>0</v>
      </c>
      <c r="H11" s="621">
        <v>0</v>
      </c>
      <c r="I11" s="621">
        <v>0</v>
      </c>
      <c r="J11" s="621">
        <v>0</v>
      </c>
      <c r="K11" s="621">
        <v>0</v>
      </c>
      <c r="L11" s="621">
        <v>0</v>
      </c>
      <c r="M11" s="621">
        <v>0</v>
      </c>
      <c r="N11" s="621">
        <v>0</v>
      </c>
      <c r="O11" s="621">
        <v>0</v>
      </c>
      <c r="P11" s="621">
        <v>0</v>
      </c>
      <c r="Q11" s="621">
        <v>0</v>
      </c>
      <c r="R11" s="621">
        <v>0</v>
      </c>
      <c r="S11" s="621">
        <v>0</v>
      </c>
      <c r="T11" s="621">
        <v>0</v>
      </c>
      <c r="U11" s="621">
        <v>0</v>
      </c>
      <c r="V11" s="621">
        <v>0</v>
      </c>
      <c r="W11" s="621">
        <v>0</v>
      </c>
      <c r="X11" s="621">
        <v>0</v>
      </c>
      <c r="Y11" s="621">
        <v>0</v>
      </c>
      <c r="Z11" s="621">
        <v>0</v>
      </c>
      <c r="AA11" s="621">
        <v>0</v>
      </c>
      <c r="AB11" s="621">
        <v>0</v>
      </c>
      <c r="AC11" s="1086" t="s">
        <v>2316</v>
      </c>
      <c r="AF11" s="784" t="e">
        <f>#REF!</f>
        <v>#REF!</v>
      </c>
      <c r="AG11" s="228">
        <v>0</v>
      </c>
      <c r="AH11" s="228">
        <v>0</v>
      </c>
      <c r="AI11" s="262">
        <v>0</v>
      </c>
      <c r="AJ11" s="228">
        <v>0</v>
      </c>
      <c r="AK11" s="228">
        <v>0</v>
      </c>
      <c r="AL11" s="228">
        <v>0</v>
      </c>
      <c r="AM11" s="228">
        <v>0</v>
      </c>
      <c r="AN11" s="228">
        <v>0</v>
      </c>
      <c r="AO11" s="228">
        <v>0</v>
      </c>
      <c r="AP11" s="228">
        <v>0</v>
      </c>
      <c r="AQ11" s="228">
        <v>0</v>
      </c>
      <c r="AR11" s="228">
        <v>0</v>
      </c>
      <c r="AS11" s="228">
        <v>0</v>
      </c>
      <c r="AT11" s="228">
        <v>0</v>
      </c>
      <c r="AU11" s="228">
        <v>0</v>
      </c>
      <c r="AV11" s="228">
        <v>0</v>
      </c>
      <c r="AW11" s="228">
        <v>0</v>
      </c>
      <c r="AX11" s="228">
        <v>0</v>
      </c>
      <c r="AY11" s="228">
        <v>0</v>
      </c>
      <c r="AZ11" s="228">
        <v>0</v>
      </c>
      <c r="BA11" s="228">
        <v>0</v>
      </c>
      <c r="BB11" s="228">
        <v>0</v>
      </c>
      <c r="BC11" s="228">
        <v>0</v>
      </c>
      <c r="BD11" s="228">
        <v>0</v>
      </c>
    </row>
    <row r="12" spans="1:68">
      <c r="A12" s="775" t="s">
        <v>305</v>
      </c>
      <c r="B12" s="775" t="str">
        <f>Table8!A12</f>
        <v>BELGIUM</v>
      </c>
      <c r="C12" s="775"/>
      <c r="D12" s="769" t="s">
        <v>583</v>
      </c>
      <c r="E12" s="621">
        <v>0</v>
      </c>
      <c r="F12" s="621">
        <v>0</v>
      </c>
      <c r="G12" s="621">
        <v>0</v>
      </c>
      <c r="H12" s="621">
        <v>0</v>
      </c>
      <c r="I12" s="621">
        <v>0</v>
      </c>
      <c r="J12" s="621">
        <v>0</v>
      </c>
      <c r="K12" s="621">
        <v>0</v>
      </c>
      <c r="L12" s="621">
        <v>0</v>
      </c>
      <c r="M12" s="621">
        <v>0</v>
      </c>
      <c r="N12" s="621">
        <v>0</v>
      </c>
      <c r="O12" s="621">
        <v>0</v>
      </c>
      <c r="P12" s="621">
        <v>0</v>
      </c>
      <c r="Q12" s="621">
        <v>0</v>
      </c>
      <c r="R12" s="621">
        <v>0</v>
      </c>
      <c r="S12" s="621">
        <v>0</v>
      </c>
      <c r="T12" s="621">
        <v>0</v>
      </c>
      <c r="U12" s="621">
        <v>0</v>
      </c>
      <c r="V12" s="621">
        <v>0</v>
      </c>
      <c r="W12" s="621">
        <v>0</v>
      </c>
      <c r="X12" s="621">
        <v>0</v>
      </c>
      <c r="Y12" s="621">
        <v>0</v>
      </c>
      <c r="Z12" s="621">
        <v>0</v>
      </c>
      <c r="AA12" s="621">
        <v>0</v>
      </c>
      <c r="AB12" s="621">
        <v>0</v>
      </c>
      <c r="AC12" s="1086" t="s">
        <v>2317</v>
      </c>
      <c r="AD12" s="99"/>
      <c r="AE12" s="99"/>
      <c r="AF12" s="784" t="e">
        <f>#REF!</f>
        <v>#REF!</v>
      </c>
      <c r="AG12" s="228">
        <v>0</v>
      </c>
      <c r="AH12" s="228">
        <v>0</v>
      </c>
      <c r="AI12" s="262">
        <v>0</v>
      </c>
      <c r="AJ12" s="228">
        <v>0</v>
      </c>
      <c r="AK12" s="228">
        <v>0</v>
      </c>
      <c r="AL12" s="228">
        <v>0</v>
      </c>
      <c r="AM12" s="228">
        <v>0</v>
      </c>
      <c r="AN12" s="228">
        <v>0</v>
      </c>
      <c r="AO12" s="228">
        <v>0</v>
      </c>
      <c r="AP12" s="228">
        <v>0</v>
      </c>
      <c r="AQ12" s="228">
        <v>0</v>
      </c>
      <c r="AR12" s="228">
        <v>0</v>
      </c>
      <c r="AS12" s="228">
        <v>0</v>
      </c>
      <c r="AT12" s="228">
        <v>0</v>
      </c>
      <c r="AU12" s="228">
        <v>0</v>
      </c>
      <c r="AV12" s="228">
        <v>0</v>
      </c>
      <c r="AW12" s="228">
        <v>0</v>
      </c>
      <c r="AX12" s="228">
        <v>0</v>
      </c>
      <c r="AY12" s="228">
        <v>0</v>
      </c>
      <c r="AZ12" s="228">
        <v>0</v>
      </c>
      <c r="BA12" s="228">
        <v>0</v>
      </c>
      <c r="BB12" s="228">
        <v>0</v>
      </c>
      <c r="BC12" s="228">
        <v>0</v>
      </c>
      <c r="BD12" s="228">
        <v>0</v>
      </c>
      <c r="BE12" s="99"/>
      <c r="BF12" s="99"/>
      <c r="BG12" s="99"/>
      <c r="BH12" s="99"/>
      <c r="BI12" s="99"/>
      <c r="BJ12" s="99"/>
      <c r="BK12" s="99"/>
      <c r="BL12" s="99"/>
      <c r="BM12" s="99"/>
    </row>
    <row r="13" spans="1:68">
      <c r="A13" s="775" t="s">
        <v>305</v>
      </c>
      <c r="B13" s="775" t="str">
        <f>Table8!A13</f>
        <v>BOLIVIA</v>
      </c>
      <c r="C13" s="775"/>
      <c r="D13" s="769" t="s">
        <v>583</v>
      </c>
      <c r="E13" s="621">
        <v>0</v>
      </c>
      <c r="F13" s="621">
        <v>0</v>
      </c>
      <c r="G13" s="621">
        <v>0</v>
      </c>
      <c r="H13" s="621">
        <v>0</v>
      </c>
      <c r="I13" s="621">
        <v>0</v>
      </c>
      <c r="J13" s="621">
        <v>0</v>
      </c>
      <c r="K13" s="621">
        <v>0</v>
      </c>
      <c r="L13" s="621">
        <v>0</v>
      </c>
      <c r="M13" s="621">
        <v>0</v>
      </c>
      <c r="N13" s="621">
        <v>0</v>
      </c>
      <c r="O13" s="621">
        <v>0</v>
      </c>
      <c r="P13" s="621">
        <v>0</v>
      </c>
      <c r="Q13" s="621">
        <v>0</v>
      </c>
      <c r="R13" s="621">
        <v>0</v>
      </c>
      <c r="S13" s="621">
        <v>0</v>
      </c>
      <c r="T13" s="621">
        <v>0</v>
      </c>
      <c r="U13" s="621">
        <v>0</v>
      </c>
      <c r="V13" s="621">
        <v>0</v>
      </c>
      <c r="W13" s="621">
        <v>0</v>
      </c>
      <c r="X13" s="621">
        <v>0</v>
      </c>
      <c r="Y13" s="621">
        <v>0</v>
      </c>
      <c r="Z13" s="621">
        <v>0</v>
      </c>
      <c r="AA13" s="621">
        <v>0</v>
      </c>
      <c r="AB13" s="621">
        <v>0</v>
      </c>
      <c r="AC13" s="1086" t="s">
        <v>2318</v>
      </c>
      <c r="AD13" s="99"/>
      <c r="AE13" s="99"/>
      <c r="AF13" s="784" t="e">
        <f>#REF!</f>
        <v>#REF!</v>
      </c>
      <c r="AG13" s="228">
        <v>0</v>
      </c>
      <c r="AH13" s="228">
        <v>0</v>
      </c>
      <c r="AI13" s="262">
        <v>0</v>
      </c>
      <c r="AJ13" s="228">
        <v>0</v>
      </c>
      <c r="AK13" s="228">
        <v>0</v>
      </c>
      <c r="AL13" s="228">
        <v>0</v>
      </c>
      <c r="AM13" s="228">
        <v>0</v>
      </c>
      <c r="AN13" s="228">
        <v>0</v>
      </c>
      <c r="AO13" s="228">
        <v>0</v>
      </c>
      <c r="AP13" s="228">
        <v>0</v>
      </c>
      <c r="AQ13" s="228">
        <v>0</v>
      </c>
      <c r="AR13" s="228">
        <v>0</v>
      </c>
      <c r="AS13" s="228">
        <v>0</v>
      </c>
      <c r="AT13" s="228">
        <v>0</v>
      </c>
      <c r="AU13" s="228">
        <v>0</v>
      </c>
      <c r="AV13" s="228">
        <v>0</v>
      </c>
      <c r="AW13" s="228">
        <v>0</v>
      </c>
      <c r="AX13" s="228">
        <v>0</v>
      </c>
      <c r="AY13" s="228">
        <v>0</v>
      </c>
      <c r="AZ13" s="228">
        <v>0</v>
      </c>
      <c r="BA13" s="228">
        <v>0</v>
      </c>
      <c r="BB13" s="228">
        <v>0</v>
      </c>
      <c r="BC13" s="228">
        <v>0</v>
      </c>
      <c r="BD13" s="228">
        <v>0</v>
      </c>
      <c r="BE13" s="99"/>
      <c r="BF13" s="99"/>
      <c r="BG13" s="99"/>
      <c r="BH13" s="99"/>
      <c r="BI13" s="99"/>
      <c r="BJ13" s="99"/>
      <c r="BK13" s="99"/>
      <c r="BL13" s="99"/>
      <c r="BM13" s="99"/>
    </row>
    <row r="14" spans="1:68">
      <c r="A14" s="775" t="s">
        <v>305</v>
      </c>
      <c r="B14" s="775" t="str">
        <f>Table8!A14</f>
        <v>BOSNIAHERZ</v>
      </c>
      <c r="C14" s="775"/>
      <c r="D14" s="769" t="s">
        <v>583</v>
      </c>
      <c r="E14" s="621">
        <v>0</v>
      </c>
      <c r="F14" s="621">
        <v>0</v>
      </c>
      <c r="G14" s="621">
        <v>0</v>
      </c>
      <c r="H14" s="621">
        <v>0</v>
      </c>
      <c r="I14" s="621">
        <v>0</v>
      </c>
      <c r="J14" s="621">
        <v>0</v>
      </c>
      <c r="K14" s="621">
        <v>0</v>
      </c>
      <c r="L14" s="621">
        <v>0</v>
      </c>
      <c r="M14" s="621">
        <v>0</v>
      </c>
      <c r="N14" s="621">
        <v>0</v>
      </c>
      <c r="O14" s="621">
        <v>0</v>
      </c>
      <c r="P14" s="621">
        <v>0</v>
      </c>
      <c r="Q14" s="621">
        <v>0</v>
      </c>
      <c r="R14" s="621">
        <v>0</v>
      </c>
      <c r="S14" s="621">
        <v>0</v>
      </c>
      <c r="T14" s="621">
        <v>0</v>
      </c>
      <c r="U14" s="621">
        <v>0</v>
      </c>
      <c r="V14" s="621">
        <v>0</v>
      </c>
      <c r="W14" s="621">
        <v>0</v>
      </c>
      <c r="X14" s="621">
        <v>0</v>
      </c>
      <c r="Y14" s="621">
        <v>0</v>
      </c>
      <c r="Z14" s="621">
        <v>0</v>
      </c>
      <c r="AA14" s="621">
        <v>0</v>
      </c>
      <c r="AB14" s="621">
        <v>0</v>
      </c>
      <c r="AC14" s="1086" t="s">
        <v>2319</v>
      </c>
      <c r="AF14" s="784" t="e">
        <f>#REF!</f>
        <v>#REF!</v>
      </c>
      <c r="AG14" s="228">
        <v>0</v>
      </c>
      <c r="AH14" s="228">
        <v>0</v>
      </c>
      <c r="AI14" s="262">
        <v>0</v>
      </c>
      <c r="AJ14" s="228">
        <v>0</v>
      </c>
      <c r="AK14" s="228">
        <v>0</v>
      </c>
      <c r="AL14" s="228">
        <v>0</v>
      </c>
      <c r="AM14" s="228">
        <v>0</v>
      </c>
      <c r="AN14" s="228">
        <v>0</v>
      </c>
      <c r="AO14" s="228">
        <v>0</v>
      </c>
      <c r="AP14" s="228">
        <v>0</v>
      </c>
      <c r="AQ14" s="228">
        <v>0</v>
      </c>
      <c r="AR14" s="228">
        <v>0</v>
      </c>
      <c r="AS14" s="228">
        <v>0</v>
      </c>
      <c r="AT14" s="228">
        <v>0</v>
      </c>
      <c r="AU14" s="228">
        <v>0</v>
      </c>
      <c r="AV14" s="228">
        <v>0</v>
      </c>
      <c r="AW14" s="228">
        <v>0</v>
      </c>
      <c r="AX14" s="228">
        <v>0</v>
      </c>
      <c r="AY14" s="228">
        <v>0</v>
      </c>
      <c r="AZ14" s="228">
        <v>0</v>
      </c>
      <c r="BA14" s="228">
        <v>0</v>
      </c>
      <c r="BB14" s="228">
        <v>0</v>
      </c>
      <c r="BC14" s="228">
        <v>0</v>
      </c>
      <c r="BD14" s="228">
        <v>0</v>
      </c>
    </row>
    <row r="15" spans="1:68">
      <c r="A15" s="775" t="s">
        <v>305</v>
      </c>
      <c r="B15" s="775" t="str">
        <f>Table8!A15</f>
        <v>BULGARIA</v>
      </c>
      <c r="C15" s="775"/>
      <c r="D15" s="769" t="s">
        <v>583</v>
      </c>
      <c r="E15" s="621">
        <v>0</v>
      </c>
      <c r="F15" s="621">
        <v>0</v>
      </c>
      <c r="G15" s="621">
        <v>0</v>
      </c>
      <c r="H15" s="621">
        <v>0</v>
      </c>
      <c r="I15" s="621">
        <v>0</v>
      </c>
      <c r="J15" s="621">
        <v>0</v>
      </c>
      <c r="K15" s="621">
        <v>0</v>
      </c>
      <c r="L15" s="621">
        <v>0</v>
      </c>
      <c r="M15" s="621">
        <v>0</v>
      </c>
      <c r="N15" s="621">
        <v>0</v>
      </c>
      <c r="O15" s="621">
        <v>0</v>
      </c>
      <c r="P15" s="621">
        <v>0</v>
      </c>
      <c r="Q15" s="621">
        <v>0</v>
      </c>
      <c r="R15" s="621">
        <v>0</v>
      </c>
      <c r="S15" s="621">
        <v>0</v>
      </c>
      <c r="T15" s="621">
        <v>0</v>
      </c>
      <c r="U15" s="621">
        <v>0</v>
      </c>
      <c r="V15" s="621">
        <v>0</v>
      </c>
      <c r="W15" s="621">
        <v>0</v>
      </c>
      <c r="X15" s="621">
        <v>0</v>
      </c>
      <c r="Y15" s="621">
        <v>0</v>
      </c>
      <c r="Z15" s="621">
        <v>0</v>
      </c>
      <c r="AA15" s="621">
        <v>0</v>
      </c>
      <c r="AB15" s="621">
        <v>0</v>
      </c>
      <c r="AC15" s="1086" t="s">
        <v>2320</v>
      </c>
      <c r="AF15" s="784" t="e">
        <f>#REF!</f>
        <v>#REF!</v>
      </c>
      <c r="AG15" s="228">
        <v>0</v>
      </c>
      <c r="AH15" s="228">
        <v>0</v>
      </c>
      <c r="AI15" s="262">
        <v>0</v>
      </c>
      <c r="AJ15" s="228">
        <v>0</v>
      </c>
      <c r="AK15" s="228">
        <v>0</v>
      </c>
      <c r="AL15" s="228">
        <v>0</v>
      </c>
      <c r="AM15" s="228">
        <v>0</v>
      </c>
      <c r="AN15" s="228">
        <v>0</v>
      </c>
      <c r="AO15" s="228">
        <v>0</v>
      </c>
      <c r="AP15" s="228">
        <v>0</v>
      </c>
      <c r="AQ15" s="228">
        <v>0</v>
      </c>
      <c r="AR15" s="228">
        <v>0</v>
      </c>
      <c r="AS15" s="228">
        <v>0</v>
      </c>
      <c r="AT15" s="228">
        <v>0</v>
      </c>
      <c r="AU15" s="228">
        <v>0</v>
      </c>
      <c r="AV15" s="228">
        <v>0</v>
      </c>
      <c r="AW15" s="228">
        <v>0</v>
      </c>
      <c r="AX15" s="228">
        <v>0</v>
      </c>
      <c r="AY15" s="228">
        <v>0</v>
      </c>
      <c r="AZ15" s="228">
        <v>0</v>
      </c>
      <c r="BA15" s="228">
        <v>0</v>
      </c>
      <c r="BB15" s="228">
        <v>0</v>
      </c>
      <c r="BC15" s="228">
        <v>0</v>
      </c>
      <c r="BD15" s="228">
        <v>0</v>
      </c>
    </row>
    <row r="16" spans="1:68">
      <c r="A16" s="775" t="s">
        <v>305</v>
      </c>
      <c r="B16" s="775" t="str">
        <f>Table8!A16</f>
        <v>CANADA</v>
      </c>
      <c r="C16" s="775"/>
      <c r="D16" s="769" t="s">
        <v>583</v>
      </c>
      <c r="E16" s="621">
        <v>0</v>
      </c>
      <c r="F16" s="621">
        <v>0</v>
      </c>
      <c r="G16" s="621">
        <v>0</v>
      </c>
      <c r="H16" s="621">
        <v>0</v>
      </c>
      <c r="I16" s="621">
        <v>0</v>
      </c>
      <c r="J16" s="621">
        <v>0</v>
      </c>
      <c r="K16" s="621">
        <v>0</v>
      </c>
      <c r="L16" s="621">
        <v>0</v>
      </c>
      <c r="M16" s="621">
        <v>0</v>
      </c>
      <c r="N16" s="621">
        <v>0</v>
      </c>
      <c r="O16" s="621">
        <v>0</v>
      </c>
      <c r="P16" s="621">
        <v>0</v>
      </c>
      <c r="Q16" s="621">
        <v>0</v>
      </c>
      <c r="R16" s="621">
        <v>0</v>
      </c>
      <c r="S16" s="621">
        <v>0</v>
      </c>
      <c r="T16" s="621">
        <v>0</v>
      </c>
      <c r="U16" s="621">
        <v>0</v>
      </c>
      <c r="V16" s="621">
        <v>0</v>
      </c>
      <c r="W16" s="621">
        <v>0</v>
      </c>
      <c r="X16" s="621">
        <v>0</v>
      </c>
      <c r="Y16" s="621">
        <v>0</v>
      </c>
      <c r="Z16" s="621">
        <v>0</v>
      </c>
      <c r="AA16" s="621">
        <v>0</v>
      </c>
      <c r="AB16" s="621">
        <v>0</v>
      </c>
      <c r="AC16" s="1086" t="s">
        <v>2321</v>
      </c>
      <c r="AF16" s="784" t="e">
        <f>#REF!</f>
        <v>#REF!</v>
      </c>
      <c r="AG16" s="228">
        <v>0</v>
      </c>
      <c r="AH16" s="228">
        <v>0</v>
      </c>
      <c r="AI16" s="262">
        <v>0</v>
      </c>
      <c r="AJ16" s="228">
        <v>0</v>
      </c>
      <c r="AK16" s="228">
        <v>0</v>
      </c>
      <c r="AL16" s="228">
        <v>0</v>
      </c>
      <c r="AM16" s="228">
        <v>0</v>
      </c>
      <c r="AN16" s="228">
        <v>0</v>
      </c>
      <c r="AO16" s="228">
        <v>0</v>
      </c>
      <c r="AP16" s="228">
        <v>0</v>
      </c>
      <c r="AQ16" s="228">
        <v>0</v>
      </c>
      <c r="AR16" s="228">
        <v>0</v>
      </c>
      <c r="AS16" s="228">
        <v>0</v>
      </c>
      <c r="AT16" s="228">
        <v>0</v>
      </c>
      <c r="AU16" s="228">
        <v>0</v>
      </c>
      <c r="AV16" s="228">
        <v>0</v>
      </c>
      <c r="AW16" s="228">
        <v>0</v>
      </c>
      <c r="AX16" s="228">
        <v>0</v>
      </c>
      <c r="AY16" s="228">
        <v>0</v>
      </c>
      <c r="AZ16" s="228">
        <v>0</v>
      </c>
      <c r="BA16" s="228">
        <v>0</v>
      </c>
      <c r="BB16" s="228">
        <v>0</v>
      </c>
      <c r="BC16" s="228">
        <v>0</v>
      </c>
      <c r="BD16" s="228">
        <v>0</v>
      </c>
    </row>
    <row r="17" spans="1:65">
      <c r="A17" s="775" t="s">
        <v>305</v>
      </c>
      <c r="B17" s="775" t="str">
        <f>Table8!A17</f>
        <v>CHILE</v>
      </c>
      <c r="C17" s="775"/>
      <c r="D17" s="769" t="s">
        <v>583</v>
      </c>
      <c r="E17" s="621">
        <v>0</v>
      </c>
      <c r="F17" s="621">
        <v>0</v>
      </c>
      <c r="G17" s="621">
        <v>0</v>
      </c>
      <c r="H17" s="621">
        <v>0</v>
      </c>
      <c r="I17" s="621">
        <v>0</v>
      </c>
      <c r="J17" s="621">
        <v>0</v>
      </c>
      <c r="K17" s="621">
        <v>0</v>
      </c>
      <c r="L17" s="621">
        <v>0</v>
      </c>
      <c r="M17" s="621">
        <v>0</v>
      </c>
      <c r="N17" s="621">
        <v>0</v>
      </c>
      <c r="O17" s="621">
        <v>0</v>
      </c>
      <c r="P17" s="621">
        <v>0</v>
      </c>
      <c r="Q17" s="621">
        <v>0</v>
      </c>
      <c r="R17" s="621">
        <v>0</v>
      </c>
      <c r="S17" s="621">
        <v>0</v>
      </c>
      <c r="T17" s="621">
        <v>0</v>
      </c>
      <c r="U17" s="621">
        <v>0</v>
      </c>
      <c r="V17" s="621">
        <v>0</v>
      </c>
      <c r="W17" s="621">
        <v>0</v>
      </c>
      <c r="X17" s="621">
        <v>0</v>
      </c>
      <c r="Y17" s="621">
        <v>0</v>
      </c>
      <c r="Z17" s="621">
        <v>0</v>
      </c>
      <c r="AA17" s="621">
        <v>0</v>
      </c>
      <c r="AB17" s="621">
        <v>0</v>
      </c>
      <c r="AC17" s="1086" t="s">
        <v>2322</v>
      </c>
      <c r="AF17" s="784" t="e">
        <f>#REF!</f>
        <v>#REF!</v>
      </c>
      <c r="AG17" s="228">
        <v>0</v>
      </c>
      <c r="AH17" s="228">
        <v>0</v>
      </c>
      <c r="AI17" s="262">
        <v>0</v>
      </c>
      <c r="AJ17" s="228">
        <v>0</v>
      </c>
      <c r="AK17" s="228">
        <v>0</v>
      </c>
      <c r="AL17" s="228">
        <v>0</v>
      </c>
      <c r="AM17" s="228">
        <v>0</v>
      </c>
      <c r="AN17" s="228">
        <v>0</v>
      </c>
      <c r="AO17" s="228">
        <v>0</v>
      </c>
      <c r="AP17" s="228">
        <v>0</v>
      </c>
      <c r="AQ17" s="228">
        <v>0</v>
      </c>
      <c r="AR17" s="228">
        <v>0</v>
      </c>
      <c r="AS17" s="228">
        <v>0</v>
      </c>
      <c r="AT17" s="228">
        <v>0</v>
      </c>
      <c r="AU17" s="228">
        <v>0</v>
      </c>
      <c r="AV17" s="228">
        <v>0</v>
      </c>
      <c r="AW17" s="228">
        <v>0</v>
      </c>
      <c r="AX17" s="228">
        <v>0</v>
      </c>
      <c r="AY17" s="228">
        <v>0</v>
      </c>
      <c r="AZ17" s="228">
        <v>0</v>
      </c>
      <c r="BA17" s="228">
        <v>0</v>
      </c>
      <c r="BB17" s="228">
        <v>0</v>
      </c>
      <c r="BC17" s="228">
        <v>0</v>
      </c>
      <c r="BD17" s="228">
        <v>0</v>
      </c>
    </row>
    <row r="18" spans="1:65">
      <c r="A18" s="775" t="s">
        <v>305</v>
      </c>
      <c r="B18" s="775" t="str">
        <f>Table8!A18</f>
        <v>CROATIA</v>
      </c>
      <c r="C18" s="775"/>
      <c r="D18" s="769" t="s">
        <v>583</v>
      </c>
      <c r="E18" s="621">
        <v>0</v>
      </c>
      <c r="F18" s="621">
        <v>0</v>
      </c>
      <c r="G18" s="621">
        <v>0</v>
      </c>
      <c r="H18" s="621">
        <v>0</v>
      </c>
      <c r="I18" s="621">
        <v>0</v>
      </c>
      <c r="J18" s="621">
        <v>0</v>
      </c>
      <c r="K18" s="621">
        <v>0</v>
      </c>
      <c r="L18" s="621">
        <v>0</v>
      </c>
      <c r="M18" s="621">
        <v>0</v>
      </c>
      <c r="N18" s="621">
        <v>0</v>
      </c>
      <c r="O18" s="621">
        <v>0</v>
      </c>
      <c r="P18" s="621">
        <v>0</v>
      </c>
      <c r="Q18" s="621">
        <v>0</v>
      </c>
      <c r="R18" s="621">
        <v>0</v>
      </c>
      <c r="S18" s="621">
        <v>0</v>
      </c>
      <c r="T18" s="621">
        <v>0</v>
      </c>
      <c r="U18" s="621">
        <v>0</v>
      </c>
      <c r="V18" s="621">
        <v>0</v>
      </c>
      <c r="W18" s="621">
        <v>0</v>
      </c>
      <c r="X18" s="621">
        <v>0</v>
      </c>
      <c r="Y18" s="621">
        <v>0</v>
      </c>
      <c r="Z18" s="621">
        <v>0</v>
      </c>
      <c r="AA18" s="621">
        <v>0</v>
      </c>
      <c r="AB18" s="621">
        <v>0</v>
      </c>
      <c r="AC18" s="1086" t="s">
        <v>2323</v>
      </c>
      <c r="AF18" s="784" t="e">
        <f>#REF!</f>
        <v>#REF!</v>
      </c>
      <c r="AG18" s="228">
        <v>0</v>
      </c>
      <c r="AH18" s="228">
        <v>0</v>
      </c>
      <c r="AI18" s="262">
        <v>0</v>
      </c>
      <c r="AJ18" s="228">
        <v>0</v>
      </c>
      <c r="AK18" s="228">
        <v>0</v>
      </c>
      <c r="AL18" s="228">
        <v>0</v>
      </c>
      <c r="AM18" s="228">
        <v>0</v>
      </c>
      <c r="AN18" s="228">
        <v>0</v>
      </c>
      <c r="AO18" s="228">
        <v>0</v>
      </c>
      <c r="AP18" s="228">
        <v>0</v>
      </c>
      <c r="AQ18" s="228">
        <v>0</v>
      </c>
      <c r="AR18" s="228">
        <v>0</v>
      </c>
      <c r="AS18" s="228">
        <v>0</v>
      </c>
      <c r="AT18" s="228">
        <v>0</v>
      </c>
      <c r="AU18" s="228">
        <v>0</v>
      </c>
      <c r="AV18" s="228">
        <v>0</v>
      </c>
      <c r="AW18" s="228">
        <v>0</v>
      </c>
      <c r="AX18" s="228">
        <v>0</v>
      </c>
      <c r="AY18" s="228">
        <v>0</v>
      </c>
      <c r="AZ18" s="228">
        <v>0</v>
      </c>
      <c r="BA18" s="228">
        <v>0</v>
      </c>
      <c r="BB18" s="228">
        <v>0</v>
      </c>
      <c r="BC18" s="228">
        <v>0</v>
      </c>
      <c r="BD18" s="228">
        <v>0</v>
      </c>
    </row>
    <row r="19" spans="1:65">
      <c r="A19" s="775" t="s">
        <v>305</v>
      </c>
      <c r="B19" s="775" t="str">
        <f>Table8!A19</f>
        <v>CYPRUS</v>
      </c>
      <c r="C19" s="775"/>
      <c r="D19" s="769" t="s">
        <v>583</v>
      </c>
      <c r="E19" s="621">
        <v>0</v>
      </c>
      <c r="F19" s="621">
        <v>0</v>
      </c>
      <c r="G19" s="621">
        <v>0</v>
      </c>
      <c r="H19" s="621">
        <v>0</v>
      </c>
      <c r="I19" s="621">
        <v>0</v>
      </c>
      <c r="J19" s="621">
        <v>0</v>
      </c>
      <c r="K19" s="621">
        <v>0</v>
      </c>
      <c r="L19" s="621">
        <v>0</v>
      </c>
      <c r="M19" s="621">
        <v>0</v>
      </c>
      <c r="N19" s="621">
        <v>0</v>
      </c>
      <c r="O19" s="621">
        <v>0</v>
      </c>
      <c r="P19" s="621">
        <v>0</v>
      </c>
      <c r="Q19" s="621">
        <v>0</v>
      </c>
      <c r="R19" s="621">
        <v>0</v>
      </c>
      <c r="S19" s="621">
        <v>0</v>
      </c>
      <c r="T19" s="621">
        <v>0</v>
      </c>
      <c r="U19" s="621">
        <v>0</v>
      </c>
      <c r="V19" s="621">
        <v>0</v>
      </c>
      <c r="W19" s="621">
        <v>0</v>
      </c>
      <c r="X19" s="621">
        <v>0</v>
      </c>
      <c r="Y19" s="621">
        <v>0</v>
      </c>
      <c r="Z19" s="621">
        <v>0</v>
      </c>
      <c r="AA19" s="621">
        <v>0</v>
      </c>
      <c r="AB19" s="621">
        <v>0</v>
      </c>
      <c r="AC19" s="1086" t="s">
        <v>2324</v>
      </c>
      <c r="AF19" s="784" t="e">
        <f>#REF!</f>
        <v>#REF!</v>
      </c>
      <c r="AG19" s="228">
        <v>0</v>
      </c>
      <c r="AH19" s="228">
        <v>0</v>
      </c>
      <c r="AI19" s="262">
        <v>0</v>
      </c>
      <c r="AJ19" s="228">
        <v>0</v>
      </c>
      <c r="AK19" s="228">
        <v>0</v>
      </c>
      <c r="AL19" s="228">
        <v>0</v>
      </c>
      <c r="AM19" s="228">
        <v>0</v>
      </c>
      <c r="AN19" s="228">
        <v>0</v>
      </c>
      <c r="AO19" s="228">
        <v>0</v>
      </c>
      <c r="AP19" s="228">
        <v>0</v>
      </c>
      <c r="AQ19" s="228">
        <v>0</v>
      </c>
      <c r="AR19" s="228">
        <v>0</v>
      </c>
      <c r="AS19" s="228">
        <v>0</v>
      </c>
      <c r="AT19" s="228">
        <v>0</v>
      </c>
      <c r="AU19" s="228">
        <v>0</v>
      </c>
      <c r="AV19" s="228">
        <v>0</v>
      </c>
      <c r="AW19" s="228">
        <v>0</v>
      </c>
      <c r="AX19" s="228">
        <v>0</v>
      </c>
      <c r="AY19" s="228">
        <v>0</v>
      </c>
      <c r="AZ19" s="228">
        <v>0</v>
      </c>
      <c r="BA19" s="228">
        <v>0</v>
      </c>
      <c r="BB19" s="228">
        <v>0</v>
      </c>
      <c r="BC19" s="228">
        <v>0</v>
      </c>
      <c r="BD19" s="228">
        <v>0</v>
      </c>
    </row>
    <row r="20" spans="1:65">
      <c r="A20" s="775" t="s">
        <v>305</v>
      </c>
      <c r="B20" s="775" t="str">
        <f>Table8!A20</f>
        <v>CZECH</v>
      </c>
      <c r="C20" s="775"/>
      <c r="D20" s="769" t="s">
        <v>583</v>
      </c>
      <c r="E20" s="621">
        <v>0</v>
      </c>
      <c r="F20" s="621">
        <v>0</v>
      </c>
      <c r="G20" s="621">
        <v>0</v>
      </c>
      <c r="H20" s="621">
        <v>0</v>
      </c>
      <c r="I20" s="621">
        <v>0</v>
      </c>
      <c r="J20" s="621">
        <v>0</v>
      </c>
      <c r="K20" s="621">
        <v>0</v>
      </c>
      <c r="L20" s="621">
        <v>0</v>
      </c>
      <c r="M20" s="621">
        <v>0</v>
      </c>
      <c r="N20" s="621">
        <v>0</v>
      </c>
      <c r="O20" s="621">
        <v>0</v>
      </c>
      <c r="P20" s="621">
        <v>0</v>
      </c>
      <c r="Q20" s="621">
        <v>0</v>
      </c>
      <c r="R20" s="621">
        <v>0</v>
      </c>
      <c r="S20" s="621">
        <v>0</v>
      </c>
      <c r="T20" s="621">
        <v>0</v>
      </c>
      <c r="U20" s="621">
        <v>0</v>
      </c>
      <c r="V20" s="621">
        <v>0</v>
      </c>
      <c r="W20" s="621">
        <v>0</v>
      </c>
      <c r="X20" s="621">
        <v>0</v>
      </c>
      <c r="Y20" s="621">
        <v>0</v>
      </c>
      <c r="Z20" s="621">
        <v>0</v>
      </c>
      <c r="AA20" s="621">
        <v>0</v>
      </c>
      <c r="AB20" s="621">
        <v>0</v>
      </c>
      <c r="AC20" s="1086" t="s">
        <v>2325</v>
      </c>
      <c r="AF20" s="784" t="e">
        <f>#REF!</f>
        <v>#REF!</v>
      </c>
      <c r="AG20" s="228">
        <v>0</v>
      </c>
      <c r="AH20" s="228">
        <v>0</v>
      </c>
      <c r="AI20" s="262">
        <v>0</v>
      </c>
      <c r="AJ20" s="228">
        <v>0</v>
      </c>
      <c r="AK20" s="228">
        <v>0</v>
      </c>
      <c r="AL20" s="228">
        <v>0</v>
      </c>
      <c r="AM20" s="228">
        <v>0</v>
      </c>
      <c r="AN20" s="228">
        <v>0</v>
      </c>
      <c r="AO20" s="228">
        <v>0</v>
      </c>
      <c r="AP20" s="228">
        <v>0</v>
      </c>
      <c r="AQ20" s="228">
        <v>0</v>
      </c>
      <c r="AR20" s="228">
        <v>0</v>
      </c>
      <c r="AS20" s="228">
        <v>0</v>
      </c>
      <c r="AT20" s="228">
        <v>0</v>
      </c>
      <c r="AU20" s="228">
        <v>0</v>
      </c>
      <c r="AV20" s="228">
        <v>0</v>
      </c>
      <c r="AW20" s="228">
        <v>0</v>
      </c>
      <c r="AX20" s="228">
        <v>0</v>
      </c>
      <c r="AY20" s="228">
        <v>0</v>
      </c>
      <c r="AZ20" s="228">
        <v>0</v>
      </c>
      <c r="BA20" s="228">
        <v>0</v>
      </c>
      <c r="BB20" s="228">
        <v>0</v>
      </c>
      <c r="BC20" s="228">
        <v>0</v>
      </c>
      <c r="BD20" s="228">
        <v>0</v>
      </c>
    </row>
    <row r="21" spans="1:65">
      <c r="A21" s="775" t="s">
        <v>305</v>
      </c>
      <c r="B21" s="775" t="str">
        <f>Table8!A21</f>
        <v>DENMARK</v>
      </c>
      <c r="C21" s="775"/>
      <c r="D21" s="769" t="s">
        <v>583</v>
      </c>
      <c r="E21" s="621">
        <v>0</v>
      </c>
      <c r="F21" s="621">
        <v>0</v>
      </c>
      <c r="G21" s="621">
        <v>0</v>
      </c>
      <c r="H21" s="621">
        <v>0</v>
      </c>
      <c r="I21" s="621">
        <v>0</v>
      </c>
      <c r="J21" s="621">
        <v>0</v>
      </c>
      <c r="K21" s="621">
        <v>0</v>
      </c>
      <c r="L21" s="621">
        <v>0</v>
      </c>
      <c r="M21" s="621">
        <v>0</v>
      </c>
      <c r="N21" s="621">
        <v>0</v>
      </c>
      <c r="O21" s="621">
        <v>0</v>
      </c>
      <c r="P21" s="621">
        <v>0</v>
      </c>
      <c r="Q21" s="621">
        <v>0</v>
      </c>
      <c r="R21" s="621">
        <v>0</v>
      </c>
      <c r="S21" s="621">
        <v>0</v>
      </c>
      <c r="T21" s="621">
        <v>0</v>
      </c>
      <c r="U21" s="621">
        <v>0</v>
      </c>
      <c r="V21" s="621">
        <v>0</v>
      </c>
      <c r="W21" s="621">
        <v>0</v>
      </c>
      <c r="X21" s="621">
        <v>0</v>
      </c>
      <c r="Y21" s="621">
        <v>0</v>
      </c>
      <c r="Z21" s="621">
        <v>0</v>
      </c>
      <c r="AA21" s="621">
        <v>0</v>
      </c>
      <c r="AB21" s="621">
        <v>0</v>
      </c>
      <c r="AC21" s="1086" t="s">
        <v>2326</v>
      </c>
      <c r="AF21" s="784" t="e">
        <f>#REF!</f>
        <v>#REF!</v>
      </c>
      <c r="AG21" s="228">
        <v>0</v>
      </c>
      <c r="AH21" s="228">
        <v>0</v>
      </c>
      <c r="AI21" s="262">
        <v>0</v>
      </c>
      <c r="AJ21" s="228">
        <v>0</v>
      </c>
      <c r="AK21" s="228">
        <v>0</v>
      </c>
      <c r="AL21" s="228">
        <v>0</v>
      </c>
      <c r="AM21" s="228">
        <v>0</v>
      </c>
      <c r="AN21" s="228">
        <v>0</v>
      </c>
      <c r="AO21" s="228">
        <v>0</v>
      </c>
      <c r="AP21" s="228">
        <v>0</v>
      </c>
      <c r="AQ21" s="228">
        <v>0</v>
      </c>
      <c r="AR21" s="228">
        <v>0</v>
      </c>
      <c r="AS21" s="228">
        <v>0</v>
      </c>
      <c r="AT21" s="228">
        <v>0</v>
      </c>
      <c r="AU21" s="228">
        <v>0</v>
      </c>
      <c r="AV21" s="228">
        <v>0</v>
      </c>
      <c r="AW21" s="228">
        <v>0</v>
      </c>
      <c r="AX21" s="228">
        <v>0</v>
      </c>
      <c r="AY21" s="228">
        <v>0</v>
      </c>
      <c r="AZ21" s="228">
        <v>0</v>
      </c>
      <c r="BA21" s="228">
        <v>0</v>
      </c>
      <c r="BB21" s="228">
        <v>0</v>
      </c>
      <c r="BC21" s="228">
        <v>0</v>
      </c>
      <c r="BD21" s="228">
        <v>0</v>
      </c>
    </row>
    <row r="22" spans="1:65">
      <c r="A22" s="775" t="s">
        <v>305</v>
      </c>
      <c r="B22" s="775" t="str">
        <f>Table8!A22</f>
        <v>EGYPT</v>
      </c>
      <c r="C22" s="775"/>
      <c r="D22" s="769" t="s">
        <v>583</v>
      </c>
      <c r="E22" s="621">
        <v>0</v>
      </c>
      <c r="F22" s="621">
        <v>0</v>
      </c>
      <c r="G22" s="621">
        <v>0</v>
      </c>
      <c r="H22" s="621">
        <v>0</v>
      </c>
      <c r="I22" s="621">
        <v>0</v>
      </c>
      <c r="J22" s="621">
        <v>0</v>
      </c>
      <c r="K22" s="621">
        <v>0</v>
      </c>
      <c r="L22" s="621">
        <v>0</v>
      </c>
      <c r="M22" s="621">
        <v>0</v>
      </c>
      <c r="N22" s="621">
        <v>0</v>
      </c>
      <c r="O22" s="621">
        <v>0</v>
      </c>
      <c r="P22" s="621">
        <v>0</v>
      </c>
      <c r="Q22" s="621">
        <v>0</v>
      </c>
      <c r="R22" s="621">
        <v>0</v>
      </c>
      <c r="S22" s="621">
        <v>0</v>
      </c>
      <c r="T22" s="621">
        <v>0</v>
      </c>
      <c r="U22" s="621">
        <v>0</v>
      </c>
      <c r="V22" s="621">
        <v>0</v>
      </c>
      <c r="W22" s="621">
        <v>0</v>
      </c>
      <c r="X22" s="621">
        <v>0</v>
      </c>
      <c r="Y22" s="621">
        <v>0</v>
      </c>
      <c r="Z22" s="621">
        <v>0</v>
      </c>
      <c r="AA22" s="621">
        <v>0</v>
      </c>
      <c r="AB22" s="621">
        <v>0</v>
      </c>
      <c r="AC22" s="1086" t="s">
        <v>2327</v>
      </c>
      <c r="AF22" s="784" t="e">
        <f>#REF!</f>
        <v>#REF!</v>
      </c>
      <c r="AG22" s="228">
        <v>0</v>
      </c>
      <c r="AH22" s="228">
        <v>0</v>
      </c>
      <c r="AI22" s="262">
        <v>0</v>
      </c>
      <c r="AJ22" s="228">
        <v>0</v>
      </c>
      <c r="AK22" s="228">
        <v>0</v>
      </c>
      <c r="AL22" s="228">
        <v>0</v>
      </c>
      <c r="AM22" s="228">
        <v>0</v>
      </c>
      <c r="AN22" s="228">
        <v>0</v>
      </c>
      <c r="AO22" s="228">
        <v>0</v>
      </c>
      <c r="AP22" s="228">
        <v>0</v>
      </c>
      <c r="AQ22" s="228">
        <v>0</v>
      </c>
      <c r="AR22" s="228">
        <v>0</v>
      </c>
      <c r="AS22" s="228">
        <v>0</v>
      </c>
      <c r="AT22" s="228">
        <v>0</v>
      </c>
      <c r="AU22" s="228">
        <v>0</v>
      </c>
      <c r="AV22" s="228">
        <v>0</v>
      </c>
      <c r="AW22" s="228">
        <v>0</v>
      </c>
      <c r="AX22" s="228">
        <v>0</v>
      </c>
      <c r="AY22" s="228">
        <v>0</v>
      </c>
      <c r="AZ22" s="228">
        <v>0</v>
      </c>
      <c r="BA22" s="228">
        <v>0</v>
      </c>
      <c r="BB22" s="228">
        <v>0</v>
      </c>
      <c r="BC22" s="228">
        <v>0</v>
      </c>
      <c r="BD22" s="228">
        <v>0</v>
      </c>
    </row>
    <row r="23" spans="1:65" s="99" customFormat="1">
      <c r="A23" s="775" t="s">
        <v>305</v>
      </c>
      <c r="B23" s="775" t="str">
        <f>Table8!A23</f>
        <v>ESTONIA</v>
      </c>
      <c r="C23" s="775"/>
      <c r="D23" s="769" t="s">
        <v>583</v>
      </c>
      <c r="E23" s="621">
        <v>0</v>
      </c>
      <c r="F23" s="621">
        <v>0</v>
      </c>
      <c r="G23" s="621">
        <v>0</v>
      </c>
      <c r="H23" s="621">
        <v>0</v>
      </c>
      <c r="I23" s="621">
        <v>0</v>
      </c>
      <c r="J23" s="621">
        <v>0</v>
      </c>
      <c r="K23" s="621">
        <v>0</v>
      </c>
      <c r="L23" s="621">
        <v>0</v>
      </c>
      <c r="M23" s="621">
        <v>0</v>
      </c>
      <c r="N23" s="621">
        <v>0</v>
      </c>
      <c r="O23" s="621">
        <v>0</v>
      </c>
      <c r="P23" s="621">
        <v>0</v>
      </c>
      <c r="Q23" s="621">
        <v>0</v>
      </c>
      <c r="R23" s="621">
        <v>0</v>
      </c>
      <c r="S23" s="621">
        <v>0</v>
      </c>
      <c r="T23" s="621">
        <v>0</v>
      </c>
      <c r="U23" s="621">
        <v>0</v>
      </c>
      <c r="V23" s="621">
        <v>0</v>
      </c>
      <c r="W23" s="621">
        <v>0</v>
      </c>
      <c r="X23" s="621">
        <v>0</v>
      </c>
      <c r="Y23" s="621">
        <v>0</v>
      </c>
      <c r="Z23" s="621">
        <v>0</v>
      </c>
      <c r="AA23" s="621">
        <v>0</v>
      </c>
      <c r="AB23" s="621">
        <v>0</v>
      </c>
      <c r="AC23" s="1086" t="s">
        <v>2328</v>
      </c>
      <c r="AD23" s="95"/>
      <c r="AE23" s="95"/>
      <c r="AF23" s="784" t="e">
        <f>#REF!</f>
        <v>#REF!</v>
      </c>
      <c r="AG23" s="228">
        <v>0</v>
      </c>
      <c r="AH23" s="228">
        <v>0</v>
      </c>
      <c r="AI23" s="262">
        <v>0</v>
      </c>
      <c r="AJ23" s="228">
        <v>0</v>
      </c>
      <c r="AK23" s="228">
        <v>0</v>
      </c>
      <c r="AL23" s="228">
        <v>0</v>
      </c>
      <c r="AM23" s="228">
        <v>0</v>
      </c>
      <c r="AN23" s="228">
        <v>0</v>
      </c>
      <c r="AO23" s="228">
        <v>0</v>
      </c>
      <c r="AP23" s="228">
        <v>0</v>
      </c>
      <c r="AQ23" s="228">
        <v>0</v>
      </c>
      <c r="AR23" s="228">
        <v>0</v>
      </c>
      <c r="AS23" s="228">
        <v>0</v>
      </c>
      <c r="AT23" s="228">
        <v>0</v>
      </c>
      <c r="AU23" s="228">
        <v>0</v>
      </c>
      <c r="AV23" s="228">
        <v>0</v>
      </c>
      <c r="AW23" s="228">
        <v>0</v>
      </c>
      <c r="AX23" s="228">
        <v>0</v>
      </c>
      <c r="AY23" s="228">
        <v>0</v>
      </c>
      <c r="AZ23" s="228">
        <v>0</v>
      </c>
      <c r="BA23" s="228">
        <v>0</v>
      </c>
      <c r="BB23" s="228">
        <v>0</v>
      </c>
      <c r="BC23" s="228">
        <v>0</v>
      </c>
      <c r="BD23" s="228">
        <v>0</v>
      </c>
      <c r="BE23" s="95"/>
      <c r="BF23" s="95"/>
      <c r="BG23" s="95"/>
      <c r="BH23" s="95"/>
      <c r="BI23" s="95"/>
      <c r="BJ23" s="95"/>
      <c r="BK23" s="95"/>
      <c r="BL23" s="95"/>
      <c r="BM23" s="95"/>
    </row>
    <row r="24" spans="1:65" s="99" customFormat="1">
      <c r="A24" s="775" t="s">
        <v>305</v>
      </c>
      <c r="B24" s="775" t="str">
        <f>Table8!A24</f>
        <v>FINLAND</v>
      </c>
      <c r="C24" s="775"/>
      <c r="D24" s="769" t="s">
        <v>583</v>
      </c>
      <c r="E24" s="621">
        <v>0</v>
      </c>
      <c r="F24" s="621">
        <v>0</v>
      </c>
      <c r="G24" s="621">
        <v>0</v>
      </c>
      <c r="H24" s="621">
        <v>0</v>
      </c>
      <c r="I24" s="621">
        <v>0</v>
      </c>
      <c r="J24" s="621">
        <v>0</v>
      </c>
      <c r="K24" s="621">
        <v>0</v>
      </c>
      <c r="L24" s="621">
        <v>0</v>
      </c>
      <c r="M24" s="621">
        <v>0</v>
      </c>
      <c r="N24" s="621">
        <v>0</v>
      </c>
      <c r="O24" s="621">
        <v>0</v>
      </c>
      <c r="P24" s="621">
        <v>0</v>
      </c>
      <c r="Q24" s="621">
        <v>0</v>
      </c>
      <c r="R24" s="621">
        <v>0</v>
      </c>
      <c r="S24" s="621">
        <v>0</v>
      </c>
      <c r="T24" s="621">
        <v>0</v>
      </c>
      <c r="U24" s="621">
        <v>0</v>
      </c>
      <c r="V24" s="621">
        <v>0</v>
      </c>
      <c r="W24" s="621">
        <v>0</v>
      </c>
      <c r="X24" s="621">
        <v>0</v>
      </c>
      <c r="Y24" s="621">
        <v>0</v>
      </c>
      <c r="Z24" s="621">
        <v>0</v>
      </c>
      <c r="AA24" s="621">
        <v>0</v>
      </c>
      <c r="AB24" s="621">
        <v>0</v>
      </c>
      <c r="AC24" s="1086" t="s">
        <v>2329</v>
      </c>
      <c r="AD24" s="95"/>
      <c r="AE24" s="95"/>
      <c r="AF24" s="784" t="e">
        <f>#REF!</f>
        <v>#REF!</v>
      </c>
      <c r="AG24" s="228">
        <v>0</v>
      </c>
      <c r="AH24" s="228">
        <v>0</v>
      </c>
      <c r="AI24" s="262">
        <v>0</v>
      </c>
      <c r="AJ24" s="228">
        <v>0</v>
      </c>
      <c r="AK24" s="228">
        <v>0</v>
      </c>
      <c r="AL24" s="228">
        <v>0</v>
      </c>
      <c r="AM24" s="228">
        <v>0</v>
      </c>
      <c r="AN24" s="228">
        <v>0</v>
      </c>
      <c r="AO24" s="228">
        <v>0</v>
      </c>
      <c r="AP24" s="228">
        <v>0</v>
      </c>
      <c r="AQ24" s="228">
        <v>0</v>
      </c>
      <c r="AR24" s="228">
        <v>0</v>
      </c>
      <c r="AS24" s="228">
        <v>0</v>
      </c>
      <c r="AT24" s="228">
        <v>0</v>
      </c>
      <c r="AU24" s="228">
        <v>0</v>
      </c>
      <c r="AV24" s="228">
        <v>0</v>
      </c>
      <c r="AW24" s="228">
        <v>0</v>
      </c>
      <c r="AX24" s="228">
        <v>0</v>
      </c>
      <c r="AY24" s="228">
        <v>0</v>
      </c>
      <c r="AZ24" s="228">
        <v>0</v>
      </c>
      <c r="BA24" s="228">
        <v>0</v>
      </c>
      <c r="BB24" s="228">
        <v>0</v>
      </c>
      <c r="BC24" s="228">
        <v>0</v>
      </c>
      <c r="BD24" s="228">
        <v>0</v>
      </c>
      <c r="BE24" s="95"/>
      <c r="BF24" s="95"/>
      <c r="BG24" s="95"/>
      <c r="BH24" s="95"/>
      <c r="BI24" s="95"/>
      <c r="BJ24" s="95"/>
      <c r="BK24" s="95"/>
      <c r="BL24" s="95"/>
      <c r="BM24" s="95"/>
    </row>
    <row r="25" spans="1:65">
      <c r="A25" s="775" t="s">
        <v>305</v>
      </c>
      <c r="B25" s="775" t="str">
        <f>Table8!A25</f>
        <v>FYROM</v>
      </c>
      <c r="C25" s="775"/>
      <c r="D25" s="769" t="s">
        <v>583</v>
      </c>
      <c r="E25" s="621">
        <v>0</v>
      </c>
      <c r="F25" s="621">
        <v>0</v>
      </c>
      <c r="G25" s="621">
        <v>0</v>
      </c>
      <c r="H25" s="621">
        <v>0</v>
      </c>
      <c r="I25" s="621">
        <v>0</v>
      </c>
      <c r="J25" s="621">
        <v>0</v>
      </c>
      <c r="K25" s="621">
        <v>0</v>
      </c>
      <c r="L25" s="621">
        <v>0</v>
      </c>
      <c r="M25" s="621">
        <v>0</v>
      </c>
      <c r="N25" s="621">
        <v>0</v>
      </c>
      <c r="O25" s="621">
        <v>0</v>
      </c>
      <c r="P25" s="621">
        <v>0</v>
      </c>
      <c r="Q25" s="621">
        <v>0</v>
      </c>
      <c r="R25" s="621">
        <v>0</v>
      </c>
      <c r="S25" s="621">
        <v>0</v>
      </c>
      <c r="T25" s="621">
        <v>0</v>
      </c>
      <c r="U25" s="621">
        <v>0</v>
      </c>
      <c r="V25" s="621">
        <v>0</v>
      </c>
      <c r="W25" s="621">
        <v>0</v>
      </c>
      <c r="X25" s="621">
        <v>0</v>
      </c>
      <c r="Y25" s="621">
        <v>0</v>
      </c>
      <c r="Z25" s="621">
        <v>0</v>
      </c>
      <c r="AA25" s="621">
        <v>0</v>
      </c>
      <c r="AB25" s="621">
        <v>0</v>
      </c>
      <c r="AC25" s="1086" t="s">
        <v>2330</v>
      </c>
      <c r="AF25" s="784" t="e">
        <f>#REF!</f>
        <v>#REF!</v>
      </c>
      <c r="AG25" s="228">
        <v>0</v>
      </c>
      <c r="AH25" s="228">
        <v>0</v>
      </c>
      <c r="AI25" s="262">
        <v>0</v>
      </c>
      <c r="AJ25" s="228">
        <v>0</v>
      </c>
      <c r="AK25" s="228">
        <v>0</v>
      </c>
      <c r="AL25" s="228">
        <v>0</v>
      </c>
      <c r="AM25" s="228">
        <v>0</v>
      </c>
      <c r="AN25" s="228">
        <v>0</v>
      </c>
      <c r="AO25" s="228">
        <v>0</v>
      </c>
      <c r="AP25" s="228">
        <v>0</v>
      </c>
      <c r="AQ25" s="228">
        <v>0</v>
      </c>
      <c r="AR25" s="228">
        <v>0</v>
      </c>
      <c r="AS25" s="228">
        <v>0</v>
      </c>
      <c r="AT25" s="228">
        <v>0</v>
      </c>
      <c r="AU25" s="228">
        <v>0</v>
      </c>
      <c r="AV25" s="228">
        <v>0</v>
      </c>
      <c r="AW25" s="228">
        <v>0</v>
      </c>
      <c r="AX25" s="228">
        <v>0</v>
      </c>
      <c r="AY25" s="228">
        <v>0</v>
      </c>
      <c r="AZ25" s="228">
        <v>0</v>
      </c>
      <c r="BA25" s="228">
        <v>0</v>
      </c>
      <c r="BB25" s="228">
        <v>0</v>
      </c>
      <c r="BC25" s="228">
        <v>0</v>
      </c>
      <c r="BD25" s="228">
        <v>0</v>
      </c>
    </row>
    <row r="26" spans="1:65">
      <c r="A26" s="775" t="s">
        <v>305</v>
      </c>
      <c r="B26" s="775" t="str">
        <f>Table8!A26</f>
        <v>FRANCE</v>
      </c>
      <c r="C26" s="775"/>
      <c r="D26" s="769" t="s">
        <v>583</v>
      </c>
      <c r="E26" s="621">
        <v>0</v>
      </c>
      <c r="F26" s="621">
        <v>0</v>
      </c>
      <c r="G26" s="621">
        <v>0</v>
      </c>
      <c r="H26" s="621">
        <v>0</v>
      </c>
      <c r="I26" s="621">
        <v>0</v>
      </c>
      <c r="J26" s="621">
        <v>0</v>
      </c>
      <c r="K26" s="621">
        <v>0</v>
      </c>
      <c r="L26" s="621">
        <v>0</v>
      </c>
      <c r="M26" s="621">
        <v>0</v>
      </c>
      <c r="N26" s="621">
        <v>0</v>
      </c>
      <c r="O26" s="621">
        <v>0</v>
      </c>
      <c r="P26" s="621">
        <v>0</v>
      </c>
      <c r="Q26" s="621">
        <v>0</v>
      </c>
      <c r="R26" s="621">
        <v>0</v>
      </c>
      <c r="S26" s="621">
        <v>0</v>
      </c>
      <c r="T26" s="621">
        <v>0</v>
      </c>
      <c r="U26" s="621">
        <v>0</v>
      </c>
      <c r="V26" s="621">
        <v>0</v>
      </c>
      <c r="W26" s="621">
        <v>0</v>
      </c>
      <c r="X26" s="621">
        <v>0</v>
      </c>
      <c r="Y26" s="621">
        <v>0</v>
      </c>
      <c r="Z26" s="621">
        <v>0</v>
      </c>
      <c r="AA26" s="621">
        <v>0</v>
      </c>
      <c r="AB26" s="621">
        <v>0</v>
      </c>
      <c r="AC26" s="1086" t="s">
        <v>2331</v>
      </c>
      <c r="AF26" s="784" t="e">
        <f>#REF!</f>
        <v>#REF!</v>
      </c>
      <c r="AG26" s="228">
        <v>0</v>
      </c>
      <c r="AH26" s="228">
        <v>0</v>
      </c>
      <c r="AI26" s="262">
        <v>0</v>
      </c>
      <c r="AJ26" s="228">
        <v>0</v>
      </c>
      <c r="AK26" s="228">
        <v>0</v>
      </c>
      <c r="AL26" s="228">
        <v>0</v>
      </c>
      <c r="AM26" s="228">
        <v>0</v>
      </c>
      <c r="AN26" s="228">
        <v>0</v>
      </c>
      <c r="AO26" s="228">
        <v>0</v>
      </c>
      <c r="AP26" s="228">
        <v>0</v>
      </c>
      <c r="AQ26" s="228">
        <v>0</v>
      </c>
      <c r="AR26" s="228">
        <v>0</v>
      </c>
      <c r="AS26" s="228">
        <v>0</v>
      </c>
      <c r="AT26" s="228">
        <v>0</v>
      </c>
      <c r="AU26" s="228">
        <v>0</v>
      </c>
      <c r="AV26" s="228">
        <v>0</v>
      </c>
      <c r="AW26" s="228">
        <v>0</v>
      </c>
      <c r="AX26" s="228">
        <v>0</v>
      </c>
      <c r="AY26" s="228">
        <v>0</v>
      </c>
      <c r="AZ26" s="228">
        <v>0</v>
      </c>
      <c r="BA26" s="228">
        <v>0</v>
      </c>
      <c r="BB26" s="228">
        <v>0</v>
      </c>
      <c r="BC26" s="228">
        <v>0</v>
      </c>
      <c r="BD26" s="228">
        <v>0</v>
      </c>
    </row>
    <row r="27" spans="1:65">
      <c r="A27" s="775" t="s">
        <v>305</v>
      </c>
      <c r="B27" s="775" t="str">
        <f>Table8!A27</f>
        <v>GEORGIA</v>
      </c>
      <c r="C27" s="775"/>
      <c r="D27" s="769" t="s">
        <v>583</v>
      </c>
      <c r="E27" s="621">
        <v>0</v>
      </c>
      <c r="F27" s="621">
        <v>0</v>
      </c>
      <c r="G27" s="621">
        <v>0</v>
      </c>
      <c r="H27" s="621">
        <v>0</v>
      </c>
      <c r="I27" s="621">
        <v>0</v>
      </c>
      <c r="J27" s="621">
        <v>0</v>
      </c>
      <c r="K27" s="621">
        <v>0</v>
      </c>
      <c r="L27" s="621">
        <v>0</v>
      </c>
      <c r="M27" s="621">
        <v>0</v>
      </c>
      <c r="N27" s="621">
        <v>0</v>
      </c>
      <c r="O27" s="621">
        <v>0</v>
      </c>
      <c r="P27" s="621">
        <v>0</v>
      </c>
      <c r="Q27" s="621">
        <v>0</v>
      </c>
      <c r="R27" s="621">
        <v>0</v>
      </c>
      <c r="S27" s="621">
        <v>0</v>
      </c>
      <c r="T27" s="621">
        <v>0</v>
      </c>
      <c r="U27" s="621">
        <v>0</v>
      </c>
      <c r="V27" s="621">
        <v>0</v>
      </c>
      <c r="W27" s="621">
        <v>0</v>
      </c>
      <c r="X27" s="621">
        <v>0</v>
      </c>
      <c r="Y27" s="621">
        <v>0</v>
      </c>
      <c r="Z27" s="621">
        <v>0</v>
      </c>
      <c r="AA27" s="621">
        <v>0</v>
      </c>
      <c r="AB27" s="621">
        <v>0</v>
      </c>
      <c r="AC27" s="1086" t="s">
        <v>2332</v>
      </c>
      <c r="AF27" s="784" t="e">
        <f>#REF!</f>
        <v>#REF!</v>
      </c>
      <c r="AG27" s="228">
        <v>0</v>
      </c>
      <c r="AH27" s="228">
        <v>0</v>
      </c>
      <c r="AI27" s="262">
        <v>0</v>
      </c>
      <c r="AJ27" s="228">
        <v>0</v>
      </c>
      <c r="AK27" s="228">
        <v>0</v>
      </c>
      <c r="AL27" s="228">
        <v>0</v>
      </c>
      <c r="AM27" s="228">
        <v>0</v>
      </c>
      <c r="AN27" s="228">
        <v>0</v>
      </c>
      <c r="AO27" s="228">
        <v>0</v>
      </c>
      <c r="AP27" s="228">
        <v>0</v>
      </c>
      <c r="AQ27" s="228">
        <v>0</v>
      </c>
      <c r="AR27" s="228">
        <v>0</v>
      </c>
      <c r="AS27" s="228">
        <v>0</v>
      </c>
      <c r="AT27" s="228">
        <v>0</v>
      </c>
      <c r="AU27" s="228">
        <v>0</v>
      </c>
      <c r="AV27" s="228">
        <v>0</v>
      </c>
      <c r="AW27" s="228">
        <v>0</v>
      </c>
      <c r="AX27" s="228">
        <v>0</v>
      </c>
      <c r="AY27" s="228">
        <v>0</v>
      </c>
      <c r="AZ27" s="228">
        <v>0</v>
      </c>
      <c r="BA27" s="228">
        <v>0</v>
      </c>
      <c r="BB27" s="228">
        <v>0</v>
      </c>
      <c r="BC27" s="228">
        <v>0</v>
      </c>
      <c r="BD27" s="228">
        <v>0</v>
      </c>
    </row>
    <row r="28" spans="1:65">
      <c r="A28" s="775" t="s">
        <v>305</v>
      </c>
      <c r="B28" s="775" t="str">
        <f>Table8!A28</f>
        <v>GERMANY</v>
      </c>
      <c r="C28" s="775"/>
      <c r="D28" s="769" t="s">
        <v>583</v>
      </c>
      <c r="E28" s="621">
        <v>0</v>
      </c>
      <c r="F28" s="621">
        <v>0</v>
      </c>
      <c r="G28" s="621">
        <v>0</v>
      </c>
      <c r="H28" s="621">
        <v>0</v>
      </c>
      <c r="I28" s="621">
        <v>0</v>
      </c>
      <c r="J28" s="621">
        <v>0</v>
      </c>
      <c r="K28" s="621">
        <v>0</v>
      </c>
      <c r="L28" s="621">
        <v>0</v>
      </c>
      <c r="M28" s="621">
        <v>0</v>
      </c>
      <c r="N28" s="621">
        <v>0</v>
      </c>
      <c r="O28" s="621">
        <v>0</v>
      </c>
      <c r="P28" s="621">
        <v>0</v>
      </c>
      <c r="Q28" s="621">
        <v>0</v>
      </c>
      <c r="R28" s="621">
        <v>0</v>
      </c>
      <c r="S28" s="621">
        <v>0</v>
      </c>
      <c r="T28" s="621">
        <v>0</v>
      </c>
      <c r="U28" s="621">
        <v>0</v>
      </c>
      <c r="V28" s="621">
        <v>0</v>
      </c>
      <c r="W28" s="621">
        <v>0</v>
      </c>
      <c r="X28" s="621">
        <v>0</v>
      </c>
      <c r="Y28" s="621">
        <v>0</v>
      </c>
      <c r="Z28" s="621">
        <v>0</v>
      </c>
      <c r="AA28" s="621">
        <v>0</v>
      </c>
      <c r="AB28" s="621">
        <v>0</v>
      </c>
      <c r="AC28" s="1086" t="s">
        <v>2333</v>
      </c>
      <c r="AF28" s="784" t="e">
        <f>#REF!</f>
        <v>#REF!</v>
      </c>
      <c r="AG28" s="228">
        <v>0</v>
      </c>
      <c r="AH28" s="228">
        <v>0</v>
      </c>
      <c r="AI28" s="262">
        <v>0</v>
      </c>
      <c r="AJ28" s="228">
        <v>0</v>
      </c>
      <c r="AK28" s="228">
        <v>0</v>
      </c>
      <c r="AL28" s="228">
        <v>0</v>
      </c>
      <c r="AM28" s="228">
        <v>0</v>
      </c>
      <c r="AN28" s="228">
        <v>0</v>
      </c>
      <c r="AO28" s="228">
        <v>0</v>
      </c>
      <c r="AP28" s="228">
        <v>0</v>
      </c>
      <c r="AQ28" s="228">
        <v>0</v>
      </c>
      <c r="AR28" s="228">
        <v>0</v>
      </c>
      <c r="AS28" s="228">
        <v>0</v>
      </c>
      <c r="AT28" s="228">
        <v>0</v>
      </c>
      <c r="AU28" s="228">
        <v>0</v>
      </c>
      <c r="AV28" s="228">
        <v>0</v>
      </c>
      <c r="AW28" s="228">
        <v>0</v>
      </c>
      <c r="AX28" s="228">
        <v>0</v>
      </c>
      <c r="AY28" s="228">
        <v>0</v>
      </c>
      <c r="AZ28" s="228">
        <v>0</v>
      </c>
      <c r="BA28" s="228">
        <v>0</v>
      </c>
      <c r="BB28" s="228">
        <v>0</v>
      </c>
      <c r="BC28" s="228">
        <v>0</v>
      </c>
      <c r="BD28" s="228">
        <v>0</v>
      </c>
    </row>
    <row r="29" spans="1:65">
      <c r="A29" s="775" t="s">
        <v>305</v>
      </c>
      <c r="B29" s="775" t="str">
        <f>Table8!A29</f>
        <v>GREECE</v>
      </c>
      <c r="C29" s="775"/>
      <c r="D29" s="769" t="s">
        <v>583</v>
      </c>
      <c r="E29" s="621">
        <v>0</v>
      </c>
      <c r="F29" s="621">
        <v>0</v>
      </c>
      <c r="G29" s="621">
        <v>0</v>
      </c>
      <c r="H29" s="621">
        <v>0</v>
      </c>
      <c r="I29" s="621">
        <v>0</v>
      </c>
      <c r="J29" s="621">
        <v>0</v>
      </c>
      <c r="K29" s="621">
        <v>0</v>
      </c>
      <c r="L29" s="621">
        <v>0</v>
      </c>
      <c r="M29" s="621">
        <v>0</v>
      </c>
      <c r="N29" s="621">
        <v>0</v>
      </c>
      <c r="O29" s="621">
        <v>0</v>
      </c>
      <c r="P29" s="621">
        <v>0</v>
      </c>
      <c r="Q29" s="621">
        <v>0</v>
      </c>
      <c r="R29" s="621">
        <v>0</v>
      </c>
      <c r="S29" s="621">
        <v>0</v>
      </c>
      <c r="T29" s="621">
        <v>0</v>
      </c>
      <c r="U29" s="621">
        <v>0</v>
      </c>
      <c r="V29" s="621">
        <v>0</v>
      </c>
      <c r="W29" s="621">
        <v>0</v>
      </c>
      <c r="X29" s="621">
        <v>0</v>
      </c>
      <c r="Y29" s="621">
        <v>0</v>
      </c>
      <c r="Z29" s="621">
        <v>0</v>
      </c>
      <c r="AA29" s="621">
        <v>0</v>
      </c>
      <c r="AB29" s="621">
        <v>0</v>
      </c>
      <c r="AC29" s="1086" t="s">
        <v>2334</v>
      </c>
      <c r="AF29" s="784" t="e">
        <f>#REF!</f>
        <v>#REF!</v>
      </c>
      <c r="AG29" s="228">
        <v>0</v>
      </c>
      <c r="AH29" s="228">
        <v>0</v>
      </c>
      <c r="AI29" s="262">
        <v>0</v>
      </c>
      <c r="AJ29" s="228">
        <v>0</v>
      </c>
      <c r="AK29" s="228">
        <v>0</v>
      </c>
      <c r="AL29" s="228">
        <v>0</v>
      </c>
      <c r="AM29" s="228">
        <v>0</v>
      </c>
      <c r="AN29" s="228">
        <v>0</v>
      </c>
      <c r="AO29" s="228">
        <v>0</v>
      </c>
      <c r="AP29" s="228">
        <v>0</v>
      </c>
      <c r="AQ29" s="228">
        <v>0</v>
      </c>
      <c r="AR29" s="228">
        <v>0</v>
      </c>
      <c r="AS29" s="228">
        <v>0</v>
      </c>
      <c r="AT29" s="228">
        <v>0</v>
      </c>
      <c r="AU29" s="228">
        <v>0</v>
      </c>
      <c r="AV29" s="228">
        <v>0</v>
      </c>
      <c r="AW29" s="228">
        <v>0</v>
      </c>
      <c r="AX29" s="228">
        <v>0</v>
      </c>
      <c r="AY29" s="228">
        <v>0</v>
      </c>
      <c r="AZ29" s="228">
        <v>0</v>
      </c>
      <c r="BA29" s="228">
        <v>0</v>
      </c>
      <c r="BB29" s="228">
        <v>0</v>
      </c>
      <c r="BC29" s="228">
        <v>0</v>
      </c>
      <c r="BD29" s="228">
        <v>0</v>
      </c>
    </row>
    <row r="30" spans="1:65">
      <c r="A30" s="775" t="s">
        <v>305</v>
      </c>
      <c r="B30" s="775" t="str">
        <f>Table8!A30</f>
        <v>HUNGARY</v>
      </c>
      <c r="C30" s="775"/>
      <c r="D30" s="769" t="s">
        <v>583</v>
      </c>
      <c r="E30" s="621">
        <v>0</v>
      </c>
      <c r="F30" s="621">
        <v>0</v>
      </c>
      <c r="G30" s="621">
        <v>0</v>
      </c>
      <c r="H30" s="621">
        <v>0</v>
      </c>
      <c r="I30" s="621">
        <v>0</v>
      </c>
      <c r="J30" s="621">
        <v>0</v>
      </c>
      <c r="K30" s="621">
        <v>0</v>
      </c>
      <c r="L30" s="621">
        <v>0</v>
      </c>
      <c r="M30" s="621">
        <v>0</v>
      </c>
      <c r="N30" s="621">
        <v>0</v>
      </c>
      <c r="O30" s="621">
        <v>0</v>
      </c>
      <c r="P30" s="621">
        <v>0</v>
      </c>
      <c r="Q30" s="621">
        <v>0</v>
      </c>
      <c r="R30" s="621">
        <v>0</v>
      </c>
      <c r="S30" s="621">
        <v>0</v>
      </c>
      <c r="T30" s="621">
        <v>0</v>
      </c>
      <c r="U30" s="621">
        <v>0</v>
      </c>
      <c r="V30" s="621">
        <v>0</v>
      </c>
      <c r="W30" s="621">
        <v>0</v>
      </c>
      <c r="X30" s="621">
        <v>0</v>
      </c>
      <c r="Y30" s="621">
        <v>0</v>
      </c>
      <c r="Z30" s="621">
        <v>0</v>
      </c>
      <c r="AA30" s="621">
        <v>0</v>
      </c>
      <c r="AB30" s="621">
        <v>0</v>
      </c>
      <c r="AC30" s="1086" t="s">
        <v>2335</v>
      </c>
      <c r="AF30" s="784" t="e">
        <f>#REF!</f>
        <v>#REF!</v>
      </c>
      <c r="AG30" s="228">
        <v>0</v>
      </c>
      <c r="AH30" s="228">
        <v>0</v>
      </c>
      <c r="AI30" s="262">
        <v>0</v>
      </c>
      <c r="AJ30" s="228">
        <v>0</v>
      </c>
      <c r="AK30" s="228">
        <v>0</v>
      </c>
      <c r="AL30" s="228">
        <v>0</v>
      </c>
      <c r="AM30" s="228">
        <v>0</v>
      </c>
      <c r="AN30" s="228">
        <v>0</v>
      </c>
      <c r="AO30" s="228">
        <v>0</v>
      </c>
      <c r="AP30" s="228">
        <v>0</v>
      </c>
      <c r="AQ30" s="228">
        <v>0</v>
      </c>
      <c r="AR30" s="228">
        <v>0</v>
      </c>
      <c r="AS30" s="228">
        <v>0</v>
      </c>
      <c r="AT30" s="228">
        <v>0</v>
      </c>
      <c r="AU30" s="228">
        <v>0</v>
      </c>
      <c r="AV30" s="228">
        <v>0</v>
      </c>
      <c r="AW30" s="228">
        <v>0</v>
      </c>
      <c r="AX30" s="228">
        <v>0</v>
      </c>
      <c r="AY30" s="228">
        <v>0</v>
      </c>
      <c r="AZ30" s="228">
        <v>0</v>
      </c>
      <c r="BA30" s="228">
        <v>0</v>
      </c>
      <c r="BB30" s="228">
        <v>0</v>
      </c>
      <c r="BC30" s="228">
        <v>0</v>
      </c>
      <c r="BD30" s="228">
        <v>0</v>
      </c>
    </row>
    <row r="31" spans="1:65">
      <c r="A31" s="775" t="s">
        <v>305</v>
      </c>
      <c r="B31" s="775" t="str">
        <f>Table8!A31</f>
        <v>IRELAND</v>
      </c>
      <c r="C31" s="775"/>
      <c r="D31" s="769" t="s">
        <v>583</v>
      </c>
      <c r="E31" s="621">
        <v>0</v>
      </c>
      <c r="F31" s="621">
        <v>0</v>
      </c>
      <c r="G31" s="621">
        <v>0</v>
      </c>
      <c r="H31" s="621">
        <v>0</v>
      </c>
      <c r="I31" s="621">
        <v>0</v>
      </c>
      <c r="J31" s="621">
        <v>0</v>
      </c>
      <c r="K31" s="621">
        <v>0</v>
      </c>
      <c r="L31" s="621">
        <v>0</v>
      </c>
      <c r="M31" s="621">
        <v>0</v>
      </c>
      <c r="N31" s="621">
        <v>0</v>
      </c>
      <c r="O31" s="621">
        <v>0</v>
      </c>
      <c r="P31" s="621">
        <v>0</v>
      </c>
      <c r="Q31" s="621">
        <v>0</v>
      </c>
      <c r="R31" s="621">
        <v>0</v>
      </c>
      <c r="S31" s="621">
        <v>0</v>
      </c>
      <c r="T31" s="621">
        <v>0</v>
      </c>
      <c r="U31" s="621">
        <v>0</v>
      </c>
      <c r="V31" s="621">
        <v>0</v>
      </c>
      <c r="W31" s="621">
        <v>0</v>
      </c>
      <c r="X31" s="621">
        <v>0</v>
      </c>
      <c r="Y31" s="621">
        <v>0</v>
      </c>
      <c r="Z31" s="621">
        <v>0</v>
      </c>
      <c r="AA31" s="621">
        <v>0</v>
      </c>
      <c r="AB31" s="621">
        <v>0</v>
      </c>
      <c r="AC31" s="1086" t="s">
        <v>2336</v>
      </c>
      <c r="AF31" s="784" t="e">
        <f>#REF!</f>
        <v>#REF!</v>
      </c>
      <c r="AG31" s="228">
        <v>0</v>
      </c>
      <c r="AH31" s="228">
        <v>0</v>
      </c>
      <c r="AI31" s="262">
        <v>0</v>
      </c>
      <c r="AJ31" s="228">
        <v>0</v>
      </c>
      <c r="AK31" s="228">
        <v>0</v>
      </c>
      <c r="AL31" s="228">
        <v>0</v>
      </c>
      <c r="AM31" s="228">
        <v>0</v>
      </c>
      <c r="AN31" s="228">
        <v>0</v>
      </c>
      <c r="AO31" s="228">
        <v>0</v>
      </c>
      <c r="AP31" s="228">
        <v>0</v>
      </c>
      <c r="AQ31" s="228">
        <v>0</v>
      </c>
      <c r="AR31" s="228">
        <v>0</v>
      </c>
      <c r="AS31" s="228">
        <v>0</v>
      </c>
      <c r="AT31" s="228">
        <v>0</v>
      </c>
      <c r="AU31" s="228">
        <v>0</v>
      </c>
      <c r="AV31" s="228">
        <v>0</v>
      </c>
      <c r="AW31" s="228">
        <v>0</v>
      </c>
      <c r="AX31" s="228">
        <v>0</v>
      </c>
      <c r="AY31" s="228">
        <v>0</v>
      </c>
      <c r="AZ31" s="228">
        <v>0</v>
      </c>
      <c r="BA31" s="228">
        <v>0</v>
      </c>
      <c r="BB31" s="228">
        <v>0</v>
      </c>
      <c r="BC31" s="228">
        <v>0</v>
      </c>
      <c r="BD31" s="228">
        <v>0</v>
      </c>
    </row>
    <row r="32" spans="1:65">
      <c r="A32" s="775" t="s">
        <v>305</v>
      </c>
      <c r="B32" s="775" t="str">
        <f>Table8!A32</f>
        <v>ISRAEL</v>
      </c>
      <c r="C32" s="775"/>
      <c r="D32" s="769" t="s">
        <v>583</v>
      </c>
      <c r="E32" s="621">
        <v>0</v>
      </c>
      <c r="F32" s="621">
        <v>0</v>
      </c>
      <c r="G32" s="621">
        <v>0</v>
      </c>
      <c r="H32" s="621">
        <v>0</v>
      </c>
      <c r="I32" s="621">
        <v>0</v>
      </c>
      <c r="J32" s="621">
        <v>0</v>
      </c>
      <c r="K32" s="621">
        <v>0</v>
      </c>
      <c r="L32" s="621">
        <v>0</v>
      </c>
      <c r="M32" s="621">
        <v>0</v>
      </c>
      <c r="N32" s="621">
        <v>0</v>
      </c>
      <c r="O32" s="621">
        <v>0</v>
      </c>
      <c r="P32" s="621">
        <v>0</v>
      </c>
      <c r="Q32" s="621">
        <v>0</v>
      </c>
      <c r="R32" s="621">
        <v>0</v>
      </c>
      <c r="S32" s="621">
        <v>0</v>
      </c>
      <c r="T32" s="621">
        <v>0</v>
      </c>
      <c r="U32" s="621">
        <v>0</v>
      </c>
      <c r="V32" s="621">
        <v>0</v>
      </c>
      <c r="W32" s="621">
        <v>0</v>
      </c>
      <c r="X32" s="621">
        <v>0</v>
      </c>
      <c r="Y32" s="621">
        <v>0</v>
      </c>
      <c r="Z32" s="621">
        <v>0</v>
      </c>
      <c r="AA32" s="621">
        <v>0</v>
      </c>
      <c r="AB32" s="621">
        <v>0</v>
      </c>
      <c r="AC32" s="1086" t="s">
        <v>2337</v>
      </c>
      <c r="AD32" s="99"/>
      <c r="AE32" s="99"/>
      <c r="AF32" s="784" t="e">
        <f>#REF!</f>
        <v>#REF!</v>
      </c>
      <c r="AG32" s="228">
        <v>0</v>
      </c>
      <c r="AH32" s="228">
        <v>0</v>
      </c>
      <c r="AI32" s="262">
        <v>0</v>
      </c>
      <c r="AJ32" s="228">
        <v>0</v>
      </c>
      <c r="AK32" s="228">
        <v>0</v>
      </c>
      <c r="AL32" s="228">
        <v>0</v>
      </c>
      <c r="AM32" s="228">
        <v>0</v>
      </c>
      <c r="AN32" s="228">
        <v>0</v>
      </c>
      <c r="AO32" s="228">
        <v>0</v>
      </c>
      <c r="AP32" s="228">
        <v>0</v>
      </c>
      <c r="AQ32" s="228">
        <v>0</v>
      </c>
      <c r="AR32" s="228">
        <v>0</v>
      </c>
      <c r="AS32" s="228">
        <v>0</v>
      </c>
      <c r="AT32" s="228">
        <v>0</v>
      </c>
      <c r="AU32" s="228">
        <v>0</v>
      </c>
      <c r="AV32" s="228">
        <v>0</v>
      </c>
      <c r="AW32" s="228">
        <v>0</v>
      </c>
      <c r="AX32" s="228">
        <v>0</v>
      </c>
      <c r="AY32" s="228">
        <v>0</v>
      </c>
      <c r="AZ32" s="228">
        <v>0</v>
      </c>
      <c r="BA32" s="228">
        <v>0</v>
      </c>
      <c r="BB32" s="228">
        <v>0</v>
      </c>
      <c r="BC32" s="228">
        <v>0</v>
      </c>
      <c r="BD32" s="228">
        <v>0</v>
      </c>
      <c r="BE32" s="99"/>
      <c r="BF32" s="99"/>
      <c r="BG32" s="99"/>
      <c r="BH32" s="99"/>
      <c r="BI32" s="99"/>
      <c r="BJ32" s="99"/>
      <c r="BK32" s="99"/>
      <c r="BL32" s="99"/>
      <c r="BM32" s="99"/>
    </row>
    <row r="33" spans="1:65">
      <c r="A33" s="775" t="s">
        <v>305</v>
      </c>
      <c r="B33" s="775" t="str">
        <f>Table8!A33</f>
        <v>ITALY</v>
      </c>
      <c r="C33" s="775"/>
      <c r="D33" s="769" t="s">
        <v>583</v>
      </c>
      <c r="E33" s="621">
        <v>0</v>
      </c>
      <c r="F33" s="621">
        <v>0</v>
      </c>
      <c r="G33" s="621">
        <v>0</v>
      </c>
      <c r="H33" s="621">
        <v>0</v>
      </c>
      <c r="I33" s="621">
        <v>0</v>
      </c>
      <c r="J33" s="621">
        <v>0</v>
      </c>
      <c r="K33" s="621">
        <v>0</v>
      </c>
      <c r="L33" s="621">
        <v>0</v>
      </c>
      <c r="M33" s="621">
        <v>0</v>
      </c>
      <c r="N33" s="621">
        <v>0</v>
      </c>
      <c r="O33" s="621">
        <v>0</v>
      </c>
      <c r="P33" s="621">
        <v>0</v>
      </c>
      <c r="Q33" s="621">
        <v>0</v>
      </c>
      <c r="R33" s="621">
        <v>0</v>
      </c>
      <c r="S33" s="621">
        <v>0</v>
      </c>
      <c r="T33" s="621">
        <v>0</v>
      </c>
      <c r="U33" s="621">
        <v>0</v>
      </c>
      <c r="V33" s="621">
        <v>0</v>
      </c>
      <c r="W33" s="621">
        <v>0</v>
      </c>
      <c r="X33" s="621">
        <v>0</v>
      </c>
      <c r="Y33" s="621">
        <v>0</v>
      </c>
      <c r="Z33" s="621">
        <v>0</v>
      </c>
      <c r="AA33" s="621">
        <v>0</v>
      </c>
      <c r="AB33" s="621">
        <v>0</v>
      </c>
      <c r="AC33" s="1086" t="s">
        <v>2338</v>
      </c>
      <c r="AD33" s="99"/>
      <c r="AE33" s="99"/>
      <c r="AF33" s="784" t="e">
        <f>#REF!</f>
        <v>#REF!</v>
      </c>
      <c r="AG33" s="228">
        <v>0</v>
      </c>
      <c r="AH33" s="228">
        <v>0</v>
      </c>
      <c r="AI33" s="262">
        <v>0</v>
      </c>
      <c r="AJ33" s="228">
        <v>0</v>
      </c>
      <c r="AK33" s="228">
        <v>0</v>
      </c>
      <c r="AL33" s="228">
        <v>0</v>
      </c>
      <c r="AM33" s="228">
        <v>0</v>
      </c>
      <c r="AN33" s="228">
        <v>0</v>
      </c>
      <c r="AO33" s="228">
        <v>0</v>
      </c>
      <c r="AP33" s="228">
        <v>0</v>
      </c>
      <c r="AQ33" s="228">
        <v>0</v>
      </c>
      <c r="AR33" s="228">
        <v>0</v>
      </c>
      <c r="AS33" s="228">
        <v>0</v>
      </c>
      <c r="AT33" s="228">
        <v>0</v>
      </c>
      <c r="AU33" s="228">
        <v>0</v>
      </c>
      <c r="AV33" s="228">
        <v>0</v>
      </c>
      <c r="AW33" s="228">
        <v>0</v>
      </c>
      <c r="AX33" s="228">
        <v>0</v>
      </c>
      <c r="AY33" s="228">
        <v>0</v>
      </c>
      <c r="AZ33" s="228">
        <v>0</v>
      </c>
      <c r="BA33" s="228">
        <v>0</v>
      </c>
      <c r="BB33" s="228">
        <v>0</v>
      </c>
      <c r="BC33" s="228">
        <v>0</v>
      </c>
      <c r="BD33" s="228">
        <v>0</v>
      </c>
      <c r="BE33" s="99"/>
      <c r="BF33" s="99"/>
      <c r="BG33" s="99"/>
      <c r="BH33" s="99"/>
      <c r="BI33" s="99"/>
      <c r="BJ33" s="99"/>
      <c r="BK33" s="99"/>
      <c r="BL33" s="99"/>
      <c r="BM33" s="99"/>
    </row>
    <row r="34" spans="1:65">
      <c r="A34" s="775" t="s">
        <v>305</v>
      </c>
      <c r="B34" s="775" t="str">
        <f>Table8!A34</f>
        <v>JORDAN</v>
      </c>
      <c r="C34" s="775"/>
      <c r="D34" s="769" t="s">
        <v>583</v>
      </c>
      <c r="E34" s="621">
        <v>0</v>
      </c>
      <c r="F34" s="621">
        <v>0</v>
      </c>
      <c r="G34" s="621">
        <v>0</v>
      </c>
      <c r="H34" s="621">
        <v>0</v>
      </c>
      <c r="I34" s="621">
        <v>0</v>
      </c>
      <c r="J34" s="621">
        <v>0</v>
      </c>
      <c r="K34" s="621">
        <v>0</v>
      </c>
      <c r="L34" s="621">
        <v>0</v>
      </c>
      <c r="M34" s="621">
        <v>0</v>
      </c>
      <c r="N34" s="621">
        <v>0</v>
      </c>
      <c r="O34" s="621">
        <v>0</v>
      </c>
      <c r="P34" s="621">
        <v>0</v>
      </c>
      <c r="Q34" s="621">
        <v>0</v>
      </c>
      <c r="R34" s="621">
        <v>0</v>
      </c>
      <c r="S34" s="621">
        <v>0</v>
      </c>
      <c r="T34" s="621">
        <v>0</v>
      </c>
      <c r="U34" s="621">
        <v>0</v>
      </c>
      <c r="V34" s="621">
        <v>0</v>
      </c>
      <c r="W34" s="621">
        <v>0</v>
      </c>
      <c r="X34" s="621">
        <v>0</v>
      </c>
      <c r="Y34" s="621">
        <v>0</v>
      </c>
      <c r="Z34" s="621">
        <v>0</v>
      </c>
      <c r="AA34" s="621">
        <v>0</v>
      </c>
      <c r="AB34" s="621">
        <v>0</v>
      </c>
      <c r="AC34" s="1086" t="s">
        <v>2339</v>
      </c>
      <c r="AD34" s="99"/>
      <c r="AE34" s="99"/>
      <c r="AF34" s="784" t="e">
        <f>#REF!</f>
        <v>#REF!</v>
      </c>
      <c r="AG34" s="228">
        <v>0</v>
      </c>
      <c r="AH34" s="228">
        <v>0</v>
      </c>
      <c r="AI34" s="262">
        <v>0</v>
      </c>
      <c r="AJ34" s="228">
        <v>0</v>
      </c>
      <c r="AK34" s="228">
        <v>0</v>
      </c>
      <c r="AL34" s="228">
        <v>0</v>
      </c>
      <c r="AM34" s="228">
        <v>0</v>
      </c>
      <c r="AN34" s="228">
        <v>0</v>
      </c>
      <c r="AO34" s="228">
        <v>0</v>
      </c>
      <c r="AP34" s="228">
        <v>0</v>
      </c>
      <c r="AQ34" s="228">
        <v>0</v>
      </c>
      <c r="AR34" s="228">
        <v>0</v>
      </c>
      <c r="AS34" s="228">
        <v>0</v>
      </c>
      <c r="AT34" s="228">
        <v>0</v>
      </c>
      <c r="AU34" s="228">
        <v>0</v>
      </c>
      <c r="AV34" s="228">
        <v>0</v>
      </c>
      <c r="AW34" s="228">
        <v>0</v>
      </c>
      <c r="AX34" s="228">
        <v>0</v>
      </c>
      <c r="AY34" s="228">
        <v>0</v>
      </c>
      <c r="AZ34" s="228">
        <v>0</v>
      </c>
      <c r="BA34" s="228">
        <v>0</v>
      </c>
      <c r="BB34" s="228">
        <v>0</v>
      </c>
      <c r="BC34" s="228">
        <v>0</v>
      </c>
      <c r="BD34" s="228">
        <v>0</v>
      </c>
      <c r="BE34" s="99"/>
      <c r="BF34" s="99"/>
      <c r="BG34" s="99"/>
      <c r="BH34" s="99"/>
      <c r="BI34" s="99"/>
      <c r="BJ34" s="99"/>
      <c r="BK34" s="99"/>
      <c r="BL34" s="99"/>
      <c r="BM34" s="99"/>
    </row>
    <row r="35" spans="1:65">
      <c r="A35" s="775" t="s">
        <v>305</v>
      </c>
      <c r="B35" s="775" t="str">
        <f>Table8!A35</f>
        <v>KAZAKHSTAN</v>
      </c>
      <c r="C35" s="775"/>
      <c r="D35" s="769" t="s">
        <v>583</v>
      </c>
      <c r="E35" s="621">
        <v>0</v>
      </c>
      <c r="F35" s="621">
        <v>0</v>
      </c>
      <c r="G35" s="621">
        <v>0</v>
      </c>
      <c r="H35" s="621">
        <v>0</v>
      </c>
      <c r="I35" s="621">
        <v>0</v>
      </c>
      <c r="J35" s="621">
        <v>0</v>
      </c>
      <c r="K35" s="621">
        <v>0</v>
      </c>
      <c r="L35" s="621">
        <v>0</v>
      </c>
      <c r="M35" s="621">
        <v>0</v>
      </c>
      <c r="N35" s="621">
        <v>0</v>
      </c>
      <c r="O35" s="621">
        <v>0</v>
      </c>
      <c r="P35" s="621">
        <v>0</v>
      </c>
      <c r="Q35" s="621">
        <v>0</v>
      </c>
      <c r="R35" s="621">
        <v>0</v>
      </c>
      <c r="S35" s="621">
        <v>0</v>
      </c>
      <c r="T35" s="621">
        <v>0</v>
      </c>
      <c r="U35" s="621">
        <v>0</v>
      </c>
      <c r="V35" s="621">
        <v>0</v>
      </c>
      <c r="W35" s="621">
        <v>0</v>
      </c>
      <c r="X35" s="621">
        <v>0</v>
      </c>
      <c r="Y35" s="621">
        <v>0</v>
      </c>
      <c r="Z35" s="621">
        <v>0</v>
      </c>
      <c r="AA35" s="621">
        <v>0</v>
      </c>
      <c r="AB35" s="621">
        <v>0</v>
      </c>
      <c r="AC35" s="1086" t="s">
        <v>2340</v>
      </c>
      <c r="AF35" s="784" t="e">
        <f>#REF!</f>
        <v>#REF!</v>
      </c>
      <c r="AG35" s="228">
        <v>0</v>
      </c>
      <c r="AH35" s="228">
        <v>0</v>
      </c>
      <c r="AI35" s="262">
        <v>0</v>
      </c>
      <c r="AJ35" s="228">
        <v>0</v>
      </c>
      <c r="AK35" s="228">
        <v>0</v>
      </c>
      <c r="AL35" s="228">
        <v>0</v>
      </c>
      <c r="AM35" s="228">
        <v>0</v>
      </c>
      <c r="AN35" s="228">
        <v>0</v>
      </c>
      <c r="AO35" s="228">
        <v>0</v>
      </c>
      <c r="AP35" s="228">
        <v>0</v>
      </c>
      <c r="AQ35" s="228">
        <v>0</v>
      </c>
      <c r="AR35" s="228">
        <v>0</v>
      </c>
      <c r="AS35" s="228">
        <v>0</v>
      </c>
      <c r="AT35" s="228">
        <v>0</v>
      </c>
      <c r="AU35" s="228">
        <v>0</v>
      </c>
      <c r="AV35" s="228">
        <v>0</v>
      </c>
      <c r="AW35" s="228">
        <v>0</v>
      </c>
      <c r="AX35" s="228">
        <v>0</v>
      </c>
      <c r="AY35" s="228">
        <v>0</v>
      </c>
      <c r="AZ35" s="228">
        <v>0</v>
      </c>
      <c r="BA35" s="228">
        <v>0</v>
      </c>
      <c r="BB35" s="228">
        <v>0</v>
      </c>
      <c r="BC35" s="228">
        <v>0</v>
      </c>
      <c r="BD35" s="228">
        <v>0</v>
      </c>
    </row>
    <row r="36" spans="1:65">
      <c r="A36" s="775" t="s">
        <v>305</v>
      </c>
      <c r="B36" s="775" t="str">
        <f>Table8!A36</f>
        <v>KOREA</v>
      </c>
      <c r="C36" s="775"/>
      <c r="D36" s="769" t="s">
        <v>583</v>
      </c>
      <c r="E36" s="621">
        <v>0</v>
      </c>
      <c r="F36" s="621">
        <v>0</v>
      </c>
      <c r="G36" s="621">
        <v>0</v>
      </c>
      <c r="H36" s="621">
        <v>0</v>
      </c>
      <c r="I36" s="621">
        <v>0</v>
      </c>
      <c r="J36" s="621">
        <v>0</v>
      </c>
      <c r="K36" s="621">
        <v>0</v>
      </c>
      <c r="L36" s="621">
        <v>0</v>
      </c>
      <c r="M36" s="621">
        <v>0</v>
      </c>
      <c r="N36" s="621">
        <v>0</v>
      </c>
      <c r="O36" s="621">
        <v>0</v>
      </c>
      <c r="P36" s="621">
        <v>0</v>
      </c>
      <c r="Q36" s="621">
        <v>0</v>
      </c>
      <c r="R36" s="621">
        <v>0</v>
      </c>
      <c r="S36" s="621">
        <v>0</v>
      </c>
      <c r="T36" s="621">
        <v>0</v>
      </c>
      <c r="U36" s="621">
        <v>0</v>
      </c>
      <c r="V36" s="621">
        <v>0</v>
      </c>
      <c r="W36" s="621">
        <v>0</v>
      </c>
      <c r="X36" s="621">
        <v>0</v>
      </c>
      <c r="Y36" s="621">
        <v>0</v>
      </c>
      <c r="Z36" s="621">
        <v>0</v>
      </c>
      <c r="AA36" s="621">
        <v>0</v>
      </c>
      <c r="AB36" s="621">
        <v>0</v>
      </c>
      <c r="AC36" s="1086" t="s">
        <v>2341</v>
      </c>
      <c r="AF36" s="784" t="e">
        <f>#REF!</f>
        <v>#REF!</v>
      </c>
      <c r="AG36" s="228">
        <v>0</v>
      </c>
      <c r="AH36" s="228">
        <v>0</v>
      </c>
      <c r="AI36" s="262">
        <v>0</v>
      </c>
      <c r="AJ36" s="228">
        <v>0</v>
      </c>
      <c r="AK36" s="228">
        <v>0</v>
      </c>
      <c r="AL36" s="228">
        <v>0</v>
      </c>
      <c r="AM36" s="228">
        <v>0</v>
      </c>
      <c r="AN36" s="228">
        <v>0</v>
      </c>
      <c r="AO36" s="228">
        <v>0</v>
      </c>
      <c r="AP36" s="228">
        <v>0</v>
      </c>
      <c r="AQ36" s="228">
        <v>0</v>
      </c>
      <c r="AR36" s="228">
        <v>0</v>
      </c>
      <c r="AS36" s="228">
        <v>0</v>
      </c>
      <c r="AT36" s="228">
        <v>0</v>
      </c>
      <c r="AU36" s="228">
        <v>0</v>
      </c>
      <c r="AV36" s="228">
        <v>0</v>
      </c>
      <c r="AW36" s="228">
        <v>0</v>
      </c>
      <c r="AX36" s="228">
        <v>0</v>
      </c>
      <c r="AY36" s="228">
        <v>0</v>
      </c>
      <c r="AZ36" s="228">
        <v>0</v>
      </c>
      <c r="BA36" s="228">
        <v>0</v>
      </c>
      <c r="BB36" s="228">
        <v>0</v>
      </c>
      <c r="BC36" s="228">
        <v>0</v>
      </c>
      <c r="BD36" s="228">
        <v>0</v>
      </c>
    </row>
    <row r="37" spans="1:65">
      <c r="A37" s="775" t="s">
        <v>305</v>
      </c>
      <c r="B37" s="775" t="str">
        <f>Table8!A37</f>
        <v>KOREADPR</v>
      </c>
      <c r="C37" s="775"/>
      <c r="D37" s="769" t="s">
        <v>583</v>
      </c>
      <c r="E37" s="621">
        <v>0</v>
      </c>
      <c r="F37" s="621">
        <v>0</v>
      </c>
      <c r="G37" s="621">
        <v>0</v>
      </c>
      <c r="H37" s="621">
        <v>0</v>
      </c>
      <c r="I37" s="621">
        <v>0</v>
      </c>
      <c r="J37" s="621">
        <v>0</v>
      </c>
      <c r="K37" s="621">
        <v>0</v>
      </c>
      <c r="L37" s="621">
        <v>0</v>
      </c>
      <c r="M37" s="621">
        <v>0</v>
      </c>
      <c r="N37" s="621">
        <v>0</v>
      </c>
      <c r="O37" s="621">
        <v>0</v>
      </c>
      <c r="P37" s="621">
        <v>0</v>
      </c>
      <c r="Q37" s="621">
        <v>0</v>
      </c>
      <c r="R37" s="621">
        <v>0</v>
      </c>
      <c r="S37" s="621">
        <v>0</v>
      </c>
      <c r="T37" s="621">
        <v>0</v>
      </c>
      <c r="U37" s="621">
        <v>0</v>
      </c>
      <c r="V37" s="621">
        <v>0</v>
      </c>
      <c r="W37" s="621">
        <v>0</v>
      </c>
      <c r="X37" s="621">
        <v>0</v>
      </c>
      <c r="Y37" s="621">
        <v>0</v>
      </c>
      <c r="Z37" s="621">
        <v>0</v>
      </c>
      <c r="AA37" s="621">
        <v>0</v>
      </c>
      <c r="AB37" s="621">
        <v>0</v>
      </c>
      <c r="AC37" s="1086" t="s">
        <v>2342</v>
      </c>
      <c r="AF37" s="784" t="e">
        <f>#REF!</f>
        <v>#REF!</v>
      </c>
      <c r="AG37" s="228">
        <v>0</v>
      </c>
      <c r="AH37" s="228">
        <v>0</v>
      </c>
      <c r="AI37" s="262">
        <v>0</v>
      </c>
      <c r="AJ37" s="228">
        <v>0</v>
      </c>
      <c r="AK37" s="228">
        <v>0</v>
      </c>
      <c r="AL37" s="228">
        <v>0</v>
      </c>
      <c r="AM37" s="228">
        <v>0</v>
      </c>
      <c r="AN37" s="228">
        <v>0</v>
      </c>
      <c r="AO37" s="228">
        <v>0</v>
      </c>
      <c r="AP37" s="228">
        <v>0</v>
      </c>
      <c r="AQ37" s="228">
        <v>0</v>
      </c>
      <c r="AR37" s="228">
        <v>0</v>
      </c>
      <c r="AS37" s="228">
        <v>0</v>
      </c>
      <c r="AT37" s="228">
        <v>0</v>
      </c>
      <c r="AU37" s="228">
        <v>0</v>
      </c>
      <c r="AV37" s="228">
        <v>0</v>
      </c>
      <c r="AW37" s="228">
        <v>0</v>
      </c>
      <c r="AX37" s="228">
        <v>0</v>
      </c>
      <c r="AY37" s="228">
        <v>0</v>
      </c>
      <c r="AZ37" s="228">
        <v>0</v>
      </c>
      <c r="BA37" s="228">
        <v>0</v>
      </c>
      <c r="BB37" s="228">
        <v>0</v>
      </c>
      <c r="BC37" s="228">
        <v>0</v>
      </c>
      <c r="BD37" s="228">
        <v>0</v>
      </c>
    </row>
    <row r="38" spans="1:65">
      <c r="A38" s="775" t="s">
        <v>305</v>
      </c>
      <c r="B38" s="775" t="str">
        <f>Table8!A38</f>
        <v>KYRGYZSTAN</v>
      </c>
      <c r="C38" s="775"/>
      <c r="D38" s="769" t="s">
        <v>583</v>
      </c>
      <c r="E38" s="621">
        <v>0</v>
      </c>
      <c r="F38" s="621">
        <v>0</v>
      </c>
      <c r="G38" s="621">
        <v>0</v>
      </c>
      <c r="H38" s="621">
        <v>0</v>
      </c>
      <c r="I38" s="621">
        <v>0</v>
      </c>
      <c r="J38" s="621">
        <v>0</v>
      </c>
      <c r="K38" s="621">
        <v>0</v>
      </c>
      <c r="L38" s="621">
        <v>0</v>
      </c>
      <c r="M38" s="621">
        <v>0</v>
      </c>
      <c r="N38" s="621">
        <v>0</v>
      </c>
      <c r="O38" s="621">
        <v>0</v>
      </c>
      <c r="P38" s="621">
        <v>0</v>
      </c>
      <c r="Q38" s="621">
        <v>0</v>
      </c>
      <c r="R38" s="621">
        <v>0</v>
      </c>
      <c r="S38" s="621">
        <v>0</v>
      </c>
      <c r="T38" s="621">
        <v>0</v>
      </c>
      <c r="U38" s="621">
        <v>0</v>
      </c>
      <c r="V38" s="621">
        <v>0</v>
      </c>
      <c r="W38" s="621">
        <v>0</v>
      </c>
      <c r="X38" s="621">
        <v>0</v>
      </c>
      <c r="Y38" s="621">
        <v>0</v>
      </c>
      <c r="Z38" s="621">
        <v>0</v>
      </c>
      <c r="AA38" s="621">
        <v>0</v>
      </c>
      <c r="AB38" s="621">
        <v>0</v>
      </c>
      <c r="AC38" s="1086" t="s">
        <v>2343</v>
      </c>
      <c r="AF38" s="784" t="e">
        <f>#REF!</f>
        <v>#REF!</v>
      </c>
      <c r="AG38" s="228">
        <v>0</v>
      </c>
      <c r="AH38" s="228">
        <v>0</v>
      </c>
      <c r="AI38" s="262">
        <v>0</v>
      </c>
      <c r="AJ38" s="228">
        <v>0</v>
      </c>
      <c r="AK38" s="228">
        <v>0</v>
      </c>
      <c r="AL38" s="228">
        <v>0</v>
      </c>
      <c r="AM38" s="228">
        <v>0</v>
      </c>
      <c r="AN38" s="228">
        <v>0</v>
      </c>
      <c r="AO38" s="228">
        <v>0</v>
      </c>
      <c r="AP38" s="228">
        <v>0</v>
      </c>
      <c r="AQ38" s="228">
        <v>0</v>
      </c>
      <c r="AR38" s="228">
        <v>0</v>
      </c>
      <c r="AS38" s="228">
        <v>0</v>
      </c>
      <c r="AT38" s="228">
        <v>0</v>
      </c>
      <c r="AU38" s="228">
        <v>0</v>
      </c>
      <c r="AV38" s="228">
        <v>0</v>
      </c>
      <c r="AW38" s="228">
        <v>0</v>
      </c>
      <c r="AX38" s="228">
        <v>0</v>
      </c>
      <c r="AY38" s="228">
        <v>0</v>
      </c>
      <c r="AZ38" s="228">
        <v>0</v>
      </c>
      <c r="BA38" s="228">
        <v>0</v>
      </c>
      <c r="BB38" s="228">
        <v>0</v>
      </c>
      <c r="BC38" s="228">
        <v>0</v>
      </c>
      <c r="BD38" s="228">
        <v>0</v>
      </c>
    </row>
    <row r="39" spans="1:65">
      <c r="A39" s="775" t="s">
        <v>305</v>
      </c>
      <c r="B39" s="775" t="str">
        <f>Table8!A39</f>
        <v>LATVIA</v>
      </c>
      <c r="C39" s="775"/>
      <c r="D39" s="769" t="s">
        <v>583</v>
      </c>
      <c r="E39" s="621">
        <v>0</v>
      </c>
      <c r="F39" s="621">
        <v>0</v>
      </c>
      <c r="G39" s="621">
        <v>0</v>
      </c>
      <c r="H39" s="621">
        <v>0</v>
      </c>
      <c r="I39" s="621">
        <v>0</v>
      </c>
      <c r="J39" s="621">
        <v>0</v>
      </c>
      <c r="K39" s="621">
        <v>0</v>
      </c>
      <c r="L39" s="621">
        <v>0</v>
      </c>
      <c r="M39" s="621">
        <v>0</v>
      </c>
      <c r="N39" s="621">
        <v>0</v>
      </c>
      <c r="O39" s="621">
        <v>0</v>
      </c>
      <c r="P39" s="621">
        <v>0</v>
      </c>
      <c r="Q39" s="621">
        <v>0</v>
      </c>
      <c r="R39" s="621">
        <v>0</v>
      </c>
      <c r="S39" s="621">
        <v>0</v>
      </c>
      <c r="T39" s="621">
        <v>0</v>
      </c>
      <c r="U39" s="621">
        <v>0</v>
      </c>
      <c r="V39" s="621">
        <v>0</v>
      </c>
      <c r="W39" s="621">
        <v>0</v>
      </c>
      <c r="X39" s="621">
        <v>0</v>
      </c>
      <c r="Y39" s="621">
        <v>0</v>
      </c>
      <c r="Z39" s="621">
        <v>0</v>
      </c>
      <c r="AA39" s="621">
        <v>0</v>
      </c>
      <c r="AB39" s="621">
        <v>0</v>
      </c>
      <c r="AC39" s="1086" t="s">
        <v>2344</v>
      </c>
      <c r="AF39" s="784" t="e">
        <f>#REF!</f>
        <v>#REF!</v>
      </c>
      <c r="AG39" s="228">
        <v>0</v>
      </c>
      <c r="AH39" s="228">
        <v>0</v>
      </c>
      <c r="AI39" s="262">
        <v>0</v>
      </c>
      <c r="AJ39" s="228">
        <v>0</v>
      </c>
      <c r="AK39" s="228">
        <v>0</v>
      </c>
      <c r="AL39" s="228">
        <v>0</v>
      </c>
      <c r="AM39" s="228">
        <v>0</v>
      </c>
      <c r="AN39" s="228">
        <v>0</v>
      </c>
      <c r="AO39" s="228">
        <v>0</v>
      </c>
      <c r="AP39" s="228">
        <v>0</v>
      </c>
      <c r="AQ39" s="228">
        <v>0</v>
      </c>
      <c r="AR39" s="228">
        <v>0</v>
      </c>
      <c r="AS39" s="228">
        <v>0</v>
      </c>
      <c r="AT39" s="228">
        <v>0</v>
      </c>
      <c r="AU39" s="228">
        <v>0</v>
      </c>
      <c r="AV39" s="228">
        <v>0</v>
      </c>
      <c r="AW39" s="228">
        <v>0</v>
      </c>
      <c r="AX39" s="228">
        <v>0</v>
      </c>
      <c r="AY39" s="228">
        <v>0</v>
      </c>
      <c r="AZ39" s="228">
        <v>0</v>
      </c>
      <c r="BA39" s="228">
        <v>0</v>
      </c>
      <c r="BB39" s="228">
        <v>0</v>
      </c>
      <c r="BC39" s="228">
        <v>0</v>
      </c>
      <c r="BD39" s="228">
        <v>0</v>
      </c>
    </row>
    <row r="40" spans="1:65">
      <c r="A40" s="775" t="s">
        <v>305</v>
      </c>
      <c r="B40" s="775" t="str">
        <f>Table8!A40</f>
        <v>LEBANON</v>
      </c>
      <c r="C40" s="775"/>
      <c r="D40" s="769" t="s">
        <v>583</v>
      </c>
      <c r="E40" s="621">
        <v>0</v>
      </c>
      <c r="F40" s="621">
        <v>0</v>
      </c>
      <c r="G40" s="621">
        <v>0</v>
      </c>
      <c r="H40" s="621">
        <v>0</v>
      </c>
      <c r="I40" s="621">
        <v>0</v>
      </c>
      <c r="J40" s="621">
        <v>0</v>
      </c>
      <c r="K40" s="621">
        <v>0</v>
      </c>
      <c r="L40" s="621">
        <v>0</v>
      </c>
      <c r="M40" s="621">
        <v>0</v>
      </c>
      <c r="N40" s="621">
        <v>0</v>
      </c>
      <c r="O40" s="621">
        <v>0</v>
      </c>
      <c r="P40" s="621">
        <v>0</v>
      </c>
      <c r="Q40" s="621">
        <v>0</v>
      </c>
      <c r="R40" s="621">
        <v>0</v>
      </c>
      <c r="S40" s="621">
        <v>0</v>
      </c>
      <c r="T40" s="621">
        <v>0</v>
      </c>
      <c r="U40" s="621">
        <v>0</v>
      </c>
      <c r="V40" s="621">
        <v>0</v>
      </c>
      <c r="W40" s="621">
        <v>0</v>
      </c>
      <c r="X40" s="621">
        <v>0</v>
      </c>
      <c r="Y40" s="621">
        <v>0</v>
      </c>
      <c r="Z40" s="621">
        <v>0</v>
      </c>
      <c r="AA40" s="621">
        <v>0</v>
      </c>
      <c r="AB40" s="621">
        <v>0</v>
      </c>
      <c r="AC40" s="1086" t="s">
        <v>2345</v>
      </c>
      <c r="AF40" s="784" t="e">
        <f>#REF!</f>
        <v>#REF!</v>
      </c>
      <c r="AG40" s="228">
        <v>0</v>
      </c>
      <c r="AH40" s="228">
        <v>0</v>
      </c>
      <c r="AI40" s="262">
        <v>0</v>
      </c>
      <c r="AJ40" s="228">
        <v>0</v>
      </c>
      <c r="AK40" s="228">
        <v>0</v>
      </c>
      <c r="AL40" s="228">
        <v>0</v>
      </c>
      <c r="AM40" s="228">
        <v>0</v>
      </c>
      <c r="AN40" s="228">
        <v>0</v>
      </c>
      <c r="AO40" s="228">
        <v>0</v>
      </c>
      <c r="AP40" s="228">
        <v>0</v>
      </c>
      <c r="AQ40" s="228">
        <v>0</v>
      </c>
      <c r="AR40" s="228">
        <v>0</v>
      </c>
      <c r="AS40" s="228">
        <v>0</v>
      </c>
      <c r="AT40" s="228">
        <v>0</v>
      </c>
      <c r="AU40" s="228">
        <v>0</v>
      </c>
      <c r="AV40" s="228">
        <v>0</v>
      </c>
      <c r="AW40" s="228">
        <v>0</v>
      </c>
      <c r="AX40" s="228">
        <v>0</v>
      </c>
      <c r="AY40" s="228">
        <v>0</v>
      </c>
      <c r="AZ40" s="228">
        <v>0</v>
      </c>
      <c r="BA40" s="228">
        <v>0</v>
      </c>
      <c r="BB40" s="228">
        <v>0</v>
      </c>
      <c r="BC40" s="228">
        <v>0</v>
      </c>
      <c r="BD40" s="228">
        <v>0</v>
      </c>
    </row>
    <row r="41" spans="1:65">
      <c r="A41" s="775" t="s">
        <v>305</v>
      </c>
      <c r="B41" s="775" t="str">
        <f>Table8!A41</f>
        <v>LITHUANIA</v>
      </c>
      <c r="C41" s="775"/>
      <c r="D41" s="769" t="s">
        <v>583</v>
      </c>
      <c r="E41" s="621">
        <v>0</v>
      </c>
      <c r="F41" s="621">
        <v>0</v>
      </c>
      <c r="G41" s="621">
        <v>0</v>
      </c>
      <c r="H41" s="621">
        <v>0</v>
      </c>
      <c r="I41" s="621">
        <v>0</v>
      </c>
      <c r="J41" s="621">
        <v>0</v>
      </c>
      <c r="K41" s="621">
        <v>0</v>
      </c>
      <c r="L41" s="621">
        <v>0</v>
      </c>
      <c r="M41" s="621">
        <v>0</v>
      </c>
      <c r="N41" s="621">
        <v>0</v>
      </c>
      <c r="O41" s="621">
        <v>0</v>
      </c>
      <c r="P41" s="621">
        <v>0</v>
      </c>
      <c r="Q41" s="621">
        <v>0</v>
      </c>
      <c r="R41" s="621">
        <v>0</v>
      </c>
      <c r="S41" s="621">
        <v>0</v>
      </c>
      <c r="T41" s="621">
        <v>0</v>
      </c>
      <c r="U41" s="621">
        <v>0</v>
      </c>
      <c r="V41" s="621">
        <v>0</v>
      </c>
      <c r="W41" s="621">
        <v>0</v>
      </c>
      <c r="X41" s="621">
        <v>0</v>
      </c>
      <c r="Y41" s="621">
        <v>0</v>
      </c>
      <c r="Z41" s="621">
        <v>0</v>
      </c>
      <c r="AA41" s="621">
        <v>0</v>
      </c>
      <c r="AB41" s="621">
        <v>0</v>
      </c>
      <c r="AC41" s="1086" t="s">
        <v>2346</v>
      </c>
      <c r="AF41" s="784" t="e">
        <f>#REF!</f>
        <v>#REF!</v>
      </c>
      <c r="AG41" s="228">
        <v>0</v>
      </c>
      <c r="AH41" s="228">
        <v>0</v>
      </c>
      <c r="AI41" s="262">
        <v>0</v>
      </c>
      <c r="AJ41" s="228">
        <v>0</v>
      </c>
      <c r="AK41" s="228">
        <v>0</v>
      </c>
      <c r="AL41" s="228">
        <v>0</v>
      </c>
      <c r="AM41" s="228">
        <v>0</v>
      </c>
      <c r="AN41" s="228">
        <v>0</v>
      </c>
      <c r="AO41" s="228">
        <v>0</v>
      </c>
      <c r="AP41" s="228">
        <v>0</v>
      </c>
      <c r="AQ41" s="228">
        <v>0</v>
      </c>
      <c r="AR41" s="228">
        <v>0</v>
      </c>
      <c r="AS41" s="228">
        <v>0</v>
      </c>
      <c r="AT41" s="228">
        <v>0</v>
      </c>
      <c r="AU41" s="228">
        <v>0</v>
      </c>
      <c r="AV41" s="228">
        <v>0</v>
      </c>
      <c r="AW41" s="228">
        <v>0</v>
      </c>
      <c r="AX41" s="228">
        <v>0</v>
      </c>
      <c r="AY41" s="228">
        <v>0</v>
      </c>
      <c r="AZ41" s="228">
        <v>0</v>
      </c>
      <c r="BA41" s="228">
        <v>0</v>
      </c>
      <c r="BB41" s="228">
        <v>0</v>
      </c>
      <c r="BC41" s="228">
        <v>0</v>
      </c>
      <c r="BD41" s="228">
        <v>0</v>
      </c>
    </row>
    <row r="42" spans="1:65">
      <c r="A42" s="775" t="s">
        <v>305</v>
      </c>
      <c r="B42" s="775" t="str">
        <f>Table8!A42</f>
        <v>LUXEMBOU</v>
      </c>
      <c r="C42" s="775"/>
      <c r="D42" s="769" t="s">
        <v>583</v>
      </c>
      <c r="E42" s="621">
        <v>0</v>
      </c>
      <c r="F42" s="621">
        <v>0</v>
      </c>
      <c r="G42" s="621">
        <v>0</v>
      </c>
      <c r="H42" s="621">
        <v>0</v>
      </c>
      <c r="I42" s="621">
        <v>0</v>
      </c>
      <c r="J42" s="621">
        <v>0</v>
      </c>
      <c r="K42" s="621">
        <v>0</v>
      </c>
      <c r="L42" s="621">
        <v>0</v>
      </c>
      <c r="M42" s="621">
        <v>0</v>
      </c>
      <c r="N42" s="621">
        <v>0</v>
      </c>
      <c r="O42" s="621">
        <v>0</v>
      </c>
      <c r="P42" s="621">
        <v>0</v>
      </c>
      <c r="Q42" s="621">
        <v>0</v>
      </c>
      <c r="R42" s="621">
        <v>0</v>
      </c>
      <c r="S42" s="621">
        <v>0</v>
      </c>
      <c r="T42" s="621">
        <v>0</v>
      </c>
      <c r="U42" s="621">
        <v>0</v>
      </c>
      <c r="V42" s="621">
        <v>0</v>
      </c>
      <c r="W42" s="621">
        <v>0</v>
      </c>
      <c r="X42" s="621">
        <v>0</v>
      </c>
      <c r="Y42" s="621">
        <v>0</v>
      </c>
      <c r="Z42" s="621">
        <v>0</v>
      </c>
      <c r="AA42" s="621">
        <v>0</v>
      </c>
      <c r="AB42" s="621">
        <v>0</v>
      </c>
      <c r="AC42" s="1086" t="s">
        <v>2347</v>
      </c>
      <c r="AF42" s="784" t="e">
        <f>#REF!</f>
        <v>#REF!</v>
      </c>
      <c r="AG42" s="228">
        <v>0</v>
      </c>
      <c r="AH42" s="228">
        <v>0</v>
      </c>
      <c r="AI42" s="262">
        <v>0</v>
      </c>
      <c r="AJ42" s="228">
        <v>0</v>
      </c>
      <c r="AK42" s="228">
        <v>0</v>
      </c>
      <c r="AL42" s="228">
        <v>0</v>
      </c>
      <c r="AM42" s="228">
        <v>0</v>
      </c>
      <c r="AN42" s="228">
        <v>0</v>
      </c>
      <c r="AO42" s="228">
        <v>0</v>
      </c>
      <c r="AP42" s="228">
        <v>0</v>
      </c>
      <c r="AQ42" s="228">
        <v>0</v>
      </c>
      <c r="AR42" s="228">
        <v>0</v>
      </c>
      <c r="AS42" s="228">
        <v>0</v>
      </c>
      <c r="AT42" s="228">
        <v>0</v>
      </c>
      <c r="AU42" s="228">
        <v>0</v>
      </c>
      <c r="AV42" s="228">
        <v>0</v>
      </c>
      <c r="AW42" s="228">
        <v>0</v>
      </c>
      <c r="AX42" s="228">
        <v>0</v>
      </c>
      <c r="AY42" s="228">
        <v>0</v>
      </c>
      <c r="AZ42" s="228">
        <v>0</v>
      </c>
      <c r="BA42" s="228">
        <v>0</v>
      </c>
      <c r="BB42" s="228">
        <v>0</v>
      </c>
      <c r="BC42" s="228">
        <v>0</v>
      </c>
      <c r="BD42" s="228">
        <v>0</v>
      </c>
    </row>
    <row r="43" spans="1:65">
      <c r="A43" s="775" t="s">
        <v>305</v>
      </c>
      <c r="B43" s="775" t="str">
        <f>Table8!A43</f>
        <v>MALTA</v>
      </c>
      <c r="C43" s="775"/>
      <c r="D43" s="769" t="s">
        <v>583</v>
      </c>
      <c r="E43" s="621">
        <v>0</v>
      </c>
      <c r="F43" s="621">
        <v>0</v>
      </c>
      <c r="G43" s="621">
        <v>0</v>
      </c>
      <c r="H43" s="621">
        <v>0</v>
      </c>
      <c r="I43" s="621">
        <v>0</v>
      </c>
      <c r="J43" s="621">
        <v>0</v>
      </c>
      <c r="K43" s="621">
        <v>0</v>
      </c>
      <c r="L43" s="621">
        <v>0</v>
      </c>
      <c r="M43" s="621">
        <v>0</v>
      </c>
      <c r="N43" s="621">
        <v>0</v>
      </c>
      <c r="O43" s="621">
        <v>0</v>
      </c>
      <c r="P43" s="621">
        <v>0</v>
      </c>
      <c r="Q43" s="621">
        <v>0</v>
      </c>
      <c r="R43" s="621">
        <v>0</v>
      </c>
      <c r="S43" s="621">
        <v>0</v>
      </c>
      <c r="T43" s="621">
        <v>0</v>
      </c>
      <c r="U43" s="621">
        <v>0</v>
      </c>
      <c r="V43" s="621">
        <v>0</v>
      </c>
      <c r="W43" s="621">
        <v>0</v>
      </c>
      <c r="X43" s="621">
        <v>0</v>
      </c>
      <c r="Y43" s="621">
        <v>0</v>
      </c>
      <c r="Z43" s="621">
        <v>0</v>
      </c>
      <c r="AA43" s="621">
        <v>0</v>
      </c>
      <c r="AB43" s="621">
        <v>0</v>
      </c>
      <c r="AC43" s="1086" t="s">
        <v>2348</v>
      </c>
      <c r="AF43" s="784" t="e">
        <f>#REF!</f>
        <v>#REF!</v>
      </c>
      <c r="AG43" s="228">
        <v>0</v>
      </c>
      <c r="AH43" s="228">
        <v>0</v>
      </c>
      <c r="AI43" s="262">
        <v>0</v>
      </c>
      <c r="AJ43" s="228">
        <v>0</v>
      </c>
      <c r="AK43" s="228">
        <v>0</v>
      </c>
      <c r="AL43" s="228">
        <v>0</v>
      </c>
      <c r="AM43" s="228">
        <v>0</v>
      </c>
      <c r="AN43" s="228">
        <v>0</v>
      </c>
      <c r="AO43" s="228">
        <v>0</v>
      </c>
      <c r="AP43" s="228">
        <v>0</v>
      </c>
      <c r="AQ43" s="228">
        <v>0</v>
      </c>
      <c r="AR43" s="228">
        <v>0</v>
      </c>
      <c r="AS43" s="228">
        <v>0</v>
      </c>
      <c r="AT43" s="228">
        <v>0</v>
      </c>
      <c r="AU43" s="228">
        <v>0</v>
      </c>
      <c r="AV43" s="228">
        <v>0</v>
      </c>
      <c r="AW43" s="228">
        <v>0</v>
      </c>
      <c r="AX43" s="228">
        <v>0</v>
      </c>
      <c r="AY43" s="228">
        <v>0</v>
      </c>
      <c r="AZ43" s="228">
        <v>0</v>
      </c>
      <c r="BA43" s="228">
        <v>0</v>
      </c>
      <c r="BB43" s="228">
        <v>0</v>
      </c>
      <c r="BC43" s="228">
        <v>0</v>
      </c>
      <c r="BD43" s="228">
        <v>0</v>
      </c>
    </row>
    <row r="44" spans="1:65">
      <c r="A44" s="775" t="s">
        <v>305</v>
      </c>
      <c r="B44" s="775" t="str">
        <f>Table8!A44</f>
        <v>MEXICO</v>
      </c>
      <c r="C44" s="775"/>
      <c r="D44" s="769" t="s">
        <v>583</v>
      </c>
      <c r="E44" s="621">
        <v>0</v>
      </c>
      <c r="F44" s="621">
        <v>0</v>
      </c>
      <c r="G44" s="621">
        <v>0</v>
      </c>
      <c r="H44" s="621">
        <v>0</v>
      </c>
      <c r="I44" s="621">
        <v>0</v>
      </c>
      <c r="J44" s="621">
        <v>0</v>
      </c>
      <c r="K44" s="621">
        <v>0</v>
      </c>
      <c r="L44" s="621">
        <v>0</v>
      </c>
      <c r="M44" s="621">
        <v>0</v>
      </c>
      <c r="N44" s="621">
        <v>0</v>
      </c>
      <c r="O44" s="621">
        <v>0</v>
      </c>
      <c r="P44" s="621">
        <v>0</v>
      </c>
      <c r="Q44" s="621">
        <v>0</v>
      </c>
      <c r="R44" s="621">
        <v>0</v>
      </c>
      <c r="S44" s="621">
        <v>0</v>
      </c>
      <c r="T44" s="621">
        <v>0</v>
      </c>
      <c r="U44" s="621">
        <v>0</v>
      </c>
      <c r="V44" s="621">
        <v>0</v>
      </c>
      <c r="W44" s="621">
        <v>0</v>
      </c>
      <c r="X44" s="621">
        <v>0</v>
      </c>
      <c r="Y44" s="621">
        <v>0</v>
      </c>
      <c r="Z44" s="621">
        <v>0</v>
      </c>
      <c r="AA44" s="621">
        <v>0</v>
      </c>
      <c r="AB44" s="621">
        <v>0</v>
      </c>
      <c r="AC44" s="1086" t="s">
        <v>2349</v>
      </c>
      <c r="AF44" s="784" t="e">
        <f>#REF!</f>
        <v>#REF!</v>
      </c>
      <c r="AG44" s="228">
        <v>0</v>
      </c>
      <c r="AH44" s="228">
        <v>0</v>
      </c>
      <c r="AI44" s="262">
        <v>0</v>
      </c>
      <c r="AJ44" s="228">
        <v>0</v>
      </c>
      <c r="AK44" s="228">
        <v>0</v>
      </c>
      <c r="AL44" s="228">
        <v>0</v>
      </c>
      <c r="AM44" s="228">
        <v>0</v>
      </c>
      <c r="AN44" s="228">
        <v>0</v>
      </c>
      <c r="AO44" s="228">
        <v>0</v>
      </c>
      <c r="AP44" s="228">
        <v>0</v>
      </c>
      <c r="AQ44" s="228">
        <v>0</v>
      </c>
      <c r="AR44" s="228">
        <v>0</v>
      </c>
      <c r="AS44" s="228">
        <v>0</v>
      </c>
      <c r="AT44" s="228">
        <v>0</v>
      </c>
      <c r="AU44" s="228">
        <v>0</v>
      </c>
      <c r="AV44" s="228">
        <v>0</v>
      </c>
      <c r="AW44" s="228">
        <v>0</v>
      </c>
      <c r="AX44" s="228">
        <v>0</v>
      </c>
      <c r="AY44" s="228">
        <v>0</v>
      </c>
      <c r="AZ44" s="228">
        <v>0</v>
      </c>
      <c r="BA44" s="228">
        <v>0</v>
      </c>
      <c r="BB44" s="228">
        <v>0</v>
      </c>
      <c r="BC44" s="228">
        <v>0</v>
      </c>
      <c r="BD44" s="228">
        <v>0</v>
      </c>
    </row>
    <row r="45" spans="1:65">
      <c r="A45" s="775" t="s">
        <v>305</v>
      </c>
      <c r="B45" s="775" t="str">
        <f>Table8!A45</f>
        <v>MOLDOVA</v>
      </c>
      <c r="C45" s="775"/>
      <c r="D45" s="769" t="s">
        <v>583</v>
      </c>
      <c r="E45" s="621">
        <v>0</v>
      </c>
      <c r="F45" s="621">
        <v>0</v>
      </c>
      <c r="G45" s="621">
        <v>0</v>
      </c>
      <c r="H45" s="621">
        <v>0</v>
      </c>
      <c r="I45" s="621">
        <v>0</v>
      </c>
      <c r="J45" s="621">
        <v>0</v>
      </c>
      <c r="K45" s="621">
        <v>0</v>
      </c>
      <c r="L45" s="621">
        <v>0</v>
      </c>
      <c r="M45" s="621">
        <v>0</v>
      </c>
      <c r="N45" s="621">
        <v>0</v>
      </c>
      <c r="O45" s="621">
        <v>0</v>
      </c>
      <c r="P45" s="621">
        <v>0</v>
      </c>
      <c r="Q45" s="621">
        <v>0</v>
      </c>
      <c r="R45" s="621">
        <v>0</v>
      </c>
      <c r="S45" s="621">
        <v>0</v>
      </c>
      <c r="T45" s="621">
        <v>0</v>
      </c>
      <c r="U45" s="621">
        <v>0</v>
      </c>
      <c r="V45" s="621">
        <v>0</v>
      </c>
      <c r="W45" s="621">
        <v>0</v>
      </c>
      <c r="X45" s="621">
        <v>0</v>
      </c>
      <c r="Y45" s="621">
        <v>0</v>
      </c>
      <c r="Z45" s="621">
        <v>0</v>
      </c>
      <c r="AA45" s="621">
        <v>0</v>
      </c>
      <c r="AB45" s="621">
        <v>0</v>
      </c>
      <c r="AC45" s="1086" t="s">
        <v>2350</v>
      </c>
      <c r="AF45" s="784" t="e">
        <f>#REF!</f>
        <v>#REF!</v>
      </c>
      <c r="AG45" s="228">
        <v>0</v>
      </c>
      <c r="AH45" s="228">
        <v>0</v>
      </c>
      <c r="AI45" s="262">
        <v>0</v>
      </c>
      <c r="AJ45" s="228">
        <v>0</v>
      </c>
      <c r="AK45" s="228">
        <v>0</v>
      </c>
      <c r="AL45" s="228">
        <v>0</v>
      </c>
      <c r="AM45" s="228">
        <v>0</v>
      </c>
      <c r="AN45" s="228">
        <v>0</v>
      </c>
      <c r="AO45" s="228">
        <v>0</v>
      </c>
      <c r="AP45" s="228">
        <v>0</v>
      </c>
      <c r="AQ45" s="228">
        <v>0</v>
      </c>
      <c r="AR45" s="228">
        <v>0</v>
      </c>
      <c r="AS45" s="228">
        <v>0</v>
      </c>
      <c r="AT45" s="228">
        <v>0</v>
      </c>
      <c r="AU45" s="228">
        <v>0</v>
      </c>
      <c r="AV45" s="228">
        <v>0</v>
      </c>
      <c r="AW45" s="228">
        <v>0</v>
      </c>
      <c r="AX45" s="228">
        <v>0</v>
      </c>
      <c r="AY45" s="228">
        <v>0</v>
      </c>
      <c r="AZ45" s="228">
        <v>0</v>
      </c>
      <c r="BA45" s="228">
        <v>0</v>
      </c>
      <c r="BB45" s="228">
        <v>0</v>
      </c>
      <c r="BC45" s="228">
        <v>0</v>
      </c>
      <c r="BD45" s="228">
        <v>0</v>
      </c>
    </row>
    <row r="46" spans="1:65">
      <c r="A46" s="775" t="s">
        <v>305</v>
      </c>
      <c r="B46" s="775" t="str">
        <f>Table8!A46</f>
        <v>MONTENEGRO</v>
      </c>
      <c r="C46" s="775"/>
      <c r="D46" s="769" t="s">
        <v>583</v>
      </c>
      <c r="E46" s="621">
        <v>0</v>
      </c>
      <c r="F46" s="621">
        <v>0</v>
      </c>
      <c r="G46" s="621">
        <v>0</v>
      </c>
      <c r="H46" s="621">
        <v>0</v>
      </c>
      <c r="I46" s="621">
        <v>0</v>
      </c>
      <c r="J46" s="621">
        <v>0</v>
      </c>
      <c r="K46" s="621">
        <v>0</v>
      </c>
      <c r="L46" s="621">
        <v>0</v>
      </c>
      <c r="M46" s="621">
        <v>0</v>
      </c>
      <c r="N46" s="621">
        <v>0</v>
      </c>
      <c r="O46" s="621">
        <v>0</v>
      </c>
      <c r="P46" s="621">
        <v>0</v>
      </c>
      <c r="Q46" s="621">
        <v>0</v>
      </c>
      <c r="R46" s="621">
        <v>0</v>
      </c>
      <c r="S46" s="621">
        <v>0</v>
      </c>
      <c r="T46" s="621">
        <v>0</v>
      </c>
      <c r="U46" s="621">
        <v>0</v>
      </c>
      <c r="V46" s="621">
        <v>0</v>
      </c>
      <c r="W46" s="621">
        <v>0</v>
      </c>
      <c r="X46" s="621">
        <v>0</v>
      </c>
      <c r="Y46" s="621">
        <v>0</v>
      </c>
      <c r="Z46" s="621">
        <v>0</v>
      </c>
      <c r="AA46" s="621">
        <v>0</v>
      </c>
      <c r="AB46" s="621">
        <v>0</v>
      </c>
      <c r="AC46" s="1086" t="s">
        <v>2351</v>
      </c>
      <c r="AF46" s="784" t="e">
        <f>#REF!</f>
        <v>#REF!</v>
      </c>
      <c r="AG46" s="228">
        <v>0</v>
      </c>
      <c r="AH46" s="228">
        <v>0</v>
      </c>
      <c r="AI46" s="262">
        <v>0</v>
      </c>
      <c r="AJ46" s="228">
        <v>0</v>
      </c>
      <c r="AK46" s="228">
        <v>0</v>
      </c>
      <c r="AL46" s="228">
        <v>0</v>
      </c>
      <c r="AM46" s="228">
        <v>0</v>
      </c>
      <c r="AN46" s="228">
        <v>0</v>
      </c>
      <c r="AO46" s="228">
        <v>0</v>
      </c>
      <c r="AP46" s="228">
        <v>0</v>
      </c>
      <c r="AQ46" s="228">
        <v>0</v>
      </c>
      <c r="AR46" s="228">
        <v>0</v>
      </c>
      <c r="AS46" s="228">
        <v>0</v>
      </c>
      <c r="AT46" s="228">
        <v>0</v>
      </c>
      <c r="AU46" s="228">
        <v>0</v>
      </c>
      <c r="AV46" s="228">
        <v>0</v>
      </c>
      <c r="AW46" s="228">
        <v>0</v>
      </c>
      <c r="AX46" s="228">
        <v>0</v>
      </c>
      <c r="AY46" s="228">
        <v>0</v>
      </c>
      <c r="AZ46" s="228">
        <v>0</v>
      </c>
      <c r="BA46" s="228">
        <v>0</v>
      </c>
      <c r="BB46" s="228">
        <v>0</v>
      </c>
      <c r="BC46" s="228">
        <v>0</v>
      </c>
      <c r="BD46" s="228">
        <v>0</v>
      </c>
    </row>
    <row r="47" spans="1:65">
      <c r="A47" s="775" t="s">
        <v>305</v>
      </c>
      <c r="B47" s="775" t="str">
        <f>Table8!A47</f>
        <v>NETHLAND</v>
      </c>
      <c r="C47" s="775"/>
      <c r="D47" s="769" t="s">
        <v>583</v>
      </c>
      <c r="E47" s="621">
        <v>0</v>
      </c>
      <c r="F47" s="621">
        <v>0</v>
      </c>
      <c r="G47" s="621">
        <v>0</v>
      </c>
      <c r="H47" s="621">
        <v>0</v>
      </c>
      <c r="I47" s="621">
        <v>0</v>
      </c>
      <c r="J47" s="621">
        <v>0</v>
      </c>
      <c r="K47" s="621">
        <v>0</v>
      </c>
      <c r="L47" s="621">
        <v>0</v>
      </c>
      <c r="M47" s="621">
        <v>0</v>
      </c>
      <c r="N47" s="621">
        <v>0</v>
      </c>
      <c r="O47" s="621">
        <v>0</v>
      </c>
      <c r="P47" s="621">
        <v>0</v>
      </c>
      <c r="Q47" s="621">
        <v>0</v>
      </c>
      <c r="R47" s="621">
        <v>0</v>
      </c>
      <c r="S47" s="621">
        <v>0</v>
      </c>
      <c r="T47" s="621">
        <v>0</v>
      </c>
      <c r="U47" s="621">
        <v>0</v>
      </c>
      <c r="V47" s="621">
        <v>0</v>
      </c>
      <c r="W47" s="621">
        <v>0</v>
      </c>
      <c r="X47" s="621">
        <v>0</v>
      </c>
      <c r="Y47" s="621">
        <v>0</v>
      </c>
      <c r="Z47" s="621">
        <v>0</v>
      </c>
      <c r="AA47" s="621">
        <v>0</v>
      </c>
      <c r="AB47" s="621">
        <v>0</v>
      </c>
      <c r="AC47" s="1086" t="s">
        <v>2352</v>
      </c>
      <c r="AF47" s="784" t="e">
        <f>#REF!</f>
        <v>#REF!</v>
      </c>
      <c r="AG47" s="228">
        <v>0</v>
      </c>
      <c r="AH47" s="228">
        <v>0</v>
      </c>
      <c r="AI47" s="262">
        <v>0</v>
      </c>
      <c r="AJ47" s="228">
        <v>0</v>
      </c>
      <c r="AK47" s="228">
        <v>0</v>
      </c>
      <c r="AL47" s="228">
        <v>0</v>
      </c>
      <c r="AM47" s="228">
        <v>0</v>
      </c>
      <c r="AN47" s="228">
        <v>0</v>
      </c>
      <c r="AO47" s="228">
        <v>0</v>
      </c>
      <c r="AP47" s="228">
        <v>0</v>
      </c>
      <c r="AQ47" s="228">
        <v>0</v>
      </c>
      <c r="AR47" s="228">
        <v>0</v>
      </c>
      <c r="AS47" s="228">
        <v>0</v>
      </c>
      <c r="AT47" s="228">
        <v>0</v>
      </c>
      <c r="AU47" s="228">
        <v>0</v>
      </c>
      <c r="AV47" s="228">
        <v>0</v>
      </c>
      <c r="AW47" s="228">
        <v>0</v>
      </c>
      <c r="AX47" s="228">
        <v>0</v>
      </c>
      <c r="AY47" s="228">
        <v>0</v>
      </c>
      <c r="AZ47" s="228">
        <v>0</v>
      </c>
      <c r="BA47" s="228">
        <v>0</v>
      </c>
      <c r="BB47" s="228">
        <v>0</v>
      </c>
      <c r="BC47" s="228">
        <v>0</v>
      </c>
      <c r="BD47" s="228">
        <v>0</v>
      </c>
    </row>
    <row r="48" spans="1:65">
      <c r="A48" s="775" t="s">
        <v>305</v>
      </c>
      <c r="B48" s="775" t="str">
        <f>Table8!A48</f>
        <v>NORWAY</v>
      </c>
      <c r="C48" s="775"/>
      <c r="D48" s="769" t="s">
        <v>583</v>
      </c>
      <c r="E48" s="621">
        <v>0</v>
      </c>
      <c r="F48" s="621">
        <v>0</v>
      </c>
      <c r="G48" s="621">
        <v>0</v>
      </c>
      <c r="H48" s="621">
        <v>0</v>
      </c>
      <c r="I48" s="621">
        <v>0</v>
      </c>
      <c r="J48" s="621">
        <v>0</v>
      </c>
      <c r="K48" s="621">
        <v>0</v>
      </c>
      <c r="L48" s="621">
        <v>0</v>
      </c>
      <c r="M48" s="621">
        <v>0</v>
      </c>
      <c r="N48" s="621">
        <v>0</v>
      </c>
      <c r="O48" s="621">
        <v>0</v>
      </c>
      <c r="P48" s="621">
        <v>0</v>
      </c>
      <c r="Q48" s="621">
        <v>0</v>
      </c>
      <c r="R48" s="621">
        <v>0</v>
      </c>
      <c r="S48" s="621">
        <v>0</v>
      </c>
      <c r="T48" s="621">
        <v>0</v>
      </c>
      <c r="U48" s="621">
        <v>0</v>
      </c>
      <c r="V48" s="621">
        <v>0</v>
      </c>
      <c r="W48" s="621">
        <v>0</v>
      </c>
      <c r="X48" s="621">
        <v>0</v>
      </c>
      <c r="Y48" s="621">
        <v>0</v>
      </c>
      <c r="Z48" s="621">
        <v>0</v>
      </c>
      <c r="AA48" s="621">
        <v>0</v>
      </c>
      <c r="AB48" s="621">
        <v>0</v>
      </c>
      <c r="AC48" s="1086" t="s">
        <v>2353</v>
      </c>
      <c r="AF48" s="784" t="e">
        <f>#REF!</f>
        <v>#REF!</v>
      </c>
      <c r="AG48" s="228">
        <v>0</v>
      </c>
      <c r="AH48" s="228">
        <v>0</v>
      </c>
      <c r="AI48" s="262">
        <v>0</v>
      </c>
      <c r="AJ48" s="228">
        <v>0</v>
      </c>
      <c r="AK48" s="228">
        <v>0</v>
      </c>
      <c r="AL48" s="228">
        <v>0</v>
      </c>
      <c r="AM48" s="228">
        <v>0</v>
      </c>
      <c r="AN48" s="228">
        <v>0</v>
      </c>
      <c r="AO48" s="228">
        <v>0</v>
      </c>
      <c r="AP48" s="228">
        <v>0</v>
      </c>
      <c r="AQ48" s="228">
        <v>0</v>
      </c>
      <c r="AR48" s="228">
        <v>0</v>
      </c>
      <c r="AS48" s="228">
        <v>0</v>
      </c>
      <c r="AT48" s="228">
        <v>0</v>
      </c>
      <c r="AU48" s="228">
        <v>0</v>
      </c>
      <c r="AV48" s="228">
        <v>0</v>
      </c>
      <c r="AW48" s="228">
        <v>0</v>
      </c>
      <c r="AX48" s="228">
        <v>0</v>
      </c>
      <c r="AY48" s="228">
        <v>0</v>
      </c>
      <c r="AZ48" s="228">
        <v>0</v>
      </c>
      <c r="BA48" s="228">
        <v>0</v>
      </c>
      <c r="BB48" s="228">
        <v>0</v>
      </c>
      <c r="BC48" s="228">
        <v>0</v>
      </c>
      <c r="BD48" s="228">
        <v>0</v>
      </c>
    </row>
    <row r="49" spans="1:56">
      <c r="A49" s="775" t="s">
        <v>305</v>
      </c>
      <c r="B49" s="775" t="str">
        <f>Table8!A49</f>
        <v>PERU</v>
      </c>
      <c r="C49" s="775"/>
      <c r="D49" s="769" t="s">
        <v>583</v>
      </c>
      <c r="E49" s="621">
        <v>0</v>
      </c>
      <c r="F49" s="621">
        <v>0</v>
      </c>
      <c r="G49" s="621">
        <v>0</v>
      </c>
      <c r="H49" s="621">
        <v>0</v>
      </c>
      <c r="I49" s="621">
        <v>0</v>
      </c>
      <c r="J49" s="621">
        <v>0</v>
      </c>
      <c r="K49" s="621">
        <v>0</v>
      </c>
      <c r="L49" s="621">
        <v>0</v>
      </c>
      <c r="M49" s="621">
        <v>0</v>
      </c>
      <c r="N49" s="621">
        <v>0</v>
      </c>
      <c r="O49" s="621">
        <v>0</v>
      </c>
      <c r="P49" s="621">
        <v>0</v>
      </c>
      <c r="Q49" s="621">
        <v>0</v>
      </c>
      <c r="R49" s="621">
        <v>0</v>
      </c>
      <c r="S49" s="621">
        <v>0</v>
      </c>
      <c r="T49" s="621">
        <v>0</v>
      </c>
      <c r="U49" s="621">
        <v>0</v>
      </c>
      <c r="V49" s="621">
        <v>0</v>
      </c>
      <c r="W49" s="621">
        <v>0</v>
      </c>
      <c r="X49" s="621">
        <v>0</v>
      </c>
      <c r="Y49" s="621">
        <v>0</v>
      </c>
      <c r="Z49" s="621">
        <v>0</v>
      </c>
      <c r="AA49" s="621">
        <v>0</v>
      </c>
      <c r="AB49" s="621">
        <v>0</v>
      </c>
      <c r="AC49" s="1086" t="s">
        <v>2354</v>
      </c>
      <c r="AF49" s="784" t="e">
        <f>#REF!</f>
        <v>#REF!</v>
      </c>
      <c r="AG49" s="228">
        <v>0</v>
      </c>
      <c r="AH49" s="228">
        <v>0</v>
      </c>
      <c r="AI49" s="262">
        <v>0</v>
      </c>
      <c r="AJ49" s="228">
        <v>0</v>
      </c>
      <c r="AK49" s="228">
        <v>0</v>
      </c>
      <c r="AL49" s="228">
        <v>0</v>
      </c>
      <c r="AM49" s="228">
        <v>0</v>
      </c>
      <c r="AN49" s="228">
        <v>0</v>
      </c>
      <c r="AO49" s="228">
        <v>0</v>
      </c>
      <c r="AP49" s="228">
        <v>0</v>
      </c>
      <c r="AQ49" s="228">
        <v>0</v>
      </c>
      <c r="AR49" s="228">
        <v>0</v>
      </c>
      <c r="AS49" s="228">
        <v>0</v>
      </c>
      <c r="AT49" s="228">
        <v>0</v>
      </c>
      <c r="AU49" s="228">
        <v>0</v>
      </c>
      <c r="AV49" s="228">
        <v>0</v>
      </c>
      <c r="AW49" s="228">
        <v>0</v>
      </c>
      <c r="AX49" s="228">
        <v>0</v>
      </c>
      <c r="AY49" s="228">
        <v>0</v>
      </c>
      <c r="AZ49" s="228">
        <v>0</v>
      </c>
      <c r="BA49" s="228">
        <v>0</v>
      </c>
      <c r="BB49" s="228">
        <v>0</v>
      </c>
      <c r="BC49" s="228">
        <v>0</v>
      </c>
      <c r="BD49" s="228">
        <v>0</v>
      </c>
    </row>
    <row r="50" spans="1:56">
      <c r="A50" s="775" t="s">
        <v>305</v>
      </c>
      <c r="B50" s="775" t="str">
        <f>Table8!A50</f>
        <v>POLAND</v>
      </c>
      <c r="C50" s="775"/>
      <c r="D50" s="769" t="s">
        <v>583</v>
      </c>
      <c r="E50" s="621">
        <v>0</v>
      </c>
      <c r="F50" s="621">
        <v>0</v>
      </c>
      <c r="G50" s="621">
        <v>0</v>
      </c>
      <c r="H50" s="621">
        <v>0</v>
      </c>
      <c r="I50" s="621">
        <v>0</v>
      </c>
      <c r="J50" s="621">
        <v>0</v>
      </c>
      <c r="K50" s="621">
        <v>0</v>
      </c>
      <c r="L50" s="621">
        <v>0</v>
      </c>
      <c r="M50" s="621">
        <v>0</v>
      </c>
      <c r="N50" s="621">
        <v>0</v>
      </c>
      <c r="O50" s="621">
        <v>0</v>
      </c>
      <c r="P50" s="621">
        <v>0</v>
      </c>
      <c r="Q50" s="621">
        <v>0</v>
      </c>
      <c r="R50" s="621">
        <v>0</v>
      </c>
      <c r="S50" s="621">
        <v>0</v>
      </c>
      <c r="T50" s="621">
        <v>0</v>
      </c>
      <c r="U50" s="621">
        <v>0</v>
      </c>
      <c r="V50" s="621">
        <v>0</v>
      </c>
      <c r="W50" s="621">
        <v>0</v>
      </c>
      <c r="X50" s="621">
        <v>0</v>
      </c>
      <c r="Y50" s="621">
        <v>0</v>
      </c>
      <c r="Z50" s="621">
        <v>0</v>
      </c>
      <c r="AA50" s="621">
        <v>0</v>
      </c>
      <c r="AB50" s="621">
        <v>0</v>
      </c>
      <c r="AC50" s="1086" t="s">
        <v>2355</v>
      </c>
      <c r="AF50" s="784" t="e">
        <f>#REF!</f>
        <v>#REF!</v>
      </c>
      <c r="AG50" s="228">
        <v>0</v>
      </c>
      <c r="AH50" s="228">
        <v>0</v>
      </c>
      <c r="AI50" s="262">
        <v>0</v>
      </c>
      <c r="AJ50" s="228">
        <v>0</v>
      </c>
      <c r="AK50" s="228">
        <v>0</v>
      </c>
      <c r="AL50" s="228">
        <v>0</v>
      </c>
      <c r="AM50" s="228">
        <v>0</v>
      </c>
      <c r="AN50" s="228">
        <v>0</v>
      </c>
      <c r="AO50" s="228">
        <v>0</v>
      </c>
      <c r="AP50" s="228">
        <v>0</v>
      </c>
      <c r="AQ50" s="228">
        <v>0</v>
      </c>
      <c r="AR50" s="228">
        <v>0</v>
      </c>
      <c r="AS50" s="228">
        <v>0</v>
      </c>
      <c r="AT50" s="228">
        <v>0</v>
      </c>
      <c r="AU50" s="228">
        <v>0</v>
      </c>
      <c r="AV50" s="228">
        <v>0</v>
      </c>
      <c r="AW50" s="228">
        <v>0</v>
      </c>
      <c r="AX50" s="228">
        <v>0</v>
      </c>
      <c r="AY50" s="228">
        <v>0</v>
      </c>
      <c r="AZ50" s="228">
        <v>0</v>
      </c>
      <c r="BA50" s="228">
        <v>0</v>
      </c>
      <c r="BB50" s="228">
        <v>0</v>
      </c>
      <c r="BC50" s="228">
        <v>0</v>
      </c>
      <c r="BD50" s="228">
        <v>0</v>
      </c>
    </row>
    <row r="51" spans="1:56">
      <c r="A51" s="775" t="s">
        <v>305</v>
      </c>
      <c r="B51" s="775" t="str">
        <f>Table8!A51</f>
        <v>PORTUGAL</v>
      </c>
      <c r="C51" s="775"/>
      <c r="D51" s="769" t="s">
        <v>583</v>
      </c>
      <c r="E51" s="621">
        <v>0</v>
      </c>
      <c r="F51" s="621">
        <v>0</v>
      </c>
      <c r="G51" s="621">
        <v>0</v>
      </c>
      <c r="H51" s="621">
        <v>0</v>
      </c>
      <c r="I51" s="621">
        <v>0</v>
      </c>
      <c r="J51" s="621">
        <v>0</v>
      </c>
      <c r="K51" s="621">
        <v>0</v>
      </c>
      <c r="L51" s="621">
        <v>0</v>
      </c>
      <c r="M51" s="621">
        <v>0</v>
      </c>
      <c r="N51" s="621">
        <v>0</v>
      </c>
      <c r="O51" s="621">
        <v>0</v>
      </c>
      <c r="P51" s="621">
        <v>0</v>
      </c>
      <c r="Q51" s="621">
        <v>0</v>
      </c>
      <c r="R51" s="621">
        <v>0</v>
      </c>
      <c r="S51" s="621">
        <v>0</v>
      </c>
      <c r="T51" s="621">
        <v>0</v>
      </c>
      <c r="U51" s="621">
        <v>0</v>
      </c>
      <c r="V51" s="621">
        <v>0</v>
      </c>
      <c r="W51" s="621">
        <v>0</v>
      </c>
      <c r="X51" s="621">
        <v>0</v>
      </c>
      <c r="Y51" s="621">
        <v>0</v>
      </c>
      <c r="Z51" s="621">
        <v>0</v>
      </c>
      <c r="AA51" s="621">
        <v>0</v>
      </c>
      <c r="AB51" s="621">
        <v>0</v>
      </c>
      <c r="AC51" s="1086" t="s">
        <v>2356</v>
      </c>
      <c r="AF51" s="784" t="e">
        <f>#REF!</f>
        <v>#REF!</v>
      </c>
      <c r="AG51" s="228">
        <v>0</v>
      </c>
      <c r="AH51" s="228">
        <v>0</v>
      </c>
      <c r="AI51" s="262">
        <v>0</v>
      </c>
      <c r="AJ51" s="228">
        <v>0</v>
      </c>
      <c r="AK51" s="228">
        <v>0</v>
      </c>
      <c r="AL51" s="228">
        <v>0</v>
      </c>
      <c r="AM51" s="228">
        <v>0</v>
      </c>
      <c r="AN51" s="228">
        <v>0</v>
      </c>
      <c r="AO51" s="228">
        <v>0</v>
      </c>
      <c r="AP51" s="228">
        <v>0</v>
      </c>
      <c r="AQ51" s="228">
        <v>0</v>
      </c>
      <c r="AR51" s="228">
        <v>0</v>
      </c>
      <c r="AS51" s="228">
        <v>0</v>
      </c>
      <c r="AT51" s="228">
        <v>0</v>
      </c>
      <c r="AU51" s="228">
        <v>0</v>
      </c>
      <c r="AV51" s="228">
        <v>0</v>
      </c>
      <c r="AW51" s="228">
        <v>0</v>
      </c>
      <c r="AX51" s="228">
        <v>0</v>
      </c>
      <c r="AY51" s="228">
        <v>0</v>
      </c>
      <c r="AZ51" s="228">
        <v>0</v>
      </c>
      <c r="BA51" s="228">
        <v>0</v>
      </c>
      <c r="BB51" s="228">
        <v>0</v>
      </c>
      <c r="BC51" s="228">
        <v>0</v>
      </c>
      <c r="BD51" s="228">
        <v>0</v>
      </c>
    </row>
    <row r="52" spans="1:56">
      <c r="A52" s="775" t="s">
        <v>305</v>
      </c>
      <c r="B52" s="775" t="str">
        <f>Table8!A52</f>
        <v>ROMANIA</v>
      </c>
      <c r="C52" s="775"/>
      <c r="D52" s="769" t="s">
        <v>583</v>
      </c>
      <c r="E52" s="621">
        <v>0</v>
      </c>
      <c r="F52" s="621">
        <v>0</v>
      </c>
      <c r="G52" s="621">
        <v>0</v>
      </c>
      <c r="H52" s="621">
        <v>0</v>
      </c>
      <c r="I52" s="621">
        <v>0</v>
      </c>
      <c r="J52" s="621">
        <v>0</v>
      </c>
      <c r="K52" s="621">
        <v>0</v>
      </c>
      <c r="L52" s="621">
        <v>0</v>
      </c>
      <c r="M52" s="621">
        <v>0</v>
      </c>
      <c r="N52" s="621">
        <v>0</v>
      </c>
      <c r="O52" s="621">
        <v>0</v>
      </c>
      <c r="P52" s="621">
        <v>0</v>
      </c>
      <c r="Q52" s="621">
        <v>0</v>
      </c>
      <c r="R52" s="621">
        <v>0</v>
      </c>
      <c r="S52" s="621">
        <v>0</v>
      </c>
      <c r="T52" s="621">
        <v>0</v>
      </c>
      <c r="U52" s="621">
        <v>0</v>
      </c>
      <c r="V52" s="621">
        <v>0</v>
      </c>
      <c r="W52" s="621">
        <v>0</v>
      </c>
      <c r="X52" s="621">
        <v>0</v>
      </c>
      <c r="Y52" s="621">
        <v>0</v>
      </c>
      <c r="Z52" s="621">
        <v>0</v>
      </c>
      <c r="AA52" s="621">
        <v>0</v>
      </c>
      <c r="AB52" s="621">
        <v>0</v>
      </c>
      <c r="AC52" s="1086" t="s">
        <v>2357</v>
      </c>
      <c r="AF52" s="784" t="e">
        <f>#REF!</f>
        <v>#REF!</v>
      </c>
      <c r="AG52" s="228">
        <v>0</v>
      </c>
      <c r="AH52" s="228">
        <v>0</v>
      </c>
      <c r="AI52" s="262">
        <v>0</v>
      </c>
      <c r="AJ52" s="228">
        <v>0</v>
      </c>
      <c r="AK52" s="228">
        <v>0</v>
      </c>
      <c r="AL52" s="228">
        <v>0</v>
      </c>
      <c r="AM52" s="228">
        <v>0</v>
      </c>
      <c r="AN52" s="228">
        <v>0</v>
      </c>
      <c r="AO52" s="228">
        <v>0</v>
      </c>
      <c r="AP52" s="228">
        <v>0</v>
      </c>
      <c r="AQ52" s="228">
        <v>0</v>
      </c>
      <c r="AR52" s="228">
        <v>0</v>
      </c>
      <c r="AS52" s="228">
        <v>0</v>
      </c>
      <c r="AT52" s="228">
        <v>0</v>
      </c>
      <c r="AU52" s="228">
        <v>0</v>
      </c>
      <c r="AV52" s="228">
        <v>0</v>
      </c>
      <c r="AW52" s="228">
        <v>0</v>
      </c>
      <c r="AX52" s="228">
        <v>0</v>
      </c>
      <c r="AY52" s="228">
        <v>0</v>
      </c>
      <c r="AZ52" s="228">
        <v>0</v>
      </c>
      <c r="BA52" s="228">
        <v>0</v>
      </c>
      <c r="BB52" s="228">
        <v>0</v>
      </c>
      <c r="BC52" s="228">
        <v>0</v>
      </c>
      <c r="BD52" s="228">
        <v>0</v>
      </c>
    </row>
    <row r="53" spans="1:56">
      <c r="A53" s="775" t="s">
        <v>305</v>
      </c>
      <c r="B53" s="775" t="str">
        <f>Table8!A53</f>
        <v>RUSSIA</v>
      </c>
      <c r="C53" s="775"/>
      <c r="D53" s="769" t="s">
        <v>583</v>
      </c>
      <c r="E53" s="621">
        <v>0</v>
      </c>
      <c r="F53" s="621">
        <v>0</v>
      </c>
      <c r="G53" s="621">
        <v>0</v>
      </c>
      <c r="H53" s="621">
        <v>0</v>
      </c>
      <c r="I53" s="621">
        <v>0</v>
      </c>
      <c r="J53" s="621">
        <v>0</v>
      </c>
      <c r="K53" s="621">
        <v>0</v>
      </c>
      <c r="L53" s="621">
        <v>0</v>
      </c>
      <c r="M53" s="621">
        <v>0</v>
      </c>
      <c r="N53" s="621">
        <v>0</v>
      </c>
      <c r="O53" s="621">
        <v>0</v>
      </c>
      <c r="P53" s="621">
        <v>0</v>
      </c>
      <c r="Q53" s="621">
        <v>0</v>
      </c>
      <c r="R53" s="621">
        <v>0</v>
      </c>
      <c r="S53" s="621">
        <v>0</v>
      </c>
      <c r="T53" s="621">
        <v>0</v>
      </c>
      <c r="U53" s="621">
        <v>0</v>
      </c>
      <c r="V53" s="621">
        <v>0</v>
      </c>
      <c r="W53" s="621">
        <v>0</v>
      </c>
      <c r="X53" s="621">
        <v>0</v>
      </c>
      <c r="Y53" s="621">
        <v>0</v>
      </c>
      <c r="Z53" s="621">
        <v>0</v>
      </c>
      <c r="AA53" s="621">
        <v>0</v>
      </c>
      <c r="AB53" s="621">
        <v>0</v>
      </c>
      <c r="AC53" s="1086" t="s">
        <v>2358</v>
      </c>
      <c r="AF53" s="784" t="e">
        <f>#REF!</f>
        <v>#REF!</v>
      </c>
      <c r="AG53" s="228">
        <v>0</v>
      </c>
      <c r="AH53" s="228">
        <v>0</v>
      </c>
      <c r="AI53" s="262">
        <v>0</v>
      </c>
      <c r="AJ53" s="228">
        <v>0</v>
      </c>
      <c r="AK53" s="228">
        <v>0</v>
      </c>
      <c r="AL53" s="228">
        <v>0</v>
      </c>
      <c r="AM53" s="228">
        <v>0</v>
      </c>
      <c r="AN53" s="228">
        <v>0</v>
      </c>
      <c r="AO53" s="228">
        <v>0</v>
      </c>
      <c r="AP53" s="228">
        <v>0</v>
      </c>
      <c r="AQ53" s="228">
        <v>0</v>
      </c>
      <c r="AR53" s="228">
        <v>0</v>
      </c>
      <c r="AS53" s="228">
        <v>0</v>
      </c>
      <c r="AT53" s="228">
        <v>0</v>
      </c>
      <c r="AU53" s="228">
        <v>0</v>
      </c>
      <c r="AV53" s="228">
        <v>0</v>
      </c>
      <c r="AW53" s="228">
        <v>0</v>
      </c>
      <c r="AX53" s="228">
        <v>0</v>
      </c>
      <c r="AY53" s="228">
        <v>0</v>
      </c>
      <c r="AZ53" s="228">
        <v>0</v>
      </c>
      <c r="BA53" s="228">
        <v>0</v>
      </c>
      <c r="BB53" s="228">
        <v>0</v>
      </c>
      <c r="BC53" s="228">
        <v>0</v>
      </c>
      <c r="BD53" s="228">
        <v>0</v>
      </c>
    </row>
    <row r="54" spans="1:56">
      <c r="A54" s="775" t="s">
        <v>305</v>
      </c>
      <c r="B54" s="775" t="str">
        <f>Table8!A54</f>
        <v>SERBIA</v>
      </c>
      <c r="C54" s="775"/>
      <c r="D54" s="769" t="s">
        <v>583</v>
      </c>
      <c r="E54" s="621">
        <v>0</v>
      </c>
      <c r="F54" s="621">
        <v>0</v>
      </c>
      <c r="G54" s="621">
        <v>0</v>
      </c>
      <c r="H54" s="621">
        <v>0</v>
      </c>
      <c r="I54" s="621">
        <v>0</v>
      </c>
      <c r="J54" s="621">
        <v>0</v>
      </c>
      <c r="K54" s="621">
        <v>0</v>
      </c>
      <c r="L54" s="621">
        <v>0</v>
      </c>
      <c r="M54" s="621">
        <v>0</v>
      </c>
      <c r="N54" s="621">
        <v>0</v>
      </c>
      <c r="O54" s="621">
        <v>0</v>
      </c>
      <c r="P54" s="621">
        <v>0</v>
      </c>
      <c r="Q54" s="621">
        <v>0</v>
      </c>
      <c r="R54" s="621">
        <v>0</v>
      </c>
      <c r="S54" s="621">
        <v>0</v>
      </c>
      <c r="T54" s="621">
        <v>0</v>
      </c>
      <c r="U54" s="621">
        <v>0</v>
      </c>
      <c r="V54" s="621">
        <v>0</v>
      </c>
      <c r="W54" s="621">
        <v>0</v>
      </c>
      <c r="X54" s="621">
        <v>0</v>
      </c>
      <c r="Y54" s="621">
        <v>0</v>
      </c>
      <c r="Z54" s="621">
        <v>0</v>
      </c>
      <c r="AA54" s="621">
        <v>0</v>
      </c>
      <c r="AB54" s="621">
        <v>0</v>
      </c>
      <c r="AC54" s="1086" t="s">
        <v>2359</v>
      </c>
      <c r="AF54" s="784" t="e">
        <f>#REF!</f>
        <v>#REF!</v>
      </c>
      <c r="AG54" s="228">
        <v>0</v>
      </c>
      <c r="AH54" s="228">
        <v>0</v>
      </c>
      <c r="AI54" s="262">
        <v>0</v>
      </c>
      <c r="AJ54" s="228">
        <v>0</v>
      </c>
      <c r="AK54" s="228">
        <v>0</v>
      </c>
      <c r="AL54" s="228">
        <v>0</v>
      </c>
      <c r="AM54" s="228">
        <v>0</v>
      </c>
      <c r="AN54" s="228">
        <v>0</v>
      </c>
      <c r="AO54" s="228">
        <v>0</v>
      </c>
      <c r="AP54" s="228">
        <v>0</v>
      </c>
      <c r="AQ54" s="228">
        <v>0</v>
      </c>
      <c r="AR54" s="228">
        <v>0</v>
      </c>
      <c r="AS54" s="228">
        <v>0</v>
      </c>
      <c r="AT54" s="228">
        <v>0</v>
      </c>
      <c r="AU54" s="228">
        <v>0</v>
      </c>
      <c r="AV54" s="228">
        <v>0</v>
      </c>
      <c r="AW54" s="228">
        <v>0</v>
      </c>
      <c r="AX54" s="228">
        <v>0</v>
      </c>
      <c r="AY54" s="228">
        <v>0</v>
      </c>
      <c r="AZ54" s="228">
        <v>0</v>
      </c>
      <c r="BA54" s="228">
        <v>0</v>
      </c>
      <c r="BB54" s="228">
        <v>0</v>
      </c>
      <c r="BC54" s="228">
        <v>0</v>
      </c>
      <c r="BD54" s="228">
        <v>0</v>
      </c>
    </row>
    <row r="55" spans="1:56">
      <c r="A55" s="775" t="s">
        <v>305</v>
      </c>
      <c r="B55" s="775" t="str">
        <f>Table8!A55</f>
        <v>SLOVAKIA</v>
      </c>
      <c r="C55" s="775"/>
      <c r="D55" s="769" t="s">
        <v>583</v>
      </c>
      <c r="E55" s="621">
        <v>0</v>
      </c>
      <c r="F55" s="621">
        <v>0</v>
      </c>
      <c r="G55" s="621">
        <v>0</v>
      </c>
      <c r="H55" s="621">
        <v>0</v>
      </c>
      <c r="I55" s="621">
        <v>0</v>
      </c>
      <c r="J55" s="621">
        <v>0</v>
      </c>
      <c r="K55" s="621">
        <v>0</v>
      </c>
      <c r="L55" s="621">
        <v>0</v>
      </c>
      <c r="M55" s="621">
        <v>0</v>
      </c>
      <c r="N55" s="621">
        <v>0</v>
      </c>
      <c r="O55" s="621">
        <v>0</v>
      </c>
      <c r="P55" s="621">
        <v>0</v>
      </c>
      <c r="Q55" s="621">
        <v>0</v>
      </c>
      <c r="R55" s="621">
        <v>0</v>
      </c>
      <c r="S55" s="621">
        <v>0</v>
      </c>
      <c r="T55" s="621">
        <v>0</v>
      </c>
      <c r="U55" s="621">
        <v>0</v>
      </c>
      <c r="V55" s="621">
        <v>0</v>
      </c>
      <c r="W55" s="621">
        <v>0</v>
      </c>
      <c r="X55" s="621">
        <v>0</v>
      </c>
      <c r="Y55" s="621">
        <v>0</v>
      </c>
      <c r="Z55" s="621">
        <v>0</v>
      </c>
      <c r="AA55" s="621">
        <v>0</v>
      </c>
      <c r="AB55" s="621">
        <v>0</v>
      </c>
      <c r="AC55" s="1086" t="s">
        <v>2360</v>
      </c>
      <c r="AF55" s="784" t="e">
        <f>#REF!</f>
        <v>#REF!</v>
      </c>
      <c r="AG55" s="228">
        <v>0</v>
      </c>
      <c r="AH55" s="228">
        <v>0</v>
      </c>
      <c r="AI55" s="262">
        <v>0</v>
      </c>
      <c r="AJ55" s="228">
        <v>0</v>
      </c>
      <c r="AK55" s="228">
        <v>0</v>
      </c>
      <c r="AL55" s="228">
        <v>0</v>
      </c>
      <c r="AM55" s="228">
        <v>0</v>
      </c>
      <c r="AN55" s="228">
        <v>0</v>
      </c>
      <c r="AO55" s="228">
        <v>0</v>
      </c>
      <c r="AP55" s="228">
        <v>0</v>
      </c>
      <c r="AQ55" s="228">
        <v>0</v>
      </c>
      <c r="AR55" s="228">
        <v>0</v>
      </c>
      <c r="AS55" s="228">
        <v>0</v>
      </c>
      <c r="AT55" s="228">
        <v>0</v>
      </c>
      <c r="AU55" s="228">
        <v>0</v>
      </c>
      <c r="AV55" s="228">
        <v>0</v>
      </c>
      <c r="AW55" s="228">
        <v>0</v>
      </c>
      <c r="AX55" s="228">
        <v>0</v>
      </c>
      <c r="AY55" s="228">
        <v>0</v>
      </c>
      <c r="AZ55" s="228">
        <v>0</v>
      </c>
      <c r="BA55" s="228">
        <v>0</v>
      </c>
      <c r="BB55" s="228">
        <v>0</v>
      </c>
      <c r="BC55" s="228">
        <v>0</v>
      </c>
      <c r="BD55" s="228">
        <v>0</v>
      </c>
    </row>
    <row r="56" spans="1:56">
      <c r="A56" s="775" t="s">
        <v>305</v>
      </c>
      <c r="B56" s="775" t="str">
        <f>Table8!A56</f>
        <v>SLOVENIA</v>
      </c>
      <c r="C56" s="775"/>
      <c r="D56" s="769" t="s">
        <v>583</v>
      </c>
      <c r="E56" s="621">
        <v>0</v>
      </c>
      <c r="F56" s="621">
        <v>0</v>
      </c>
      <c r="G56" s="621">
        <v>0</v>
      </c>
      <c r="H56" s="621">
        <v>0</v>
      </c>
      <c r="I56" s="621">
        <v>0</v>
      </c>
      <c r="J56" s="621">
        <v>0</v>
      </c>
      <c r="K56" s="621">
        <v>0</v>
      </c>
      <c r="L56" s="621">
        <v>0</v>
      </c>
      <c r="M56" s="621">
        <v>0</v>
      </c>
      <c r="N56" s="621">
        <v>0</v>
      </c>
      <c r="O56" s="621">
        <v>0</v>
      </c>
      <c r="P56" s="621">
        <v>0</v>
      </c>
      <c r="Q56" s="621">
        <v>0</v>
      </c>
      <c r="R56" s="621">
        <v>0</v>
      </c>
      <c r="S56" s="621">
        <v>0</v>
      </c>
      <c r="T56" s="621">
        <v>0</v>
      </c>
      <c r="U56" s="621">
        <v>0</v>
      </c>
      <c r="V56" s="621">
        <v>0</v>
      </c>
      <c r="W56" s="621">
        <v>0</v>
      </c>
      <c r="X56" s="621">
        <v>0</v>
      </c>
      <c r="Y56" s="621">
        <v>0</v>
      </c>
      <c r="Z56" s="621">
        <v>0</v>
      </c>
      <c r="AA56" s="621">
        <v>0</v>
      </c>
      <c r="AB56" s="621">
        <v>0</v>
      </c>
      <c r="AC56" s="1086" t="s">
        <v>2361</v>
      </c>
      <c r="AF56" s="784" t="e">
        <f>#REF!</f>
        <v>#REF!</v>
      </c>
      <c r="AG56" s="228">
        <v>0</v>
      </c>
      <c r="AH56" s="228">
        <v>0</v>
      </c>
      <c r="AI56" s="262">
        <v>0</v>
      </c>
      <c r="AJ56" s="228">
        <v>0</v>
      </c>
      <c r="AK56" s="228">
        <v>0</v>
      </c>
      <c r="AL56" s="228">
        <v>0</v>
      </c>
      <c r="AM56" s="228">
        <v>0</v>
      </c>
      <c r="AN56" s="228">
        <v>0</v>
      </c>
      <c r="AO56" s="228">
        <v>0</v>
      </c>
      <c r="AP56" s="228">
        <v>0</v>
      </c>
      <c r="AQ56" s="228">
        <v>0</v>
      </c>
      <c r="AR56" s="228">
        <v>0</v>
      </c>
      <c r="AS56" s="228">
        <v>0</v>
      </c>
      <c r="AT56" s="228">
        <v>0</v>
      </c>
      <c r="AU56" s="228">
        <v>0</v>
      </c>
      <c r="AV56" s="228">
        <v>0</v>
      </c>
      <c r="AW56" s="228">
        <v>0</v>
      </c>
      <c r="AX56" s="228">
        <v>0</v>
      </c>
      <c r="AY56" s="228">
        <v>0</v>
      </c>
      <c r="AZ56" s="228">
        <v>0</v>
      </c>
      <c r="BA56" s="228">
        <v>0</v>
      </c>
      <c r="BB56" s="228">
        <v>0</v>
      </c>
      <c r="BC56" s="228">
        <v>0</v>
      </c>
      <c r="BD56" s="228">
        <v>0</v>
      </c>
    </row>
    <row r="57" spans="1:56">
      <c r="A57" s="775" t="s">
        <v>305</v>
      </c>
      <c r="B57" s="775" t="str">
        <f>Table8!A57</f>
        <v>SPAIN</v>
      </c>
      <c r="C57" s="775"/>
      <c r="D57" s="769" t="s">
        <v>583</v>
      </c>
      <c r="E57" s="621">
        <v>0</v>
      </c>
      <c r="F57" s="621">
        <v>0</v>
      </c>
      <c r="G57" s="621">
        <v>0</v>
      </c>
      <c r="H57" s="621">
        <v>0</v>
      </c>
      <c r="I57" s="621">
        <v>0</v>
      </c>
      <c r="J57" s="621">
        <v>0</v>
      </c>
      <c r="K57" s="621">
        <v>0</v>
      </c>
      <c r="L57" s="621">
        <v>0</v>
      </c>
      <c r="M57" s="621">
        <v>0</v>
      </c>
      <c r="N57" s="621">
        <v>0</v>
      </c>
      <c r="O57" s="621">
        <v>0</v>
      </c>
      <c r="P57" s="621">
        <v>0</v>
      </c>
      <c r="Q57" s="621">
        <v>0</v>
      </c>
      <c r="R57" s="621">
        <v>0</v>
      </c>
      <c r="S57" s="621">
        <v>0</v>
      </c>
      <c r="T57" s="621">
        <v>0</v>
      </c>
      <c r="U57" s="621">
        <v>0</v>
      </c>
      <c r="V57" s="621">
        <v>0</v>
      </c>
      <c r="W57" s="621">
        <v>0</v>
      </c>
      <c r="X57" s="621">
        <v>0</v>
      </c>
      <c r="Y57" s="621">
        <v>0</v>
      </c>
      <c r="Z57" s="621">
        <v>0</v>
      </c>
      <c r="AA57" s="621">
        <v>0</v>
      </c>
      <c r="AB57" s="621">
        <v>0</v>
      </c>
      <c r="AC57" s="1086" t="s">
        <v>2362</v>
      </c>
      <c r="AF57" s="784" t="e">
        <f>#REF!</f>
        <v>#REF!</v>
      </c>
      <c r="AG57" s="228">
        <v>0</v>
      </c>
      <c r="AH57" s="228">
        <v>0</v>
      </c>
      <c r="AI57" s="262">
        <v>0</v>
      </c>
      <c r="AJ57" s="228">
        <v>0</v>
      </c>
      <c r="AK57" s="228">
        <v>0</v>
      </c>
      <c r="AL57" s="228">
        <v>0</v>
      </c>
      <c r="AM57" s="228">
        <v>0</v>
      </c>
      <c r="AN57" s="228">
        <v>0</v>
      </c>
      <c r="AO57" s="228">
        <v>0</v>
      </c>
      <c r="AP57" s="228">
        <v>0</v>
      </c>
      <c r="AQ57" s="228">
        <v>0</v>
      </c>
      <c r="AR57" s="228">
        <v>0</v>
      </c>
      <c r="AS57" s="228">
        <v>0</v>
      </c>
      <c r="AT57" s="228">
        <v>0</v>
      </c>
      <c r="AU57" s="228">
        <v>0</v>
      </c>
      <c r="AV57" s="228">
        <v>0</v>
      </c>
      <c r="AW57" s="228">
        <v>0</v>
      </c>
      <c r="AX57" s="228">
        <v>0</v>
      </c>
      <c r="AY57" s="228">
        <v>0</v>
      </c>
      <c r="AZ57" s="228">
        <v>0</v>
      </c>
      <c r="BA57" s="228">
        <v>0</v>
      </c>
      <c r="BB57" s="228">
        <v>0</v>
      </c>
      <c r="BC57" s="228">
        <v>0</v>
      </c>
      <c r="BD57" s="228">
        <v>0</v>
      </c>
    </row>
    <row r="58" spans="1:56">
      <c r="A58" s="775" t="s">
        <v>305</v>
      </c>
      <c r="B58" s="775" t="str">
        <f>Table8!A58</f>
        <v>SWEDEN</v>
      </c>
      <c r="C58" s="775"/>
      <c r="D58" s="769" t="s">
        <v>583</v>
      </c>
      <c r="E58" s="621">
        <v>0</v>
      </c>
      <c r="F58" s="621">
        <v>0</v>
      </c>
      <c r="G58" s="621">
        <v>0</v>
      </c>
      <c r="H58" s="621">
        <v>0</v>
      </c>
      <c r="I58" s="621">
        <v>0</v>
      </c>
      <c r="J58" s="621">
        <v>0</v>
      </c>
      <c r="K58" s="621">
        <v>0</v>
      </c>
      <c r="L58" s="621">
        <v>0</v>
      </c>
      <c r="M58" s="621">
        <v>0</v>
      </c>
      <c r="N58" s="621">
        <v>0</v>
      </c>
      <c r="O58" s="621">
        <v>0</v>
      </c>
      <c r="P58" s="621">
        <v>0</v>
      </c>
      <c r="Q58" s="621">
        <v>0</v>
      </c>
      <c r="R58" s="621">
        <v>0</v>
      </c>
      <c r="S58" s="621">
        <v>0</v>
      </c>
      <c r="T58" s="621">
        <v>0</v>
      </c>
      <c r="U58" s="621">
        <v>0</v>
      </c>
      <c r="V58" s="621">
        <v>0</v>
      </c>
      <c r="W58" s="621">
        <v>0</v>
      </c>
      <c r="X58" s="621">
        <v>0</v>
      </c>
      <c r="Y58" s="621">
        <v>0</v>
      </c>
      <c r="Z58" s="621">
        <v>0</v>
      </c>
      <c r="AA58" s="621">
        <v>0</v>
      </c>
      <c r="AB58" s="621">
        <v>0</v>
      </c>
      <c r="AC58" s="1086" t="s">
        <v>2363</v>
      </c>
      <c r="AF58" s="784" t="e">
        <f>#REF!</f>
        <v>#REF!</v>
      </c>
      <c r="AG58" s="228">
        <v>0</v>
      </c>
      <c r="AH58" s="228">
        <v>0</v>
      </c>
      <c r="AI58" s="262">
        <v>0</v>
      </c>
      <c r="AJ58" s="228">
        <v>0</v>
      </c>
      <c r="AK58" s="228">
        <v>0</v>
      </c>
      <c r="AL58" s="228">
        <v>0</v>
      </c>
      <c r="AM58" s="228">
        <v>0</v>
      </c>
      <c r="AN58" s="228">
        <v>0</v>
      </c>
      <c r="AO58" s="228">
        <v>0</v>
      </c>
      <c r="AP58" s="228">
        <v>0</v>
      </c>
      <c r="AQ58" s="228">
        <v>0</v>
      </c>
      <c r="AR58" s="228">
        <v>0</v>
      </c>
      <c r="AS58" s="228">
        <v>0</v>
      </c>
      <c r="AT58" s="228">
        <v>0</v>
      </c>
      <c r="AU58" s="228">
        <v>0</v>
      </c>
      <c r="AV58" s="228">
        <v>0</v>
      </c>
      <c r="AW58" s="228">
        <v>0</v>
      </c>
      <c r="AX58" s="228">
        <v>0</v>
      </c>
      <c r="AY58" s="228">
        <v>0</v>
      </c>
      <c r="AZ58" s="228">
        <v>0</v>
      </c>
      <c r="BA58" s="228">
        <v>0</v>
      </c>
      <c r="BB58" s="228">
        <v>0</v>
      </c>
      <c r="BC58" s="228">
        <v>0</v>
      </c>
      <c r="BD58" s="228">
        <v>0</v>
      </c>
    </row>
    <row r="59" spans="1:56">
      <c r="A59" s="775" t="s">
        <v>305</v>
      </c>
      <c r="B59" s="775" t="str">
        <f>Table8!A59</f>
        <v>SWITLAND</v>
      </c>
      <c r="C59" s="775"/>
      <c r="D59" s="769" t="s">
        <v>583</v>
      </c>
      <c r="E59" s="621">
        <v>0</v>
      </c>
      <c r="F59" s="621">
        <v>0</v>
      </c>
      <c r="G59" s="621">
        <v>0</v>
      </c>
      <c r="H59" s="621">
        <v>0</v>
      </c>
      <c r="I59" s="621">
        <v>0</v>
      </c>
      <c r="J59" s="621">
        <v>0</v>
      </c>
      <c r="K59" s="621">
        <v>0</v>
      </c>
      <c r="L59" s="621">
        <v>0</v>
      </c>
      <c r="M59" s="621">
        <v>0</v>
      </c>
      <c r="N59" s="621">
        <v>0</v>
      </c>
      <c r="O59" s="621">
        <v>0</v>
      </c>
      <c r="P59" s="621">
        <v>0</v>
      </c>
      <c r="Q59" s="621">
        <v>0</v>
      </c>
      <c r="R59" s="621">
        <v>0</v>
      </c>
      <c r="S59" s="621">
        <v>0</v>
      </c>
      <c r="T59" s="621">
        <v>0</v>
      </c>
      <c r="U59" s="621">
        <v>0</v>
      </c>
      <c r="V59" s="621">
        <v>0</v>
      </c>
      <c r="W59" s="621">
        <v>0</v>
      </c>
      <c r="X59" s="621">
        <v>0</v>
      </c>
      <c r="Y59" s="621">
        <v>0</v>
      </c>
      <c r="Z59" s="621">
        <v>0</v>
      </c>
      <c r="AA59" s="621">
        <v>0</v>
      </c>
      <c r="AB59" s="621">
        <v>0</v>
      </c>
      <c r="AC59" s="1086" t="s">
        <v>2364</v>
      </c>
      <c r="AF59" s="784" t="e">
        <f>#REF!</f>
        <v>#REF!</v>
      </c>
      <c r="AG59" s="228">
        <v>0</v>
      </c>
      <c r="AH59" s="228">
        <v>0</v>
      </c>
      <c r="AI59" s="262">
        <v>0</v>
      </c>
      <c r="AJ59" s="228">
        <v>0</v>
      </c>
      <c r="AK59" s="228">
        <v>0</v>
      </c>
      <c r="AL59" s="228">
        <v>0</v>
      </c>
      <c r="AM59" s="228">
        <v>0</v>
      </c>
      <c r="AN59" s="228">
        <v>0</v>
      </c>
      <c r="AO59" s="228">
        <v>0</v>
      </c>
      <c r="AP59" s="228">
        <v>0</v>
      </c>
      <c r="AQ59" s="228">
        <v>0</v>
      </c>
      <c r="AR59" s="228">
        <v>0</v>
      </c>
      <c r="AS59" s="228">
        <v>0</v>
      </c>
      <c r="AT59" s="228">
        <v>0</v>
      </c>
      <c r="AU59" s="228">
        <v>0</v>
      </c>
      <c r="AV59" s="228">
        <v>0</v>
      </c>
      <c r="AW59" s="228">
        <v>0</v>
      </c>
      <c r="AX59" s="228">
        <v>0</v>
      </c>
      <c r="AY59" s="228">
        <v>0</v>
      </c>
      <c r="AZ59" s="228">
        <v>0</v>
      </c>
      <c r="BA59" s="228">
        <v>0</v>
      </c>
      <c r="BB59" s="228">
        <v>0</v>
      </c>
      <c r="BC59" s="228">
        <v>0</v>
      </c>
      <c r="BD59" s="228">
        <v>0</v>
      </c>
    </row>
    <row r="60" spans="1:56">
      <c r="A60" s="775" t="s">
        <v>305</v>
      </c>
      <c r="B60" s="775" t="str">
        <f>Table8!A60</f>
        <v>SYRIA</v>
      </c>
      <c r="C60" s="775"/>
      <c r="D60" s="769" t="s">
        <v>583</v>
      </c>
      <c r="E60" s="621">
        <v>0</v>
      </c>
      <c r="F60" s="621">
        <v>0</v>
      </c>
      <c r="G60" s="621">
        <v>0</v>
      </c>
      <c r="H60" s="621">
        <v>0</v>
      </c>
      <c r="I60" s="621">
        <v>0</v>
      </c>
      <c r="J60" s="621">
        <v>0</v>
      </c>
      <c r="K60" s="621">
        <v>0</v>
      </c>
      <c r="L60" s="621">
        <v>0</v>
      </c>
      <c r="M60" s="621">
        <v>0</v>
      </c>
      <c r="N60" s="621">
        <v>0</v>
      </c>
      <c r="O60" s="621">
        <v>0</v>
      </c>
      <c r="P60" s="621">
        <v>0</v>
      </c>
      <c r="Q60" s="621">
        <v>0</v>
      </c>
      <c r="R60" s="621">
        <v>0</v>
      </c>
      <c r="S60" s="621">
        <v>0</v>
      </c>
      <c r="T60" s="621">
        <v>0</v>
      </c>
      <c r="U60" s="621">
        <v>0</v>
      </c>
      <c r="V60" s="621">
        <v>0</v>
      </c>
      <c r="W60" s="621">
        <v>0</v>
      </c>
      <c r="X60" s="621">
        <v>0</v>
      </c>
      <c r="Y60" s="621">
        <v>0</v>
      </c>
      <c r="Z60" s="621">
        <v>0</v>
      </c>
      <c r="AA60" s="621">
        <v>0</v>
      </c>
      <c r="AB60" s="621">
        <v>0</v>
      </c>
      <c r="AC60" s="1086" t="s">
        <v>2365</v>
      </c>
      <c r="AF60" s="784" t="e">
        <f>#REF!</f>
        <v>#REF!</v>
      </c>
      <c r="AG60" s="228">
        <v>0</v>
      </c>
      <c r="AH60" s="228">
        <v>0</v>
      </c>
      <c r="AI60" s="262">
        <v>0</v>
      </c>
      <c r="AJ60" s="228">
        <v>0</v>
      </c>
      <c r="AK60" s="228">
        <v>0</v>
      </c>
      <c r="AL60" s="228">
        <v>0</v>
      </c>
      <c r="AM60" s="228">
        <v>0</v>
      </c>
      <c r="AN60" s="228">
        <v>0</v>
      </c>
      <c r="AO60" s="228">
        <v>0</v>
      </c>
      <c r="AP60" s="228">
        <v>0</v>
      </c>
      <c r="AQ60" s="228">
        <v>0</v>
      </c>
      <c r="AR60" s="228">
        <v>0</v>
      </c>
      <c r="AS60" s="228">
        <v>0</v>
      </c>
      <c r="AT60" s="228">
        <v>0</v>
      </c>
      <c r="AU60" s="228">
        <v>0</v>
      </c>
      <c r="AV60" s="228">
        <v>0</v>
      </c>
      <c r="AW60" s="228">
        <v>0</v>
      </c>
      <c r="AX60" s="228">
        <v>0</v>
      </c>
      <c r="AY60" s="228">
        <v>0</v>
      </c>
      <c r="AZ60" s="228">
        <v>0</v>
      </c>
      <c r="BA60" s="228">
        <v>0</v>
      </c>
      <c r="BB60" s="228">
        <v>0</v>
      </c>
      <c r="BC60" s="228">
        <v>0</v>
      </c>
      <c r="BD60" s="228">
        <v>0</v>
      </c>
    </row>
    <row r="61" spans="1:56">
      <c r="A61" s="775" t="s">
        <v>305</v>
      </c>
      <c r="B61" s="775" t="str">
        <f>Table8!A61</f>
        <v>TAJIKISTAN</v>
      </c>
      <c r="C61" s="775"/>
      <c r="D61" s="769" t="s">
        <v>583</v>
      </c>
      <c r="E61" s="621">
        <v>0</v>
      </c>
      <c r="F61" s="621">
        <v>0</v>
      </c>
      <c r="G61" s="621">
        <v>0</v>
      </c>
      <c r="H61" s="621">
        <v>0</v>
      </c>
      <c r="I61" s="621">
        <v>0</v>
      </c>
      <c r="J61" s="621">
        <v>0</v>
      </c>
      <c r="K61" s="621">
        <v>0</v>
      </c>
      <c r="L61" s="621">
        <v>0</v>
      </c>
      <c r="M61" s="621">
        <v>0</v>
      </c>
      <c r="N61" s="621">
        <v>0</v>
      </c>
      <c r="O61" s="621">
        <v>0</v>
      </c>
      <c r="P61" s="621">
        <v>0</v>
      </c>
      <c r="Q61" s="621">
        <v>0</v>
      </c>
      <c r="R61" s="621">
        <v>0</v>
      </c>
      <c r="S61" s="621">
        <v>0</v>
      </c>
      <c r="T61" s="621">
        <v>0</v>
      </c>
      <c r="U61" s="621">
        <v>0</v>
      </c>
      <c r="V61" s="621">
        <v>0</v>
      </c>
      <c r="W61" s="621">
        <v>0</v>
      </c>
      <c r="X61" s="621">
        <v>0</v>
      </c>
      <c r="Y61" s="621">
        <v>0</v>
      </c>
      <c r="Z61" s="621">
        <v>0</v>
      </c>
      <c r="AA61" s="621">
        <v>0</v>
      </c>
      <c r="AB61" s="621">
        <v>0</v>
      </c>
      <c r="AC61" s="1086" t="s">
        <v>2366</v>
      </c>
      <c r="AF61" s="784" t="e">
        <f>#REF!</f>
        <v>#REF!</v>
      </c>
      <c r="AG61" s="228">
        <v>0</v>
      </c>
      <c r="AH61" s="228">
        <v>0</v>
      </c>
      <c r="AI61" s="262">
        <v>0</v>
      </c>
      <c r="AJ61" s="228">
        <v>0</v>
      </c>
      <c r="AK61" s="228">
        <v>0</v>
      </c>
      <c r="AL61" s="228">
        <v>0</v>
      </c>
      <c r="AM61" s="228">
        <v>0</v>
      </c>
      <c r="AN61" s="228">
        <v>0</v>
      </c>
      <c r="AO61" s="228">
        <v>0</v>
      </c>
      <c r="AP61" s="228">
        <v>0</v>
      </c>
      <c r="AQ61" s="228">
        <v>0</v>
      </c>
      <c r="AR61" s="228">
        <v>0</v>
      </c>
      <c r="AS61" s="228">
        <v>0</v>
      </c>
      <c r="AT61" s="228">
        <v>0</v>
      </c>
      <c r="AU61" s="228">
        <v>0</v>
      </c>
      <c r="AV61" s="228">
        <v>0</v>
      </c>
      <c r="AW61" s="228">
        <v>0</v>
      </c>
      <c r="AX61" s="228">
        <v>0</v>
      </c>
      <c r="AY61" s="228">
        <v>0</v>
      </c>
      <c r="AZ61" s="228">
        <v>0</v>
      </c>
      <c r="BA61" s="228">
        <v>0</v>
      </c>
      <c r="BB61" s="228">
        <v>0</v>
      </c>
      <c r="BC61" s="228">
        <v>0</v>
      </c>
      <c r="BD61" s="228">
        <v>0</v>
      </c>
    </row>
    <row r="62" spans="1:56">
      <c r="A62" s="775" t="s">
        <v>305</v>
      </c>
      <c r="B62" s="775" t="str">
        <f>Table8!A62</f>
        <v>TURKEY</v>
      </c>
      <c r="C62" s="775"/>
      <c r="D62" s="769" t="s">
        <v>583</v>
      </c>
      <c r="E62" s="621">
        <v>0</v>
      </c>
      <c r="F62" s="621">
        <v>0</v>
      </c>
      <c r="G62" s="621">
        <v>0</v>
      </c>
      <c r="H62" s="621">
        <v>0</v>
      </c>
      <c r="I62" s="621">
        <v>0</v>
      </c>
      <c r="J62" s="621">
        <v>0</v>
      </c>
      <c r="K62" s="621">
        <v>0</v>
      </c>
      <c r="L62" s="621">
        <v>0</v>
      </c>
      <c r="M62" s="621">
        <v>0</v>
      </c>
      <c r="N62" s="621">
        <v>0</v>
      </c>
      <c r="O62" s="621">
        <v>0</v>
      </c>
      <c r="P62" s="621">
        <v>0</v>
      </c>
      <c r="Q62" s="621">
        <v>0</v>
      </c>
      <c r="R62" s="621">
        <v>0</v>
      </c>
      <c r="S62" s="621">
        <v>0</v>
      </c>
      <c r="T62" s="621">
        <v>0</v>
      </c>
      <c r="U62" s="621">
        <v>0</v>
      </c>
      <c r="V62" s="621">
        <v>0</v>
      </c>
      <c r="W62" s="621">
        <v>0</v>
      </c>
      <c r="X62" s="621">
        <v>0</v>
      </c>
      <c r="Y62" s="621">
        <v>0</v>
      </c>
      <c r="Z62" s="621">
        <v>0</v>
      </c>
      <c r="AA62" s="621">
        <v>0</v>
      </c>
      <c r="AB62" s="621">
        <v>0</v>
      </c>
      <c r="AC62" s="1086" t="s">
        <v>2367</v>
      </c>
      <c r="AF62" s="784" t="e">
        <f>#REF!</f>
        <v>#REF!</v>
      </c>
      <c r="AG62" s="228">
        <v>0</v>
      </c>
      <c r="AH62" s="228">
        <v>0</v>
      </c>
      <c r="AI62" s="262">
        <v>0</v>
      </c>
      <c r="AJ62" s="228">
        <v>0</v>
      </c>
      <c r="AK62" s="228">
        <v>0</v>
      </c>
      <c r="AL62" s="228">
        <v>0</v>
      </c>
      <c r="AM62" s="228">
        <v>0</v>
      </c>
      <c r="AN62" s="228">
        <v>0</v>
      </c>
      <c r="AO62" s="228">
        <v>0</v>
      </c>
      <c r="AP62" s="228">
        <v>0</v>
      </c>
      <c r="AQ62" s="228">
        <v>0</v>
      </c>
      <c r="AR62" s="228">
        <v>0</v>
      </c>
      <c r="AS62" s="228">
        <v>0</v>
      </c>
      <c r="AT62" s="228">
        <v>0</v>
      </c>
      <c r="AU62" s="228">
        <v>0</v>
      </c>
      <c r="AV62" s="228">
        <v>0</v>
      </c>
      <c r="AW62" s="228">
        <v>0</v>
      </c>
      <c r="AX62" s="228">
        <v>0</v>
      </c>
      <c r="AY62" s="228">
        <v>0</v>
      </c>
      <c r="AZ62" s="228">
        <v>0</v>
      </c>
      <c r="BA62" s="228">
        <v>0</v>
      </c>
      <c r="BB62" s="228">
        <v>0</v>
      </c>
      <c r="BC62" s="228">
        <v>0</v>
      </c>
      <c r="BD62" s="228">
        <v>0</v>
      </c>
    </row>
    <row r="63" spans="1:56">
      <c r="A63" s="775" t="s">
        <v>305</v>
      </c>
      <c r="B63" s="775" t="str">
        <f>Table8!A63</f>
        <v>TURKMENIST</v>
      </c>
      <c r="C63" s="775"/>
      <c r="D63" s="769" t="s">
        <v>583</v>
      </c>
      <c r="E63" s="621">
        <v>0</v>
      </c>
      <c r="F63" s="621">
        <v>0</v>
      </c>
      <c r="G63" s="621">
        <v>0</v>
      </c>
      <c r="H63" s="621">
        <v>0</v>
      </c>
      <c r="I63" s="621">
        <v>0</v>
      </c>
      <c r="J63" s="621">
        <v>0</v>
      </c>
      <c r="K63" s="621">
        <v>0</v>
      </c>
      <c r="L63" s="621">
        <v>0</v>
      </c>
      <c r="M63" s="621">
        <v>0</v>
      </c>
      <c r="N63" s="621">
        <v>0</v>
      </c>
      <c r="O63" s="621">
        <v>0</v>
      </c>
      <c r="P63" s="621">
        <v>0</v>
      </c>
      <c r="Q63" s="621">
        <v>0</v>
      </c>
      <c r="R63" s="621">
        <v>0</v>
      </c>
      <c r="S63" s="621">
        <v>0</v>
      </c>
      <c r="T63" s="621">
        <v>0</v>
      </c>
      <c r="U63" s="621">
        <v>0</v>
      </c>
      <c r="V63" s="621">
        <v>0</v>
      </c>
      <c r="W63" s="621">
        <v>0</v>
      </c>
      <c r="X63" s="621">
        <v>0</v>
      </c>
      <c r="Y63" s="621">
        <v>0</v>
      </c>
      <c r="Z63" s="621">
        <v>0</v>
      </c>
      <c r="AA63" s="621">
        <v>0</v>
      </c>
      <c r="AB63" s="621">
        <v>0</v>
      </c>
      <c r="AC63" s="1086" t="s">
        <v>2368</v>
      </c>
      <c r="AF63" s="784" t="e">
        <f>#REF!</f>
        <v>#REF!</v>
      </c>
      <c r="AG63" s="228">
        <v>0</v>
      </c>
      <c r="AH63" s="228">
        <v>0</v>
      </c>
      <c r="AI63" s="262">
        <v>0</v>
      </c>
      <c r="AJ63" s="228">
        <v>0</v>
      </c>
      <c r="AK63" s="228">
        <v>0</v>
      </c>
      <c r="AL63" s="228">
        <v>0</v>
      </c>
      <c r="AM63" s="228">
        <v>0</v>
      </c>
      <c r="AN63" s="228">
        <v>0</v>
      </c>
      <c r="AO63" s="228">
        <v>0</v>
      </c>
      <c r="AP63" s="228">
        <v>0</v>
      </c>
      <c r="AQ63" s="228">
        <v>0</v>
      </c>
      <c r="AR63" s="228">
        <v>0</v>
      </c>
      <c r="AS63" s="228">
        <v>0</v>
      </c>
      <c r="AT63" s="228">
        <v>0</v>
      </c>
      <c r="AU63" s="228">
        <v>0</v>
      </c>
      <c r="AV63" s="228">
        <v>0</v>
      </c>
      <c r="AW63" s="228">
        <v>0</v>
      </c>
      <c r="AX63" s="228">
        <v>0</v>
      </c>
      <c r="AY63" s="228">
        <v>0</v>
      </c>
      <c r="AZ63" s="228">
        <v>0</v>
      </c>
      <c r="BA63" s="228">
        <v>0</v>
      </c>
      <c r="BB63" s="228">
        <v>0</v>
      </c>
      <c r="BC63" s="228">
        <v>0</v>
      </c>
      <c r="BD63" s="228">
        <v>0</v>
      </c>
    </row>
    <row r="64" spans="1:56">
      <c r="A64" s="775" t="s">
        <v>305</v>
      </c>
      <c r="B64" s="775" t="str">
        <f>Table8!A64</f>
        <v>UKRAINE</v>
      </c>
      <c r="C64" s="775"/>
      <c r="D64" s="769" t="s">
        <v>583</v>
      </c>
      <c r="E64" s="621">
        <v>0</v>
      </c>
      <c r="F64" s="621">
        <v>0</v>
      </c>
      <c r="G64" s="621">
        <v>0</v>
      </c>
      <c r="H64" s="621">
        <v>0</v>
      </c>
      <c r="I64" s="621">
        <v>0</v>
      </c>
      <c r="J64" s="621">
        <v>0</v>
      </c>
      <c r="K64" s="621">
        <v>0</v>
      </c>
      <c r="L64" s="621">
        <v>0</v>
      </c>
      <c r="M64" s="621">
        <v>0</v>
      </c>
      <c r="N64" s="621">
        <v>0</v>
      </c>
      <c r="O64" s="621">
        <v>0</v>
      </c>
      <c r="P64" s="621">
        <v>0</v>
      </c>
      <c r="Q64" s="621">
        <v>0</v>
      </c>
      <c r="R64" s="621">
        <v>0</v>
      </c>
      <c r="S64" s="621">
        <v>0</v>
      </c>
      <c r="T64" s="621">
        <v>0</v>
      </c>
      <c r="U64" s="621">
        <v>0</v>
      </c>
      <c r="V64" s="621">
        <v>0</v>
      </c>
      <c r="W64" s="621">
        <v>0</v>
      </c>
      <c r="X64" s="621">
        <v>0</v>
      </c>
      <c r="Y64" s="621">
        <v>0</v>
      </c>
      <c r="Z64" s="621">
        <v>0</v>
      </c>
      <c r="AA64" s="621">
        <v>0</v>
      </c>
      <c r="AB64" s="621">
        <v>0</v>
      </c>
      <c r="AC64" s="1086" t="s">
        <v>2369</v>
      </c>
      <c r="AF64" s="784" t="e">
        <f>#REF!</f>
        <v>#REF!</v>
      </c>
      <c r="AG64" s="228">
        <v>0</v>
      </c>
      <c r="AH64" s="228">
        <v>0</v>
      </c>
      <c r="AI64" s="262">
        <v>0</v>
      </c>
      <c r="AJ64" s="228">
        <v>0</v>
      </c>
      <c r="AK64" s="228">
        <v>0</v>
      </c>
      <c r="AL64" s="228">
        <v>0</v>
      </c>
      <c r="AM64" s="228">
        <v>0</v>
      </c>
      <c r="AN64" s="228">
        <v>0</v>
      </c>
      <c r="AO64" s="228">
        <v>0</v>
      </c>
      <c r="AP64" s="228">
        <v>0</v>
      </c>
      <c r="AQ64" s="228">
        <v>0</v>
      </c>
      <c r="AR64" s="228">
        <v>0</v>
      </c>
      <c r="AS64" s="228">
        <v>0</v>
      </c>
      <c r="AT64" s="228">
        <v>0</v>
      </c>
      <c r="AU64" s="228">
        <v>0</v>
      </c>
      <c r="AV64" s="228">
        <v>0</v>
      </c>
      <c r="AW64" s="228">
        <v>0</v>
      </c>
      <c r="AX64" s="228">
        <v>0</v>
      </c>
      <c r="AY64" s="228">
        <v>0</v>
      </c>
      <c r="AZ64" s="228">
        <v>0</v>
      </c>
      <c r="BA64" s="228">
        <v>0</v>
      </c>
      <c r="BB64" s="228">
        <v>0</v>
      </c>
      <c r="BC64" s="228">
        <v>0</v>
      </c>
      <c r="BD64" s="228">
        <v>0</v>
      </c>
    </row>
    <row r="65" spans="1:59">
      <c r="A65" s="775" t="s">
        <v>305</v>
      </c>
      <c r="B65" s="775" t="str">
        <f>Table8!A65</f>
        <v>UK</v>
      </c>
      <c r="C65" s="775"/>
      <c r="D65" s="769" t="s">
        <v>583</v>
      </c>
      <c r="E65" s="620">
        <v>0</v>
      </c>
      <c r="F65" s="620">
        <v>0</v>
      </c>
      <c r="G65" s="620">
        <v>0</v>
      </c>
      <c r="H65" s="620">
        <v>0</v>
      </c>
      <c r="I65" s="620">
        <v>0</v>
      </c>
      <c r="J65" s="620">
        <v>0</v>
      </c>
      <c r="K65" s="620">
        <v>0</v>
      </c>
      <c r="L65" s="620">
        <v>0</v>
      </c>
      <c r="M65" s="620">
        <v>0</v>
      </c>
      <c r="N65" s="620">
        <v>0</v>
      </c>
      <c r="O65" s="620">
        <v>0</v>
      </c>
      <c r="P65" s="620">
        <v>0</v>
      </c>
      <c r="Q65" s="620">
        <v>0</v>
      </c>
      <c r="R65" s="620">
        <v>0</v>
      </c>
      <c r="S65" s="620">
        <v>0</v>
      </c>
      <c r="T65" s="620">
        <v>0</v>
      </c>
      <c r="U65" s="620">
        <v>0</v>
      </c>
      <c r="V65" s="620">
        <v>0</v>
      </c>
      <c r="W65" s="620">
        <v>0</v>
      </c>
      <c r="X65" s="620">
        <v>0</v>
      </c>
      <c r="Y65" s="620">
        <v>0</v>
      </c>
      <c r="Z65" s="620">
        <v>0</v>
      </c>
      <c r="AA65" s="620">
        <v>0</v>
      </c>
      <c r="AB65" s="620">
        <v>0</v>
      </c>
      <c r="AC65" s="1086" t="s">
        <v>2370</v>
      </c>
      <c r="AF65" s="784" t="e">
        <f>#REF!</f>
        <v>#REF!</v>
      </c>
      <c r="AG65" s="228">
        <v>0</v>
      </c>
      <c r="AH65" s="228">
        <v>0</v>
      </c>
      <c r="AI65" s="262">
        <v>0</v>
      </c>
      <c r="AJ65" s="228">
        <v>0</v>
      </c>
      <c r="AK65" s="228">
        <v>0</v>
      </c>
      <c r="AL65" s="228">
        <v>0</v>
      </c>
      <c r="AM65" s="228">
        <v>0</v>
      </c>
      <c r="AN65" s="228">
        <v>0</v>
      </c>
      <c r="AO65" s="228">
        <v>0</v>
      </c>
      <c r="AP65" s="228">
        <v>0</v>
      </c>
      <c r="AQ65" s="228">
        <v>0</v>
      </c>
      <c r="AR65" s="228">
        <v>0</v>
      </c>
      <c r="AS65" s="228">
        <v>0</v>
      </c>
      <c r="AT65" s="228">
        <v>0</v>
      </c>
      <c r="AU65" s="228">
        <v>0</v>
      </c>
      <c r="AV65" s="228">
        <v>0</v>
      </c>
      <c r="AW65" s="228">
        <v>0</v>
      </c>
      <c r="AX65" s="228">
        <v>0</v>
      </c>
      <c r="AY65" s="228">
        <v>0</v>
      </c>
      <c r="AZ65" s="228">
        <v>0</v>
      </c>
      <c r="BA65" s="228">
        <v>0</v>
      </c>
      <c r="BB65" s="228">
        <v>0</v>
      </c>
      <c r="BC65" s="228">
        <v>0</v>
      </c>
      <c r="BD65" s="228">
        <v>0</v>
      </c>
    </row>
    <row r="66" spans="1:59">
      <c r="A66" s="775" t="s">
        <v>305</v>
      </c>
      <c r="B66" s="775" t="str">
        <f>Table8!A66</f>
        <v>USA</v>
      </c>
      <c r="C66" s="775"/>
      <c r="D66" s="769" t="s">
        <v>583</v>
      </c>
      <c r="E66" s="620">
        <v>0</v>
      </c>
      <c r="F66" s="620">
        <v>0</v>
      </c>
      <c r="G66" s="620">
        <v>0</v>
      </c>
      <c r="H66" s="620">
        <v>0</v>
      </c>
      <c r="I66" s="620">
        <v>0</v>
      </c>
      <c r="J66" s="620">
        <v>0</v>
      </c>
      <c r="K66" s="620">
        <v>0</v>
      </c>
      <c r="L66" s="620">
        <v>0</v>
      </c>
      <c r="M66" s="620">
        <v>0</v>
      </c>
      <c r="N66" s="620">
        <v>0</v>
      </c>
      <c r="O66" s="620">
        <v>0</v>
      </c>
      <c r="P66" s="620">
        <v>0</v>
      </c>
      <c r="Q66" s="620">
        <v>0</v>
      </c>
      <c r="R66" s="620">
        <v>0</v>
      </c>
      <c r="S66" s="620">
        <v>0</v>
      </c>
      <c r="T66" s="620">
        <v>0</v>
      </c>
      <c r="U66" s="620">
        <v>0</v>
      </c>
      <c r="V66" s="620">
        <v>0</v>
      </c>
      <c r="W66" s="620">
        <v>0</v>
      </c>
      <c r="X66" s="620">
        <v>0</v>
      </c>
      <c r="Y66" s="620">
        <v>0</v>
      </c>
      <c r="Z66" s="620">
        <v>0</v>
      </c>
      <c r="AA66" s="620">
        <v>0</v>
      </c>
      <c r="AB66" s="620">
        <v>0</v>
      </c>
      <c r="AC66" s="1086" t="s">
        <v>2371</v>
      </c>
      <c r="AF66" s="784" t="e">
        <f>#REF!</f>
        <v>#REF!</v>
      </c>
      <c r="AG66" s="228">
        <v>0</v>
      </c>
      <c r="AH66" s="228">
        <v>0</v>
      </c>
      <c r="AI66" s="262">
        <v>0</v>
      </c>
      <c r="AJ66" s="228">
        <v>0</v>
      </c>
      <c r="AK66" s="228">
        <v>0</v>
      </c>
      <c r="AL66" s="228">
        <v>0</v>
      </c>
      <c r="AM66" s="228">
        <v>0</v>
      </c>
      <c r="AN66" s="228">
        <v>0</v>
      </c>
      <c r="AO66" s="228">
        <v>0</v>
      </c>
      <c r="AP66" s="228">
        <v>0</v>
      </c>
      <c r="AQ66" s="228">
        <v>0</v>
      </c>
      <c r="AR66" s="228">
        <v>0</v>
      </c>
      <c r="AS66" s="228">
        <v>0</v>
      </c>
      <c r="AT66" s="228">
        <v>0</v>
      </c>
      <c r="AU66" s="228">
        <v>0</v>
      </c>
      <c r="AV66" s="228">
        <v>0</v>
      </c>
      <c r="AW66" s="228">
        <v>0</v>
      </c>
      <c r="AX66" s="228">
        <v>0</v>
      </c>
      <c r="AY66" s="228">
        <v>0</v>
      </c>
      <c r="AZ66" s="228">
        <v>0</v>
      </c>
      <c r="BA66" s="228">
        <v>0</v>
      </c>
      <c r="BB66" s="228">
        <v>0</v>
      </c>
      <c r="BC66" s="228">
        <v>0</v>
      </c>
      <c r="BD66" s="228">
        <v>0</v>
      </c>
    </row>
    <row r="67" spans="1:59">
      <c r="A67" s="775" t="s">
        <v>305</v>
      </c>
      <c r="B67" s="775" t="str">
        <f>Table8!A67</f>
        <v>UZBEKISTAN</v>
      </c>
      <c r="C67" s="775"/>
      <c r="D67" s="769" t="s">
        <v>583</v>
      </c>
      <c r="E67" s="621">
        <v>0</v>
      </c>
      <c r="F67" s="621">
        <v>0</v>
      </c>
      <c r="G67" s="621">
        <v>0</v>
      </c>
      <c r="H67" s="621">
        <v>0</v>
      </c>
      <c r="I67" s="621">
        <v>0</v>
      </c>
      <c r="J67" s="621">
        <v>0</v>
      </c>
      <c r="K67" s="621">
        <v>0</v>
      </c>
      <c r="L67" s="621">
        <v>0</v>
      </c>
      <c r="M67" s="621">
        <v>0</v>
      </c>
      <c r="N67" s="621">
        <v>0</v>
      </c>
      <c r="O67" s="621">
        <v>0</v>
      </c>
      <c r="P67" s="621">
        <v>0</v>
      </c>
      <c r="Q67" s="621">
        <v>0</v>
      </c>
      <c r="R67" s="621">
        <v>0</v>
      </c>
      <c r="S67" s="621">
        <v>0</v>
      </c>
      <c r="T67" s="621">
        <v>0</v>
      </c>
      <c r="U67" s="621">
        <v>0</v>
      </c>
      <c r="V67" s="621">
        <v>0</v>
      </c>
      <c r="W67" s="621">
        <v>0</v>
      </c>
      <c r="X67" s="621">
        <v>0</v>
      </c>
      <c r="Y67" s="621">
        <v>0</v>
      </c>
      <c r="Z67" s="621">
        <v>0</v>
      </c>
      <c r="AA67" s="621">
        <v>0</v>
      </c>
      <c r="AB67" s="621">
        <v>0</v>
      </c>
      <c r="AC67" s="1086" t="s">
        <v>2372</v>
      </c>
      <c r="AF67" s="784" t="e">
        <f>#REF!</f>
        <v>#REF!</v>
      </c>
      <c r="AG67" s="228">
        <v>0</v>
      </c>
      <c r="AH67" s="228">
        <v>0</v>
      </c>
      <c r="AI67" s="262">
        <v>0</v>
      </c>
      <c r="AJ67" s="228">
        <v>0</v>
      </c>
      <c r="AK67" s="228">
        <v>0</v>
      </c>
      <c r="AL67" s="228">
        <v>0</v>
      </c>
      <c r="AM67" s="228">
        <v>0</v>
      </c>
      <c r="AN67" s="228">
        <v>0</v>
      </c>
      <c r="AO67" s="228">
        <v>0</v>
      </c>
      <c r="AP67" s="228">
        <v>0</v>
      </c>
      <c r="AQ67" s="228">
        <v>0</v>
      </c>
      <c r="AR67" s="228">
        <v>0</v>
      </c>
      <c r="AS67" s="228">
        <v>0</v>
      </c>
      <c r="AT67" s="228">
        <v>0</v>
      </c>
      <c r="AU67" s="228">
        <v>0</v>
      </c>
      <c r="AV67" s="228">
        <v>0</v>
      </c>
      <c r="AW67" s="228">
        <v>0</v>
      </c>
      <c r="AX67" s="228">
        <v>0</v>
      </c>
      <c r="AY67" s="228">
        <v>0</v>
      </c>
      <c r="AZ67" s="228">
        <v>0</v>
      </c>
      <c r="BA67" s="228">
        <v>0</v>
      </c>
      <c r="BB67" s="228">
        <v>0</v>
      </c>
      <c r="BC67" s="228">
        <v>0</v>
      </c>
      <c r="BD67" s="228">
        <v>0</v>
      </c>
    </row>
    <row r="68" spans="1:59">
      <c r="A68" s="775" t="s">
        <v>305</v>
      </c>
      <c r="B68" s="775" t="str">
        <f>Table8!A68</f>
        <v>NONSPEC</v>
      </c>
      <c r="C68" s="775"/>
      <c r="D68" s="769" t="s">
        <v>583</v>
      </c>
      <c r="E68" s="621">
        <v>0</v>
      </c>
      <c r="F68" s="621">
        <v>0</v>
      </c>
      <c r="G68" s="621">
        <v>0</v>
      </c>
      <c r="H68" s="621">
        <v>0</v>
      </c>
      <c r="I68" s="621">
        <v>0</v>
      </c>
      <c r="J68" s="621">
        <v>0</v>
      </c>
      <c r="K68" s="621">
        <v>0</v>
      </c>
      <c r="L68" s="621">
        <v>0</v>
      </c>
      <c r="M68" s="621">
        <v>0</v>
      </c>
      <c r="N68" s="621">
        <v>0</v>
      </c>
      <c r="O68" s="621">
        <v>0</v>
      </c>
      <c r="P68" s="621">
        <v>0</v>
      </c>
      <c r="Q68" s="621">
        <v>0</v>
      </c>
      <c r="R68" s="621">
        <v>0</v>
      </c>
      <c r="S68" s="621">
        <v>0</v>
      </c>
      <c r="T68" s="621">
        <v>0</v>
      </c>
      <c r="U68" s="621">
        <v>0</v>
      </c>
      <c r="V68" s="621">
        <v>0</v>
      </c>
      <c r="W68" s="621">
        <v>0</v>
      </c>
      <c r="X68" s="621">
        <v>0</v>
      </c>
      <c r="Y68" s="621">
        <v>0</v>
      </c>
      <c r="Z68" s="621">
        <v>0</v>
      </c>
      <c r="AA68" s="621">
        <v>0</v>
      </c>
      <c r="AB68" s="621">
        <v>0</v>
      </c>
      <c r="AC68" s="1086" t="s">
        <v>2373</v>
      </c>
      <c r="AF68" s="784" t="e">
        <f>#REF!</f>
        <v>#REF!</v>
      </c>
      <c r="AG68" s="228">
        <v>0</v>
      </c>
      <c r="AH68" s="228">
        <v>0</v>
      </c>
      <c r="AI68" s="262">
        <v>0</v>
      </c>
      <c r="AJ68" s="228">
        <v>0</v>
      </c>
      <c r="AK68" s="228">
        <v>0</v>
      </c>
      <c r="AL68" s="228">
        <v>0</v>
      </c>
      <c r="AM68" s="228">
        <v>0</v>
      </c>
      <c r="AN68" s="228">
        <v>0</v>
      </c>
      <c r="AO68" s="228">
        <v>0</v>
      </c>
      <c r="AP68" s="228">
        <v>0</v>
      </c>
      <c r="AQ68" s="228">
        <v>0</v>
      </c>
      <c r="AR68" s="228">
        <v>0</v>
      </c>
      <c r="AS68" s="228">
        <v>0</v>
      </c>
      <c r="AT68" s="228">
        <v>0</v>
      </c>
      <c r="AU68" s="228">
        <v>0</v>
      </c>
      <c r="AV68" s="228">
        <v>0</v>
      </c>
      <c r="AW68" s="228">
        <v>0</v>
      </c>
      <c r="AX68" s="228">
        <v>0</v>
      </c>
      <c r="AY68" s="228">
        <v>0</v>
      </c>
      <c r="AZ68" s="228">
        <v>0</v>
      </c>
      <c r="BA68" s="228">
        <v>0</v>
      </c>
      <c r="BB68" s="228">
        <v>0</v>
      </c>
      <c r="BC68" s="228">
        <v>0</v>
      </c>
      <c r="BD68" s="228">
        <v>0</v>
      </c>
    </row>
    <row r="69" spans="1:59">
      <c r="A69" s="775" t="s">
        <v>305</v>
      </c>
      <c r="B69" s="775" t="str">
        <f>IF(IsoCodes=TRUE,BG69,BF69)</f>
        <v>TOTIMPST</v>
      </c>
      <c r="C69" s="756"/>
      <c r="D69" s="769" t="s">
        <v>583</v>
      </c>
      <c r="E69" s="726">
        <f>SUM(E6:E68)</f>
        <v>0</v>
      </c>
      <c r="F69" s="726">
        <f>SUM(F6:F68)</f>
        <v>0</v>
      </c>
      <c r="G69" s="726">
        <f t="shared" ref="G69:V69" si="0">SUM(G6:G68)</f>
        <v>0</v>
      </c>
      <c r="H69" s="726">
        <f t="shared" si="0"/>
        <v>0</v>
      </c>
      <c r="I69" s="726">
        <f t="shared" si="0"/>
        <v>0</v>
      </c>
      <c r="J69" s="726">
        <f t="shared" si="0"/>
        <v>0</v>
      </c>
      <c r="K69" s="726">
        <f t="shared" si="0"/>
        <v>0</v>
      </c>
      <c r="L69" s="726">
        <f t="shared" si="0"/>
        <v>0</v>
      </c>
      <c r="M69" s="726">
        <f t="shared" si="0"/>
        <v>0</v>
      </c>
      <c r="N69" s="726">
        <f t="shared" si="0"/>
        <v>0</v>
      </c>
      <c r="O69" s="1025">
        <f t="shared" si="0"/>
        <v>0</v>
      </c>
      <c r="P69" s="726">
        <f t="shared" si="0"/>
        <v>0</v>
      </c>
      <c r="Q69" s="726">
        <f t="shared" si="0"/>
        <v>0</v>
      </c>
      <c r="R69" s="726">
        <f t="shared" si="0"/>
        <v>0</v>
      </c>
      <c r="S69" s="726">
        <f t="shared" si="0"/>
        <v>0</v>
      </c>
      <c r="T69" s="726">
        <f t="shared" si="0"/>
        <v>0</v>
      </c>
      <c r="U69" s="726">
        <f t="shared" si="0"/>
        <v>0</v>
      </c>
      <c r="V69" s="726">
        <f t="shared" si="0"/>
        <v>0</v>
      </c>
      <c r="W69" s="726">
        <f t="shared" ref="W69:AB69" si="1">SUM(W6:W68)</f>
        <v>0</v>
      </c>
      <c r="X69" s="726">
        <f t="shared" si="1"/>
        <v>0</v>
      </c>
      <c r="Y69" s="1025">
        <f t="shared" si="1"/>
        <v>0</v>
      </c>
      <c r="Z69" s="1025">
        <f t="shared" si="1"/>
        <v>0</v>
      </c>
      <c r="AA69" s="726">
        <f t="shared" si="1"/>
        <v>0</v>
      </c>
      <c r="AB69" s="1025">
        <f t="shared" si="1"/>
        <v>0</v>
      </c>
      <c r="AC69" s="754" t="s">
        <v>2374</v>
      </c>
      <c r="AF69" s="784" t="e">
        <f>#REF!</f>
        <v>#REF!</v>
      </c>
      <c r="AG69" s="238">
        <f>SUM(AG6:AG68)</f>
        <v>0</v>
      </c>
      <c r="AH69" s="238">
        <f t="shared" ref="AH69:BD69" si="2">SUM(AH6:AH68)</f>
        <v>0</v>
      </c>
      <c r="AI69" s="238">
        <f t="shared" si="2"/>
        <v>0</v>
      </c>
      <c r="AJ69" s="238">
        <f t="shared" si="2"/>
        <v>0</v>
      </c>
      <c r="AK69" s="238">
        <f t="shared" si="2"/>
        <v>0</v>
      </c>
      <c r="AL69" s="238">
        <f t="shared" si="2"/>
        <v>0</v>
      </c>
      <c r="AM69" s="238">
        <f t="shared" si="2"/>
        <v>0</v>
      </c>
      <c r="AN69" s="238">
        <f t="shared" si="2"/>
        <v>0</v>
      </c>
      <c r="AO69" s="238">
        <f t="shared" si="2"/>
        <v>0</v>
      </c>
      <c r="AP69" s="238">
        <f t="shared" si="2"/>
        <v>0</v>
      </c>
      <c r="AQ69" s="238">
        <f t="shared" si="2"/>
        <v>0</v>
      </c>
      <c r="AR69" s="238">
        <f t="shared" si="2"/>
        <v>0</v>
      </c>
      <c r="AS69" s="238">
        <f t="shared" si="2"/>
        <v>0</v>
      </c>
      <c r="AT69" s="238">
        <f t="shared" si="2"/>
        <v>0</v>
      </c>
      <c r="AU69" s="238">
        <f t="shared" si="2"/>
        <v>0</v>
      </c>
      <c r="AV69" s="238">
        <f t="shared" si="2"/>
        <v>0</v>
      </c>
      <c r="AW69" s="238">
        <f t="shared" si="2"/>
        <v>0</v>
      </c>
      <c r="AX69" s="238">
        <f t="shared" si="2"/>
        <v>0</v>
      </c>
      <c r="AY69" s="238">
        <f>SUM(AY6:AY68)</f>
        <v>0</v>
      </c>
      <c r="AZ69" s="238">
        <f>SUM(AZ6:AZ68)</f>
        <v>0</v>
      </c>
      <c r="BA69" s="238">
        <f>SUM(BA6:BA68)</f>
        <v>0</v>
      </c>
      <c r="BB69" s="238">
        <f>SUM(BB6:BB68)</f>
        <v>0</v>
      </c>
      <c r="BC69" s="238">
        <f>SUM(BC6:BC68)</f>
        <v>0</v>
      </c>
      <c r="BD69" s="238">
        <f t="shared" si="2"/>
        <v>0</v>
      </c>
      <c r="BF69" s="645" t="s">
        <v>1380</v>
      </c>
      <c r="BG69" s="645" t="s">
        <v>519</v>
      </c>
    </row>
    <row r="70" spans="1:59" s="96" customFormat="1">
      <c r="A70" s="756"/>
      <c r="B70" s="756"/>
      <c r="C70" s="756"/>
      <c r="D70" s="756"/>
      <c r="M70" s="136"/>
      <c r="N70" s="136"/>
      <c r="O70" s="136"/>
      <c r="P70" s="136"/>
      <c r="Q70" s="136"/>
      <c r="R70" s="136"/>
      <c r="S70" s="136"/>
      <c r="T70" s="136"/>
      <c r="U70" s="136"/>
      <c r="V70" s="136"/>
      <c r="W70" s="136"/>
      <c r="X70" s="136"/>
      <c r="Y70" s="136"/>
      <c r="Z70" s="136"/>
      <c r="AA70" s="136"/>
      <c r="AC70" s="756"/>
      <c r="AF70" s="756"/>
    </row>
  </sheetData>
  <phoneticPr fontId="11" type="noConversion"/>
  <conditionalFormatting sqref="E6:Z69">
    <cfRule type="expression" dxfId="113" priority="2" stopIfTrue="1">
      <formula>E6&lt;&gt;AG6</formula>
    </cfRule>
  </conditionalFormatting>
  <conditionalFormatting sqref="AB6:AB69">
    <cfRule type="expression" dxfId="112" priority="173" stopIfTrue="1">
      <formula>AB6&lt;&gt;BD6</formula>
    </cfRule>
  </conditionalFormatting>
  <conditionalFormatting sqref="AA6:AA69">
    <cfRule type="expression" dxfId="111" priority="1" stopIfTrue="1">
      <formula>AA6&lt;&gt;BC6</formula>
    </cfRule>
  </conditionalFormatting>
  <dataValidations count="1">
    <dataValidation type="whole" operator="greaterThanOrEqual" allowBlank="1" showInputMessage="1" showErrorMessage="1" error="Positive whole numbers only / Nombres entiers positifs uniquement" sqref="E6:AB68">
      <formula1>0</formula1>
    </dataValidation>
  </dataValidations>
  <printOptions horizontalCentered="1"/>
  <pageMargins left="0.23622047244094491" right="0.23622047244094491" top="0.51181102362204722" bottom="0.51181102362204722" header="0.51181102362204722" footer="0.51181102362204722"/>
  <pageSetup paperSize="9" scale="61" orientation="landscape" r:id="rId1"/>
  <headerFooter alignWithMargins="0"/>
  <legacyDrawing r:id="rId2"/>
</worksheet>
</file>

<file path=xl/worksheets/sheet69.xml><?xml version="1.0" encoding="utf-8"?>
<worksheet xmlns="http://schemas.openxmlformats.org/spreadsheetml/2006/main" xmlns:r="http://schemas.openxmlformats.org/officeDocument/2006/relationships">
  <sheetPr codeName="Sheet_TS52">
    <pageSetUpPr fitToPage="1"/>
  </sheetPr>
  <dimension ref="A1:BQ70"/>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R5" sqref="R5"/>
    </sheetView>
  </sheetViews>
  <sheetFormatPr defaultRowHeight="12"/>
  <cols>
    <col min="1" max="1" width="8.5703125" style="777" hidden="1" customWidth="1"/>
    <col min="2" max="2" width="11.140625" style="777" hidden="1" customWidth="1"/>
    <col min="3" max="3" width="5.5703125" style="777" hidden="1" customWidth="1"/>
    <col min="4" max="4" width="7.42578125" style="777" hidden="1" customWidth="1"/>
    <col min="5" max="28" width="8.7109375" style="95" customWidth="1"/>
    <col min="29" max="29" width="30.7109375" style="777" customWidth="1"/>
    <col min="30" max="30" width="9.140625" style="95" customWidth="1"/>
    <col min="31" max="31" width="9.140625" style="95" hidden="1" customWidth="1"/>
    <col min="32" max="32" width="19.5703125" style="777" hidden="1" customWidth="1"/>
    <col min="33" max="57" width="9.140625" style="95" hidden="1" customWidth="1"/>
    <col min="58" max="58" width="10.42578125" style="95" hidden="1" customWidth="1"/>
    <col min="59" max="59" width="3.85546875" style="95" hidden="1" customWidth="1"/>
    <col min="60" max="69" width="9.140625" style="95" hidden="1" customWidth="1"/>
    <col min="70" max="80" width="9.140625" style="95" customWidth="1"/>
    <col min="81" max="16384" width="9.140625" style="95"/>
  </cols>
  <sheetData>
    <row r="1" spans="1:56" s="104" customFormat="1" ht="15.75" customHeight="1">
      <c r="A1" s="769"/>
      <c r="B1" s="769"/>
      <c r="C1" s="769"/>
      <c r="D1" s="769"/>
      <c r="F1" s="403" t="s">
        <v>2379</v>
      </c>
      <c r="N1" s="403" t="s">
        <v>2379</v>
      </c>
      <c r="O1" s="109"/>
      <c r="R1" s="109"/>
      <c r="S1" s="109"/>
      <c r="T1" s="109"/>
      <c r="U1" s="109"/>
      <c r="V1" s="109"/>
      <c r="W1" s="109"/>
      <c r="X1" s="109"/>
      <c r="Y1" s="109"/>
      <c r="Z1" s="109"/>
      <c r="AA1" s="109"/>
      <c r="AC1" s="1040">
        <f ca="1">NOW()</f>
        <v>41912.572466550926</v>
      </c>
      <c r="AF1" s="777" t="s">
        <v>705</v>
      </c>
    </row>
    <row r="2" spans="1:56" s="97" customFormat="1" ht="12.75">
      <c r="A2" s="770"/>
      <c r="B2" s="770"/>
      <c r="C2" s="770"/>
      <c r="D2" s="770"/>
      <c r="E2" s="98"/>
      <c r="G2" s="98"/>
      <c r="H2" s="98"/>
      <c r="I2" s="98"/>
      <c r="J2" s="98"/>
      <c r="K2" s="98"/>
      <c r="L2" s="98"/>
      <c r="M2" s="98"/>
      <c r="N2" s="98"/>
      <c r="O2" s="98"/>
      <c r="P2" s="98"/>
      <c r="Q2" s="98"/>
      <c r="R2" s="98"/>
      <c r="S2" s="98"/>
      <c r="T2" s="98"/>
      <c r="U2" s="98"/>
      <c r="V2" s="98"/>
      <c r="W2" s="98"/>
      <c r="X2" s="98"/>
      <c r="Y2" s="98"/>
      <c r="Z2" s="98"/>
      <c r="AA2" s="98"/>
      <c r="AC2" s="1041" t="s">
        <v>2129</v>
      </c>
      <c r="AF2" s="770"/>
    </row>
    <row r="3" spans="1:56" s="99" customFormat="1">
      <c r="A3" s="772"/>
      <c r="B3" s="772"/>
      <c r="C3" s="772"/>
      <c r="D3" s="772"/>
      <c r="E3" s="98"/>
      <c r="F3" s="98"/>
      <c r="G3" s="98"/>
      <c r="H3" s="98"/>
      <c r="I3" s="98"/>
      <c r="J3" s="98"/>
      <c r="K3" s="98"/>
      <c r="L3" s="98"/>
      <c r="M3" s="98"/>
      <c r="N3" s="98"/>
      <c r="O3" s="98"/>
      <c r="P3" s="98"/>
      <c r="Q3" s="98"/>
      <c r="R3" s="98"/>
      <c r="S3" s="98"/>
      <c r="T3" s="98"/>
      <c r="U3" s="98"/>
      <c r="V3" s="98"/>
      <c r="W3" s="98"/>
      <c r="X3" s="98"/>
      <c r="Y3" s="98"/>
      <c r="Z3" s="98"/>
      <c r="AA3" s="98"/>
      <c r="AC3" s="772"/>
      <c r="AF3" s="772"/>
    </row>
    <row r="4" spans="1:56" s="99" customFormat="1">
      <c r="A4" s="759" t="s">
        <v>1304</v>
      </c>
      <c r="B4" s="759" t="s">
        <v>1302</v>
      </c>
      <c r="C4" s="759" t="s">
        <v>1303</v>
      </c>
      <c r="D4" s="760" t="s">
        <v>1305</v>
      </c>
      <c r="E4" s="98"/>
      <c r="F4" s="98"/>
      <c r="G4" s="98"/>
      <c r="H4" s="98"/>
      <c r="I4" s="98"/>
      <c r="AC4" s="771"/>
      <c r="AF4" s="772"/>
    </row>
    <row r="5" spans="1:56" s="99" customFormat="1" ht="12.75" thickBot="1">
      <c r="A5" s="761"/>
      <c r="B5" s="761"/>
      <c r="C5" s="761"/>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F5" s="778"/>
      <c r="AG5" s="227">
        <v>1990</v>
      </c>
      <c r="AH5" s="230">
        <v>1991</v>
      </c>
      <c r="AI5" s="230">
        <v>1992</v>
      </c>
      <c r="AJ5" s="230">
        <v>1993</v>
      </c>
      <c r="AK5" s="230">
        <v>1994</v>
      </c>
      <c r="AL5" s="230">
        <v>1995</v>
      </c>
      <c r="AM5" s="230">
        <v>1996</v>
      </c>
      <c r="AN5" s="230">
        <v>1997</v>
      </c>
      <c r="AO5" s="230">
        <v>1998</v>
      </c>
      <c r="AP5" s="230">
        <v>1999</v>
      </c>
      <c r="AQ5" s="230">
        <v>2000</v>
      </c>
      <c r="AR5" s="230">
        <v>2001</v>
      </c>
      <c r="AS5" s="230">
        <v>2002</v>
      </c>
      <c r="AT5" s="230">
        <v>2003</v>
      </c>
      <c r="AU5" s="230">
        <v>2004</v>
      </c>
      <c r="AV5" s="230">
        <v>2005</v>
      </c>
      <c r="AW5" s="230">
        <v>2006</v>
      </c>
      <c r="AX5" s="230">
        <v>2007</v>
      </c>
      <c r="AY5" s="230">
        <v>2008</v>
      </c>
      <c r="AZ5" s="230">
        <v>2009</v>
      </c>
      <c r="BA5" s="230">
        <v>2010</v>
      </c>
      <c r="BB5" s="230">
        <v>2011</v>
      </c>
      <c r="BC5" s="230">
        <v>2012</v>
      </c>
      <c r="BD5" s="230">
        <v>2013</v>
      </c>
    </row>
    <row r="6" spans="1:56" s="99" customFormat="1" ht="12.75" thickBot="1">
      <c r="A6" s="775" t="s">
        <v>305</v>
      </c>
      <c r="B6" s="775" t="str">
        <f>Table8!A6</f>
        <v>ALBANIA</v>
      </c>
      <c r="C6" s="772"/>
      <c r="D6" s="775" t="s">
        <v>1222</v>
      </c>
      <c r="E6" s="621">
        <v>0</v>
      </c>
      <c r="F6" s="621">
        <v>0</v>
      </c>
      <c r="G6" s="621">
        <v>0</v>
      </c>
      <c r="H6" s="621">
        <v>0</v>
      </c>
      <c r="I6" s="621">
        <v>0</v>
      </c>
      <c r="J6" s="621">
        <v>0</v>
      </c>
      <c r="K6" s="621">
        <v>0</v>
      </c>
      <c r="L6" s="621">
        <v>0</v>
      </c>
      <c r="M6" s="621">
        <v>0</v>
      </c>
      <c r="N6" s="621">
        <v>0</v>
      </c>
      <c r="O6" s="621">
        <v>0</v>
      </c>
      <c r="P6" s="621">
        <v>0</v>
      </c>
      <c r="Q6" s="621">
        <v>0</v>
      </c>
      <c r="R6" s="621">
        <v>0</v>
      </c>
      <c r="S6" s="621">
        <v>0</v>
      </c>
      <c r="T6" s="621">
        <v>0</v>
      </c>
      <c r="U6" s="621">
        <v>0</v>
      </c>
      <c r="V6" s="621">
        <v>0</v>
      </c>
      <c r="W6" s="621">
        <v>0</v>
      </c>
      <c r="X6" s="621">
        <v>0</v>
      </c>
      <c r="Y6" s="621">
        <v>0</v>
      </c>
      <c r="Z6" s="621">
        <v>0</v>
      </c>
      <c r="AA6" s="621">
        <v>0</v>
      </c>
      <c r="AB6" s="621">
        <v>0</v>
      </c>
      <c r="AC6" s="1086" t="s">
        <v>2311</v>
      </c>
      <c r="AF6" s="784" t="e">
        <f>#REF!</f>
        <v>#REF!</v>
      </c>
      <c r="AG6" s="249">
        <v>0</v>
      </c>
      <c r="AH6" s="229">
        <v>0</v>
      </c>
      <c r="AI6" s="228">
        <v>0</v>
      </c>
      <c r="AJ6" s="228">
        <v>0</v>
      </c>
      <c r="AK6" s="228">
        <v>0</v>
      </c>
      <c r="AL6" s="228">
        <v>0</v>
      </c>
      <c r="AM6" s="228">
        <v>0</v>
      </c>
      <c r="AN6" s="228">
        <v>0</v>
      </c>
      <c r="AO6" s="228">
        <v>0</v>
      </c>
      <c r="AP6" s="228">
        <v>0</v>
      </c>
      <c r="AQ6" s="228">
        <v>0</v>
      </c>
      <c r="AR6" s="228">
        <v>0</v>
      </c>
      <c r="AS6" s="228">
        <v>0</v>
      </c>
      <c r="AT6" s="228">
        <v>0</v>
      </c>
      <c r="AU6" s="228">
        <v>0</v>
      </c>
      <c r="AV6" s="228">
        <v>0</v>
      </c>
      <c r="AW6" s="228">
        <v>0</v>
      </c>
      <c r="AX6" s="228">
        <v>0</v>
      </c>
      <c r="AY6" s="228">
        <v>0</v>
      </c>
      <c r="AZ6" s="228">
        <v>0</v>
      </c>
      <c r="BA6" s="228">
        <v>0</v>
      </c>
      <c r="BB6" s="228">
        <v>0</v>
      </c>
      <c r="BC6" s="228">
        <v>0</v>
      </c>
      <c r="BD6" s="228">
        <v>0</v>
      </c>
    </row>
    <row r="7" spans="1:56" s="99" customFormat="1">
      <c r="A7" s="775" t="s">
        <v>305</v>
      </c>
      <c r="B7" s="775" t="str">
        <f>Table8!A7</f>
        <v>ARGENTINA</v>
      </c>
      <c r="C7" s="772"/>
      <c r="D7" s="775" t="s">
        <v>1222</v>
      </c>
      <c r="E7" s="621">
        <v>0</v>
      </c>
      <c r="F7" s="621">
        <v>0</v>
      </c>
      <c r="G7" s="621">
        <v>0</v>
      </c>
      <c r="H7" s="621">
        <v>0</v>
      </c>
      <c r="I7" s="621">
        <v>0</v>
      </c>
      <c r="J7" s="621">
        <v>0</v>
      </c>
      <c r="K7" s="621">
        <v>0</v>
      </c>
      <c r="L7" s="621">
        <v>0</v>
      </c>
      <c r="M7" s="621">
        <v>0</v>
      </c>
      <c r="N7" s="621">
        <v>0</v>
      </c>
      <c r="O7" s="621">
        <v>0</v>
      </c>
      <c r="P7" s="621">
        <v>0</v>
      </c>
      <c r="Q7" s="621">
        <v>0</v>
      </c>
      <c r="R7" s="621">
        <v>0</v>
      </c>
      <c r="S7" s="621">
        <v>0</v>
      </c>
      <c r="T7" s="621">
        <v>0</v>
      </c>
      <c r="U7" s="621">
        <v>0</v>
      </c>
      <c r="V7" s="621">
        <v>0</v>
      </c>
      <c r="W7" s="621">
        <v>0</v>
      </c>
      <c r="X7" s="621">
        <v>0</v>
      </c>
      <c r="Y7" s="621">
        <v>0</v>
      </c>
      <c r="Z7" s="621">
        <v>0</v>
      </c>
      <c r="AA7" s="621">
        <v>0</v>
      </c>
      <c r="AB7" s="621">
        <v>0</v>
      </c>
      <c r="AC7" s="1086" t="s">
        <v>2312</v>
      </c>
      <c r="AF7" s="784" t="e">
        <f>#REF!</f>
        <v>#REF!</v>
      </c>
      <c r="AG7" s="95">
        <v>0</v>
      </c>
      <c r="AH7" s="229">
        <v>0</v>
      </c>
      <c r="AI7" s="228">
        <v>0</v>
      </c>
      <c r="AJ7" s="228">
        <v>0</v>
      </c>
      <c r="AK7" s="228">
        <v>0</v>
      </c>
      <c r="AL7" s="228">
        <v>0</v>
      </c>
      <c r="AM7" s="228">
        <v>0</v>
      </c>
      <c r="AN7" s="228">
        <v>0</v>
      </c>
      <c r="AO7" s="228">
        <v>0</v>
      </c>
      <c r="AP7" s="228">
        <v>0</v>
      </c>
      <c r="AQ7" s="228">
        <v>0</v>
      </c>
      <c r="AR7" s="228">
        <v>0</v>
      </c>
      <c r="AS7" s="228">
        <v>0</v>
      </c>
      <c r="AT7" s="228">
        <v>0</v>
      </c>
      <c r="AU7" s="228">
        <v>0</v>
      </c>
      <c r="AV7" s="228">
        <v>0</v>
      </c>
      <c r="AW7" s="228">
        <v>0</v>
      </c>
      <c r="AX7" s="228">
        <v>0</v>
      </c>
      <c r="AY7" s="228">
        <v>0</v>
      </c>
      <c r="AZ7" s="228">
        <v>0</v>
      </c>
      <c r="BA7" s="228">
        <v>0</v>
      </c>
      <c r="BB7" s="228">
        <v>0</v>
      </c>
      <c r="BC7" s="228">
        <v>0</v>
      </c>
      <c r="BD7" s="228">
        <v>0</v>
      </c>
    </row>
    <row r="8" spans="1:56" s="99" customFormat="1">
      <c r="A8" s="775" t="s">
        <v>305</v>
      </c>
      <c r="B8" s="775" t="str">
        <f>Table8!A8</f>
        <v>ARMENIA</v>
      </c>
      <c r="C8" s="772"/>
      <c r="D8" s="775" t="s">
        <v>1222</v>
      </c>
      <c r="E8" s="621">
        <v>0</v>
      </c>
      <c r="F8" s="621">
        <v>0</v>
      </c>
      <c r="G8" s="621">
        <v>0</v>
      </c>
      <c r="H8" s="621">
        <v>0</v>
      </c>
      <c r="I8" s="621">
        <v>0</v>
      </c>
      <c r="J8" s="621">
        <v>0</v>
      </c>
      <c r="K8" s="621">
        <v>0</v>
      </c>
      <c r="L8" s="621">
        <v>0</v>
      </c>
      <c r="M8" s="621">
        <v>0</v>
      </c>
      <c r="N8" s="621">
        <v>0</v>
      </c>
      <c r="O8" s="621">
        <v>0</v>
      </c>
      <c r="P8" s="621">
        <v>0</v>
      </c>
      <c r="Q8" s="621">
        <v>0</v>
      </c>
      <c r="R8" s="621">
        <v>0</v>
      </c>
      <c r="S8" s="621">
        <v>0</v>
      </c>
      <c r="T8" s="621">
        <v>0</v>
      </c>
      <c r="U8" s="621">
        <v>0</v>
      </c>
      <c r="V8" s="621">
        <v>0</v>
      </c>
      <c r="W8" s="621">
        <v>0</v>
      </c>
      <c r="X8" s="621">
        <v>0</v>
      </c>
      <c r="Y8" s="621">
        <v>0</v>
      </c>
      <c r="Z8" s="621">
        <v>0</v>
      </c>
      <c r="AA8" s="621">
        <v>0</v>
      </c>
      <c r="AB8" s="621">
        <v>0</v>
      </c>
      <c r="AC8" s="1086" t="s">
        <v>2313</v>
      </c>
      <c r="AF8" s="796" t="e">
        <f>#REF!</f>
        <v>#REF!</v>
      </c>
      <c r="AG8" s="228">
        <v>0</v>
      </c>
      <c r="AH8" s="228">
        <v>0</v>
      </c>
      <c r="AI8" s="228">
        <v>0</v>
      </c>
      <c r="AJ8" s="228">
        <v>0</v>
      </c>
      <c r="AK8" s="228">
        <v>0</v>
      </c>
      <c r="AL8" s="228">
        <v>0</v>
      </c>
      <c r="AM8" s="228">
        <v>0</v>
      </c>
      <c r="AN8" s="228">
        <v>0</v>
      </c>
      <c r="AO8" s="228">
        <v>0</v>
      </c>
      <c r="AP8" s="228">
        <v>0</v>
      </c>
      <c r="AQ8" s="228">
        <v>0</v>
      </c>
      <c r="AR8" s="228">
        <v>0</v>
      </c>
      <c r="AS8" s="228">
        <v>0</v>
      </c>
      <c r="AT8" s="228">
        <v>0</v>
      </c>
      <c r="AU8" s="228">
        <v>0</v>
      </c>
      <c r="AV8" s="228">
        <v>0</v>
      </c>
      <c r="AW8" s="228">
        <v>0</v>
      </c>
      <c r="AX8" s="228">
        <v>0</v>
      </c>
      <c r="AY8" s="228">
        <v>0</v>
      </c>
      <c r="AZ8" s="228">
        <v>0</v>
      </c>
      <c r="BA8" s="228">
        <v>0</v>
      </c>
      <c r="BB8" s="228">
        <v>0</v>
      </c>
      <c r="BC8" s="228">
        <v>0</v>
      </c>
      <c r="BD8" s="228">
        <v>0</v>
      </c>
    </row>
    <row r="9" spans="1:56" s="99" customFormat="1">
      <c r="A9" s="775" t="s">
        <v>305</v>
      </c>
      <c r="B9" s="775" t="str">
        <f>Table8!A9</f>
        <v>AUSTRIA</v>
      </c>
      <c r="C9" s="772"/>
      <c r="D9" s="775" t="s">
        <v>1222</v>
      </c>
      <c r="E9" s="621">
        <v>0</v>
      </c>
      <c r="F9" s="621">
        <v>0</v>
      </c>
      <c r="G9" s="621">
        <v>0</v>
      </c>
      <c r="H9" s="621">
        <v>0</v>
      </c>
      <c r="I9" s="621">
        <v>0</v>
      </c>
      <c r="J9" s="621">
        <v>0</v>
      </c>
      <c r="K9" s="621">
        <v>0</v>
      </c>
      <c r="L9" s="621">
        <v>0</v>
      </c>
      <c r="M9" s="621">
        <v>0</v>
      </c>
      <c r="N9" s="621">
        <v>0</v>
      </c>
      <c r="O9" s="621">
        <v>0</v>
      </c>
      <c r="P9" s="621">
        <v>0</v>
      </c>
      <c r="Q9" s="621">
        <v>0</v>
      </c>
      <c r="R9" s="621">
        <v>0</v>
      </c>
      <c r="S9" s="621">
        <v>0</v>
      </c>
      <c r="T9" s="621">
        <v>0</v>
      </c>
      <c r="U9" s="621">
        <v>0</v>
      </c>
      <c r="V9" s="621">
        <v>0</v>
      </c>
      <c r="W9" s="621">
        <v>0</v>
      </c>
      <c r="X9" s="621">
        <v>0</v>
      </c>
      <c r="Y9" s="621">
        <v>0</v>
      </c>
      <c r="Z9" s="621">
        <v>0</v>
      </c>
      <c r="AA9" s="621">
        <v>0</v>
      </c>
      <c r="AB9" s="621">
        <v>0</v>
      </c>
      <c r="AC9" s="1086" t="s">
        <v>2314</v>
      </c>
      <c r="AF9" s="796" t="e">
        <f>#REF!</f>
        <v>#REF!</v>
      </c>
      <c r="AG9" s="228">
        <v>0</v>
      </c>
      <c r="AH9" s="228">
        <v>0</v>
      </c>
      <c r="AI9" s="228">
        <v>0</v>
      </c>
      <c r="AJ9" s="228">
        <v>0</v>
      </c>
      <c r="AK9" s="228">
        <v>0</v>
      </c>
      <c r="AL9" s="228">
        <v>0</v>
      </c>
      <c r="AM9" s="228">
        <v>0</v>
      </c>
      <c r="AN9" s="228">
        <v>0</v>
      </c>
      <c r="AO9" s="228">
        <v>0</v>
      </c>
      <c r="AP9" s="228">
        <v>0</v>
      </c>
      <c r="AQ9" s="228">
        <v>0</v>
      </c>
      <c r="AR9" s="228">
        <v>0</v>
      </c>
      <c r="AS9" s="228">
        <v>0</v>
      </c>
      <c r="AT9" s="228">
        <v>0</v>
      </c>
      <c r="AU9" s="228">
        <v>0</v>
      </c>
      <c r="AV9" s="228">
        <v>0</v>
      </c>
      <c r="AW9" s="228">
        <v>0</v>
      </c>
      <c r="AX9" s="228">
        <v>0</v>
      </c>
      <c r="AY9" s="228">
        <v>0</v>
      </c>
      <c r="AZ9" s="228">
        <v>0</v>
      </c>
      <c r="BA9" s="228">
        <v>0</v>
      </c>
      <c r="BB9" s="228">
        <v>0</v>
      </c>
      <c r="BC9" s="228">
        <v>0</v>
      </c>
      <c r="BD9" s="228">
        <v>0</v>
      </c>
    </row>
    <row r="10" spans="1:56">
      <c r="A10" s="775" t="s">
        <v>305</v>
      </c>
      <c r="B10" s="775" t="str">
        <f>Table8!A10</f>
        <v>AZERBAIJAN</v>
      </c>
      <c r="D10" s="775" t="s">
        <v>1222</v>
      </c>
      <c r="E10" s="621">
        <v>0</v>
      </c>
      <c r="F10" s="621">
        <v>0</v>
      </c>
      <c r="G10" s="621">
        <v>0</v>
      </c>
      <c r="H10" s="621">
        <v>0</v>
      </c>
      <c r="I10" s="621">
        <v>0</v>
      </c>
      <c r="J10" s="621">
        <v>0</v>
      </c>
      <c r="K10" s="621">
        <v>0</v>
      </c>
      <c r="L10" s="621">
        <v>0</v>
      </c>
      <c r="M10" s="621">
        <v>0</v>
      </c>
      <c r="N10" s="621">
        <v>0</v>
      </c>
      <c r="O10" s="621">
        <v>0</v>
      </c>
      <c r="P10" s="621">
        <v>0</v>
      </c>
      <c r="Q10" s="621">
        <v>0</v>
      </c>
      <c r="R10" s="621">
        <v>0</v>
      </c>
      <c r="S10" s="621">
        <v>0</v>
      </c>
      <c r="T10" s="621">
        <v>0</v>
      </c>
      <c r="U10" s="621">
        <v>0</v>
      </c>
      <c r="V10" s="621">
        <v>0</v>
      </c>
      <c r="W10" s="621">
        <v>0</v>
      </c>
      <c r="X10" s="621">
        <v>0</v>
      </c>
      <c r="Y10" s="621">
        <v>0</v>
      </c>
      <c r="Z10" s="621">
        <v>0</v>
      </c>
      <c r="AA10" s="621">
        <v>0</v>
      </c>
      <c r="AB10" s="621">
        <v>0</v>
      </c>
      <c r="AC10" s="1086" t="s">
        <v>2315</v>
      </c>
      <c r="AF10" s="796" t="e">
        <f>#REF!</f>
        <v>#REF!</v>
      </c>
      <c r="AG10" s="228">
        <v>0</v>
      </c>
      <c r="AH10" s="228">
        <v>0</v>
      </c>
      <c r="AI10" s="228">
        <v>0</v>
      </c>
      <c r="AJ10" s="228">
        <v>0</v>
      </c>
      <c r="AK10" s="228">
        <v>0</v>
      </c>
      <c r="AL10" s="228">
        <v>0</v>
      </c>
      <c r="AM10" s="228">
        <v>0</v>
      </c>
      <c r="AN10" s="228">
        <v>0</v>
      </c>
      <c r="AO10" s="228">
        <v>0</v>
      </c>
      <c r="AP10" s="228">
        <v>0</v>
      </c>
      <c r="AQ10" s="228">
        <v>0</v>
      </c>
      <c r="AR10" s="228">
        <v>0</v>
      </c>
      <c r="AS10" s="228">
        <v>0</v>
      </c>
      <c r="AT10" s="228">
        <v>0</v>
      </c>
      <c r="AU10" s="228">
        <v>0</v>
      </c>
      <c r="AV10" s="228">
        <v>0</v>
      </c>
      <c r="AW10" s="228">
        <v>0</v>
      </c>
      <c r="AX10" s="228">
        <v>0</v>
      </c>
      <c r="AY10" s="228">
        <v>0</v>
      </c>
      <c r="AZ10" s="228">
        <v>0</v>
      </c>
      <c r="BA10" s="228">
        <v>0</v>
      </c>
      <c r="BB10" s="228">
        <v>0</v>
      </c>
      <c r="BC10" s="228">
        <v>0</v>
      </c>
      <c r="BD10" s="228">
        <v>0</v>
      </c>
    </row>
    <row r="11" spans="1:56">
      <c r="A11" s="775" t="s">
        <v>305</v>
      </c>
      <c r="B11" s="775" t="str">
        <f>Table8!A11</f>
        <v>BELARUS</v>
      </c>
      <c r="D11" s="775" t="s">
        <v>1222</v>
      </c>
      <c r="E11" s="621">
        <v>0</v>
      </c>
      <c r="F11" s="621">
        <v>0</v>
      </c>
      <c r="G11" s="621">
        <v>0</v>
      </c>
      <c r="H11" s="621">
        <v>0</v>
      </c>
      <c r="I11" s="621">
        <v>0</v>
      </c>
      <c r="J11" s="621">
        <v>0</v>
      </c>
      <c r="K11" s="621">
        <v>0</v>
      </c>
      <c r="L11" s="621">
        <v>0</v>
      </c>
      <c r="M11" s="621">
        <v>0</v>
      </c>
      <c r="N11" s="621">
        <v>0</v>
      </c>
      <c r="O11" s="621">
        <v>0</v>
      </c>
      <c r="P11" s="621">
        <v>0</v>
      </c>
      <c r="Q11" s="621">
        <v>0</v>
      </c>
      <c r="R11" s="621">
        <v>0</v>
      </c>
      <c r="S11" s="621">
        <v>0</v>
      </c>
      <c r="T11" s="621">
        <v>0</v>
      </c>
      <c r="U11" s="621">
        <v>0</v>
      </c>
      <c r="V11" s="621">
        <v>0</v>
      </c>
      <c r="W11" s="621">
        <v>0</v>
      </c>
      <c r="X11" s="621">
        <v>0</v>
      </c>
      <c r="Y11" s="621">
        <v>0</v>
      </c>
      <c r="Z11" s="621">
        <v>0</v>
      </c>
      <c r="AA11" s="621">
        <v>0</v>
      </c>
      <c r="AB11" s="621">
        <v>0</v>
      </c>
      <c r="AC11" s="1086" t="s">
        <v>2316</v>
      </c>
      <c r="AF11" s="796" t="e">
        <f>#REF!</f>
        <v>#REF!</v>
      </c>
      <c r="AG11" s="228">
        <v>0</v>
      </c>
      <c r="AH11" s="228">
        <v>0</v>
      </c>
      <c r="AI11" s="228">
        <v>0</v>
      </c>
      <c r="AJ11" s="228">
        <v>0</v>
      </c>
      <c r="AK11" s="228">
        <v>0</v>
      </c>
      <c r="AL11" s="228">
        <v>0</v>
      </c>
      <c r="AM11" s="228">
        <v>0</v>
      </c>
      <c r="AN11" s="228">
        <v>0</v>
      </c>
      <c r="AO11" s="228">
        <v>0</v>
      </c>
      <c r="AP11" s="228">
        <v>0</v>
      </c>
      <c r="AQ11" s="228">
        <v>0</v>
      </c>
      <c r="AR11" s="228">
        <v>0</v>
      </c>
      <c r="AS11" s="228">
        <v>0</v>
      </c>
      <c r="AT11" s="228">
        <v>0</v>
      </c>
      <c r="AU11" s="228">
        <v>0</v>
      </c>
      <c r="AV11" s="228">
        <v>0</v>
      </c>
      <c r="AW11" s="228">
        <v>0</v>
      </c>
      <c r="AX11" s="228">
        <v>0</v>
      </c>
      <c r="AY11" s="228">
        <v>0</v>
      </c>
      <c r="AZ11" s="228">
        <v>0</v>
      </c>
      <c r="BA11" s="228">
        <v>0</v>
      </c>
      <c r="BB11" s="228">
        <v>0</v>
      </c>
      <c r="BC11" s="228">
        <v>0</v>
      </c>
      <c r="BD11" s="228">
        <v>0</v>
      </c>
    </row>
    <row r="12" spans="1:56">
      <c r="A12" s="775" t="s">
        <v>305</v>
      </c>
      <c r="B12" s="775" t="str">
        <f>Table8!A12</f>
        <v>BELGIUM</v>
      </c>
      <c r="D12" s="775" t="s">
        <v>1222</v>
      </c>
      <c r="E12" s="621">
        <v>0</v>
      </c>
      <c r="F12" s="621">
        <v>0</v>
      </c>
      <c r="G12" s="621">
        <v>0</v>
      </c>
      <c r="H12" s="621">
        <v>0</v>
      </c>
      <c r="I12" s="621">
        <v>0</v>
      </c>
      <c r="J12" s="621">
        <v>0</v>
      </c>
      <c r="K12" s="621">
        <v>0</v>
      </c>
      <c r="L12" s="621">
        <v>0</v>
      </c>
      <c r="M12" s="621">
        <v>0</v>
      </c>
      <c r="N12" s="621">
        <v>0</v>
      </c>
      <c r="O12" s="621">
        <v>0</v>
      </c>
      <c r="P12" s="621">
        <v>0</v>
      </c>
      <c r="Q12" s="621">
        <v>0</v>
      </c>
      <c r="R12" s="621">
        <v>0</v>
      </c>
      <c r="S12" s="621">
        <v>0</v>
      </c>
      <c r="T12" s="621">
        <v>0</v>
      </c>
      <c r="U12" s="621">
        <v>0</v>
      </c>
      <c r="V12" s="621">
        <v>0</v>
      </c>
      <c r="W12" s="621">
        <v>0</v>
      </c>
      <c r="X12" s="621">
        <v>0</v>
      </c>
      <c r="Y12" s="621">
        <v>0</v>
      </c>
      <c r="Z12" s="621">
        <v>0</v>
      </c>
      <c r="AA12" s="621">
        <v>0</v>
      </c>
      <c r="AB12" s="621">
        <v>0</v>
      </c>
      <c r="AC12" s="1086" t="s">
        <v>2317</v>
      </c>
      <c r="AF12" s="796" t="e">
        <f>#REF!</f>
        <v>#REF!</v>
      </c>
      <c r="AG12" s="228">
        <v>0</v>
      </c>
      <c r="AH12" s="228">
        <v>0</v>
      </c>
      <c r="AI12" s="228">
        <v>0</v>
      </c>
      <c r="AJ12" s="228">
        <v>0</v>
      </c>
      <c r="AK12" s="228">
        <v>0</v>
      </c>
      <c r="AL12" s="228">
        <v>0</v>
      </c>
      <c r="AM12" s="228">
        <v>0</v>
      </c>
      <c r="AN12" s="228">
        <v>0</v>
      </c>
      <c r="AO12" s="228">
        <v>0</v>
      </c>
      <c r="AP12" s="228">
        <v>0</v>
      </c>
      <c r="AQ12" s="228">
        <v>0</v>
      </c>
      <c r="AR12" s="228">
        <v>0</v>
      </c>
      <c r="AS12" s="228">
        <v>0</v>
      </c>
      <c r="AT12" s="228">
        <v>0</v>
      </c>
      <c r="AU12" s="228">
        <v>0</v>
      </c>
      <c r="AV12" s="228">
        <v>0</v>
      </c>
      <c r="AW12" s="228">
        <v>0</v>
      </c>
      <c r="AX12" s="228">
        <v>0</v>
      </c>
      <c r="AY12" s="228">
        <v>0</v>
      </c>
      <c r="AZ12" s="228">
        <v>0</v>
      </c>
      <c r="BA12" s="228">
        <v>0</v>
      </c>
      <c r="BB12" s="228">
        <v>0</v>
      </c>
      <c r="BC12" s="228">
        <v>0</v>
      </c>
      <c r="BD12" s="228">
        <v>0</v>
      </c>
    </row>
    <row r="13" spans="1:56">
      <c r="A13" s="775" t="s">
        <v>305</v>
      </c>
      <c r="B13" s="775" t="str">
        <f>Table8!A13</f>
        <v>BOLIVIA</v>
      </c>
      <c r="D13" s="775" t="s">
        <v>1222</v>
      </c>
      <c r="E13" s="621">
        <v>0</v>
      </c>
      <c r="F13" s="621">
        <v>0</v>
      </c>
      <c r="G13" s="621">
        <v>0</v>
      </c>
      <c r="H13" s="621">
        <v>0</v>
      </c>
      <c r="I13" s="621">
        <v>0</v>
      </c>
      <c r="J13" s="621">
        <v>0</v>
      </c>
      <c r="K13" s="621">
        <v>0</v>
      </c>
      <c r="L13" s="621">
        <v>0</v>
      </c>
      <c r="M13" s="621">
        <v>0</v>
      </c>
      <c r="N13" s="621">
        <v>0</v>
      </c>
      <c r="O13" s="621">
        <v>0</v>
      </c>
      <c r="P13" s="621">
        <v>0</v>
      </c>
      <c r="Q13" s="621">
        <v>0</v>
      </c>
      <c r="R13" s="621">
        <v>0</v>
      </c>
      <c r="S13" s="621">
        <v>0</v>
      </c>
      <c r="T13" s="621">
        <v>0</v>
      </c>
      <c r="U13" s="621">
        <v>0</v>
      </c>
      <c r="V13" s="621">
        <v>0</v>
      </c>
      <c r="W13" s="621">
        <v>0</v>
      </c>
      <c r="X13" s="621">
        <v>0</v>
      </c>
      <c r="Y13" s="621">
        <v>0</v>
      </c>
      <c r="Z13" s="621">
        <v>0</v>
      </c>
      <c r="AA13" s="621">
        <v>0</v>
      </c>
      <c r="AB13" s="621">
        <v>0</v>
      </c>
      <c r="AC13" s="1086" t="s">
        <v>2318</v>
      </c>
      <c r="AF13" s="796" t="e">
        <f>#REF!</f>
        <v>#REF!</v>
      </c>
      <c r="AG13" s="228">
        <v>0</v>
      </c>
      <c r="AH13" s="228">
        <v>0</v>
      </c>
      <c r="AI13" s="228">
        <v>0</v>
      </c>
      <c r="AJ13" s="228">
        <v>0</v>
      </c>
      <c r="AK13" s="228">
        <v>0</v>
      </c>
      <c r="AL13" s="228">
        <v>0</v>
      </c>
      <c r="AM13" s="228">
        <v>0</v>
      </c>
      <c r="AN13" s="228">
        <v>0</v>
      </c>
      <c r="AO13" s="228">
        <v>0</v>
      </c>
      <c r="AP13" s="228">
        <v>0</v>
      </c>
      <c r="AQ13" s="228">
        <v>0</v>
      </c>
      <c r="AR13" s="228">
        <v>0</v>
      </c>
      <c r="AS13" s="228">
        <v>0</v>
      </c>
      <c r="AT13" s="228">
        <v>0</v>
      </c>
      <c r="AU13" s="228">
        <v>0</v>
      </c>
      <c r="AV13" s="228">
        <v>0</v>
      </c>
      <c r="AW13" s="228">
        <v>0</v>
      </c>
      <c r="AX13" s="228">
        <v>0</v>
      </c>
      <c r="AY13" s="228">
        <v>0</v>
      </c>
      <c r="AZ13" s="228">
        <v>0</v>
      </c>
      <c r="BA13" s="228">
        <v>0</v>
      </c>
      <c r="BB13" s="228">
        <v>0</v>
      </c>
      <c r="BC13" s="228">
        <v>0</v>
      </c>
      <c r="BD13" s="228">
        <v>0</v>
      </c>
    </row>
    <row r="14" spans="1:56">
      <c r="A14" s="775" t="s">
        <v>305</v>
      </c>
      <c r="B14" s="775" t="str">
        <f>Table8!A14</f>
        <v>BOSNIAHERZ</v>
      </c>
      <c r="D14" s="775" t="s">
        <v>1222</v>
      </c>
      <c r="E14" s="621">
        <v>0</v>
      </c>
      <c r="F14" s="621">
        <v>0</v>
      </c>
      <c r="G14" s="621">
        <v>0</v>
      </c>
      <c r="H14" s="621">
        <v>0</v>
      </c>
      <c r="I14" s="621">
        <v>0</v>
      </c>
      <c r="J14" s="621">
        <v>0</v>
      </c>
      <c r="K14" s="621">
        <v>0</v>
      </c>
      <c r="L14" s="621">
        <v>0</v>
      </c>
      <c r="M14" s="621">
        <v>0</v>
      </c>
      <c r="N14" s="621">
        <v>0</v>
      </c>
      <c r="O14" s="621">
        <v>0</v>
      </c>
      <c r="P14" s="621">
        <v>0</v>
      </c>
      <c r="Q14" s="621">
        <v>0</v>
      </c>
      <c r="R14" s="621">
        <v>0</v>
      </c>
      <c r="S14" s="621">
        <v>0</v>
      </c>
      <c r="T14" s="621">
        <v>0</v>
      </c>
      <c r="U14" s="621">
        <v>0</v>
      </c>
      <c r="V14" s="621">
        <v>0</v>
      </c>
      <c r="W14" s="621">
        <v>0</v>
      </c>
      <c r="X14" s="621">
        <v>0</v>
      </c>
      <c r="Y14" s="621">
        <v>0</v>
      </c>
      <c r="Z14" s="621">
        <v>0</v>
      </c>
      <c r="AA14" s="621">
        <v>0</v>
      </c>
      <c r="AB14" s="621">
        <v>0</v>
      </c>
      <c r="AC14" s="1086" t="s">
        <v>2319</v>
      </c>
      <c r="AF14" s="796" t="e">
        <f>#REF!</f>
        <v>#REF!</v>
      </c>
      <c r="AG14" s="228">
        <v>0</v>
      </c>
      <c r="AH14" s="228">
        <v>0</v>
      </c>
      <c r="AI14" s="228">
        <v>0</v>
      </c>
      <c r="AJ14" s="228">
        <v>0</v>
      </c>
      <c r="AK14" s="228">
        <v>0</v>
      </c>
      <c r="AL14" s="228">
        <v>0</v>
      </c>
      <c r="AM14" s="228">
        <v>0</v>
      </c>
      <c r="AN14" s="228">
        <v>0</v>
      </c>
      <c r="AO14" s="228">
        <v>0</v>
      </c>
      <c r="AP14" s="228">
        <v>0</v>
      </c>
      <c r="AQ14" s="228">
        <v>0</v>
      </c>
      <c r="AR14" s="228">
        <v>0</v>
      </c>
      <c r="AS14" s="228">
        <v>0</v>
      </c>
      <c r="AT14" s="228">
        <v>0</v>
      </c>
      <c r="AU14" s="228">
        <v>0</v>
      </c>
      <c r="AV14" s="228">
        <v>0</v>
      </c>
      <c r="AW14" s="228">
        <v>0</v>
      </c>
      <c r="AX14" s="228">
        <v>0</v>
      </c>
      <c r="AY14" s="228">
        <v>0</v>
      </c>
      <c r="AZ14" s="228">
        <v>0</v>
      </c>
      <c r="BA14" s="228">
        <v>0</v>
      </c>
      <c r="BB14" s="228">
        <v>0</v>
      </c>
      <c r="BC14" s="228">
        <v>0</v>
      </c>
      <c r="BD14" s="228">
        <v>0</v>
      </c>
    </row>
    <row r="15" spans="1:56">
      <c r="A15" s="775" t="s">
        <v>305</v>
      </c>
      <c r="B15" s="775" t="str">
        <f>Table8!A15</f>
        <v>BULGARIA</v>
      </c>
      <c r="D15" s="775" t="s">
        <v>1222</v>
      </c>
      <c r="E15" s="621">
        <v>0</v>
      </c>
      <c r="F15" s="621">
        <v>0</v>
      </c>
      <c r="G15" s="621">
        <v>0</v>
      </c>
      <c r="H15" s="621">
        <v>0</v>
      </c>
      <c r="I15" s="621">
        <v>0</v>
      </c>
      <c r="J15" s="621">
        <v>0</v>
      </c>
      <c r="K15" s="621">
        <v>0</v>
      </c>
      <c r="L15" s="621">
        <v>0</v>
      </c>
      <c r="M15" s="621">
        <v>0</v>
      </c>
      <c r="N15" s="621">
        <v>0</v>
      </c>
      <c r="O15" s="621">
        <v>0</v>
      </c>
      <c r="P15" s="621">
        <v>0</v>
      </c>
      <c r="Q15" s="621">
        <v>0</v>
      </c>
      <c r="R15" s="621">
        <v>0</v>
      </c>
      <c r="S15" s="621">
        <v>0</v>
      </c>
      <c r="T15" s="621">
        <v>0</v>
      </c>
      <c r="U15" s="621">
        <v>0</v>
      </c>
      <c r="V15" s="621">
        <v>0</v>
      </c>
      <c r="W15" s="621">
        <v>0</v>
      </c>
      <c r="X15" s="621">
        <v>0</v>
      </c>
      <c r="Y15" s="621">
        <v>0</v>
      </c>
      <c r="Z15" s="621">
        <v>0</v>
      </c>
      <c r="AA15" s="621">
        <v>0</v>
      </c>
      <c r="AB15" s="621">
        <v>0</v>
      </c>
      <c r="AC15" s="1086" t="s">
        <v>2320</v>
      </c>
      <c r="AF15" s="796" t="e">
        <f>#REF!</f>
        <v>#REF!</v>
      </c>
      <c r="AG15" s="228">
        <v>0</v>
      </c>
      <c r="AH15" s="228">
        <v>0</v>
      </c>
      <c r="AI15" s="228">
        <v>0</v>
      </c>
      <c r="AJ15" s="228">
        <v>0</v>
      </c>
      <c r="AK15" s="228">
        <v>0</v>
      </c>
      <c r="AL15" s="228">
        <v>0</v>
      </c>
      <c r="AM15" s="228">
        <v>0</v>
      </c>
      <c r="AN15" s="228">
        <v>0</v>
      </c>
      <c r="AO15" s="228">
        <v>0</v>
      </c>
      <c r="AP15" s="228">
        <v>0</v>
      </c>
      <c r="AQ15" s="228">
        <v>0</v>
      </c>
      <c r="AR15" s="228">
        <v>0</v>
      </c>
      <c r="AS15" s="228">
        <v>0</v>
      </c>
      <c r="AT15" s="228">
        <v>0</v>
      </c>
      <c r="AU15" s="228">
        <v>0</v>
      </c>
      <c r="AV15" s="228">
        <v>0</v>
      </c>
      <c r="AW15" s="228">
        <v>0</v>
      </c>
      <c r="AX15" s="228">
        <v>0</v>
      </c>
      <c r="AY15" s="228">
        <v>0</v>
      </c>
      <c r="AZ15" s="228">
        <v>0</v>
      </c>
      <c r="BA15" s="228">
        <v>0</v>
      </c>
      <c r="BB15" s="228">
        <v>0</v>
      </c>
      <c r="BC15" s="228">
        <v>0</v>
      </c>
      <c r="BD15" s="228">
        <v>0</v>
      </c>
    </row>
    <row r="16" spans="1:56">
      <c r="A16" s="775" t="s">
        <v>305</v>
      </c>
      <c r="B16" s="775" t="str">
        <f>Table8!A16</f>
        <v>CANADA</v>
      </c>
      <c r="D16" s="775" t="s">
        <v>1222</v>
      </c>
      <c r="E16" s="621">
        <v>0</v>
      </c>
      <c r="F16" s="621">
        <v>0</v>
      </c>
      <c r="G16" s="621">
        <v>0</v>
      </c>
      <c r="H16" s="621">
        <v>0</v>
      </c>
      <c r="I16" s="621">
        <v>0</v>
      </c>
      <c r="J16" s="621">
        <v>0</v>
      </c>
      <c r="K16" s="621">
        <v>0</v>
      </c>
      <c r="L16" s="621">
        <v>0</v>
      </c>
      <c r="M16" s="621">
        <v>0</v>
      </c>
      <c r="N16" s="621">
        <v>0</v>
      </c>
      <c r="O16" s="621">
        <v>0</v>
      </c>
      <c r="P16" s="621">
        <v>0</v>
      </c>
      <c r="Q16" s="621">
        <v>0</v>
      </c>
      <c r="R16" s="621">
        <v>0</v>
      </c>
      <c r="S16" s="621">
        <v>0</v>
      </c>
      <c r="T16" s="621">
        <v>0</v>
      </c>
      <c r="U16" s="621">
        <v>0</v>
      </c>
      <c r="V16" s="621">
        <v>0</v>
      </c>
      <c r="W16" s="621">
        <v>0</v>
      </c>
      <c r="X16" s="621">
        <v>0</v>
      </c>
      <c r="Y16" s="621">
        <v>0</v>
      </c>
      <c r="Z16" s="621">
        <v>0</v>
      </c>
      <c r="AA16" s="621">
        <v>0</v>
      </c>
      <c r="AB16" s="621">
        <v>0</v>
      </c>
      <c r="AC16" s="1086" t="s">
        <v>2321</v>
      </c>
      <c r="AF16" s="796" t="e">
        <f>#REF!</f>
        <v>#REF!</v>
      </c>
      <c r="AG16" s="228">
        <v>0</v>
      </c>
      <c r="AH16" s="228">
        <v>0</v>
      </c>
      <c r="AI16" s="228">
        <v>0</v>
      </c>
      <c r="AJ16" s="228">
        <v>0</v>
      </c>
      <c r="AK16" s="228">
        <v>0</v>
      </c>
      <c r="AL16" s="228">
        <v>0</v>
      </c>
      <c r="AM16" s="228">
        <v>0</v>
      </c>
      <c r="AN16" s="228">
        <v>0</v>
      </c>
      <c r="AO16" s="228">
        <v>0</v>
      </c>
      <c r="AP16" s="228">
        <v>0</v>
      </c>
      <c r="AQ16" s="228">
        <v>0</v>
      </c>
      <c r="AR16" s="228">
        <v>0</v>
      </c>
      <c r="AS16" s="228">
        <v>0</v>
      </c>
      <c r="AT16" s="228">
        <v>0</v>
      </c>
      <c r="AU16" s="228">
        <v>0</v>
      </c>
      <c r="AV16" s="228">
        <v>0</v>
      </c>
      <c r="AW16" s="228">
        <v>0</v>
      </c>
      <c r="AX16" s="228">
        <v>0</v>
      </c>
      <c r="AY16" s="228">
        <v>0</v>
      </c>
      <c r="AZ16" s="228">
        <v>0</v>
      </c>
      <c r="BA16" s="228">
        <v>0</v>
      </c>
      <c r="BB16" s="228">
        <v>0</v>
      </c>
      <c r="BC16" s="228">
        <v>0</v>
      </c>
      <c r="BD16" s="228">
        <v>0</v>
      </c>
    </row>
    <row r="17" spans="1:56">
      <c r="A17" s="775" t="s">
        <v>305</v>
      </c>
      <c r="B17" s="775" t="str">
        <f>Table8!A17</f>
        <v>CHILE</v>
      </c>
      <c r="D17" s="775" t="s">
        <v>1222</v>
      </c>
      <c r="E17" s="621">
        <v>0</v>
      </c>
      <c r="F17" s="621">
        <v>0</v>
      </c>
      <c r="G17" s="621">
        <v>0</v>
      </c>
      <c r="H17" s="621">
        <v>0</v>
      </c>
      <c r="I17" s="621">
        <v>0</v>
      </c>
      <c r="J17" s="621">
        <v>0</v>
      </c>
      <c r="K17" s="621">
        <v>0</v>
      </c>
      <c r="L17" s="621">
        <v>0</v>
      </c>
      <c r="M17" s="621">
        <v>0</v>
      </c>
      <c r="N17" s="621">
        <v>0</v>
      </c>
      <c r="O17" s="621">
        <v>0</v>
      </c>
      <c r="P17" s="621">
        <v>0</v>
      </c>
      <c r="Q17" s="621">
        <v>0</v>
      </c>
      <c r="R17" s="621">
        <v>0</v>
      </c>
      <c r="S17" s="621">
        <v>0</v>
      </c>
      <c r="T17" s="621">
        <v>0</v>
      </c>
      <c r="U17" s="621">
        <v>0</v>
      </c>
      <c r="V17" s="621">
        <v>0</v>
      </c>
      <c r="W17" s="621">
        <v>0</v>
      </c>
      <c r="X17" s="621">
        <v>0</v>
      </c>
      <c r="Y17" s="621">
        <v>0</v>
      </c>
      <c r="Z17" s="621">
        <v>0</v>
      </c>
      <c r="AA17" s="621">
        <v>0</v>
      </c>
      <c r="AB17" s="621">
        <v>0</v>
      </c>
      <c r="AC17" s="1086" t="s">
        <v>2322</v>
      </c>
      <c r="AF17" s="796" t="s">
        <v>1311</v>
      </c>
      <c r="AG17" s="228">
        <v>0</v>
      </c>
      <c r="AH17" s="228">
        <v>0</v>
      </c>
      <c r="AI17" s="228">
        <v>0</v>
      </c>
      <c r="AJ17" s="228">
        <v>0</v>
      </c>
      <c r="AK17" s="228">
        <v>0</v>
      </c>
      <c r="AL17" s="228">
        <v>0</v>
      </c>
      <c r="AM17" s="228">
        <v>0</v>
      </c>
      <c r="AN17" s="228">
        <v>0</v>
      </c>
      <c r="AO17" s="228">
        <v>0</v>
      </c>
      <c r="AP17" s="228">
        <v>0</v>
      </c>
      <c r="AQ17" s="228">
        <v>0</v>
      </c>
      <c r="AR17" s="228">
        <v>0</v>
      </c>
      <c r="AS17" s="228">
        <v>0</v>
      </c>
      <c r="AT17" s="228">
        <v>0</v>
      </c>
      <c r="AU17" s="228">
        <v>0</v>
      </c>
      <c r="AV17" s="228">
        <v>0</v>
      </c>
      <c r="AW17" s="228">
        <v>0</v>
      </c>
      <c r="AX17" s="228">
        <v>0</v>
      </c>
      <c r="AY17" s="228">
        <v>0</v>
      </c>
      <c r="AZ17" s="228">
        <v>0</v>
      </c>
      <c r="BA17" s="228">
        <v>0</v>
      </c>
      <c r="BB17" s="228">
        <v>0</v>
      </c>
      <c r="BC17" s="228">
        <v>0</v>
      </c>
      <c r="BD17" s="228">
        <v>0</v>
      </c>
    </row>
    <row r="18" spans="1:56">
      <c r="A18" s="775" t="s">
        <v>305</v>
      </c>
      <c r="B18" s="775" t="str">
        <f>Table8!A18</f>
        <v>CROATIA</v>
      </c>
      <c r="D18" s="775" t="s">
        <v>1222</v>
      </c>
      <c r="E18" s="621">
        <v>0</v>
      </c>
      <c r="F18" s="621">
        <v>0</v>
      </c>
      <c r="G18" s="621">
        <v>0</v>
      </c>
      <c r="H18" s="621">
        <v>0</v>
      </c>
      <c r="I18" s="621">
        <v>0</v>
      </c>
      <c r="J18" s="621">
        <v>0</v>
      </c>
      <c r="K18" s="621">
        <v>0</v>
      </c>
      <c r="L18" s="621">
        <v>0</v>
      </c>
      <c r="M18" s="621">
        <v>0</v>
      </c>
      <c r="N18" s="621">
        <v>0</v>
      </c>
      <c r="O18" s="621">
        <v>0</v>
      </c>
      <c r="P18" s="621">
        <v>0</v>
      </c>
      <c r="Q18" s="621">
        <v>0</v>
      </c>
      <c r="R18" s="621">
        <v>0</v>
      </c>
      <c r="S18" s="621">
        <v>0</v>
      </c>
      <c r="T18" s="621">
        <v>0</v>
      </c>
      <c r="U18" s="621">
        <v>0</v>
      </c>
      <c r="V18" s="621">
        <v>0</v>
      </c>
      <c r="W18" s="621">
        <v>0</v>
      </c>
      <c r="X18" s="621">
        <v>0</v>
      </c>
      <c r="Y18" s="621">
        <v>0</v>
      </c>
      <c r="Z18" s="621">
        <v>0</v>
      </c>
      <c r="AA18" s="621">
        <v>0</v>
      </c>
      <c r="AB18" s="621">
        <v>0</v>
      </c>
      <c r="AC18" s="1086" t="s">
        <v>2323</v>
      </c>
      <c r="AF18" s="796" t="e">
        <f>#REF!</f>
        <v>#REF!</v>
      </c>
      <c r="AG18" s="228">
        <v>0</v>
      </c>
      <c r="AH18" s="228">
        <v>0</v>
      </c>
      <c r="AI18" s="228">
        <v>0</v>
      </c>
      <c r="AJ18" s="228">
        <v>0</v>
      </c>
      <c r="AK18" s="228">
        <v>0</v>
      </c>
      <c r="AL18" s="228">
        <v>0</v>
      </c>
      <c r="AM18" s="228">
        <v>0</v>
      </c>
      <c r="AN18" s="228">
        <v>0</v>
      </c>
      <c r="AO18" s="228">
        <v>0</v>
      </c>
      <c r="AP18" s="228">
        <v>0</v>
      </c>
      <c r="AQ18" s="228">
        <v>0</v>
      </c>
      <c r="AR18" s="228">
        <v>0</v>
      </c>
      <c r="AS18" s="228">
        <v>0</v>
      </c>
      <c r="AT18" s="228">
        <v>0</v>
      </c>
      <c r="AU18" s="228">
        <v>0</v>
      </c>
      <c r="AV18" s="228">
        <v>0</v>
      </c>
      <c r="AW18" s="228">
        <v>0</v>
      </c>
      <c r="AX18" s="228">
        <v>0</v>
      </c>
      <c r="AY18" s="228">
        <v>0</v>
      </c>
      <c r="AZ18" s="228">
        <v>0</v>
      </c>
      <c r="BA18" s="228">
        <v>0</v>
      </c>
      <c r="BB18" s="228">
        <v>0</v>
      </c>
      <c r="BC18" s="228">
        <v>0</v>
      </c>
      <c r="BD18" s="228">
        <v>0</v>
      </c>
    </row>
    <row r="19" spans="1:56">
      <c r="A19" s="775" t="s">
        <v>305</v>
      </c>
      <c r="B19" s="775" t="str">
        <f>Table8!A19</f>
        <v>CYPRUS</v>
      </c>
      <c r="D19" s="775" t="s">
        <v>1222</v>
      </c>
      <c r="E19" s="621">
        <v>0</v>
      </c>
      <c r="F19" s="621">
        <v>0</v>
      </c>
      <c r="G19" s="621">
        <v>0</v>
      </c>
      <c r="H19" s="621">
        <v>0</v>
      </c>
      <c r="I19" s="621">
        <v>0</v>
      </c>
      <c r="J19" s="621">
        <v>0</v>
      </c>
      <c r="K19" s="621">
        <v>0</v>
      </c>
      <c r="L19" s="621">
        <v>0</v>
      </c>
      <c r="M19" s="621">
        <v>0</v>
      </c>
      <c r="N19" s="621">
        <v>0</v>
      </c>
      <c r="O19" s="621">
        <v>0</v>
      </c>
      <c r="P19" s="621">
        <v>0</v>
      </c>
      <c r="Q19" s="621">
        <v>0</v>
      </c>
      <c r="R19" s="621">
        <v>0</v>
      </c>
      <c r="S19" s="621">
        <v>0</v>
      </c>
      <c r="T19" s="621">
        <v>0</v>
      </c>
      <c r="U19" s="621">
        <v>0</v>
      </c>
      <c r="V19" s="621">
        <v>0</v>
      </c>
      <c r="W19" s="621">
        <v>0</v>
      </c>
      <c r="X19" s="621">
        <v>0</v>
      </c>
      <c r="Y19" s="621">
        <v>0</v>
      </c>
      <c r="Z19" s="621">
        <v>0</v>
      </c>
      <c r="AA19" s="621">
        <v>0</v>
      </c>
      <c r="AB19" s="621">
        <v>0</v>
      </c>
      <c r="AC19" s="1086" t="s">
        <v>2324</v>
      </c>
      <c r="AF19" s="796" t="e">
        <f>#REF!</f>
        <v>#REF!</v>
      </c>
      <c r="AG19" s="228">
        <v>0</v>
      </c>
      <c r="AH19" s="228">
        <v>0</v>
      </c>
      <c r="AI19" s="228">
        <v>0</v>
      </c>
      <c r="AJ19" s="228">
        <v>0</v>
      </c>
      <c r="AK19" s="228">
        <v>0</v>
      </c>
      <c r="AL19" s="228">
        <v>0</v>
      </c>
      <c r="AM19" s="228">
        <v>0</v>
      </c>
      <c r="AN19" s="228">
        <v>0</v>
      </c>
      <c r="AO19" s="228">
        <v>0</v>
      </c>
      <c r="AP19" s="228">
        <v>0</v>
      </c>
      <c r="AQ19" s="228">
        <v>0</v>
      </c>
      <c r="AR19" s="228">
        <v>0</v>
      </c>
      <c r="AS19" s="228">
        <v>0</v>
      </c>
      <c r="AT19" s="228">
        <v>0</v>
      </c>
      <c r="AU19" s="228">
        <v>0</v>
      </c>
      <c r="AV19" s="228">
        <v>0</v>
      </c>
      <c r="AW19" s="228">
        <v>0</v>
      </c>
      <c r="AX19" s="228">
        <v>0</v>
      </c>
      <c r="AY19" s="228">
        <v>0</v>
      </c>
      <c r="AZ19" s="228">
        <v>0</v>
      </c>
      <c r="BA19" s="228">
        <v>0</v>
      </c>
      <c r="BB19" s="228">
        <v>0</v>
      </c>
      <c r="BC19" s="228">
        <v>0</v>
      </c>
      <c r="BD19" s="228">
        <v>0</v>
      </c>
    </row>
    <row r="20" spans="1:56">
      <c r="A20" s="775" t="s">
        <v>305</v>
      </c>
      <c r="B20" s="775" t="str">
        <f>Table8!A20</f>
        <v>CZECH</v>
      </c>
      <c r="D20" s="775" t="s">
        <v>1222</v>
      </c>
      <c r="E20" s="621">
        <v>0</v>
      </c>
      <c r="F20" s="621">
        <v>0</v>
      </c>
      <c r="G20" s="621">
        <v>0</v>
      </c>
      <c r="H20" s="621">
        <v>0</v>
      </c>
      <c r="I20" s="621">
        <v>0</v>
      </c>
      <c r="J20" s="621">
        <v>0</v>
      </c>
      <c r="K20" s="621">
        <v>0</v>
      </c>
      <c r="L20" s="621">
        <v>0</v>
      </c>
      <c r="M20" s="621">
        <v>0</v>
      </c>
      <c r="N20" s="621">
        <v>0</v>
      </c>
      <c r="O20" s="621">
        <v>0</v>
      </c>
      <c r="P20" s="621">
        <v>0</v>
      </c>
      <c r="Q20" s="621">
        <v>0</v>
      </c>
      <c r="R20" s="621">
        <v>0</v>
      </c>
      <c r="S20" s="621">
        <v>0</v>
      </c>
      <c r="T20" s="621">
        <v>0</v>
      </c>
      <c r="U20" s="621">
        <v>0</v>
      </c>
      <c r="V20" s="621">
        <v>0</v>
      </c>
      <c r="W20" s="621">
        <v>0</v>
      </c>
      <c r="X20" s="621">
        <v>0</v>
      </c>
      <c r="Y20" s="621">
        <v>0</v>
      </c>
      <c r="Z20" s="621">
        <v>0</v>
      </c>
      <c r="AA20" s="621">
        <v>0</v>
      </c>
      <c r="AB20" s="621">
        <v>0</v>
      </c>
      <c r="AC20" s="1086" t="s">
        <v>2325</v>
      </c>
      <c r="AF20" s="796" t="e">
        <f>#REF!</f>
        <v>#REF!</v>
      </c>
      <c r="AG20" s="228">
        <v>0</v>
      </c>
      <c r="AH20" s="228">
        <v>0</v>
      </c>
      <c r="AI20" s="228">
        <v>0</v>
      </c>
      <c r="AJ20" s="228">
        <v>0</v>
      </c>
      <c r="AK20" s="228">
        <v>0</v>
      </c>
      <c r="AL20" s="228">
        <v>0</v>
      </c>
      <c r="AM20" s="228">
        <v>0</v>
      </c>
      <c r="AN20" s="228">
        <v>0</v>
      </c>
      <c r="AO20" s="228">
        <v>0</v>
      </c>
      <c r="AP20" s="228">
        <v>0</v>
      </c>
      <c r="AQ20" s="228">
        <v>0</v>
      </c>
      <c r="AR20" s="228">
        <v>0</v>
      </c>
      <c r="AS20" s="228">
        <v>0</v>
      </c>
      <c r="AT20" s="228">
        <v>0</v>
      </c>
      <c r="AU20" s="228">
        <v>0</v>
      </c>
      <c r="AV20" s="228">
        <v>0</v>
      </c>
      <c r="AW20" s="228">
        <v>0</v>
      </c>
      <c r="AX20" s="228">
        <v>0</v>
      </c>
      <c r="AY20" s="228">
        <v>0</v>
      </c>
      <c r="AZ20" s="228">
        <v>0</v>
      </c>
      <c r="BA20" s="228">
        <v>0</v>
      </c>
      <c r="BB20" s="228">
        <v>0</v>
      </c>
      <c r="BC20" s="228">
        <v>0</v>
      </c>
      <c r="BD20" s="228">
        <v>0</v>
      </c>
    </row>
    <row r="21" spans="1:56">
      <c r="A21" s="775" t="s">
        <v>305</v>
      </c>
      <c r="B21" s="775" t="str">
        <f>Table8!A21</f>
        <v>DENMARK</v>
      </c>
      <c r="D21" s="775" t="s">
        <v>1222</v>
      </c>
      <c r="E21" s="621">
        <v>0</v>
      </c>
      <c r="F21" s="621">
        <v>0</v>
      </c>
      <c r="G21" s="621">
        <v>0</v>
      </c>
      <c r="H21" s="621">
        <v>0</v>
      </c>
      <c r="I21" s="621">
        <v>0</v>
      </c>
      <c r="J21" s="621">
        <v>0</v>
      </c>
      <c r="K21" s="621">
        <v>0</v>
      </c>
      <c r="L21" s="621">
        <v>0</v>
      </c>
      <c r="M21" s="621">
        <v>0</v>
      </c>
      <c r="N21" s="621">
        <v>0</v>
      </c>
      <c r="O21" s="621">
        <v>0</v>
      </c>
      <c r="P21" s="621">
        <v>0</v>
      </c>
      <c r="Q21" s="621">
        <v>0</v>
      </c>
      <c r="R21" s="621">
        <v>0</v>
      </c>
      <c r="S21" s="621">
        <v>0</v>
      </c>
      <c r="T21" s="621">
        <v>0</v>
      </c>
      <c r="U21" s="621">
        <v>0</v>
      </c>
      <c r="V21" s="621">
        <v>0</v>
      </c>
      <c r="W21" s="621">
        <v>0</v>
      </c>
      <c r="X21" s="621">
        <v>0</v>
      </c>
      <c r="Y21" s="621">
        <v>0</v>
      </c>
      <c r="Z21" s="621">
        <v>0</v>
      </c>
      <c r="AA21" s="621">
        <v>0</v>
      </c>
      <c r="AB21" s="621">
        <v>0</v>
      </c>
      <c r="AC21" s="1086" t="s">
        <v>2326</v>
      </c>
      <c r="AF21" s="796" t="e">
        <f>#REF!</f>
        <v>#REF!</v>
      </c>
      <c r="AG21" s="228">
        <v>0</v>
      </c>
      <c r="AH21" s="228">
        <v>0</v>
      </c>
      <c r="AI21" s="228">
        <v>0</v>
      </c>
      <c r="AJ21" s="228">
        <v>0</v>
      </c>
      <c r="AK21" s="228">
        <v>0</v>
      </c>
      <c r="AL21" s="228">
        <v>0</v>
      </c>
      <c r="AM21" s="228">
        <v>0</v>
      </c>
      <c r="AN21" s="228">
        <v>0</v>
      </c>
      <c r="AO21" s="228">
        <v>0</v>
      </c>
      <c r="AP21" s="228">
        <v>0</v>
      </c>
      <c r="AQ21" s="228">
        <v>0</v>
      </c>
      <c r="AR21" s="228">
        <v>0</v>
      </c>
      <c r="AS21" s="228">
        <v>0</v>
      </c>
      <c r="AT21" s="228">
        <v>0</v>
      </c>
      <c r="AU21" s="228">
        <v>0</v>
      </c>
      <c r="AV21" s="228">
        <v>0</v>
      </c>
      <c r="AW21" s="228">
        <v>0</v>
      </c>
      <c r="AX21" s="228">
        <v>0</v>
      </c>
      <c r="AY21" s="228">
        <v>0</v>
      </c>
      <c r="AZ21" s="228">
        <v>0</v>
      </c>
      <c r="BA21" s="228">
        <v>0</v>
      </c>
      <c r="BB21" s="228">
        <v>0</v>
      </c>
      <c r="BC21" s="228">
        <v>0</v>
      </c>
      <c r="BD21" s="228">
        <v>0</v>
      </c>
    </row>
    <row r="22" spans="1:56">
      <c r="A22" s="775" t="s">
        <v>305</v>
      </c>
      <c r="B22" s="775" t="str">
        <f>Table8!A22</f>
        <v>EGYPT</v>
      </c>
      <c r="D22" s="775" t="s">
        <v>1222</v>
      </c>
      <c r="E22" s="621">
        <v>0</v>
      </c>
      <c r="F22" s="621">
        <v>0</v>
      </c>
      <c r="G22" s="621">
        <v>0</v>
      </c>
      <c r="H22" s="621">
        <v>0</v>
      </c>
      <c r="I22" s="621">
        <v>0</v>
      </c>
      <c r="J22" s="621">
        <v>0</v>
      </c>
      <c r="K22" s="621">
        <v>0</v>
      </c>
      <c r="L22" s="621">
        <v>0</v>
      </c>
      <c r="M22" s="621">
        <v>0</v>
      </c>
      <c r="N22" s="621">
        <v>0</v>
      </c>
      <c r="O22" s="621">
        <v>0</v>
      </c>
      <c r="P22" s="621">
        <v>0</v>
      </c>
      <c r="Q22" s="621">
        <v>0</v>
      </c>
      <c r="R22" s="621">
        <v>0</v>
      </c>
      <c r="S22" s="621">
        <v>0</v>
      </c>
      <c r="T22" s="621">
        <v>0</v>
      </c>
      <c r="U22" s="621">
        <v>0</v>
      </c>
      <c r="V22" s="621">
        <v>0</v>
      </c>
      <c r="W22" s="621">
        <v>0</v>
      </c>
      <c r="X22" s="621">
        <v>0</v>
      </c>
      <c r="Y22" s="621">
        <v>0</v>
      </c>
      <c r="Z22" s="621">
        <v>0</v>
      </c>
      <c r="AA22" s="621">
        <v>0</v>
      </c>
      <c r="AB22" s="621">
        <v>0</v>
      </c>
      <c r="AC22" s="1086" t="s">
        <v>2327</v>
      </c>
      <c r="AF22" s="796" t="e">
        <f>#REF!</f>
        <v>#REF!</v>
      </c>
      <c r="AG22" s="228">
        <v>0</v>
      </c>
      <c r="AH22" s="228">
        <v>0</v>
      </c>
      <c r="AI22" s="228">
        <v>0</v>
      </c>
      <c r="AJ22" s="228">
        <v>0</v>
      </c>
      <c r="AK22" s="228">
        <v>0</v>
      </c>
      <c r="AL22" s="228">
        <v>0</v>
      </c>
      <c r="AM22" s="228">
        <v>0</v>
      </c>
      <c r="AN22" s="228">
        <v>0</v>
      </c>
      <c r="AO22" s="228">
        <v>0</v>
      </c>
      <c r="AP22" s="228">
        <v>0</v>
      </c>
      <c r="AQ22" s="228">
        <v>0</v>
      </c>
      <c r="AR22" s="228">
        <v>0</v>
      </c>
      <c r="AS22" s="228">
        <v>0</v>
      </c>
      <c r="AT22" s="228">
        <v>0</v>
      </c>
      <c r="AU22" s="228">
        <v>0</v>
      </c>
      <c r="AV22" s="228">
        <v>0</v>
      </c>
      <c r="AW22" s="228">
        <v>0</v>
      </c>
      <c r="AX22" s="228">
        <v>0</v>
      </c>
      <c r="AY22" s="228">
        <v>0</v>
      </c>
      <c r="AZ22" s="228">
        <v>0</v>
      </c>
      <c r="BA22" s="228">
        <v>0</v>
      </c>
      <c r="BB22" s="228">
        <v>0</v>
      </c>
      <c r="BC22" s="228">
        <v>0</v>
      </c>
      <c r="BD22" s="228">
        <v>0</v>
      </c>
    </row>
    <row r="23" spans="1:56" s="99" customFormat="1">
      <c r="A23" s="775" t="s">
        <v>305</v>
      </c>
      <c r="B23" s="775" t="str">
        <f>Table8!A23</f>
        <v>ESTONIA</v>
      </c>
      <c r="C23" s="772"/>
      <c r="D23" s="775" t="s">
        <v>1222</v>
      </c>
      <c r="E23" s="621">
        <v>0</v>
      </c>
      <c r="F23" s="621">
        <v>0</v>
      </c>
      <c r="G23" s="621">
        <v>0</v>
      </c>
      <c r="H23" s="621">
        <v>0</v>
      </c>
      <c r="I23" s="621">
        <v>0</v>
      </c>
      <c r="J23" s="621">
        <v>0</v>
      </c>
      <c r="K23" s="621">
        <v>0</v>
      </c>
      <c r="L23" s="621">
        <v>0</v>
      </c>
      <c r="M23" s="621">
        <v>0</v>
      </c>
      <c r="N23" s="621">
        <v>0</v>
      </c>
      <c r="O23" s="621">
        <v>0</v>
      </c>
      <c r="P23" s="621">
        <v>0</v>
      </c>
      <c r="Q23" s="621">
        <v>0</v>
      </c>
      <c r="R23" s="621">
        <v>0</v>
      </c>
      <c r="S23" s="621">
        <v>0</v>
      </c>
      <c r="T23" s="621">
        <v>0</v>
      </c>
      <c r="U23" s="621">
        <v>0</v>
      </c>
      <c r="V23" s="621">
        <v>0</v>
      </c>
      <c r="W23" s="621">
        <v>0</v>
      </c>
      <c r="X23" s="621">
        <v>0</v>
      </c>
      <c r="Y23" s="621">
        <v>0</v>
      </c>
      <c r="Z23" s="621">
        <v>0</v>
      </c>
      <c r="AA23" s="621">
        <v>0</v>
      </c>
      <c r="AB23" s="621">
        <v>0</v>
      </c>
      <c r="AC23" s="1086" t="s">
        <v>2328</v>
      </c>
      <c r="AF23" s="796" t="e">
        <f>#REF!</f>
        <v>#REF!</v>
      </c>
      <c r="AG23" s="228">
        <v>0</v>
      </c>
      <c r="AH23" s="228">
        <v>0</v>
      </c>
      <c r="AI23" s="228">
        <v>0</v>
      </c>
      <c r="AJ23" s="228">
        <v>0</v>
      </c>
      <c r="AK23" s="228">
        <v>0</v>
      </c>
      <c r="AL23" s="228">
        <v>0</v>
      </c>
      <c r="AM23" s="228">
        <v>0</v>
      </c>
      <c r="AN23" s="228">
        <v>0</v>
      </c>
      <c r="AO23" s="228">
        <v>0</v>
      </c>
      <c r="AP23" s="228">
        <v>0</v>
      </c>
      <c r="AQ23" s="228">
        <v>0</v>
      </c>
      <c r="AR23" s="228">
        <v>0</v>
      </c>
      <c r="AS23" s="228">
        <v>0</v>
      </c>
      <c r="AT23" s="228">
        <v>0</v>
      </c>
      <c r="AU23" s="228">
        <v>0</v>
      </c>
      <c r="AV23" s="228">
        <v>0</v>
      </c>
      <c r="AW23" s="228">
        <v>0</v>
      </c>
      <c r="AX23" s="228">
        <v>0</v>
      </c>
      <c r="AY23" s="228">
        <v>0</v>
      </c>
      <c r="AZ23" s="228">
        <v>0</v>
      </c>
      <c r="BA23" s="228">
        <v>0</v>
      </c>
      <c r="BB23" s="228">
        <v>0</v>
      </c>
      <c r="BC23" s="228">
        <v>0</v>
      </c>
      <c r="BD23" s="228">
        <v>0</v>
      </c>
    </row>
    <row r="24" spans="1:56" s="99" customFormat="1">
      <c r="A24" s="775" t="s">
        <v>305</v>
      </c>
      <c r="B24" s="775" t="str">
        <f>Table8!A24</f>
        <v>FINLAND</v>
      </c>
      <c r="C24" s="772"/>
      <c r="D24" s="775" t="s">
        <v>1222</v>
      </c>
      <c r="E24" s="621">
        <v>0</v>
      </c>
      <c r="F24" s="621">
        <v>0</v>
      </c>
      <c r="G24" s="621">
        <v>0</v>
      </c>
      <c r="H24" s="621">
        <v>0</v>
      </c>
      <c r="I24" s="621">
        <v>0</v>
      </c>
      <c r="J24" s="621">
        <v>0</v>
      </c>
      <c r="K24" s="621">
        <v>0</v>
      </c>
      <c r="L24" s="621">
        <v>0</v>
      </c>
      <c r="M24" s="621">
        <v>0</v>
      </c>
      <c r="N24" s="621">
        <v>0</v>
      </c>
      <c r="O24" s="621">
        <v>0</v>
      </c>
      <c r="P24" s="621">
        <v>0</v>
      </c>
      <c r="Q24" s="621">
        <v>0</v>
      </c>
      <c r="R24" s="621">
        <v>0</v>
      </c>
      <c r="S24" s="621">
        <v>0</v>
      </c>
      <c r="T24" s="621">
        <v>0</v>
      </c>
      <c r="U24" s="621">
        <v>0</v>
      </c>
      <c r="V24" s="621">
        <v>0</v>
      </c>
      <c r="W24" s="621">
        <v>0</v>
      </c>
      <c r="X24" s="621">
        <v>0</v>
      </c>
      <c r="Y24" s="621">
        <v>0</v>
      </c>
      <c r="Z24" s="621">
        <v>0</v>
      </c>
      <c r="AA24" s="621">
        <v>0</v>
      </c>
      <c r="AB24" s="621">
        <v>0</v>
      </c>
      <c r="AC24" s="1086" t="s">
        <v>2329</v>
      </c>
      <c r="AF24" s="796" t="e">
        <f>#REF!</f>
        <v>#REF!</v>
      </c>
      <c r="AG24" s="228">
        <v>0</v>
      </c>
      <c r="AH24" s="228">
        <v>0</v>
      </c>
      <c r="AI24" s="228">
        <v>0</v>
      </c>
      <c r="AJ24" s="228">
        <v>0</v>
      </c>
      <c r="AK24" s="228">
        <v>0</v>
      </c>
      <c r="AL24" s="228">
        <v>0</v>
      </c>
      <c r="AM24" s="228">
        <v>0</v>
      </c>
      <c r="AN24" s="228">
        <v>0</v>
      </c>
      <c r="AO24" s="228">
        <v>0</v>
      </c>
      <c r="AP24" s="228">
        <v>0</v>
      </c>
      <c r="AQ24" s="228">
        <v>0</v>
      </c>
      <c r="AR24" s="228">
        <v>0</v>
      </c>
      <c r="AS24" s="228">
        <v>0</v>
      </c>
      <c r="AT24" s="228">
        <v>0</v>
      </c>
      <c r="AU24" s="228">
        <v>0</v>
      </c>
      <c r="AV24" s="228">
        <v>0</v>
      </c>
      <c r="AW24" s="228">
        <v>0</v>
      </c>
      <c r="AX24" s="228">
        <v>0</v>
      </c>
      <c r="AY24" s="228">
        <v>0</v>
      </c>
      <c r="AZ24" s="228">
        <v>0</v>
      </c>
      <c r="BA24" s="228">
        <v>0</v>
      </c>
      <c r="BB24" s="228">
        <v>0</v>
      </c>
      <c r="BC24" s="228">
        <v>0</v>
      </c>
      <c r="BD24" s="228">
        <v>0</v>
      </c>
    </row>
    <row r="25" spans="1:56">
      <c r="A25" s="775" t="s">
        <v>305</v>
      </c>
      <c r="B25" s="775" t="str">
        <f>Table8!A25</f>
        <v>FYROM</v>
      </c>
      <c r="D25" s="775" t="s">
        <v>1222</v>
      </c>
      <c r="E25" s="621">
        <v>0</v>
      </c>
      <c r="F25" s="621">
        <v>0</v>
      </c>
      <c r="G25" s="621">
        <v>0</v>
      </c>
      <c r="H25" s="621">
        <v>0</v>
      </c>
      <c r="I25" s="621">
        <v>0</v>
      </c>
      <c r="J25" s="621">
        <v>0</v>
      </c>
      <c r="K25" s="621">
        <v>0</v>
      </c>
      <c r="L25" s="621">
        <v>0</v>
      </c>
      <c r="M25" s="621">
        <v>0</v>
      </c>
      <c r="N25" s="621">
        <v>0</v>
      </c>
      <c r="O25" s="621">
        <v>0</v>
      </c>
      <c r="P25" s="621">
        <v>0</v>
      </c>
      <c r="Q25" s="621">
        <v>0</v>
      </c>
      <c r="R25" s="621">
        <v>0</v>
      </c>
      <c r="S25" s="621">
        <v>0</v>
      </c>
      <c r="T25" s="621">
        <v>0</v>
      </c>
      <c r="U25" s="621">
        <v>0</v>
      </c>
      <c r="V25" s="621">
        <v>0</v>
      </c>
      <c r="W25" s="621">
        <v>0</v>
      </c>
      <c r="X25" s="621">
        <v>0</v>
      </c>
      <c r="Y25" s="621">
        <v>0</v>
      </c>
      <c r="Z25" s="621">
        <v>0</v>
      </c>
      <c r="AA25" s="621">
        <v>0</v>
      </c>
      <c r="AB25" s="621">
        <v>0</v>
      </c>
      <c r="AC25" s="1086" t="s">
        <v>2330</v>
      </c>
      <c r="AF25" s="796" t="e">
        <f>#REF!</f>
        <v>#REF!</v>
      </c>
      <c r="AG25" s="228">
        <v>0</v>
      </c>
      <c r="AH25" s="228">
        <v>0</v>
      </c>
      <c r="AI25" s="228">
        <v>0</v>
      </c>
      <c r="AJ25" s="228">
        <v>0</v>
      </c>
      <c r="AK25" s="228">
        <v>0</v>
      </c>
      <c r="AL25" s="228">
        <v>0</v>
      </c>
      <c r="AM25" s="228">
        <v>0</v>
      </c>
      <c r="AN25" s="228">
        <v>0</v>
      </c>
      <c r="AO25" s="228">
        <v>0</v>
      </c>
      <c r="AP25" s="228">
        <v>0</v>
      </c>
      <c r="AQ25" s="228">
        <v>0</v>
      </c>
      <c r="AR25" s="228">
        <v>0</v>
      </c>
      <c r="AS25" s="228">
        <v>0</v>
      </c>
      <c r="AT25" s="228">
        <v>0</v>
      </c>
      <c r="AU25" s="228">
        <v>0</v>
      </c>
      <c r="AV25" s="228">
        <v>0</v>
      </c>
      <c r="AW25" s="228">
        <v>0</v>
      </c>
      <c r="AX25" s="228">
        <v>0</v>
      </c>
      <c r="AY25" s="228">
        <v>0</v>
      </c>
      <c r="AZ25" s="228">
        <v>0</v>
      </c>
      <c r="BA25" s="228">
        <v>0</v>
      </c>
      <c r="BB25" s="228">
        <v>0</v>
      </c>
      <c r="BC25" s="228">
        <v>0</v>
      </c>
      <c r="BD25" s="228">
        <v>0</v>
      </c>
    </row>
    <row r="26" spans="1:56">
      <c r="A26" s="775" t="s">
        <v>305</v>
      </c>
      <c r="B26" s="775" t="str">
        <f>Table8!A26</f>
        <v>FRANCE</v>
      </c>
      <c r="D26" s="775" t="s">
        <v>1222</v>
      </c>
      <c r="E26" s="621">
        <v>0</v>
      </c>
      <c r="F26" s="621">
        <v>0</v>
      </c>
      <c r="G26" s="621">
        <v>0</v>
      </c>
      <c r="H26" s="621">
        <v>0</v>
      </c>
      <c r="I26" s="621">
        <v>0</v>
      </c>
      <c r="J26" s="621">
        <v>0</v>
      </c>
      <c r="K26" s="621">
        <v>0</v>
      </c>
      <c r="L26" s="621">
        <v>0</v>
      </c>
      <c r="M26" s="621">
        <v>0</v>
      </c>
      <c r="N26" s="621">
        <v>0</v>
      </c>
      <c r="O26" s="621">
        <v>0</v>
      </c>
      <c r="P26" s="621">
        <v>0</v>
      </c>
      <c r="Q26" s="621">
        <v>0</v>
      </c>
      <c r="R26" s="621">
        <v>0</v>
      </c>
      <c r="S26" s="621">
        <v>0</v>
      </c>
      <c r="T26" s="621">
        <v>0</v>
      </c>
      <c r="U26" s="621">
        <v>0</v>
      </c>
      <c r="V26" s="621">
        <v>0</v>
      </c>
      <c r="W26" s="621">
        <v>0</v>
      </c>
      <c r="X26" s="621">
        <v>0</v>
      </c>
      <c r="Y26" s="621">
        <v>0</v>
      </c>
      <c r="Z26" s="621">
        <v>0</v>
      </c>
      <c r="AA26" s="621">
        <v>0</v>
      </c>
      <c r="AB26" s="621">
        <v>0</v>
      </c>
      <c r="AC26" s="1086" t="s">
        <v>2331</v>
      </c>
      <c r="AF26" s="796" t="e">
        <f>#REF!</f>
        <v>#REF!</v>
      </c>
      <c r="AG26" s="228">
        <v>0</v>
      </c>
      <c r="AH26" s="228">
        <v>0</v>
      </c>
      <c r="AI26" s="228">
        <v>0</v>
      </c>
      <c r="AJ26" s="228">
        <v>0</v>
      </c>
      <c r="AK26" s="228">
        <v>0</v>
      </c>
      <c r="AL26" s="228">
        <v>0</v>
      </c>
      <c r="AM26" s="228">
        <v>0</v>
      </c>
      <c r="AN26" s="228">
        <v>0</v>
      </c>
      <c r="AO26" s="228">
        <v>0</v>
      </c>
      <c r="AP26" s="228">
        <v>0</v>
      </c>
      <c r="AQ26" s="228">
        <v>0</v>
      </c>
      <c r="AR26" s="228">
        <v>0</v>
      </c>
      <c r="AS26" s="228">
        <v>0</v>
      </c>
      <c r="AT26" s="228">
        <v>0</v>
      </c>
      <c r="AU26" s="228">
        <v>0</v>
      </c>
      <c r="AV26" s="228">
        <v>0</v>
      </c>
      <c r="AW26" s="228">
        <v>0</v>
      </c>
      <c r="AX26" s="228">
        <v>0</v>
      </c>
      <c r="AY26" s="228">
        <v>0</v>
      </c>
      <c r="AZ26" s="228">
        <v>0</v>
      </c>
      <c r="BA26" s="228">
        <v>0</v>
      </c>
      <c r="BB26" s="228">
        <v>0</v>
      </c>
      <c r="BC26" s="228">
        <v>0</v>
      </c>
      <c r="BD26" s="228">
        <v>0</v>
      </c>
    </row>
    <row r="27" spans="1:56">
      <c r="A27" s="775" t="s">
        <v>305</v>
      </c>
      <c r="B27" s="775" t="str">
        <f>Table8!A27</f>
        <v>GEORGIA</v>
      </c>
      <c r="D27" s="775" t="s">
        <v>1222</v>
      </c>
      <c r="E27" s="621">
        <v>0</v>
      </c>
      <c r="F27" s="621">
        <v>0</v>
      </c>
      <c r="G27" s="621">
        <v>0</v>
      </c>
      <c r="H27" s="621">
        <v>0</v>
      </c>
      <c r="I27" s="621">
        <v>0</v>
      </c>
      <c r="J27" s="621">
        <v>0</v>
      </c>
      <c r="K27" s="621">
        <v>0</v>
      </c>
      <c r="L27" s="621">
        <v>0</v>
      </c>
      <c r="M27" s="621">
        <v>0</v>
      </c>
      <c r="N27" s="621">
        <v>0</v>
      </c>
      <c r="O27" s="621">
        <v>0</v>
      </c>
      <c r="P27" s="621">
        <v>0</v>
      </c>
      <c r="Q27" s="621">
        <v>0</v>
      </c>
      <c r="R27" s="621">
        <v>0</v>
      </c>
      <c r="S27" s="621">
        <v>0</v>
      </c>
      <c r="T27" s="621">
        <v>0</v>
      </c>
      <c r="U27" s="621">
        <v>0</v>
      </c>
      <c r="V27" s="621">
        <v>0</v>
      </c>
      <c r="W27" s="621">
        <v>0</v>
      </c>
      <c r="X27" s="621">
        <v>0</v>
      </c>
      <c r="Y27" s="621">
        <v>0</v>
      </c>
      <c r="Z27" s="621">
        <v>0</v>
      </c>
      <c r="AA27" s="621">
        <v>0</v>
      </c>
      <c r="AB27" s="621">
        <v>0</v>
      </c>
      <c r="AC27" s="1086" t="s">
        <v>2332</v>
      </c>
      <c r="AF27" s="796" t="e">
        <f>#REF!</f>
        <v>#REF!</v>
      </c>
      <c r="AG27" s="228">
        <v>0</v>
      </c>
      <c r="AH27" s="228">
        <v>0</v>
      </c>
      <c r="AI27" s="228">
        <v>0</v>
      </c>
      <c r="AJ27" s="228">
        <v>0</v>
      </c>
      <c r="AK27" s="228">
        <v>0</v>
      </c>
      <c r="AL27" s="228">
        <v>0</v>
      </c>
      <c r="AM27" s="228">
        <v>0</v>
      </c>
      <c r="AN27" s="228">
        <v>0</v>
      </c>
      <c r="AO27" s="228">
        <v>0</v>
      </c>
      <c r="AP27" s="228">
        <v>0</v>
      </c>
      <c r="AQ27" s="228">
        <v>0</v>
      </c>
      <c r="AR27" s="228">
        <v>0</v>
      </c>
      <c r="AS27" s="228">
        <v>0</v>
      </c>
      <c r="AT27" s="228">
        <v>0</v>
      </c>
      <c r="AU27" s="228">
        <v>0</v>
      </c>
      <c r="AV27" s="228">
        <v>0</v>
      </c>
      <c r="AW27" s="228">
        <v>0</v>
      </c>
      <c r="AX27" s="228">
        <v>0</v>
      </c>
      <c r="AY27" s="228">
        <v>0</v>
      </c>
      <c r="AZ27" s="228">
        <v>0</v>
      </c>
      <c r="BA27" s="228">
        <v>0</v>
      </c>
      <c r="BB27" s="228">
        <v>0</v>
      </c>
      <c r="BC27" s="228">
        <v>0</v>
      </c>
      <c r="BD27" s="228">
        <v>0</v>
      </c>
    </row>
    <row r="28" spans="1:56">
      <c r="A28" s="775" t="s">
        <v>305</v>
      </c>
      <c r="B28" s="775" t="str">
        <f>Table8!A28</f>
        <v>GERMANY</v>
      </c>
      <c r="D28" s="775" t="s">
        <v>1222</v>
      </c>
      <c r="E28" s="621">
        <v>0</v>
      </c>
      <c r="F28" s="621">
        <v>0</v>
      </c>
      <c r="G28" s="621">
        <v>0</v>
      </c>
      <c r="H28" s="621">
        <v>0</v>
      </c>
      <c r="I28" s="621">
        <v>0</v>
      </c>
      <c r="J28" s="621">
        <v>0</v>
      </c>
      <c r="K28" s="621">
        <v>0</v>
      </c>
      <c r="L28" s="621">
        <v>0</v>
      </c>
      <c r="M28" s="621">
        <v>0</v>
      </c>
      <c r="N28" s="621">
        <v>0</v>
      </c>
      <c r="O28" s="621">
        <v>0</v>
      </c>
      <c r="P28" s="621">
        <v>0</v>
      </c>
      <c r="Q28" s="621">
        <v>0</v>
      </c>
      <c r="R28" s="621">
        <v>0</v>
      </c>
      <c r="S28" s="621">
        <v>0</v>
      </c>
      <c r="T28" s="621">
        <v>0</v>
      </c>
      <c r="U28" s="621">
        <v>0</v>
      </c>
      <c r="V28" s="621">
        <v>0</v>
      </c>
      <c r="W28" s="621">
        <v>0</v>
      </c>
      <c r="X28" s="621">
        <v>0</v>
      </c>
      <c r="Y28" s="621">
        <v>0</v>
      </c>
      <c r="Z28" s="621">
        <v>0</v>
      </c>
      <c r="AA28" s="621">
        <v>0</v>
      </c>
      <c r="AB28" s="621">
        <v>0</v>
      </c>
      <c r="AC28" s="1086" t="s">
        <v>2333</v>
      </c>
      <c r="AF28" s="796" t="e">
        <f>#REF!</f>
        <v>#REF!</v>
      </c>
      <c r="AG28" s="228">
        <v>0</v>
      </c>
      <c r="AH28" s="228">
        <v>0</v>
      </c>
      <c r="AI28" s="228">
        <v>0</v>
      </c>
      <c r="AJ28" s="228">
        <v>0</v>
      </c>
      <c r="AK28" s="228">
        <v>0</v>
      </c>
      <c r="AL28" s="228">
        <v>0</v>
      </c>
      <c r="AM28" s="228">
        <v>0</v>
      </c>
      <c r="AN28" s="228">
        <v>0</v>
      </c>
      <c r="AO28" s="228">
        <v>0</v>
      </c>
      <c r="AP28" s="228">
        <v>0</v>
      </c>
      <c r="AQ28" s="228">
        <v>0</v>
      </c>
      <c r="AR28" s="228">
        <v>0</v>
      </c>
      <c r="AS28" s="228">
        <v>0</v>
      </c>
      <c r="AT28" s="228">
        <v>0</v>
      </c>
      <c r="AU28" s="228">
        <v>0</v>
      </c>
      <c r="AV28" s="228">
        <v>0</v>
      </c>
      <c r="AW28" s="228">
        <v>0</v>
      </c>
      <c r="AX28" s="228">
        <v>0</v>
      </c>
      <c r="AY28" s="228">
        <v>0</v>
      </c>
      <c r="AZ28" s="228">
        <v>0</v>
      </c>
      <c r="BA28" s="228">
        <v>0</v>
      </c>
      <c r="BB28" s="228">
        <v>0</v>
      </c>
      <c r="BC28" s="228">
        <v>0</v>
      </c>
      <c r="BD28" s="228">
        <v>0</v>
      </c>
    </row>
    <row r="29" spans="1:56">
      <c r="A29" s="775" t="s">
        <v>305</v>
      </c>
      <c r="B29" s="775" t="str">
        <f>Table8!A29</f>
        <v>GREECE</v>
      </c>
      <c r="D29" s="775" t="s">
        <v>1222</v>
      </c>
      <c r="E29" s="621">
        <v>0</v>
      </c>
      <c r="F29" s="621">
        <v>0</v>
      </c>
      <c r="G29" s="621">
        <v>0</v>
      </c>
      <c r="H29" s="621">
        <v>0</v>
      </c>
      <c r="I29" s="621">
        <v>0</v>
      </c>
      <c r="J29" s="621">
        <v>0</v>
      </c>
      <c r="K29" s="621">
        <v>0</v>
      </c>
      <c r="L29" s="621">
        <v>0</v>
      </c>
      <c r="M29" s="621">
        <v>0</v>
      </c>
      <c r="N29" s="621">
        <v>0</v>
      </c>
      <c r="O29" s="621">
        <v>0</v>
      </c>
      <c r="P29" s="621">
        <v>0</v>
      </c>
      <c r="Q29" s="621">
        <v>0</v>
      </c>
      <c r="R29" s="621">
        <v>0</v>
      </c>
      <c r="S29" s="621">
        <v>0</v>
      </c>
      <c r="T29" s="621">
        <v>0</v>
      </c>
      <c r="U29" s="621">
        <v>0</v>
      </c>
      <c r="V29" s="621">
        <v>0</v>
      </c>
      <c r="W29" s="621">
        <v>0</v>
      </c>
      <c r="X29" s="621">
        <v>0</v>
      </c>
      <c r="Y29" s="621">
        <v>0</v>
      </c>
      <c r="Z29" s="621">
        <v>0</v>
      </c>
      <c r="AA29" s="621">
        <v>0</v>
      </c>
      <c r="AB29" s="621">
        <v>0</v>
      </c>
      <c r="AC29" s="1086" t="s">
        <v>2334</v>
      </c>
      <c r="AF29" s="796" t="e">
        <f>#REF!</f>
        <v>#REF!</v>
      </c>
      <c r="AG29" s="228">
        <v>0</v>
      </c>
      <c r="AH29" s="228">
        <v>0</v>
      </c>
      <c r="AI29" s="228">
        <v>0</v>
      </c>
      <c r="AJ29" s="228">
        <v>0</v>
      </c>
      <c r="AK29" s="228">
        <v>0</v>
      </c>
      <c r="AL29" s="228">
        <v>0</v>
      </c>
      <c r="AM29" s="228">
        <v>0</v>
      </c>
      <c r="AN29" s="228">
        <v>0</v>
      </c>
      <c r="AO29" s="228">
        <v>0</v>
      </c>
      <c r="AP29" s="228">
        <v>0</v>
      </c>
      <c r="AQ29" s="228">
        <v>0</v>
      </c>
      <c r="AR29" s="228">
        <v>0</v>
      </c>
      <c r="AS29" s="228">
        <v>0</v>
      </c>
      <c r="AT29" s="228">
        <v>0</v>
      </c>
      <c r="AU29" s="228">
        <v>0</v>
      </c>
      <c r="AV29" s="228">
        <v>0</v>
      </c>
      <c r="AW29" s="228">
        <v>0</v>
      </c>
      <c r="AX29" s="228">
        <v>0</v>
      </c>
      <c r="AY29" s="228">
        <v>0</v>
      </c>
      <c r="AZ29" s="228">
        <v>0</v>
      </c>
      <c r="BA29" s="228">
        <v>0</v>
      </c>
      <c r="BB29" s="228">
        <v>0</v>
      </c>
      <c r="BC29" s="228">
        <v>0</v>
      </c>
      <c r="BD29" s="228">
        <v>0</v>
      </c>
    </row>
    <row r="30" spans="1:56">
      <c r="A30" s="775" t="s">
        <v>305</v>
      </c>
      <c r="B30" s="775" t="str">
        <f>Table8!A30</f>
        <v>HUNGARY</v>
      </c>
      <c r="D30" s="775" t="s">
        <v>1222</v>
      </c>
      <c r="E30" s="621">
        <v>0</v>
      </c>
      <c r="F30" s="621">
        <v>0</v>
      </c>
      <c r="G30" s="621">
        <v>0</v>
      </c>
      <c r="H30" s="621">
        <v>0</v>
      </c>
      <c r="I30" s="621">
        <v>0</v>
      </c>
      <c r="J30" s="621">
        <v>0</v>
      </c>
      <c r="K30" s="621">
        <v>0</v>
      </c>
      <c r="L30" s="621">
        <v>0</v>
      </c>
      <c r="M30" s="621">
        <v>0</v>
      </c>
      <c r="N30" s="621">
        <v>0</v>
      </c>
      <c r="O30" s="621">
        <v>0</v>
      </c>
      <c r="P30" s="621">
        <v>0</v>
      </c>
      <c r="Q30" s="621">
        <v>0</v>
      </c>
      <c r="R30" s="621">
        <v>0</v>
      </c>
      <c r="S30" s="621">
        <v>0</v>
      </c>
      <c r="T30" s="621">
        <v>0</v>
      </c>
      <c r="U30" s="621">
        <v>0</v>
      </c>
      <c r="V30" s="621">
        <v>0</v>
      </c>
      <c r="W30" s="621">
        <v>0</v>
      </c>
      <c r="X30" s="621">
        <v>0</v>
      </c>
      <c r="Y30" s="621">
        <v>0</v>
      </c>
      <c r="Z30" s="621">
        <v>0</v>
      </c>
      <c r="AA30" s="621">
        <v>0</v>
      </c>
      <c r="AB30" s="621">
        <v>0</v>
      </c>
      <c r="AC30" s="1086" t="s">
        <v>2335</v>
      </c>
      <c r="AF30" s="796" t="e">
        <f>#REF!</f>
        <v>#REF!</v>
      </c>
      <c r="AG30" s="228">
        <v>0</v>
      </c>
      <c r="AH30" s="228">
        <v>0</v>
      </c>
      <c r="AI30" s="228">
        <v>0</v>
      </c>
      <c r="AJ30" s="228">
        <v>0</v>
      </c>
      <c r="AK30" s="228">
        <v>0</v>
      </c>
      <c r="AL30" s="228">
        <v>0</v>
      </c>
      <c r="AM30" s="228">
        <v>0</v>
      </c>
      <c r="AN30" s="228">
        <v>0</v>
      </c>
      <c r="AO30" s="228">
        <v>0</v>
      </c>
      <c r="AP30" s="228">
        <v>0</v>
      </c>
      <c r="AQ30" s="228">
        <v>0</v>
      </c>
      <c r="AR30" s="228">
        <v>0</v>
      </c>
      <c r="AS30" s="228">
        <v>0</v>
      </c>
      <c r="AT30" s="228">
        <v>0</v>
      </c>
      <c r="AU30" s="228">
        <v>0</v>
      </c>
      <c r="AV30" s="228">
        <v>0</v>
      </c>
      <c r="AW30" s="228">
        <v>0</v>
      </c>
      <c r="AX30" s="228">
        <v>0</v>
      </c>
      <c r="AY30" s="228">
        <v>0</v>
      </c>
      <c r="AZ30" s="228">
        <v>0</v>
      </c>
      <c r="BA30" s="228">
        <v>0</v>
      </c>
      <c r="BB30" s="228">
        <v>0</v>
      </c>
      <c r="BC30" s="228">
        <v>0</v>
      </c>
      <c r="BD30" s="228">
        <v>0</v>
      </c>
    </row>
    <row r="31" spans="1:56">
      <c r="A31" s="775" t="s">
        <v>305</v>
      </c>
      <c r="B31" s="775" t="str">
        <f>Table8!A31</f>
        <v>IRELAND</v>
      </c>
      <c r="D31" s="775" t="s">
        <v>1222</v>
      </c>
      <c r="E31" s="621">
        <v>0</v>
      </c>
      <c r="F31" s="621">
        <v>0</v>
      </c>
      <c r="G31" s="621">
        <v>0</v>
      </c>
      <c r="H31" s="621">
        <v>0</v>
      </c>
      <c r="I31" s="621">
        <v>0</v>
      </c>
      <c r="J31" s="621">
        <v>0</v>
      </c>
      <c r="K31" s="621">
        <v>0</v>
      </c>
      <c r="L31" s="621">
        <v>0</v>
      </c>
      <c r="M31" s="621">
        <v>0</v>
      </c>
      <c r="N31" s="621">
        <v>0</v>
      </c>
      <c r="O31" s="621">
        <v>0</v>
      </c>
      <c r="P31" s="621">
        <v>0</v>
      </c>
      <c r="Q31" s="621">
        <v>0</v>
      </c>
      <c r="R31" s="621">
        <v>0</v>
      </c>
      <c r="S31" s="621">
        <v>0</v>
      </c>
      <c r="T31" s="621">
        <v>0</v>
      </c>
      <c r="U31" s="621">
        <v>0</v>
      </c>
      <c r="V31" s="621">
        <v>0</v>
      </c>
      <c r="W31" s="621">
        <v>0</v>
      </c>
      <c r="X31" s="621">
        <v>0</v>
      </c>
      <c r="Y31" s="621">
        <v>0</v>
      </c>
      <c r="Z31" s="621">
        <v>0</v>
      </c>
      <c r="AA31" s="621">
        <v>0</v>
      </c>
      <c r="AB31" s="621">
        <v>0</v>
      </c>
      <c r="AC31" s="1086" t="s">
        <v>2336</v>
      </c>
      <c r="AF31" s="796" t="e">
        <f>#REF!</f>
        <v>#REF!</v>
      </c>
      <c r="AG31" s="228">
        <v>0</v>
      </c>
      <c r="AH31" s="228">
        <v>0</v>
      </c>
      <c r="AI31" s="228">
        <v>0</v>
      </c>
      <c r="AJ31" s="228">
        <v>0</v>
      </c>
      <c r="AK31" s="228">
        <v>0</v>
      </c>
      <c r="AL31" s="228">
        <v>0</v>
      </c>
      <c r="AM31" s="228">
        <v>0</v>
      </c>
      <c r="AN31" s="228">
        <v>0</v>
      </c>
      <c r="AO31" s="228">
        <v>0</v>
      </c>
      <c r="AP31" s="228">
        <v>0</v>
      </c>
      <c r="AQ31" s="228">
        <v>0</v>
      </c>
      <c r="AR31" s="228">
        <v>0</v>
      </c>
      <c r="AS31" s="228">
        <v>0</v>
      </c>
      <c r="AT31" s="228">
        <v>0</v>
      </c>
      <c r="AU31" s="228">
        <v>0</v>
      </c>
      <c r="AV31" s="228">
        <v>0</v>
      </c>
      <c r="AW31" s="228">
        <v>0</v>
      </c>
      <c r="AX31" s="228">
        <v>0</v>
      </c>
      <c r="AY31" s="228">
        <v>0</v>
      </c>
      <c r="AZ31" s="228">
        <v>0</v>
      </c>
      <c r="BA31" s="228">
        <v>0</v>
      </c>
      <c r="BB31" s="228">
        <v>0</v>
      </c>
      <c r="BC31" s="228">
        <v>0</v>
      </c>
      <c r="BD31" s="228">
        <v>0</v>
      </c>
    </row>
    <row r="32" spans="1:56">
      <c r="A32" s="775" t="s">
        <v>305</v>
      </c>
      <c r="B32" s="775" t="str">
        <f>Table8!A32</f>
        <v>ISRAEL</v>
      </c>
      <c r="D32" s="775" t="s">
        <v>1222</v>
      </c>
      <c r="E32" s="621">
        <v>0</v>
      </c>
      <c r="F32" s="621">
        <v>0</v>
      </c>
      <c r="G32" s="621">
        <v>0</v>
      </c>
      <c r="H32" s="621">
        <v>0</v>
      </c>
      <c r="I32" s="621">
        <v>0</v>
      </c>
      <c r="J32" s="621">
        <v>0</v>
      </c>
      <c r="K32" s="621">
        <v>0</v>
      </c>
      <c r="L32" s="621">
        <v>0</v>
      </c>
      <c r="M32" s="621">
        <v>0</v>
      </c>
      <c r="N32" s="621">
        <v>0</v>
      </c>
      <c r="O32" s="621">
        <v>0</v>
      </c>
      <c r="P32" s="621">
        <v>0</v>
      </c>
      <c r="Q32" s="621">
        <v>0</v>
      </c>
      <c r="R32" s="621">
        <v>0</v>
      </c>
      <c r="S32" s="621">
        <v>0</v>
      </c>
      <c r="T32" s="621">
        <v>0</v>
      </c>
      <c r="U32" s="621">
        <v>0</v>
      </c>
      <c r="V32" s="621">
        <v>0</v>
      </c>
      <c r="W32" s="621">
        <v>0</v>
      </c>
      <c r="X32" s="621">
        <v>0</v>
      </c>
      <c r="Y32" s="621">
        <v>0</v>
      </c>
      <c r="Z32" s="621">
        <v>0</v>
      </c>
      <c r="AA32" s="621">
        <v>0</v>
      </c>
      <c r="AB32" s="621">
        <v>0</v>
      </c>
      <c r="AC32" s="1086" t="s">
        <v>2337</v>
      </c>
      <c r="AF32" s="796" t="e">
        <f>#REF!</f>
        <v>#REF!</v>
      </c>
      <c r="AG32" s="228">
        <v>0</v>
      </c>
      <c r="AH32" s="228">
        <v>0</v>
      </c>
      <c r="AI32" s="228">
        <v>0</v>
      </c>
      <c r="AJ32" s="228">
        <v>0</v>
      </c>
      <c r="AK32" s="228">
        <v>0</v>
      </c>
      <c r="AL32" s="228">
        <v>0</v>
      </c>
      <c r="AM32" s="228">
        <v>0</v>
      </c>
      <c r="AN32" s="228">
        <v>0</v>
      </c>
      <c r="AO32" s="228">
        <v>0</v>
      </c>
      <c r="AP32" s="228">
        <v>0</v>
      </c>
      <c r="AQ32" s="228">
        <v>0</v>
      </c>
      <c r="AR32" s="228">
        <v>0</v>
      </c>
      <c r="AS32" s="228">
        <v>0</v>
      </c>
      <c r="AT32" s="228">
        <v>0</v>
      </c>
      <c r="AU32" s="228">
        <v>0</v>
      </c>
      <c r="AV32" s="228">
        <v>0</v>
      </c>
      <c r="AW32" s="228">
        <v>0</v>
      </c>
      <c r="AX32" s="228">
        <v>0</v>
      </c>
      <c r="AY32" s="228">
        <v>0</v>
      </c>
      <c r="AZ32" s="228">
        <v>0</v>
      </c>
      <c r="BA32" s="228">
        <v>0</v>
      </c>
      <c r="BB32" s="228">
        <v>0</v>
      </c>
      <c r="BC32" s="228">
        <v>0</v>
      </c>
      <c r="BD32" s="228">
        <v>0</v>
      </c>
    </row>
    <row r="33" spans="1:56">
      <c r="A33" s="775" t="s">
        <v>305</v>
      </c>
      <c r="B33" s="775" t="str">
        <f>Table8!A33</f>
        <v>ITALY</v>
      </c>
      <c r="D33" s="775" t="s">
        <v>1222</v>
      </c>
      <c r="E33" s="621">
        <v>0</v>
      </c>
      <c r="F33" s="621">
        <v>0</v>
      </c>
      <c r="G33" s="621">
        <v>0</v>
      </c>
      <c r="H33" s="621">
        <v>0</v>
      </c>
      <c r="I33" s="621">
        <v>0</v>
      </c>
      <c r="J33" s="621">
        <v>0</v>
      </c>
      <c r="K33" s="621">
        <v>0</v>
      </c>
      <c r="L33" s="621">
        <v>0</v>
      </c>
      <c r="M33" s="621">
        <v>0</v>
      </c>
      <c r="N33" s="621">
        <v>0</v>
      </c>
      <c r="O33" s="621">
        <v>0</v>
      </c>
      <c r="P33" s="621">
        <v>0</v>
      </c>
      <c r="Q33" s="621">
        <v>0</v>
      </c>
      <c r="R33" s="621">
        <v>0</v>
      </c>
      <c r="S33" s="621">
        <v>0</v>
      </c>
      <c r="T33" s="621">
        <v>0</v>
      </c>
      <c r="U33" s="621">
        <v>0</v>
      </c>
      <c r="V33" s="621">
        <v>0</v>
      </c>
      <c r="W33" s="621">
        <v>0</v>
      </c>
      <c r="X33" s="621">
        <v>0</v>
      </c>
      <c r="Y33" s="621">
        <v>0</v>
      </c>
      <c r="Z33" s="621">
        <v>0</v>
      </c>
      <c r="AA33" s="621">
        <v>0</v>
      </c>
      <c r="AB33" s="621">
        <v>0</v>
      </c>
      <c r="AC33" s="1086" t="s">
        <v>2338</v>
      </c>
      <c r="AF33" s="796" t="e">
        <f>#REF!</f>
        <v>#REF!</v>
      </c>
      <c r="AG33" s="228">
        <v>0</v>
      </c>
      <c r="AH33" s="228">
        <v>0</v>
      </c>
      <c r="AI33" s="228">
        <v>0</v>
      </c>
      <c r="AJ33" s="228">
        <v>0</v>
      </c>
      <c r="AK33" s="228">
        <v>0</v>
      </c>
      <c r="AL33" s="228">
        <v>0</v>
      </c>
      <c r="AM33" s="228">
        <v>0</v>
      </c>
      <c r="AN33" s="228">
        <v>0</v>
      </c>
      <c r="AO33" s="228">
        <v>0</v>
      </c>
      <c r="AP33" s="228">
        <v>0</v>
      </c>
      <c r="AQ33" s="228">
        <v>0</v>
      </c>
      <c r="AR33" s="228">
        <v>0</v>
      </c>
      <c r="AS33" s="228">
        <v>0</v>
      </c>
      <c r="AT33" s="228">
        <v>0</v>
      </c>
      <c r="AU33" s="228">
        <v>0</v>
      </c>
      <c r="AV33" s="228">
        <v>0</v>
      </c>
      <c r="AW33" s="228">
        <v>0</v>
      </c>
      <c r="AX33" s="228">
        <v>0</v>
      </c>
      <c r="AY33" s="228">
        <v>0</v>
      </c>
      <c r="AZ33" s="228">
        <v>0</v>
      </c>
      <c r="BA33" s="228">
        <v>0</v>
      </c>
      <c r="BB33" s="228">
        <v>0</v>
      </c>
      <c r="BC33" s="228">
        <v>0</v>
      </c>
      <c r="BD33" s="228">
        <v>0</v>
      </c>
    </row>
    <row r="34" spans="1:56">
      <c r="A34" s="775" t="s">
        <v>305</v>
      </c>
      <c r="B34" s="775" t="str">
        <f>Table8!A34</f>
        <v>JORDAN</v>
      </c>
      <c r="D34" s="775" t="s">
        <v>1222</v>
      </c>
      <c r="E34" s="621">
        <v>0</v>
      </c>
      <c r="F34" s="621">
        <v>0</v>
      </c>
      <c r="G34" s="621">
        <v>0</v>
      </c>
      <c r="H34" s="621">
        <v>0</v>
      </c>
      <c r="I34" s="621">
        <v>0</v>
      </c>
      <c r="J34" s="621">
        <v>0</v>
      </c>
      <c r="K34" s="621">
        <v>0</v>
      </c>
      <c r="L34" s="621">
        <v>0</v>
      </c>
      <c r="M34" s="621">
        <v>0</v>
      </c>
      <c r="N34" s="621">
        <v>0</v>
      </c>
      <c r="O34" s="621">
        <v>0</v>
      </c>
      <c r="P34" s="621">
        <v>0</v>
      </c>
      <c r="Q34" s="621">
        <v>0</v>
      </c>
      <c r="R34" s="621">
        <v>0</v>
      </c>
      <c r="S34" s="621">
        <v>0</v>
      </c>
      <c r="T34" s="621">
        <v>0</v>
      </c>
      <c r="U34" s="621">
        <v>0</v>
      </c>
      <c r="V34" s="621">
        <v>0</v>
      </c>
      <c r="W34" s="621">
        <v>0</v>
      </c>
      <c r="X34" s="621">
        <v>0</v>
      </c>
      <c r="Y34" s="621">
        <v>0</v>
      </c>
      <c r="Z34" s="621">
        <v>0</v>
      </c>
      <c r="AA34" s="621">
        <v>0</v>
      </c>
      <c r="AB34" s="621">
        <v>0</v>
      </c>
      <c r="AC34" s="1086" t="s">
        <v>2339</v>
      </c>
      <c r="AF34" s="796" t="e">
        <f>#REF!</f>
        <v>#REF!</v>
      </c>
      <c r="AG34" s="228">
        <v>0</v>
      </c>
      <c r="AH34" s="228">
        <v>0</v>
      </c>
      <c r="AI34" s="228">
        <v>0</v>
      </c>
      <c r="AJ34" s="228">
        <v>0</v>
      </c>
      <c r="AK34" s="228">
        <v>0</v>
      </c>
      <c r="AL34" s="228">
        <v>0</v>
      </c>
      <c r="AM34" s="228">
        <v>0</v>
      </c>
      <c r="AN34" s="228">
        <v>0</v>
      </c>
      <c r="AO34" s="228">
        <v>0</v>
      </c>
      <c r="AP34" s="228">
        <v>0</v>
      </c>
      <c r="AQ34" s="228">
        <v>0</v>
      </c>
      <c r="AR34" s="228">
        <v>0</v>
      </c>
      <c r="AS34" s="228">
        <v>0</v>
      </c>
      <c r="AT34" s="228">
        <v>0</v>
      </c>
      <c r="AU34" s="228">
        <v>0</v>
      </c>
      <c r="AV34" s="228">
        <v>0</v>
      </c>
      <c r="AW34" s="228">
        <v>0</v>
      </c>
      <c r="AX34" s="228">
        <v>0</v>
      </c>
      <c r="AY34" s="228">
        <v>0</v>
      </c>
      <c r="AZ34" s="228">
        <v>0</v>
      </c>
      <c r="BA34" s="228">
        <v>0</v>
      </c>
      <c r="BB34" s="228">
        <v>0</v>
      </c>
      <c r="BC34" s="228">
        <v>0</v>
      </c>
      <c r="BD34" s="228">
        <v>0</v>
      </c>
    </row>
    <row r="35" spans="1:56">
      <c r="A35" s="775" t="s">
        <v>305</v>
      </c>
      <c r="B35" s="775" t="str">
        <f>Table8!A35</f>
        <v>KAZAKHSTAN</v>
      </c>
      <c r="D35" s="775" t="s">
        <v>1222</v>
      </c>
      <c r="E35" s="621">
        <v>0</v>
      </c>
      <c r="F35" s="621">
        <v>0</v>
      </c>
      <c r="G35" s="621">
        <v>0</v>
      </c>
      <c r="H35" s="621">
        <v>0</v>
      </c>
      <c r="I35" s="621">
        <v>0</v>
      </c>
      <c r="J35" s="621">
        <v>0</v>
      </c>
      <c r="K35" s="621">
        <v>0</v>
      </c>
      <c r="L35" s="621">
        <v>0</v>
      </c>
      <c r="M35" s="621">
        <v>0</v>
      </c>
      <c r="N35" s="621">
        <v>0</v>
      </c>
      <c r="O35" s="621">
        <v>0</v>
      </c>
      <c r="P35" s="621">
        <v>0</v>
      </c>
      <c r="Q35" s="621">
        <v>0</v>
      </c>
      <c r="R35" s="621">
        <v>0</v>
      </c>
      <c r="S35" s="621">
        <v>0</v>
      </c>
      <c r="T35" s="621">
        <v>0</v>
      </c>
      <c r="U35" s="621">
        <v>0</v>
      </c>
      <c r="V35" s="621">
        <v>0</v>
      </c>
      <c r="W35" s="621">
        <v>0</v>
      </c>
      <c r="X35" s="621">
        <v>0</v>
      </c>
      <c r="Y35" s="621">
        <v>0</v>
      </c>
      <c r="Z35" s="621">
        <v>0</v>
      </c>
      <c r="AA35" s="621">
        <v>0</v>
      </c>
      <c r="AB35" s="621">
        <v>0</v>
      </c>
      <c r="AC35" s="1086" t="s">
        <v>2340</v>
      </c>
      <c r="AF35" s="796" t="e">
        <f>#REF!</f>
        <v>#REF!</v>
      </c>
      <c r="AG35" s="228">
        <v>0</v>
      </c>
      <c r="AH35" s="228">
        <v>0</v>
      </c>
      <c r="AI35" s="228">
        <v>0</v>
      </c>
      <c r="AJ35" s="228">
        <v>0</v>
      </c>
      <c r="AK35" s="228">
        <v>0</v>
      </c>
      <c r="AL35" s="228">
        <v>0</v>
      </c>
      <c r="AM35" s="228">
        <v>0</v>
      </c>
      <c r="AN35" s="228">
        <v>0</v>
      </c>
      <c r="AO35" s="228">
        <v>0</v>
      </c>
      <c r="AP35" s="228">
        <v>0</v>
      </c>
      <c r="AQ35" s="228">
        <v>0</v>
      </c>
      <c r="AR35" s="228">
        <v>0</v>
      </c>
      <c r="AS35" s="228">
        <v>0</v>
      </c>
      <c r="AT35" s="228">
        <v>0</v>
      </c>
      <c r="AU35" s="228">
        <v>0</v>
      </c>
      <c r="AV35" s="228">
        <v>0</v>
      </c>
      <c r="AW35" s="228">
        <v>0</v>
      </c>
      <c r="AX35" s="228">
        <v>0</v>
      </c>
      <c r="AY35" s="228">
        <v>0</v>
      </c>
      <c r="AZ35" s="228">
        <v>0</v>
      </c>
      <c r="BA35" s="228">
        <v>0</v>
      </c>
      <c r="BB35" s="228">
        <v>0</v>
      </c>
      <c r="BC35" s="228">
        <v>0</v>
      </c>
      <c r="BD35" s="228">
        <v>0</v>
      </c>
    </row>
    <row r="36" spans="1:56">
      <c r="A36" s="775" t="s">
        <v>305</v>
      </c>
      <c r="B36" s="775" t="str">
        <f>Table8!A36</f>
        <v>KOREA</v>
      </c>
      <c r="D36" s="775" t="s">
        <v>1222</v>
      </c>
      <c r="E36" s="621">
        <v>0</v>
      </c>
      <c r="F36" s="621">
        <v>0</v>
      </c>
      <c r="G36" s="621">
        <v>0</v>
      </c>
      <c r="H36" s="621">
        <v>0</v>
      </c>
      <c r="I36" s="621">
        <v>0</v>
      </c>
      <c r="J36" s="621">
        <v>0</v>
      </c>
      <c r="K36" s="621">
        <v>0</v>
      </c>
      <c r="L36" s="621">
        <v>0</v>
      </c>
      <c r="M36" s="621">
        <v>0</v>
      </c>
      <c r="N36" s="621">
        <v>0</v>
      </c>
      <c r="O36" s="621">
        <v>0</v>
      </c>
      <c r="P36" s="621">
        <v>0</v>
      </c>
      <c r="Q36" s="621">
        <v>0</v>
      </c>
      <c r="R36" s="621">
        <v>0</v>
      </c>
      <c r="S36" s="621">
        <v>0</v>
      </c>
      <c r="T36" s="621">
        <v>0</v>
      </c>
      <c r="U36" s="621">
        <v>0</v>
      </c>
      <c r="V36" s="621">
        <v>0</v>
      </c>
      <c r="W36" s="621">
        <v>0</v>
      </c>
      <c r="X36" s="621">
        <v>0</v>
      </c>
      <c r="Y36" s="621">
        <v>0</v>
      </c>
      <c r="Z36" s="621">
        <v>0</v>
      </c>
      <c r="AA36" s="621">
        <v>0</v>
      </c>
      <c r="AB36" s="621">
        <v>0</v>
      </c>
      <c r="AC36" s="1086" t="s">
        <v>2341</v>
      </c>
      <c r="AF36" s="796" t="e">
        <f>#REF!</f>
        <v>#REF!</v>
      </c>
      <c r="AG36" s="228">
        <v>0</v>
      </c>
      <c r="AH36" s="228">
        <v>0</v>
      </c>
      <c r="AI36" s="228">
        <v>0</v>
      </c>
      <c r="AJ36" s="228">
        <v>0</v>
      </c>
      <c r="AK36" s="228">
        <v>0</v>
      </c>
      <c r="AL36" s="228">
        <v>0</v>
      </c>
      <c r="AM36" s="228">
        <v>0</v>
      </c>
      <c r="AN36" s="228">
        <v>0</v>
      </c>
      <c r="AO36" s="228">
        <v>0</v>
      </c>
      <c r="AP36" s="228">
        <v>0</v>
      </c>
      <c r="AQ36" s="228">
        <v>0</v>
      </c>
      <c r="AR36" s="228">
        <v>0</v>
      </c>
      <c r="AS36" s="228">
        <v>0</v>
      </c>
      <c r="AT36" s="228">
        <v>0</v>
      </c>
      <c r="AU36" s="228">
        <v>0</v>
      </c>
      <c r="AV36" s="228">
        <v>0</v>
      </c>
      <c r="AW36" s="228">
        <v>0</v>
      </c>
      <c r="AX36" s="228">
        <v>0</v>
      </c>
      <c r="AY36" s="228">
        <v>0</v>
      </c>
      <c r="AZ36" s="228">
        <v>0</v>
      </c>
      <c r="BA36" s="228">
        <v>0</v>
      </c>
      <c r="BB36" s="228">
        <v>0</v>
      </c>
      <c r="BC36" s="228">
        <v>0</v>
      </c>
      <c r="BD36" s="228">
        <v>0</v>
      </c>
    </row>
    <row r="37" spans="1:56">
      <c r="A37" s="775" t="s">
        <v>305</v>
      </c>
      <c r="B37" s="775" t="str">
        <f>Table8!A37</f>
        <v>KOREADPR</v>
      </c>
      <c r="D37" s="775" t="s">
        <v>1222</v>
      </c>
      <c r="E37" s="621">
        <v>0</v>
      </c>
      <c r="F37" s="621">
        <v>0</v>
      </c>
      <c r="G37" s="621">
        <v>0</v>
      </c>
      <c r="H37" s="621">
        <v>0</v>
      </c>
      <c r="I37" s="621">
        <v>0</v>
      </c>
      <c r="J37" s="621">
        <v>0</v>
      </c>
      <c r="K37" s="621">
        <v>0</v>
      </c>
      <c r="L37" s="621">
        <v>0</v>
      </c>
      <c r="M37" s="621">
        <v>0</v>
      </c>
      <c r="N37" s="621">
        <v>0</v>
      </c>
      <c r="O37" s="621">
        <v>0</v>
      </c>
      <c r="P37" s="621">
        <v>0</v>
      </c>
      <c r="Q37" s="621">
        <v>0</v>
      </c>
      <c r="R37" s="621">
        <v>0</v>
      </c>
      <c r="S37" s="621">
        <v>0</v>
      </c>
      <c r="T37" s="621">
        <v>0</v>
      </c>
      <c r="U37" s="621">
        <v>0</v>
      </c>
      <c r="V37" s="621">
        <v>0</v>
      </c>
      <c r="W37" s="621">
        <v>0</v>
      </c>
      <c r="X37" s="621">
        <v>0</v>
      </c>
      <c r="Y37" s="621">
        <v>0</v>
      </c>
      <c r="Z37" s="621">
        <v>0</v>
      </c>
      <c r="AA37" s="621">
        <v>0</v>
      </c>
      <c r="AB37" s="621">
        <v>0</v>
      </c>
      <c r="AC37" s="1086" t="s">
        <v>2342</v>
      </c>
      <c r="AF37" s="796" t="e">
        <f>#REF!</f>
        <v>#REF!</v>
      </c>
      <c r="AG37" s="228">
        <v>0</v>
      </c>
      <c r="AH37" s="228">
        <v>0</v>
      </c>
      <c r="AI37" s="228">
        <v>0</v>
      </c>
      <c r="AJ37" s="228">
        <v>0</v>
      </c>
      <c r="AK37" s="228">
        <v>0</v>
      </c>
      <c r="AL37" s="228">
        <v>0</v>
      </c>
      <c r="AM37" s="228">
        <v>0</v>
      </c>
      <c r="AN37" s="228">
        <v>0</v>
      </c>
      <c r="AO37" s="228">
        <v>0</v>
      </c>
      <c r="AP37" s="228">
        <v>0</v>
      </c>
      <c r="AQ37" s="228">
        <v>0</v>
      </c>
      <c r="AR37" s="228">
        <v>0</v>
      </c>
      <c r="AS37" s="228">
        <v>0</v>
      </c>
      <c r="AT37" s="228">
        <v>0</v>
      </c>
      <c r="AU37" s="228">
        <v>0</v>
      </c>
      <c r="AV37" s="228">
        <v>0</v>
      </c>
      <c r="AW37" s="228">
        <v>0</v>
      </c>
      <c r="AX37" s="228">
        <v>0</v>
      </c>
      <c r="AY37" s="228">
        <v>0</v>
      </c>
      <c r="AZ37" s="228">
        <v>0</v>
      </c>
      <c r="BA37" s="228">
        <v>0</v>
      </c>
      <c r="BB37" s="228">
        <v>0</v>
      </c>
      <c r="BC37" s="228">
        <v>0</v>
      </c>
      <c r="BD37" s="228">
        <v>0</v>
      </c>
    </row>
    <row r="38" spans="1:56">
      <c r="A38" s="775" t="s">
        <v>305</v>
      </c>
      <c r="B38" s="775" t="str">
        <f>Table8!A38</f>
        <v>KYRGYZSTAN</v>
      </c>
      <c r="D38" s="775" t="s">
        <v>1222</v>
      </c>
      <c r="E38" s="621">
        <v>0</v>
      </c>
      <c r="F38" s="621">
        <v>0</v>
      </c>
      <c r="G38" s="621">
        <v>0</v>
      </c>
      <c r="H38" s="621">
        <v>0</v>
      </c>
      <c r="I38" s="621">
        <v>0</v>
      </c>
      <c r="J38" s="621">
        <v>0</v>
      </c>
      <c r="K38" s="621">
        <v>0</v>
      </c>
      <c r="L38" s="621">
        <v>0</v>
      </c>
      <c r="M38" s="621">
        <v>0</v>
      </c>
      <c r="N38" s="621">
        <v>0</v>
      </c>
      <c r="O38" s="621">
        <v>0</v>
      </c>
      <c r="P38" s="621">
        <v>0</v>
      </c>
      <c r="Q38" s="621">
        <v>0</v>
      </c>
      <c r="R38" s="621">
        <v>0</v>
      </c>
      <c r="S38" s="621">
        <v>0</v>
      </c>
      <c r="T38" s="621">
        <v>0</v>
      </c>
      <c r="U38" s="621">
        <v>0</v>
      </c>
      <c r="V38" s="621">
        <v>0</v>
      </c>
      <c r="W38" s="621">
        <v>0</v>
      </c>
      <c r="X38" s="621">
        <v>0</v>
      </c>
      <c r="Y38" s="621">
        <v>0</v>
      </c>
      <c r="Z38" s="621">
        <v>0</v>
      </c>
      <c r="AA38" s="621">
        <v>0</v>
      </c>
      <c r="AB38" s="621">
        <v>0</v>
      </c>
      <c r="AC38" s="1086" t="s">
        <v>2343</v>
      </c>
      <c r="AF38" s="796" t="e">
        <f>#REF!</f>
        <v>#REF!</v>
      </c>
      <c r="AG38" s="228">
        <v>0</v>
      </c>
      <c r="AH38" s="228">
        <v>0</v>
      </c>
      <c r="AI38" s="228">
        <v>0</v>
      </c>
      <c r="AJ38" s="228">
        <v>0</v>
      </c>
      <c r="AK38" s="228">
        <v>0</v>
      </c>
      <c r="AL38" s="228">
        <v>0</v>
      </c>
      <c r="AM38" s="228">
        <v>0</v>
      </c>
      <c r="AN38" s="228">
        <v>0</v>
      </c>
      <c r="AO38" s="228">
        <v>0</v>
      </c>
      <c r="AP38" s="228">
        <v>0</v>
      </c>
      <c r="AQ38" s="228">
        <v>0</v>
      </c>
      <c r="AR38" s="228">
        <v>0</v>
      </c>
      <c r="AS38" s="228">
        <v>0</v>
      </c>
      <c r="AT38" s="228">
        <v>0</v>
      </c>
      <c r="AU38" s="228">
        <v>0</v>
      </c>
      <c r="AV38" s="228">
        <v>0</v>
      </c>
      <c r="AW38" s="228">
        <v>0</v>
      </c>
      <c r="AX38" s="228">
        <v>0</v>
      </c>
      <c r="AY38" s="228">
        <v>0</v>
      </c>
      <c r="AZ38" s="228">
        <v>0</v>
      </c>
      <c r="BA38" s="228">
        <v>0</v>
      </c>
      <c r="BB38" s="228">
        <v>0</v>
      </c>
      <c r="BC38" s="228">
        <v>0</v>
      </c>
      <c r="BD38" s="228">
        <v>0</v>
      </c>
    </row>
    <row r="39" spans="1:56">
      <c r="A39" s="775" t="s">
        <v>305</v>
      </c>
      <c r="B39" s="775" t="str">
        <f>Table8!A39</f>
        <v>LATVIA</v>
      </c>
      <c r="D39" s="775" t="s">
        <v>1222</v>
      </c>
      <c r="E39" s="621">
        <v>0</v>
      </c>
      <c r="F39" s="621">
        <v>0</v>
      </c>
      <c r="G39" s="621">
        <v>0</v>
      </c>
      <c r="H39" s="621">
        <v>0</v>
      </c>
      <c r="I39" s="621">
        <v>0</v>
      </c>
      <c r="J39" s="621">
        <v>0</v>
      </c>
      <c r="K39" s="621">
        <v>0</v>
      </c>
      <c r="L39" s="621">
        <v>0</v>
      </c>
      <c r="M39" s="621">
        <v>0</v>
      </c>
      <c r="N39" s="621">
        <v>0</v>
      </c>
      <c r="O39" s="621">
        <v>0</v>
      </c>
      <c r="P39" s="621">
        <v>0</v>
      </c>
      <c r="Q39" s="621">
        <v>0</v>
      </c>
      <c r="R39" s="621">
        <v>0</v>
      </c>
      <c r="S39" s="621">
        <v>0</v>
      </c>
      <c r="T39" s="621">
        <v>0</v>
      </c>
      <c r="U39" s="621">
        <v>0</v>
      </c>
      <c r="V39" s="621">
        <v>0</v>
      </c>
      <c r="W39" s="621">
        <v>0</v>
      </c>
      <c r="X39" s="621">
        <v>0</v>
      </c>
      <c r="Y39" s="621">
        <v>0</v>
      </c>
      <c r="Z39" s="621">
        <v>0</v>
      </c>
      <c r="AA39" s="621">
        <v>0</v>
      </c>
      <c r="AB39" s="621">
        <v>0</v>
      </c>
      <c r="AC39" s="1086" t="s">
        <v>2344</v>
      </c>
      <c r="AF39" s="796" t="e">
        <f>#REF!</f>
        <v>#REF!</v>
      </c>
      <c r="AG39" s="228">
        <v>0</v>
      </c>
      <c r="AH39" s="228">
        <v>0</v>
      </c>
      <c r="AI39" s="228">
        <v>0</v>
      </c>
      <c r="AJ39" s="228">
        <v>0</v>
      </c>
      <c r="AK39" s="228">
        <v>0</v>
      </c>
      <c r="AL39" s="228">
        <v>0</v>
      </c>
      <c r="AM39" s="228">
        <v>0</v>
      </c>
      <c r="AN39" s="228">
        <v>0</v>
      </c>
      <c r="AO39" s="228">
        <v>0</v>
      </c>
      <c r="AP39" s="228">
        <v>0</v>
      </c>
      <c r="AQ39" s="228">
        <v>0</v>
      </c>
      <c r="AR39" s="228">
        <v>0</v>
      </c>
      <c r="AS39" s="228">
        <v>0</v>
      </c>
      <c r="AT39" s="228">
        <v>0</v>
      </c>
      <c r="AU39" s="228">
        <v>0</v>
      </c>
      <c r="AV39" s="228">
        <v>0</v>
      </c>
      <c r="AW39" s="228">
        <v>0</v>
      </c>
      <c r="AX39" s="228">
        <v>0</v>
      </c>
      <c r="AY39" s="228">
        <v>0</v>
      </c>
      <c r="AZ39" s="228">
        <v>0</v>
      </c>
      <c r="BA39" s="228">
        <v>0</v>
      </c>
      <c r="BB39" s="228">
        <v>0</v>
      </c>
      <c r="BC39" s="228">
        <v>0</v>
      </c>
      <c r="BD39" s="228">
        <v>0</v>
      </c>
    </row>
    <row r="40" spans="1:56">
      <c r="A40" s="775" t="s">
        <v>305</v>
      </c>
      <c r="B40" s="775" t="str">
        <f>Table8!A40</f>
        <v>LEBANON</v>
      </c>
      <c r="D40" s="775" t="s">
        <v>1222</v>
      </c>
      <c r="E40" s="621">
        <v>0</v>
      </c>
      <c r="F40" s="621">
        <v>0</v>
      </c>
      <c r="G40" s="621">
        <v>0</v>
      </c>
      <c r="H40" s="621">
        <v>0</v>
      </c>
      <c r="I40" s="621">
        <v>0</v>
      </c>
      <c r="J40" s="621">
        <v>0</v>
      </c>
      <c r="K40" s="621">
        <v>0</v>
      </c>
      <c r="L40" s="621">
        <v>0</v>
      </c>
      <c r="M40" s="621">
        <v>0</v>
      </c>
      <c r="N40" s="621">
        <v>0</v>
      </c>
      <c r="O40" s="621">
        <v>0</v>
      </c>
      <c r="P40" s="621">
        <v>0</v>
      </c>
      <c r="Q40" s="621">
        <v>0</v>
      </c>
      <c r="R40" s="621">
        <v>0</v>
      </c>
      <c r="S40" s="621">
        <v>0</v>
      </c>
      <c r="T40" s="621">
        <v>0</v>
      </c>
      <c r="U40" s="621">
        <v>0</v>
      </c>
      <c r="V40" s="621">
        <v>0</v>
      </c>
      <c r="W40" s="621">
        <v>0</v>
      </c>
      <c r="X40" s="621">
        <v>0</v>
      </c>
      <c r="Y40" s="621">
        <v>0</v>
      </c>
      <c r="Z40" s="621">
        <v>0</v>
      </c>
      <c r="AA40" s="621">
        <v>0</v>
      </c>
      <c r="AB40" s="621">
        <v>0</v>
      </c>
      <c r="AC40" s="1086" t="s">
        <v>2345</v>
      </c>
      <c r="AF40" s="796" t="e">
        <f>#REF!</f>
        <v>#REF!</v>
      </c>
      <c r="AG40" s="228">
        <v>0</v>
      </c>
      <c r="AH40" s="228">
        <v>0</v>
      </c>
      <c r="AI40" s="228">
        <v>0</v>
      </c>
      <c r="AJ40" s="228">
        <v>0</v>
      </c>
      <c r="AK40" s="228">
        <v>0</v>
      </c>
      <c r="AL40" s="228">
        <v>0</v>
      </c>
      <c r="AM40" s="228">
        <v>0</v>
      </c>
      <c r="AN40" s="228">
        <v>0</v>
      </c>
      <c r="AO40" s="228">
        <v>0</v>
      </c>
      <c r="AP40" s="228">
        <v>0</v>
      </c>
      <c r="AQ40" s="228">
        <v>0</v>
      </c>
      <c r="AR40" s="228">
        <v>0</v>
      </c>
      <c r="AS40" s="228">
        <v>0</v>
      </c>
      <c r="AT40" s="228">
        <v>0</v>
      </c>
      <c r="AU40" s="228">
        <v>0</v>
      </c>
      <c r="AV40" s="228">
        <v>0</v>
      </c>
      <c r="AW40" s="228">
        <v>0</v>
      </c>
      <c r="AX40" s="228">
        <v>0</v>
      </c>
      <c r="AY40" s="228">
        <v>0</v>
      </c>
      <c r="AZ40" s="228">
        <v>0</v>
      </c>
      <c r="BA40" s="228">
        <v>0</v>
      </c>
      <c r="BB40" s="228">
        <v>0</v>
      </c>
      <c r="BC40" s="228">
        <v>0</v>
      </c>
      <c r="BD40" s="228">
        <v>0</v>
      </c>
    </row>
    <row r="41" spans="1:56">
      <c r="A41" s="775" t="s">
        <v>305</v>
      </c>
      <c r="B41" s="775" t="str">
        <f>Table8!A41</f>
        <v>LITHUANIA</v>
      </c>
      <c r="D41" s="775" t="s">
        <v>1222</v>
      </c>
      <c r="E41" s="621">
        <v>0</v>
      </c>
      <c r="F41" s="621">
        <v>0</v>
      </c>
      <c r="G41" s="621">
        <v>0</v>
      </c>
      <c r="H41" s="621">
        <v>0</v>
      </c>
      <c r="I41" s="621">
        <v>0</v>
      </c>
      <c r="J41" s="621">
        <v>0</v>
      </c>
      <c r="K41" s="621">
        <v>0</v>
      </c>
      <c r="L41" s="621">
        <v>0</v>
      </c>
      <c r="M41" s="621">
        <v>0</v>
      </c>
      <c r="N41" s="621">
        <v>0</v>
      </c>
      <c r="O41" s="621">
        <v>0</v>
      </c>
      <c r="P41" s="621">
        <v>0</v>
      </c>
      <c r="Q41" s="621">
        <v>0</v>
      </c>
      <c r="R41" s="621">
        <v>0</v>
      </c>
      <c r="S41" s="621">
        <v>0</v>
      </c>
      <c r="T41" s="621">
        <v>0</v>
      </c>
      <c r="U41" s="621">
        <v>0</v>
      </c>
      <c r="V41" s="621">
        <v>0</v>
      </c>
      <c r="W41" s="621">
        <v>0</v>
      </c>
      <c r="X41" s="621">
        <v>0</v>
      </c>
      <c r="Y41" s="621">
        <v>0</v>
      </c>
      <c r="Z41" s="621">
        <v>0</v>
      </c>
      <c r="AA41" s="621">
        <v>0</v>
      </c>
      <c r="AB41" s="621">
        <v>0</v>
      </c>
      <c r="AC41" s="1086" t="s">
        <v>2346</v>
      </c>
      <c r="AF41" s="796" t="e">
        <f>#REF!</f>
        <v>#REF!</v>
      </c>
      <c r="AG41" s="228">
        <v>0</v>
      </c>
      <c r="AH41" s="228">
        <v>0</v>
      </c>
      <c r="AI41" s="228">
        <v>0</v>
      </c>
      <c r="AJ41" s="228">
        <v>0</v>
      </c>
      <c r="AK41" s="228">
        <v>0</v>
      </c>
      <c r="AL41" s="228">
        <v>0</v>
      </c>
      <c r="AM41" s="228">
        <v>0</v>
      </c>
      <c r="AN41" s="228">
        <v>0</v>
      </c>
      <c r="AO41" s="228">
        <v>0</v>
      </c>
      <c r="AP41" s="228">
        <v>0</v>
      </c>
      <c r="AQ41" s="228">
        <v>0</v>
      </c>
      <c r="AR41" s="228">
        <v>0</v>
      </c>
      <c r="AS41" s="228">
        <v>0</v>
      </c>
      <c r="AT41" s="228">
        <v>0</v>
      </c>
      <c r="AU41" s="228">
        <v>0</v>
      </c>
      <c r="AV41" s="228">
        <v>0</v>
      </c>
      <c r="AW41" s="228">
        <v>0</v>
      </c>
      <c r="AX41" s="228">
        <v>0</v>
      </c>
      <c r="AY41" s="228">
        <v>0</v>
      </c>
      <c r="AZ41" s="228">
        <v>0</v>
      </c>
      <c r="BA41" s="228">
        <v>0</v>
      </c>
      <c r="BB41" s="228">
        <v>0</v>
      </c>
      <c r="BC41" s="228">
        <v>0</v>
      </c>
      <c r="BD41" s="228">
        <v>0</v>
      </c>
    </row>
    <row r="42" spans="1:56">
      <c r="A42" s="775" t="s">
        <v>305</v>
      </c>
      <c r="B42" s="775" t="str">
        <f>Table8!A42</f>
        <v>LUXEMBOU</v>
      </c>
      <c r="D42" s="775" t="s">
        <v>1222</v>
      </c>
      <c r="E42" s="621">
        <v>0</v>
      </c>
      <c r="F42" s="621">
        <v>0</v>
      </c>
      <c r="G42" s="621">
        <v>0</v>
      </c>
      <c r="H42" s="621">
        <v>0</v>
      </c>
      <c r="I42" s="621">
        <v>0</v>
      </c>
      <c r="J42" s="621">
        <v>0</v>
      </c>
      <c r="K42" s="621">
        <v>0</v>
      </c>
      <c r="L42" s="621">
        <v>0</v>
      </c>
      <c r="M42" s="621">
        <v>0</v>
      </c>
      <c r="N42" s="621">
        <v>0</v>
      </c>
      <c r="O42" s="621">
        <v>0</v>
      </c>
      <c r="P42" s="621">
        <v>0</v>
      </c>
      <c r="Q42" s="621">
        <v>0</v>
      </c>
      <c r="R42" s="621">
        <v>0</v>
      </c>
      <c r="S42" s="621">
        <v>0</v>
      </c>
      <c r="T42" s="621">
        <v>0</v>
      </c>
      <c r="U42" s="621">
        <v>0</v>
      </c>
      <c r="V42" s="621">
        <v>0</v>
      </c>
      <c r="W42" s="621">
        <v>0</v>
      </c>
      <c r="X42" s="621">
        <v>0</v>
      </c>
      <c r="Y42" s="621">
        <v>0</v>
      </c>
      <c r="Z42" s="621">
        <v>0</v>
      </c>
      <c r="AA42" s="621">
        <v>0</v>
      </c>
      <c r="AB42" s="621">
        <v>0</v>
      </c>
      <c r="AC42" s="1086" t="s">
        <v>2347</v>
      </c>
      <c r="AF42" s="796" t="e">
        <f>#REF!</f>
        <v>#REF!</v>
      </c>
      <c r="AG42" s="228">
        <v>0</v>
      </c>
      <c r="AH42" s="228">
        <v>0</v>
      </c>
      <c r="AI42" s="228">
        <v>0</v>
      </c>
      <c r="AJ42" s="228">
        <v>0</v>
      </c>
      <c r="AK42" s="228">
        <v>0</v>
      </c>
      <c r="AL42" s="228">
        <v>0</v>
      </c>
      <c r="AM42" s="228">
        <v>0</v>
      </c>
      <c r="AN42" s="228">
        <v>0</v>
      </c>
      <c r="AO42" s="228">
        <v>0</v>
      </c>
      <c r="AP42" s="228">
        <v>0</v>
      </c>
      <c r="AQ42" s="228">
        <v>0</v>
      </c>
      <c r="AR42" s="228">
        <v>0</v>
      </c>
      <c r="AS42" s="228">
        <v>0</v>
      </c>
      <c r="AT42" s="228">
        <v>0</v>
      </c>
      <c r="AU42" s="228">
        <v>0</v>
      </c>
      <c r="AV42" s="228">
        <v>0</v>
      </c>
      <c r="AW42" s="228">
        <v>0</v>
      </c>
      <c r="AX42" s="228">
        <v>0</v>
      </c>
      <c r="AY42" s="228">
        <v>0</v>
      </c>
      <c r="AZ42" s="228">
        <v>0</v>
      </c>
      <c r="BA42" s="228">
        <v>0</v>
      </c>
      <c r="BB42" s="228">
        <v>0</v>
      </c>
      <c r="BC42" s="228">
        <v>0</v>
      </c>
      <c r="BD42" s="228">
        <v>0</v>
      </c>
    </row>
    <row r="43" spans="1:56">
      <c r="A43" s="775" t="s">
        <v>305</v>
      </c>
      <c r="B43" s="775" t="str">
        <f>Table8!A43</f>
        <v>MALTA</v>
      </c>
      <c r="D43" s="775" t="s">
        <v>1222</v>
      </c>
      <c r="E43" s="621">
        <v>0</v>
      </c>
      <c r="F43" s="621">
        <v>0</v>
      </c>
      <c r="G43" s="621">
        <v>0</v>
      </c>
      <c r="H43" s="621">
        <v>0</v>
      </c>
      <c r="I43" s="621">
        <v>0</v>
      </c>
      <c r="J43" s="621">
        <v>0</v>
      </c>
      <c r="K43" s="621">
        <v>0</v>
      </c>
      <c r="L43" s="621">
        <v>0</v>
      </c>
      <c r="M43" s="621">
        <v>0</v>
      </c>
      <c r="N43" s="621">
        <v>0</v>
      </c>
      <c r="O43" s="621">
        <v>0</v>
      </c>
      <c r="P43" s="621">
        <v>0</v>
      </c>
      <c r="Q43" s="621">
        <v>0</v>
      </c>
      <c r="R43" s="621">
        <v>0</v>
      </c>
      <c r="S43" s="621">
        <v>0</v>
      </c>
      <c r="T43" s="621">
        <v>0</v>
      </c>
      <c r="U43" s="621">
        <v>0</v>
      </c>
      <c r="V43" s="621">
        <v>0</v>
      </c>
      <c r="W43" s="621">
        <v>0</v>
      </c>
      <c r="X43" s="621">
        <v>0</v>
      </c>
      <c r="Y43" s="621">
        <v>0</v>
      </c>
      <c r="Z43" s="621">
        <v>0</v>
      </c>
      <c r="AA43" s="621">
        <v>0</v>
      </c>
      <c r="AB43" s="621">
        <v>0</v>
      </c>
      <c r="AC43" s="1086" t="s">
        <v>2348</v>
      </c>
      <c r="AF43" s="796" t="e">
        <f>#REF!</f>
        <v>#REF!</v>
      </c>
      <c r="AG43" s="228">
        <v>0</v>
      </c>
      <c r="AH43" s="228">
        <v>0</v>
      </c>
      <c r="AI43" s="228">
        <v>0</v>
      </c>
      <c r="AJ43" s="228">
        <v>0</v>
      </c>
      <c r="AK43" s="228">
        <v>0</v>
      </c>
      <c r="AL43" s="228">
        <v>0</v>
      </c>
      <c r="AM43" s="228">
        <v>0</v>
      </c>
      <c r="AN43" s="228">
        <v>0</v>
      </c>
      <c r="AO43" s="228">
        <v>0</v>
      </c>
      <c r="AP43" s="228">
        <v>0</v>
      </c>
      <c r="AQ43" s="228">
        <v>0</v>
      </c>
      <c r="AR43" s="228">
        <v>0</v>
      </c>
      <c r="AS43" s="228">
        <v>0</v>
      </c>
      <c r="AT43" s="228">
        <v>0</v>
      </c>
      <c r="AU43" s="228">
        <v>0</v>
      </c>
      <c r="AV43" s="228">
        <v>0</v>
      </c>
      <c r="AW43" s="228">
        <v>0</v>
      </c>
      <c r="AX43" s="228">
        <v>0</v>
      </c>
      <c r="AY43" s="228">
        <v>0</v>
      </c>
      <c r="AZ43" s="228">
        <v>0</v>
      </c>
      <c r="BA43" s="228">
        <v>0</v>
      </c>
      <c r="BB43" s="228">
        <v>0</v>
      </c>
      <c r="BC43" s="228">
        <v>0</v>
      </c>
      <c r="BD43" s="228">
        <v>0</v>
      </c>
    </row>
    <row r="44" spans="1:56">
      <c r="A44" s="775" t="s">
        <v>305</v>
      </c>
      <c r="B44" s="775" t="str">
        <f>Table8!A44</f>
        <v>MEXICO</v>
      </c>
      <c r="D44" s="775" t="s">
        <v>1222</v>
      </c>
      <c r="E44" s="621">
        <v>0</v>
      </c>
      <c r="F44" s="621">
        <v>0</v>
      </c>
      <c r="G44" s="621">
        <v>0</v>
      </c>
      <c r="H44" s="621">
        <v>0</v>
      </c>
      <c r="I44" s="621">
        <v>0</v>
      </c>
      <c r="J44" s="621">
        <v>0</v>
      </c>
      <c r="K44" s="621">
        <v>0</v>
      </c>
      <c r="L44" s="621">
        <v>0</v>
      </c>
      <c r="M44" s="621">
        <v>0</v>
      </c>
      <c r="N44" s="621">
        <v>0</v>
      </c>
      <c r="O44" s="621">
        <v>0</v>
      </c>
      <c r="P44" s="621">
        <v>0</v>
      </c>
      <c r="Q44" s="621">
        <v>0</v>
      </c>
      <c r="R44" s="621">
        <v>0</v>
      </c>
      <c r="S44" s="621">
        <v>0</v>
      </c>
      <c r="T44" s="621">
        <v>0</v>
      </c>
      <c r="U44" s="621">
        <v>0</v>
      </c>
      <c r="V44" s="621">
        <v>0</v>
      </c>
      <c r="W44" s="621">
        <v>0</v>
      </c>
      <c r="X44" s="621">
        <v>0</v>
      </c>
      <c r="Y44" s="621">
        <v>0</v>
      </c>
      <c r="Z44" s="621">
        <v>0</v>
      </c>
      <c r="AA44" s="621">
        <v>0</v>
      </c>
      <c r="AB44" s="621">
        <v>0</v>
      </c>
      <c r="AC44" s="1086" t="s">
        <v>2349</v>
      </c>
      <c r="AF44" s="796" t="e">
        <f>#REF!</f>
        <v>#REF!</v>
      </c>
      <c r="AG44" s="228">
        <v>0</v>
      </c>
      <c r="AH44" s="228">
        <v>0</v>
      </c>
      <c r="AI44" s="228">
        <v>0</v>
      </c>
      <c r="AJ44" s="228">
        <v>0</v>
      </c>
      <c r="AK44" s="228">
        <v>0</v>
      </c>
      <c r="AL44" s="228">
        <v>0</v>
      </c>
      <c r="AM44" s="228">
        <v>0</v>
      </c>
      <c r="AN44" s="228">
        <v>0</v>
      </c>
      <c r="AO44" s="228">
        <v>0</v>
      </c>
      <c r="AP44" s="228">
        <v>0</v>
      </c>
      <c r="AQ44" s="228">
        <v>0</v>
      </c>
      <c r="AR44" s="228">
        <v>0</v>
      </c>
      <c r="AS44" s="228">
        <v>0</v>
      </c>
      <c r="AT44" s="228">
        <v>0</v>
      </c>
      <c r="AU44" s="228">
        <v>0</v>
      </c>
      <c r="AV44" s="228">
        <v>0</v>
      </c>
      <c r="AW44" s="228">
        <v>0</v>
      </c>
      <c r="AX44" s="228">
        <v>0</v>
      </c>
      <c r="AY44" s="228">
        <v>0</v>
      </c>
      <c r="AZ44" s="228">
        <v>0</v>
      </c>
      <c r="BA44" s="228">
        <v>0</v>
      </c>
      <c r="BB44" s="228">
        <v>0</v>
      </c>
      <c r="BC44" s="228">
        <v>0</v>
      </c>
      <c r="BD44" s="228">
        <v>0</v>
      </c>
    </row>
    <row r="45" spans="1:56">
      <c r="A45" s="775" t="s">
        <v>305</v>
      </c>
      <c r="B45" s="775" t="str">
        <f>Table8!A45</f>
        <v>MOLDOVA</v>
      </c>
      <c r="D45" s="775" t="s">
        <v>1222</v>
      </c>
      <c r="E45" s="621">
        <v>0</v>
      </c>
      <c r="F45" s="621">
        <v>0</v>
      </c>
      <c r="G45" s="621">
        <v>0</v>
      </c>
      <c r="H45" s="621">
        <v>0</v>
      </c>
      <c r="I45" s="621">
        <v>0</v>
      </c>
      <c r="J45" s="621">
        <v>0</v>
      </c>
      <c r="K45" s="621">
        <v>0</v>
      </c>
      <c r="L45" s="621">
        <v>0</v>
      </c>
      <c r="M45" s="621">
        <v>0</v>
      </c>
      <c r="N45" s="621">
        <v>0</v>
      </c>
      <c r="O45" s="621">
        <v>0</v>
      </c>
      <c r="P45" s="621">
        <v>0</v>
      </c>
      <c r="Q45" s="621">
        <v>0</v>
      </c>
      <c r="R45" s="621">
        <v>0</v>
      </c>
      <c r="S45" s="621">
        <v>0</v>
      </c>
      <c r="T45" s="621">
        <v>0</v>
      </c>
      <c r="U45" s="621">
        <v>0</v>
      </c>
      <c r="V45" s="621">
        <v>0</v>
      </c>
      <c r="W45" s="621">
        <v>0</v>
      </c>
      <c r="X45" s="621">
        <v>0</v>
      </c>
      <c r="Y45" s="621">
        <v>0</v>
      </c>
      <c r="Z45" s="621">
        <v>0</v>
      </c>
      <c r="AA45" s="621">
        <v>0</v>
      </c>
      <c r="AB45" s="621">
        <v>0</v>
      </c>
      <c r="AC45" s="1086" t="s">
        <v>2350</v>
      </c>
      <c r="AF45" s="796" t="e">
        <f>#REF!</f>
        <v>#REF!</v>
      </c>
      <c r="AG45" s="228">
        <v>0</v>
      </c>
      <c r="AH45" s="228">
        <v>0</v>
      </c>
      <c r="AI45" s="228">
        <v>0</v>
      </c>
      <c r="AJ45" s="228">
        <v>0</v>
      </c>
      <c r="AK45" s="228">
        <v>0</v>
      </c>
      <c r="AL45" s="228">
        <v>0</v>
      </c>
      <c r="AM45" s="228">
        <v>0</v>
      </c>
      <c r="AN45" s="228">
        <v>0</v>
      </c>
      <c r="AO45" s="228">
        <v>0</v>
      </c>
      <c r="AP45" s="228">
        <v>0</v>
      </c>
      <c r="AQ45" s="228">
        <v>0</v>
      </c>
      <c r="AR45" s="228">
        <v>0</v>
      </c>
      <c r="AS45" s="228">
        <v>0</v>
      </c>
      <c r="AT45" s="228">
        <v>0</v>
      </c>
      <c r="AU45" s="228">
        <v>0</v>
      </c>
      <c r="AV45" s="228">
        <v>0</v>
      </c>
      <c r="AW45" s="228">
        <v>0</v>
      </c>
      <c r="AX45" s="228">
        <v>0</v>
      </c>
      <c r="AY45" s="228">
        <v>0</v>
      </c>
      <c r="AZ45" s="228">
        <v>0</v>
      </c>
      <c r="BA45" s="228">
        <v>0</v>
      </c>
      <c r="BB45" s="228">
        <v>0</v>
      </c>
      <c r="BC45" s="228">
        <v>0</v>
      </c>
      <c r="BD45" s="228">
        <v>0</v>
      </c>
    </row>
    <row r="46" spans="1:56">
      <c r="A46" s="775" t="s">
        <v>305</v>
      </c>
      <c r="B46" s="775" t="str">
        <f>Table8!A46</f>
        <v>MONTENEGRO</v>
      </c>
      <c r="D46" s="775" t="s">
        <v>1222</v>
      </c>
      <c r="E46" s="621">
        <v>0</v>
      </c>
      <c r="F46" s="621">
        <v>0</v>
      </c>
      <c r="G46" s="621">
        <v>0</v>
      </c>
      <c r="H46" s="621">
        <v>0</v>
      </c>
      <c r="I46" s="621">
        <v>0</v>
      </c>
      <c r="J46" s="621">
        <v>0</v>
      </c>
      <c r="K46" s="621">
        <v>0</v>
      </c>
      <c r="L46" s="621">
        <v>0</v>
      </c>
      <c r="M46" s="621">
        <v>0</v>
      </c>
      <c r="N46" s="621">
        <v>0</v>
      </c>
      <c r="O46" s="621">
        <v>0</v>
      </c>
      <c r="P46" s="621">
        <v>0</v>
      </c>
      <c r="Q46" s="621">
        <v>0</v>
      </c>
      <c r="R46" s="621">
        <v>0</v>
      </c>
      <c r="S46" s="621">
        <v>0</v>
      </c>
      <c r="T46" s="621">
        <v>0</v>
      </c>
      <c r="U46" s="621">
        <v>0</v>
      </c>
      <c r="V46" s="621">
        <v>0</v>
      </c>
      <c r="W46" s="621">
        <v>0</v>
      </c>
      <c r="X46" s="621">
        <v>0</v>
      </c>
      <c r="Y46" s="621">
        <v>0</v>
      </c>
      <c r="Z46" s="621">
        <v>0</v>
      </c>
      <c r="AA46" s="621">
        <v>0</v>
      </c>
      <c r="AB46" s="621">
        <v>0</v>
      </c>
      <c r="AC46" s="1086" t="s">
        <v>2351</v>
      </c>
      <c r="AF46" s="796" t="e">
        <f>#REF!</f>
        <v>#REF!</v>
      </c>
      <c r="AG46" s="228">
        <v>0</v>
      </c>
      <c r="AH46" s="228">
        <v>0</v>
      </c>
      <c r="AI46" s="228">
        <v>0</v>
      </c>
      <c r="AJ46" s="228">
        <v>0</v>
      </c>
      <c r="AK46" s="228">
        <v>0</v>
      </c>
      <c r="AL46" s="228">
        <v>0</v>
      </c>
      <c r="AM46" s="228">
        <v>0</v>
      </c>
      <c r="AN46" s="228">
        <v>0</v>
      </c>
      <c r="AO46" s="228">
        <v>0</v>
      </c>
      <c r="AP46" s="228">
        <v>0</v>
      </c>
      <c r="AQ46" s="228">
        <v>0</v>
      </c>
      <c r="AR46" s="228">
        <v>0</v>
      </c>
      <c r="AS46" s="228">
        <v>0</v>
      </c>
      <c r="AT46" s="228">
        <v>0</v>
      </c>
      <c r="AU46" s="228">
        <v>0</v>
      </c>
      <c r="AV46" s="228">
        <v>0</v>
      </c>
      <c r="AW46" s="228">
        <v>0</v>
      </c>
      <c r="AX46" s="228">
        <v>0</v>
      </c>
      <c r="AY46" s="228">
        <v>0</v>
      </c>
      <c r="AZ46" s="228">
        <v>0</v>
      </c>
      <c r="BA46" s="228">
        <v>0</v>
      </c>
      <c r="BB46" s="228">
        <v>0</v>
      </c>
      <c r="BC46" s="228">
        <v>0</v>
      </c>
      <c r="BD46" s="228">
        <v>0</v>
      </c>
    </row>
    <row r="47" spans="1:56">
      <c r="A47" s="775" t="s">
        <v>305</v>
      </c>
      <c r="B47" s="775" t="str">
        <f>Table8!A47</f>
        <v>NETHLAND</v>
      </c>
      <c r="D47" s="775" t="s">
        <v>1222</v>
      </c>
      <c r="E47" s="621">
        <v>0</v>
      </c>
      <c r="F47" s="621">
        <v>0</v>
      </c>
      <c r="G47" s="621">
        <v>0</v>
      </c>
      <c r="H47" s="621">
        <v>0</v>
      </c>
      <c r="I47" s="621">
        <v>0</v>
      </c>
      <c r="J47" s="621">
        <v>0</v>
      </c>
      <c r="K47" s="621">
        <v>0</v>
      </c>
      <c r="L47" s="621">
        <v>0</v>
      </c>
      <c r="M47" s="621">
        <v>0</v>
      </c>
      <c r="N47" s="621">
        <v>0</v>
      </c>
      <c r="O47" s="621">
        <v>0</v>
      </c>
      <c r="P47" s="621">
        <v>0</v>
      </c>
      <c r="Q47" s="621">
        <v>0</v>
      </c>
      <c r="R47" s="621">
        <v>0</v>
      </c>
      <c r="S47" s="621">
        <v>0</v>
      </c>
      <c r="T47" s="621">
        <v>0</v>
      </c>
      <c r="U47" s="621">
        <v>0</v>
      </c>
      <c r="V47" s="621">
        <v>0</v>
      </c>
      <c r="W47" s="621">
        <v>0</v>
      </c>
      <c r="X47" s="621">
        <v>0</v>
      </c>
      <c r="Y47" s="621">
        <v>0</v>
      </c>
      <c r="Z47" s="621">
        <v>0</v>
      </c>
      <c r="AA47" s="621">
        <v>0</v>
      </c>
      <c r="AB47" s="621">
        <v>0</v>
      </c>
      <c r="AC47" s="1086" t="s">
        <v>2352</v>
      </c>
      <c r="AF47" s="796" t="e">
        <f>#REF!</f>
        <v>#REF!</v>
      </c>
      <c r="AG47" s="228">
        <v>0</v>
      </c>
      <c r="AH47" s="228">
        <v>0</v>
      </c>
      <c r="AI47" s="228">
        <v>0</v>
      </c>
      <c r="AJ47" s="228">
        <v>0</v>
      </c>
      <c r="AK47" s="228">
        <v>0</v>
      </c>
      <c r="AL47" s="228">
        <v>0</v>
      </c>
      <c r="AM47" s="228">
        <v>0</v>
      </c>
      <c r="AN47" s="228">
        <v>0</v>
      </c>
      <c r="AO47" s="228">
        <v>0</v>
      </c>
      <c r="AP47" s="228">
        <v>0</v>
      </c>
      <c r="AQ47" s="228">
        <v>0</v>
      </c>
      <c r="AR47" s="228">
        <v>0</v>
      </c>
      <c r="AS47" s="228">
        <v>0</v>
      </c>
      <c r="AT47" s="228">
        <v>0</v>
      </c>
      <c r="AU47" s="228">
        <v>0</v>
      </c>
      <c r="AV47" s="228">
        <v>0</v>
      </c>
      <c r="AW47" s="228">
        <v>0</v>
      </c>
      <c r="AX47" s="228">
        <v>0</v>
      </c>
      <c r="AY47" s="228">
        <v>0</v>
      </c>
      <c r="AZ47" s="228">
        <v>0</v>
      </c>
      <c r="BA47" s="228">
        <v>0</v>
      </c>
      <c r="BB47" s="228">
        <v>0</v>
      </c>
      <c r="BC47" s="228">
        <v>0</v>
      </c>
      <c r="BD47" s="228">
        <v>0</v>
      </c>
    </row>
    <row r="48" spans="1:56">
      <c r="A48" s="775" t="s">
        <v>305</v>
      </c>
      <c r="B48" s="775" t="str">
        <f>Table8!A48</f>
        <v>NORWAY</v>
      </c>
      <c r="D48" s="775" t="s">
        <v>1222</v>
      </c>
      <c r="E48" s="621">
        <v>0</v>
      </c>
      <c r="F48" s="621">
        <v>0</v>
      </c>
      <c r="G48" s="621">
        <v>0</v>
      </c>
      <c r="H48" s="621">
        <v>0</v>
      </c>
      <c r="I48" s="621">
        <v>0</v>
      </c>
      <c r="J48" s="621">
        <v>0</v>
      </c>
      <c r="K48" s="621">
        <v>0</v>
      </c>
      <c r="L48" s="621">
        <v>0</v>
      </c>
      <c r="M48" s="621">
        <v>0</v>
      </c>
      <c r="N48" s="621">
        <v>0</v>
      </c>
      <c r="O48" s="621">
        <v>0</v>
      </c>
      <c r="P48" s="621">
        <v>0</v>
      </c>
      <c r="Q48" s="621">
        <v>0</v>
      </c>
      <c r="R48" s="621">
        <v>0</v>
      </c>
      <c r="S48" s="621">
        <v>0</v>
      </c>
      <c r="T48" s="621">
        <v>0</v>
      </c>
      <c r="U48" s="621">
        <v>0</v>
      </c>
      <c r="V48" s="621">
        <v>0</v>
      </c>
      <c r="W48" s="621">
        <v>0</v>
      </c>
      <c r="X48" s="621">
        <v>0</v>
      </c>
      <c r="Y48" s="621">
        <v>0</v>
      </c>
      <c r="Z48" s="621">
        <v>0</v>
      </c>
      <c r="AA48" s="621">
        <v>0</v>
      </c>
      <c r="AB48" s="621">
        <v>0</v>
      </c>
      <c r="AC48" s="1086" t="s">
        <v>2353</v>
      </c>
      <c r="AF48" s="796" t="e">
        <f>#REF!</f>
        <v>#REF!</v>
      </c>
      <c r="AG48" s="228">
        <v>0</v>
      </c>
      <c r="AH48" s="228">
        <v>0</v>
      </c>
      <c r="AI48" s="228">
        <v>0</v>
      </c>
      <c r="AJ48" s="228">
        <v>0</v>
      </c>
      <c r="AK48" s="228">
        <v>0</v>
      </c>
      <c r="AL48" s="228">
        <v>0</v>
      </c>
      <c r="AM48" s="228">
        <v>0</v>
      </c>
      <c r="AN48" s="228">
        <v>0</v>
      </c>
      <c r="AO48" s="228">
        <v>0</v>
      </c>
      <c r="AP48" s="228">
        <v>0</v>
      </c>
      <c r="AQ48" s="228">
        <v>0</v>
      </c>
      <c r="AR48" s="228">
        <v>0</v>
      </c>
      <c r="AS48" s="228">
        <v>0</v>
      </c>
      <c r="AT48" s="228">
        <v>0</v>
      </c>
      <c r="AU48" s="228">
        <v>0</v>
      </c>
      <c r="AV48" s="228">
        <v>0</v>
      </c>
      <c r="AW48" s="228">
        <v>0</v>
      </c>
      <c r="AX48" s="228">
        <v>0</v>
      </c>
      <c r="AY48" s="228">
        <v>0</v>
      </c>
      <c r="AZ48" s="228">
        <v>0</v>
      </c>
      <c r="BA48" s="228">
        <v>0</v>
      </c>
      <c r="BB48" s="228">
        <v>0</v>
      </c>
      <c r="BC48" s="228">
        <v>0</v>
      </c>
      <c r="BD48" s="228">
        <v>0</v>
      </c>
    </row>
    <row r="49" spans="1:56">
      <c r="A49" s="775" t="s">
        <v>305</v>
      </c>
      <c r="B49" s="775" t="str">
        <f>Table8!A49</f>
        <v>PERU</v>
      </c>
      <c r="D49" s="775" t="s">
        <v>1222</v>
      </c>
      <c r="E49" s="621">
        <v>0</v>
      </c>
      <c r="F49" s="621">
        <v>0</v>
      </c>
      <c r="G49" s="621">
        <v>0</v>
      </c>
      <c r="H49" s="621">
        <v>0</v>
      </c>
      <c r="I49" s="621">
        <v>0</v>
      </c>
      <c r="J49" s="621">
        <v>0</v>
      </c>
      <c r="K49" s="621">
        <v>0</v>
      </c>
      <c r="L49" s="621">
        <v>0</v>
      </c>
      <c r="M49" s="621">
        <v>0</v>
      </c>
      <c r="N49" s="621">
        <v>0</v>
      </c>
      <c r="O49" s="621">
        <v>0</v>
      </c>
      <c r="P49" s="621">
        <v>0</v>
      </c>
      <c r="Q49" s="621">
        <v>0</v>
      </c>
      <c r="R49" s="621">
        <v>0</v>
      </c>
      <c r="S49" s="621">
        <v>0</v>
      </c>
      <c r="T49" s="621">
        <v>0</v>
      </c>
      <c r="U49" s="621">
        <v>0</v>
      </c>
      <c r="V49" s="621">
        <v>0</v>
      </c>
      <c r="W49" s="621">
        <v>0</v>
      </c>
      <c r="X49" s="621">
        <v>0</v>
      </c>
      <c r="Y49" s="621">
        <v>0</v>
      </c>
      <c r="Z49" s="621">
        <v>0</v>
      </c>
      <c r="AA49" s="621">
        <v>0</v>
      </c>
      <c r="AB49" s="621">
        <v>0</v>
      </c>
      <c r="AC49" s="1086" t="s">
        <v>2354</v>
      </c>
      <c r="AF49" s="796" t="e">
        <f>#REF!</f>
        <v>#REF!</v>
      </c>
      <c r="AG49" s="228">
        <v>0</v>
      </c>
      <c r="AH49" s="228">
        <v>0</v>
      </c>
      <c r="AI49" s="228">
        <v>0</v>
      </c>
      <c r="AJ49" s="228">
        <v>0</v>
      </c>
      <c r="AK49" s="228">
        <v>0</v>
      </c>
      <c r="AL49" s="228">
        <v>0</v>
      </c>
      <c r="AM49" s="228">
        <v>0</v>
      </c>
      <c r="AN49" s="228">
        <v>0</v>
      </c>
      <c r="AO49" s="228">
        <v>0</v>
      </c>
      <c r="AP49" s="228">
        <v>0</v>
      </c>
      <c r="AQ49" s="228">
        <v>0</v>
      </c>
      <c r="AR49" s="228">
        <v>0</v>
      </c>
      <c r="AS49" s="228">
        <v>0</v>
      </c>
      <c r="AT49" s="228">
        <v>0</v>
      </c>
      <c r="AU49" s="228">
        <v>0</v>
      </c>
      <c r="AV49" s="228">
        <v>0</v>
      </c>
      <c r="AW49" s="228">
        <v>0</v>
      </c>
      <c r="AX49" s="228">
        <v>0</v>
      </c>
      <c r="AY49" s="228">
        <v>0</v>
      </c>
      <c r="AZ49" s="228">
        <v>0</v>
      </c>
      <c r="BA49" s="228">
        <v>0</v>
      </c>
      <c r="BB49" s="228">
        <v>0</v>
      </c>
      <c r="BC49" s="228">
        <v>0</v>
      </c>
      <c r="BD49" s="228">
        <v>0</v>
      </c>
    </row>
    <row r="50" spans="1:56">
      <c r="A50" s="775" t="s">
        <v>305</v>
      </c>
      <c r="B50" s="775" t="str">
        <f>Table8!A50</f>
        <v>POLAND</v>
      </c>
      <c r="D50" s="775" t="s">
        <v>1222</v>
      </c>
      <c r="E50" s="621">
        <v>0</v>
      </c>
      <c r="F50" s="621">
        <v>0</v>
      </c>
      <c r="G50" s="621">
        <v>0</v>
      </c>
      <c r="H50" s="621">
        <v>0</v>
      </c>
      <c r="I50" s="621">
        <v>0</v>
      </c>
      <c r="J50" s="621">
        <v>0</v>
      </c>
      <c r="K50" s="621">
        <v>0</v>
      </c>
      <c r="L50" s="621">
        <v>0</v>
      </c>
      <c r="M50" s="621">
        <v>0</v>
      </c>
      <c r="N50" s="621">
        <v>0</v>
      </c>
      <c r="O50" s="621">
        <v>0</v>
      </c>
      <c r="P50" s="621">
        <v>0</v>
      </c>
      <c r="Q50" s="621">
        <v>0</v>
      </c>
      <c r="R50" s="621">
        <v>0</v>
      </c>
      <c r="S50" s="621">
        <v>0</v>
      </c>
      <c r="T50" s="621">
        <v>0</v>
      </c>
      <c r="U50" s="621">
        <v>0</v>
      </c>
      <c r="V50" s="621">
        <v>0</v>
      </c>
      <c r="W50" s="621">
        <v>0</v>
      </c>
      <c r="X50" s="621">
        <v>0</v>
      </c>
      <c r="Y50" s="621">
        <v>0</v>
      </c>
      <c r="Z50" s="621">
        <v>0</v>
      </c>
      <c r="AA50" s="621">
        <v>0</v>
      </c>
      <c r="AB50" s="621">
        <v>0</v>
      </c>
      <c r="AC50" s="1086" t="s">
        <v>2355</v>
      </c>
      <c r="AF50" s="796" t="e">
        <f>#REF!</f>
        <v>#REF!</v>
      </c>
      <c r="AG50" s="228">
        <v>0</v>
      </c>
      <c r="AH50" s="228">
        <v>0</v>
      </c>
      <c r="AI50" s="228">
        <v>0</v>
      </c>
      <c r="AJ50" s="228">
        <v>0</v>
      </c>
      <c r="AK50" s="228">
        <v>0</v>
      </c>
      <c r="AL50" s="228">
        <v>0</v>
      </c>
      <c r="AM50" s="228">
        <v>0</v>
      </c>
      <c r="AN50" s="228">
        <v>0</v>
      </c>
      <c r="AO50" s="228">
        <v>0</v>
      </c>
      <c r="AP50" s="228">
        <v>0</v>
      </c>
      <c r="AQ50" s="228">
        <v>0</v>
      </c>
      <c r="AR50" s="228">
        <v>0</v>
      </c>
      <c r="AS50" s="228">
        <v>0</v>
      </c>
      <c r="AT50" s="228">
        <v>0</v>
      </c>
      <c r="AU50" s="228">
        <v>0</v>
      </c>
      <c r="AV50" s="228">
        <v>0</v>
      </c>
      <c r="AW50" s="228">
        <v>0</v>
      </c>
      <c r="AX50" s="228">
        <v>0</v>
      </c>
      <c r="AY50" s="228">
        <v>0</v>
      </c>
      <c r="AZ50" s="228">
        <v>0</v>
      </c>
      <c r="BA50" s="228">
        <v>0</v>
      </c>
      <c r="BB50" s="228">
        <v>0</v>
      </c>
      <c r="BC50" s="228">
        <v>0</v>
      </c>
      <c r="BD50" s="228">
        <v>0</v>
      </c>
    </row>
    <row r="51" spans="1:56">
      <c r="A51" s="775" t="s">
        <v>305</v>
      </c>
      <c r="B51" s="775" t="str">
        <f>Table8!A51</f>
        <v>PORTUGAL</v>
      </c>
      <c r="D51" s="775" t="s">
        <v>1222</v>
      </c>
      <c r="E51" s="621">
        <v>0</v>
      </c>
      <c r="F51" s="621">
        <v>0</v>
      </c>
      <c r="G51" s="621">
        <v>0</v>
      </c>
      <c r="H51" s="621">
        <v>0</v>
      </c>
      <c r="I51" s="621">
        <v>0</v>
      </c>
      <c r="J51" s="621">
        <v>0</v>
      </c>
      <c r="K51" s="621">
        <v>0</v>
      </c>
      <c r="L51" s="621">
        <v>0</v>
      </c>
      <c r="M51" s="621">
        <v>0</v>
      </c>
      <c r="N51" s="621">
        <v>0</v>
      </c>
      <c r="O51" s="621">
        <v>0</v>
      </c>
      <c r="P51" s="621">
        <v>0</v>
      </c>
      <c r="Q51" s="621">
        <v>0</v>
      </c>
      <c r="R51" s="621">
        <v>0</v>
      </c>
      <c r="S51" s="621">
        <v>0</v>
      </c>
      <c r="T51" s="621">
        <v>0</v>
      </c>
      <c r="U51" s="621">
        <v>0</v>
      </c>
      <c r="V51" s="621">
        <v>0</v>
      </c>
      <c r="W51" s="621">
        <v>0</v>
      </c>
      <c r="X51" s="621">
        <v>0</v>
      </c>
      <c r="Y51" s="621">
        <v>0</v>
      </c>
      <c r="Z51" s="621">
        <v>0</v>
      </c>
      <c r="AA51" s="621">
        <v>0</v>
      </c>
      <c r="AB51" s="621">
        <v>0</v>
      </c>
      <c r="AC51" s="1086" t="s">
        <v>2356</v>
      </c>
      <c r="AF51" s="796" t="e">
        <f>#REF!</f>
        <v>#REF!</v>
      </c>
      <c r="AG51" s="228">
        <v>0</v>
      </c>
      <c r="AH51" s="228">
        <v>0</v>
      </c>
      <c r="AI51" s="228">
        <v>0</v>
      </c>
      <c r="AJ51" s="228">
        <v>0</v>
      </c>
      <c r="AK51" s="228">
        <v>0</v>
      </c>
      <c r="AL51" s="228">
        <v>0</v>
      </c>
      <c r="AM51" s="228">
        <v>0</v>
      </c>
      <c r="AN51" s="228">
        <v>0</v>
      </c>
      <c r="AO51" s="228">
        <v>0</v>
      </c>
      <c r="AP51" s="228">
        <v>0</v>
      </c>
      <c r="AQ51" s="228">
        <v>0</v>
      </c>
      <c r="AR51" s="228">
        <v>0</v>
      </c>
      <c r="AS51" s="228">
        <v>0</v>
      </c>
      <c r="AT51" s="228">
        <v>0</v>
      </c>
      <c r="AU51" s="228">
        <v>0</v>
      </c>
      <c r="AV51" s="228">
        <v>0</v>
      </c>
      <c r="AW51" s="228">
        <v>0</v>
      </c>
      <c r="AX51" s="228">
        <v>0</v>
      </c>
      <c r="AY51" s="228">
        <v>0</v>
      </c>
      <c r="AZ51" s="228">
        <v>0</v>
      </c>
      <c r="BA51" s="228">
        <v>0</v>
      </c>
      <c r="BB51" s="228">
        <v>0</v>
      </c>
      <c r="BC51" s="228">
        <v>0</v>
      </c>
      <c r="BD51" s="228">
        <v>0</v>
      </c>
    </row>
    <row r="52" spans="1:56">
      <c r="A52" s="775" t="s">
        <v>305</v>
      </c>
      <c r="B52" s="775" t="str">
        <f>Table8!A52</f>
        <v>ROMANIA</v>
      </c>
      <c r="D52" s="775" t="s">
        <v>1222</v>
      </c>
      <c r="E52" s="621">
        <v>0</v>
      </c>
      <c r="F52" s="621">
        <v>0</v>
      </c>
      <c r="G52" s="621">
        <v>0</v>
      </c>
      <c r="H52" s="621">
        <v>0</v>
      </c>
      <c r="I52" s="621">
        <v>0</v>
      </c>
      <c r="J52" s="621">
        <v>0</v>
      </c>
      <c r="K52" s="621">
        <v>0</v>
      </c>
      <c r="L52" s="621">
        <v>0</v>
      </c>
      <c r="M52" s="621">
        <v>0</v>
      </c>
      <c r="N52" s="621">
        <v>0</v>
      </c>
      <c r="O52" s="621">
        <v>0</v>
      </c>
      <c r="P52" s="621">
        <v>0</v>
      </c>
      <c r="Q52" s="621">
        <v>0</v>
      </c>
      <c r="R52" s="621">
        <v>0</v>
      </c>
      <c r="S52" s="621">
        <v>0</v>
      </c>
      <c r="T52" s="621">
        <v>0</v>
      </c>
      <c r="U52" s="621">
        <v>0</v>
      </c>
      <c r="V52" s="621">
        <v>0</v>
      </c>
      <c r="W52" s="621">
        <v>0</v>
      </c>
      <c r="X52" s="621">
        <v>0</v>
      </c>
      <c r="Y52" s="621">
        <v>0</v>
      </c>
      <c r="Z52" s="621">
        <v>0</v>
      </c>
      <c r="AA52" s="621">
        <v>0</v>
      </c>
      <c r="AB52" s="621">
        <v>0</v>
      </c>
      <c r="AC52" s="1086" t="s">
        <v>2357</v>
      </c>
      <c r="AF52" s="796" t="e">
        <f>#REF!</f>
        <v>#REF!</v>
      </c>
      <c r="AG52" s="228">
        <v>0</v>
      </c>
      <c r="AH52" s="228">
        <v>0</v>
      </c>
      <c r="AI52" s="228">
        <v>0</v>
      </c>
      <c r="AJ52" s="228">
        <v>0</v>
      </c>
      <c r="AK52" s="228">
        <v>0</v>
      </c>
      <c r="AL52" s="228">
        <v>0</v>
      </c>
      <c r="AM52" s="228">
        <v>0</v>
      </c>
      <c r="AN52" s="228">
        <v>0</v>
      </c>
      <c r="AO52" s="228">
        <v>0</v>
      </c>
      <c r="AP52" s="228">
        <v>0</v>
      </c>
      <c r="AQ52" s="228">
        <v>0</v>
      </c>
      <c r="AR52" s="228">
        <v>0</v>
      </c>
      <c r="AS52" s="228">
        <v>0</v>
      </c>
      <c r="AT52" s="228">
        <v>0</v>
      </c>
      <c r="AU52" s="228">
        <v>0</v>
      </c>
      <c r="AV52" s="228">
        <v>0</v>
      </c>
      <c r="AW52" s="228">
        <v>0</v>
      </c>
      <c r="AX52" s="228">
        <v>0</v>
      </c>
      <c r="AY52" s="228">
        <v>0</v>
      </c>
      <c r="AZ52" s="228">
        <v>0</v>
      </c>
      <c r="BA52" s="228">
        <v>0</v>
      </c>
      <c r="BB52" s="228">
        <v>0</v>
      </c>
      <c r="BC52" s="228">
        <v>0</v>
      </c>
      <c r="BD52" s="228">
        <v>0</v>
      </c>
    </row>
    <row r="53" spans="1:56">
      <c r="A53" s="775" t="s">
        <v>305</v>
      </c>
      <c r="B53" s="775" t="str">
        <f>Table8!A53</f>
        <v>RUSSIA</v>
      </c>
      <c r="D53" s="775" t="s">
        <v>1222</v>
      </c>
      <c r="E53" s="621">
        <v>0</v>
      </c>
      <c r="F53" s="621">
        <v>0</v>
      </c>
      <c r="G53" s="621">
        <v>0</v>
      </c>
      <c r="H53" s="621">
        <v>0</v>
      </c>
      <c r="I53" s="621">
        <v>0</v>
      </c>
      <c r="J53" s="621">
        <v>0</v>
      </c>
      <c r="K53" s="621">
        <v>0</v>
      </c>
      <c r="L53" s="621">
        <v>0</v>
      </c>
      <c r="M53" s="621">
        <v>0</v>
      </c>
      <c r="N53" s="621">
        <v>0</v>
      </c>
      <c r="O53" s="621">
        <v>0</v>
      </c>
      <c r="P53" s="621">
        <v>0</v>
      </c>
      <c r="Q53" s="621">
        <v>0</v>
      </c>
      <c r="R53" s="621">
        <v>0</v>
      </c>
      <c r="S53" s="621">
        <v>0</v>
      </c>
      <c r="T53" s="621">
        <v>0</v>
      </c>
      <c r="U53" s="621">
        <v>0</v>
      </c>
      <c r="V53" s="621">
        <v>0</v>
      </c>
      <c r="W53" s="621">
        <v>0</v>
      </c>
      <c r="X53" s="621">
        <v>0</v>
      </c>
      <c r="Y53" s="621">
        <v>0</v>
      </c>
      <c r="Z53" s="621">
        <v>0</v>
      </c>
      <c r="AA53" s="621">
        <v>0</v>
      </c>
      <c r="AB53" s="621">
        <v>0</v>
      </c>
      <c r="AC53" s="1086" t="s">
        <v>2358</v>
      </c>
      <c r="AF53" s="796" t="e">
        <f>#REF!</f>
        <v>#REF!</v>
      </c>
      <c r="AG53" s="228">
        <v>0</v>
      </c>
      <c r="AH53" s="228">
        <v>0</v>
      </c>
      <c r="AI53" s="228">
        <v>0</v>
      </c>
      <c r="AJ53" s="228">
        <v>0</v>
      </c>
      <c r="AK53" s="228">
        <v>0</v>
      </c>
      <c r="AL53" s="228">
        <v>0</v>
      </c>
      <c r="AM53" s="228">
        <v>0</v>
      </c>
      <c r="AN53" s="228">
        <v>0</v>
      </c>
      <c r="AO53" s="228">
        <v>0</v>
      </c>
      <c r="AP53" s="228">
        <v>0</v>
      </c>
      <c r="AQ53" s="228">
        <v>0</v>
      </c>
      <c r="AR53" s="228">
        <v>0</v>
      </c>
      <c r="AS53" s="228">
        <v>0</v>
      </c>
      <c r="AT53" s="228">
        <v>0</v>
      </c>
      <c r="AU53" s="228">
        <v>0</v>
      </c>
      <c r="AV53" s="228">
        <v>0</v>
      </c>
      <c r="AW53" s="228">
        <v>0</v>
      </c>
      <c r="AX53" s="228">
        <v>0</v>
      </c>
      <c r="AY53" s="228">
        <v>0</v>
      </c>
      <c r="AZ53" s="228">
        <v>0</v>
      </c>
      <c r="BA53" s="228">
        <v>0</v>
      </c>
      <c r="BB53" s="228">
        <v>0</v>
      </c>
      <c r="BC53" s="228">
        <v>0</v>
      </c>
      <c r="BD53" s="228">
        <v>0</v>
      </c>
    </row>
    <row r="54" spans="1:56">
      <c r="A54" s="775" t="s">
        <v>305</v>
      </c>
      <c r="B54" s="775" t="str">
        <f>Table8!A54</f>
        <v>SERBIA</v>
      </c>
      <c r="D54" s="775" t="s">
        <v>1222</v>
      </c>
      <c r="E54" s="621">
        <v>0</v>
      </c>
      <c r="F54" s="621">
        <v>0</v>
      </c>
      <c r="G54" s="621">
        <v>0</v>
      </c>
      <c r="H54" s="621">
        <v>0</v>
      </c>
      <c r="I54" s="621">
        <v>0</v>
      </c>
      <c r="J54" s="621">
        <v>0</v>
      </c>
      <c r="K54" s="621">
        <v>0</v>
      </c>
      <c r="L54" s="621">
        <v>0</v>
      </c>
      <c r="M54" s="621">
        <v>0</v>
      </c>
      <c r="N54" s="621">
        <v>0</v>
      </c>
      <c r="O54" s="621">
        <v>0</v>
      </c>
      <c r="P54" s="621">
        <v>0</v>
      </c>
      <c r="Q54" s="621">
        <v>0</v>
      </c>
      <c r="R54" s="621">
        <v>0</v>
      </c>
      <c r="S54" s="621">
        <v>0</v>
      </c>
      <c r="T54" s="621">
        <v>0</v>
      </c>
      <c r="U54" s="621">
        <v>0</v>
      </c>
      <c r="V54" s="621">
        <v>0</v>
      </c>
      <c r="W54" s="621">
        <v>0</v>
      </c>
      <c r="X54" s="621">
        <v>0</v>
      </c>
      <c r="Y54" s="621">
        <v>0</v>
      </c>
      <c r="Z54" s="621">
        <v>0</v>
      </c>
      <c r="AA54" s="621">
        <v>0</v>
      </c>
      <c r="AB54" s="621">
        <v>0</v>
      </c>
      <c r="AC54" s="1086" t="s">
        <v>2359</v>
      </c>
      <c r="AF54" s="796" t="e">
        <f>#REF!</f>
        <v>#REF!</v>
      </c>
      <c r="AG54" s="228">
        <v>0</v>
      </c>
      <c r="AH54" s="228">
        <v>0</v>
      </c>
      <c r="AI54" s="228">
        <v>0</v>
      </c>
      <c r="AJ54" s="228">
        <v>0</v>
      </c>
      <c r="AK54" s="228">
        <v>0</v>
      </c>
      <c r="AL54" s="228">
        <v>0</v>
      </c>
      <c r="AM54" s="228">
        <v>0</v>
      </c>
      <c r="AN54" s="228">
        <v>0</v>
      </c>
      <c r="AO54" s="228">
        <v>0</v>
      </c>
      <c r="AP54" s="228">
        <v>0</v>
      </c>
      <c r="AQ54" s="228">
        <v>0</v>
      </c>
      <c r="AR54" s="228">
        <v>0</v>
      </c>
      <c r="AS54" s="228">
        <v>0</v>
      </c>
      <c r="AT54" s="228">
        <v>0</v>
      </c>
      <c r="AU54" s="228">
        <v>0</v>
      </c>
      <c r="AV54" s="228">
        <v>0</v>
      </c>
      <c r="AW54" s="228">
        <v>0</v>
      </c>
      <c r="AX54" s="228">
        <v>0</v>
      </c>
      <c r="AY54" s="228">
        <v>0</v>
      </c>
      <c r="AZ54" s="228">
        <v>0</v>
      </c>
      <c r="BA54" s="228">
        <v>0</v>
      </c>
      <c r="BB54" s="228">
        <v>0</v>
      </c>
      <c r="BC54" s="228">
        <v>0</v>
      </c>
      <c r="BD54" s="228">
        <v>0</v>
      </c>
    </row>
    <row r="55" spans="1:56">
      <c r="A55" s="775" t="s">
        <v>305</v>
      </c>
      <c r="B55" s="775" t="str">
        <f>Table8!A55</f>
        <v>SLOVAKIA</v>
      </c>
      <c r="D55" s="775" t="s">
        <v>1222</v>
      </c>
      <c r="E55" s="621">
        <v>0</v>
      </c>
      <c r="F55" s="621">
        <v>0</v>
      </c>
      <c r="G55" s="621">
        <v>0</v>
      </c>
      <c r="H55" s="621">
        <v>0</v>
      </c>
      <c r="I55" s="621">
        <v>0</v>
      </c>
      <c r="J55" s="621">
        <v>0</v>
      </c>
      <c r="K55" s="621">
        <v>0</v>
      </c>
      <c r="L55" s="621">
        <v>0</v>
      </c>
      <c r="M55" s="621">
        <v>0</v>
      </c>
      <c r="N55" s="621">
        <v>0</v>
      </c>
      <c r="O55" s="621">
        <v>0</v>
      </c>
      <c r="P55" s="621">
        <v>0</v>
      </c>
      <c r="Q55" s="621">
        <v>0</v>
      </c>
      <c r="R55" s="621">
        <v>0</v>
      </c>
      <c r="S55" s="621">
        <v>0</v>
      </c>
      <c r="T55" s="621">
        <v>0</v>
      </c>
      <c r="U55" s="621">
        <v>0</v>
      </c>
      <c r="V55" s="621">
        <v>0</v>
      </c>
      <c r="W55" s="621">
        <v>0</v>
      </c>
      <c r="X55" s="621">
        <v>0</v>
      </c>
      <c r="Y55" s="621">
        <v>0</v>
      </c>
      <c r="Z55" s="621">
        <v>0</v>
      </c>
      <c r="AA55" s="621">
        <v>0</v>
      </c>
      <c r="AB55" s="621">
        <v>0</v>
      </c>
      <c r="AC55" s="1086" t="s">
        <v>2360</v>
      </c>
      <c r="AF55" s="796" t="e">
        <f>#REF!</f>
        <v>#REF!</v>
      </c>
      <c r="AG55" s="228">
        <v>0</v>
      </c>
      <c r="AH55" s="228">
        <v>0</v>
      </c>
      <c r="AI55" s="228">
        <v>0</v>
      </c>
      <c r="AJ55" s="228">
        <v>0</v>
      </c>
      <c r="AK55" s="228">
        <v>0</v>
      </c>
      <c r="AL55" s="228">
        <v>0</v>
      </c>
      <c r="AM55" s="228">
        <v>0</v>
      </c>
      <c r="AN55" s="228">
        <v>0</v>
      </c>
      <c r="AO55" s="228">
        <v>0</v>
      </c>
      <c r="AP55" s="228">
        <v>0</v>
      </c>
      <c r="AQ55" s="228">
        <v>0</v>
      </c>
      <c r="AR55" s="228">
        <v>0</v>
      </c>
      <c r="AS55" s="228">
        <v>0</v>
      </c>
      <c r="AT55" s="228">
        <v>0</v>
      </c>
      <c r="AU55" s="228">
        <v>0</v>
      </c>
      <c r="AV55" s="228">
        <v>0</v>
      </c>
      <c r="AW55" s="228">
        <v>0</v>
      </c>
      <c r="AX55" s="228">
        <v>0</v>
      </c>
      <c r="AY55" s="228">
        <v>0</v>
      </c>
      <c r="AZ55" s="228">
        <v>0</v>
      </c>
      <c r="BA55" s="228">
        <v>0</v>
      </c>
      <c r="BB55" s="228">
        <v>0</v>
      </c>
      <c r="BC55" s="228">
        <v>0</v>
      </c>
      <c r="BD55" s="228">
        <v>0</v>
      </c>
    </row>
    <row r="56" spans="1:56">
      <c r="A56" s="775" t="s">
        <v>305</v>
      </c>
      <c r="B56" s="775" t="str">
        <f>Table8!A56</f>
        <v>SLOVENIA</v>
      </c>
      <c r="D56" s="775" t="s">
        <v>1222</v>
      </c>
      <c r="E56" s="621">
        <v>0</v>
      </c>
      <c r="F56" s="621">
        <v>0</v>
      </c>
      <c r="G56" s="621">
        <v>0</v>
      </c>
      <c r="H56" s="621">
        <v>0</v>
      </c>
      <c r="I56" s="621">
        <v>0</v>
      </c>
      <c r="J56" s="621">
        <v>0</v>
      </c>
      <c r="K56" s="621">
        <v>0</v>
      </c>
      <c r="L56" s="621">
        <v>0</v>
      </c>
      <c r="M56" s="621">
        <v>0</v>
      </c>
      <c r="N56" s="621">
        <v>0</v>
      </c>
      <c r="O56" s="621">
        <v>0</v>
      </c>
      <c r="P56" s="621">
        <v>0</v>
      </c>
      <c r="Q56" s="621">
        <v>0</v>
      </c>
      <c r="R56" s="621">
        <v>0</v>
      </c>
      <c r="S56" s="621">
        <v>0</v>
      </c>
      <c r="T56" s="621">
        <v>0</v>
      </c>
      <c r="U56" s="621">
        <v>0</v>
      </c>
      <c r="V56" s="621">
        <v>0</v>
      </c>
      <c r="W56" s="621">
        <v>0</v>
      </c>
      <c r="X56" s="621">
        <v>0</v>
      </c>
      <c r="Y56" s="621">
        <v>0</v>
      </c>
      <c r="Z56" s="621">
        <v>0</v>
      </c>
      <c r="AA56" s="621">
        <v>0</v>
      </c>
      <c r="AB56" s="621">
        <v>0</v>
      </c>
      <c r="AC56" s="1086" t="s">
        <v>2361</v>
      </c>
      <c r="AF56" s="796" t="e">
        <f>#REF!</f>
        <v>#REF!</v>
      </c>
      <c r="AG56" s="228">
        <v>0</v>
      </c>
      <c r="AH56" s="228">
        <v>0</v>
      </c>
      <c r="AI56" s="228">
        <v>0</v>
      </c>
      <c r="AJ56" s="228">
        <v>0</v>
      </c>
      <c r="AK56" s="228">
        <v>0</v>
      </c>
      <c r="AL56" s="228">
        <v>0</v>
      </c>
      <c r="AM56" s="228">
        <v>0</v>
      </c>
      <c r="AN56" s="228">
        <v>0</v>
      </c>
      <c r="AO56" s="228">
        <v>0</v>
      </c>
      <c r="AP56" s="228">
        <v>0</v>
      </c>
      <c r="AQ56" s="228">
        <v>0</v>
      </c>
      <c r="AR56" s="228">
        <v>0</v>
      </c>
      <c r="AS56" s="228">
        <v>0</v>
      </c>
      <c r="AT56" s="228">
        <v>0</v>
      </c>
      <c r="AU56" s="228">
        <v>0</v>
      </c>
      <c r="AV56" s="228">
        <v>0</v>
      </c>
      <c r="AW56" s="228">
        <v>0</v>
      </c>
      <c r="AX56" s="228">
        <v>0</v>
      </c>
      <c r="AY56" s="228">
        <v>0</v>
      </c>
      <c r="AZ56" s="228">
        <v>0</v>
      </c>
      <c r="BA56" s="228">
        <v>0</v>
      </c>
      <c r="BB56" s="228">
        <v>0</v>
      </c>
      <c r="BC56" s="228">
        <v>0</v>
      </c>
      <c r="BD56" s="228">
        <v>0</v>
      </c>
    </row>
    <row r="57" spans="1:56">
      <c r="A57" s="775" t="s">
        <v>305</v>
      </c>
      <c r="B57" s="775" t="str">
        <f>Table8!A57</f>
        <v>SPAIN</v>
      </c>
      <c r="D57" s="775" t="s">
        <v>1222</v>
      </c>
      <c r="E57" s="621">
        <v>0</v>
      </c>
      <c r="F57" s="621">
        <v>0</v>
      </c>
      <c r="G57" s="621">
        <v>0</v>
      </c>
      <c r="H57" s="621">
        <v>0</v>
      </c>
      <c r="I57" s="621">
        <v>0</v>
      </c>
      <c r="J57" s="621">
        <v>0</v>
      </c>
      <c r="K57" s="621">
        <v>0</v>
      </c>
      <c r="L57" s="621">
        <v>0</v>
      </c>
      <c r="M57" s="621">
        <v>0</v>
      </c>
      <c r="N57" s="621">
        <v>0</v>
      </c>
      <c r="O57" s="621">
        <v>0</v>
      </c>
      <c r="P57" s="621">
        <v>0</v>
      </c>
      <c r="Q57" s="621">
        <v>0</v>
      </c>
      <c r="R57" s="621">
        <v>0</v>
      </c>
      <c r="S57" s="621">
        <v>0</v>
      </c>
      <c r="T57" s="621">
        <v>0</v>
      </c>
      <c r="U57" s="621">
        <v>0</v>
      </c>
      <c r="V57" s="621">
        <v>0</v>
      </c>
      <c r="W57" s="621">
        <v>0</v>
      </c>
      <c r="X57" s="621">
        <v>0</v>
      </c>
      <c r="Y57" s="621">
        <v>0</v>
      </c>
      <c r="Z57" s="621">
        <v>0</v>
      </c>
      <c r="AA57" s="621">
        <v>0</v>
      </c>
      <c r="AB57" s="621">
        <v>0</v>
      </c>
      <c r="AC57" s="1086" t="s">
        <v>2362</v>
      </c>
      <c r="AF57" s="796" t="e">
        <f>#REF!</f>
        <v>#REF!</v>
      </c>
      <c r="AG57" s="228">
        <v>0</v>
      </c>
      <c r="AH57" s="228">
        <v>0</v>
      </c>
      <c r="AI57" s="228">
        <v>0</v>
      </c>
      <c r="AJ57" s="228">
        <v>0</v>
      </c>
      <c r="AK57" s="228">
        <v>0</v>
      </c>
      <c r="AL57" s="228">
        <v>0</v>
      </c>
      <c r="AM57" s="228">
        <v>0</v>
      </c>
      <c r="AN57" s="228">
        <v>0</v>
      </c>
      <c r="AO57" s="228">
        <v>0</v>
      </c>
      <c r="AP57" s="228">
        <v>0</v>
      </c>
      <c r="AQ57" s="228">
        <v>0</v>
      </c>
      <c r="AR57" s="228">
        <v>0</v>
      </c>
      <c r="AS57" s="228">
        <v>0</v>
      </c>
      <c r="AT57" s="228">
        <v>0</v>
      </c>
      <c r="AU57" s="228">
        <v>0</v>
      </c>
      <c r="AV57" s="228">
        <v>0</v>
      </c>
      <c r="AW57" s="228">
        <v>0</v>
      </c>
      <c r="AX57" s="228">
        <v>0</v>
      </c>
      <c r="AY57" s="228">
        <v>0</v>
      </c>
      <c r="AZ57" s="228">
        <v>0</v>
      </c>
      <c r="BA57" s="228">
        <v>0</v>
      </c>
      <c r="BB57" s="228">
        <v>0</v>
      </c>
      <c r="BC57" s="228">
        <v>0</v>
      </c>
      <c r="BD57" s="228">
        <v>0</v>
      </c>
    </row>
    <row r="58" spans="1:56">
      <c r="A58" s="775" t="s">
        <v>305</v>
      </c>
      <c r="B58" s="775" t="str">
        <f>Table8!A58</f>
        <v>SWEDEN</v>
      </c>
      <c r="D58" s="775" t="s">
        <v>1222</v>
      </c>
      <c r="E58" s="621">
        <v>0</v>
      </c>
      <c r="F58" s="621">
        <v>0</v>
      </c>
      <c r="G58" s="621">
        <v>0</v>
      </c>
      <c r="H58" s="621">
        <v>0</v>
      </c>
      <c r="I58" s="621">
        <v>0</v>
      </c>
      <c r="J58" s="621">
        <v>0</v>
      </c>
      <c r="K58" s="621">
        <v>0</v>
      </c>
      <c r="L58" s="621">
        <v>0</v>
      </c>
      <c r="M58" s="621">
        <v>0</v>
      </c>
      <c r="N58" s="621">
        <v>0</v>
      </c>
      <c r="O58" s="621">
        <v>0</v>
      </c>
      <c r="P58" s="621">
        <v>0</v>
      </c>
      <c r="Q58" s="621">
        <v>0</v>
      </c>
      <c r="R58" s="621">
        <v>0</v>
      </c>
      <c r="S58" s="621">
        <v>0</v>
      </c>
      <c r="T58" s="621">
        <v>0</v>
      </c>
      <c r="U58" s="621">
        <v>0</v>
      </c>
      <c r="V58" s="621">
        <v>0</v>
      </c>
      <c r="W58" s="621">
        <v>0</v>
      </c>
      <c r="X58" s="621">
        <v>0</v>
      </c>
      <c r="Y58" s="621">
        <v>0</v>
      </c>
      <c r="Z58" s="621">
        <v>0</v>
      </c>
      <c r="AA58" s="621">
        <v>0</v>
      </c>
      <c r="AB58" s="621">
        <v>0</v>
      </c>
      <c r="AC58" s="1086" t="s">
        <v>2363</v>
      </c>
      <c r="AF58" s="796" t="e">
        <f>#REF!</f>
        <v>#REF!</v>
      </c>
      <c r="AG58" s="228">
        <v>0</v>
      </c>
      <c r="AH58" s="228">
        <v>0</v>
      </c>
      <c r="AI58" s="228">
        <v>0</v>
      </c>
      <c r="AJ58" s="228">
        <v>0</v>
      </c>
      <c r="AK58" s="228">
        <v>0</v>
      </c>
      <c r="AL58" s="228">
        <v>0</v>
      </c>
      <c r="AM58" s="228">
        <v>0</v>
      </c>
      <c r="AN58" s="228">
        <v>0</v>
      </c>
      <c r="AO58" s="228">
        <v>0</v>
      </c>
      <c r="AP58" s="228">
        <v>0</v>
      </c>
      <c r="AQ58" s="228">
        <v>0</v>
      </c>
      <c r="AR58" s="228">
        <v>0</v>
      </c>
      <c r="AS58" s="228">
        <v>0</v>
      </c>
      <c r="AT58" s="228">
        <v>0</v>
      </c>
      <c r="AU58" s="228">
        <v>0</v>
      </c>
      <c r="AV58" s="228">
        <v>0</v>
      </c>
      <c r="AW58" s="228">
        <v>0</v>
      </c>
      <c r="AX58" s="228">
        <v>0</v>
      </c>
      <c r="AY58" s="228">
        <v>0</v>
      </c>
      <c r="AZ58" s="228">
        <v>0</v>
      </c>
      <c r="BA58" s="228">
        <v>0</v>
      </c>
      <c r="BB58" s="228">
        <v>0</v>
      </c>
      <c r="BC58" s="228">
        <v>0</v>
      </c>
      <c r="BD58" s="228">
        <v>0</v>
      </c>
    </row>
    <row r="59" spans="1:56">
      <c r="A59" s="775" t="s">
        <v>305</v>
      </c>
      <c r="B59" s="775" t="str">
        <f>Table8!A59</f>
        <v>SWITLAND</v>
      </c>
      <c r="D59" s="775" t="s">
        <v>1222</v>
      </c>
      <c r="E59" s="621">
        <v>0</v>
      </c>
      <c r="F59" s="621">
        <v>0</v>
      </c>
      <c r="G59" s="621">
        <v>0</v>
      </c>
      <c r="H59" s="621">
        <v>0</v>
      </c>
      <c r="I59" s="621">
        <v>0</v>
      </c>
      <c r="J59" s="621">
        <v>0</v>
      </c>
      <c r="K59" s="621">
        <v>0</v>
      </c>
      <c r="L59" s="621">
        <v>0</v>
      </c>
      <c r="M59" s="621">
        <v>0</v>
      </c>
      <c r="N59" s="621">
        <v>0</v>
      </c>
      <c r="O59" s="621">
        <v>0</v>
      </c>
      <c r="P59" s="621">
        <v>0</v>
      </c>
      <c r="Q59" s="621">
        <v>0</v>
      </c>
      <c r="R59" s="621">
        <v>0</v>
      </c>
      <c r="S59" s="621">
        <v>0</v>
      </c>
      <c r="T59" s="621">
        <v>0</v>
      </c>
      <c r="U59" s="621">
        <v>0</v>
      </c>
      <c r="V59" s="621">
        <v>0</v>
      </c>
      <c r="W59" s="621">
        <v>0</v>
      </c>
      <c r="X59" s="621">
        <v>0</v>
      </c>
      <c r="Y59" s="621">
        <v>0</v>
      </c>
      <c r="Z59" s="621">
        <v>0</v>
      </c>
      <c r="AA59" s="621">
        <v>0</v>
      </c>
      <c r="AB59" s="621">
        <v>0</v>
      </c>
      <c r="AC59" s="1086" t="s">
        <v>2364</v>
      </c>
      <c r="AF59" s="796" t="e">
        <f>#REF!</f>
        <v>#REF!</v>
      </c>
      <c r="AG59" s="228">
        <v>0</v>
      </c>
      <c r="AH59" s="228">
        <v>0</v>
      </c>
      <c r="AI59" s="228">
        <v>0</v>
      </c>
      <c r="AJ59" s="228">
        <v>0</v>
      </c>
      <c r="AK59" s="228">
        <v>0</v>
      </c>
      <c r="AL59" s="228">
        <v>0</v>
      </c>
      <c r="AM59" s="228">
        <v>0</v>
      </c>
      <c r="AN59" s="228">
        <v>0</v>
      </c>
      <c r="AO59" s="228">
        <v>0</v>
      </c>
      <c r="AP59" s="228">
        <v>0</v>
      </c>
      <c r="AQ59" s="228">
        <v>0</v>
      </c>
      <c r="AR59" s="228">
        <v>0</v>
      </c>
      <c r="AS59" s="228">
        <v>0</v>
      </c>
      <c r="AT59" s="228">
        <v>0</v>
      </c>
      <c r="AU59" s="228">
        <v>0</v>
      </c>
      <c r="AV59" s="228">
        <v>0</v>
      </c>
      <c r="AW59" s="228">
        <v>0</v>
      </c>
      <c r="AX59" s="228">
        <v>0</v>
      </c>
      <c r="AY59" s="228">
        <v>0</v>
      </c>
      <c r="AZ59" s="228">
        <v>0</v>
      </c>
      <c r="BA59" s="228">
        <v>0</v>
      </c>
      <c r="BB59" s="228">
        <v>0</v>
      </c>
      <c r="BC59" s="228">
        <v>0</v>
      </c>
      <c r="BD59" s="228">
        <v>0</v>
      </c>
    </row>
    <row r="60" spans="1:56">
      <c r="A60" s="775" t="s">
        <v>305</v>
      </c>
      <c r="B60" s="775" t="str">
        <f>Table8!A60</f>
        <v>SYRIA</v>
      </c>
      <c r="D60" s="775" t="s">
        <v>1222</v>
      </c>
      <c r="E60" s="621">
        <v>0</v>
      </c>
      <c r="F60" s="621">
        <v>0</v>
      </c>
      <c r="G60" s="621">
        <v>0</v>
      </c>
      <c r="H60" s="621">
        <v>0</v>
      </c>
      <c r="I60" s="621">
        <v>0</v>
      </c>
      <c r="J60" s="621">
        <v>0</v>
      </c>
      <c r="K60" s="621">
        <v>0</v>
      </c>
      <c r="L60" s="621">
        <v>0</v>
      </c>
      <c r="M60" s="621">
        <v>0</v>
      </c>
      <c r="N60" s="621">
        <v>0</v>
      </c>
      <c r="O60" s="621">
        <v>0</v>
      </c>
      <c r="P60" s="621">
        <v>0</v>
      </c>
      <c r="Q60" s="621">
        <v>0</v>
      </c>
      <c r="R60" s="621">
        <v>0</v>
      </c>
      <c r="S60" s="621">
        <v>0</v>
      </c>
      <c r="T60" s="621">
        <v>0</v>
      </c>
      <c r="U60" s="621">
        <v>0</v>
      </c>
      <c r="V60" s="621">
        <v>0</v>
      </c>
      <c r="W60" s="621">
        <v>0</v>
      </c>
      <c r="X60" s="621">
        <v>0</v>
      </c>
      <c r="Y60" s="621">
        <v>0</v>
      </c>
      <c r="Z60" s="621">
        <v>0</v>
      </c>
      <c r="AA60" s="621">
        <v>0</v>
      </c>
      <c r="AB60" s="621">
        <v>0</v>
      </c>
      <c r="AC60" s="1086" t="s">
        <v>2365</v>
      </c>
      <c r="AF60" s="796" t="e">
        <f>#REF!</f>
        <v>#REF!</v>
      </c>
      <c r="AG60" s="228">
        <v>0</v>
      </c>
      <c r="AH60" s="228">
        <v>0</v>
      </c>
      <c r="AI60" s="228">
        <v>0</v>
      </c>
      <c r="AJ60" s="228">
        <v>0</v>
      </c>
      <c r="AK60" s="228">
        <v>0</v>
      </c>
      <c r="AL60" s="228">
        <v>0</v>
      </c>
      <c r="AM60" s="228">
        <v>0</v>
      </c>
      <c r="AN60" s="228">
        <v>0</v>
      </c>
      <c r="AO60" s="228">
        <v>0</v>
      </c>
      <c r="AP60" s="228">
        <v>0</v>
      </c>
      <c r="AQ60" s="228">
        <v>0</v>
      </c>
      <c r="AR60" s="228">
        <v>0</v>
      </c>
      <c r="AS60" s="228">
        <v>0</v>
      </c>
      <c r="AT60" s="228">
        <v>0</v>
      </c>
      <c r="AU60" s="228">
        <v>0</v>
      </c>
      <c r="AV60" s="228">
        <v>0</v>
      </c>
      <c r="AW60" s="228">
        <v>0</v>
      </c>
      <c r="AX60" s="228">
        <v>0</v>
      </c>
      <c r="AY60" s="228">
        <v>0</v>
      </c>
      <c r="AZ60" s="228">
        <v>0</v>
      </c>
      <c r="BA60" s="228">
        <v>0</v>
      </c>
      <c r="BB60" s="228">
        <v>0</v>
      </c>
      <c r="BC60" s="228">
        <v>0</v>
      </c>
      <c r="BD60" s="228">
        <v>0</v>
      </c>
    </row>
    <row r="61" spans="1:56">
      <c r="A61" s="775" t="s">
        <v>305</v>
      </c>
      <c r="B61" s="775" t="str">
        <f>Table8!A61</f>
        <v>TAJIKISTAN</v>
      </c>
      <c r="D61" s="775" t="s">
        <v>1222</v>
      </c>
      <c r="E61" s="621">
        <v>0</v>
      </c>
      <c r="F61" s="621">
        <v>0</v>
      </c>
      <c r="G61" s="621">
        <v>0</v>
      </c>
      <c r="H61" s="621">
        <v>0</v>
      </c>
      <c r="I61" s="621">
        <v>0</v>
      </c>
      <c r="J61" s="621">
        <v>0</v>
      </c>
      <c r="K61" s="621">
        <v>0</v>
      </c>
      <c r="L61" s="621">
        <v>0</v>
      </c>
      <c r="M61" s="621">
        <v>0</v>
      </c>
      <c r="N61" s="621">
        <v>0</v>
      </c>
      <c r="O61" s="621">
        <v>0</v>
      </c>
      <c r="P61" s="621">
        <v>0</v>
      </c>
      <c r="Q61" s="621">
        <v>0</v>
      </c>
      <c r="R61" s="621">
        <v>0</v>
      </c>
      <c r="S61" s="621">
        <v>0</v>
      </c>
      <c r="T61" s="621">
        <v>0</v>
      </c>
      <c r="U61" s="621">
        <v>0</v>
      </c>
      <c r="V61" s="621">
        <v>0</v>
      </c>
      <c r="W61" s="621">
        <v>0</v>
      </c>
      <c r="X61" s="621">
        <v>0</v>
      </c>
      <c r="Y61" s="621">
        <v>0</v>
      </c>
      <c r="Z61" s="621">
        <v>0</v>
      </c>
      <c r="AA61" s="621">
        <v>0</v>
      </c>
      <c r="AB61" s="621">
        <v>0</v>
      </c>
      <c r="AC61" s="1086" t="s">
        <v>2366</v>
      </c>
      <c r="AF61" s="796" t="e">
        <f>#REF!</f>
        <v>#REF!</v>
      </c>
      <c r="AG61" s="228">
        <v>0</v>
      </c>
      <c r="AH61" s="228">
        <v>0</v>
      </c>
      <c r="AI61" s="228">
        <v>0</v>
      </c>
      <c r="AJ61" s="228">
        <v>0</v>
      </c>
      <c r="AK61" s="228">
        <v>0</v>
      </c>
      <c r="AL61" s="228">
        <v>0</v>
      </c>
      <c r="AM61" s="228">
        <v>0</v>
      </c>
      <c r="AN61" s="228">
        <v>0</v>
      </c>
      <c r="AO61" s="228">
        <v>0</v>
      </c>
      <c r="AP61" s="228">
        <v>0</v>
      </c>
      <c r="AQ61" s="228">
        <v>0</v>
      </c>
      <c r="AR61" s="228">
        <v>0</v>
      </c>
      <c r="AS61" s="228">
        <v>0</v>
      </c>
      <c r="AT61" s="228">
        <v>0</v>
      </c>
      <c r="AU61" s="228">
        <v>0</v>
      </c>
      <c r="AV61" s="228">
        <v>0</v>
      </c>
      <c r="AW61" s="228">
        <v>0</v>
      </c>
      <c r="AX61" s="228">
        <v>0</v>
      </c>
      <c r="AY61" s="228">
        <v>0</v>
      </c>
      <c r="AZ61" s="228">
        <v>0</v>
      </c>
      <c r="BA61" s="228">
        <v>0</v>
      </c>
      <c r="BB61" s="228">
        <v>0</v>
      </c>
      <c r="BC61" s="228">
        <v>0</v>
      </c>
      <c r="BD61" s="228">
        <v>0</v>
      </c>
    </row>
    <row r="62" spans="1:56">
      <c r="A62" s="775" t="s">
        <v>305</v>
      </c>
      <c r="B62" s="775" t="str">
        <f>Table8!A62</f>
        <v>TURKEY</v>
      </c>
      <c r="D62" s="775" t="s">
        <v>1222</v>
      </c>
      <c r="E62" s="621">
        <v>0</v>
      </c>
      <c r="F62" s="621">
        <v>0</v>
      </c>
      <c r="G62" s="621">
        <v>0</v>
      </c>
      <c r="H62" s="621">
        <v>0</v>
      </c>
      <c r="I62" s="621">
        <v>0</v>
      </c>
      <c r="J62" s="621">
        <v>0</v>
      </c>
      <c r="K62" s="621">
        <v>0</v>
      </c>
      <c r="L62" s="621">
        <v>0</v>
      </c>
      <c r="M62" s="621">
        <v>0</v>
      </c>
      <c r="N62" s="621">
        <v>0</v>
      </c>
      <c r="O62" s="621">
        <v>0</v>
      </c>
      <c r="P62" s="621">
        <v>0</v>
      </c>
      <c r="Q62" s="621">
        <v>0</v>
      </c>
      <c r="R62" s="621">
        <v>0</v>
      </c>
      <c r="S62" s="621">
        <v>0</v>
      </c>
      <c r="T62" s="621">
        <v>0</v>
      </c>
      <c r="U62" s="621">
        <v>0</v>
      </c>
      <c r="V62" s="621">
        <v>0</v>
      </c>
      <c r="W62" s="621">
        <v>0</v>
      </c>
      <c r="X62" s="621">
        <v>0</v>
      </c>
      <c r="Y62" s="621">
        <v>0</v>
      </c>
      <c r="Z62" s="621">
        <v>0</v>
      </c>
      <c r="AA62" s="621">
        <v>0</v>
      </c>
      <c r="AB62" s="621">
        <v>0</v>
      </c>
      <c r="AC62" s="1086" t="s">
        <v>2367</v>
      </c>
      <c r="AF62" s="796" t="e">
        <f>#REF!</f>
        <v>#REF!</v>
      </c>
      <c r="AG62" s="228">
        <v>0</v>
      </c>
      <c r="AH62" s="228">
        <v>0</v>
      </c>
      <c r="AI62" s="228">
        <v>0</v>
      </c>
      <c r="AJ62" s="228">
        <v>0</v>
      </c>
      <c r="AK62" s="228">
        <v>0</v>
      </c>
      <c r="AL62" s="228">
        <v>0</v>
      </c>
      <c r="AM62" s="228">
        <v>0</v>
      </c>
      <c r="AN62" s="228">
        <v>0</v>
      </c>
      <c r="AO62" s="228">
        <v>0</v>
      </c>
      <c r="AP62" s="228">
        <v>0</v>
      </c>
      <c r="AQ62" s="228">
        <v>0</v>
      </c>
      <c r="AR62" s="228">
        <v>0</v>
      </c>
      <c r="AS62" s="228">
        <v>0</v>
      </c>
      <c r="AT62" s="228">
        <v>0</v>
      </c>
      <c r="AU62" s="228">
        <v>0</v>
      </c>
      <c r="AV62" s="228">
        <v>0</v>
      </c>
      <c r="AW62" s="228">
        <v>0</v>
      </c>
      <c r="AX62" s="228">
        <v>0</v>
      </c>
      <c r="AY62" s="228">
        <v>0</v>
      </c>
      <c r="AZ62" s="228">
        <v>0</v>
      </c>
      <c r="BA62" s="228">
        <v>0</v>
      </c>
      <c r="BB62" s="228">
        <v>0</v>
      </c>
      <c r="BC62" s="228">
        <v>0</v>
      </c>
      <c r="BD62" s="228">
        <v>0</v>
      </c>
    </row>
    <row r="63" spans="1:56">
      <c r="A63" s="775" t="s">
        <v>305</v>
      </c>
      <c r="B63" s="775" t="str">
        <f>Table8!A63</f>
        <v>TURKMENIST</v>
      </c>
      <c r="D63" s="775" t="s">
        <v>1222</v>
      </c>
      <c r="E63" s="621">
        <v>0</v>
      </c>
      <c r="F63" s="621">
        <v>0</v>
      </c>
      <c r="G63" s="621">
        <v>0</v>
      </c>
      <c r="H63" s="621">
        <v>0</v>
      </c>
      <c r="I63" s="621">
        <v>0</v>
      </c>
      <c r="J63" s="621">
        <v>0</v>
      </c>
      <c r="K63" s="621">
        <v>0</v>
      </c>
      <c r="L63" s="621">
        <v>0</v>
      </c>
      <c r="M63" s="621">
        <v>0</v>
      </c>
      <c r="N63" s="621">
        <v>0</v>
      </c>
      <c r="O63" s="621">
        <v>0</v>
      </c>
      <c r="P63" s="621">
        <v>0</v>
      </c>
      <c r="Q63" s="621">
        <v>0</v>
      </c>
      <c r="R63" s="621">
        <v>0</v>
      </c>
      <c r="S63" s="621">
        <v>0</v>
      </c>
      <c r="T63" s="621">
        <v>0</v>
      </c>
      <c r="U63" s="621">
        <v>0</v>
      </c>
      <c r="V63" s="621">
        <v>0</v>
      </c>
      <c r="W63" s="621">
        <v>0</v>
      </c>
      <c r="X63" s="621">
        <v>0</v>
      </c>
      <c r="Y63" s="621">
        <v>0</v>
      </c>
      <c r="Z63" s="621">
        <v>0</v>
      </c>
      <c r="AA63" s="621">
        <v>0</v>
      </c>
      <c r="AB63" s="621">
        <v>0</v>
      </c>
      <c r="AC63" s="1086" t="s">
        <v>2368</v>
      </c>
      <c r="AF63" s="796" t="e">
        <f>#REF!</f>
        <v>#REF!</v>
      </c>
      <c r="AG63" s="228">
        <v>0</v>
      </c>
      <c r="AH63" s="228">
        <v>0</v>
      </c>
      <c r="AI63" s="228">
        <v>0</v>
      </c>
      <c r="AJ63" s="228">
        <v>0</v>
      </c>
      <c r="AK63" s="228">
        <v>0</v>
      </c>
      <c r="AL63" s="228">
        <v>0</v>
      </c>
      <c r="AM63" s="228">
        <v>0</v>
      </c>
      <c r="AN63" s="228">
        <v>0</v>
      </c>
      <c r="AO63" s="228">
        <v>0</v>
      </c>
      <c r="AP63" s="228">
        <v>0</v>
      </c>
      <c r="AQ63" s="228">
        <v>0</v>
      </c>
      <c r="AR63" s="228">
        <v>0</v>
      </c>
      <c r="AS63" s="228">
        <v>0</v>
      </c>
      <c r="AT63" s="228">
        <v>0</v>
      </c>
      <c r="AU63" s="228">
        <v>0</v>
      </c>
      <c r="AV63" s="228">
        <v>0</v>
      </c>
      <c r="AW63" s="228">
        <v>0</v>
      </c>
      <c r="AX63" s="228">
        <v>0</v>
      </c>
      <c r="AY63" s="228">
        <v>0</v>
      </c>
      <c r="AZ63" s="228">
        <v>0</v>
      </c>
      <c r="BA63" s="228">
        <v>0</v>
      </c>
      <c r="BB63" s="228">
        <v>0</v>
      </c>
      <c r="BC63" s="228">
        <v>0</v>
      </c>
      <c r="BD63" s="228">
        <v>0</v>
      </c>
    </row>
    <row r="64" spans="1:56">
      <c r="A64" s="775" t="s">
        <v>305</v>
      </c>
      <c r="B64" s="775" t="str">
        <f>Table8!A64</f>
        <v>UKRAINE</v>
      </c>
      <c r="D64" s="775" t="s">
        <v>1222</v>
      </c>
      <c r="E64" s="621">
        <v>0</v>
      </c>
      <c r="F64" s="621">
        <v>0</v>
      </c>
      <c r="G64" s="621">
        <v>0</v>
      </c>
      <c r="H64" s="621">
        <v>0</v>
      </c>
      <c r="I64" s="621">
        <v>0</v>
      </c>
      <c r="J64" s="621">
        <v>0</v>
      </c>
      <c r="K64" s="621">
        <v>0</v>
      </c>
      <c r="L64" s="621">
        <v>0</v>
      </c>
      <c r="M64" s="621">
        <v>0</v>
      </c>
      <c r="N64" s="621">
        <v>0</v>
      </c>
      <c r="O64" s="621">
        <v>0</v>
      </c>
      <c r="P64" s="621">
        <v>0</v>
      </c>
      <c r="Q64" s="621">
        <v>0</v>
      </c>
      <c r="R64" s="621">
        <v>0</v>
      </c>
      <c r="S64" s="621">
        <v>0</v>
      </c>
      <c r="T64" s="621">
        <v>0</v>
      </c>
      <c r="U64" s="621">
        <v>0</v>
      </c>
      <c r="V64" s="621">
        <v>0</v>
      </c>
      <c r="W64" s="621">
        <v>0</v>
      </c>
      <c r="X64" s="621">
        <v>0</v>
      </c>
      <c r="Y64" s="621">
        <v>0</v>
      </c>
      <c r="Z64" s="621">
        <v>0</v>
      </c>
      <c r="AA64" s="621">
        <v>0</v>
      </c>
      <c r="AB64" s="621">
        <v>0</v>
      </c>
      <c r="AC64" s="1086" t="s">
        <v>2369</v>
      </c>
      <c r="AF64" s="796" t="e">
        <f>#REF!</f>
        <v>#REF!</v>
      </c>
      <c r="AG64" s="228">
        <v>0</v>
      </c>
      <c r="AH64" s="228">
        <v>0</v>
      </c>
      <c r="AI64" s="228">
        <v>0</v>
      </c>
      <c r="AJ64" s="228">
        <v>0</v>
      </c>
      <c r="AK64" s="228">
        <v>0</v>
      </c>
      <c r="AL64" s="228">
        <v>0</v>
      </c>
      <c r="AM64" s="228">
        <v>0</v>
      </c>
      <c r="AN64" s="228">
        <v>0</v>
      </c>
      <c r="AO64" s="228">
        <v>0</v>
      </c>
      <c r="AP64" s="228">
        <v>0</v>
      </c>
      <c r="AQ64" s="228">
        <v>0</v>
      </c>
      <c r="AR64" s="228">
        <v>0</v>
      </c>
      <c r="AS64" s="228">
        <v>0</v>
      </c>
      <c r="AT64" s="228">
        <v>0</v>
      </c>
      <c r="AU64" s="228">
        <v>0</v>
      </c>
      <c r="AV64" s="228">
        <v>0</v>
      </c>
      <c r="AW64" s="228">
        <v>0</v>
      </c>
      <c r="AX64" s="228">
        <v>0</v>
      </c>
      <c r="AY64" s="228">
        <v>0</v>
      </c>
      <c r="AZ64" s="228">
        <v>0</v>
      </c>
      <c r="BA64" s="228">
        <v>0</v>
      </c>
      <c r="BB64" s="228">
        <v>0</v>
      </c>
      <c r="BC64" s="228">
        <v>0</v>
      </c>
      <c r="BD64" s="228">
        <v>0</v>
      </c>
    </row>
    <row r="65" spans="1:59">
      <c r="A65" s="775" t="s">
        <v>305</v>
      </c>
      <c r="B65" s="775" t="str">
        <f>Table8!A65</f>
        <v>UK</v>
      </c>
      <c r="D65" s="775" t="s">
        <v>1222</v>
      </c>
      <c r="E65" s="621">
        <v>0</v>
      </c>
      <c r="F65" s="621">
        <v>0</v>
      </c>
      <c r="G65" s="621">
        <v>0</v>
      </c>
      <c r="H65" s="621">
        <v>0</v>
      </c>
      <c r="I65" s="621">
        <v>0</v>
      </c>
      <c r="J65" s="621">
        <v>0</v>
      </c>
      <c r="K65" s="621">
        <v>0</v>
      </c>
      <c r="L65" s="621">
        <v>0</v>
      </c>
      <c r="M65" s="621">
        <v>0</v>
      </c>
      <c r="N65" s="621">
        <v>0</v>
      </c>
      <c r="O65" s="621">
        <v>0</v>
      </c>
      <c r="P65" s="621">
        <v>0</v>
      </c>
      <c r="Q65" s="621">
        <v>0</v>
      </c>
      <c r="R65" s="621">
        <v>0</v>
      </c>
      <c r="S65" s="621">
        <v>0</v>
      </c>
      <c r="T65" s="621">
        <v>0</v>
      </c>
      <c r="U65" s="621">
        <v>0</v>
      </c>
      <c r="V65" s="621">
        <v>0</v>
      </c>
      <c r="W65" s="621">
        <v>0</v>
      </c>
      <c r="X65" s="621">
        <v>0</v>
      </c>
      <c r="Y65" s="621">
        <v>0</v>
      </c>
      <c r="Z65" s="621">
        <v>0</v>
      </c>
      <c r="AA65" s="621">
        <v>0</v>
      </c>
      <c r="AB65" s="621">
        <v>0</v>
      </c>
      <c r="AC65" s="1086" t="s">
        <v>2370</v>
      </c>
      <c r="AF65" s="796" t="e">
        <f>#REF!</f>
        <v>#REF!</v>
      </c>
      <c r="AG65" s="228">
        <v>0</v>
      </c>
      <c r="AH65" s="228">
        <v>0</v>
      </c>
      <c r="AI65" s="228">
        <v>0</v>
      </c>
      <c r="AJ65" s="228">
        <v>0</v>
      </c>
      <c r="AK65" s="228">
        <v>0</v>
      </c>
      <c r="AL65" s="228">
        <v>0</v>
      </c>
      <c r="AM65" s="228">
        <v>0</v>
      </c>
      <c r="AN65" s="228">
        <v>0</v>
      </c>
      <c r="AO65" s="228">
        <v>0</v>
      </c>
      <c r="AP65" s="228">
        <v>0</v>
      </c>
      <c r="AQ65" s="228">
        <v>0</v>
      </c>
      <c r="AR65" s="228">
        <v>0</v>
      </c>
      <c r="AS65" s="228">
        <v>0</v>
      </c>
      <c r="AT65" s="228">
        <v>0</v>
      </c>
      <c r="AU65" s="228">
        <v>0</v>
      </c>
      <c r="AV65" s="228">
        <v>0</v>
      </c>
      <c r="AW65" s="228">
        <v>0</v>
      </c>
      <c r="AX65" s="228">
        <v>0</v>
      </c>
      <c r="AY65" s="228">
        <v>0</v>
      </c>
      <c r="AZ65" s="228">
        <v>0</v>
      </c>
      <c r="BA65" s="228">
        <v>0</v>
      </c>
      <c r="BB65" s="228">
        <v>0</v>
      </c>
      <c r="BC65" s="228">
        <v>0</v>
      </c>
      <c r="BD65" s="228">
        <v>0</v>
      </c>
    </row>
    <row r="66" spans="1:59">
      <c r="A66" s="775" t="s">
        <v>305</v>
      </c>
      <c r="B66" s="775" t="str">
        <f>Table8!A66</f>
        <v>USA</v>
      </c>
      <c r="D66" s="775" t="s">
        <v>1222</v>
      </c>
      <c r="E66" s="621">
        <v>0</v>
      </c>
      <c r="F66" s="621">
        <v>0</v>
      </c>
      <c r="G66" s="621">
        <v>0</v>
      </c>
      <c r="H66" s="621">
        <v>0</v>
      </c>
      <c r="I66" s="621">
        <v>0</v>
      </c>
      <c r="J66" s="621">
        <v>0</v>
      </c>
      <c r="K66" s="621">
        <v>0</v>
      </c>
      <c r="L66" s="621">
        <v>0</v>
      </c>
      <c r="M66" s="621">
        <v>0</v>
      </c>
      <c r="N66" s="621">
        <v>0</v>
      </c>
      <c r="O66" s="621">
        <v>0</v>
      </c>
      <c r="P66" s="621">
        <v>0</v>
      </c>
      <c r="Q66" s="621">
        <v>0</v>
      </c>
      <c r="R66" s="621">
        <v>0</v>
      </c>
      <c r="S66" s="621">
        <v>0</v>
      </c>
      <c r="T66" s="621">
        <v>0</v>
      </c>
      <c r="U66" s="621">
        <v>0</v>
      </c>
      <c r="V66" s="621">
        <v>0</v>
      </c>
      <c r="W66" s="621">
        <v>0</v>
      </c>
      <c r="X66" s="621">
        <v>0</v>
      </c>
      <c r="Y66" s="621">
        <v>0</v>
      </c>
      <c r="Z66" s="621">
        <v>0</v>
      </c>
      <c r="AA66" s="621">
        <v>0</v>
      </c>
      <c r="AB66" s="621">
        <v>0</v>
      </c>
      <c r="AC66" s="1086" t="s">
        <v>2371</v>
      </c>
      <c r="AF66" s="796" t="e">
        <f>#REF!</f>
        <v>#REF!</v>
      </c>
      <c r="AG66" s="228">
        <v>0</v>
      </c>
      <c r="AH66" s="228">
        <v>0</v>
      </c>
      <c r="AI66" s="228">
        <v>0</v>
      </c>
      <c r="AJ66" s="228">
        <v>0</v>
      </c>
      <c r="AK66" s="228">
        <v>0</v>
      </c>
      <c r="AL66" s="228">
        <v>0</v>
      </c>
      <c r="AM66" s="228">
        <v>0</v>
      </c>
      <c r="AN66" s="228">
        <v>0</v>
      </c>
      <c r="AO66" s="228">
        <v>0</v>
      </c>
      <c r="AP66" s="228">
        <v>0</v>
      </c>
      <c r="AQ66" s="228">
        <v>0</v>
      </c>
      <c r="AR66" s="228">
        <v>0</v>
      </c>
      <c r="AS66" s="228">
        <v>0</v>
      </c>
      <c r="AT66" s="228">
        <v>0</v>
      </c>
      <c r="AU66" s="228">
        <v>0</v>
      </c>
      <c r="AV66" s="228">
        <v>0</v>
      </c>
      <c r="AW66" s="228">
        <v>0</v>
      </c>
      <c r="AX66" s="228">
        <v>0</v>
      </c>
      <c r="AY66" s="228">
        <v>0</v>
      </c>
      <c r="AZ66" s="228">
        <v>0</v>
      </c>
      <c r="BA66" s="228">
        <v>0</v>
      </c>
      <c r="BB66" s="228">
        <v>0</v>
      </c>
      <c r="BC66" s="228">
        <v>0</v>
      </c>
      <c r="BD66" s="228">
        <v>0</v>
      </c>
    </row>
    <row r="67" spans="1:59">
      <c r="A67" s="775" t="s">
        <v>305</v>
      </c>
      <c r="B67" s="775" t="str">
        <f>Table8!A67</f>
        <v>UZBEKISTAN</v>
      </c>
      <c r="D67" s="775" t="s">
        <v>1222</v>
      </c>
      <c r="E67" s="621">
        <v>0</v>
      </c>
      <c r="F67" s="621">
        <v>0</v>
      </c>
      <c r="G67" s="621">
        <v>0</v>
      </c>
      <c r="H67" s="621">
        <v>0</v>
      </c>
      <c r="I67" s="621">
        <v>0</v>
      </c>
      <c r="J67" s="621">
        <v>0</v>
      </c>
      <c r="K67" s="621">
        <v>0</v>
      </c>
      <c r="L67" s="621">
        <v>0</v>
      </c>
      <c r="M67" s="621">
        <v>0</v>
      </c>
      <c r="N67" s="621">
        <v>0</v>
      </c>
      <c r="O67" s="621">
        <v>0</v>
      </c>
      <c r="P67" s="621">
        <v>0</v>
      </c>
      <c r="Q67" s="621">
        <v>0</v>
      </c>
      <c r="R67" s="621">
        <v>0</v>
      </c>
      <c r="S67" s="621">
        <v>0</v>
      </c>
      <c r="T67" s="621">
        <v>0</v>
      </c>
      <c r="U67" s="621">
        <v>0</v>
      </c>
      <c r="V67" s="621">
        <v>0</v>
      </c>
      <c r="W67" s="621">
        <v>0</v>
      </c>
      <c r="X67" s="621">
        <v>0</v>
      </c>
      <c r="Y67" s="621">
        <v>0</v>
      </c>
      <c r="Z67" s="621">
        <v>0</v>
      </c>
      <c r="AA67" s="621">
        <v>0</v>
      </c>
      <c r="AB67" s="621">
        <v>0</v>
      </c>
      <c r="AC67" s="1086" t="s">
        <v>2372</v>
      </c>
      <c r="AF67" s="796" t="e">
        <f>#REF!</f>
        <v>#REF!</v>
      </c>
      <c r="AG67" s="228">
        <v>0</v>
      </c>
      <c r="AH67" s="228">
        <v>0</v>
      </c>
      <c r="AI67" s="228">
        <v>0</v>
      </c>
      <c r="AJ67" s="228">
        <v>0</v>
      </c>
      <c r="AK67" s="228">
        <v>0</v>
      </c>
      <c r="AL67" s="228">
        <v>0</v>
      </c>
      <c r="AM67" s="228">
        <v>0</v>
      </c>
      <c r="AN67" s="228">
        <v>0</v>
      </c>
      <c r="AO67" s="228">
        <v>0</v>
      </c>
      <c r="AP67" s="228">
        <v>0</v>
      </c>
      <c r="AQ67" s="228">
        <v>0</v>
      </c>
      <c r="AR67" s="228">
        <v>0</v>
      </c>
      <c r="AS67" s="228">
        <v>0</v>
      </c>
      <c r="AT67" s="228">
        <v>0</v>
      </c>
      <c r="AU67" s="228">
        <v>0</v>
      </c>
      <c r="AV67" s="228">
        <v>0</v>
      </c>
      <c r="AW67" s="228">
        <v>0</v>
      </c>
      <c r="AX67" s="228">
        <v>0</v>
      </c>
      <c r="AY67" s="228">
        <v>0</v>
      </c>
      <c r="AZ67" s="228">
        <v>0</v>
      </c>
      <c r="BA67" s="228">
        <v>0</v>
      </c>
      <c r="BB67" s="228">
        <v>0</v>
      </c>
      <c r="BC67" s="228">
        <v>0</v>
      </c>
      <c r="BD67" s="228">
        <v>0</v>
      </c>
    </row>
    <row r="68" spans="1:59">
      <c r="A68" s="775" t="s">
        <v>305</v>
      </c>
      <c r="B68" s="775" t="str">
        <f>Table8!A68</f>
        <v>NONSPEC</v>
      </c>
      <c r="D68" s="775" t="s">
        <v>1222</v>
      </c>
      <c r="E68" s="621">
        <v>0</v>
      </c>
      <c r="F68" s="621">
        <v>0</v>
      </c>
      <c r="G68" s="621">
        <v>0</v>
      </c>
      <c r="H68" s="621">
        <v>0</v>
      </c>
      <c r="I68" s="621">
        <v>0</v>
      </c>
      <c r="J68" s="621">
        <v>0</v>
      </c>
      <c r="K68" s="621">
        <v>0</v>
      </c>
      <c r="L68" s="621">
        <v>0</v>
      </c>
      <c r="M68" s="621">
        <v>0</v>
      </c>
      <c r="N68" s="621">
        <v>0</v>
      </c>
      <c r="O68" s="621">
        <v>0</v>
      </c>
      <c r="P68" s="621">
        <v>0</v>
      </c>
      <c r="Q68" s="621">
        <v>0</v>
      </c>
      <c r="R68" s="621">
        <v>0</v>
      </c>
      <c r="S68" s="621">
        <v>0</v>
      </c>
      <c r="T68" s="621">
        <v>0</v>
      </c>
      <c r="U68" s="621">
        <v>0</v>
      </c>
      <c r="V68" s="621">
        <v>0</v>
      </c>
      <c r="W68" s="621">
        <v>0</v>
      </c>
      <c r="X68" s="621">
        <v>0</v>
      </c>
      <c r="Y68" s="621">
        <v>0</v>
      </c>
      <c r="Z68" s="621">
        <v>0</v>
      </c>
      <c r="AA68" s="621">
        <v>0</v>
      </c>
      <c r="AB68" s="621">
        <v>0</v>
      </c>
      <c r="AC68" s="1086" t="s">
        <v>2373</v>
      </c>
      <c r="AF68" s="796" t="e">
        <f>#REF!</f>
        <v>#REF!</v>
      </c>
      <c r="AG68" s="228">
        <v>0</v>
      </c>
      <c r="AH68" s="228">
        <v>0</v>
      </c>
      <c r="AI68" s="228">
        <v>0</v>
      </c>
      <c r="AJ68" s="228">
        <v>0</v>
      </c>
      <c r="AK68" s="228">
        <v>0</v>
      </c>
      <c r="AL68" s="228">
        <v>0</v>
      </c>
      <c r="AM68" s="228">
        <v>0</v>
      </c>
      <c r="AN68" s="228">
        <v>0</v>
      </c>
      <c r="AO68" s="228">
        <v>0</v>
      </c>
      <c r="AP68" s="228">
        <v>0</v>
      </c>
      <c r="AQ68" s="228">
        <v>0</v>
      </c>
      <c r="AR68" s="228">
        <v>0</v>
      </c>
      <c r="AS68" s="228">
        <v>0</v>
      </c>
      <c r="AT68" s="228">
        <v>0</v>
      </c>
      <c r="AU68" s="228">
        <v>0</v>
      </c>
      <c r="AV68" s="228">
        <v>0</v>
      </c>
      <c r="AW68" s="228">
        <v>0</v>
      </c>
      <c r="AX68" s="228">
        <v>0</v>
      </c>
      <c r="AY68" s="228">
        <v>0</v>
      </c>
      <c r="AZ68" s="228">
        <v>0</v>
      </c>
      <c r="BA68" s="228">
        <v>0</v>
      </c>
      <c r="BB68" s="228">
        <v>0</v>
      </c>
      <c r="BC68" s="228">
        <v>0</v>
      </c>
      <c r="BD68" s="228">
        <v>0</v>
      </c>
    </row>
    <row r="69" spans="1:59">
      <c r="A69" s="775" t="s">
        <v>305</v>
      </c>
      <c r="B69" s="775" t="str">
        <f>IF(IsoCodes=TRUE,BG69,BF69)</f>
        <v>TOTIMPST</v>
      </c>
      <c r="D69" s="775" t="s">
        <v>1222</v>
      </c>
      <c r="E69" s="726">
        <f>SUM(E6:E68)</f>
        <v>0</v>
      </c>
      <c r="F69" s="726">
        <f t="shared" ref="F69:V69" si="0">SUM(F6:F68)</f>
        <v>0</v>
      </c>
      <c r="G69" s="726">
        <f t="shared" si="0"/>
        <v>0</v>
      </c>
      <c r="H69" s="726">
        <f t="shared" si="0"/>
        <v>0</v>
      </c>
      <c r="I69" s="726">
        <f t="shared" si="0"/>
        <v>0</v>
      </c>
      <c r="J69" s="726">
        <f t="shared" si="0"/>
        <v>0</v>
      </c>
      <c r="K69" s="726">
        <f t="shared" si="0"/>
        <v>0</v>
      </c>
      <c r="L69" s="726">
        <f t="shared" si="0"/>
        <v>0</v>
      </c>
      <c r="M69" s="726">
        <f t="shared" si="0"/>
        <v>0</v>
      </c>
      <c r="N69" s="726">
        <f t="shared" si="0"/>
        <v>0</v>
      </c>
      <c r="O69" s="1025">
        <f t="shared" si="0"/>
        <v>0</v>
      </c>
      <c r="P69" s="726">
        <f t="shared" si="0"/>
        <v>0</v>
      </c>
      <c r="Q69" s="726">
        <f t="shared" si="0"/>
        <v>0</v>
      </c>
      <c r="R69" s="726">
        <f t="shared" si="0"/>
        <v>0</v>
      </c>
      <c r="S69" s="726">
        <f t="shared" si="0"/>
        <v>0</v>
      </c>
      <c r="T69" s="726">
        <f t="shared" si="0"/>
        <v>0</v>
      </c>
      <c r="U69" s="726">
        <f t="shared" si="0"/>
        <v>0</v>
      </c>
      <c r="V69" s="726">
        <f t="shared" si="0"/>
        <v>0</v>
      </c>
      <c r="W69" s="726">
        <f t="shared" ref="W69:AB69" si="1">SUM(W6:W68)</f>
        <v>0</v>
      </c>
      <c r="X69" s="726">
        <f t="shared" si="1"/>
        <v>0</v>
      </c>
      <c r="Y69" s="1025">
        <f t="shared" si="1"/>
        <v>0</v>
      </c>
      <c r="Z69" s="1025">
        <f t="shared" si="1"/>
        <v>0</v>
      </c>
      <c r="AA69" s="726">
        <f t="shared" si="1"/>
        <v>0</v>
      </c>
      <c r="AB69" s="1025">
        <f t="shared" si="1"/>
        <v>0</v>
      </c>
      <c r="AC69" s="754" t="s">
        <v>2374</v>
      </c>
      <c r="AF69" s="797" t="e">
        <f>#REF!</f>
        <v>#REF!</v>
      </c>
      <c r="AG69" s="238">
        <f>SUM(AG6:AG68)</f>
        <v>0</v>
      </c>
      <c r="AH69" s="238">
        <f t="shared" ref="AH69:BD69" si="2">SUM(AH6:AH68)</f>
        <v>0</v>
      </c>
      <c r="AI69" s="238">
        <f t="shared" si="2"/>
        <v>0</v>
      </c>
      <c r="AJ69" s="238">
        <f t="shared" si="2"/>
        <v>0</v>
      </c>
      <c r="AK69" s="238">
        <f t="shared" si="2"/>
        <v>0</v>
      </c>
      <c r="AL69" s="238">
        <f t="shared" si="2"/>
        <v>0</v>
      </c>
      <c r="AM69" s="238">
        <f t="shared" si="2"/>
        <v>0</v>
      </c>
      <c r="AN69" s="238">
        <f t="shared" si="2"/>
        <v>0</v>
      </c>
      <c r="AO69" s="238">
        <f t="shared" si="2"/>
        <v>0</v>
      </c>
      <c r="AP69" s="238">
        <f t="shared" si="2"/>
        <v>0</v>
      </c>
      <c r="AQ69" s="238">
        <f t="shared" si="2"/>
        <v>0</v>
      </c>
      <c r="AR69" s="238">
        <f t="shared" si="2"/>
        <v>0</v>
      </c>
      <c r="AS69" s="238">
        <f t="shared" si="2"/>
        <v>0</v>
      </c>
      <c r="AT69" s="238">
        <f t="shared" si="2"/>
        <v>0</v>
      </c>
      <c r="AU69" s="238">
        <f t="shared" si="2"/>
        <v>0</v>
      </c>
      <c r="AV69" s="238">
        <f t="shared" si="2"/>
        <v>0</v>
      </c>
      <c r="AW69" s="238">
        <f t="shared" si="2"/>
        <v>0</v>
      </c>
      <c r="AX69" s="238">
        <f t="shared" si="2"/>
        <v>0</v>
      </c>
      <c r="AY69" s="238">
        <f>SUM(AY6:AY68)</f>
        <v>0</v>
      </c>
      <c r="AZ69" s="238">
        <f>SUM(AZ6:AZ68)</f>
        <v>0</v>
      </c>
      <c r="BA69" s="238">
        <f>SUM(BA6:BA68)</f>
        <v>0</v>
      </c>
      <c r="BB69" s="238">
        <f>SUM(BB6:BB68)</f>
        <v>0</v>
      </c>
      <c r="BC69" s="238">
        <f>SUM(BC6:BC68)</f>
        <v>0</v>
      </c>
      <c r="BD69" s="238">
        <f t="shared" si="2"/>
        <v>0</v>
      </c>
      <c r="BF69" s="645" t="s">
        <v>1380</v>
      </c>
      <c r="BG69" s="645" t="s">
        <v>519</v>
      </c>
    </row>
    <row r="70" spans="1:59" s="96" customFormat="1">
      <c r="A70" s="756"/>
      <c r="B70" s="756"/>
      <c r="C70" s="756"/>
      <c r="D70" s="756"/>
      <c r="N70" s="136"/>
      <c r="O70" s="136"/>
      <c r="P70" s="136"/>
      <c r="Q70" s="136"/>
      <c r="R70" s="136"/>
      <c r="S70" s="136"/>
      <c r="T70" s="136"/>
      <c r="U70" s="136"/>
      <c r="V70" s="136"/>
      <c r="W70" s="136"/>
      <c r="X70" s="136"/>
      <c r="Y70" s="136"/>
      <c r="Z70" s="136"/>
      <c r="AA70" s="136"/>
      <c r="AC70" s="756"/>
      <c r="AF70" s="756"/>
    </row>
  </sheetData>
  <phoneticPr fontId="11" type="noConversion"/>
  <conditionalFormatting sqref="E6:Z69">
    <cfRule type="expression" dxfId="110" priority="2" stopIfTrue="1">
      <formula>E6&lt;&gt;AG6</formula>
    </cfRule>
  </conditionalFormatting>
  <conditionalFormatting sqref="AB6:AB69">
    <cfRule type="expression" dxfId="109" priority="176" stopIfTrue="1">
      <formula>AB6&lt;&gt;BD6</formula>
    </cfRule>
  </conditionalFormatting>
  <conditionalFormatting sqref="AA6:AA69">
    <cfRule type="expression" dxfId="108" priority="1" stopIfTrue="1">
      <formula>AA6&lt;&gt;BC6</formula>
    </cfRule>
  </conditionalFormatting>
  <dataValidations count="1">
    <dataValidation type="whole" operator="greaterThanOrEqual" allowBlank="1" showInputMessage="1" showErrorMessage="1" error="Positive whole numbers only / Nombres entiers positifs uniquement" sqref="E6:AB68">
      <formula1>0</formula1>
    </dataValidation>
  </dataValidations>
  <printOptions horizontalCentered="1"/>
  <pageMargins left="0.23622047244094491" right="0.23622047244094491" top="0.51181102362204722" bottom="0.51181102362204722" header="0.51181102362204722" footer="0.51181102362204722"/>
  <pageSetup paperSize="9" scale="61"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sheetPr codeName="Sheet04" enableFormatConditionsCalculation="0">
    <tabColor indexed="42"/>
    <pageSetUpPr fitToPage="1"/>
  </sheetPr>
  <dimension ref="A1:BX47"/>
  <sheetViews>
    <sheetView showGridLines="0" zoomScaleNormal="100" workbookViewId="0">
      <pane xSplit="4" ySplit="5" topLeftCell="E6" activePane="bottomRight" state="frozen"/>
      <selection activeCell="P11" sqref="P11"/>
      <selection pane="topRight" activeCell="P11" sqref="P11"/>
      <selection pane="bottomLeft" activeCell="P11" sqref="P11"/>
      <selection pane="bottomRight" activeCell="C3" sqref="C3"/>
    </sheetView>
  </sheetViews>
  <sheetFormatPr defaultRowHeight="12.75"/>
  <cols>
    <col min="1" max="1" width="10.140625" style="308" hidden="1" customWidth="1"/>
    <col min="2" max="2" width="9.5703125" style="308" hidden="1" customWidth="1"/>
    <col min="3" max="3" width="37.42578125" style="308" customWidth="1"/>
    <col min="4" max="4" width="4" style="308" customWidth="1"/>
    <col min="5" max="6" width="22.85546875" style="308" customWidth="1"/>
    <col min="7" max="7" width="26.7109375" style="308" bestFit="1" customWidth="1"/>
    <col min="8" max="22" width="9.140625" style="308"/>
    <col min="23" max="24" width="9.85546875" style="308" customWidth="1"/>
    <col min="25" max="26" width="9.140625" style="308"/>
    <col min="27" max="27" width="43.5703125" style="833" hidden="1" customWidth="1"/>
    <col min="28" max="28" width="2.85546875" style="308" hidden="1" customWidth="1"/>
    <col min="29" max="29" width="15.140625" style="308" hidden="1" customWidth="1"/>
    <col min="30" max="52" width="9.140625" style="308" hidden="1" customWidth="1"/>
    <col min="53" max="53" width="11.7109375" style="308" hidden="1" customWidth="1"/>
    <col min="54" max="54" width="9.140625" style="308" hidden="1" customWidth="1"/>
    <col min="55" max="55" width="14.5703125" style="308" hidden="1" customWidth="1"/>
    <col min="56" max="56" width="11.5703125" style="308" hidden="1" customWidth="1"/>
    <col min="57" max="70" width="9.140625" style="308" hidden="1" customWidth="1"/>
    <col min="71" max="78" width="9.140625" style="308" customWidth="1"/>
    <col min="79" max="256" width="9.140625" style="308"/>
    <col min="257" max="258" width="0" style="308" hidden="1" customWidth="1"/>
    <col min="259" max="259" width="37.42578125" style="308" customWidth="1"/>
    <col min="260" max="260" width="4" style="308" customWidth="1"/>
    <col min="261" max="262" width="22.85546875" style="308" customWidth="1"/>
    <col min="263" max="263" width="26.7109375" style="308" bestFit="1" customWidth="1"/>
    <col min="264" max="278" width="9.140625" style="308"/>
    <col min="279" max="280" width="9.85546875" style="308" customWidth="1"/>
    <col min="281" max="282" width="9.140625" style="308"/>
    <col min="283" max="326" width="0" style="308" hidden="1" customWidth="1"/>
    <col min="327" max="334" width="9.140625" style="308" customWidth="1"/>
    <col min="335" max="512" width="9.140625" style="308"/>
    <col min="513" max="514" width="0" style="308" hidden="1" customWidth="1"/>
    <col min="515" max="515" width="37.42578125" style="308" customWidth="1"/>
    <col min="516" max="516" width="4" style="308" customWidth="1"/>
    <col min="517" max="518" width="22.85546875" style="308" customWidth="1"/>
    <col min="519" max="519" width="26.7109375" style="308" bestFit="1" customWidth="1"/>
    <col min="520" max="534" width="9.140625" style="308"/>
    <col min="535" max="536" width="9.85546875" style="308" customWidth="1"/>
    <col min="537" max="538" width="9.140625" style="308"/>
    <col min="539" max="582" width="0" style="308" hidden="1" customWidth="1"/>
    <col min="583" max="590" width="9.140625" style="308" customWidth="1"/>
    <col min="591" max="768" width="9.140625" style="308"/>
    <col min="769" max="770" width="0" style="308" hidden="1" customWidth="1"/>
    <col min="771" max="771" width="37.42578125" style="308" customWidth="1"/>
    <col min="772" max="772" width="4" style="308" customWidth="1"/>
    <col min="773" max="774" width="22.85546875" style="308" customWidth="1"/>
    <col min="775" max="775" width="26.7109375" style="308" bestFit="1" customWidth="1"/>
    <col min="776" max="790" width="9.140625" style="308"/>
    <col min="791" max="792" width="9.85546875" style="308" customWidth="1"/>
    <col min="793" max="794" width="9.140625" style="308"/>
    <col min="795" max="838" width="0" style="308" hidden="1" customWidth="1"/>
    <col min="839" max="846" width="9.140625" style="308" customWidth="1"/>
    <col min="847" max="1024" width="9.140625" style="308"/>
    <col min="1025" max="1026" width="0" style="308" hidden="1" customWidth="1"/>
    <col min="1027" max="1027" width="37.42578125" style="308" customWidth="1"/>
    <col min="1028" max="1028" width="4" style="308" customWidth="1"/>
    <col min="1029" max="1030" width="22.85546875" style="308" customWidth="1"/>
    <col min="1031" max="1031" width="26.7109375" style="308" bestFit="1" customWidth="1"/>
    <col min="1032" max="1046" width="9.140625" style="308"/>
    <col min="1047" max="1048" width="9.85546875" style="308" customWidth="1"/>
    <col min="1049" max="1050" width="9.140625" style="308"/>
    <col min="1051" max="1094" width="0" style="308" hidden="1" customWidth="1"/>
    <col min="1095" max="1102" width="9.140625" style="308" customWidth="1"/>
    <col min="1103" max="1280" width="9.140625" style="308"/>
    <col min="1281" max="1282" width="0" style="308" hidden="1" customWidth="1"/>
    <col min="1283" max="1283" width="37.42578125" style="308" customWidth="1"/>
    <col min="1284" max="1284" width="4" style="308" customWidth="1"/>
    <col min="1285" max="1286" width="22.85546875" style="308" customWidth="1"/>
    <col min="1287" max="1287" width="26.7109375" style="308" bestFit="1" customWidth="1"/>
    <col min="1288" max="1302" width="9.140625" style="308"/>
    <col min="1303" max="1304" width="9.85546875" style="308" customWidth="1"/>
    <col min="1305" max="1306" width="9.140625" style="308"/>
    <col min="1307" max="1350" width="0" style="308" hidden="1" customWidth="1"/>
    <col min="1351" max="1358" width="9.140625" style="308" customWidth="1"/>
    <col min="1359" max="1536" width="9.140625" style="308"/>
    <col min="1537" max="1538" width="0" style="308" hidden="1" customWidth="1"/>
    <col min="1539" max="1539" width="37.42578125" style="308" customWidth="1"/>
    <col min="1540" max="1540" width="4" style="308" customWidth="1"/>
    <col min="1541" max="1542" width="22.85546875" style="308" customWidth="1"/>
    <col min="1543" max="1543" width="26.7109375" style="308" bestFit="1" customWidth="1"/>
    <col min="1544" max="1558" width="9.140625" style="308"/>
    <col min="1559" max="1560" width="9.85546875" style="308" customWidth="1"/>
    <col min="1561" max="1562" width="9.140625" style="308"/>
    <col min="1563" max="1606" width="0" style="308" hidden="1" customWidth="1"/>
    <col min="1607" max="1614" width="9.140625" style="308" customWidth="1"/>
    <col min="1615" max="1792" width="9.140625" style="308"/>
    <col min="1793" max="1794" width="0" style="308" hidden="1" customWidth="1"/>
    <col min="1795" max="1795" width="37.42578125" style="308" customWidth="1"/>
    <col min="1796" max="1796" width="4" style="308" customWidth="1"/>
    <col min="1797" max="1798" width="22.85546875" style="308" customWidth="1"/>
    <col min="1799" max="1799" width="26.7109375" style="308" bestFit="1" customWidth="1"/>
    <col min="1800" max="1814" width="9.140625" style="308"/>
    <col min="1815" max="1816" width="9.85546875" style="308" customWidth="1"/>
    <col min="1817" max="1818" width="9.140625" style="308"/>
    <col min="1819" max="1862" width="0" style="308" hidden="1" customWidth="1"/>
    <col min="1863" max="1870" width="9.140625" style="308" customWidth="1"/>
    <col min="1871" max="2048" width="9.140625" style="308"/>
    <col min="2049" max="2050" width="0" style="308" hidden="1" customWidth="1"/>
    <col min="2051" max="2051" width="37.42578125" style="308" customWidth="1"/>
    <col min="2052" max="2052" width="4" style="308" customWidth="1"/>
    <col min="2053" max="2054" width="22.85546875" style="308" customWidth="1"/>
    <col min="2055" max="2055" width="26.7109375" style="308" bestFit="1" customWidth="1"/>
    <col min="2056" max="2070" width="9.140625" style="308"/>
    <col min="2071" max="2072" width="9.85546875" style="308" customWidth="1"/>
    <col min="2073" max="2074" width="9.140625" style="308"/>
    <col min="2075" max="2118" width="0" style="308" hidden="1" customWidth="1"/>
    <col min="2119" max="2126" width="9.140625" style="308" customWidth="1"/>
    <col min="2127" max="2304" width="9.140625" style="308"/>
    <col min="2305" max="2306" width="0" style="308" hidden="1" customWidth="1"/>
    <col min="2307" max="2307" width="37.42578125" style="308" customWidth="1"/>
    <col min="2308" max="2308" width="4" style="308" customWidth="1"/>
    <col min="2309" max="2310" width="22.85546875" style="308" customWidth="1"/>
    <col min="2311" max="2311" width="26.7109375" style="308" bestFit="1" customWidth="1"/>
    <col min="2312" max="2326" width="9.140625" style="308"/>
    <col min="2327" max="2328" width="9.85546875" style="308" customWidth="1"/>
    <col min="2329" max="2330" width="9.140625" style="308"/>
    <col min="2331" max="2374" width="0" style="308" hidden="1" customWidth="1"/>
    <col min="2375" max="2382" width="9.140625" style="308" customWidth="1"/>
    <col min="2383" max="2560" width="9.140625" style="308"/>
    <col min="2561" max="2562" width="0" style="308" hidden="1" customWidth="1"/>
    <col min="2563" max="2563" width="37.42578125" style="308" customWidth="1"/>
    <col min="2564" max="2564" width="4" style="308" customWidth="1"/>
    <col min="2565" max="2566" width="22.85546875" style="308" customWidth="1"/>
    <col min="2567" max="2567" width="26.7109375" style="308" bestFit="1" customWidth="1"/>
    <col min="2568" max="2582" width="9.140625" style="308"/>
    <col min="2583" max="2584" width="9.85546875" style="308" customWidth="1"/>
    <col min="2585" max="2586" width="9.140625" style="308"/>
    <col min="2587" max="2630" width="0" style="308" hidden="1" customWidth="1"/>
    <col min="2631" max="2638" width="9.140625" style="308" customWidth="1"/>
    <col min="2639" max="2816" width="9.140625" style="308"/>
    <col min="2817" max="2818" width="0" style="308" hidden="1" customWidth="1"/>
    <col min="2819" max="2819" width="37.42578125" style="308" customWidth="1"/>
    <col min="2820" max="2820" width="4" style="308" customWidth="1"/>
    <col min="2821" max="2822" width="22.85546875" style="308" customWidth="1"/>
    <col min="2823" max="2823" width="26.7109375" style="308" bestFit="1" customWidth="1"/>
    <col min="2824" max="2838" width="9.140625" style="308"/>
    <col min="2839" max="2840" width="9.85546875" style="308" customWidth="1"/>
    <col min="2841" max="2842" width="9.140625" style="308"/>
    <col min="2843" max="2886" width="0" style="308" hidden="1" customWidth="1"/>
    <col min="2887" max="2894" width="9.140625" style="308" customWidth="1"/>
    <col min="2895" max="3072" width="9.140625" style="308"/>
    <col min="3073" max="3074" width="0" style="308" hidden="1" customWidth="1"/>
    <col min="3075" max="3075" width="37.42578125" style="308" customWidth="1"/>
    <col min="3076" max="3076" width="4" style="308" customWidth="1"/>
    <col min="3077" max="3078" width="22.85546875" style="308" customWidth="1"/>
    <col min="3079" max="3079" width="26.7109375" style="308" bestFit="1" customWidth="1"/>
    <col min="3080" max="3094" width="9.140625" style="308"/>
    <col min="3095" max="3096" width="9.85546875" style="308" customWidth="1"/>
    <col min="3097" max="3098" width="9.140625" style="308"/>
    <col min="3099" max="3142" width="0" style="308" hidden="1" customWidth="1"/>
    <col min="3143" max="3150" width="9.140625" style="308" customWidth="1"/>
    <col min="3151" max="3328" width="9.140625" style="308"/>
    <col min="3329" max="3330" width="0" style="308" hidden="1" customWidth="1"/>
    <col min="3331" max="3331" width="37.42578125" style="308" customWidth="1"/>
    <col min="3332" max="3332" width="4" style="308" customWidth="1"/>
    <col min="3333" max="3334" width="22.85546875" style="308" customWidth="1"/>
    <col min="3335" max="3335" width="26.7109375" style="308" bestFit="1" customWidth="1"/>
    <col min="3336" max="3350" width="9.140625" style="308"/>
    <col min="3351" max="3352" width="9.85546875" style="308" customWidth="1"/>
    <col min="3353" max="3354" width="9.140625" style="308"/>
    <col min="3355" max="3398" width="0" style="308" hidden="1" customWidth="1"/>
    <col min="3399" max="3406" width="9.140625" style="308" customWidth="1"/>
    <col min="3407" max="3584" width="9.140625" style="308"/>
    <col min="3585" max="3586" width="0" style="308" hidden="1" customWidth="1"/>
    <col min="3587" max="3587" width="37.42578125" style="308" customWidth="1"/>
    <col min="3588" max="3588" width="4" style="308" customWidth="1"/>
    <col min="3589" max="3590" width="22.85546875" style="308" customWidth="1"/>
    <col min="3591" max="3591" width="26.7109375" style="308" bestFit="1" customWidth="1"/>
    <col min="3592" max="3606" width="9.140625" style="308"/>
    <col min="3607" max="3608" width="9.85546875" style="308" customWidth="1"/>
    <col min="3609" max="3610" width="9.140625" style="308"/>
    <col min="3611" max="3654" width="0" style="308" hidden="1" customWidth="1"/>
    <col min="3655" max="3662" width="9.140625" style="308" customWidth="1"/>
    <col min="3663" max="3840" width="9.140625" style="308"/>
    <col min="3841" max="3842" width="0" style="308" hidden="1" customWidth="1"/>
    <col min="3843" max="3843" width="37.42578125" style="308" customWidth="1"/>
    <col min="3844" max="3844" width="4" style="308" customWidth="1"/>
    <col min="3845" max="3846" width="22.85546875" style="308" customWidth="1"/>
    <col min="3847" max="3847" width="26.7109375" style="308" bestFit="1" customWidth="1"/>
    <col min="3848" max="3862" width="9.140625" style="308"/>
    <col min="3863" max="3864" width="9.85546875" style="308" customWidth="1"/>
    <col min="3865" max="3866" width="9.140625" style="308"/>
    <col min="3867" max="3910" width="0" style="308" hidden="1" customWidth="1"/>
    <col min="3911" max="3918" width="9.140625" style="308" customWidth="1"/>
    <col min="3919" max="4096" width="9.140625" style="308"/>
    <col min="4097" max="4098" width="0" style="308" hidden="1" customWidth="1"/>
    <col min="4099" max="4099" width="37.42578125" style="308" customWidth="1"/>
    <col min="4100" max="4100" width="4" style="308" customWidth="1"/>
    <col min="4101" max="4102" width="22.85546875" style="308" customWidth="1"/>
    <col min="4103" max="4103" width="26.7109375" style="308" bestFit="1" customWidth="1"/>
    <col min="4104" max="4118" width="9.140625" style="308"/>
    <col min="4119" max="4120" width="9.85546875" style="308" customWidth="1"/>
    <col min="4121" max="4122" width="9.140625" style="308"/>
    <col min="4123" max="4166" width="0" style="308" hidden="1" customWidth="1"/>
    <col min="4167" max="4174" width="9.140625" style="308" customWidth="1"/>
    <col min="4175" max="4352" width="9.140625" style="308"/>
    <col min="4353" max="4354" width="0" style="308" hidden="1" customWidth="1"/>
    <col min="4355" max="4355" width="37.42578125" style="308" customWidth="1"/>
    <col min="4356" max="4356" width="4" style="308" customWidth="1"/>
    <col min="4357" max="4358" width="22.85546875" style="308" customWidth="1"/>
    <col min="4359" max="4359" width="26.7109375" style="308" bestFit="1" customWidth="1"/>
    <col min="4360" max="4374" width="9.140625" style="308"/>
    <col min="4375" max="4376" width="9.85546875" style="308" customWidth="1"/>
    <col min="4377" max="4378" width="9.140625" style="308"/>
    <col min="4379" max="4422" width="0" style="308" hidden="1" customWidth="1"/>
    <col min="4423" max="4430" width="9.140625" style="308" customWidth="1"/>
    <col min="4431" max="4608" width="9.140625" style="308"/>
    <col min="4609" max="4610" width="0" style="308" hidden="1" customWidth="1"/>
    <col min="4611" max="4611" width="37.42578125" style="308" customWidth="1"/>
    <col min="4612" max="4612" width="4" style="308" customWidth="1"/>
    <col min="4613" max="4614" width="22.85546875" style="308" customWidth="1"/>
    <col min="4615" max="4615" width="26.7109375" style="308" bestFit="1" customWidth="1"/>
    <col min="4616" max="4630" width="9.140625" style="308"/>
    <col min="4631" max="4632" width="9.85546875" style="308" customWidth="1"/>
    <col min="4633" max="4634" width="9.140625" style="308"/>
    <col min="4635" max="4678" width="0" style="308" hidden="1" customWidth="1"/>
    <col min="4679" max="4686" width="9.140625" style="308" customWidth="1"/>
    <col min="4687" max="4864" width="9.140625" style="308"/>
    <col min="4865" max="4866" width="0" style="308" hidden="1" customWidth="1"/>
    <col min="4867" max="4867" width="37.42578125" style="308" customWidth="1"/>
    <col min="4868" max="4868" width="4" style="308" customWidth="1"/>
    <col min="4869" max="4870" width="22.85546875" style="308" customWidth="1"/>
    <col min="4871" max="4871" width="26.7109375" style="308" bestFit="1" customWidth="1"/>
    <col min="4872" max="4886" width="9.140625" style="308"/>
    <col min="4887" max="4888" width="9.85546875" style="308" customWidth="1"/>
    <col min="4889" max="4890" width="9.140625" style="308"/>
    <col min="4891" max="4934" width="0" style="308" hidden="1" customWidth="1"/>
    <col min="4935" max="4942" width="9.140625" style="308" customWidth="1"/>
    <col min="4943" max="5120" width="9.140625" style="308"/>
    <col min="5121" max="5122" width="0" style="308" hidden="1" customWidth="1"/>
    <col min="5123" max="5123" width="37.42578125" style="308" customWidth="1"/>
    <col min="5124" max="5124" width="4" style="308" customWidth="1"/>
    <col min="5125" max="5126" width="22.85546875" style="308" customWidth="1"/>
    <col min="5127" max="5127" width="26.7109375" style="308" bestFit="1" customWidth="1"/>
    <col min="5128" max="5142" width="9.140625" style="308"/>
    <col min="5143" max="5144" width="9.85546875" style="308" customWidth="1"/>
    <col min="5145" max="5146" width="9.140625" style="308"/>
    <col min="5147" max="5190" width="0" style="308" hidden="1" customWidth="1"/>
    <col min="5191" max="5198" width="9.140625" style="308" customWidth="1"/>
    <col min="5199" max="5376" width="9.140625" style="308"/>
    <col min="5377" max="5378" width="0" style="308" hidden="1" customWidth="1"/>
    <col min="5379" max="5379" width="37.42578125" style="308" customWidth="1"/>
    <col min="5380" max="5380" width="4" style="308" customWidth="1"/>
    <col min="5381" max="5382" width="22.85546875" style="308" customWidth="1"/>
    <col min="5383" max="5383" width="26.7109375" style="308" bestFit="1" customWidth="1"/>
    <col min="5384" max="5398" width="9.140625" style="308"/>
    <col min="5399" max="5400" width="9.85546875" style="308" customWidth="1"/>
    <col min="5401" max="5402" width="9.140625" style="308"/>
    <col min="5403" max="5446" width="0" style="308" hidden="1" customWidth="1"/>
    <col min="5447" max="5454" width="9.140625" style="308" customWidth="1"/>
    <col min="5455" max="5632" width="9.140625" style="308"/>
    <col min="5633" max="5634" width="0" style="308" hidden="1" customWidth="1"/>
    <col min="5635" max="5635" width="37.42578125" style="308" customWidth="1"/>
    <col min="5636" max="5636" width="4" style="308" customWidth="1"/>
    <col min="5637" max="5638" width="22.85546875" style="308" customWidth="1"/>
    <col min="5639" max="5639" width="26.7109375" style="308" bestFit="1" customWidth="1"/>
    <col min="5640" max="5654" width="9.140625" style="308"/>
    <col min="5655" max="5656" width="9.85546875" style="308" customWidth="1"/>
    <col min="5657" max="5658" width="9.140625" style="308"/>
    <col min="5659" max="5702" width="0" style="308" hidden="1" customWidth="1"/>
    <col min="5703" max="5710" width="9.140625" style="308" customWidth="1"/>
    <col min="5711" max="5888" width="9.140625" style="308"/>
    <col min="5889" max="5890" width="0" style="308" hidden="1" customWidth="1"/>
    <col min="5891" max="5891" width="37.42578125" style="308" customWidth="1"/>
    <col min="5892" max="5892" width="4" style="308" customWidth="1"/>
    <col min="5893" max="5894" width="22.85546875" style="308" customWidth="1"/>
    <col min="5895" max="5895" width="26.7109375" style="308" bestFit="1" customWidth="1"/>
    <col min="5896" max="5910" width="9.140625" style="308"/>
    <col min="5911" max="5912" width="9.85546875" style="308" customWidth="1"/>
    <col min="5913" max="5914" width="9.140625" style="308"/>
    <col min="5915" max="5958" width="0" style="308" hidden="1" customWidth="1"/>
    <col min="5959" max="5966" width="9.140625" style="308" customWidth="1"/>
    <col min="5967" max="6144" width="9.140625" style="308"/>
    <col min="6145" max="6146" width="0" style="308" hidden="1" customWidth="1"/>
    <col min="6147" max="6147" width="37.42578125" style="308" customWidth="1"/>
    <col min="6148" max="6148" width="4" style="308" customWidth="1"/>
    <col min="6149" max="6150" width="22.85546875" style="308" customWidth="1"/>
    <col min="6151" max="6151" width="26.7109375" style="308" bestFit="1" customWidth="1"/>
    <col min="6152" max="6166" width="9.140625" style="308"/>
    <col min="6167" max="6168" width="9.85546875" style="308" customWidth="1"/>
    <col min="6169" max="6170" width="9.140625" style="308"/>
    <col min="6171" max="6214" width="0" style="308" hidden="1" customWidth="1"/>
    <col min="6215" max="6222" width="9.140625" style="308" customWidth="1"/>
    <col min="6223" max="6400" width="9.140625" style="308"/>
    <col min="6401" max="6402" width="0" style="308" hidden="1" customWidth="1"/>
    <col min="6403" max="6403" width="37.42578125" style="308" customWidth="1"/>
    <col min="6404" max="6404" width="4" style="308" customWidth="1"/>
    <col min="6405" max="6406" width="22.85546875" style="308" customWidth="1"/>
    <col min="6407" max="6407" width="26.7109375" style="308" bestFit="1" customWidth="1"/>
    <col min="6408" max="6422" width="9.140625" style="308"/>
    <col min="6423" max="6424" width="9.85546875" style="308" customWidth="1"/>
    <col min="6425" max="6426" width="9.140625" style="308"/>
    <col min="6427" max="6470" width="0" style="308" hidden="1" customWidth="1"/>
    <col min="6471" max="6478" width="9.140625" style="308" customWidth="1"/>
    <col min="6479" max="6656" width="9.140625" style="308"/>
    <col min="6657" max="6658" width="0" style="308" hidden="1" customWidth="1"/>
    <col min="6659" max="6659" width="37.42578125" style="308" customWidth="1"/>
    <col min="6660" max="6660" width="4" style="308" customWidth="1"/>
    <col min="6661" max="6662" width="22.85546875" style="308" customWidth="1"/>
    <col min="6663" max="6663" width="26.7109375" style="308" bestFit="1" customWidth="1"/>
    <col min="6664" max="6678" width="9.140625" style="308"/>
    <col min="6679" max="6680" width="9.85546875" style="308" customWidth="1"/>
    <col min="6681" max="6682" width="9.140625" style="308"/>
    <col min="6683" max="6726" width="0" style="308" hidden="1" customWidth="1"/>
    <col min="6727" max="6734" width="9.140625" style="308" customWidth="1"/>
    <col min="6735" max="6912" width="9.140625" style="308"/>
    <col min="6913" max="6914" width="0" style="308" hidden="1" customWidth="1"/>
    <col min="6915" max="6915" width="37.42578125" style="308" customWidth="1"/>
    <col min="6916" max="6916" width="4" style="308" customWidth="1"/>
    <col min="6917" max="6918" width="22.85546875" style="308" customWidth="1"/>
    <col min="6919" max="6919" width="26.7109375" style="308" bestFit="1" customWidth="1"/>
    <col min="6920" max="6934" width="9.140625" style="308"/>
    <col min="6935" max="6936" width="9.85546875" style="308" customWidth="1"/>
    <col min="6937" max="6938" width="9.140625" style="308"/>
    <col min="6939" max="6982" width="0" style="308" hidden="1" customWidth="1"/>
    <col min="6983" max="6990" width="9.140625" style="308" customWidth="1"/>
    <col min="6991" max="7168" width="9.140625" style="308"/>
    <col min="7169" max="7170" width="0" style="308" hidden="1" customWidth="1"/>
    <col min="7171" max="7171" width="37.42578125" style="308" customWidth="1"/>
    <col min="7172" max="7172" width="4" style="308" customWidth="1"/>
    <col min="7173" max="7174" width="22.85546875" style="308" customWidth="1"/>
    <col min="7175" max="7175" width="26.7109375" style="308" bestFit="1" customWidth="1"/>
    <col min="7176" max="7190" width="9.140625" style="308"/>
    <col min="7191" max="7192" width="9.85546875" style="308" customWidth="1"/>
    <col min="7193" max="7194" width="9.140625" style="308"/>
    <col min="7195" max="7238" width="0" style="308" hidden="1" customWidth="1"/>
    <col min="7239" max="7246" width="9.140625" style="308" customWidth="1"/>
    <col min="7247" max="7424" width="9.140625" style="308"/>
    <col min="7425" max="7426" width="0" style="308" hidden="1" customWidth="1"/>
    <col min="7427" max="7427" width="37.42578125" style="308" customWidth="1"/>
    <col min="7428" max="7428" width="4" style="308" customWidth="1"/>
    <col min="7429" max="7430" width="22.85546875" style="308" customWidth="1"/>
    <col min="7431" max="7431" width="26.7109375" style="308" bestFit="1" customWidth="1"/>
    <col min="7432" max="7446" width="9.140625" style="308"/>
    <col min="7447" max="7448" width="9.85546875" style="308" customWidth="1"/>
    <col min="7449" max="7450" width="9.140625" style="308"/>
    <col min="7451" max="7494" width="0" style="308" hidden="1" customWidth="1"/>
    <col min="7495" max="7502" width="9.140625" style="308" customWidth="1"/>
    <col min="7503" max="7680" width="9.140625" style="308"/>
    <col min="7681" max="7682" width="0" style="308" hidden="1" customWidth="1"/>
    <col min="7683" max="7683" width="37.42578125" style="308" customWidth="1"/>
    <col min="7684" max="7684" width="4" style="308" customWidth="1"/>
    <col min="7685" max="7686" width="22.85546875" style="308" customWidth="1"/>
    <col min="7687" max="7687" width="26.7109375" style="308" bestFit="1" customWidth="1"/>
    <col min="7688" max="7702" width="9.140625" style="308"/>
    <col min="7703" max="7704" width="9.85546875" style="308" customWidth="1"/>
    <col min="7705" max="7706" width="9.140625" style="308"/>
    <col min="7707" max="7750" width="0" style="308" hidden="1" customWidth="1"/>
    <col min="7751" max="7758" width="9.140625" style="308" customWidth="1"/>
    <col min="7759" max="7936" width="9.140625" style="308"/>
    <col min="7937" max="7938" width="0" style="308" hidden="1" customWidth="1"/>
    <col min="7939" max="7939" width="37.42578125" style="308" customWidth="1"/>
    <col min="7940" max="7940" width="4" style="308" customWidth="1"/>
    <col min="7941" max="7942" width="22.85546875" style="308" customWidth="1"/>
    <col min="7943" max="7943" width="26.7109375" style="308" bestFit="1" customWidth="1"/>
    <col min="7944" max="7958" width="9.140625" style="308"/>
    <col min="7959" max="7960" width="9.85546875" style="308" customWidth="1"/>
    <col min="7961" max="7962" width="9.140625" style="308"/>
    <col min="7963" max="8006" width="0" style="308" hidden="1" customWidth="1"/>
    <col min="8007" max="8014" width="9.140625" style="308" customWidth="1"/>
    <col min="8015" max="8192" width="9.140625" style="308"/>
    <col min="8193" max="8194" width="0" style="308" hidden="1" customWidth="1"/>
    <col min="8195" max="8195" width="37.42578125" style="308" customWidth="1"/>
    <col min="8196" max="8196" width="4" style="308" customWidth="1"/>
    <col min="8197" max="8198" width="22.85546875" style="308" customWidth="1"/>
    <col min="8199" max="8199" width="26.7109375" style="308" bestFit="1" customWidth="1"/>
    <col min="8200" max="8214" width="9.140625" style="308"/>
    <col min="8215" max="8216" width="9.85546875" style="308" customWidth="1"/>
    <col min="8217" max="8218" width="9.140625" style="308"/>
    <col min="8219" max="8262" width="0" style="308" hidden="1" customWidth="1"/>
    <col min="8263" max="8270" width="9.140625" style="308" customWidth="1"/>
    <col min="8271" max="8448" width="9.140625" style="308"/>
    <col min="8449" max="8450" width="0" style="308" hidden="1" customWidth="1"/>
    <col min="8451" max="8451" width="37.42578125" style="308" customWidth="1"/>
    <col min="8452" max="8452" width="4" style="308" customWidth="1"/>
    <col min="8453" max="8454" width="22.85546875" style="308" customWidth="1"/>
    <col min="8455" max="8455" width="26.7109375" style="308" bestFit="1" customWidth="1"/>
    <col min="8456" max="8470" width="9.140625" style="308"/>
    <col min="8471" max="8472" width="9.85546875" style="308" customWidth="1"/>
    <col min="8473" max="8474" width="9.140625" style="308"/>
    <col min="8475" max="8518" width="0" style="308" hidden="1" customWidth="1"/>
    <col min="8519" max="8526" width="9.140625" style="308" customWidth="1"/>
    <col min="8527" max="8704" width="9.140625" style="308"/>
    <col min="8705" max="8706" width="0" style="308" hidden="1" customWidth="1"/>
    <col min="8707" max="8707" width="37.42578125" style="308" customWidth="1"/>
    <col min="8708" max="8708" width="4" style="308" customWidth="1"/>
    <col min="8709" max="8710" width="22.85546875" style="308" customWidth="1"/>
    <col min="8711" max="8711" width="26.7109375" style="308" bestFit="1" customWidth="1"/>
    <col min="8712" max="8726" width="9.140625" style="308"/>
    <col min="8727" max="8728" width="9.85546875" style="308" customWidth="1"/>
    <col min="8729" max="8730" width="9.140625" style="308"/>
    <col min="8731" max="8774" width="0" style="308" hidden="1" customWidth="1"/>
    <col min="8775" max="8782" width="9.140625" style="308" customWidth="1"/>
    <col min="8783" max="8960" width="9.140625" style="308"/>
    <col min="8961" max="8962" width="0" style="308" hidden="1" customWidth="1"/>
    <col min="8963" max="8963" width="37.42578125" style="308" customWidth="1"/>
    <col min="8964" max="8964" width="4" style="308" customWidth="1"/>
    <col min="8965" max="8966" width="22.85546875" style="308" customWidth="1"/>
    <col min="8967" max="8967" width="26.7109375" style="308" bestFit="1" customWidth="1"/>
    <col min="8968" max="8982" width="9.140625" style="308"/>
    <col min="8983" max="8984" width="9.85546875" style="308" customWidth="1"/>
    <col min="8985" max="8986" width="9.140625" style="308"/>
    <col min="8987" max="9030" width="0" style="308" hidden="1" customWidth="1"/>
    <col min="9031" max="9038" width="9.140625" style="308" customWidth="1"/>
    <col min="9039" max="9216" width="9.140625" style="308"/>
    <col min="9217" max="9218" width="0" style="308" hidden="1" customWidth="1"/>
    <col min="9219" max="9219" width="37.42578125" style="308" customWidth="1"/>
    <col min="9220" max="9220" width="4" style="308" customWidth="1"/>
    <col min="9221" max="9222" width="22.85546875" style="308" customWidth="1"/>
    <col min="9223" max="9223" width="26.7109375" style="308" bestFit="1" customWidth="1"/>
    <col min="9224" max="9238" width="9.140625" style="308"/>
    <col min="9239" max="9240" width="9.85546875" style="308" customWidth="1"/>
    <col min="9241" max="9242" width="9.140625" style="308"/>
    <col min="9243" max="9286" width="0" style="308" hidden="1" customWidth="1"/>
    <col min="9287" max="9294" width="9.140625" style="308" customWidth="1"/>
    <col min="9295" max="9472" width="9.140625" style="308"/>
    <col min="9473" max="9474" width="0" style="308" hidden="1" customWidth="1"/>
    <col min="9475" max="9475" width="37.42578125" style="308" customWidth="1"/>
    <col min="9476" max="9476" width="4" style="308" customWidth="1"/>
    <col min="9477" max="9478" width="22.85546875" style="308" customWidth="1"/>
    <col min="9479" max="9479" width="26.7109375" style="308" bestFit="1" customWidth="1"/>
    <col min="9480" max="9494" width="9.140625" style="308"/>
    <col min="9495" max="9496" width="9.85546875" style="308" customWidth="1"/>
    <col min="9497" max="9498" width="9.140625" style="308"/>
    <col min="9499" max="9542" width="0" style="308" hidden="1" customWidth="1"/>
    <col min="9543" max="9550" width="9.140625" style="308" customWidth="1"/>
    <col min="9551" max="9728" width="9.140625" style="308"/>
    <col min="9729" max="9730" width="0" style="308" hidden="1" customWidth="1"/>
    <col min="9731" max="9731" width="37.42578125" style="308" customWidth="1"/>
    <col min="9732" max="9732" width="4" style="308" customWidth="1"/>
    <col min="9733" max="9734" width="22.85546875" style="308" customWidth="1"/>
    <col min="9735" max="9735" width="26.7109375" style="308" bestFit="1" customWidth="1"/>
    <col min="9736" max="9750" width="9.140625" style="308"/>
    <col min="9751" max="9752" width="9.85546875" style="308" customWidth="1"/>
    <col min="9753" max="9754" width="9.140625" style="308"/>
    <col min="9755" max="9798" width="0" style="308" hidden="1" customWidth="1"/>
    <col min="9799" max="9806" width="9.140625" style="308" customWidth="1"/>
    <col min="9807" max="9984" width="9.140625" style="308"/>
    <col min="9985" max="9986" width="0" style="308" hidden="1" customWidth="1"/>
    <col min="9987" max="9987" width="37.42578125" style="308" customWidth="1"/>
    <col min="9988" max="9988" width="4" style="308" customWidth="1"/>
    <col min="9989" max="9990" width="22.85546875" style="308" customWidth="1"/>
    <col min="9991" max="9991" width="26.7109375" style="308" bestFit="1" customWidth="1"/>
    <col min="9992" max="10006" width="9.140625" style="308"/>
    <col min="10007" max="10008" width="9.85546875" style="308" customWidth="1"/>
    <col min="10009" max="10010" width="9.140625" style="308"/>
    <col min="10011" max="10054" width="0" style="308" hidden="1" customWidth="1"/>
    <col min="10055" max="10062" width="9.140625" style="308" customWidth="1"/>
    <col min="10063" max="10240" width="9.140625" style="308"/>
    <col min="10241" max="10242" width="0" style="308" hidden="1" customWidth="1"/>
    <col min="10243" max="10243" width="37.42578125" style="308" customWidth="1"/>
    <col min="10244" max="10244" width="4" style="308" customWidth="1"/>
    <col min="10245" max="10246" width="22.85546875" style="308" customWidth="1"/>
    <col min="10247" max="10247" width="26.7109375" style="308" bestFit="1" customWidth="1"/>
    <col min="10248" max="10262" width="9.140625" style="308"/>
    <col min="10263" max="10264" width="9.85546875" style="308" customWidth="1"/>
    <col min="10265" max="10266" width="9.140625" style="308"/>
    <col min="10267" max="10310" width="0" style="308" hidden="1" customWidth="1"/>
    <col min="10311" max="10318" width="9.140625" style="308" customWidth="1"/>
    <col min="10319" max="10496" width="9.140625" style="308"/>
    <col min="10497" max="10498" width="0" style="308" hidden="1" customWidth="1"/>
    <col min="10499" max="10499" width="37.42578125" style="308" customWidth="1"/>
    <col min="10500" max="10500" width="4" style="308" customWidth="1"/>
    <col min="10501" max="10502" width="22.85546875" style="308" customWidth="1"/>
    <col min="10503" max="10503" width="26.7109375" style="308" bestFit="1" customWidth="1"/>
    <col min="10504" max="10518" width="9.140625" style="308"/>
    <col min="10519" max="10520" width="9.85546875" style="308" customWidth="1"/>
    <col min="10521" max="10522" width="9.140625" style="308"/>
    <col min="10523" max="10566" width="0" style="308" hidden="1" customWidth="1"/>
    <col min="10567" max="10574" width="9.140625" style="308" customWidth="1"/>
    <col min="10575" max="10752" width="9.140625" style="308"/>
    <col min="10753" max="10754" width="0" style="308" hidden="1" customWidth="1"/>
    <col min="10755" max="10755" width="37.42578125" style="308" customWidth="1"/>
    <col min="10756" max="10756" width="4" style="308" customWidth="1"/>
    <col min="10757" max="10758" width="22.85546875" style="308" customWidth="1"/>
    <col min="10759" max="10759" width="26.7109375" style="308" bestFit="1" customWidth="1"/>
    <col min="10760" max="10774" width="9.140625" style="308"/>
    <col min="10775" max="10776" width="9.85546875" style="308" customWidth="1"/>
    <col min="10777" max="10778" width="9.140625" style="308"/>
    <col min="10779" max="10822" width="0" style="308" hidden="1" customWidth="1"/>
    <col min="10823" max="10830" width="9.140625" style="308" customWidth="1"/>
    <col min="10831" max="11008" width="9.140625" style="308"/>
    <col min="11009" max="11010" width="0" style="308" hidden="1" customWidth="1"/>
    <col min="11011" max="11011" width="37.42578125" style="308" customWidth="1"/>
    <col min="11012" max="11012" width="4" style="308" customWidth="1"/>
    <col min="11013" max="11014" width="22.85546875" style="308" customWidth="1"/>
    <col min="11015" max="11015" width="26.7109375" style="308" bestFit="1" customWidth="1"/>
    <col min="11016" max="11030" width="9.140625" style="308"/>
    <col min="11031" max="11032" width="9.85546875" style="308" customWidth="1"/>
    <col min="11033" max="11034" width="9.140625" style="308"/>
    <col min="11035" max="11078" width="0" style="308" hidden="1" customWidth="1"/>
    <col min="11079" max="11086" width="9.140625" style="308" customWidth="1"/>
    <col min="11087" max="11264" width="9.140625" style="308"/>
    <col min="11265" max="11266" width="0" style="308" hidden="1" customWidth="1"/>
    <col min="11267" max="11267" width="37.42578125" style="308" customWidth="1"/>
    <col min="11268" max="11268" width="4" style="308" customWidth="1"/>
    <col min="11269" max="11270" width="22.85546875" style="308" customWidth="1"/>
    <col min="11271" max="11271" width="26.7109375" style="308" bestFit="1" customWidth="1"/>
    <col min="11272" max="11286" width="9.140625" style="308"/>
    <col min="11287" max="11288" width="9.85546875" style="308" customWidth="1"/>
    <col min="11289" max="11290" width="9.140625" style="308"/>
    <col min="11291" max="11334" width="0" style="308" hidden="1" customWidth="1"/>
    <col min="11335" max="11342" width="9.140625" style="308" customWidth="1"/>
    <col min="11343" max="11520" width="9.140625" style="308"/>
    <col min="11521" max="11522" width="0" style="308" hidden="1" customWidth="1"/>
    <col min="11523" max="11523" width="37.42578125" style="308" customWidth="1"/>
    <col min="11524" max="11524" width="4" style="308" customWidth="1"/>
    <col min="11525" max="11526" width="22.85546875" style="308" customWidth="1"/>
    <col min="11527" max="11527" width="26.7109375" style="308" bestFit="1" customWidth="1"/>
    <col min="11528" max="11542" width="9.140625" style="308"/>
    <col min="11543" max="11544" width="9.85546875" style="308" customWidth="1"/>
    <col min="11545" max="11546" width="9.140625" style="308"/>
    <col min="11547" max="11590" width="0" style="308" hidden="1" customWidth="1"/>
    <col min="11591" max="11598" width="9.140625" style="308" customWidth="1"/>
    <col min="11599" max="11776" width="9.140625" style="308"/>
    <col min="11777" max="11778" width="0" style="308" hidden="1" customWidth="1"/>
    <col min="11779" max="11779" width="37.42578125" style="308" customWidth="1"/>
    <col min="11780" max="11780" width="4" style="308" customWidth="1"/>
    <col min="11781" max="11782" width="22.85546875" style="308" customWidth="1"/>
    <col min="11783" max="11783" width="26.7109375" style="308" bestFit="1" customWidth="1"/>
    <col min="11784" max="11798" width="9.140625" style="308"/>
    <col min="11799" max="11800" width="9.85546875" style="308" customWidth="1"/>
    <col min="11801" max="11802" width="9.140625" style="308"/>
    <col min="11803" max="11846" width="0" style="308" hidden="1" customWidth="1"/>
    <col min="11847" max="11854" width="9.140625" style="308" customWidth="1"/>
    <col min="11855" max="12032" width="9.140625" style="308"/>
    <col min="12033" max="12034" width="0" style="308" hidden="1" customWidth="1"/>
    <col min="12035" max="12035" width="37.42578125" style="308" customWidth="1"/>
    <col min="12036" max="12036" width="4" style="308" customWidth="1"/>
    <col min="12037" max="12038" width="22.85546875" style="308" customWidth="1"/>
    <col min="12039" max="12039" width="26.7109375" style="308" bestFit="1" customWidth="1"/>
    <col min="12040" max="12054" width="9.140625" style="308"/>
    <col min="12055" max="12056" width="9.85546875" style="308" customWidth="1"/>
    <col min="12057" max="12058" width="9.140625" style="308"/>
    <col min="12059" max="12102" width="0" style="308" hidden="1" customWidth="1"/>
    <col min="12103" max="12110" width="9.140625" style="308" customWidth="1"/>
    <col min="12111" max="12288" width="9.140625" style="308"/>
    <col min="12289" max="12290" width="0" style="308" hidden="1" customWidth="1"/>
    <col min="12291" max="12291" width="37.42578125" style="308" customWidth="1"/>
    <col min="12292" max="12292" width="4" style="308" customWidth="1"/>
    <col min="12293" max="12294" width="22.85546875" style="308" customWidth="1"/>
    <col min="12295" max="12295" width="26.7109375" style="308" bestFit="1" customWidth="1"/>
    <col min="12296" max="12310" width="9.140625" style="308"/>
    <col min="12311" max="12312" width="9.85546875" style="308" customWidth="1"/>
    <col min="12313" max="12314" width="9.140625" style="308"/>
    <col min="12315" max="12358" width="0" style="308" hidden="1" customWidth="1"/>
    <col min="12359" max="12366" width="9.140625" style="308" customWidth="1"/>
    <col min="12367" max="12544" width="9.140625" style="308"/>
    <col min="12545" max="12546" width="0" style="308" hidden="1" customWidth="1"/>
    <col min="12547" max="12547" width="37.42578125" style="308" customWidth="1"/>
    <col min="12548" max="12548" width="4" style="308" customWidth="1"/>
    <col min="12549" max="12550" width="22.85546875" style="308" customWidth="1"/>
    <col min="12551" max="12551" width="26.7109375" style="308" bestFit="1" customWidth="1"/>
    <col min="12552" max="12566" width="9.140625" style="308"/>
    <col min="12567" max="12568" width="9.85546875" style="308" customWidth="1"/>
    <col min="12569" max="12570" width="9.140625" style="308"/>
    <col min="12571" max="12614" width="0" style="308" hidden="1" customWidth="1"/>
    <col min="12615" max="12622" width="9.140625" style="308" customWidth="1"/>
    <col min="12623" max="12800" width="9.140625" style="308"/>
    <col min="12801" max="12802" width="0" style="308" hidden="1" customWidth="1"/>
    <col min="12803" max="12803" width="37.42578125" style="308" customWidth="1"/>
    <col min="12804" max="12804" width="4" style="308" customWidth="1"/>
    <col min="12805" max="12806" width="22.85546875" style="308" customWidth="1"/>
    <col min="12807" max="12807" width="26.7109375" style="308" bestFit="1" customWidth="1"/>
    <col min="12808" max="12822" width="9.140625" style="308"/>
    <col min="12823" max="12824" width="9.85546875" style="308" customWidth="1"/>
    <col min="12825" max="12826" width="9.140625" style="308"/>
    <col min="12827" max="12870" width="0" style="308" hidden="1" customWidth="1"/>
    <col min="12871" max="12878" width="9.140625" style="308" customWidth="1"/>
    <col min="12879" max="13056" width="9.140625" style="308"/>
    <col min="13057" max="13058" width="0" style="308" hidden="1" customWidth="1"/>
    <col min="13059" max="13059" width="37.42578125" style="308" customWidth="1"/>
    <col min="13060" max="13060" width="4" style="308" customWidth="1"/>
    <col min="13061" max="13062" width="22.85546875" style="308" customWidth="1"/>
    <col min="13063" max="13063" width="26.7109375" style="308" bestFit="1" customWidth="1"/>
    <col min="13064" max="13078" width="9.140625" style="308"/>
    <col min="13079" max="13080" width="9.85546875" style="308" customWidth="1"/>
    <col min="13081" max="13082" width="9.140625" style="308"/>
    <col min="13083" max="13126" width="0" style="308" hidden="1" customWidth="1"/>
    <col min="13127" max="13134" width="9.140625" style="308" customWidth="1"/>
    <col min="13135" max="13312" width="9.140625" style="308"/>
    <col min="13313" max="13314" width="0" style="308" hidden="1" customWidth="1"/>
    <col min="13315" max="13315" width="37.42578125" style="308" customWidth="1"/>
    <col min="13316" max="13316" width="4" style="308" customWidth="1"/>
    <col min="13317" max="13318" width="22.85546875" style="308" customWidth="1"/>
    <col min="13319" max="13319" width="26.7109375" style="308" bestFit="1" customWidth="1"/>
    <col min="13320" max="13334" width="9.140625" style="308"/>
    <col min="13335" max="13336" width="9.85546875" style="308" customWidth="1"/>
    <col min="13337" max="13338" width="9.140625" style="308"/>
    <col min="13339" max="13382" width="0" style="308" hidden="1" customWidth="1"/>
    <col min="13383" max="13390" width="9.140625" style="308" customWidth="1"/>
    <col min="13391" max="13568" width="9.140625" style="308"/>
    <col min="13569" max="13570" width="0" style="308" hidden="1" customWidth="1"/>
    <col min="13571" max="13571" width="37.42578125" style="308" customWidth="1"/>
    <col min="13572" max="13572" width="4" style="308" customWidth="1"/>
    <col min="13573" max="13574" width="22.85546875" style="308" customWidth="1"/>
    <col min="13575" max="13575" width="26.7109375" style="308" bestFit="1" customWidth="1"/>
    <col min="13576" max="13590" width="9.140625" style="308"/>
    <col min="13591" max="13592" width="9.85546875" style="308" customWidth="1"/>
    <col min="13593" max="13594" width="9.140625" style="308"/>
    <col min="13595" max="13638" width="0" style="308" hidden="1" customWidth="1"/>
    <col min="13639" max="13646" width="9.140625" style="308" customWidth="1"/>
    <col min="13647" max="13824" width="9.140625" style="308"/>
    <col min="13825" max="13826" width="0" style="308" hidden="1" customWidth="1"/>
    <col min="13827" max="13827" width="37.42578125" style="308" customWidth="1"/>
    <col min="13828" max="13828" width="4" style="308" customWidth="1"/>
    <col min="13829" max="13830" width="22.85546875" style="308" customWidth="1"/>
    <col min="13831" max="13831" width="26.7109375" style="308" bestFit="1" customWidth="1"/>
    <col min="13832" max="13846" width="9.140625" style="308"/>
    <col min="13847" max="13848" width="9.85546875" style="308" customWidth="1"/>
    <col min="13849" max="13850" width="9.140625" style="308"/>
    <col min="13851" max="13894" width="0" style="308" hidden="1" customWidth="1"/>
    <col min="13895" max="13902" width="9.140625" style="308" customWidth="1"/>
    <col min="13903" max="14080" width="9.140625" style="308"/>
    <col min="14081" max="14082" width="0" style="308" hidden="1" customWidth="1"/>
    <col min="14083" max="14083" width="37.42578125" style="308" customWidth="1"/>
    <col min="14084" max="14084" width="4" style="308" customWidth="1"/>
    <col min="14085" max="14086" width="22.85546875" style="308" customWidth="1"/>
    <col min="14087" max="14087" width="26.7109375" style="308" bestFit="1" customWidth="1"/>
    <col min="14088" max="14102" width="9.140625" style="308"/>
    <col min="14103" max="14104" width="9.85546875" style="308" customWidth="1"/>
    <col min="14105" max="14106" width="9.140625" style="308"/>
    <col min="14107" max="14150" width="0" style="308" hidden="1" customWidth="1"/>
    <col min="14151" max="14158" width="9.140625" style="308" customWidth="1"/>
    <col min="14159" max="14336" width="9.140625" style="308"/>
    <col min="14337" max="14338" width="0" style="308" hidden="1" customWidth="1"/>
    <col min="14339" max="14339" width="37.42578125" style="308" customWidth="1"/>
    <col min="14340" max="14340" width="4" style="308" customWidth="1"/>
    <col min="14341" max="14342" width="22.85546875" style="308" customWidth="1"/>
    <col min="14343" max="14343" width="26.7109375" style="308" bestFit="1" customWidth="1"/>
    <col min="14344" max="14358" width="9.140625" style="308"/>
    <col min="14359" max="14360" width="9.85546875" style="308" customWidth="1"/>
    <col min="14361" max="14362" width="9.140625" style="308"/>
    <col min="14363" max="14406" width="0" style="308" hidden="1" customWidth="1"/>
    <col min="14407" max="14414" width="9.140625" style="308" customWidth="1"/>
    <col min="14415" max="14592" width="9.140625" style="308"/>
    <col min="14593" max="14594" width="0" style="308" hidden="1" customWidth="1"/>
    <col min="14595" max="14595" width="37.42578125" style="308" customWidth="1"/>
    <col min="14596" max="14596" width="4" style="308" customWidth="1"/>
    <col min="14597" max="14598" width="22.85546875" style="308" customWidth="1"/>
    <col min="14599" max="14599" width="26.7109375" style="308" bestFit="1" customWidth="1"/>
    <col min="14600" max="14614" width="9.140625" style="308"/>
    <col min="14615" max="14616" width="9.85546875" style="308" customWidth="1"/>
    <col min="14617" max="14618" width="9.140625" style="308"/>
    <col min="14619" max="14662" width="0" style="308" hidden="1" customWidth="1"/>
    <col min="14663" max="14670" width="9.140625" style="308" customWidth="1"/>
    <col min="14671" max="14848" width="9.140625" style="308"/>
    <col min="14849" max="14850" width="0" style="308" hidden="1" customWidth="1"/>
    <col min="14851" max="14851" width="37.42578125" style="308" customWidth="1"/>
    <col min="14852" max="14852" width="4" style="308" customWidth="1"/>
    <col min="14853" max="14854" width="22.85546875" style="308" customWidth="1"/>
    <col min="14855" max="14855" width="26.7109375" style="308" bestFit="1" customWidth="1"/>
    <col min="14856" max="14870" width="9.140625" style="308"/>
    <col min="14871" max="14872" width="9.85546875" style="308" customWidth="1"/>
    <col min="14873" max="14874" width="9.140625" style="308"/>
    <col min="14875" max="14918" width="0" style="308" hidden="1" customWidth="1"/>
    <col min="14919" max="14926" width="9.140625" style="308" customWidth="1"/>
    <col min="14927" max="15104" width="9.140625" style="308"/>
    <col min="15105" max="15106" width="0" style="308" hidden="1" customWidth="1"/>
    <col min="15107" max="15107" width="37.42578125" style="308" customWidth="1"/>
    <col min="15108" max="15108" width="4" style="308" customWidth="1"/>
    <col min="15109" max="15110" width="22.85546875" style="308" customWidth="1"/>
    <col min="15111" max="15111" width="26.7109375" style="308" bestFit="1" customWidth="1"/>
    <col min="15112" max="15126" width="9.140625" style="308"/>
    <col min="15127" max="15128" width="9.85546875" style="308" customWidth="1"/>
    <col min="15129" max="15130" width="9.140625" style="308"/>
    <col min="15131" max="15174" width="0" style="308" hidden="1" customWidth="1"/>
    <col min="15175" max="15182" width="9.140625" style="308" customWidth="1"/>
    <col min="15183" max="15360" width="9.140625" style="308"/>
    <col min="15361" max="15362" width="0" style="308" hidden="1" customWidth="1"/>
    <col min="15363" max="15363" width="37.42578125" style="308" customWidth="1"/>
    <col min="15364" max="15364" width="4" style="308" customWidth="1"/>
    <col min="15365" max="15366" width="22.85546875" style="308" customWidth="1"/>
    <col min="15367" max="15367" width="26.7109375" style="308" bestFit="1" customWidth="1"/>
    <col min="15368" max="15382" width="9.140625" style="308"/>
    <col min="15383" max="15384" width="9.85546875" style="308" customWidth="1"/>
    <col min="15385" max="15386" width="9.140625" style="308"/>
    <col min="15387" max="15430" width="0" style="308" hidden="1" customWidth="1"/>
    <col min="15431" max="15438" width="9.140625" style="308" customWidth="1"/>
    <col min="15439" max="15616" width="9.140625" style="308"/>
    <col min="15617" max="15618" width="0" style="308" hidden="1" customWidth="1"/>
    <col min="15619" max="15619" width="37.42578125" style="308" customWidth="1"/>
    <col min="15620" max="15620" width="4" style="308" customWidth="1"/>
    <col min="15621" max="15622" width="22.85546875" style="308" customWidth="1"/>
    <col min="15623" max="15623" width="26.7109375" style="308" bestFit="1" customWidth="1"/>
    <col min="15624" max="15638" width="9.140625" style="308"/>
    <col min="15639" max="15640" width="9.85546875" style="308" customWidth="1"/>
    <col min="15641" max="15642" width="9.140625" style="308"/>
    <col min="15643" max="15686" width="0" style="308" hidden="1" customWidth="1"/>
    <col min="15687" max="15694" width="9.140625" style="308" customWidth="1"/>
    <col min="15695" max="15872" width="9.140625" style="308"/>
    <col min="15873" max="15874" width="0" style="308" hidden="1" customWidth="1"/>
    <col min="15875" max="15875" width="37.42578125" style="308" customWidth="1"/>
    <col min="15876" max="15876" width="4" style="308" customWidth="1"/>
    <col min="15877" max="15878" width="22.85546875" style="308" customWidth="1"/>
    <col min="15879" max="15879" width="26.7109375" style="308" bestFit="1" customWidth="1"/>
    <col min="15880" max="15894" width="9.140625" style="308"/>
    <col min="15895" max="15896" width="9.85546875" style="308" customWidth="1"/>
    <col min="15897" max="15898" width="9.140625" style="308"/>
    <col min="15899" max="15942" width="0" style="308" hidden="1" customWidth="1"/>
    <col min="15943" max="15950" width="9.140625" style="308" customWidth="1"/>
    <col min="15951" max="16128" width="9.140625" style="308"/>
    <col min="16129" max="16130" width="0" style="308" hidden="1" customWidth="1"/>
    <col min="16131" max="16131" width="37.42578125" style="308" customWidth="1"/>
    <col min="16132" max="16132" width="4" style="308" customWidth="1"/>
    <col min="16133" max="16134" width="22.85546875" style="308" customWidth="1"/>
    <col min="16135" max="16135" width="26.7109375" style="308" bestFit="1" customWidth="1"/>
    <col min="16136" max="16150" width="9.140625" style="308"/>
    <col min="16151" max="16152" width="9.85546875" style="308" customWidth="1"/>
    <col min="16153" max="16154" width="9.140625" style="308"/>
    <col min="16155" max="16198" width="0" style="308" hidden="1" customWidth="1"/>
    <col min="16199" max="16206" width="9.140625" style="308" customWidth="1"/>
    <col min="16207" max="16384" width="9.140625" style="308"/>
  </cols>
  <sheetData>
    <row r="1" spans="1:54" ht="33" customHeight="1">
      <c r="A1" s="318"/>
      <c r="B1" s="173"/>
      <c r="C1" s="406" t="s">
        <v>2436</v>
      </c>
      <c r="D1" s="320"/>
      <c r="E1" s="320"/>
      <c r="F1" s="320"/>
      <c r="AA1" s="833" t="s">
        <v>968</v>
      </c>
      <c r="AZ1" s="308" t="s">
        <v>968</v>
      </c>
      <c r="BA1" s="308" t="s">
        <v>1056</v>
      </c>
      <c r="BB1" s="308" t="s">
        <v>1686</v>
      </c>
    </row>
    <row r="2" spans="1:54" ht="12.75" hidden="1" customHeight="1">
      <c r="A2" s="505" t="s">
        <v>741</v>
      </c>
      <c r="B2" s="11"/>
      <c r="C2" s="59"/>
      <c r="D2" s="320"/>
      <c r="E2" s="451" t="s">
        <v>583</v>
      </c>
      <c r="F2" s="451" t="s">
        <v>1222</v>
      </c>
    </row>
    <row r="3" spans="1:54" ht="21" customHeight="1" thickBot="1">
      <c r="A3" s="506" t="s">
        <v>1389</v>
      </c>
      <c r="B3" s="18" t="s">
        <v>538</v>
      </c>
      <c r="C3" s="1265" t="s">
        <v>2129</v>
      </c>
      <c r="D3" s="320"/>
      <c r="E3" s="322"/>
      <c r="F3" s="323"/>
    </row>
    <row r="4" spans="1:54" ht="20.100000000000001" customHeight="1" thickTop="1">
      <c r="A4" s="418" t="s">
        <v>1302</v>
      </c>
      <c r="B4" s="418" t="s">
        <v>1303</v>
      </c>
      <c r="C4" s="293">
        <f>ChosenYear</f>
        <v>2013</v>
      </c>
      <c r="D4" s="324"/>
      <c r="E4" s="1167" t="s">
        <v>2410</v>
      </c>
      <c r="F4" s="1168" t="s">
        <v>2411</v>
      </c>
      <c r="AC4" s="1182" t="s">
        <v>365</v>
      </c>
      <c r="AD4" s="1182" t="s">
        <v>366</v>
      </c>
    </row>
    <row r="5" spans="1:54" ht="20.100000000000001" customHeight="1" thickBot="1">
      <c r="A5" s="419" t="s">
        <v>538</v>
      </c>
      <c r="B5" s="419" t="s">
        <v>539</v>
      </c>
      <c r="C5" s="338"/>
      <c r="D5" s="340"/>
      <c r="E5" s="1147" t="s">
        <v>2387</v>
      </c>
      <c r="F5" s="1147" t="s">
        <v>2388</v>
      </c>
      <c r="G5" s="326"/>
    </row>
    <row r="6" spans="1:54" ht="19.5" customHeight="1" thickBot="1">
      <c r="A6" s="18" t="s">
        <v>288</v>
      </c>
      <c r="B6" s="18" t="s">
        <v>615</v>
      </c>
      <c r="C6" s="1183" t="s">
        <v>2437</v>
      </c>
      <c r="D6" s="444">
        <v>1</v>
      </c>
      <c r="E6" s="528">
        <f>SUM(E7:E21)</f>
        <v>0</v>
      </c>
      <c r="F6" s="529">
        <f>SUM(F7:F21)</f>
        <v>0</v>
      </c>
      <c r="AA6" s="834" t="s">
        <v>130</v>
      </c>
      <c r="AB6" s="422"/>
      <c r="AC6" s="1184">
        <f>SUM(AC7:AC21)</f>
        <v>0</v>
      </c>
      <c r="AD6" s="1185">
        <f>SUM(AD7:AD21)</f>
        <v>0</v>
      </c>
      <c r="AZ6" s="308" t="s">
        <v>130</v>
      </c>
      <c r="BA6" s="308" t="s">
        <v>1105</v>
      </c>
      <c r="BB6" s="308" t="s">
        <v>1687</v>
      </c>
    </row>
    <row r="7" spans="1:54" ht="19.5" customHeight="1">
      <c r="A7" s="18" t="s">
        <v>1005</v>
      </c>
      <c r="B7" s="18" t="s">
        <v>615</v>
      </c>
      <c r="C7" s="1186" t="s">
        <v>2438</v>
      </c>
      <c r="D7" s="328">
        <v>2</v>
      </c>
      <c r="E7" s="915">
        <v>0</v>
      </c>
      <c r="F7" s="916">
        <v>0</v>
      </c>
      <c r="W7" s="321"/>
      <c r="AA7" s="835" t="s">
        <v>135</v>
      </c>
      <c r="AB7" s="422"/>
      <c r="AC7" s="1187">
        <v>0</v>
      </c>
      <c r="AD7" s="1187">
        <v>0</v>
      </c>
      <c r="AZ7" s="308" t="s">
        <v>135</v>
      </c>
      <c r="BA7" s="308" t="s">
        <v>806</v>
      </c>
      <c r="BB7" s="308" t="s">
        <v>1688</v>
      </c>
    </row>
    <row r="8" spans="1:54" ht="19.5" customHeight="1">
      <c r="A8" s="18" t="s">
        <v>884</v>
      </c>
      <c r="B8" s="18" t="s">
        <v>615</v>
      </c>
      <c r="C8" s="1186" t="s">
        <v>2439</v>
      </c>
      <c r="D8" s="328">
        <v>3</v>
      </c>
      <c r="E8" s="917">
        <v>0</v>
      </c>
      <c r="F8" s="918">
        <v>0</v>
      </c>
      <c r="W8" s="321"/>
      <c r="AA8" s="835" t="s">
        <v>136</v>
      </c>
      <c r="AB8" s="422"/>
      <c r="AC8" s="1187">
        <v>0</v>
      </c>
      <c r="AD8" s="1187">
        <v>0</v>
      </c>
      <c r="AZ8" s="308" t="s">
        <v>136</v>
      </c>
      <c r="BA8" s="308" t="s">
        <v>807</v>
      </c>
      <c r="BB8" s="308" t="s">
        <v>1689</v>
      </c>
    </row>
    <row r="9" spans="1:54" ht="19.5" customHeight="1">
      <c r="A9" s="18" t="s">
        <v>298</v>
      </c>
      <c r="B9" s="18" t="s">
        <v>615</v>
      </c>
      <c r="C9" s="1186" t="s">
        <v>2440</v>
      </c>
      <c r="D9" s="328">
        <v>4</v>
      </c>
      <c r="E9" s="919">
        <v>0</v>
      </c>
      <c r="F9" s="920">
        <v>0</v>
      </c>
      <c r="AA9" s="835" t="s">
        <v>137</v>
      </c>
      <c r="AB9" s="422"/>
      <c r="AC9" s="1187">
        <v>0</v>
      </c>
      <c r="AD9" s="1187">
        <v>0</v>
      </c>
      <c r="AZ9" s="308" t="s">
        <v>137</v>
      </c>
      <c r="BA9" s="308" t="s">
        <v>808</v>
      </c>
      <c r="BB9" s="308" t="s">
        <v>1690</v>
      </c>
    </row>
    <row r="10" spans="1:54" ht="19.5" customHeight="1">
      <c r="A10" s="18" t="s">
        <v>299</v>
      </c>
      <c r="B10" s="18" t="s">
        <v>615</v>
      </c>
      <c r="C10" s="1188" t="s">
        <v>2441</v>
      </c>
      <c r="D10" s="328">
        <v>5</v>
      </c>
      <c r="E10" s="919">
        <v>0</v>
      </c>
      <c r="F10" s="920">
        <v>0</v>
      </c>
      <c r="AA10" s="835" t="s">
        <v>138</v>
      </c>
      <c r="AB10" s="422"/>
      <c r="AC10" s="1187">
        <v>0</v>
      </c>
      <c r="AD10" s="1187">
        <v>0</v>
      </c>
      <c r="AZ10" s="308" t="s">
        <v>138</v>
      </c>
      <c r="BA10" s="308" t="s">
        <v>959</v>
      </c>
      <c r="BB10" s="308" t="s">
        <v>1691</v>
      </c>
    </row>
    <row r="11" spans="1:54" ht="19.5" customHeight="1">
      <c r="A11" s="18" t="s">
        <v>301</v>
      </c>
      <c r="B11" s="18" t="s">
        <v>615</v>
      </c>
      <c r="C11" s="1189" t="s">
        <v>2442</v>
      </c>
      <c r="D11" s="328">
        <v>6</v>
      </c>
      <c r="E11" s="919">
        <v>0</v>
      </c>
      <c r="F11" s="920">
        <v>0</v>
      </c>
      <c r="AA11" s="835" t="s">
        <v>139</v>
      </c>
      <c r="AB11" s="422"/>
      <c r="AC11" s="1187">
        <v>0</v>
      </c>
      <c r="AD11" s="1187">
        <v>0</v>
      </c>
      <c r="AZ11" s="308" t="s">
        <v>139</v>
      </c>
      <c r="BA11" s="308" t="s">
        <v>810</v>
      </c>
      <c r="BB11" s="308" t="s">
        <v>1692</v>
      </c>
    </row>
    <row r="12" spans="1:54" ht="19.5" customHeight="1">
      <c r="A12" s="18" t="s">
        <v>300</v>
      </c>
      <c r="B12" s="18" t="s">
        <v>615</v>
      </c>
      <c r="C12" s="1186" t="s">
        <v>2443</v>
      </c>
      <c r="D12" s="328">
        <v>7</v>
      </c>
      <c r="E12" s="915">
        <v>0</v>
      </c>
      <c r="F12" s="920">
        <v>0</v>
      </c>
      <c r="AA12" s="835" t="s">
        <v>140</v>
      </c>
      <c r="AB12" s="422"/>
      <c r="AC12" s="1187">
        <v>0</v>
      </c>
      <c r="AD12" s="1187">
        <v>0</v>
      </c>
      <c r="AZ12" s="308" t="s">
        <v>140</v>
      </c>
      <c r="BA12" s="308" t="s">
        <v>809</v>
      </c>
      <c r="BB12" s="308" t="s">
        <v>1693</v>
      </c>
    </row>
    <row r="13" spans="1:54" ht="19.5" customHeight="1">
      <c r="A13" s="422" t="s">
        <v>1049</v>
      </c>
      <c r="B13" s="18" t="s">
        <v>615</v>
      </c>
      <c r="C13" s="1190" t="s">
        <v>2444</v>
      </c>
      <c r="D13" s="445">
        <v>8</v>
      </c>
      <c r="E13" s="919">
        <v>0</v>
      </c>
      <c r="F13" s="920">
        <v>0</v>
      </c>
      <c r="AA13" s="835" t="s">
        <v>141</v>
      </c>
      <c r="AB13" s="422"/>
      <c r="AC13" s="1187">
        <v>0</v>
      </c>
      <c r="AD13" s="1187">
        <v>0</v>
      </c>
      <c r="AZ13" s="308" t="s">
        <v>141</v>
      </c>
      <c r="BA13" s="308" t="s">
        <v>1146</v>
      </c>
      <c r="BB13" s="308" t="s">
        <v>1694</v>
      </c>
    </row>
    <row r="14" spans="1:54" ht="19.5" customHeight="1">
      <c r="A14" s="18" t="s">
        <v>302</v>
      </c>
      <c r="B14" s="18" t="s">
        <v>615</v>
      </c>
      <c r="C14" s="1189" t="s">
        <v>2445</v>
      </c>
      <c r="D14" s="445">
        <v>9</v>
      </c>
      <c r="E14" s="919">
        <v>0</v>
      </c>
      <c r="F14" s="920">
        <v>0</v>
      </c>
      <c r="AA14" s="835" t="s">
        <v>142</v>
      </c>
      <c r="AB14" s="422"/>
      <c r="AC14" s="1187">
        <v>0</v>
      </c>
      <c r="AD14" s="1187">
        <v>0</v>
      </c>
      <c r="AZ14" s="308" t="s">
        <v>142</v>
      </c>
      <c r="BA14" s="308" t="s">
        <v>811</v>
      </c>
      <c r="BB14" s="308" t="s">
        <v>1695</v>
      </c>
    </row>
    <row r="15" spans="1:54" ht="19.5" customHeight="1">
      <c r="A15" s="18" t="s">
        <v>303</v>
      </c>
      <c r="B15" s="18" t="s">
        <v>615</v>
      </c>
      <c r="C15" s="1190" t="s">
        <v>2446</v>
      </c>
      <c r="D15" s="445">
        <v>10</v>
      </c>
      <c r="E15" s="919">
        <v>0</v>
      </c>
      <c r="F15" s="920">
        <v>0</v>
      </c>
      <c r="AA15" s="835" t="s">
        <v>143</v>
      </c>
      <c r="AB15" s="422"/>
      <c r="AC15" s="1187">
        <v>0</v>
      </c>
      <c r="AD15" s="1187">
        <v>0</v>
      </c>
      <c r="AZ15" s="308" t="s">
        <v>143</v>
      </c>
      <c r="BA15" s="308" t="s">
        <v>812</v>
      </c>
      <c r="BB15" s="308" t="s">
        <v>1696</v>
      </c>
    </row>
    <row r="16" spans="1:54" ht="19.5" customHeight="1">
      <c r="A16" s="422" t="s">
        <v>1050</v>
      </c>
      <c r="B16" s="422" t="s">
        <v>615</v>
      </c>
      <c r="C16" s="1191" t="s">
        <v>2447</v>
      </c>
      <c r="D16" s="445">
        <v>11</v>
      </c>
      <c r="E16" s="921">
        <v>0</v>
      </c>
      <c r="F16" s="922">
        <v>0</v>
      </c>
      <c r="AA16" s="835" t="s">
        <v>144</v>
      </c>
      <c r="AB16" s="422"/>
      <c r="AC16" s="1187">
        <v>0</v>
      </c>
      <c r="AD16" s="1187">
        <v>0</v>
      </c>
      <c r="AZ16" s="308" t="s">
        <v>144</v>
      </c>
      <c r="BA16" s="308" t="s">
        <v>1147</v>
      </c>
      <c r="BB16" s="308" t="s">
        <v>1697</v>
      </c>
    </row>
    <row r="17" spans="1:54" ht="19.5" customHeight="1">
      <c r="A17" s="422" t="s">
        <v>1051</v>
      </c>
      <c r="B17" s="422" t="s">
        <v>615</v>
      </c>
      <c r="C17" s="1191" t="s">
        <v>2448</v>
      </c>
      <c r="D17" s="445">
        <v>12</v>
      </c>
      <c r="E17" s="921">
        <v>0</v>
      </c>
      <c r="F17" s="922">
        <v>0</v>
      </c>
      <c r="AA17" s="835" t="s">
        <v>145</v>
      </c>
      <c r="AB17" s="422"/>
      <c r="AC17" s="1187">
        <v>0</v>
      </c>
      <c r="AD17" s="1187">
        <v>0</v>
      </c>
      <c r="AZ17" s="308" t="s">
        <v>145</v>
      </c>
      <c r="BA17" s="308" t="s">
        <v>1135</v>
      </c>
      <c r="BB17" s="308" t="s">
        <v>1698</v>
      </c>
    </row>
    <row r="18" spans="1:54" ht="19.5" customHeight="1">
      <c r="A18" s="422" t="s">
        <v>1052</v>
      </c>
      <c r="B18" s="422" t="s">
        <v>615</v>
      </c>
      <c r="C18" s="1191" t="s">
        <v>2449</v>
      </c>
      <c r="D18" s="445">
        <v>13</v>
      </c>
      <c r="E18" s="921">
        <v>0</v>
      </c>
      <c r="F18" s="922">
        <v>0</v>
      </c>
      <c r="AA18" s="835" t="s">
        <v>146</v>
      </c>
      <c r="AB18" s="422"/>
      <c r="AC18" s="1187">
        <v>0</v>
      </c>
      <c r="AD18" s="1187">
        <v>0</v>
      </c>
      <c r="AZ18" s="308" t="s">
        <v>146</v>
      </c>
      <c r="BA18" s="308" t="s">
        <v>865</v>
      </c>
      <c r="BB18" s="308" t="s">
        <v>1699</v>
      </c>
    </row>
    <row r="19" spans="1:54" ht="19.5" customHeight="1">
      <c r="A19" s="422" t="s">
        <v>885</v>
      </c>
      <c r="B19" s="422" t="s">
        <v>615</v>
      </c>
      <c r="C19" s="1191" t="s">
        <v>2450</v>
      </c>
      <c r="D19" s="445">
        <v>14</v>
      </c>
      <c r="E19" s="921">
        <v>0</v>
      </c>
      <c r="F19" s="922">
        <v>0</v>
      </c>
      <c r="W19" s="321"/>
      <c r="AA19" s="835" t="s">
        <v>147</v>
      </c>
      <c r="AB19" s="422"/>
      <c r="AC19" s="1187">
        <v>0</v>
      </c>
      <c r="AD19" s="1187">
        <v>0</v>
      </c>
      <c r="AZ19" s="308" t="s">
        <v>147</v>
      </c>
      <c r="BA19" s="308" t="s">
        <v>873</v>
      </c>
      <c r="BB19" s="308" t="s">
        <v>1700</v>
      </c>
    </row>
    <row r="20" spans="1:54" ht="19.5" customHeight="1">
      <c r="A20" s="422" t="s">
        <v>333</v>
      </c>
      <c r="B20" s="422" t="s">
        <v>615</v>
      </c>
      <c r="C20" s="1191" t="s">
        <v>2186</v>
      </c>
      <c r="D20" s="445">
        <v>15</v>
      </c>
      <c r="E20" s="921">
        <v>0</v>
      </c>
      <c r="F20" s="922">
        <v>0</v>
      </c>
      <c r="AA20" s="835" t="s">
        <v>148</v>
      </c>
      <c r="AB20" s="422"/>
      <c r="AC20" s="1187">
        <v>0</v>
      </c>
      <c r="AD20" s="1187">
        <v>0</v>
      </c>
      <c r="AZ20" s="308" t="s">
        <v>148</v>
      </c>
      <c r="BA20" s="308" t="s">
        <v>874</v>
      </c>
      <c r="BB20" s="308" t="s">
        <v>1701</v>
      </c>
    </row>
    <row r="21" spans="1:54" ht="19.5" customHeight="1" thickBot="1">
      <c r="A21" s="18" t="s">
        <v>1267</v>
      </c>
      <c r="B21" s="18" t="s">
        <v>615</v>
      </c>
      <c r="C21" s="1192" t="s">
        <v>2451</v>
      </c>
      <c r="D21" s="446">
        <v>16</v>
      </c>
      <c r="E21" s="923">
        <v>0</v>
      </c>
      <c r="F21" s="924">
        <v>0</v>
      </c>
      <c r="AA21" s="836" t="s">
        <v>1182</v>
      </c>
      <c r="AB21" s="422"/>
      <c r="AC21" s="1193">
        <v>0</v>
      </c>
      <c r="AD21" s="1193">
        <v>0</v>
      </c>
      <c r="AZ21" s="308" t="s">
        <v>1182</v>
      </c>
      <c r="BA21" s="308" t="s">
        <v>813</v>
      </c>
      <c r="BB21" s="308" t="s">
        <v>1681</v>
      </c>
    </row>
    <row r="22" spans="1:54" ht="19.5" customHeight="1" thickTop="1" thickBot="1">
      <c r="B22" s="321"/>
      <c r="C22" s="1194"/>
      <c r="D22" s="447"/>
      <c r="E22" s="327"/>
      <c r="F22" s="327"/>
      <c r="AA22" s="837"/>
      <c r="AB22" s="422"/>
      <c r="AC22" s="422"/>
      <c r="AD22" s="422"/>
    </row>
    <row r="23" spans="1:54" ht="19.5" customHeight="1" thickTop="1">
      <c r="A23" s="18" t="s">
        <v>289</v>
      </c>
      <c r="B23" s="18" t="s">
        <v>615</v>
      </c>
      <c r="C23" s="1195" t="s">
        <v>2188</v>
      </c>
      <c r="D23" s="448">
        <v>17</v>
      </c>
      <c r="E23" s="528">
        <f>SUM(E24:E36)</f>
        <v>0</v>
      </c>
      <c r="F23" s="529">
        <f>SUM(F24:F36)</f>
        <v>0</v>
      </c>
      <c r="AA23" s="838" t="s">
        <v>131</v>
      </c>
      <c r="AB23" s="422"/>
      <c r="AC23" s="1196">
        <f>SUM(AC24:AC36)</f>
        <v>0</v>
      </c>
      <c r="AD23" s="1196">
        <f>SUM(AD24:AD36)</f>
        <v>0</v>
      </c>
      <c r="AZ23" s="308" t="s">
        <v>131</v>
      </c>
      <c r="BA23" s="308" t="s">
        <v>814</v>
      </c>
      <c r="BB23" s="308" t="s">
        <v>1702</v>
      </c>
    </row>
    <row r="24" spans="1:54" ht="19.5" customHeight="1">
      <c r="A24" s="18" t="s">
        <v>1268</v>
      </c>
      <c r="B24" s="18" t="s">
        <v>615</v>
      </c>
      <c r="C24" s="1188" t="s">
        <v>2189</v>
      </c>
      <c r="D24" s="328">
        <v>18</v>
      </c>
      <c r="E24" s="915">
        <v>0</v>
      </c>
      <c r="F24" s="925">
        <v>0</v>
      </c>
      <c r="AA24" s="835" t="s">
        <v>158</v>
      </c>
      <c r="AB24" s="422"/>
      <c r="AC24" s="1187">
        <v>0</v>
      </c>
      <c r="AD24" s="1187">
        <v>0</v>
      </c>
      <c r="AZ24" s="308" t="s">
        <v>158</v>
      </c>
      <c r="BA24" s="308" t="s">
        <v>815</v>
      </c>
      <c r="BB24" s="308" t="s">
        <v>1703</v>
      </c>
    </row>
    <row r="25" spans="1:54" ht="19.5" customHeight="1">
      <c r="A25" s="18" t="s">
        <v>1269</v>
      </c>
      <c r="B25" s="18" t="s">
        <v>615</v>
      </c>
      <c r="C25" s="1189" t="s">
        <v>2452</v>
      </c>
      <c r="D25" s="328">
        <v>19</v>
      </c>
      <c r="E25" s="915">
        <v>0</v>
      </c>
      <c r="F25" s="916">
        <v>0</v>
      </c>
      <c r="AA25" s="835" t="s">
        <v>45</v>
      </c>
      <c r="AB25" s="422"/>
      <c r="AC25" s="1187">
        <v>0</v>
      </c>
      <c r="AD25" s="1187">
        <v>0</v>
      </c>
      <c r="AZ25" s="308" t="s">
        <v>45</v>
      </c>
      <c r="BA25" s="308" t="s">
        <v>816</v>
      </c>
      <c r="BB25" s="308" t="s">
        <v>1704</v>
      </c>
    </row>
    <row r="26" spans="1:54" ht="19.5" customHeight="1">
      <c r="A26" s="18" t="s">
        <v>1270</v>
      </c>
      <c r="B26" s="18" t="s">
        <v>615</v>
      </c>
      <c r="C26" s="1186" t="s">
        <v>2191</v>
      </c>
      <c r="D26" s="328">
        <v>20</v>
      </c>
      <c r="E26" s="915">
        <v>0</v>
      </c>
      <c r="F26" s="916">
        <v>0</v>
      </c>
      <c r="AA26" s="835" t="s">
        <v>149</v>
      </c>
      <c r="AB26" s="422"/>
      <c r="AC26" s="1187">
        <v>0</v>
      </c>
      <c r="AD26" s="1187">
        <v>0</v>
      </c>
      <c r="AZ26" s="308" t="s">
        <v>149</v>
      </c>
      <c r="BA26" s="308" t="s">
        <v>817</v>
      </c>
      <c r="BB26" s="308" t="s">
        <v>1705</v>
      </c>
    </row>
    <row r="27" spans="1:54" ht="19.5" customHeight="1">
      <c r="A27" s="18" t="s">
        <v>1271</v>
      </c>
      <c r="B27" s="18" t="s">
        <v>615</v>
      </c>
      <c r="C27" s="1186" t="s">
        <v>2192</v>
      </c>
      <c r="D27" s="328">
        <v>21</v>
      </c>
      <c r="E27" s="915">
        <v>0</v>
      </c>
      <c r="F27" s="916">
        <v>0</v>
      </c>
      <c r="AA27" s="835" t="s">
        <v>150</v>
      </c>
      <c r="AB27" s="422"/>
      <c r="AC27" s="1187">
        <v>0</v>
      </c>
      <c r="AD27" s="1187">
        <v>0</v>
      </c>
      <c r="AZ27" s="308" t="s">
        <v>150</v>
      </c>
      <c r="BA27" s="308" t="s">
        <v>1045</v>
      </c>
      <c r="BB27" s="308" t="s">
        <v>1706</v>
      </c>
    </row>
    <row r="28" spans="1:54" ht="19.5" customHeight="1">
      <c r="A28" s="18" t="s">
        <v>1272</v>
      </c>
      <c r="B28" s="18" t="s">
        <v>615</v>
      </c>
      <c r="C28" s="1186" t="s">
        <v>2193</v>
      </c>
      <c r="D28" s="328">
        <v>22</v>
      </c>
      <c r="E28" s="915">
        <v>0</v>
      </c>
      <c r="F28" s="916">
        <v>0</v>
      </c>
      <c r="AA28" s="835" t="s">
        <v>151</v>
      </c>
      <c r="AB28" s="422"/>
      <c r="AC28" s="1187">
        <v>0</v>
      </c>
      <c r="AD28" s="1187">
        <v>0</v>
      </c>
      <c r="AZ28" s="308" t="s">
        <v>151</v>
      </c>
      <c r="BA28" s="308" t="s">
        <v>1046</v>
      </c>
      <c r="BB28" s="308" t="s">
        <v>1707</v>
      </c>
    </row>
    <row r="29" spans="1:54" ht="19.5" customHeight="1">
      <c r="A29" s="18" t="s">
        <v>1273</v>
      </c>
      <c r="B29" s="18" t="s">
        <v>615</v>
      </c>
      <c r="C29" s="1197" t="s">
        <v>2453</v>
      </c>
      <c r="D29" s="448">
        <v>23</v>
      </c>
      <c r="E29" s="926">
        <v>0</v>
      </c>
      <c r="F29" s="927">
        <v>0</v>
      </c>
      <c r="AA29" s="835" t="s">
        <v>804</v>
      </c>
      <c r="AB29" s="422"/>
      <c r="AC29" s="1187">
        <v>0</v>
      </c>
      <c r="AD29" s="1187">
        <v>0</v>
      </c>
      <c r="AZ29" s="308" t="s">
        <v>804</v>
      </c>
      <c r="BA29" s="308" t="s">
        <v>1047</v>
      </c>
      <c r="BB29" s="308" t="s">
        <v>1708</v>
      </c>
    </row>
    <row r="30" spans="1:54" ht="19.5" customHeight="1">
      <c r="A30" s="18" t="s">
        <v>1274</v>
      </c>
      <c r="B30" s="18" t="s">
        <v>615</v>
      </c>
      <c r="C30" s="1198" t="s">
        <v>2454</v>
      </c>
      <c r="D30" s="328">
        <v>24</v>
      </c>
      <c r="E30" s="915">
        <v>0</v>
      </c>
      <c r="F30" s="925">
        <v>0</v>
      </c>
      <c r="AA30" s="839" t="s">
        <v>152</v>
      </c>
      <c r="AB30" s="422"/>
      <c r="AC30" s="1187">
        <v>0</v>
      </c>
      <c r="AD30" s="1187">
        <v>0</v>
      </c>
      <c r="AZ30" s="308" t="s">
        <v>152</v>
      </c>
      <c r="BA30" s="308" t="s">
        <v>1043</v>
      </c>
      <c r="BB30" s="308" t="s">
        <v>1709</v>
      </c>
    </row>
    <row r="31" spans="1:54" ht="19.5" customHeight="1">
      <c r="A31" s="18" t="s">
        <v>1275</v>
      </c>
      <c r="B31" s="18" t="s">
        <v>615</v>
      </c>
      <c r="C31" s="1199" t="s">
        <v>2196</v>
      </c>
      <c r="D31" s="328">
        <v>25</v>
      </c>
      <c r="E31" s="915">
        <v>0</v>
      </c>
      <c r="F31" s="925">
        <v>0</v>
      </c>
      <c r="AA31" s="835" t="s">
        <v>153</v>
      </c>
      <c r="AB31" s="422"/>
      <c r="AC31" s="1187">
        <v>0</v>
      </c>
      <c r="AD31" s="1187">
        <v>0</v>
      </c>
      <c r="AZ31" s="308" t="s">
        <v>153</v>
      </c>
      <c r="BA31" s="308" t="s">
        <v>608</v>
      </c>
      <c r="BB31" s="308" t="s">
        <v>1710</v>
      </c>
    </row>
    <row r="32" spans="1:54" ht="19.5" customHeight="1">
      <c r="A32" s="18" t="s">
        <v>1276</v>
      </c>
      <c r="B32" s="18" t="s">
        <v>615</v>
      </c>
      <c r="C32" s="1199" t="s">
        <v>2197</v>
      </c>
      <c r="D32" s="328">
        <v>26</v>
      </c>
      <c r="E32" s="915">
        <v>0</v>
      </c>
      <c r="F32" s="925">
        <v>0</v>
      </c>
      <c r="AA32" s="835" t="s">
        <v>154</v>
      </c>
      <c r="AB32" s="422"/>
      <c r="AC32" s="1187">
        <v>0</v>
      </c>
      <c r="AD32" s="1187">
        <v>0</v>
      </c>
      <c r="AZ32" s="308" t="s">
        <v>154</v>
      </c>
      <c r="BA32" s="308" t="s">
        <v>609</v>
      </c>
      <c r="BB32" s="308" t="s">
        <v>1711</v>
      </c>
    </row>
    <row r="33" spans="1:76" ht="19.5" customHeight="1">
      <c r="A33" s="18" t="s">
        <v>1277</v>
      </c>
      <c r="B33" s="18" t="s">
        <v>615</v>
      </c>
      <c r="C33" s="1199" t="s">
        <v>2198</v>
      </c>
      <c r="D33" s="328">
        <v>27</v>
      </c>
      <c r="E33" s="915">
        <v>0</v>
      </c>
      <c r="F33" s="925">
        <v>0</v>
      </c>
      <c r="AA33" s="835" t="s">
        <v>155</v>
      </c>
      <c r="AB33" s="422"/>
      <c r="AC33" s="1187">
        <v>0</v>
      </c>
      <c r="AD33" s="1187">
        <v>0</v>
      </c>
      <c r="AZ33" s="308" t="s">
        <v>155</v>
      </c>
      <c r="BA33" s="308" t="s">
        <v>610</v>
      </c>
      <c r="BB33" s="308" t="s">
        <v>1712</v>
      </c>
    </row>
    <row r="34" spans="1:76" ht="19.5" customHeight="1">
      <c r="A34" s="18" t="s">
        <v>1278</v>
      </c>
      <c r="B34" s="18" t="s">
        <v>615</v>
      </c>
      <c r="C34" s="1199" t="s">
        <v>2199</v>
      </c>
      <c r="D34" s="328">
        <v>28</v>
      </c>
      <c r="E34" s="915">
        <v>0</v>
      </c>
      <c r="F34" s="925">
        <v>0</v>
      </c>
      <c r="AA34" s="835" t="s">
        <v>805</v>
      </c>
      <c r="AB34" s="422"/>
      <c r="AC34" s="1187">
        <v>0</v>
      </c>
      <c r="AD34" s="1187">
        <v>0</v>
      </c>
      <c r="AZ34" s="308" t="s">
        <v>805</v>
      </c>
      <c r="BA34" s="308" t="s">
        <v>805</v>
      </c>
      <c r="BB34" s="308" t="s">
        <v>1713</v>
      </c>
    </row>
    <row r="35" spans="1:76" ht="19.5" customHeight="1">
      <c r="A35" s="18" t="s">
        <v>1279</v>
      </c>
      <c r="B35" s="18" t="s">
        <v>615</v>
      </c>
      <c r="C35" s="1199" t="s">
        <v>2200</v>
      </c>
      <c r="D35" s="328">
        <v>29</v>
      </c>
      <c r="E35" s="915">
        <v>0</v>
      </c>
      <c r="F35" s="925">
        <v>0</v>
      </c>
      <c r="AA35" s="835" t="s">
        <v>156</v>
      </c>
      <c r="AB35" s="422"/>
      <c r="AC35" s="1187">
        <v>0</v>
      </c>
      <c r="AD35" s="1187">
        <v>0</v>
      </c>
      <c r="AZ35" s="308" t="s">
        <v>156</v>
      </c>
      <c r="BA35" s="308" t="s">
        <v>611</v>
      </c>
      <c r="BB35" s="308" t="s">
        <v>1714</v>
      </c>
    </row>
    <row r="36" spans="1:76" ht="19.5" customHeight="1" thickBot="1">
      <c r="A36" s="18" t="s">
        <v>1280</v>
      </c>
      <c r="B36" s="18" t="s">
        <v>615</v>
      </c>
      <c r="C36" s="1200" t="s">
        <v>2455</v>
      </c>
      <c r="D36" s="446">
        <v>30</v>
      </c>
      <c r="E36" s="923">
        <v>0</v>
      </c>
      <c r="F36" s="928">
        <v>0</v>
      </c>
      <c r="AA36" s="836" t="s">
        <v>1094</v>
      </c>
      <c r="AB36" s="422"/>
      <c r="AC36" s="1193">
        <v>0</v>
      </c>
      <c r="AD36" s="1193">
        <v>0</v>
      </c>
      <c r="AZ36" s="308" t="s">
        <v>1094</v>
      </c>
      <c r="BA36" s="308" t="s">
        <v>612</v>
      </c>
      <c r="BB36" s="308" t="s">
        <v>1715</v>
      </c>
    </row>
    <row r="37" spans="1:76" ht="8.1" customHeight="1" thickTop="1" thickBot="1">
      <c r="C37" s="449"/>
      <c r="D37" s="329"/>
      <c r="E37" s="329"/>
      <c r="F37" s="329"/>
      <c r="G37" s="326"/>
      <c r="AA37" s="837"/>
      <c r="AB37" s="422"/>
      <c r="AC37" s="422"/>
      <c r="AD37" s="422"/>
    </row>
    <row r="38" spans="1:76" ht="20.100000000000001" customHeight="1" thickTop="1" thickBot="1">
      <c r="C38" s="450" t="str">
        <f>INDEX(LangT4C,,Lang)</f>
        <v>Source(s) of shown data:</v>
      </c>
      <c r="D38" s="306"/>
      <c r="E38" s="165"/>
      <c r="F38" s="166"/>
      <c r="G38" s="326" t="s">
        <v>768</v>
      </c>
      <c r="AA38" s="840" t="s">
        <v>767</v>
      </c>
      <c r="AB38" s="422"/>
      <c r="AC38" s="1182"/>
      <c r="AD38" s="1182"/>
      <c r="AZ38" s="308" t="s">
        <v>767</v>
      </c>
      <c r="BA38" s="308" t="s">
        <v>363</v>
      </c>
      <c r="BB38" s="308" t="s">
        <v>1643</v>
      </c>
    </row>
    <row r="39" spans="1:76" ht="15" customHeight="1" thickTop="1">
      <c r="C39" s="298" t="str">
        <f>INDEX(LangT4C,,Lang)</f>
        <v>Column B : Report only heat purchased from third parties.</v>
      </c>
      <c r="D39" s="307"/>
      <c r="E39" s="167"/>
      <c r="F39" s="167"/>
      <c r="G39" s="326"/>
      <c r="AA39" s="837" t="s">
        <v>60</v>
      </c>
      <c r="AB39" s="422"/>
      <c r="AC39" s="422"/>
      <c r="AD39" s="422"/>
      <c r="AZ39" s="308" t="s">
        <v>60</v>
      </c>
      <c r="BA39" s="308" t="s">
        <v>61</v>
      </c>
      <c r="BB39" s="308" t="s">
        <v>1716</v>
      </c>
    </row>
    <row r="40" spans="1:76" ht="9" customHeight="1">
      <c r="C40" s="525" t="str">
        <f>INDEX(LangT4C,,Lang)</f>
        <v>Row 1: Cell A15 in Table 3. Cell B15 in Table 3.</v>
      </c>
      <c r="D40" s="331"/>
      <c r="E40" s="331"/>
      <c r="F40" s="331"/>
      <c r="G40" s="332"/>
      <c r="H40" s="333"/>
      <c r="I40" s="333"/>
      <c r="J40" s="333"/>
      <c r="K40" s="333"/>
      <c r="L40" s="333"/>
      <c r="M40" s="333"/>
      <c r="N40" s="333"/>
      <c r="O40" s="333"/>
      <c r="P40" s="333"/>
      <c r="Q40" s="333"/>
      <c r="R40" s="333"/>
      <c r="S40" s="333"/>
      <c r="T40" s="333"/>
      <c r="U40" s="333"/>
      <c r="V40" s="333"/>
      <c r="W40" s="333"/>
      <c r="X40" s="333"/>
      <c r="Y40" s="333"/>
      <c r="Z40" s="333"/>
      <c r="AA40" s="837" t="s">
        <v>1042</v>
      </c>
      <c r="AB40" s="422"/>
      <c r="AC40" s="422"/>
      <c r="AD40" s="422"/>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08" t="s">
        <v>1042</v>
      </c>
      <c r="BA40" s="308" t="s">
        <v>43</v>
      </c>
      <c r="BB40" s="308" t="s">
        <v>1717</v>
      </c>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row>
    <row r="41" spans="1:76" ht="9" customHeight="1">
      <c r="C41" s="525" t="str">
        <f>INDEX(LangT4C,,Lang)</f>
        <v>Row 17: Cell A16 in Table 3. Cell B16 in Table 3.</v>
      </c>
      <c r="D41" s="331"/>
      <c r="E41" s="331"/>
      <c r="F41" s="331"/>
      <c r="G41" s="332"/>
      <c r="H41" s="333"/>
      <c r="I41" s="333"/>
      <c r="J41" s="333"/>
      <c r="K41" s="333"/>
      <c r="L41" s="333"/>
      <c r="M41" s="333"/>
      <c r="N41" s="333"/>
      <c r="O41" s="333"/>
      <c r="P41" s="333"/>
      <c r="Q41" s="333"/>
      <c r="R41" s="333"/>
      <c r="S41" s="333"/>
      <c r="T41" s="333"/>
      <c r="U41" s="333"/>
      <c r="V41" s="333"/>
      <c r="W41" s="333"/>
      <c r="X41" s="333"/>
      <c r="Y41" s="333"/>
      <c r="Z41" s="333"/>
      <c r="AA41" s="837" t="s">
        <v>1044</v>
      </c>
      <c r="AB41" s="422"/>
      <c r="AC41" s="422"/>
      <c r="AD41" s="422"/>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t="s">
        <v>1044</v>
      </c>
      <c r="BA41" s="422" t="s">
        <v>44</v>
      </c>
      <c r="BB41" s="422" t="s">
        <v>1718</v>
      </c>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row>
    <row r="42" spans="1:76" ht="12" customHeight="1">
      <c r="D42" s="331"/>
      <c r="E42" s="331"/>
      <c r="F42" s="331"/>
      <c r="G42" s="332"/>
      <c r="H42" s="333"/>
      <c r="I42" s="333"/>
      <c r="J42" s="333"/>
      <c r="K42" s="333"/>
      <c r="L42" s="333"/>
      <c r="M42" s="333"/>
      <c r="N42" s="333"/>
      <c r="O42" s="333"/>
      <c r="P42" s="333"/>
      <c r="Q42" s="333"/>
      <c r="R42" s="333"/>
      <c r="S42" s="333"/>
      <c r="T42" s="333"/>
      <c r="U42" s="333"/>
      <c r="V42" s="333"/>
      <c r="W42" s="333"/>
      <c r="X42" s="333"/>
      <c r="Y42" s="333"/>
      <c r="Z42" s="333"/>
      <c r="AB42" s="422"/>
      <c r="AC42" s="422"/>
      <c r="AD42" s="422"/>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row>
    <row r="43" spans="1:76">
      <c r="G43" s="321"/>
    </row>
    <row r="44" spans="1:76">
      <c r="A44" s="321"/>
      <c r="G44" s="321"/>
    </row>
    <row r="47" spans="1:76">
      <c r="A47" s="321"/>
      <c r="G47" s="321"/>
    </row>
  </sheetData>
  <phoneticPr fontId="11" type="noConversion"/>
  <conditionalFormatting sqref="E6:F36">
    <cfRule type="cellIs" dxfId="281" priority="3" stopIfTrue="1" operator="notEqual">
      <formula>AC6</formula>
    </cfRule>
  </conditionalFormatting>
  <conditionalFormatting sqref="E6:F36">
    <cfRule type="cellIs" dxfId="41" priority="2" stopIfTrue="1" operator="notEqual">
      <formula>AC6</formula>
    </cfRule>
  </conditionalFormatting>
  <conditionalFormatting sqref="E6:F36">
    <cfRule type="cellIs" dxfId="39" priority="1" stopIfTrue="1" operator="notEqual">
      <formula>AC6</formula>
    </cfRule>
  </conditionalFormatting>
  <dataValidations count="1">
    <dataValidation type="whole" operator="greaterThanOrEqual" allowBlank="1" showInputMessage="1" showErrorMessage="1" error="Positive whole numbers only / Nombres entiers positifs uniquement" sqref="E23:F36 JA23:JB36 SW23:SX36 ACS23:ACT36 AMO23:AMP36 AWK23:AWL36 BGG23:BGH36 BQC23:BQD36 BZY23:BZZ36 CJU23:CJV36 CTQ23:CTR36 DDM23:DDN36 DNI23:DNJ36 DXE23:DXF36 EHA23:EHB36 EQW23:EQX36 FAS23:FAT36 FKO23:FKP36 FUK23:FUL36 GEG23:GEH36 GOC23:GOD36 GXY23:GXZ36 HHU23:HHV36 HRQ23:HRR36 IBM23:IBN36 ILI23:ILJ36 IVE23:IVF36 JFA23:JFB36 JOW23:JOX36 JYS23:JYT36 KIO23:KIP36 KSK23:KSL36 LCG23:LCH36 LMC23:LMD36 LVY23:LVZ36 MFU23:MFV36 MPQ23:MPR36 MZM23:MZN36 NJI23:NJJ36 NTE23:NTF36 ODA23:ODB36 OMW23:OMX36 OWS23:OWT36 PGO23:PGP36 PQK23:PQL36 QAG23:QAH36 QKC23:QKD36 QTY23:QTZ36 RDU23:RDV36 RNQ23:RNR36 RXM23:RXN36 SHI23:SHJ36 SRE23:SRF36 TBA23:TBB36 TKW23:TKX36 TUS23:TUT36 UEO23:UEP36 UOK23:UOL36 UYG23:UYH36 VIC23:VID36 VRY23:VRZ36 WBU23:WBV36 WLQ23:WLR36 WVM23:WVN36 E65559:F65572 JA65559:JB65572 SW65559:SX65572 ACS65559:ACT65572 AMO65559:AMP65572 AWK65559:AWL65572 BGG65559:BGH65572 BQC65559:BQD65572 BZY65559:BZZ65572 CJU65559:CJV65572 CTQ65559:CTR65572 DDM65559:DDN65572 DNI65559:DNJ65572 DXE65559:DXF65572 EHA65559:EHB65572 EQW65559:EQX65572 FAS65559:FAT65572 FKO65559:FKP65572 FUK65559:FUL65572 GEG65559:GEH65572 GOC65559:GOD65572 GXY65559:GXZ65572 HHU65559:HHV65572 HRQ65559:HRR65572 IBM65559:IBN65572 ILI65559:ILJ65572 IVE65559:IVF65572 JFA65559:JFB65572 JOW65559:JOX65572 JYS65559:JYT65572 KIO65559:KIP65572 KSK65559:KSL65572 LCG65559:LCH65572 LMC65559:LMD65572 LVY65559:LVZ65572 MFU65559:MFV65572 MPQ65559:MPR65572 MZM65559:MZN65572 NJI65559:NJJ65572 NTE65559:NTF65572 ODA65559:ODB65572 OMW65559:OMX65572 OWS65559:OWT65572 PGO65559:PGP65572 PQK65559:PQL65572 QAG65559:QAH65572 QKC65559:QKD65572 QTY65559:QTZ65572 RDU65559:RDV65572 RNQ65559:RNR65572 RXM65559:RXN65572 SHI65559:SHJ65572 SRE65559:SRF65572 TBA65559:TBB65572 TKW65559:TKX65572 TUS65559:TUT65572 UEO65559:UEP65572 UOK65559:UOL65572 UYG65559:UYH65572 VIC65559:VID65572 VRY65559:VRZ65572 WBU65559:WBV65572 WLQ65559:WLR65572 WVM65559:WVN65572 E131095:F131108 JA131095:JB131108 SW131095:SX131108 ACS131095:ACT131108 AMO131095:AMP131108 AWK131095:AWL131108 BGG131095:BGH131108 BQC131095:BQD131108 BZY131095:BZZ131108 CJU131095:CJV131108 CTQ131095:CTR131108 DDM131095:DDN131108 DNI131095:DNJ131108 DXE131095:DXF131108 EHA131095:EHB131108 EQW131095:EQX131108 FAS131095:FAT131108 FKO131095:FKP131108 FUK131095:FUL131108 GEG131095:GEH131108 GOC131095:GOD131108 GXY131095:GXZ131108 HHU131095:HHV131108 HRQ131095:HRR131108 IBM131095:IBN131108 ILI131095:ILJ131108 IVE131095:IVF131108 JFA131095:JFB131108 JOW131095:JOX131108 JYS131095:JYT131108 KIO131095:KIP131108 KSK131095:KSL131108 LCG131095:LCH131108 LMC131095:LMD131108 LVY131095:LVZ131108 MFU131095:MFV131108 MPQ131095:MPR131108 MZM131095:MZN131108 NJI131095:NJJ131108 NTE131095:NTF131108 ODA131095:ODB131108 OMW131095:OMX131108 OWS131095:OWT131108 PGO131095:PGP131108 PQK131095:PQL131108 QAG131095:QAH131108 QKC131095:QKD131108 QTY131095:QTZ131108 RDU131095:RDV131108 RNQ131095:RNR131108 RXM131095:RXN131108 SHI131095:SHJ131108 SRE131095:SRF131108 TBA131095:TBB131108 TKW131095:TKX131108 TUS131095:TUT131108 UEO131095:UEP131108 UOK131095:UOL131108 UYG131095:UYH131108 VIC131095:VID131108 VRY131095:VRZ131108 WBU131095:WBV131108 WLQ131095:WLR131108 WVM131095:WVN131108 E196631:F196644 JA196631:JB196644 SW196631:SX196644 ACS196631:ACT196644 AMO196631:AMP196644 AWK196631:AWL196644 BGG196631:BGH196644 BQC196631:BQD196644 BZY196631:BZZ196644 CJU196631:CJV196644 CTQ196631:CTR196644 DDM196631:DDN196644 DNI196631:DNJ196644 DXE196631:DXF196644 EHA196631:EHB196644 EQW196631:EQX196644 FAS196631:FAT196644 FKO196631:FKP196644 FUK196631:FUL196644 GEG196631:GEH196644 GOC196631:GOD196644 GXY196631:GXZ196644 HHU196631:HHV196644 HRQ196631:HRR196644 IBM196631:IBN196644 ILI196631:ILJ196644 IVE196631:IVF196644 JFA196631:JFB196644 JOW196631:JOX196644 JYS196631:JYT196644 KIO196631:KIP196644 KSK196631:KSL196644 LCG196631:LCH196644 LMC196631:LMD196644 LVY196631:LVZ196644 MFU196631:MFV196644 MPQ196631:MPR196644 MZM196631:MZN196644 NJI196631:NJJ196644 NTE196631:NTF196644 ODA196631:ODB196644 OMW196631:OMX196644 OWS196631:OWT196644 PGO196631:PGP196644 PQK196631:PQL196644 QAG196631:QAH196644 QKC196631:QKD196644 QTY196631:QTZ196644 RDU196631:RDV196644 RNQ196631:RNR196644 RXM196631:RXN196644 SHI196631:SHJ196644 SRE196631:SRF196644 TBA196631:TBB196644 TKW196631:TKX196644 TUS196631:TUT196644 UEO196631:UEP196644 UOK196631:UOL196644 UYG196631:UYH196644 VIC196631:VID196644 VRY196631:VRZ196644 WBU196631:WBV196644 WLQ196631:WLR196644 WVM196631:WVN196644 E262167:F262180 JA262167:JB262180 SW262167:SX262180 ACS262167:ACT262180 AMO262167:AMP262180 AWK262167:AWL262180 BGG262167:BGH262180 BQC262167:BQD262180 BZY262167:BZZ262180 CJU262167:CJV262180 CTQ262167:CTR262180 DDM262167:DDN262180 DNI262167:DNJ262180 DXE262167:DXF262180 EHA262167:EHB262180 EQW262167:EQX262180 FAS262167:FAT262180 FKO262167:FKP262180 FUK262167:FUL262180 GEG262167:GEH262180 GOC262167:GOD262180 GXY262167:GXZ262180 HHU262167:HHV262180 HRQ262167:HRR262180 IBM262167:IBN262180 ILI262167:ILJ262180 IVE262167:IVF262180 JFA262167:JFB262180 JOW262167:JOX262180 JYS262167:JYT262180 KIO262167:KIP262180 KSK262167:KSL262180 LCG262167:LCH262180 LMC262167:LMD262180 LVY262167:LVZ262180 MFU262167:MFV262180 MPQ262167:MPR262180 MZM262167:MZN262180 NJI262167:NJJ262180 NTE262167:NTF262180 ODA262167:ODB262180 OMW262167:OMX262180 OWS262167:OWT262180 PGO262167:PGP262180 PQK262167:PQL262180 QAG262167:QAH262180 QKC262167:QKD262180 QTY262167:QTZ262180 RDU262167:RDV262180 RNQ262167:RNR262180 RXM262167:RXN262180 SHI262167:SHJ262180 SRE262167:SRF262180 TBA262167:TBB262180 TKW262167:TKX262180 TUS262167:TUT262180 UEO262167:UEP262180 UOK262167:UOL262180 UYG262167:UYH262180 VIC262167:VID262180 VRY262167:VRZ262180 WBU262167:WBV262180 WLQ262167:WLR262180 WVM262167:WVN262180 E327703:F327716 JA327703:JB327716 SW327703:SX327716 ACS327703:ACT327716 AMO327703:AMP327716 AWK327703:AWL327716 BGG327703:BGH327716 BQC327703:BQD327716 BZY327703:BZZ327716 CJU327703:CJV327716 CTQ327703:CTR327716 DDM327703:DDN327716 DNI327703:DNJ327716 DXE327703:DXF327716 EHA327703:EHB327716 EQW327703:EQX327716 FAS327703:FAT327716 FKO327703:FKP327716 FUK327703:FUL327716 GEG327703:GEH327716 GOC327703:GOD327716 GXY327703:GXZ327716 HHU327703:HHV327716 HRQ327703:HRR327716 IBM327703:IBN327716 ILI327703:ILJ327716 IVE327703:IVF327716 JFA327703:JFB327716 JOW327703:JOX327716 JYS327703:JYT327716 KIO327703:KIP327716 KSK327703:KSL327716 LCG327703:LCH327716 LMC327703:LMD327716 LVY327703:LVZ327716 MFU327703:MFV327716 MPQ327703:MPR327716 MZM327703:MZN327716 NJI327703:NJJ327716 NTE327703:NTF327716 ODA327703:ODB327716 OMW327703:OMX327716 OWS327703:OWT327716 PGO327703:PGP327716 PQK327703:PQL327716 QAG327703:QAH327716 QKC327703:QKD327716 QTY327703:QTZ327716 RDU327703:RDV327716 RNQ327703:RNR327716 RXM327703:RXN327716 SHI327703:SHJ327716 SRE327703:SRF327716 TBA327703:TBB327716 TKW327703:TKX327716 TUS327703:TUT327716 UEO327703:UEP327716 UOK327703:UOL327716 UYG327703:UYH327716 VIC327703:VID327716 VRY327703:VRZ327716 WBU327703:WBV327716 WLQ327703:WLR327716 WVM327703:WVN327716 E393239:F393252 JA393239:JB393252 SW393239:SX393252 ACS393239:ACT393252 AMO393239:AMP393252 AWK393239:AWL393252 BGG393239:BGH393252 BQC393239:BQD393252 BZY393239:BZZ393252 CJU393239:CJV393252 CTQ393239:CTR393252 DDM393239:DDN393252 DNI393239:DNJ393252 DXE393239:DXF393252 EHA393239:EHB393252 EQW393239:EQX393252 FAS393239:FAT393252 FKO393239:FKP393252 FUK393239:FUL393252 GEG393239:GEH393252 GOC393239:GOD393252 GXY393239:GXZ393252 HHU393239:HHV393252 HRQ393239:HRR393252 IBM393239:IBN393252 ILI393239:ILJ393252 IVE393239:IVF393252 JFA393239:JFB393252 JOW393239:JOX393252 JYS393239:JYT393252 KIO393239:KIP393252 KSK393239:KSL393252 LCG393239:LCH393252 LMC393239:LMD393252 LVY393239:LVZ393252 MFU393239:MFV393252 MPQ393239:MPR393252 MZM393239:MZN393252 NJI393239:NJJ393252 NTE393239:NTF393252 ODA393239:ODB393252 OMW393239:OMX393252 OWS393239:OWT393252 PGO393239:PGP393252 PQK393239:PQL393252 QAG393239:QAH393252 QKC393239:QKD393252 QTY393239:QTZ393252 RDU393239:RDV393252 RNQ393239:RNR393252 RXM393239:RXN393252 SHI393239:SHJ393252 SRE393239:SRF393252 TBA393239:TBB393252 TKW393239:TKX393252 TUS393239:TUT393252 UEO393239:UEP393252 UOK393239:UOL393252 UYG393239:UYH393252 VIC393239:VID393252 VRY393239:VRZ393252 WBU393239:WBV393252 WLQ393239:WLR393252 WVM393239:WVN393252 E458775:F458788 JA458775:JB458788 SW458775:SX458788 ACS458775:ACT458788 AMO458775:AMP458788 AWK458775:AWL458788 BGG458775:BGH458788 BQC458775:BQD458788 BZY458775:BZZ458788 CJU458775:CJV458788 CTQ458775:CTR458788 DDM458775:DDN458788 DNI458775:DNJ458788 DXE458775:DXF458788 EHA458775:EHB458788 EQW458775:EQX458788 FAS458775:FAT458788 FKO458775:FKP458788 FUK458775:FUL458788 GEG458775:GEH458788 GOC458775:GOD458788 GXY458775:GXZ458788 HHU458775:HHV458788 HRQ458775:HRR458788 IBM458775:IBN458788 ILI458775:ILJ458788 IVE458775:IVF458788 JFA458775:JFB458788 JOW458775:JOX458788 JYS458775:JYT458788 KIO458775:KIP458788 KSK458775:KSL458788 LCG458775:LCH458788 LMC458775:LMD458788 LVY458775:LVZ458788 MFU458775:MFV458788 MPQ458775:MPR458788 MZM458775:MZN458788 NJI458775:NJJ458788 NTE458775:NTF458788 ODA458775:ODB458788 OMW458775:OMX458788 OWS458775:OWT458788 PGO458775:PGP458788 PQK458775:PQL458788 QAG458775:QAH458788 QKC458775:QKD458788 QTY458775:QTZ458788 RDU458775:RDV458788 RNQ458775:RNR458788 RXM458775:RXN458788 SHI458775:SHJ458788 SRE458775:SRF458788 TBA458775:TBB458788 TKW458775:TKX458788 TUS458775:TUT458788 UEO458775:UEP458788 UOK458775:UOL458788 UYG458775:UYH458788 VIC458775:VID458788 VRY458775:VRZ458788 WBU458775:WBV458788 WLQ458775:WLR458788 WVM458775:WVN458788 E524311:F524324 JA524311:JB524324 SW524311:SX524324 ACS524311:ACT524324 AMO524311:AMP524324 AWK524311:AWL524324 BGG524311:BGH524324 BQC524311:BQD524324 BZY524311:BZZ524324 CJU524311:CJV524324 CTQ524311:CTR524324 DDM524311:DDN524324 DNI524311:DNJ524324 DXE524311:DXF524324 EHA524311:EHB524324 EQW524311:EQX524324 FAS524311:FAT524324 FKO524311:FKP524324 FUK524311:FUL524324 GEG524311:GEH524324 GOC524311:GOD524324 GXY524311:GXZ524324 HHU524311:HHV524324 HRQ524311:HRR524324 IBM524311:IBN524324 ILI524311:ILJ524324 IVE524311:IVF524324 JFA524311:JFB524324 JOW524311:JOX524324 JYS524311:JYT524324 KIO524311:KIP524324 KSK524311:KSL524324 LCG524311:LCH524324 LMC524311:LMD524324 LVY524311:LVZ524324 MFU524311:MFV524324 MPQ524311:MPR524324 MZM524311:MZN524324 NJI524311:NJJ524324 NTE524311:NTF524324 ODA524311:ODB524324 OMW524311:OMX524324 OWS524311:OWT524324 PGO524311:PGP524324 PQK524311:PQL524324 QAG524311:QAH524324 QKC524311:QKD524324 QTY524311:QTZ524324 RDU524311:RDV524324 RNQ524311:RNR524324 RXM524311:RXN524324 SHI524311:SHJ524324 SRE524311:SRF524324 TBA524311:TBB524324 TKW524311:TKX524324 TUS524311:TUT524324 UEO524311:UEP524324 UOK524311:UOL524324 UYG524311:UYH524324 VIC524311:VID524324 VRY524311:VRZ524324 WBU524311:WBV524324 WLQ524311:WLR524324 WVM524311:WVN524324 E589847:F589860 JA589847:JB589860 SW589847:SX589860 ACS589847:ACT589860 AMO589847:AMP589860 AWK589847:AWL589860 BGG589847:BGH589860 BQC589847:BQD589860 BZY589847:BZZ589860 CJU589847:CJV589860 CTQ589847:CTR589860 DDM589847:DDN589860 DNI589847:DNJ589860 DXE589847:DXF589860 EHA589847:EHB589860 EQW589847:EQX589860 FAS589847:FAT589860 FKO589847:FKP589860 FUK589847:FUL589860 GEG589847:GEH589860 GOC589847:GOD589860 GXY589847:GXZ589860 HHU589847:HHV589860 HRQ589847:HRR589860 IBM589847:IBN589860 ILI589847:ILJ589860 IVE589847:IVF589860 JFA589847:JFB589860 JOW589847:JOX589860 JYS589847:JYT589860 KIO589847:KIP589860 KSK589847:KSL589860 LCG589847:LCH589860 LMC589847:LMD589860 LVY589847:LVZ589860 MFU589847:MFV589860 MPQ589847:MPR589860 MZM589847:MZN589860 NJI589847:NJJ589860 NTE589847:NTF589860 ODA589847:ODB589860 OMW589847:OMX589860 OWS589847:OWT589860 PGO589847:PGP589860 PQK589847:PQL589860 QAG589847:QAH589860 QKC589847:QKD589860 QTY589847:QTZ589860 RDU589847:RDV589860 RNQ589847:RNR589860 RXM589847:RXN589860 SHI589847:SHJ589860 SRE589847:SRF589860 TBA589847:TBB589860 TKW589847:TKX589860 TUS589847:TUT589860 UEO589847:UEP589860 UOK589847:UOL589860 UYG589847:UYH589860 VIC589847:VID589860 VRY589847:VRZ589860 WBU589847:WBV589860 WLQ589847:WLR589860 WVM589847:WVN589860 E655383:F655396 JA655383:JB655396 SW655383:SX655396 ACS655383:ACT655396 AMO655383:AMP655396 AWK655383:AWL655396 BGG655383:BGH655396 BQC655383:BQD655396 BZY655383:BZZ655396 CJU655383:CJV655396 CTQ655383:CTR655396 DDM655383:DDN655396 DNI655383:DNJ655396 DXE655383:DXF655396 EHA655383:EHB655396 EQW655383:EQX655396 FAS655383:FAT655396 FKO655383:FKP655396 FUK655383:FUL655396 GEG655383:GEH655396 GOC655383:GOD655396 GXY655383:GXZ655396 HHU655383:HHV655396 HRQ655383:HRR655396 IBM655383:IBN655396 ILI655383:ILJ655396 IVE655383:IVF655396 JFA655383:JFB655396 JOW655383:JOX655396 JYS655383:JYT655396 KIO655383:KIP655396 KSK655383:KSL655396 LCG655383:LCH655396 LMC655383:LMD655396 LVY655383:LVZ655396 MFU655383:MFV655396 MPQ655383:MPR655396 MZM655383:MZN655396 NJI655383:NJJ655396 NTE655383:NTF655396 ODA655383:ODB655396 OMW655383:OMX655396 OWS655383:OWT655396 PGO655383:PGP655396 PQK655383:PQL655396 QAG655383:QAH655396 QKC655383:QKD655396 QTY655383:QTZ655396 RDU655383:RDV655396 RNQ655383:RNR655396 RXM655383:RXN655396 SHI655383:SHJ655396 SRE655383:SRF655396 TBA655383:TBB655396 TKW655383:TKX655396 TUS655383:TUT655396 UEO655383:UEP655396 UOK655383:UOL655396 UYG655383:UYH655396 VIC655383:VID655396 VRY655383:VRZ655396 WBU655383:WBV655396 WLQ655383:WLR655396 WVM655383:WVN655396 E720919:F720932 JA720919:JB720932 SW720919:SX720932 ACS720919:ACT720932 AMO720919:AMP720932 AWK720919:AWL720932 BGG720919:BGH720932 BQC720919:BQD720932 BZY720919:BZZ720932 CJU720919:CJV720932 CTQ720919:CTR720932 DDM720919:DDN720932 DNI720919:DNJ720932 DXE720919:DXF720932 EHA720919:EHB720932 EQW720919:EQX720932 FAS720919:FAT720932 FKO720919:FKP720932 FUK720919:FUL720932 GEG720919:GEH720932 GOC720919:GOD720932 GXY720919:GXZ720932 HHU720919:HHV720932 HRQ720919:HRR720932 IBM720919:IBN720932 ILI720919:ILJ720932 IVE720919:IVF720932 JFA720919:JFB720932 JOW720919:JOX720932 JYS720919:JYT720932 KIO720919:KIP720932 KSK720919:KSL720932 LCG720919:LCH720932 LMC720919:LMD720932 LVY720919:LVZ720932 MFU720919:MFV720932 MPQ720919:MPR720932 MZM720919:MZN720932 NJI720919:NJJ720932 NTE720919:NTF720932 ODA720919:ODB720932 OMW720919:OMX720932 OWS720919:OWT720932 PGO720919:PGP720932 PQK720919:PQL720932 QAG720919:QAH720932 QKC720919:QKD720932 QTY720919:QTZ720932 RDU720919:RDV720932 RNQ720919:RNR720932 RXM720919:RXN720932 SHI720919:SHJ720932 SRE720919:SRF720932 TBA720919:TBB720932 TKW720919:TKX720932 TUS720919:TUT720932 UEO720919:UEP720932 UOK720919:UOL720932 UYG720919:UYH720932 VIC720919:VID720932 VRY720919:VRZ720932 WBU720919:WBV720932 WLQ720919:WLR720932 WVM720919:WVN720932 E786455:F786468 JA786455:JB786468 SW786455:SX786468 ACS786455:ACT786468 AMO786455:AMP786468 AWK786455:AWL786468 BGG786455:BGH786468 BQC786455:BQD786468 BZY786455:BZZ786468 CJU786455:CJV786468 CTQ786455:CTR786468 DDM786455:DDN786468 DNI786455:DNJ786468 DXE786455:DXF786468 EHA786455:EHB786468 EQW786455:EQX786468 FAS786455:FAT786468 FKO786455:FKP786468 FUK786455:FUL786468 GEG786455:GEH786468 GOC786455:GOD786468 GXY786455:GXZ786468 HHU786455:HHV786468 HRQ786455:HRR786468 IBM786455:IBN786468 ILI786455:ILJ786468 IVE786455:IVF786468 JFA786455:JFB786468 JOW786455:JOX786468 JYS786455:JYT786468 KIO786455:KIP786468 KSK786455:KSL786468 LCG786455:LCH786468 LMC786455:LMD786468 LVY786455:LVZ786468 MFU786455:MFV786468 MPQ786455:MPR786468 MZM786455:MZN786468 NJI786455:NJJ786468 NTE786455:NTF786468 ODA786455:ODB786468 OMW786455:OMX786468 OWS786455:OWT786468 PGO786455:PGP786468 PQK786455:PQL786468 QAG786455:QAH786468 QKC786455:QKD786468 QTY786455:QTZ786468 RDU786455:RDV786468 RNQ786455:RNR786468 RXM786455:RXN786468 SHI786455:SHJ786468 SRE786455:SRF786468 TBA786455:TBB786468 TKW786455:TKX786468 TUS786455:TUT786468 UEO786455:UEP786468 UOK786455:UOL786468 UYG786455:UYH786468 VIC786455:VID786468 VRY786455:VRZ786468 WBU786455:WBV786468 WLQ786455:WLR786468 WVM786455:WVN786468 E851991:F852004 JA851991:JB852004 SW851991:SX852004 ACS851991:ACT852004 AMO851991:AMP852004 AWK851991:AWL852004 BGG851991:BGH852004 BQC851991:BQD852004 BZY851991:BZZ852004 CJU851991:CJV852004 CTQ851991:CTR852004 DDM851991:DDN852004 DNI851991:DNJ852004 DXE851991:DXF852004 EHA851991:EHB852004 EQW851991:EQX852004 FAS851991:FAT852004 FKO851991:FKP852004 FUK851991:FUL852004 GEG851991:GEH852004 GOC851991:GOD852004 GXY851991:GXZ852004 HHU851991:HHV852004 HRQ851991:HRR852004 IBM851991:IBN852004 ILI851991:ILJ852004 IVE851991:IVF852004 JFA851991:JFB852004 JOW851991:JOX852004 JYS851991:JYT852004 KIO851991:KIP852004 KSK851991:KSL852004 LCG851991:LCH852004 LMC851991:LMD852004 LVY851991:LVZ852004 MFU851991:MFV852004 MPQ851991:MPR852004 MZM851991:MZN852004 NJI851991:NJJ852004 NTE851991:NTF852004 ODA851991:ODB852004 OMW851991:OMX852004 OWS851991:OWT852004 PGO851991:PGP852004 PQK851991:PQL852004 QAG851991:QAH852004 QKC851991:QKD852004 QTY851991:QTZ852004 RDU851991:RDV852004 RNQ851991:RNR852004 RXM851991:RXN852004 SHI851991:SHJ852004 SRE851991:SRF852004 TBA851991:TBB852004 TKW851991:TKX852004 TUS851991:TUT852004 UEO851991:UEP852004 UOK851991:UOL852004 UYG851991:UYH852004 VIC851991:VID852004 VRY851991:VRZ852004 WBU851991:WBV852004 WLQ851991:WLR852004 WVM851991:WVN852004 E917527:F917540 JA917527:JB917540 SW917527:SX917540 ACS917527:ACT917540 AMO917527:AMP917540 AWK917527:AWL917540 BGG917527:BGH917540 BQC917527:BQD917540 BZY917527:BZZ917540 CJU917527:CJV917540 CTQ917527:CTR917540 DDM917527:DDN917540 DNI917527:DNJ917540 DXE917527:DXF917540 EHA917527:EHB917540 EQW917527:EQX917540 FAS917527:FAT917540 FKO917527:FKP917540 FUK917527:FUL917540 GEG917527:GEH917540 GOC917527:GOD917540 GXY917527:GXZ917540 HHU917527:HHV917540 HRQ917527:HRR917540 IBM917527:IBN917540 ILI917527:ILJ917540 IVE917527:IVF917540 JFA917527:JFB917540 JOW917527:JOX917540 JYS917527:JYT917540 KIO917527:KIP917540 KSK917527:KSL917540 LCG917527:LCH917540 LMC917527:LMD917540 LVY917527:LVZ917540 MFU917527:MFV917540 MPQ917527:MPR917540 MZM917527:MZN917540 NJI917527:NJJ917540 NTE917527:NTF917540 ODA917527:ODB917540 OMW917527:OMX917540 OWS917527:OWT917540 PGO917527:PGP917540 PQK917527:PQL917540 QAG917527:QAH917540 QKC917527:QKD917540 QTY917527:QTZ917540 RDU917527:RDV917540 RNQ917527:RNR917540 RXM917527:RXN917540 SHI917527:SHJ917540 SRE917527:SRF917540 TBA917527:TBB917540 TKW917527:TKX917540 TUS917527:TUT917540 UEO917527:UEP917540 UOK917527:UOL917540 UYG917527:UYH917540 VIC917527:VID917540 VRY917527:VRZ917540 WBU917527:WBV917540 WLQ917527:WLR917540 WVM917527:WVN917540 E983063:F983076 JA983063:JB983076 SW983063:SX983076 ACS983063:ACT983076 AMO983063:AMP983076 AWK983063:AWL983076 BGG983063:BGH983076 BQC983063:BQD983076 BZY983063:BZZ983076 CJU983063:CJV983076 CTQ983063:CTR983076 DDM983063:DDN983076 DNI983063:DNJ983076 DXE983063:DXF983076 EHA983063:EHB983076 EQW983063:EQX983076 FAS983063:FAT983076 FKO983063:FKP983076 FUK983063:FUL983076 GEG983063:GEH983076 GOC983063:GOD983076 GXY983063:GXZ983076 HHU983063:HHV983076 HRQ983063:HRR983076 IBM983063:IBN983076 ILI983063:ILJ983076 IVE983063:IVF983076 JFA983063:JFB983076 JOW983063:JOX983076 JYS983063:JYT983076 KIO983063:KIP983076 KSK983063:KSL983076 LCG983063:LCH983076 LMC983063:LMD983076 LVY983063:LVZ983076 MFU983063:MFV983076 MPQ983063:MPR983076 MZM983063:MZN983076 NJI983063:NJJ983076 NTE983063:NTF983076 ODA983063:ODB983076 OMW983063:OMX983076 OWS983063:OWT983076 PGO983063:PGP983076 PQK983063:PQL983076 QAG983063:QAH983076 QKC983063:QKD983076 QTY983063:QTZ983076 RDU983063:RDV983076 RNQ983063:RNR983076 RXM983063:RXN983076 SHI983063:SHJ983076 SRE983063:SRF983076 TBA983063:TBB983076 TKW983063:TKX983076 TUS983063:TUT983076 UEO983063:UEP983076 UOK983063:UOL983076 UYG983063:UYH983076 VIC983063:VID983076 VRY983063:VRZ983076 WBU983063:WBV983076 WLQ983063:WLR983076 WVM983063:WVN983076 E6:F21 JA6:JB21 SW6:SX21 ACS6:ACT21 AMO6:AMP21 AWK6:AWL21 BGG6:BGH21 BQC6:BQD21 BZY6:BZZ21 CJU6:CJV21 CTQ6:CTR21 DDM6:DDN21 DNI6:DNJ21 DXE6:DXF21 EHA6:EHB21 EQW6:EQX21 FAS6:FAT21 FKO6:FKP21 FUK6:FUL21 GEG6:GEH21 GOC6:GOD21 GXY6:GXZ21 HHU6:HHV21 HRQ6:HRR21 IBM6:IBN21 ILI6:ILJ21 IVE6:IVF21 JFA6:JFB21 JOW6:JOX21 JYS6:JYT21 KIO6:KIP21 KSK6:KSL21 LCG6:LCH21 LMC6:LMD21 LVY6:LVZ21 MFU6:MFV21 MPQ6:MPR21 MZM6:MZN21 NJI6:NJJ21 NTE6:NTF21 ODA6:ODB21 OMW6:OMX21 OWS6:OWT21 PGO6:PGP21 PQK6:PQL21 QAG6:QAH21 QKC6:QKD21 QTY6:QTZ21 RDU6:RDV21 RNQ6:RNR21 RXM6:RXN21 SHI6:SHJ21 SRE6:SRF21 TBA6:TBB21 TKW6:TKX21 TUS6:TUT21 UEO6:UEP21 UOK6:UOL21 UYG6:UYH21 VIC6:VID21 VRY6:VRZ21 WBU6:WBV21 WLQ6:WLR21 WVM6:WVN21 E65542:F65557 JA65542:JB65557 SW65542:SX65557 ACS65542:ACT65557 AMO65542:AMP65557 AWK65542:AWL65557 BGG65542:BGH65557 BQC65542:BQD65557 BZY65542:BZZ65557 CJU65542:CJV65557 CTQ65542:CTR65557 DDM65542:DDN65557 DNI65542:DNJ65557 DXE65542:DXF65557 EHA65542:EHB65557 EQW65542:EQX65557 FAS65542:FAT65557 FKO65542:FKP65557 FUK65542:FUL65557 GEG65542:GEH65557 GOC65542:GOD65557 GXY65542:GXZ65557 HHU65542:HHV65557 HRQ65542:HRR65557 IBM65542:IBN65557 ILI65542:ILJ65557 IVE65542:IVF65557 JFA65542:JFB65557 JOW65542:JOX65557 JYS65542:JYT65557 KIO65542:KIP65557 KSK65542:KSL65557 LCG65542:LCH65557 LMC65542:LMD65557 LVY65542:LVZ65557 MFU65542:MFV65557 MPQ65542:MPR65557 MZM65542:MZN65557 NJI65542:NJJ65557 NTE65542:NTF65557 ODA65542:ODB65557 OMW65542:OMX65557 OWS65542:OWT65557 PGO65542:PGP65557 PQK65542:PQL65557 QAG65542:QAH65557 QKC65542:QKD65557 QTY65542:QTZ65557 RDU65542:RDV65557 RNQ65542:RNR65557 RXM65542:RXN65557 SHI65542:SHJ65557 SRE65542:SRF65557 TBA65542:TBB65557 TKW65542:TKX65557 TUS65542:TUT65557 UEO65542:UEP65557 UOK65542:UOL65557 UYG65542:UYH65557 VIC65542:VID65557 VRY65542:VRZ65557 WBU65542:WBV65557 WLQ65542:WLR65557 WVM65542:WVN65557 E131078:F131093 JA131078:JB131093 SW131078:SX131093 ACS131078:ACT131093 AMO131078:AMP131093 AWK131078:AWL131093 BGG131078:BGH131093 BQC131078:BQD131093 BZY131078:BZZ131093 CJU131078:CJV131093 CTQ131078:CTR131093 DDM131078:DDN131093 DNI131078:DNJ131093 DXE131078:DXF131093 EHA131078:EHB131093 EQW131078:EQX131093 FAS131078:FAT131093 FKO131078:FKP131093 FUK131078:FUL131093 GEG131078:GEH131093 GOC131078:GOD131093 GXY131078:GXZ131093 HHU131078:HHV131093 HRQ131078:HRR131093 IBM131078:IBN131093 ILI131078:ILJ131093 IVE131078:IVF131093 JFA131078:JFB131093 JOW131078:JOX131093 JYS131078:JYT131093 KIO131078:KIP131093 KSK131078:KSL131093 LCG131078:LCH131093 LMC131078:LMD131093 LVY131078:LVZ131093 MFU131078:MFV131093 MPQ131078:MPR131093 MZM131078:MZN131093 NJI131078:NJJ131093 NTE131078:NTF131093 ODA131078:ODB131093 OMW131078:OMX131093 OWS131078:OWT131093 PGO131078:PGP131093 PQK131078:PQL131093 QAG131078:QAH131093 QKC131078:QKD131093 QTY131078:QTZ131093 RDU131078:RDV131093 RNQ131078:RNR131093 RXM131078:RXN131093 SHI131078:SHJ131093 SRE131078:SRF131093 TBA131078:TBB131093 TKW131078:TKX131093 TUS131078:TUT131093 UEO131078:UEP131093 UOK131078:UOL131093 UYG131078:UYH131093 VIC131078:VID131093 VRY131078:VRZ131093 WBU131078:WBV131093 WLQ131078:WLR131093 WVM131078:WVN131093 E196614:F196629 JA196614:JB196629 SW196614:SX196629 ACS196614:ACT196629 AMO196614:AMP196629 AWK196614:AWL196629 BGG196614:BGH196629 BQC196614:BQD196629 BZY196614:BZZ196629 CJU196614:CJV196629 CTQ196614:CTR196629 DDM196614:DDN196629 DNI196614:DNJ196629 DXE196614:DXF196629 EHA196614:EHB196629 EQW196614:EQX196629 FAS196614:FAT196629 FKO196614:FKP196629 FUK196614:FUL196629 GEG196614:GEH196629 GOC196614:GOD196629 GXY196614:GXZ196629 HHU196614:HHV196629 HRQ196614:HRR196629 IBM196614:IBN196629 ILI196614:ILJ196629 IVE196614:IVF196629 JFA196614:JFB196629 JOW196614:JOX196629 JYS196614:JYT196629 KIO196614:KIP196629 KSK196614:KSL196629 LCG196614:LCH196629 LMC196614:LMD196629 LVY196614:LVZ196629 MFU196614:MFV196629 MPQ196614:MPR196629 MZM196614:MZN196629 NJI196614:NJJ196629 NTE196614:NTF196629 ODA196614:ODB196629 OMW196614:OMX196629 OWS196614:OWT196629 PGO196614:PGP196629 PQK196614:PQL196629 QAG196614:QAH196629 QKC196614:QKD196629 QTY196614:QTZ196629 RDU196614:RDV196629 RNQ196614:RNR196629 RXM196614:RXN196629 SHI196614:SHJ196629 SRE196614:SRF196629 TBA196614:TBB196629 TKW196614:TKX196629 TUS196614:TUT196629 UEO196614:UEP196629 UOK196614:UOL196629 UYG196614:UYH196629 VIC196614:VID196629 VRY196614:VRZ196629 WBU196614:WBV196629 WLQ196614:WLR196629 WVM196614:WVN196629 E262150:F262165 JA262150:JB262165 SW262150:SX262165 ACS262150:ACT262165 AMO262150:AMP262165 AWK262150:AWL262165 BGG262150:BGH262165 BQC262150:BQD262165 BZY262150:BZZ262165 CJU262150:CJV262165 CTQ262150:CTR262165 DDM262150:DDN262165 DNI262150:DNJ262165 DXE262150:DXF262165 EHA262150:EHB262165 EQW262150:EQX262165 FAS262150:FAT262165 FKO262150:FKP262165 FUK262150:FUL262165 GEG262150:GEH262165 GOC262150:GOD262165 GXY262150:GXZ262165 HHU262150:HHV262165 HRQ262150:HRR262165 IBM262150:IBN262165 ILI262150:ILJ262165 IVE262150:IVF262165 JFA262150:JFB262165 JOW262150:JOX262165 JYS262150:JYT262165 KIO262150:KIP262165 KSK262150:KSL262165 LCG262150:LCH262165 LMC262150:LMD262165 LVY262150:LVZ262165 MFU262150:MFV262165 MPQ262150:MPR262165 MZM262150:MZN262165 NJI262150:NJJ262165 NTE262150:NTF262165 ODA262150:ODB262165 OMW262150:OMX262165 OWS262150:OWT262165 PGO262150:PGP262165 PQK262150:PQL262165 QAG262150:QAH262165 QKC262150:QKD262165 QTY262150:QTZ262165 RDU262150:RDV262165 RNQ262150:RNR262165 RXM262150:RXN262165 SHI262150:SHJ262165 SRE262150:SRF262165 TBA262150:TBB262165 TKW262150:TKX262165 TUS262150:TUT262165 UEO262150:UEP262165 UOK262150:UOL262165 UYG262150:UYH262165 VIC262150:VID262165 VRY262150:VRZ262165 WBU262150:WBV262165 WLQ262150:WLR262165 WVM262150:WVN262165 E327686:F327701 JA327686:JB327701 SW327686:SX327701 ACS327686:ACT327701 AMO327686:AMP327701 AWK327686:AWL327701 BGG327686:BGH327701 BQC327686:BQD327701 BZY327686:BZZ327701 CJU327686:CJV327701 CTQ327686:CTR327701 DDM327686:DDN327701 DNI327686:DNJ327701 DXE327686:DXF327701 EHA327686:EHB327701 EQW327686:EQX327701 FAS327686:FAT327701 FKO327686:FKP327701 FUK327686:FUL327701 GEG327686:GEH327701 GOC327686:GOD327701 GXY327686:GXZ327701 HHU327686:HHV327701 HRQ327686:HRR327701 IBM327686:IBN327701 ILI327686:ILJ327701 IVE327686:IVF327701 JFA327686:JFB327701 JOW327686:JOX327701 JYS327686:JYT327701 KIO327686:KIP327701 KSK327686:KSL327701 LCG327686:LCH327701 LMC327686:LMD327701 LVY327686:LVZ327701 MFU327686:MFV327701 MPQ327686:MPR327701 MZM327686:MZN327701 NJI327686:NJJ327701 NTE327686:NTF327701 ODA327686:ODB327701 OMW327686:OMX327701 OWS327686:OWT327701 PGO327686:PGP327701 PQK327686:PQL327701 QAG327686:QAH327701 QKC327686:QKD327701 QTY327686:QTZ327701 RDU327686:RDV327701 RNQ327686:RNR327701 RXM327686:RXN327701 SHI327686:SHJ327701 SRE327686:SRF327701 TBA327686:TBB327701 TKW327686:TKX327701 TUS327686:TUT327701 UEO327686:UEP327701 UOK327686:UOL327701 UYG327686:UYH327701 VIC327686:VID327701 VRY327686:VRZ327701 WBU327686:WBV327701 WLQ327686:WLR327701 WVM327686:WVN327701 E393222:F393237 JA393222:JB393237 SW393222:SX393237 ACS393222:ACT393237 AMO393222:AMP393237 AWK393222:AWL393237 BGG393222:BGH393237 BQC393222:BQD393237 BZY393222:BZZ393237 CJU393222:CJV393237 CTQ393222:CTR393237 DDM393222:DDN393237 DNI393222:DNJ393237 DXE393222:DXF393237 EHA393222:EHB393237 EQW393222:EQX393237 FAS393222:FAT393237 FKO393222:FKP393237 FUK393222:FUL393237 GEG393222:GEH393237 GOC393222:GOD393237 GXY393222:GXZ393237 HHU393222:HHV393237 HRQ393222:HRR393237 IBM393222:IBN393237 ILI393222:ILJ393237 IVE393222:IVF393237 JFA393222:JFB393237 JOW393222:JOX393237 JYS393222:JYT393237 KIO393222:KIP393237 KSK393222:KSL393237 LCG393222:LCH393237 LMC393222:LMD393237 LVY393222:LVZ393237 MFU393222:MFV393237 MPQ393222:MPR393237 MZM393222:MZN393237 NJI393222:NJJ393237 NTE393222:NTF393237 ODA393222:ODB393237 OMW393222:OMX393237 OWS393222:OWT393237 PGO393222:PGP393237 PQK393222:PQL393237 QAG393222:QAH393237 QKC393222:QKD393237 QTY393222:QTZ393237 RDU393222:RDV393237 RNQ393222:RNR393237 RXM393222:RXN393237 SHI393222:SHJ393237 SRE393222:SRF393237 TBA393222:TBB393237 TKW393222:TKX393237 TUS393222:TUT393237 UEO393222:UEP393237 UOK393222:UOL393237 UYG393222:UYH393237 VIC393222:VID393237 VRY393222:VRZ393237 WBU393222:WBV393237 WLQ393222:WLR393237 WVM393222:WVN393237 E458758:F458773 JA458758:JB458773 SW458758:SX458773 ACS458758:ACT458773 AMO458758:AMP458773 AWK458758:AWL458773 BGG458758:BGH458773 BQC458758:BQD458773 BZY458758:BZZ458773 CJU458758:CJV458773 CTQ458758:CTR458773 DDM458758:DDN458773 DNI458758:DNJ458773 DXE458758:DXF458773 EHA458758:EHB458773 EQW458758:EQX458773 FAS458758:FAT458773 FKO458758:FKP458773 FUK458758:FUL458773 GEG458758:GEH458773 GOC458758:GOD458773 GXY458758:GXZ458773 HHU458758:HHV458773 HRQ458758:HRR458773 IBM458758:IBN458773 ILI458758:ILJ458773 IVE458758:IVF458773 JFA458758:JFB458773 JOW458758:JOX458773 JYS458758:JYT458773 KIO458758:KIP458773 KSK458758:KSL458773 LCG458758:LCH458773 LMC458758:LMD458773 LVY458758:LVZ458773 MFU458758:MFV458773 MPQ458758:MPR458773 MZM458758:MZN458773 NJI458758:NJJ458773 NTE458758:NTF458773 ODA458758:ODB458773 OMW458758:OMX458773 OWS458758:OWT458773 PGO458758:PGP458773 PQK458758:PQL458773 QAG458758:QAH458773 QKC458758:QKD458773 QTY458758:QTZ458773 RDU458758:RDV458773 RNQ458758:RNR458773 RXM458758:RXN458773 SHI458758:SHJ458773 SRE458758:SRF458773 TBA458758:TBB458773 TKW458758:TKX458773 TUS458758:TUT458773 UEO458758:UEP458773 UOK458758:UOL458773 UYG458758:UYH458773 VIC458758:VID458773 VRY458758:VRZ458773 WBU458758:WBV458773 WLQ458758:WLR458773 WVM458758:WVN458773 E524294:F524309 JA524294:JB524309 SW524294:SX524309 ACS524294:ACT524309 AMO524294:AMP524309 AWK524294:AWL524309 BGG524294:BGH524309 BQC524294:BQD524309 BZY524294:BZZ524309 CJU524294:CJV524309 CTQ524294:CTR524309 DDM524294:DDN524309 DNI524294:DNJ524309 DXE524294:DXF524309 EHA524294:EHB524309 EQW524294:EQX524309 FAS524294:FAT524309 FKO524294:FKP524309 FUK524294:FUL524309 GEG524294:GEH524309 GOC524294:GOD524309 GXY524294:GXZ524309 HHU524294:HHV524309 HRQ524294:HRR524309 IBM524294:IBN524309 ILI524294:ILJ524309 IVE524294:IVF524309 JFA524294:JFB524309 JOW524294:JOX524309 JYS524294:JYT524309 KIO524294:KIP524309 KSK524294:KSL524309 LCG524294:LCH524309 LMC524294:LMD524309 LVY524294:LVZ524309 MFU524294:MFV524309 MPQ524294:MPR524309 MZM524294:MZN524309 NJI524294:NJJ524309 NTE524294:NTF524309 ODA524294:ODB524309 OMW524294:OMX524309 OWS524294:OWT524309 PGO524294:PGP524309 PQK524294:PQL524309 QAG524294:QAH524309 QKC524294:QKD524309 QTY524294:QTZ524309 RDU524294:RDV524309 RNQ524294:RNR524309 RXM524294:RXN524309 SHI524294:SHJ524309 SRE524294:SRF524309 TBA524294:TBB524309 TKW524294:TKX524309 TUS524294:TUT524309 UEO524294:UEP524309 UOK524294:UOL524309 UYG524294:UYH524309 VIC524294:VID524309 VRY524294:VRZ524309 WBU524294:WBV524309 WLQ524294:WLR524309 WVM524294:WVN524309 E589830:F589845 JA589830:JB589845 SW589830:SX589845 ACS589830:ACT589845 AMO589830:AMP589845 AWK589830:AWL589845 BGG589830:BGH589845 BQC589830:BQD589845 BZY589830:BZZ589845 CJU589830:CJV589845 CTQ589830:CTR589845 DDM589830:DDN589845 DNI589830:DNJ589845 DXE589830:DXF589845 EHA589830:EHB589845 EQW589830:EQX589845 FAS589830:FAT589845 FKO589830:FKP589845 FUK589830:FUL589845 GEG589830:GEH589845 GOC589830:GOD589845 GXY589830:GXZ589845 HHU589830:HHV589845 HRQ589830:HRR589845 IBM589830:IBN589845 ILI589830:ILJ589845 IVE589830:IVF589845 JFA589830:JFB589845 JOW589830:JOX589845 JYS589830:JYT589845 KIO589830:KIP589845 KSK589830:KSL589845 LCG589830:LCH589845 LMC589830:LMD589845 LVY589830:LVZ589845 MFU589830:MFV589845 MPQ589830:MPR589845 MZM589830:MZN589845 NJI589830:NJJ589845 NTE589830:NTF589845 ODA589830:ODB589845 OMW589830:OMX589845 OWS589830:OWT589845 PGO589830:PGP589845 PQK589830:PQL589845 QAG589830:QAH589845 QKC589830:QKD589845 QTY589830:QTZ589845 RDU589830:RDV589845 RNQ589830:RNR589845 RXM589830:RXN589845 SHI589830:SHJ589845 SRE589830:SRF589845 TBA589830:TBB589845 TKW589830:TKX589845 TUS589830:TUT589845 UEO589830:UEP589845 UOK589830:UOL589845 UYG589830:UYH589845 VIC589830:VID589845 VRY589830:VRZ589845 WBU589830:WBV589845 WLQ589830:WLR589845 WVM589830:WVN589845 E655366:F655381 JA655366:JB655381 SW655366:SX655381 ACS655366:ACT655381 AMO655366:AMP655381 AWK655366:AWL655381 BGG655366:BGH655381 BQC655366:BQD655381 BZY655366:BZZ655381 CJU655366:CJV655381 CTQ655366:CTR655381 DDM655366:DDN655381 DNI655366:DNJ655381 DXE655366:DXF655381 EHA655366:EHB655381 EQW655366:EQX655381 FAS655366:FAT655381 FKO655366:FKP655381 FUK655366:FUL655381 GEG655366:GEH655381 GOC655366:GOD655381 GXY655366:GXZ655381 HHU655366:HHV655381 HRQ655366:HRR655381 IBM655366:IBN655381 ILI655366:ILJ655381 IVE655366:IVF655381 JFA655366:JFB655381 JOW655366:JOX655381 JYS655366:JYT655381 KIO655366:KIP655381 KSK655366:KSL655381 LCG655366:LCH655381 LMC655366:LMD655381 LVY655366:LVZ655381 MFU655366:MFV655381 MPQ655366:MPR655381 MZM655366:MZN655381 NJI655366:NJJ655381 NTE655366:NTF655381 ODA655366:ODB655381 OMW655366:OMX655381 OWS655366:OWT655381 PGO655366:PGP655381 PQK655366:PQL655381 QAG655366:QAH655381 QKC655366:QKD655381 QTY655366:QTZ655381 RDU655366:RDV655381 RNQ655366:RNR655381 RXM655366:RXN655381 SHI655366:SHJ655381 SRE655366:SRF655381 TBA655366:TBB655381 TKW655366:TKX655381 TUS655366:TUT655381 UEO655366:UEP655381 UOK655366:UOL655381 UYG655366:UYH655381 VIC655366:VID655381 VRY655366:VRZ655381 WBU655366:WBV655381 WLQ655366:WLR655381 WVM655366:WVN655381 E720902:F720917 JA720902:JB720917 SW720902:SX720917 ACS720902:ACT720917 AMO720902:AMP720917 AWK720902:AWL720917 BGG720902:BGH720917 BQC720902:BQD720917 BZY720902:BZZ720917 CJU720902:CJV720917 CTQ720902:CTR720917 DDM720902:DDN720917 DNI720902:DNJ720917 DXE720902:DXF720917 EHA720902:EHB720917 EQW720902:EQX720917 FAS720902:FAT720917 FKO720902:FKP720917 FUK720902:FUL720917 GEG720902:GEH720917 GOC720902:GOD720917 GXY720902:GXZ720917 HHU720902:HHV720917 HRQ720902:HRR720917 IBM720902:IBN720917 ILI720902:ILJ720917 IVE720902:IVF720917 JFA720902:JFB720917 JOW720902:JOX720917 JYS720902:JYT720917 KIO720902:KIP720917 KSK720902:KSL720917 LCG720902:LCH720917 LMC720902:LMD720917 LVY720902:LVZ720917 MFU720902:MFV720917 MPQ720902:MPR720917 MZM720902:MZN720917 NJI720902:NJJ720917 NTE720902:NTF720917 ODA720902:ODB720917 OMW720902:OMX720917 OWS720902:OWT720917 PGO720902:PGP720917 PQK720902:PQL720917 QAG720902:QAH720917 QKC720902:QKD720917 QTY720902:QTZ720917 RDU720902:RDV720917 RNQ720902:RNR720917 RXM720902:RXN720917 SHI720902:SHJ720917 SRE720902:SRF720917 TBA720902:TBB720917 TKW720902:TKX720917 TUS720902:TUT720917 UEO720902:UEP720917 UOK720902:UOL720917 UYG720902:UYH720917 VIC720902:VID720917 VRY720902:VRZ720917 WBU720902:WBV720917 WLQ720902:WLR720917 WVM720902:WVN720917 E786438:F786453 JA786438:JB786453 SW786438:SX786453 ACS786438:ACT786453 AMO786438:AMP786453 AWK786438:AWL786453 BGG786438:BGH786453 BQC786438:BQD786453 BZY786438:BZZ786453 CJU786438:CJV786453 CTQ786438:CTR786453 DDM786438:DDN786453 DNI786438:DNJ786453 DXE786438:DXF786453 EHA786438:EHB786453 EQW786438:EQX786453 FAS786438:FAT786453 FKO786438:FKP786453 FUK786438:FUL786453 GEG786438:GEH786453 GOC786438:GOD786453 GXY786438:GXZ786453 HHU786438:HHV786453 HRQ786438:HRR786453 IBM786438:IBN786453 ILI786438:ILJ786453 IVE786438:IVF786453 JFA786438:JFB786453 JOW786438:JOX786453 JYS786438:JYT786453 KIO786438:KIP786453 KSK786438:KSL786453 LCG786438:LCH786453 LMC786438:LMD786453 LVY786438:LVZ786453 MFU786438:MFV786453 MPQ786438:MPR786453 MZM786438:MZN786453 NJI786438:NJJ786453 NTE786438:NTF786453 ODA786438:ODB786453 OMW786438:OMX786453 OWS786438:OWT786453 PGO786438:PGP786453 PQK786438:PQL786453 QAG786438:QAH786453 QKC786438:QKD786453 QTY786438:QTZ786453 RDU786438:RDV786453 RNQ786438:RNR786453 RXM786438:RXN786453 SHI786438:SHJ786453 SRE786438:SRF786453 TBA786438:TBB786453 TKW786438:TKX786453 TUS786438:TUT786453 UEO786438:UEP786453 UOK786438:UOL786453 UYG786438:UYH786453 VIC786438:VID786453 VRY786438:VRZ786453 WBU786438:WBV786453 WLQ786438:WLR786453 WVM786438:WVN786453 E851974:F851989 JA851974:JB851989 SW851974:SX851989 ACS851974:ACT851989 AMO851974:AMP851989 AWK851974:AWL851989 BGG851974:BGH851989 BQC851974:BQD851989 BZY851974:BZZ851989 CJU851974:CJV851989 CTQ851974:CTR851989 DDM851974:DDN851989 DNI851974:DNJ851989 DXE851974:DXF851989 EHA851974:EHB851989 EQW851974:EQX851989 FAS851974:FAT851989 FKO851974:FKP851989 FUK851974:FUL851989 GEG851974:GEH851989 GOC851974:GOD851989 GXY851974:GXZ851989 HHU851974:HHV851989 HRQ851974:HRR851989 IBM851974:IBN851989 ILI851974:ILJ851989 IVE851974:IVF851989 JFA851974:JFB851989 JOW851974:JOX851989 JYS851974:JYT851989 KIO851974:KIP851989 KSK851974:KSL851989 LCG851974:LCH851989 LMC851974:LMD851989 LVY851974:LVZ851989 MFU851974:MFV851989 MPQ851974:MPR851989 MZM851974:MZN851989 NJI851974:NJJ851989 NTE851974:NTF851989 ODA851974:ODB851989 OMW851974:OMX851989 OWS851974:OWT851989 PGO851974:PGP851989 PQK851974:PQL851989 QAG851974:QAH851989 QKC851974:QKD851989 QTY851974:QTZ851989 RDU851974:RDV851989 RNQ851974:RNR851989 RXM851974:RXN851989 SHI851974:SHJ851989 SRE851974:SRF851989 TBA851974:TBB851989 TKW851974:TKX851989 TUS851974:TUT851989 UEO851974:UEP851989 UOK851974:UOL851989 UYG851974:UYH851989 VIC851974:VID851989 VRY851974:VRZ851989 WBU851974:WBV851989 WLQ851974:WLR851989 WVM851974:WVN851989 E917510:F917525 JA917510:JB917525 SW917510:SX917525 ACS917510:ACT917525 AMO917510:AMP917525 AWK917510:AWL917525 BGG917510:BGH917525 BQC917510:BQD917525 BZY917510:BZZ917525 CJU917510:CJV917525 CTQ917510:CTR917525 DDM917510:DDN917525 DNI917510:DNJ917525 DXE917510:DXF917525 EHA917510:EHB917525 EQW917510:EQX917525 FAS917510:FAT917525 FKO917510:FKP917525 FUK917510:FUL917525 GEG917510:GEH917525 GOC917510:GOD917525 GXY917510:GXZ917525 HHU917510:HHV917525 HRQ917510:HRR917525 IBM917510:IBN917525 ILI917510:ILJ917525 IVE917510:IVF917525 JFA917510:JFB917525 JOW917510:JOX917525 JYS917510:JYT917525 KIO917510:KIP917525 KSK917510:KSL917525 LCG917510:LCH917525 LMC917510:LMD917525 LVY917510:LVZ917525 MFU917510:MFV917525 MPQ917510:MPR917525 MZM917510:MZN917525 NJI917510:NJJ917525 NTE917510:NTF917525 ODA917510:ODB917525 OMW917510:OMX917525 OWS917510:OWT917525 PGO917510:PGP917525 PQK917510:PQL917525 QAG917510:QAH917525 QKC917510:QKD917525 QTY917510:QTZ917525 RDU917510:RDV917525 RNQ917510:RNR917525 RXM917510:RXN917525 SHI917510:SHJ917525 SRE917510:SRF917525 TBA917510:TBB917525 TKW917510:TKX917525 TUS917510:TUT917525 UEO917510:UEP917525 UOK917510:UOL917525 UYG917510:UYH917525 VIC917510:VID917525 VRY917510:VRZ917525 WBU917510:WBV917525 WLQ917510:WLR917525 WVM917510:WVN917525 E983046:F983061 JA983046:JB983061 SW983046:SX983061 ACS983046:ACT983061 AMO983046:AMP983061 AWK983046:AWL983061 BGG983046:BGH983061 BQC983046:BQD983061 BZY983046:BZZ983061 CJU983046:CJV983061 CTQ983046:CTR983061 DDM983046:DDN983061 DNI983046:DNJ983061 DXE983046:DXF983061 EHA983046:EHB983061 EQW983046:EQX983061 FAS983046:FAT983061 FKO983046:FKP983061 FUK983046:FUL983061 GEG983046:GEH983061 GOC983046:GOD983061 GXY983046:GXZ983061 HHU983046:HHV983061 HRQ983046:HRR983061 IBM983046:IBN983061 ILI983046:ILJ983061 IVE983046:IVF983061 JFA983046:JFB983061 JOW983046:JOX983061 JYS983046:JYT983061 KIO983046:KIP983061 KSK983046:KSL983061 LCG983046:LCH983061 LMC983046:LMD983061 LVY983046:LVZ983061 MFU983046:MFV983061 MPQ983046:MPR983061 MZM983046:MZN983061 NJI983046:NJJ983061 NTE983046:NTF983061 ODA983046:ODB983061 OMW983046:OMX983061 OWS983046:OWT983061 PGO983046:PGP983061 PQK983046:PQL983061 QAG983046:QAH983061 QKC983046:QKD983061 QTY983046:QTZ983061 RDU983046:RDV983061 RNQ983046:RNR983061 RXM983046:RXN983061 SHI983046:SHJ983061 SRE983046:SRF983061 TBA983046:TBB983061 TKW983046:TKX983061 TUS983046:TUT983061 UEO983046:UEP983061 UOK983046:UOL983061 UYG983046:UYH983061 VIC983046:VID983061 VRY983046:VRZ983061 WBU983046:WBV983061 WLQ983046:WLR983061 WVM983046:WVN983061">
      <formula1>0</formula1>
    </dataValidation>
  </dataValidations>
  <printOptions horizontalCentered="1"/>
  <pageMargins left="0.55118110236220474" right="0.55118110236220474" top="0.19685039370078741" bottom="0.19685039370078741" header="0" footer="0"/>
  <pageSetup paperSize="9" orientation="portrait" r:id="rId1"/>
  <headerFooter alignWithMargins="0"/>
  <legacyDrawing r:id="rId2"/>
</worksheet>
</file>

<file path=xl/worksheets/sheet70.xml><?xml version="1.0" encoding="utf-8"?>
<worksheet xmlns="http://schemas.openxmlformats.org/spreadsheetml/2006/main" xmlns:r="http://schemas.openxmlformats.org/officeDocument/2006/relationships">
  <sheetPr codeName="Sheet_TS53">
    <pageSetUpPr fitToPage="1"/>
  </sheetPr>
  <dimension ref="A1:BQ72"/>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F1" sqref="F1"/>
    </sheetView>
  </sheetViews>
  <sheetFormatPr defaultRowHeight="12"/>
  <cols>
    <col min="1" max="1" width="8.5703125" style="777" hidden="1" customWidth="1"/>
    <col min="2" max="2" width="11.140625" style="777" hidden="1" customWidth="1"/>
    <col min="3" max="3" width="5.5703125" style="777" hidden="1" customWidth="1"/>
    <col min="4" max="4" width="7.85546875" style="777" hidden="1" customWidth="1"/>
    <col min="5" max="28" width="8.7109375" style="95" customWidth="1"/>
    <col min="29" max="29" width="30.7109375" style="777" customWidth="1"/>
    <col min="30" max="30" width="9.140625" style="95" customWidth="1"/>
    <col min="31" max="31" width="9.140625" style="95" hidden="1" customWidth="1"/>
    <col min="32" max="32" width="19.5703125" style="777" hidden="1" customWidth="1"/>
    <col min="33" max="57" width="9.140625" style="95" hidden="1" customWidth="1"/>
    <col min="58" max="58" width="10.7109375" style="95" hidden="1" customWidth="1"/>
    <col min="59" max="59" width="6.28515625" style="95" hidden="1" customWidth="1"/>
    <col min="60" max="69" width="9.140625" style="95" hidden="1" customWidth="1"/>
    <col min="70" max="80" width="9.140625" style="95" customWidth="1"/>
    <col min="81" max="16384" width="9.140625" style="95"/>
  </cols>
  <sheetData>
    <row r="1" spans="1:56" s="104" customFormat="1" ht="15.75" customHeight="1">
      <c r="A1" s="769"/>
      <c r="B1" s="769"/>
      <c r="C1" s="769"/>
      <c r="D1" s="769"/>
      <c r="F1" s="403" t="s">
        <v>2376</v>
      </c>
      <c r="N1" s="403" t="s">
        <v>2376</v>
      </c>
      <c r="O1" s="109"/>
      <c r="R1" s="109"/>
      <c r="S1" s="109"/>
      <c r="T1" s="109"/>
      <c r="U1" s="109"/>
      <c r="V1" s="109"/>
      <c r="W1" s="109"/>
      <c r="X1" s="109"/>
      <c r="Y1" s="109"/>
      <c r="Z1" s="109"/>
      <c r="AA1" s="109"/>
      <c r="AC1" s="1040">
        <f ca="1">NOW()</f>
        <v>41912.572466550926</v>
      </c>
      <c r="AF1" s="777" t="s">
        <v>706</v>
      </c>
    </row>
    <row r="2" spans="1:56" s="97" customFormat="1" ht="12.75">
      <c r="A2" s="770"/>
      <c r="B2" s="770"/>
      <c r="C2" s="770"/>
      <c r="D2" s="770"/>
      <c r="E2" s="98"/>
      <c r="G2" s="98"/>
      <c r="H2" s="98"/>
      <c r="I2" s="98"/>
      <c r="J2" s="98"/>
      <c r="K2" s="98"/>
      <c r="L2" s="98"/>
      <c r="M2" s="98"/>
      <c r="N2" s="98"/>
      <c r="O2" s="98"/>
      <c r="P2" s="98"/>
      <c r="Q2" s="98"/>
      <c r="R2" s="98"/>
      <c r="S2" s="98"/>
      <c r="T2" s="98"/>
      <c r="U2" s="98"/>
      <c r="V2" s="98"/>
      <c r="W2" s="98"/>
      <c r="X2" s="98"/>
      <c r="Y2" s="98"/>
      <c r="Z2" s="98"/>
      <c r="AA2" s="98"/>
      <c r="AC2" s="1041" t="s">
        <v>2129</v>
      </c>
      <c r="AF2" s="770"/>
    </row>
    <row r="3" spans="1:56" s="99" customFormat="1">
      <c r="A3" s="772"/>
      <c r="B3" s="772"/>
      <c r="C3" s="772"/>
      <c r="D3" s="772"/>
      <c r="E3" s="98"/>
      <c r="F3" s="98"/>
      <c r="G3" s="98"/>
      <c r="H3" s="98"/>
      <c r="I3" s="98"/>
      <c r="J3" s="98"/>
      <c r="K3" s="98"/>
      <c r="L3" s="98"/>
      <c r="M3" s="98"/>
      <c r="N3" s="98"/>
      <c r="O3" s="98"/>
      <c r="P3" s="98"/>
      <c r="Q3" s="98"/>
      <c r="R3" s="98"/>
      <c r="S3" s="98"/>
      <c r="T3" s="98"/>
      <c r="U3" s="98"/>
      <c r="V3" s="98"/>
      <c r="W3" s="98"/>
      <c r="X3" s="98"/>
      <c r="Y3" s="98"/>
      <c r="Z3" s="98"/>
      <c r="AA3" s="98"/>
      <c r="AC3" s="772"/>
      <c r="AF3" s="772"/>
    </row>
    <row r="4" spans="1:56" s="99" customFormat="1">
      <c r="A4" s="759" t="s">
        <v>1304</v>
      </c>
      <c r="B4" s="759" t="s">
        <v>1302</v>
      </c>
      <c r="C4" s="759" t="s">
        <v>1303</v>
      </c>
      <c r="D4" s="760" t="s">
        <v>1305</v>
      </c>
      <c r="E4" s="98"/>
      <c r="F4" s="98"/>
      <c r="G4" s="98"/>
      <c r="H4" s="98"/>
      <c r="I4" s="98"/>
      <c r="AC4" s="771"/>
      <c r="AF4" s="772"/>
    </row>
    <row r="5" spans="1:56" s="99" customFormat="1" ht="12.75" thickBot="1">
      <c r="A5" s="761"/>
      <c r="B5" s="761"/>
      <c r="C5" s="761"/>
      <c r="D5" s="761"/>
      <c r="E5" s="85">
        <v>2013</v>
      </c>
      <c r="F5" s="85">
        <v>2012</v>
      </c>
      <c r="G5" s="85">
        <v>2011</v>
      </c>
      <c r="H5" s="85">
        <v>2010</v>
      </c>
      <c r="I5" s="85">
        <v>2009</v>
      </c>
      <c r="J5" s="85">
        <v>2008</v>
      </c>
      <c r="K5" s="85">
        <v>2007</v>
      </c>
      <c r="L5" s="85">
        <v>2006</v>
      </c>
      <c r="M5" s="85">
        <v>2005</v>
      </c>
      <c r="N5" s="85">
        <v>2004</v>
      </c>
      <c r="O5" s="85">
        <v>2003</v>
      </c>
      <c r="P5" s="85">
        <v>2002</v>
      </c>
      <c r="Q5" s="85">
        <v>2001</v>
      </c>
      <c r="R5" s="85">
        <v>2000</v>
      </c>
      <c r="S5" s="85">
        <v>1999</v>
      </c>
      <c r="T5" s="85">
        <v>1998</v>
      </c>
      <c r="U5" s="85">
        <v>1997</v>
      </c>
      <c r="V5" s="85">
        <v>1996</v>
      </c>
      <c r="W5" s="85">
        <v>1995</v>
      </c>
      <c r="X5" s="85">
        <v>1994</v>
      </c>
      <c r="Y5" s="85">
        <v>1993</v>
      </c>
      <c r="Z5" s="85">
        <v>1992</v>
      </c>
      <c r="AA5" s="85">
        <v>1991</v>
      </c>
      <c r="AB5" s="85">
        <v>1990</v>
      </c>
      <c r="AC5" s="773"/>
      <c r="AF5" s="778"/>
      <c r="AG5" s="227">
        <v>1990</v>
      </c>
      <c r="AH5" s="230">
        <v>1991</v>
      </c>
      <c r="AI5" s="230">
        <v>1992</v>
      </c>
      <c r="AJ5" s="230">
        <v>1993</v>
      </c>
      <c r="AK5" s="230">
        <v>1994</v>
      </c>
      <c r="AL5" s="230">
        <v>1995</v>
      </c>
      <c r="AM5" s="230">
        <v>1996</v>
      </c>
      <c r="AN5" s="230">
        <v>1997</v>
      </c>
      <c r="AO5" s="230">
        <v>1998</v>
      </c>
      <c r="AP5" s="230">
        <v>1999</v>
      </c>
      <c r="AQ5" s="230">
        <v>2000</v>
      </c>
      <c r="AR5" s="230">
        <v>2001</v>
      </c>
      <c r="AS5" s="230">
        <v>2002</v>
      </c>
      <c r="AT5" s="230">
        <v>2003</v>
      </c>
      <c r="AU5" s="230">
        <v>2004</v>
      </c>
      <c r="AV5" s="230">
        <v>2005</v>
      </c>
      <c r="AW5" s="230">
        <v>2006</v>
      </c>
      <c r="AX5" s="230">
        <v>2007</v>
      </c>
      <c r="AY5" s="230">
        <v>2008</v>
      </c>
      <c r="AZ5" s="230">
        <v>2009</v>
      </c>
      <c r="BA5" s="230">
        <v>2010</v>
      </c>
      <c r="BB5" s="230">
        <v>2011</v>
      </c>
      <c r="BC5" s="230">
        <v>2012</v>
      </c>
      <c r="BD5" s="230">
        <v>2013</v>
      </c>
    </row>
    <row r="6" spans="1:56" s="99" customFormat="1" ht="12.75" thickBot="1">
      <c r="A6" s="775" t="s">
        <v>560</v>
      </c>
      <c r="B6" s="775" t="str">
        <f>Table8!A6</f>
        <v>ALBANIA</v>
      </c>
      <c r="C6" s="775"/>
      <c r="D6" s="775" t="s">
        <v>583</v>
      </c>
      <c r="E6" s="621">
        <v>0</v>
      </c>
      <c r="F6" s="621">
        <v>0</v>
      </c>
      <c r="G6" s="621">
        <v>0</v>
      </c>
      <c r="H6" s="621">
        <v>0</v>
      </c>
      <c r="I6" s="621">
        <v>0</v>
      </c>
      <c r="J6" s="621">
        <v>0</v>
      </c>
      <c r="K6" s="621">
        <v>0</v>
      </c>
      <c r="L6" s="621">
        <v>0</v>
      </c>
      <c r="M6" s="621">
        <v>0</v>
      </c>
      <c r="N6" s="621">
        <v>0</v>
      </c>
      <c r="O6" s="621">
        <v>0</v>
      </c>
      <c r="P6" s="621">
        <v>0</v>
      </c>
      <c r="Q6" s="621">
        <v>0</v>
      </c>
      <c r="R6" s="621">
        <v>0</v>
      </c>
      <c r="S6" s="621">
        <v>0</v>
      </c>
      <c r="T6" s="621">
        <v>0</v>
      </c>
      <c r="U6" s="621">
        <v>0</v>
      </c>
      <c r="V6" s="621">
        <v>0</v>
      </c>
      <c r="W6" s="621">
        <v>0</v>
      </c>
      <c r="X6" s="621">
        <v>0</v>
      </c>
      <c r="Y6" s="621">
        <v>0</v>
      </c>
      <c r="Z6" s="621">
        <v>0</v>
      </c>
      <c r="AA6" s="621">
        <v>0</v>
      </c>
      <c r="AB6" s="621">
        <v>0</v>
      </c>
      <c r="AC6" s="1086" t="s">
        <v>2311</v>
      </c>
      <c r="AF6" s="784" t="e">
        <f>#REF!</f>
        <v>#REF!</v>
      </c>
      <c r="AG6" s="249">
        <v>0</v>
      </c>
      <c r="AH6" s="229">
        <v>0</v>
      </c>
      <c r="AI6" s="228">
        <v>0</v>
      </c>
      <c r="AJ6" s="228">
        <v>0</v>
      </c>
      <c r="AK6" s="228">
        <v>0</v>
      </c>
      <c r="AL6" s="228">
        <v>0</v>
      </c>
      <c r="AM6" s="228">
        <v>0</v>
      </c>
      <c r="AN6" s="228">
        <v>0</v>
      </c>
      <c r="AO6" s="228">
        <v>0</v>
      </c>
      <c r="AP6" s="228">
        <v>0</v>
      </c>
      <c r="AQ6" s="228">
        <v>0</v>
      </c>
      <c r="AR6" s="228">
        <v>0</v>
      </c>
      <c r="AS6" s="228">
        <v>0</v>
      </c>
      <c r="AT6" s="228">
        <v>0</v>
      </c>
      <c r="AU6" s="228">
        <v>0</v>
      </c>
      <c r="AV6" s="228">
        <v>0</v>
      </c>
      <c r="AW6" s="228">
        <v>0</v>
      </c>
      <c r="AX6" s="228">
        <v>0</v>
      </c>
      <c r="AY6" s="228">
        <v>0</v>
      </c>
      <c r="AZ6" s="228">
        <v>0</v>
      </c>
      <c r="BA6" s="228">
        <v>0</v>
      </c>
      <c r="BB6" s="228">
        <v>0</v>
      </c>
      <c r="BC6" s="228">
        <v>0</v>
      </c>
      <c r="BD6" s="228">
        <v>0</v>
      </c>
    </row>
    <row r="7" spans="1:56" s="99" customFormat="1">
      <c r="A7" s="775" t="s">
        <v>560</v>
      </c>
      <c r="B7" s="775" t="str">
        <f>Table8!A7</f>
        <v>ARGENTINA</v>
      </c>
      <c r="C7" s="775"/>
      <c r="D7" s="775" t="s">
        <v>583</v>
      </c>
      <c r="E7" s="621">
        <v>0</v>
      </c>
      <c r="F7" s="621">
        <v>0</v>
      </c>
      <c r="G7" s="621">
        <v>0</v>
      </c>
      <c r="H7" s="621">
        <v>0</v>
      </c>
      <c r="I7" s="621">
        <v>0</v>
      </c>
      <c r="J7" s="621">
        <v>0</v>
      </c>
      <c r="K7" s="621">
        <v>0</v>
      </c>
      <c r="L7" s="621">
        <v>0</v>
      </c>
      <c r="M7" s="621">
        <v>0</v>
      </c>
      <c r="N7" s="621">
        <v>0</v>
      </c>
      <c r="O7" s="621">
        <v>0</v>
      </c>
      <c r="P7" s="621">
        <v>0</v>
      </c>
      <c r="Q7" s="621">
        <v>0</v>
      </c>
      <c r="R7" s="621">
        <v>0</v>
      </c>
      <c r="S7" s="621">
        <v>0</v>
      </c>
      <c r="T7" s="621">
        <v>0</v>
      </c>
      <c r="U7" s="621">
        <v>0</v>
      </c>
      <c r="V7" s="621">
        <v>0</v>
      </c>
      <c r="W7" s="621">
        <v>0</v>
      </c>
      <c r="X7" s="621">
        <v>0</v>
      </c>
      <c r="Y7" s="621">
        <v>0</v>
      </c>
      <c r="Z7" s="621">
        <v>0</v>
      </c>
      <c r="AA7" s="621">
        <v>0</v>
      </c>
      <c r="AB7" s="621">
        <v>0</v>
      </c>
      <c r="AC7" s="1086" t="s">
        <v>2312</v>
      </c>
      <c r="AF7" s="796" t="e">
        <f>#REF!</f>
        <v>#REF!</v>
      </c>
      <c r="AG7" s="95">
        <v>0</v>
      </c>
      <c r="AH7" s="229">
        <v>0</v>
      </c>
      <c r="AI7" s="228">
        <v>0</v>
      </c>
      <c r="AJ7" s="228">
        <v>0</v>
      </c>
      <c r="AK7" s="228">
        <v>0</v>
      </c>
      <c r="AL7" s="228">
        <v>0</v>
      </c>
      <c r="AM7" s="228">
        <v>0</v>
      </c>
      <c r="AN7" s="228">
        <v>0</v>
      </c>
      <c r="AO7" s="228">
        <v>0</v>
      </c>
      <c r="AP7" s="228">
        <v>0</v>
      </c>
      <c r="AQ7" s="228">
        <v>0</v>
      </c>
      <c r="AR7" s="228">
        <v>0</v>
      </c>
      <c r="AS7" s="228">
        <v>0</v>
      </c>
      <c r="AT7" s="228">
        <v>0</v>
      </c>
      <c r="AU7" s="228">
        <v>0</v>
      </c>
      <c r="AV7" s="228">
        <v>0</v>
      </c>
      <c r="AW7" s="228">
        <v>0</v>
      </c>
      <c r="AX7" s="228">
        <v>0</v>
      </c>
      <c r="AY7" s="228">
        <v>0</v>
      </c>
      <c r="AZ7" s="228">
        <v>0</v>
      </c>
      <c r="BA7" s="228">
        <v>0</v>
      </c>
      <c r="BB7" s="228">
        <v>0</v>
      </c>
      <c r="BC7" s="228">
        <v>0</v>
      </c>
      <c r="BD7" s="228">
        <v>0</v>
      </c>
    </row>
    <row r="8" spans="1:56" s="99" customFormat="1">
      <c r="A8" s="775" t="s">
        <v>560</v>
      </c>
      <c r="B8" s="775" t="str">
        <f>Table8!A8</f>
        <v>ARMENIA</v>
      </c>
      <c r="C8" s="775"/>
      <c r="D8" s="775" t="s">
        <v>583</v>
      </c>
      <c r="E8" s="621">
        <v>0</v>
      </c>
      <c r="F8" s="621">
        <v>0</v>
      </c>
      <c r="G8" s="621">
        <v>0</v>
      </c>
      <c r="H8" s="621">
        <v>0</v>
      </c>
      <c r="I8" s="621">
        <v>0</v>
      </c>
      <c r="J8" s="621">
        <v>0</v>
      </c>
      <c r="K8" s="621">
        <v>0</v>
      </c>
      <c r="L8" s="621">
        <v>0</v>
      </c>
      <c r="M8" s="621">
        <v>0</v>
      </c>
      <c r="N8" s="621">
        <v>0</v>
      </c>
      <c r="O8" s="621">
        <v>0</v>
      </c>
      <c r="P8" s="621">
        <v>0</v>
      </c>
      <c r="Q8" s="621">
        <v>0</v>
      </c>
      <c r="R8" s="621">
        <v>0</v>
      </c>
      <c r="S8" s="621">
        <v>0</v>
      </c>
      <c r="T8" s="621">
        <v>0</v>
      </c>
      <c r="U8" s="621">
        <v>0</v>
      </c>
      <c r="V8" s="621">
        <v>0</v>
      </c>
      <c r="W8" s="621">
        <v>0</v>
      </c>
      <c r="X8" s="621">
        <v>0</v>
      </c>
      <c r="Y8" s="621">
        <v>0</v>
      </c>
      <c r="Z8" s="621">
        <v>0</v>
      </c>
      <c r="AA8" s="621">
        <v>0</v>
      </c>
      <c r="AB8" s="621">
        <v>0</v>
      </c>
      <c r="AC8" s="1086" t="s">
        <v>2313</v>
      </c>
      <c r="AF8" s="796" t="e">
        <f>#REF!</f>
        <v>#REF!</v>
      </c>
      <c r="AG8" s="228">
        <v>0</v>
      </c>
      <c r="AH8" s="228">
        <v>0</v>
      </c>
      <c r="AI8" s="228">
        <v>0</v>
      </c>
      <c r="AJ8" s="228">
        <v>0</v>
      </c>
      <c r="AK8" s="228">
        <v>0</v>
      </c>
      <c r="AL8" s="228">
        <v>0</v>
      </c>
      <c r="AM8" s="228">
        <v>0</v>
      </c>
      <c r="AN8" s="228">
        <v>0</v>
      </c>
      <c r="AO8" s="228">
        <v>0</v>
      </c>
      <c r="AP8" s="228">
        <v>0</v>
      </c>
      <c r="AQ8" s="228">
        <v>0</v>
      </c>
      <c r="AR8" s="228">
        <v>0</v>
      </c>
      <c r="AS8" s="228">
        <v>0</v>
      </c>
      <c r="AT8" s="228">
        <v>0</v>
      </c>
      <c r="AU8" s="228">
        <v>0</v>
      </c>
      <c r="AV8" s="228">
        <v>0</v>
      </c>
      <c r="AW8" s="228">
        <v>0</v>
      </c>
      <c r="AX8" s="228">
        <v>0</v>
      </c>
      <c r="AY8" s="228">
        <v>0</v>
      </c>
      <c r="AZ8" s="228">
        <v>0</v>
      </c>
      <c r="BA8" s="228">
        <v>0</v>
      </c>
      <c r="BB8" s="228">
        <v>0</v>
      </c>
      <c r="BC8" s="228">
        <v>0</v>
      </c>
      <c r="BD8" s="228">
        <v>0</v>
      </c>
    </row>
    <row r="9" spans="1:56" s="99" customFormat="1">
      <c r="A9" s="775" t="s">
        <v>560</v>
      </c>
      <c r="B9" s="775" t="str">
        <f>Table8!A9</f>
        <v>AUSTRIA</v>
      </c>
      <c r="C9" s="775"/>
      <c r="D9" s="775" t="s">
        <v>583</v>
      </c>
      <c r="E9" s="621">
        <v>0</v>
      </c>
      <c r="F9" s="621">
        <v>0</v>
      </c>
      <c r="G9" s="621">
        <v>0</v>
      </c>
      <c r="H9" s="621">
        <v>0</v>
      </c>
      <c r="I9" s="621">
        <v>0</v>
      </c>
      <c r="J9" s="621">
        <v>0</v>
      </c>
      <c r="K9" s="621">
        <v>0</v>
      </c>
      <c r="L9" s="621">
        <v>0</v>
      </c>
      <c r="M9" s="621">
        <v>0</v>
      </c>
      <c r="N9" s="621">
        <v>0</v>
      </c>
      <c r="O9" s="621">
        <v>0</v>
      </c>
      <c r="P9" s="621">
        <v>0</v>
      </c>
      <c r="Q9" s="621">
        <v>0</v>
      </c>
      <c r="R9" s="621">
        <v>0</v>
      </c>
      <c r="S9" s="621">
        <v>0</v>
      </c>
      <c r="T9" s="621">
        <v>0</v>
      </c>
      <c r="U9" s="621">
        <v>0</v>
      </c>
      <c r="V9" s="621">
        <v>0</v>
      </c>
      <c r="W9" s="621">
        <v>0</v>
      </c>
      <c r="X9" s="621">
        <v>0</v>
      </c>
      <c r="Y9" s="621">
        <v>0</v>
      </c>
      <c r="Z9" s="621">
        <v>0</v>
      </c>
      <c r="AA9" s="621">
        <v>0</v>
      </c>
      <c r="AB9" s="621">
        <v>0</v>
      </c>
      <c r="AC9" s="1086" t="s">
        <v>2314</v>
      </c>
      <c r="AF9" s="796" t="e">
        <f>#REF!</f>
        <v>#REF!</v>
      </c>
      <c r="AG9" s="228">
        <v>0</v>
      </c>
      <c r="AH9" s="228">
        <v>0</v>
      </c>
      <c r="AI9" s="228">
        <v>0</v>
      </c>
      <c r="AJ9" s="228">
        <v>0</v>
      </c>
      <c r="AK9" s="228">
        <v>0</v>
      </c>
      <c r="AL9" s="228">
        <v>0</v>
      </c>
      <c r="AM9" s="228">
        <v>0</v>
      </c>
      <c r="AN9" s="228">
        <v>0</v>
      </c>
      <c r="AO9" s="228">
        <v>0</v>
      </c>
      <c r="AP9" s="228">
        <v>0</v>
      </c>
      <c r="AQ9" s="228">
        <v>0</v>
      </c>
      <c r="AR9" s="228">
        <v>0</v>
      </c>
      <c r="AS9" s="228">
        <v>0</v>
      </c>
      <c r="AT9" s="228">
        <v>0</v>
      </c>
      <c r="AU9" s="228">
        <v>0</v>
      </c>
      <c r="AV9" s="228">
        <v>0</v>
      </c>
      <c r="AW9" s="228">
        <v>0</v>
      </c>
      <c r="AX9" s="228">
        <v>0</v>
      </c>
      <c r="AY9" s="228">
        <v>0</v>
      </c>
      <c r="AZ9" s="228">
        <v>0</v>
      </c>
      <c r="BA9" s="228">
        <v>0</v>
      </c>
      <c r="BB9" s="228">
        <v>0</v>
      </c>
      <c r="BC9" s="228">
        <v>0</v>
      </c>
      <c r="BD9" s="228">
        <v>0</v>
      </c>
    </row>
    <row r="10" spans="1:56">
      <c r="A10" s="775" t="s">
        <v>560</v>
      </c>
      <c r="B10" s="775" t="str">
        <f>Table8!A10</f>
        <v>AZERBAIJAN</v>
      </c>
      <c r="C10" s="775"/>
      <c r="D10" s="775" t="s">
        <v>583</v>
      </c>
      <c r="E10" s="621">
        <v>0</v>
      </c>
      <c r="F10" s="621">
        <v>0</v>
      </c>
      <c r="G10" s="621">
        <v>0</v>
      </c>
      <c r="H10" s="621">
        <v>0</v>
      </c>
      <c r="I10" s="621">
        <v>0</v>
      </c>
      <c r="J10" s="621">
        <v>0</v>
      </c>
      <c r="K10" s="621">
        <v>0</v>
      </c>
      <c r="L10" s="621">
        <v>0</v>
      </c>
      <c r="M10" s="621">
        <v>0</v>
      </c>
      <c r="N10" s="621">
        <v>0</v>
      </c>
      <c r="O10" s="621">
        <v>0</v>
      </c>
      <c r="P10" s="621">
        <v>0</v>
      </c>
      <c r="Q10" s="621">
        <v>0</v>
      </c>
      <c r="R10" s="621">
        <v>0</v>
      </c>
      <c r="S10" s="621">
        <v>0</v>
      </c>
      <c r="T10" s="621">
        <v>0</v>
      </c>
      <c r="U10" s="621">
        <v>0</v>
      </c>
      <c r="V10" s="621">
        <v>0</v>
      </c>
      <c r="W10" s="621">
        <v>0</v>
      </c>
      <c r="X10" s="621">
        <v>0</v>
      </c>
      <c r="Y10" s="621">
        <v>0</v>
      </c>
      <c r="Z10" s="621">
        <v>0</v>
      </c>
      <c r="AA10" s="621">
        <v>0</v>
      </c>
      <c r="AB10" s="621">
        <v>0</v>
      </c>
      <c r="AC10" s="1086" t="s">
        <v>2315</v>
      </c>
      <c r="AF10" s="796" t="e">
        <f>#REF!</f>
        <v>#REF!</v>
      </c>
      <c r="AG10" s="228">
        <v>0</v>
      </c>
      <c r="AH10" s="228">
        <v>0</v>
      </c>
      <c r="AI10" s="228">
        <v>0</v>
      </c>
      <c r="AJ10" s="228">
        <v>0</v>
      </c>
      <c r="AK10" s="228">
        <v>0</v>
      </c>
      <c r="AL10" s="228">
        <v>0</v>
      </c>
      <c r="AM10" s="228">
        <v>0</v>
      </c>
      <c r="AN10" s="228">
        <v>0</v>
      </c>
      <c r="AO10" s="228">
        <v>0</v>
      </c>
      <c r="AP10" s="228">
        <v>0</v>
      </c>
      <c r="AQ10" s="228">
        <v>0</v>
      </c>
      <c r="AR10" s="228">
        <v>0</v>
      </c>
      <c r="AS10" s="228">
        <v>0</v>
      </c>
      <c r="AT10" s="228">
        <v>0</v>
      </c>
      <c r="AU10" s="228">
        <v>0</v>
      </c>
      <c r="AV10" s="228">
        <v>0</v>
      </c>
      <c r="AW10" s="228">
        <v>0</v>
      </c>
      <c r="AX10" s="228">
        <v>0</v>
      </c>
      <c r="AY10" s="228">
        <v>0</v>
      </c>
      <c r="AZ10" s="228">
        <v>0</v>
      </c>
      <c r="BA10" s="228">
        <v>0</v>
      </c>
      <c r="BB10" s="228">
        <v>0</v>
      </c>
      <c r="BC10" s="228">
        <v>0</v>
      </c>
      <c r="BD10" s="228">
        <v>0</v>
      </c>
    </row>
    <row r="11" spans="1:56">
      <c r="A11" s="775" t="s">
        <v>560</v>
      </c>
      <c r="B11" s="775" t="str">
        <f>Table8!A11</f>
        <v>BELARUS</v>
      </c>
      <c r="C11" s="775"/>
      <c r="D11" s="775" t="s">
        <v>583</v>
      </c>
      <c r="E11" s="621">
        <v>0</v>
      </c>
      <c r="F11" s="621">
        <v>0</v>
      </c>
      <c r="G11" s="621">
        <v>0</v>
      </c>
      <c r="H11" s="621">
        <v>0</v>
      </c>
      <c r="I11" s="621">
        <v>0</v>
      </c>
      <c r="J11" s="621">
        <v>0</v>
      </c>
      <c r="K11" s="621">
        <v>0</v>
      </c>
      <c r="L11" s="621">
        <v>0</v>
      </c>
      <c r="M11" s="621">
        <v>0</v>
      </c>
      <c r="N11" s="621">
        <v>0</v>
      </c>
      <c r="O11" s="621">
        <v>0</v>
      </c>
      <c r="P11" s="621">
        <v>0</v>
      </c>
      <c r="Q11" s="621">
        <v>0</v>
      </c>
      <c r="R11" s="621">
        <v>0</v>
      </c>
      <c r="S11" s="621">
        <v>0</v>
      </c>
      <c r="T11" s="621">
        <v>0</v>
      </c>
      <c r="U11" s="621">
        <v>0</v>
      </c>
      <c r="V11" s="621">
        <v>0</v>
      </c>
      <c r="W11" s="621">
        <v>0</v>
      </c>
      <c r="X11" s="621">
        <v>0</v>
      </c>
      <c r="Y11" s="621">
        <v>0</v>
      </c>
      <c r="Z11" s="621">
        <v>0</v>
      </c>
      <c r="AA11" s="621">
        <v>0</v>
      </c>
      <c r="AB11" s="621">
        <v>0</v>
      </c>
      <c r="AC11" s="1086" t="s">
        <v>2316</v>
      </c>
      <c r="AF11" s="796" t="e">
        <f>#REF!</f>
        <v>#REF!</v>
      </c>
      <c r="AG11" s="228">
        <v>0</v>
      </c>
      <c r="AH11" s="228">
        <v>0</v>
      </c>
      <c r="AI11" s="228">
        <v>0</v>
      </c>
      <c r="AJ11" s="228">
        <v>0</v>
      </c>
      <c r="AK11" s="228">
        <v>0</v>
      </c>
      <c r="AL11" s="228">
        <v>0</v>
      </c>
      <c r="AM11" s="228">
        <v>0</v>
      </c>
      <c r="AN11" s="228">
        <v>0</v>
      </c>
      <c r="AO11" s="228">
        <v>0</v>
      </c>
      <c r="AP11" s="228">
        <v>0</v>
      </c>
      <c r="AQ11" s="228">
        <v>0</v>
      </c>
      <c r="AR11" s="228">
        <v>0</v>
      </c>
      <c r="AS11" s="228">
        <v>0</v>
      </c>
      <c r="AT11" s="228">
        <v>0</v>
      </c>
      <c r="AU11" s="228">
        <v>0</v>
      </c>
      <c r="AV11" s="228">
        <v>0</v>
      </c>
      <c r="AW11" s="228">
        <v>0</v>
      </c>
      <c r="AX11" s="228">
        <v>0</v>
      </c>
      <c r="AY11" s="228">
        <v>0</v>
      </c>
      <c r="AZ11" s="228">
        <v>0</v>
      </c>
      <c r="BA11" s="228">
        <v>0</v>
      </c>
      <c r="BB11" s="228">
        <v>0</v>
      </c>
      <c r="BC11" s="228">
        <v>0</v>
      </c>
      <c r="BD11" s="228">
        <v>0</v>
      </c>
    </row>
    <row r="12" spans="1:56">
      <c r="A12" s="775" t="s">
        <v>560</v>
      </c>
      <c r="B12" s="775" t="str">
        <f>Table8!A12</f>
        <v>BELGIUM</v>
      </c>
      <c r="C12" s="775"/>
      <c r="D12" s="775" t="s">
        <v>583</v>
      </c>
      <c r="E12" s="621">
        <v>0</v>
      </c>
      <c r="F12" s="621">
        <v>0</v>
      </c>
      <c r="G12" s="621">
        <v>0</v>
      </c>
      <c r="H12" s="621">
        <v>0</v>
      </c>
      <c r="I12" s="621">
        <v>0</v>
      </c>
      <c r="J12" s="621">
        <v>0</v>
      </c>
      <c r="K12" s="621">
        <v>0</v>
      </c>
      <c r="L12" s="621">
        <v>0</v>
      </c>
      <c r="M12" s="621">
        <v>0</v>
      </c>
      <c r="N12" s="621">
        <v>0</v>
      </c>
      <c r="O12" s="621">
        <v>0</v>
      </c>
      <c r="P12" s="621">
        <v>0</v>
      </c>
      <c r="Q12" s="621">
        <v>0</v>
      </c>
      <c r="R12" s="621">
        <v>0</v>
      </c>
      <c r="S12" s="621">
        <v>0</v>
      </c>
      <c r="T12" s="621">
        <v>0</v>
      </c>
      <c r="U12" s="621">
        <v>0</v>
      </c>
      <c r="V12" s="621">
        <v>0</v>
      </c>
      <c r="W12" s="621">
        <v>0</v>
      </c>
      <c r="X12" s="621">
        <v>0</v>
      </c>
      <c r="Y12" s="621">
        <v>0</v>
      </c>
      <c r="Z12" s="621">
        <v>0</v>
      </c>
      <c r="AA12" s="621">
        <v>0</v>
      </c>
      <c r="AB12" s="621">
        <v>0</v>
      </c>
      <c r="AC12" s="1086" t="s">
        <v>2317</v>
      </c>
      <c r="AF12" s="796" t="e">
        <f>#REF!</f>
        <v>#REF!</v>
      </c>
      <c r="AG12" s="228">
        <v>0</v>
      </c>
      <c r="AH12" s="228">
        <v>0</v>
      </c>
      <c r="AI12" s="228">
        <v>0</v>
      </c>
      <c r="AJ12" s="228">
        <v>0</v>
      </c>
      <c r="AK12" s="228">
        <v>0</v>
      </c>
      <c r="AL12" s="228">
        <v>0</v>
      </c>
      <c r="AM12" s="228">
        <v>0</v>
      </c>
      <c r="AN12" s="228">
        <v>0</v>
      </c>
      <c r="AO12" s="228">
        <v>0</v>
      </c>
      <c r="AP12" s="228">
        <v>0</v>
      </c>
      <c r="AQ12" s="228">
        <v>0</v>
      </c>
      <c r="AR12" s="228">
        <v>0</v>
      </c>
      <c r="AS12" s="228">
        <v>0</v>
      </c>
      <c r="AT12" s="228">
        <v>0</v>
      </c>
      <c r="AU12" s="228">
        <v>0</v>
      </c>
      <c r="AV12" s="228">
        <v>0</v>
      </c>
      <c r="AW12" s="228">
        <v>0</v>
      </c>
      <c r="AX12" s="228">
        <v>0</v>
      </c>
      <c r="AY12" s="228">
        <v>0</v>
      </c>
      <c r="AZ12" s="228">
        <v>0</v>
      </c>
      <c r="BA12" s="228">
        <v>0</v>
      </c>
      <c r="BB12" s="228">
        <v>0</v>
      </c>
      <c r="BC12" s="228">
        <v>0</v>
      </c>
      <c r="BD12" s="228">
        <v>0</v>
      </c>
    </row>
    <row r="13" spans="1:56">
      <c r="A13" s="775" t="s">
        <v>560</v>
      </c>
      <c r="B13" s="775" t="str">
        <f>Table8!A13</f>
        <v>BOLIVIA</v>
      </c>
      <c r="C13" s="775"/>
      <c r="D13" s="775" t="s">
        <v>583</v>
      </c>
      <c r="E13" s="621">
        <v>0</v>
      </c>
      <c r="F13" s="621">
        <v>0</v>
      </c>
      <c r="G13" s="621">
        <v>0</v>
      </c>
      <c r="H13" s="621">
        <v>0</v>
      </c>
      <c r="I13" s="621">
        <v>0</v>
      </c>
      <c r="J13" s="621">
        <v>0</v>
      </c>
      <c r="K13" s="621">
        <v>0</v>
      </c>
      <c r="L13" s="621">
        <v>0</v>
      </c>
      <c r="M13" s="621">
        <v>0</v>
      </c>
      <c r="N13" s="621">
        <v>0</v>
      </c>
      <c r="O13" s="621">
        <v>0</v>
      </c>
      <c r="P13" s="621">
        <v>0</v>
      </c>
      <c r="Q13" s="621">
        <v>0</v>
      </c>
      <c r="R13" s="621">
        <v>0</v>
      </c>
      <c r="S13" s="621">
        <v>0</v>
      </c>
      <c r="T13" s="621">
        <v>0</v>
      </c>
      <c r="U13" s="621">
        <v>0</v>
      </c>
      <c r="V13" s="621">
        <v>0</v>
      </c>
      <c r="W13" s="621">
        <v>0</v>
      </c>
      <c r="X13" s="621">
        <v>0</v>
      </c>
      <c r="Y13" s="621">
        <v>0</v>
      </c>
      <c r="Z13" s="621">
        <v>0</v>
      </c>
      <c r="AA13" s="621">
        <v>0</v>
      </c>
      <c r="AB13" s="621">
        <v>0</v>
      </c>
      <c r="AC13" s="1086" t="s">
        <v>2318</v>
      </c>
      <c r="AF13" s="796" t="e">
        <f>#REF!</f>
        <v>#REF!</v>
      </c>
      <c r="AG13" s="228">
        <v>0</v>
      </c>
      <c r="AH13" s="228">
        <v>0</v>
      </c>
      <c r="AI13" s="228">
        <v>0</v>
      </c>
      <c r="AJ13" s="228">
        <v>0</v>
      </c>
      <c r="AK13" s="228">
        <v>0</v>
      </c>
      <c r="AL13" s="228">
        <v>0</v>
      </c>
      <c r="AM13" s="228">
        <v>0</v>
      </c>
      <c r="AN13" s="228">
        <v>0</v>
      </c>
      <c r="AO13" s="228">
        <v>0</v>
      </c>
      <c r="AP13" s="228">
        <v>0</v>
      </c>
      <c r="AQ13" s="228">
        <v>0</v>
      </c>
      <c r="AR13" s="228">
        <v>0</v>
      </c>
      <c r="AS13" s="228">
        <v>0</v>
      </c>
      <c r="AT13" s="228">
        <v>0</v>
      </c>
      <c r="AU13" s="228">
        <v>0</v>
      </c>
      <c r="AV13" s="228">
        <v>0</v>
      </c>
      <c r="AW13" s="228">
        <v>0</v>
      </c>
      <c r="AX13" s="228">
        <v>0</v>
      </c>
      <c r="AY13" s="228">
        <v>0</v>
      </c>
      <c r="AZ13" s="228">
        <v>0</v>
      </c>
      <c r="BA13" s="228">
        <v>0</v>
      </c>
      <c r="BB13" s="228">
        <v>0</v>
      </c>
      <c r="BC13" s="228">
        <v>0</v>
      </c>
      <c r="BD13" s="228">
        <v>0</v>
      </c>
    </row>
    <row r="14" spans="1:56">
      <c r="A14" s="775" t="s">
        <v>560</v>
      </c>
      <c r="B14" s="775" t="str">
        <f>Table8!A14</f>
        <v>BOSNIAHERZ</v>
      </c>
      <c r="C14" s="775"/>
      <c r="D14" s="775" t="s">
        <v>583</v>
      </c>
      <c r="E14" s="621">
        <v>0</v>
      </c>
      <c r="F14" s="621">
        <v>0</v>
      </c>
      <c r="G14" s="621">
        <v>0</v>
      </c>
      <c r="H14" s="621">
        <v>0</v>
      </c>
      <c r="I14" s="621">
        <v>0</v>
      </c>
      <c r="J14" s="621">
        <v>0</v>
      </c>
      <c r="K14" s="621">
        <v>0</v>
      </c>
      <c r="L14" s="621">
        <v>0</v>
      </c>
      <c r="M14" s="621">
        <v>0</v>
      </c>
      <c r="N14" s="621">
        <v>0</v>
      </c>
      <c r="O14" s="621">
        <v>0</v>
      </c>
      <c r="P14" s="621">
        <v>0</v>
      </c>
      <c r="Q14" s="621">
        <v>0</v>
      </c>
      <c r="R14" s="621">
        <v>0</v>
      </c>
      <c r="S14" s="621">
        <v>0</v>
      </c>
      <c r="T14" s="621">
        <v>0</v>
      </c>
      <c r="U14" s="621">
        <v>0</v>
      </c>
      <c r="V14" s="621">
        <v>0</v>
      </c>
      <c r="W14" s="621">
        <v>0</v>
      </c>
      <c r="X14" s="621">
        <v>0</v>
      </c>
      <c r="Y14" s="621">
        <v>0</v>
      </c>
      <c r="Z14" s="621">
        <v>0</v>
      </c>
      <c r="AA14" s="621">
        <v>0</v>
      </c>
      <c r="AB14" s="621">
        <v>0</v>
      </c>
      <c r="AC14" s="1086" t="s">
        <v>2319</v>
      </c>
      <c r="AF14" s="796" t="e">
        <f>#REF!</f>
        <v>#REF!</v>
      </c>
      <c r="AG14" s="228">
        <v>0</v>
      </c>
      <c r="AH14" s="228">
        <v>0</v>
      </c>
      <c r="AI14" s="228">
        <v>0</v>
      </c>
      <c r="AJ14" s="228">
        <v>0</v>
      </c>
      <c r="AK14" s="228">
        <v>0</v>
      </c>
      <c r="AL14" s="228">
        <v>0</v>
      </c>
      <c r="AM14" s="228">
        <v>0</v>
      </c>
      <c r="AN14" s="228">
        <v>0</v>
      </c>
      <c r="AO14" s="228">
        <v>0</v>
      </c>
      <c r="AP14" s="228">
        <v>0</v>
      </c>
      <c r="AQ14" s="228">
        <v>0</v>
      </c>
      <c r="AR14" s="228">
        <v>0</v>
      </c>
      <c r="AS14" s="228">
        <v>0</v>
      </c>
      <c r="AT14" s="228">
        <v>0</v>
      </c>
      <c r="AU14" s="228">
        <v>0</v>
      </c>
      <c r="AV14" s="228">
        <v>0</v>
      </c>
      <c r="AW14" s="228">
        <v>0</v>
      </c>
      <c r="AX14" s="228">
        <v>0</v>
      </c>
      <c r="AY14" s="228">
        <v>0</v>
      </c>
      <c r="AZ14" s="228">
        <v>0</v>
      </c>
      <c r="BA14" s="228">
        <v>0</v>
      </c>
      <c r="BB14" s="228">
        <v>0</v>
      </c>
      <c r="BC14" s="228">
        <v>0</v>
      </c>
      <c r="BD14" s="228">
        <v>0</v>
      </c>
    </row>
    <row r="15" spans="1:56">
      <c r="A15" s="775" t="s">
        <v>560</v>
      </c>
      <c r="B15" s="775" t="str">
        <f>Table8!A15</f>
        <v>BULGARIA</v>
      </c>
      <c r="C15" s="775"/>
      <c r="D15" s="775" t="s">
        <v>583</v>
      </c>
      <c r="E15" s="621">
        <v>0</v>
      </c>
      <c r="F15" s="621">
        <v>0</v>
      </c>
      <c r="G15" s="621">
        <v>0</v>
      </c>
      <c r="H15" s="621">
        <v>0</v>
      </c>
      <c r="I15" s="621">
        <v>0</v>
      </c>
      <c r="J15" s="621">
        <v>0</v>
      </c>
      <c r="K15" s="621">
        <v>0</v>
      </c>
      <c r="L15" s="621">
        <v>0</v>
      </c>
      <c r="M15" s="621">
        <v>0</v>
      </c>
      <c r="N15" s="621">
        <v>0</v>
      </c>
      <c r="O15" s="621">
        <v>0</v>
      </c>
      <c r="P15" s="621">
        <v>0</v>
      </c>
      <c r="Q15" s="621">
        <v>0</v>
      </c>
      <c r="R15" s="621">
        <v>0</v>
      </c>
      <c r="S15" s="621">
        <v>0</v>
      </c>
      <c r="T15" s="621">
        <v>0</v>
      </c>
      <c r="U15" s="621">
        <v>0</v>
      </c>
      <c r="V15" s="621">
        <v>0</v>
      </c>
      <c r="W15" s="621">
        <v>0</v>
      </c>
      <c r="X15" s="621">
        <v>0</v>
      </c>
      <c r="Y15" s="621">
        <v>0</v>
      </c>
      <c r="Z15" s="621">
        <v>0</v>
      </c>
      <c r="AA15" s="621">
        <v>0</v>
      </c>
      <c r="AB15" s="621">
        <v>0</v>
      </c>
      <c r="AC15" s="1086" t="s">
        <v>2320</v>
      </c>
      <c r="AF15" s="796" t="e">
        <f>#REF!</f>
        <v>#REF!</v>
      </c>
      <c r="AG15" s="228">
        <v>0</v>
      </c>
      <c r="AH15" s="228">
        <v>0</v>
      </c>
      <c r="AI15" s="228">
        <v>0</v>
      </c>
      <c r="AJ15" s="228">
        <v>0</v>
      </c>
      <c r="AK15" s="228">
        <v>0</v>
      </c>
      <c r="AL15" s="228">
        <v>0</v>
      </c>
      <c r="AM15" s="228">
        <v>0</v>
      </c>
      <c r="AN15" s="228">
        <v>0</v>
      </c>
      <c r="AO15" s="228">
        <v>0</v>
      </c>
      <c r="AP15" s="228">
        <v>0</v>
      </c>
      <c r="AQ15" s="228">
        <v>0</v>
      </c>
      <c r="AR15" s="228">
        <v>0</v>
      </c>
      <c r="AS15" s="228">
        <v>0</v>
      </c>
      <c r="AT15" s="228">
        <v>0</v>
      </c>
      <c r="AU15" s="228">
        <v>0</v>
      </c>
      <c r="AV15" s="228">
        <v>0</v>
      </c>
      <c r="AW15" s="228">
        <v>0</v>
      </c>
      <c r="AX15" s="228">
        <v>0</v>
      </c>
      <c r="AY15" s="228">
        <v>0</v>
      </c>
      <c r="AZ15" s="228">
        <v>0</v>
      </c>
      <c r="BA15" s="228">
        <v>0</v>
      </c>
      <c r="BB15" s="228">
        <v>0</v>
      </c>
      <c r="BC15" s="228">
        <v>0</v>
      </c>
      <c r="BD15" s="228">
        <v>0</v>
      </c>
    </row>
    <row r="16" spans="1:56">
      <c r="A16" s="775" t="s">
        <v>560</v>
      </c>
      <c r="B16" s="775" t="str">
        <f>Table8!A16</f>
        <v>CANADA</v>
      </c>
      <c r="C16" s="775"/>
      <c r="D16" s="775" t="s">
        <v>583</v>
      </c>
      <c r="E16" s="621">
        <v>0</v>
      </c>
      <c r="F16" s="621">
        <v>0</v>
      </c>
      <c r="G16" s="621">
        <v>0</v>
      </c>
      <c r="H16" s="621">
        <v>0</v>
      </c>
      <c r="I16" s="621">
        <v>0</v>
      </c>
      <c r="J16" s="621">
        <v>0</v>
      </c>
      <c r="K16" s="621">
        <v>0</v>
      </c>
      <c r="L16" s="621">
        <v>0</v>
      </c>
      <c r="M16" s="621">
        <v>0</v>
      </c>
      <c r="N16" s="621">
        <v>0</v>
      </c>
      <c r="O16" s="621">
        <v>0</v>
      </c>
      <c r="P16" s="621">
        <v>0</v>
      </c>
      <c r="Q16" s="621">
        <v>0</v>
      </c>
      <c r="R16" s="621">
        <v>0</v>
      </c>
      <c r="S16" s="621">
        <v>0</v>
      </c>
      <c r="T16" s="621">
        <v>0</v>
      </c>
      <c r="U16" s="621">
        <v>0</v>
      </c>
      <c r="V16" s="621">
        <v>0</v>
      </c>
      <c r="W16" s="621">
        <v>0</v>
      </c>
      <c r="X16" s="621">
        <v>0</v>
      </c>
      <c r="Y16" s="621">
        <v>0</v>
      </c>
      <c r="Z16" s="621">
        <v>0</v>
      </c>
      <c r="AA16" s="621">
        <v>0</v>
      </c>
      <c r="AB16" s="621">
        <v>0</v>
      </c>
      <c r="AC16" s="1086" t="s">
        <v>2321</v>
      </c>
      <c r="AF16" s="796" t="e">
        <f>#REF!</f>
        <v>#REF!</v>
      </c>
      <c r="AG16" s="228">
        <v>0</v>
      </c>
      <c r="AH16" s="228">
        <v>0</v>
      </c>
      <c r="AI16" s="228">
        <v>0</v>
      </c>
      <c r="AJ16" s="228">
        <v>0</v>
      </c>
      <c r="AK16" s="228">
        <v>0</v>
      </c>
      <c r="AL16" s="228">
        <v>0</v>
      </c>
      <c r="AM16" s="228">
        <v>0</v>
      </c>
      <c r="AN16" s="228">
        <v>0</v>
      </c>
      <c r="AO16" s="228">
        <v>0</v>
      </c>
      <c r="AP16" s="228">
        <v>0</v>
      </c>
      <c r="AQ16" s="228">
        <v>0</v>
      </c>
      <c r="AR16" s="228">
        <v>0</v>
      </c>
      <c r="AS16" s="228">
        <v>0</v>
      </c>
      <c r="AT16" s="228">
        <v>0</v>
      </c>
      <c r="AU16" s="228">
        <v>0</v>
      </c>
      <c r="AV16" s="228">
        <v>0</v>
      </c>
      <c r="AW16" s="228">
        <v>0</v>
      </c>
      <c r="AX16" s="228">
        <v>0</v>
      </c>
      <c r="AY16" s="228">
        <v>0</v>
      </c>
      <c r="AZ16" s="228">
        <v>0</v>
      </c>
      <c r="BA16" s="228">
        <v>0</v>
      </c>
      <c r="BB16" s="228">
        <v>0</v>
      </c>
      <c r="BC16" s="228">
        <v>0</v>
      </c>
      <c r="BD16" s="228">
        <v>0</v>
      </c>
    </row>
    <row r="17" spans="1:56">
      <c r="A17" s="775" t="s">
        <v>560</v>
      </c>
      <c r="B17" s="775" t="str">
        <f>Table8!A17</f>
        <v>CHILE</v>
      </c>
      <c r="C17" s="775"/>
      <c r="D17" s="775" t="s">
        <v>583</v>
      </c>
      <c r="E17" s="621">
        <v>0</v>
      </c>
      <c r="F17" s="621">
        <v>0</v>
      </c>
      <c r="G17" s="621">
        <v>0</v>
      </c>
      <c r="H17" s="621">
        <v>0</v>
      </c>
      <c r="I17" s="621">
        <v>0</v>
      </c>
      <c r="J17" s="621">
        <v>0</v>
      </c>
      <c r="K17" s="621">
        <v>0</v>
      </c>
      <c r="L17" s="621">
        <v>0</v>
      </c>
      <c r="M17" s="621">
        <v>0</v>
      </c>
      <c r="N17" s="621">
        <v>0</v>
      </c>
      <c r="O17" s="621">
        <v>0</v>
      </c>
      <c r="P17" s="621">
        <v>0</v>
      </c>
      <c r="Q17" s="621">
        <v>0</v>
      </c>
      <c r="R17" s="621">
        <v>0</v>
      </c>
      <c r="S17" s="621">
        <v>0</v>
      </c>
      <c r="T17" s="621">
        <v>0</v>
      </c>
      <c r="U17" s="621">
        <v>0</v>
      </c>
      <c r="V17" s="621">
        <v>0</v>
      </c>
      <c r="W17" s="621">
        <v>0</v>
      </c>
      <c r="X17" s="621">
        <v>0</v>
      </c>
      <c r="Y17" s="621">
        <v>0</v>
      </c>
      <c r="Z17" s="621">
        <v>0</v>
      </c>
      <c r="AA17" s="621">
        <v>0</v>
      </c>
      <c r="AB17" s="621">
        <v>0</v>
      </c>
      <c r="AC17" s="1086" t="s">
        <v>2322</v>
      </c>
      <c r="AF17" s="796" t="s">
        <v>1311</v>
      </c>
      <c r="AG17" s="228">
        <v>0</v>
      </c>
      <c r="AH17" s="228">
        <v>0</v>
      </c>
      <c r="AI17" s="228">
        <v>0</v>
      </c>
      <c r="AJ17" s="228">
        <v>0</v>
      </c>
      <c r="AK17" s="228">
        <v>0</v>
      </c>
      <c r="AL17" s="228">
        <v>0</v>
      </c>
      <c r="AM17" s="228">
        <v>0</v>
      </c>
      <c r="AN17" s="228">
        <v>0</v>
      </c>
      <c r="AO17" s="228">
        <v>0</v>
      </c>
      <c r="AP17" s="228">
        <v>0</v>
      </c>
      <c r="AQ17" s="228">
        <v>0</v>
      </c>
      <c r="AR17" s="228">
        <v>0</v>
      </c>
      <c r="AS17" s="228">
        <v>0</v>
      </c>
      <c r="AT17" s="228">
        <v>0</v>
      </c>
      <c r="AU17" s="228">
        <v>0</v>
      </c>
      <c r="AV17" s="228">
        <v>0</v>
      </c>
      <c r="AW17" s="228">
        <v>0</v>
      </c>
      <c r="AX17" s="228">
        <v>0</v>
      </c>
      <c r="AY17" s="228">
        <v>0</v>
      </c>
      <c r="AZ17" s="228">
        <v>0</v>
      </c>
      <c r="BA17" s="228">
        <v>0</v>
      </c>
      <c r="BB17" s="228">
        <v>0</v>
      </c>
      <c r="BC17" s="228">
        <v>0</v>
      </c>
      <c r="BD17" s="228">
        <v>0</v>
      </c>
    </row>
    <row r="18" spans="1:56">
      <c r="A18" s="775" t="s">
        <v>560</v>
      </c>
      <c r="B18" s="775" t="str">
        <f>Table8!A18</f>
        <v>CROATIA</v>
      </c>
      <c r="C18" s="775"/>
      <c r="D18" s="775" t="s">
        <v>583</v>
      </c>
      <c r="E18" s="621">
        <v>0</v>
      </c>
      <c r="F18" s="621">
        <v>0</v>
      </c>
      <c r="G18" s="621">
        <v>0</v>
      </c>
      <c r="H18" s="621">
        <v>0</v>
      </c>
      <c r="I18" s="621">
        <v>0</v>
      </c>
      <c r="J18" s="621">
        <v>0</v>
      </c>
      <c r="K18" s="621">
        <v>0</v>
      </c>
      <c r="L18" s="621">
        <v>0</v>
      </c>
      <c r="M18" s="621">
        <v>0</v>
      </c>
      <c r="N18" s="621">
        <v>0</v>
      </c>
      <c r="O18" s="621">
        <v>0</v>
      </c>
      <c r="P18" s="621">
        <v>0</v>
      </c>
      <c r="Q18" s="621">
        <v>0</v>
      </c>
      <c r="R18" s="621">
        <v>0</v>
      </c>
      <c r="S18" s="621">
        <v>0</v>
      </c>
      <c r="T18" s="621">
        <v>0</v>
      </c>
      <c r="U18" s="621">
        <v>0</v>
      </c>
      <c r="V18" s="621">
        <v>0</v>
      </c>
      <c r="W18" s="621">
        <v>0</v>
      </c>
      <c r="X18" s="621">
        <v>0</v>
      </c>
      <c r="Y18" s="621">
        <v>0</v>
      </c>
      <c r="Z18" s="621">
        <v>0</v>
      </c>
      <c r="AA18" s="621">
        <v>0</v>
      </c>
      <c r="AB18" s="621">
        <v>0</v>
      </c>
      <c r="AC18" s="1086" t="s">
        <v>2323</v>
      </c>
      <c r="AF18" s="796" t="e">
        <f>#REF!</f>
        <v>#REF!</v>
      </c>
      <c r="AG18" s="228">
        <v>0</v>
      </c>
      <c r="AH18" s="228">
        <v>0</v>
      </c>
      <c r="AI18" s="228">
        <v>0</v>
      </c>
      <c r="AJ18" s="228">
        <v>0</v>
      </c>
      <c r="AK18" s="228">
        <v>0</v>
      </c>
      <c r="AL18" s="228">
        <v>0</v>
      </c>
      <c r="AM18" s="228">
        <v>0</v>
      </c>
      <c r="AN18" s="228">
        <v>0</v>
      </c>
      <c r="AO18" s="228">
        <v>0</v>
      </c>
      <c r="AP18" s="228">
        <v>0</v>
      </c>
      <c r="AQ18" s="228">
        <v>0</v>
      </c>
      <c r="AR18" s="228">
        <v>0</v>
      </c>
      <c r="AS18" s="228">
        <v>0</v>
      </c>
      <c r="AT18" s="228">
        <v>0</v>
      </c>
      <c r="AU18" s="228">
        <v>0</v>
      </c>
      <c r="AV18" s="228">
        <v>0</v>
      </c>
      <c r="AW18" s="228">
        <v>0</v>
      </c>
      <c r="AX18" s="228">
        <v>0</v>
      </c>
      <c r="AY18" s="228">
        <v>0</v>
      </c>
      <c r="AZ18" s="228">
        <v>0</v>
      </c>
      <c r="BA18" s="228">
        <v>0</v>
      </c>
      <c r="BB18" s="228">
        <v>0</v>
      </c>
      <c r="BC18" s="228">
        <v>0</v>
      </c>
      <c r="BD18" s="228">
        <v>0</v>
      </c>
    </row>
    <row r="19" spans="1:56">
      <c r="A19" s="775" t="s">
        <v>560</v>
      </c>
      <c r="B19" s="775" t="str">
        <f>Table8!A19</f>
        <v>CYPRUS</v>
      </c>
      <c r="C19" s="775"/>
      <c r="D19" s="775" t="s">
        <v>583</v>
      </c>
      <c r="E19" s="621">
        <v>0</v>
      </c>
      <c r="F19" s="621">
        <v>0</v>
      </c>
      <c r="G19" s="621">
        <v>0</v>
      </c>
      <c r="H19" s="621">
        <v>0</v>
      </c>
      <c r="I19" s="621">
        <v>0</v>
      </c>
      <c r="J19" s="621">
        <v>0</v>
      </c>
      <c r="K19" s="621">
        <v>0</v>
      </c>
      <c r="L19" s="621">
        <v>0</v>
      </c>
      <c r="M19" s="621">
        <v>0</v>
      </c>
      <c r="N19" s="621">
        <v>0</v>
      </c>
      <c r="O19" s="621">
        <v>0</v>
      </c>
      <c r="P19" s="621">
        <v>0</v>
      </c>
      <c r="Q19" s="621">
        <v>0</v>
      </c>
      <c r="R19" s="621">
        <v>0</v>
      </c>
      <c r="S19" s="621">
        <v>0</v>
      </c>
      <c r="T19" s="621">
        <v>0</v>
      </c>
      <c r="U19" s="621">
        <v>0</v>
      </c>
      <c r="V19" s="621">
        <v>0</v>
      </c>
      <c r="W19" s="621">
        <v>0</v>
      </c>
      <c r="X19" s="621">
        <v>0</v>
      </c>
      <c r="Y19" s="621">
        <v>0</v>
      </c>
      <c r="Z19" s="621">
        <v>0</v>
      </c>
      <c r="AA19" s="621">
        <v>0</v>
      </c>
      <c r="AB19" s="621">
        <v>0</v>
      </c>
      <c r="AC19" s="1086" t="s">
        <v>2324</v>
      </c>
      <c r="AF19" s="796" t="e">
        <f>#REF!</f>
        <v>#REF!</v>
      </c>
      <c r="AG19" s="228">
        <v>0</v>
      </c>
      <c r="AH19" s="228">
        <v>0</v>
      </c>
      <c r="AI19" s="228">
        <v>0</v>
      </c>
      <c r="AJ19" s="228">
        <v>0</v>
      </c>
      <c r="AK19" s="228">
        <v>0</v>
      </c>
      <c r="AL19" s="228">
        <v>0</v>
      </c>
      <c r="AM19" s="228">
        <v>0</v>
      </c>
      <c r="AN19" s="228">
        <v>0</v>
      </c>
      <c r="AO19" s="228">
        <v>0</v>
      </c>
      <c r="AP19" s="228">
        <v>0</v>
      </c>
      <c r="AQ19" s="228">
        <v>0</v>
      </c>
      <c r="AR19" s="228">
        <v>0</v>
      </c>
      <c r="AS19" s="228">
        <v>0</v>
      </c>
      <c r="AT19" s="228">
        <v>0</v>
      </c>
      <c r="AU19" s="228">
        <v>0</v>
      </c>
      <c r="AV19" s="228">
        <v>0</v>
      </c>
      <c r="AW19" s="228">
        <v>0</v>
      </c>
      <c r="AX19" s="228">
        <v>0</v>
      </c>
      <c r="AY19" s="228">
        <v>0</v>
      </c>
      <c r="AZ19" s="228">
        <v>0</v>
      </c>
      <c r="BA19" s="228">
        <v>0</v>
      </c>
      <c r="BB19" s="228">
        <v>0</v>
      </c>
      <c r="BC19" s="228">
        <v>0</v>
      </c>
      <c r="BD19" s="228">
        <v>0</v>
      </c>
    </row>
    <row r="20" spans="1:56">
      <c r="A20" s="775" t="s">
        <v>560</v>
      </c>
      <c r="B20" s="775" t="str">
        <f>Table8!A20</f>
        <v>CZECH</v>
      </c>
      <c r="C20" s="775"/>
      <c r="D20" s="775" t="s">
        <v>583</v>
      </c>
      <c r="E20" s="621">
        <v>0</v>
      </c>
      <c r="F20" s="621">
        <v>0</v>
      </c>
      <c r="G20" s="621">
        <v>0</v>
      </c>
      <c r="H20" s="621">
        <v>0</v>
      </c>
      <c r="I20" s="621">
        <v>0</v>
      </c>
      <c r="J20" s="621">
        <v>0</v>
      </c>
      <c r="K20" s="621">
        <v>0</v>
      </c>
      <c r="L20" s="621">
        <v>0</v>
      </c>
      <c r="M20" s="621">
        <v>0</v>
      </c>
      <c r="N20" s="621">
        <v>0</v>
      </c>
      <c r="O20" s="621">
        <v>0</v>
      </c>
      <c r="P20" s="621">
        <v>0</v>
      </c>
      <c r="Q20" s="621">
        <v>0</v>
      </c>
      <c r="R20" s="621">
        <v>0</v>
      </c>
      <c r="S20" s="621">
        <v>0</v>
      </c>
      <c r="T20" s="621">
        <v>0</v>
      </c>
      <c r="U20" s="621">
        <v>0</v>
      </c>
      <c r="V20" s="621">
        <v>0</v>
      </c>
      <c r="W20" s="621">
        <v>0</v>
      </c>
      <c r="X20" s="621">
        <v>0</v>
      </c>
      <c r="Y20" s="621">
        <v>0</v>
      </c>
      <c r="Z20" s="621">
        <v>0</v>
      </c>
      <c r="AA20" s="621">
        <v>0</v>
      </c>
      <c r="AB20" s="621">
        <v>0</v>
      </c>
      <c r="AC20" s="1086" t="s">
        <v>2325</v>
      </c>
      <c r="AF20" s="796" t="e">
        <f>#REF!</f>
        <v>#REF!</v>
      </c>
      <c r="AG20" s="228">
        <v>0</v>
      </c>
      <c r="AH20" s="228">
        <v>0</v>
      </c>
      <c r="AI20" s="228">
        <v>0</v>
      </c>
      <c r="AJ20" s="228">
        <v>0</v>
      </c>
      <c r="AK20" s="228">
        <v>0</v>
      </c>
      <c r="AL20" s="228">
        <v>0</v>
      </c>
      <c r="AM20" s="228">
        <v>0</v>
      </c>
      <c r="AN20" s="228">
        <v>0</v>
      </c>
      <c r="AO20" s="228">
        <v>0</v>
      </c>
      <c r="AP20" s="228">
        <v>0</v>
      </c>
      <c r="AQ20" s="228">
        <v>0</v>
      </c>
      <c r="AR20" s="228">
        <v>0</v>
      </c>
      <c r="AS20" s="228">
        <v>0</v>
      </c>
      <c r="AT20" s="228">
        <v>0</v>
      </c>
      <c r="AU20" s="228">
        <v>0</v>
      </c>
      <c r="AV20" s="228">
        <v>0</v>
      </c>
      <c r="AW20" s="228">
        <v>0</v>
      </c>
      <c r="AX20" s="228">
        <v>0</v>
      </c>
      <c r="AY20" s="228">
        <v>0</v>
      </c>
      <c r="AZ20" s="228">
        <v>0</v>
      </c>
      <c r="BA20" s="228">
        <v>0</v>
      </c>
      <c r="BB20" s="228">
        <v>0</v>
      </c>
      <c r="BC20" s="228">
        <v>0</v>
      </c>
      <c r="BD20" s="228">
        <v>0</v>
      </c>
    </row>
    <row r="21" spans="1:56">
      <c r="A21" s="775" t="s">
        <v>560</v>
      </c>
      <c r="B21" s="775" t="str">
        <f>Table8!A21</f>
        <v>DENMARK</v>
      </c>
      <c r="C21" s="775"/>
      <c r="D21" s="775" t="s">
        <v>583</v>
      </c>
      <c r="E21" s="621">
        <v>0</v>
      </c>
      <c r="F21" s="621">
        <v>0</v>
      </c>
      <c r="G21" s="621">
        <v>0</v>
      </c>
      <c r="H21" s="621">
        <v>0</v>
      </c>
      <c r="I21" s="621">
        <v>0</v>
      </c>
      <c r="J21" s="621">
        <v>0</v>
      </c>
      <c r="K21" s="621">
        <v>0</v>
      </c>
      <c r="L21" s="621">
        <v>0</v>
      </c>
      <c r="M21" s="621">
        <v>0</v>
      </c>
      <c r="N21" s="621">
        <v>0</v>
      </c>
      <c r="O21" s="621">
        <v>0</v>
      </c>
      <c r="P21" s="621">
        <v>0</v>
      </c>
      <c r="Q21" s="621">
        <v>0</v>
      </c>
      <c r="R21" s="621">
        <v>0</v>
      </c>
      <c r="S21" s="621">
        <v>0</v>
      </c>
      <c r="T21" s="621">
        <v>0</v>
      </c>
      <c r="U21" s="621">
        <v>0</v>
      </c>
      <c r="V21" s="621">
        <v>0</v>
      </c>
      <c r="W21" s="621">
        <v>0</v>
      </c>
      <c r="X21" s="621">
        <v>0</v>
      </c>
      <c r="Y21" s="621">
        <v>0</v>
      </c>
      <c r="Z21" s="621">
        <v>0</v>
      </c>
      <c r="AA21" s="621">
        <v>0</v>
      </c>
      <c r="AB21" s="621">
        <v>0</v>
      </c>
      <c r="AC21" s="1086" t="s">
        <v>2326</v>
      </c>
      <c r="AF21" s="796" t="e">
        <f>#REF!</f>
        <v>#REF!</v>
      </c>
      <c r="AG21" s="228">
        <v>0</v>
      </c>
      <c r="AH21" s="228">
        <v>0</v>
      </c>
      <c r="AI21" s="228">
        <v>0</v>
      </c>
      <c r="AJ21" s="228">
        <v>0</v>
      </c>
      <c r="AK21" s="228">
        <v>0</v>
      </c>
      <c r="AL21" s="228">
        <v>0</v>
      </c>
      <c r="AM21" s="228">
        <v>0</v>
      </c>
      <c r="AN21" s="228">
        <v>0</v>
      </c>
      <c r="AO21" s="228">
        <v>0</v>
      </c>
      <c r="AP21" s="228">
        <v>0</v>
      </c>
      <c r="AQ21" s="228">
        <v>0</v>
      </c>
      <c r="AR21" s="228">
        <v>0</v>
      </c>
      <c r="AS21" s="228">
        <v>0</v>
      </c>
      <c r="AT21" s="228">
        <v>0</v>
      </c>
      <c r="AU21" s="228">
        <v>0</v>
      </c>
      <c r="AV21" s="228">
        <v>0</v>
      </c>
      <c r="AW21" s="228">
        <v>0</v>
      </c>
      <c r="AX21" s="228">
        <v>0</v>
      </c>
      <c r="AY21" s="228">
        <v>0</v>
      </c>
      <c r="AZ21" s="228">
        <v>0</v>
      </c>
      <c r="BA21" s="228">
        <v>0</v>
      </c>
      <c r="BB21" s="228">
        <v>0</v>
      </c>
      <c r="BC21" s="228">
        <v>0</v>
      </c>
      <c r="BD21" s="228">
        <v>0</v>
      </c>
    </row>
    <row r="22" spans="1:56">
      <c r="A22" s="775" t="s">
        <v>560</v>
      </c>
      <c r="B22" s="775" t="str">
        <f>Table8!A22</f>
        <v>EGYPT</v>
      </c>
      <c r="C22" s="775"/>
      <c r="D22" s="775" t="s">
        <v>583</v>
      </c>
      <c r="E22" s="621">
        <v>0</v>
      </c>
      <c r="F22" s="621">
        <v>0</v>
      </c>
      <c r="G22" s="621">
        <v>0</v>
      </c>
      <c r="H22" s="621">
        <v>0</v>
      </c>
      <c r="I22" s="621">
        <v>0</v>
      </c>
      <c r="J22" s="621">
        <v>0</v>
      </c>
      <c r="K22" s="621">
        <v>0</v>
      </c>
      <c r="L22" s="621">
        <v>0</v>
      </c>
      <c r="M22" s="621">
        <v>0</v>
      </c>
      <c r="N22" s="621">
        <v>0</v>
      </c>
      <c r="O22" s="621">
        <v>0</v>
      </c>
      <c r="P22" s="621">
        <v>0</v>
      </c>
      <c r="Q22" s="621">
        <v>0</v>
      </c>
      <c r="R22" s="621">
        <v>0</v>
      </c>
      <c r="S22" s="621">
        <v>0</v>
      </c>
      <c r="T22" s="621">
        <v>0</v>
      </c>
      <c r="U22" s="621">
        <v>0</v>
      </c>
      <c r="V22" s="621">
        <v>0</v>
      </c>
      <c r="W22" s="621">
        <v>0</v>
      </c>
      <c r="X22" s="621">
        <v>0</v>
      </c>
      <c r="Y22" s="621">
        <v>0</v>
      </c>
      <c r="Z22" s="621">
        <v>0</v>
      </c>
      <c r="AA22" s="621">
        <v>0</v>
      </c>
      <c r="AB22" s="621">
        <v>0</v>
      </c>
      <c r="AC22" s="1086" t="s">
        <v>2327</v>
      </c>
      <c r="AF22" s="796" t="e">
        <f>#REF!</f>
        <v>#REF!</v>
      </c>
      <c r="AG22" s="228">
        <v>0</v>
      </c>
      <c r="AH22" s="228">
        <v>0</v>
      </c>
      <c r="AI22" s="228">
        <v>0</v>
      </c>
      <c r="AJ22" s="228">
        <v>0</v>
      </c>
      <c r="AK22" s="228">
        <v>0</v>
      </c>
      <c r="AL22" s="228">
        <v>0</v>
      </c>
      <c r="AM22" s="228">
        <v>0</v>
      </c>
      <c r="AN22" s="228">
        <v>0</v>
      </c>
      <c r="AO22" s="228">
        <v>0</v>
      </c>
      <c r="AP22" s="228">
        <v>0</v>
      </c>
      <c r="AQ22" s="228">
        <v>0</v>
      </c>
      <c r="AR22" s="228">
        <v>0</v>
      </c>
      <c r="AS22" s="228">
        <v>0</v>
      </c>
      <c r="AT22" s="228">
        <v>0</v>
      </c>
      <c r="AU22" s="228">
        <v>0</v>
      </c>
      <c r="AV22" s="228">
        <v>0</v>
      </c>
      <c r="AW22" s="228">
        <v>0</v>
      </c>
      <c r="AX22" s="228">
        <v>0</v>
      </c>
      <c r="AY22" s="228">
        <v>0</v>
      </c>
      <c r="AZ22" s="228">
        <v>0</v>
      </c>
      <c r="BA22" s="228">
        <v>0</v>
      </c>
      <c r="BB22" s="228">
        <v>0</v>
      </c>
      <c r="BC22" s="228">
        <v>0</v>
      </c>
      <c r="BD22" s="228">
        <v>0</v>
      </c>
    </row>
    <row r="23" spans="1:56" s="99" customFormat="1">
      <c r="A23" s="775" t="s">
        <v>560</v>
      </c>
      <c r="B23" s="775" t="str">
        <f>Table8!A23</f>
        <v>ESTONIA</v>
      </c>
      <c r="C23" s="775"/>
      <c r="D23" s="775" t="s">
        <v>583</v>
      </c>
      <c r="E23" s="621">
        <v>0</v>
      </c>
      <c r="F23" s="621">
        <v>0</v>
      </c>
      <c r="G23" s="621">
        <v>0</v>
      </c>
      <c r="H23" s="621">
        <v>0</v>
      </c>
      <c r="I23" s="621">
        <v>0</v>
      </c>
      <c r="J23" s="621">
        <v>0</v>
      </c>
      <c r="K23" s="621">
        <v>0</v>
      </c>
      <c r="L23" s="621">
        <v>0</v>
      </c>
      <c r="M23" s="621">
        <v>0</v>
      </c>
      <c r="N23" s="621">
        <v>0</v>
      </c>
      <c r="O23" s="621">
        <v>0</v>
      </c>
      <c r="P23" s="621">
        <v>0</v>
      </c>
      <c r="Q23" s="621">
        <v>0</v>
      </c>
      <c r="R23" s="621">
        <v>0</v>
      </c>
      <c r="S23" s="621">
        <v>0</v>
      </c>
      <c r="T23" s="621">
        <v>0</v>
      </c>
      <c r="U23" s="621">
        <v>0</v>
      </c>
      <c r="V23" s="621">
        <v>0</v>
      </c>
      <c r="W23" s="621">
        <v>0</v>
      </c>
      <c r="X23" s="621">
        <v>0</v>
      </c>
      <c r="Y23" s="621">
        <v>0</v>
      </c>
      <c r="Z23" s="621">
        <v>0</v>
      </c>
      <c r="AA23" s="621">
        <v>0</v>
      </c>
      <c r="AB23" s="621">
        <v>0</v>
      </c>
      <c r="AC23" s="1086" t="s">
        <v>2328</v>
      </c>
      <c r="AF23" s="796" t="e">
        <f>#REF!</f>
        <v>#REF!</v>
      </c>
      <c r="AG23" s="228">
        <v>0</v>
      </c>
      <c r="AH23" s="228">
        <v>0</v>
      </c>
      <c r="AI23" s="228">
        <v>0</v>
      </c>
      <c r="AJ23" s="228">
        <v>0</v>
      </c>
      <c r="AK23" s="228">
        <v>0</v>
      </c>
      <c r="AL23" s="228">
        <v>0</v>
      </c>
      <c r="AM23" s="228">
        <v>0</v>
      </c>
      <c r="AN23" s="228">
        <v>0</v>
      </c>
      <c r="AO23" s="228">
        <v>0</v>
      </c>
      <c r="AP23" s="228">
        <v>0</v>
      </c>
      <c r="AQ23" s="228">
        <v>0</v>
      </c>
      <c r="AR23" s="228">
        <v>0</v>
      </c>
      <c r="AS23" s="228">
        <v>0</v>
      </c>
      <c r="AT23" s="228">
        <v>0</v>
      </c>
      <c r="AU23" s="228">
        <v>0</v>
      </c>
      <c r="AV23" s="228">
        <v>0</v>
      </c>
      <c r="AW23" s="228">
        <v>0</v>
      </c>
      <c r="AX23" s="228">
        <v>0</v>
      </c>
      <c r="AY23" s="228">
        <v>0</v>
      </c>
      <c r="AZ23" s="228">
        <v>0</v>
      </c>
      <c r="BA23" s="228">
        <v>0</v>
      </c>
      <c r="BB23" s="228">
        <v>0</v>
      </c>
      <c r="BC23" s="228">
        <v>0</v>
      </c>
      <c r="BD23" s="228">
        <v>0</v>
      </c>
    </row>
    <row r="24" spans="1:56" s="99" customFormat="1">
      <c r="A24" s="775" t="s">
        <v>560</v>
      </c>
      <c r="B24" s="775" t="str">
        <f>Table8!A24</f>
        <v>FINLAND</v>
      </c>
      <c r="C24" s="775"/>
      <c r="D24" s="775" t="s">
        <v>583</v>
      </c>
      <c r="E24" s="621">
        <v>0</v>
      </c>
      <c r="F24" s="621">
        <v>0</v>
      </c>
      <c r="G24" s="621">
        <v>0</v>
      </c>
      <c r="H24" s="621">
        <v>0</v>
      </c>
      <c r="I24" s="621">
        <v>0</v>
      </c>
      <c r="J24" s="621">
        <v>0</v>
      </c>
      <c r="K24" s="621">
        <v>0</v>
      </c>
      <c r="L24" s="621">
        <v>0</v>
      </c>
      <c r="M24" s="621">
        <v>0</v>
      </c>
      <c r="N24" s="621">
        <v>0</v>
      </c>
      <c r="O24" s="621">
        <v>0</v>
      </c>
      <c r="P24" s="621">
        <v>0</v>
      </c>
      <c r="Q24" s="621">
        <v>0</v>
      </c>
      <c r="R24" s="621">
        <v>0</v>
      </c>
      <c r="S24" s="621">
        <v>0</v>
      </c>
      <c r="T24" s="621">
        <v>0</v>
      </c>
      <c r="U24" s="621">
        <v>0</v>
      </c>
      <c r="V24" s="621">
        <v>0</v>
      </c>
      <c r="W24" s="621">
        <v>0</v>
      </c>
      <c r="X24" s="621">
        <v>0</v>
      </c>
      <c r="Y24" s="621">
        <v>0</v>
      </c>
      <c r="Z24" s="621">
        <v>0</v>
      </c>
      <c r="AA24" s="621">
        <v>0</v>
      </c>
      <c r="AB24" s="621">
        <v>0</v>
      </c>
      <c r="AC24" s="1086" t="s">
        <v>2329</v>
      </c>
      <c r="AF24" s="796" t="e">
        <f>#REF!</f>
        <v>#REF!</v>
      </c>
      <c r="AG24" s="228">
        <v>0</v>
      </c>
      <c r="AH24" s="228">
        <v>0</v>
      </c>
      <c r="AI24" s="228">
        <v>0</v>
      </c>
      <c r="AJ24" s="228">
        <v>0</v>
      </c>
      <c r="AK24" s="228">
        <v>0</v>
      </c>
      <c r="AL24" s="228">
        <v>0</v>
      </c>
      <c r="AM24" s="228">
        <v>0</v>
      </c>
      <c r="AN24" s="228">
        <v>0</v>
      </c>
      <c r="AO24" s="228">
        <v>0</v>
      </c>
      <c r="AP24" s="228">
        <v>0</v>
      </c>
      <c r="AQ24" s="228">
        <v>0</v>
      </c>
      <c r="AR24" s="228">
        <v>0</v>
      </c>
      <c r="AS24" s="228">
        <v>0</v>
      </c>
      <c r="AT24" s="228">
        <v>0</v>
      </c>
      <c r="AU24" s="228">
        <v>0</v>
      </c>
      <c r="AV24" s="228">
        <v>0</v>
      </c>
      <c r="AW24" s="228">
        <v>0</v>
      </c>
      <c r="AX24" s="228">
        <v>0</v>
      </c>
      <c r="AY24" s="228">
        <v>0</v>
      </c>
      <c r="AZ24" s="228">
        <v>0</v>
      </c>
      <c r="BA24" s="228">
        <v>0</v>
      </c>
      <c r="BB24" s="228">
        <v>0</v>
      </c>
      <c r="BC24" s="228">
        <v>0</v>
      </c>
      <c r="BD24" s="228">
        <v>0</v>
      </c>
    </row>
    <row r="25" spans="1:56">
      <c r="A25" s="775" t="s">
        <v>560</v>
      </c>
      <c r="B25" s="775" t="str">
        <f>Table8!A25</f>
        <v>FYROM</v>
      </c>
      <c r="C25" s="775"/>
      <c r="D25" s="775" t="s">
        <v>583</v>
      </c>
      <c r="E25" s="621">
        <v>0</v>
      </c>
      <c r="F25" s="621">
        <v>0</v>
      </c>
      <c r="G25" s="621">
        <v>0</v>
      </c>
      <c r="H25" s="621">
        <v>0</v>
      </c>
      <c r="I25" s="621">
        <v>0</v>
      </c>
      <c r="J25" s="621">
        <v>0</v>
      </c>
      <c r="K25" s="621">
        <v>0</v>
      </c>
      <c r="L25" s="621">
        <v>0</v>
      </c>
      <c r="M25" s="621">
        <v>0</v>
      </c>
      <c r="N25" s="621">
        <v>0</v>
      </c>
      <c r="O25" s="621">
        <v>0</v>
      </c>
      <c r="P25" s="621">
        <v>0</v>
      </c>
      <c r="Q25" s="621">
        <v>0</v>
      </c>
      <c r="R25" s="621">
        <v>0</v>
      </c>
      <c r="S25" s="621">
        <v>0</v>
      </c>
      <c r="T25" s="621">
        <v>0</v>
      </c>
      <c r="U25" s="621">
        <v>0</v>
      </c>
      <c r="V25" s="621">
        <v>0</v>
      </c>
      <c r="W25" s="621">
        <v>0</v>
      </c>
      <c r="X25" s="621">
        <v>0</v>
      </c>
      <c r="Y25" s="621">
        <v>0</v>
      </c>
      <c r="Z25" s="621">
        <v>0</v>
      </c>
      <c r="AA25" s="621">
        <v>0</v>
      </c>
      <c r="AB25" s="621">
        <v>0</v>
      </c>
      <c r="AC25" s="1086" t="s">
        <v>2330</v>
      </c>
      <c r="AF25" s="796" t="e">
        <f>#REF!</f>
        <v>#REF!</v>
      </c>
      <c r="AG25" s="228">
        <v>0</v>
      </c>
      <c r="AH25" s="228">
        <v>0</v>
      </c>
      <c r="AI25" s="228">
        <v>0</v>
      </c>
      <c r="AJ25" s="228">
        <v>0</v>
      </c>
      <c r="AK25" s="228">
        <v>0</v>
      </c>
      <c r="AL25" s="228">
        <v>0</v>
      </c>
      <c r="AM25" s="228">
        <v>0</v>
      </c>
      <c r="AN25" s="228">
        <v>0</v>
      </c>
      <c r="AO25" s="228">
        <v>0</v>
      </c>
      <c r="AP25" s="228">
        <v>0</v>
      </c>
      <c r="AQ25" s="228">
        <v>0</v>
      </c>
      <c r="AR25" s="228">
        <v>0</v>
      </c>
      <c r="AS25" s="228">
        <v>0</v>
      </c>
      <c r="AT25" s="228">
        <v>0</v>
      </c>
      <c r="AU25" s="228">
        <v>0</v>
      </c>
      <c r="AV25" s="228">
        <v>0</v>
      </c>
      <c r="AW25" s="228">
        <v>0</v>
      </c>
      <c r="AX25" s="228">
        <v>0</v>
      </c>
      <c r="AY25" s="228">
        <v>0</v>
      </c>
      <c r="AZ25" s="228">
        <v>0</v>
      </c>
      <c r="BA25" s="228">
        <v>0</v>
      </c>
      <c r="BB25" s="228">
        <v>0</v>
      </c>
      <c r="BC25" s="228">
        <v>0</v>
      </c>
      <c r="BD25" s="228">
        <v>0</v>
      </c>
    </row>
    <row r="26" spans="1:56">
      <c r="A26" s="775" t="s">
        <v>560</v>
      </c>
      <c r="B26" s="775" t="str">
        <f>Table8!A26</f>
        <v>FRANCE</v>
      </c>
      <c r="C26" s="775"/>
      <c r="D26" s="775" t="s">
        <v>583</v>
      </c>
      <c r="E26" s="621">
        <v>0</v>
      </c>
      <c r="F26" s="621">
        <v>0</v>
      </c>
      <c r="G26" s="621">
        <v>0</v>
      </c>
      <c r="H26" s="621">
        <v>0</v>
      </c>
      <c r="I26" s="621">
        <v>0</v>
      </c>
      <c r="J26" s="621">
        <v>0</v>
      </c>
      <c r="K26" s="621">
        <v>0</v>
      </c>
      <c r="L26" s="621">
        <v>0</v>
      </c>
      <c r="M26" s="621">
        <v>0</v>
      </c>
      <c r="N26" s="621">
        <v>0</v>
      </c>
      <c r="O26" s="621">
        <v>0</v>
      </c>
      <c r="P26" s="621">
        <v>0</v>
      </c>
      <c r="Q26" s="621">
        <v>0</v>
      </c>
      <c r="R26" s="621">
        <v>0</v>
      </c>
      <c r="S26" s="621">
        <v>0</v>
      </c>
      <c r="T26" s="621">
        <v>0</v>
      </c>
      <c r="U26" s="621">
        <v>0</v>
      </c>
      <c r="V26" s="621">
        <v>0</v>
      </c>
      <c r="W26" s="621">
        <v>0</v>
      </c>
      <c r="X26" s="621">
        <v>0</v>
      </c>
      <c r="Y26" s="621">
        <v>0</v>
      </c>
      <c r="Z26" s="621">
        <v>0</v>
      </c>
      <c r="AA26" s="621">
        <v>0</v>
      </c>
      <c r="AB26" s="621">
        <v>0</v>
      </c>
      <c r="AC26" s="1086" t="s">
        <v>2331</v>
      </c>
      <c r="AF26" s="796" t="e">
        <f>#REF!</f>
        <v>#REF!</v>
      </c>
      <c r="AG26" s="228">
        <v>0</v>
      </c>
      <c r="AH26" s="228">
        <v>0</v>
      </c>
      <c r="AI26" s="228">
        <v>0</v>
      </c>
      <c r="AJ26" s="228">
        <v>0</v>
      </c>
      <c r="AK26" s="228">
        <v>0</v>
      </c>
      <c r="AL26" s="228">
        <v>0</v>
      </c>
      <c r="AM26" s="228">
        <v>0</v>
      </c>
      <c r="AN26" s="228">
        <v>0</v>
      </c>
      <c r="AO26" s="228">
        <v>0</v>
      </c>
      <c r="AP26" s="228">
        <v>0</v>
      </c>
      <c r="AQ26" s="228">
        <v>0</v>
      </c>
      <c r="AR26" s="228">
        <v>0</v>
      </c>
      <c r="AS26" s="228">
        <v>0</v>
      </c>
      <c r="AT26" s="228">
        <v>0</v>
      </c>
      <c r="AU26" s="228">
        <v>0</v>
      </c>
      <c r="AV26" s="228">
        <v>0</v>
      </c>
      <c r="AW26" s="228">
        <v>0</v>
      </c>
      <c r="AX26" s="228">
        <v>0</v>
      </c>
      <c r="AY26" s="228">
        <v>0</v>
      </c>
      <c r="AZ26" s="228">
        <v>0</v>
      </c>
      <c r="BA26" s="228">
        <v>0</v>
      </c>
      <c r="BB26" s="228">
        <v>0</v>
      </c>
      <c r="BC26" s="228">
        <v>0</v>
      </c>
      <c r="BD26" s="228">
        <v>0</v>
      </c>
    </row>
    <row r="27" spans="1:56">
      <c r="A27" s="775" t="s">
        <v>560</v>
      </c>
      <c r="B27" s="775" t="str">
        <f>Table8!A27</f>
        <v>GEORGIA</v>
      </c>
      <c r="C27" s="775"/>
      <c r="D27" s="775" t="s">
        <v>583</v>
      </c>
      <c r="E27" s="621">
        <v>0</v>
      </c>
      <c r="F27" s="621">
        <v>0</v>
      </c>
      <c r="G27" s="621">
        <v>0</v>
      </c>
      <c r="H27" s="621">
        <v>0</v>
      </c>
      <c r="I27" s="621">
        <v>0</v>
      </c>
      <c r="J27" s="621">
        <v>0</v>
      </c>
      <c r="K27" s="621">
        <v>0</v>
      </c>
      <c r="L27" s="621">
        <v>0</v>
      </c>
      <c r="M27" s="621">
        <v>0</v>
      </c>
      <c r="N27" s="621">
        <v>0</v>
      </c>
      <c r="O27" s="621">
        <v>0</v>
      </c>
      <c r="P27" s="621">
        <v>0</v>
      </c>
      <c r="Q27" s="621">
        <v>0</v>
      </c>
      <c r="R27" s="621">
        <v>0</v>
      </c>
      <c r="S27" s="621">
        <v>0</v>
      </c>
      <c r="T27" s="621">
        <v>0</v>
      </c>
      <c r="U27" s="621">
        <v>0</v>
      </c>
      <c r="V27" s="621">
        <v>0</v>
      </c>
      <c r="W27" s="621">
        <v>0</v>
      </c>
      <c r="X27" s="621">
        <v>0</v>
      </c>
      <c r="Y27" s="621">
        <v>0</v>
      </c>
      <c r="Z27" s="621">
        <v>0</v>
      </c>
      <c r="AA27" s="621">
        <v>0</v>
      </c>
      <c r="AB27" s="621">
        <v>0</v>
      </c>
      <c r="AC27" s="1086" t="s">
        <v>2332</v>
      </c>
      <c r="AF27" s="796" t="e">
        <f>#REF!</f>
        <v>#REF!</v>
      </c>
      <c r="AG27" s="228">
        <v>0</v>
      </c>
      <c r="AH27" s="228">
        <v>0</v>
      </c>
      <c r="AI27" s="228">
        <v>0</v>
      </c>
      <c r="AJ27" s="228">
        <v>0</v>
      </c>
      <c r="AK27" s="228">
        <v>0</v>
      </c>
      <c r="AL27" s="228">
        <v>0</v>
      </c>
      <c r="AM27" s="228">
        <v>0</v>
      </c>
      <c r="AN27" s="228">
        <v>0</v>
      </c>
      <c r="AO27" s="228">
        <v>0</v>
      </c>
      <c r="AP27" s="228">
        <v>0</v>
      </c>
      <c r="AQ27" s="228">
        <v>0</v>
      </c>
      <c r="AR27" s="228">
        <v>0</v>
      </c>
      <c r="AS27" s="228">
        <v>0</v>
      </c>
      <c r="AT27" s="228">
        <v>0</v>
      </c>
      <c r="AU27" s="228">
        <v>0</v>
      </c>
      <c r="AV27" s="228">
        <v>0</v>
      </c>
      <c r="AW27" s="228">
        <v>0</v>
      </c>
      <c r="AX27" s="228">
        <v>0</v>
      </c>
      <c r="AY27" s="228">
        <v>0</v>
      </c>
      <c r="AZ27" s="228">
        <v>0</v>
      </c>
      <c r="BA27" s="228">
        <v>0</v>
      </c>
      <c r="BB27" s="228">
        <v>0</v>
      </c>
      <c r="BC27" s="228">
        <v>0</v>
      </c>
      <c r="BD27" s="228">
        <v>0</v>
      </c>
    </row>
    <row r="28" spans="1:56">
      <c r="A28" s="775" t="s">
        <v>560</v>
      </c>
      <c r="B28" s="775" t="str">
        <f>Table8!A28</f>
        <v>GERMANY</v>
      </c>
      <c r="C28" s="775"/>
      <c r="D28" s="775" t="s">
        <v>583</v>
      </c>
      <c r="E28" s="621">
        <v>0</v>
      </c>
      <c r="F28" s="621">
        <v>0</v>
      </c>
      <c r="G28" s="621">
        <v>0</v>
      </c>
      <c r="H28" s="621">
        <v>0</v>
      </c>
      <c r="I28" s="621">
        <v>0</v>
      </c>
      <c r="J28" s="621">
        <v>0</v>
      </c>
      <c r="K28" s="621">
        <v>0</v>
      </c>
      <c r="L28" s="621">
        <v>0</v>
      </c>
      <c r="M28" s="621">
        <v>0</v>
      </c>
      <c r="N28" s="621">
        <v>0</v>
      </c>
      <c r="O28" s="621">
        <v>0</v>
      </c>
      <c r="P28" s="621">
        <v>0</v>
      </c>
      <c r="Q28" s="621">
        <v>0</v>
      </c>
      <c r="R28" s="621">
        <v>0</v>
      </c>
      <c r="S28" s="621">
        <v>0</v>
      </c>
      <c r="T28" s="621">
        <v>0</v>
      </c>
      <c r="U28" s="621">
        <v>0</v>
      </c>
      <c r="V28" s="621">
        <v>0</v>
      </c>
      <c r="W28" s="621">
        <v>0</v>
      </c>
      <c r="X28" s="621">
        <v>0</v>
      </c>
      <c r="Y28" s="621">
        <v>0</v>
      </c>
      <c r="Z28" s="621">
        <v>0</v>
      </c>
      <c r="AA28" s="621">
        <v>0</v>
      </c>
      <c r="AB28" s="621">
        <v>0</v>
      </c>
      <c r="AC28" s="1086" t="s">
        <v>2333</v>
      </c>
      <c r="AF28" s="796" t="e">
        <f>#REF!</f>
        <v>#REF!</v>
      </c>
      <c r="AG28" s="228">
        <v>0</v>
      </c>
      <c r="AH28" s="228">
        <v>0</v>
      </c>
      <c r="AI28" s="228">
        <v>0</v>
      </c>
      <c r="AJ28" s="228">
        <v>0</v>
      </c>
      <c r="AK28" s="228">
        <v>0</v>
      </c>
      <c r="AL28" s="228">
        <v>0</v>
      </c>
      <c r="AM28" s="228">
        <v>0</v>
      </c>
      <c r="AN28" s="228">
        <v>0</v>
      </c>
      <c r="AO28" s="228">
        <v>0</v>
      </c>
      <c r="AP28" s="228">
        <v>0</v>
      </c>
      <c r="AQ28" s="228">
        <v>0</v>
      </c>
      <c r="AR28" s="228">
        <v>0</v>
      </c>
      <c r="AS28" s="228">
        <v>0</v>
      </c>
      <c r="AT28" s="228">
        <v>0</v>
      </c>
      <c r="AU28" s="228">
        <v>0</v>
      </c>
      <c r="AV28" s="228">
        <v>0</v>
      </c>
      <c r="AW28" s="228">
        <v>0</v>
      </c>
      <c r="AX28" s="228">
        <v>0</v>
      </c>
      <c r="AY28" s="228">
        <v>0</v>
      </c>
      <c r="AZ28" s="228">
        <v>0</v>
      </c>
      <c r="BA28" s="228">
        <v>0</v>
      </c>
      <c r="BB28" s="228">
        <v>0</v>
      </c>
      <c r="BC28" s="228">
        <v>0</v>
      </c>
      <c r="BD28" s="228">
        <v>0</v>
      </c>
    </row>
    <row r="29" spans="1:56">
      <c r="A29" s="775" t="s">
        <v>560</v>
      </c>
      <c r="B29" s="775" t="str">
        <f>Table8!A29</f>
        <v>GREECE</v>
      </c>
      <c r="C29" s="775"/>
      <c r="D29" s="775" t="s">
        <v>583</v>
      </c>
      <c r="E29" s="621">
        <v>0</v>
      </c>
      <c r="F29" s="621">
        <v>0</v>
      </c>
      <c r="G29" s="621">
        <v>0</v>
      </c>
      <c r="H29" s="621">
        <v>0</v>
      </c>
      <c r="I29" s="621">
        <v>0</v>
      </c>
      <c r="J29" s="621">
        <v>0</v>
      </c>
      <c r="K29" s="621">
        <v>0</v>
      </c>
      <c r="L29" s="621">
        <v>0</v>
      </c>
      <c r="M29" s="621">
        <v>0</v>
      </c>
      <c r="N29" s="621">
        <v>0</v>
      </c>
      <c r="O29" s="621">
        <v>0</v>
      </c>
      <c r="P29" s="621">
        <v>0</v>
      </c>
      <c r="Q29" s="621">
        <v>0</v>
      </c>
      <c r="R29" s="621">
        <v>0</v>
      </c>
      <c r="S29" s="621">
        <v>0</v>
      </c>
      <c r="T29" s="621">
        <v>0</v>
      </c>
      <c r="U29" s="621">
        <v>0</v>
      </c>
      <c r="V29" s="621">
        <v>0</v>
      </c>
      <c r="W29" s="621">
        <v>0</v>
      </c>
      <c r="X29" s="621">
        <v>0</v>
      </c>
      <c r="Y29" s="621">
        <v>0</v>
      </c>
      <c r="Z29" s="621">
        <v>0</v>
      </c>
      <c r="AA29" s="621">
        <v>0</v>
      </c>
      <c r="AB29" s="621">
        <v>0</v>
      </c>
      <c r="AC29" s="1086" t="s">
        <v>2334</v>
      </c>
      <c r="AF29" s="796" t="e">
        <f>#REF!</f>
        <v>#REF!</v>
      </c>
      <c r="AG29" s="228">
        <v>0</v>
      </c>
      <c r="AH29" s="228">
        <v>0</v>
      </c>
      <c r="AI29" s="228">
        <v>0</v>
      </c>
      <c r="AJ29" s="228">
        <v>0</v>
      </c>
      <c r="AK29" s="228">
        <v>0</v>
      </c>
      <c r="AL29" s="228">
        <v>0</v>
      </c>
      <c r="AM29" s="228">
        <v>0</v>
      </c>
      <c r="AN29" s="228">
        <v>0</v>
      </c>
      <c r="AO29" s="228">
        <v>0</v>
      </c>
      <c r="AP29" s="228">
        <v>0</v>
      </c>
      <c r="AQ29" s="228">
        <v>0</v>
      </c>
      <c r="AR29" s="228">
        <v>0</v>
      </c>
      <c r="AS29" s="228">
        <v>0</v>
      </c>
      <c r="AT29" s="228">
        <v>0</v>
      </c>
      <c r="AU29" s="228">
        <v>0</v>
      </c>
      <c r="AV29" s="228">
        <v>0</v>
      </c>
      <c r="AW29" s="228">
        <v>0</v>
      </c>
      <c r="AX29" s="228">
        <v>0</v>
      </c>
      <c r="AY29" s="228">
        <v>0</v>
      </c>
      <c r="AZ29" s="228">
        <v>0</v>
      </c>
      <c r="BA29" s="228">
        <v>0</v>
      </c>
      <c r="BB29" s="228">
        <v>0</v>
      </c>
      <c r="BC29" s="228">
        <v>0</v>
      </c>
      <c r="BD29" s="228">
        <v>0</v>
      </c>
    </row>
    <row r="30" spans="1:56">
      <c r="A30" s="775" t="s">
        <v>560</v>
      </c>
      <c r="B30" s="775" t="str">
        <f>Table8!A30</f>
        <v>HUNGARY</v>
      </c>
      <c r="C30" s="775"/>
      <c r="D30" s="775" t="s">
        <v>583</v>
      </c>
      <c r="E30" s="621">
        <v>0</v>
      </c>
      <c r="F30" s="621">
        <v>0</v>
      </c>
      <c r="G30" s="621">
        <v>0</v>
      </c>
      <c r="H30" s="621">
        <v>0</v>
      </c>
      <c r="I30" s="621">
        <v>0</v>
      </c>
      <c r="J30" s="621">
        <v>0</v>
      </c>
      <c r="K30" s="621">
        <v>0</v>
      </c>
      <c r="L30" s="621">
        <v>0</v>
      </c>
      <c r="M30" s="621">
        <v>0</v>
      </c>
      <c r="N30" s="621">
        <v>0</v>
      </c>
      <c r="O30" s="621">
        <v>0</v>
      </c>
      <c r="P30" s="621">
        <v>0</v>
      </c>
      <c r="Q30" s="621">
        <v>0</v>
      </c>
      <c r="R30" s="621">
        <v>0</v>
      </c>
      <c r="S30" s="621">
        <v>0</v>
      </c>
      <c r="T30" s="621">
        <v>0</v>
      </c>
      <c r="U30" s="621">
        <v>0</v>
      </c>
      <c r="V30" s="621">
        <v>0</v>
      </c>
      <c r="W30" s="621">
        <v>0</v>
      </c>
      <c r="X30" s="621">
        <v>0</v>
      </c>
      <c r="Y30" s="621">
        <v>0</v>
      </c>
      <c r="Z30" s="621">
        <v>0</v>
      </c>
      <c r="AA30" s="621">
        <v>0</v>
      </c>
      <c r="AB30" s="621">
        <v>0</v>
      </c>
      <c r="AC30" s="1086" t="s">
        <v>2335</v>
      </c>
      <c r="AF30" s="796" t="e">
        <f>#REF!</f>
        <v>#REF!</v>
      </c>
      <c r="AG30" s="228">
        <v>0</v>
      </c>
      <c r="AH30" s="228">
        <v>0</v>
      </c>
      <c r="AI30" s="228">
        <v>0</v>
      </c>
      <c r="AJ30" s="228">
        <v>0</v>
      </c>
      <c r="AK30" s="228">
        <v>0</v>
      </c>
      <c r="AL30" s="228">
        <v>0</v>
      </c>
      <c r="AM30" s="228">
        <v>0</v>
      </c>
      <c r="AN30" s="228">
        <v>0</v>
      </c>
      <c r="AO30" s="228">
        <v>0</v>
      </c>
      <c r="AP30" s="228">
        <v>0</v>
      </c>
      <c r="AQ30" s="228">
        <v>0</v>
      </c>
      <c r="AR30" s="228">
        <v>0</v>
      </c>
      <c r="AS30" s="228">
        <v>0</v>
      </c>
      <c r="AT30" s="228">
        <v>0</v>
      </c>
      <c r="AU30" s="228">
        <v>0</v>
      </c>
      <c r="AV30" s="228">
        <v>0</v>
      </c>
      <c r="AW30" s="228">
        <v>0</v>
      </c>
      <c r="AX30" s="228">
        <v>0</v>
      </c>
      <c r="AY30" s="228">
        <v>0</v>
      </c>
      <c r="AZ30" s="228">
        <v>0</v>
      </c>
      <c r="BA30" s="228">
        <v>0</v>
      </c>
      <c r="BB30" s="228">
        <v>0</v>
      </c>
      <c r="BC30" s="228">
        <v>0</v>
      </c>
      <c r="BD30" s="228">
        <v>0</v>
      </c>
    </row>
    <row r="31" spans="1:56">
      <c r="A31" s="775" t="s">
        <v>560</v>
      </c>
      <c r="B31" s="775" t="str">
        <f>Table8!A31</f>
        <v>IRELAND</v>
      </c>
      <c r="C31" s="775"/>
      <c r="D31" s="775" t="s">
        <v>583</v>
      </c>
      <c r="E31" s="621">
        <v>0</v>
      </c>
      <c r="F31" s="621">
        <v>0</v>
      </c>
      <c r="G31" s="621">
        <v>0</v>
      </c>
      <c r="H31" s="621">
        <v>0</v>
      </c>
      <c r="I31" s="621">
        <v>0</v>
      </c>
      <c r="J31" s="621">
        <v>0</v>
      </c>
      <c r="K31" s="621">
        <v>0</v>
      </c>
      <c r="L31" s="621">
        <v>0</v>
      </c>
      <c r="M31" s="621">
        <v>0</v>
      </c>
      <c r="N31" s="621">
        <v>0</v>
      </c>
      <c r="O31" s="621">
        <v>0</v>
      </c>
      <c r="P31" s="621">
        <v>0</v>
      </c>
      <c r="Q31" s="621">
        <v>0</v>
      </c>
      <c r="R31" s="621">
        <v>0</v>
      </c>
      <c r="S31" s="621">
        <v>0</v>
      </c>
      <c r="T31" s="621">
        <v>0</v>
      </c>
      <c r="U31" s="621">
        <v>0</v>
      </c>
      <c r="V31" s="621">
        <v>0</v>
      </c>
      <c r="W31" s="621">
        <v>0</v>
      </c>
      <c r="X31" s="621">
        <v>0</v>
      </c>
      <c r="Y31" s="621">
        <v>0</v>
      </c>
      <c r="Z31" s="621">
        <v>0</v>
      </c>
      <c r="AA31" s="621">
        <v>0</v>
      </c>
      <c r="AB31" s="621">
        <v>0</v>
      </c>
      <c r="AC31" s="1086" t="s">
        <v>2336</v>
      </c>
      <c r="AF31" s="796" t="e">
        <f>#REF!</f>
        <v>#REF!</v>
      </c>
      <c r="AG31" s="228">
        <v>0</v>
      </c>
      <c r="AH31" s="228">
        <v>0</v>
      </c>
      <c r="AI31" s="228">
        <v>0</v>
      </c>
      <c r="AJ31" s="228">
        <v>0</v>
      </c>
      <c r="AK31" s="228">
        <v>0</v>
      </c>
      <c r="AL31" s="228">
        <v>0</v>
      </c>
      <c r="AM31" s="228">
        <v>0</v>
      </c>
      <c r="AN31" s="228">
        <v>0</v>
      </c>
      <c r="AO31" s="228">
        <v>0</v>
      </c>
      <c r="AP31" s="228">
        <v>0</v>
      </c>
      <c r="AQ31" s="228">
        <v>0</v>
      </c>
      <c r="AR31" s="228">
        <v>0</v>
      </c>
      <c r="AS31" s="228">
        <v>0</v>
      </c>
      <c r="AT31" s="228">
        <v>0</v>
      </c>
      <c r="AU31" s="228">
        <v>0</v>
      </c>
      <c r="AV31" s="228">
        <v>0</v>
      </c>
      <c r="AW31" s="228">
        <v>0</v>
      </c>
      <c r="AX31" s="228">
        <v>0</v>
      </c>
      <c r="AY31" s="228">
        <v>0</v>
      </c>
      <c r="AZ31" s="228">
        <v>0</v>
      </c>
      <c r="BA31" s="228">
        <v>0</v>
      </c>
      <c r="BB31" s="228">
        <v>0</v>
      </c>
      <c r="BC31" s="228">
        <v>0</v>
      </c>
      <c r="BD31" s="228">
        <v>0</v>
      </c>
    </row>
    <row r="32" spans="1:56">
      <c r="A32" s="775" t="s">
        <v>560</v>
      </c>
      <c r="B32" s="775" t="str">
        <f>Table8!A32</f>
        <v>ISRAEL</v>
      </c>
      <c r="C32" s="775"/>
      <c r="D32" s="775" t="s">
        <v>583</v>
      </c>
      <c r="E32" s="621">
        <v>0</v>
      </c>
      <c r="F32" s="621">
        <v>0</v>
      </c>
      <c r="G32" s="621">
        <v>0</v>
      </c>
      <c r="H32" s="621">
        <v>0</v>
      </c>
      <c r="I32" s="621">
        <v>0</v>
      </c>
      <c r="J32" s="621">
        <v>0</v>
      </c>
      <c r="K32" s="621">
        <v>0</v>
      </c>
      <c r="L32" s="621">
        <v>0</v>
      </c>
      <c r="M32" s="621">
        <v>0</v>
      </c>
      <c r="N32" s="621">
        <v>0</v>
      </c>
      <c r="O32" s="621">
        <v>0</v>
      </c>
      <c r="P32" s="621">
        <v>0</v>
      </c>
      <c r="Q32" s="621">
        <v>0</v>
      </c>
      <c r="R32" s="621">
        <v>0</v>
      </c>
      <c r="S32" s="621">
        <v>0</v>
      </c>
      <c r="T32" s="621">
        <v>0</v>
      </c>
      <c r="U32" s="621">
        <v>0</v>
      </c>
      <c r="V32" s="621">
        <v>0</v>
      </c>
      <c r="W32" s="621">
        <v>0</v>
      </c>
      <c r="X32" s="621">
        <v>0</v>
      </c>
      <c r="Y32" s="621">
        <v>0</v>
      </c>
      <c r="Z32" s="621">
        <v>0</v>
      </c>
      <c r="AA32" s="621">
        <v>0</v>
      </c>
      <c r="AB32" s="621">
        <v>0</v>
      </c>
      <c r="AC32" s="1086" t="s">
        <v>2337</v>
      </c>
      <c r="AF32" s="796" t="e">
        <f>#REF!</f>
        <v>#REF!</v>
      </c>
      <c r="AG32" s="228">
        <v>0</v>
      </c>
      <c r="AH32" s="228">
        <v>0</v>
      </c>
      <c r="AI32" s="228">
        <v>0</v>
      </c>
      <c r="AJ32" s="228">
        <v>0</v>
      </c>
      <c r="AK32" s="228">
        <v>0</v>
      </c>
      <c r="AL32" s="228">
        <v>0</v>
      </c>
      <c r="AM32" s="228">
        <v>0</v>
      </c>
      <c r="AN32" s="228">
        <v>0</v>
      </c>
      <c r="AO32" s="228">
        <v>0</v>
      </c>
      <c r="AP32" s="228">
        <v>0</v>
      </c>
      <c r="AQ32" s="228">
        <v>0</v>
      </c>
      <c r="AR32" s="228">
        <v>0</v>
      </c>
      <c r="AS32" s="228">
        <v>0</v>
      </c>
      <c r="AT32" s="228">
        <v>0</v>
      </c>
      <c r="AU32" s="228">
        <v>0</v>
      </c>
      <c r="AV32" s="228">
        <v>0</v>
      </c>
      <c r="AW32" s="228">
        <v>0</v>
      </c>
      <c r="AX32" s="228">
        <v>0</v>
      </c>
      <c r="AY32" s="228">
        <v>0</v>
      </c>
      <c r="AZ32" s="228">
        <v>0</v>
      </c>
      <c r="BA32" s="228">
        <v>0</v>
      </c>
      <c r="BB32" s="228">
        <v>0</v>
      </c>
      <c r="BC32" s="228">
        <v>0</v>
      </c>
      <c r="BD32" s="228">
        <v>0</v>
      </c>
    </row>
    <row r="33" spans="1:56">
      <c r="A33" s="775" t="s">
        <v>560</v>
      </c>
      <c r="B33" s="775" t="str">
        <f>Table8!A33</f>
        <v>ITALY</v>
      </c>
      <c r="C33" s="775"/>
      <c r="D33" s="775" t="s">
        <v>583</v>
      </c>
      <c r="E33" s="621">
        <v>0</v>
      </c>
      <c r="F33" s="621">
        <v>0</v>
      </c>
      <c r="G33" s="621">
        <v>0</v>
      </c>
      <c r="H33" s="621">
        <v>0</v>
      </c>
      <c r="I33" s="621">
        <v>0</v>
      </c>
      <c r="J33" s="621">
        <v>0</v>
      </c>
      <c r="K33" s="621">
        <v>0</v>
      </c>
      <c r="L33" s="621">
        <v>0</v>
      </c>
      <c r="M33" s="621">
        <v>0</v>
      </c>
      <c r="N33" s="621">
        <v>0</v>
      </c>
      <c r="O33" s="621">
        <v>0</v>
      </c>
      <c r="P33" s="621">
        <v>0</v>
      </c>
      <c r="Q33" s="621">
        <v>0</v>
      </c>
      <c r="R33" s="621">
        <v>0</v>
      </c>
      <c r="S33" s="621">
        <v>0</v>
      </c>
      <c r="T33" s="621">
        <v>0</v>
      </c>
      <c r="U33" s="621">
        <v>0</v>
      </c>
      <c r="V33" s="621">
        <v>0</v>
      </c>
      <c r="W33" s="621">
        <v>0</v>
      </c>
      <c r="X33" s="621">
        <v>0</v>
      </c>
      <c r="Y33" s="621">
        <v>0</v>
      </c>
      <c r="Z33" s="621">
        <v>0</v>
      </c>
      <c r="AA33" s="621">
        <v>0</v>
      </c>
      <c r="AB33" s="621">
        <v>0</v>
      </c>
      <c r="AC33" s="1086" t="s">
        <v>2338</v>
      </c>
      <c r="AF33" s="796" t="e">
        <f>#REF!</f>
        <v>#REF!</v>
      </c>
      <c r="AG33" s="228">
        <v>0</v>
      </c>
      <c r="AH33" s="228">
        <v>0</v>
      </c>
      <c r="AI33" s="228">
        <v>0</v>
      </c>
      <c r="AJ33" s="228">
        <v>0</v>
      </c>
      <c r="AK33" s="228">
        <v>0</v>
      </c>
      <c r="AL33" s="228">
        <v>0</v>
      </c>
      <c r="AM33" s="228">
        <v>0</v>
      </c>
      <c r="AN33" s="228">
        <v>0</v>
      </c>
      <c r="AO33" s="228">
        <v>0</v>
      </c>
      <c r="AP33" s="228">
        <v>0</v>
      </c>
      <c r="AQ33" s="228">
        <v>0</v>
      </c>
      <c r="AR33" s="228">
        <v>0</v>
      </c>
      <c r="AS33" s="228">
        <v>0</v>
      </c>
      <c r="AT33" s="228">
        <v>0</v>
      </c>
      <c r="AU33" s="228">
        <v>0</v>
      </c>
      <c r="AV33" s="228">
        <v>0</v>
      </c>
      <c r="AW33" s="228">
        <v>0</v>
      </c>
      <c r="AX33" s="228">
        <v>0</v>
      </c>
      <c r="AY33" s="228">
        <v>0</v>
      </c>
      <c r="AZ33" s="228">
        <v>0</v>
      </c>
      <c r="BA33" s="228">
        <v>0</v>
      </c>
      <c r="BB33" s="228">
        <v>0</v>
      </c>
      <c r="BC33" s="228">
        <v>0</v>
      </c>
      <c r="BD33" s="228">
        <v>0</v>
      </c>
    </row>
    <row r="34" spans="1:56">
      <c r="A34" s="775" t="s">
        <v>560</v>
      </c>
      <c r="B34" s="775" t="str">
        <f>Table8!A34</f>
        <v>JORDAN</v>
      </c>
      <c r="C34" s="775"/>
      <c r="D34" s="775" t="s">
        <v>583</v>
      </c>
      <c r="E34" s="621">
        <v>0</v>
      </c>
      <c r="F34" s="621">
        <v>0</v>
      </c>
      <c r="G34" s="621">
        <v>0</v>
      </c>
      <c r="H34" s="621">
        <v>0</v>
      </c>
      <c r="I34" s="621">
        <v>0</v>
      </c>
      <c r="J34" s="621">
        <v>0</v>
      </c>
      <c r="K34" s="621">
        <v>0</v>
      </c>
      <c r="L34" s="621">
        <v>0</v>
      </c>
      <c r="M34" s="621">
        <v>0</v>
      </c>
      <c r="N34" s="621">
        <v>0</v>
      </c>
      <c r="O34" s="621">
        <v>0</v>
      </c>
      <c r="P34" s="621">
        <v>0</v>
      </c>
      <c r="Q34" s="621">
        <v>0</v>
      </c>
      <c r="R34" s="621">
        <v>0</v>
      </c>
      <c r="S34" s="621">
        <v>0</v>
      </c>
      <c r="T34" s="621">
        <v>0</v>
      </c>
      <c r="U34" s="621">
        <v>0</v>
      </c>
      <c r="V34" s="621">
        <v>0</v>
      </c>
      <c r="W34" s="621">
        <v>0</v>
      </c>
      <c r="X34" s="621">
        <v>0</v>
      </c>
      <c r="Y34" s="621">
        <v>0</v>
      </c>
      <c r="Z34" s="621">
        <v>0</v>
      </c>
      <c r="AA34" s="621">
        <v>0</v>
      </c>
      <c r="AB34" s="621">
        <v>0</v>
      </c>
      <c r="AC34" s="1086" t="s">
        <v>2339</v>
      </c>
      <c r="AF34" s="796" t="e">
        <f>#REF!</f>
        <v>#REF!</v>
      </c>
      <c r="AG34" s="228">
        <v>0</v>
      </c>
      <c r="AH34" s="228">
        <v>0</v>
      </c>
      <c r="AI34" s="228">
        <v>0</v>
      </c>
      <c r="AJ34" s="228">
        <v>0</v>
      </c>
      <c r="AK34" s="228">
        <v>0</v>
      </c>
      <c r="AL34" s="228">
        <v>0</v>
      </c>
      <c r="AM34" s="228">
        <v>0</v>
      </c>
      <c r="AN34" s="228">
        <v>0</v>
      </c>
      <c r="AO34" s="228">
        <v>0</v>
      </c>
      <c r="AP34" s="228">
        <v>0</v>
      </c>
      <c r="AQ34" s="228">
        <v>0</v>
      </c>
      <c r="AR34" s="228">
        <v>0</v>
      </c>
      <c r="AS34" s="228">
        <v>0</v>
      </c>
      <c r="AT34" s="228">
        <v>0</v>
      </c>
      <c r="AU34" s="228">
        <v>0</v>
      </c>
      <c r="AV34" s="228">
        <v>0</v>
      </c>
      <c r="AW34" s="228">
        <v>0</v>
      </c>
      <c r="AX34" s="228">
        <v>0</v>
      </c>
      <c r="AY34" s="228">
        <v>0</v>
      </c>
      <c r="AZ34" s="228">
        <v>0</v>
      </c>
      <c r="BA34" s="228">
        <v>0</v>
      </c>
      <c r="BB34" s="228">
        <v>0</v>
      </c>
      <c r="BC34" s="228">
        <v>0</v>
      </c>
      <c r="BD34" s="228">
        <v>0</v>
      </c>
    </row>
    <row r="35" spans="1:56">
      <c r="A35" s="775" t="s">
        <v>560</v>
      </c>
      <c r="B35" s="775" t="str">
        <f>Table8!A35</f>
        <v>KAZAKHSTAN</v>
      </c>
      <c r="C35" s="775"/>
      <c r="D35" s="775" t="s">
        <v>583</v>
      </c>
      <c r="E35" s="621">
        <v>0</v>
      </c>
      <c r="F35" s="621">
        <v>0</v>
      </c>
      <c r="G35" s="621">
        <v>0</v>
      </c>
      <c r="H35" s="621">
        <v>0</v>
      </c>
      <c r="I35" s="621">
        <v>0</v>
      </c>
      <c r="J35" s="621">
        <v>0</v>
      </c>
      <c r="K35" s="621">
        <v>0</v>
      </c>
      <c r="L35" s="621">
        <v>0</v>
      </c>
      <c r="M35" s="621">
        <v>0</v>
      </c>
      <c r="N35" s="621">
        <v>0</v>
      </c>
      <c r="O35" s="621">
        <v>0</v>
      </c>
      <c r="P35" s="621">
        <v>0</v>
      </c>
      <c r="Q35" s="621">
        <v>0</v>
      </c>
      <c r="R35" s="621">
        <v>0</v>
      </c>
      <c r="S35" s="621">
        <v>0</v>
      </c>
      <c r="T35" s="621">
        <v>0</v>
      </c>
      <c r="U35" s="621">
        <v>0</v>
      </c>
      <c r="V35" s="621">
        <v>0</v>
      </c>
      <c r="W35" s="621">
        <v>0</v>
      </c>
      <c r="X35" s="621">
        <v>0</v>
      </c>
      <c r="Y35" s="621">
        <v>0</v>
      </c>
      <c r="Z35" s="621">
        <v>0</v>
      </c>
      <c r="AA35" s="621">
        <v>0</v>
      </c>
      <c r="AB35" s="621">
        <v>0</v>
      </c>
      <c r="AC35" s="1086" t="s">
        <v>2340</v>
      </c>
      <c r="AF35" s="796" t="e">
        <f>#REF!</f>
        <v>#REF!</v>
      </c>
      <c r="AG35" s="228">
        <v>0</v>
      </c>
      <c r="AH35" s="228">
        <v>0</v>
      </c>
      <c r="AI35" s="228">
        <v>0</v>
      </c>
      <c r="AJ35" s="228">
        <v>0</v>
      </c>
      <c r="AK35" s="228">
        <v>0</v>
      </c>
      <c r="AL35" s="228">
        <v>0</v>
      </c>
      <c r="AM35" s="228">
        <v>0</v>
      </c>
      <c r="AN35" s="228">
        <v>0</v>
      </c>
      <c r="AO35" s="228">
        <v>0</v>
      </c>
      <c r="AP35" s="228">
        <v>0</v>
      </c>
      <c r="AQ35" s="228">
        <v>0</v>
      </c>
      <c r="AR35" s="228">
        <v>0</v>
      </c>
      <c r="AS35" s="228">
        <v>0</v>
      </c>
      <c r="AT35" s="228">
        <v>0</v>
      </c>
      <c r="AU35" s="228">
        <v>0</v>
      </c>
      <c r="AV35" s="228">
        <v>0</v>
      </c>
      <c r="AW35" s="228">
        <v>0</v>
      </c>
      <c r="AX35" s="228">
        <v>0</v>
      </c>
      <c r="AY35" s="228">
        <v>0</v>
      </c>
      <c r="AZ35" s="228">
        <v>0</v>
      </c>
      <c r="BA35" s="228">
        <v>0</v>
      </c>
      <c r="BB35" s="228">
        <v>0</v>
      </c>
      <c r="BC35" s="228">
        <v>0</v>
      </c>
      <c r="BD35" s="228">
        <v>0</v>
      </c>
    </row>
    <row r="36" spans="1:56">
      <c r="A36" s="775" t="s">
        <v>560</v>
      </c>
      <c r="B36" s="775" t="str">
        <f>Table8!A36</f>
        <v>KOREA</v>
      </c>
      <c r="C36" s="775"/>
      <c r="D36" s="775" t="s">
        <v>583</v>
      </c>
      <c r="E36" s="621">
        <v>0</v>
      </c>
      <c r="F36" s="621">
        <v>0</v>
      </c>
      <c r="G36" s="621">
        <v>0</v>
      </c>
      <c r="H36" s="621">
        <v>0</v>
      </c>
      <c r="I36" s="621">
        <v>0</v>
      </c>
      <c r="J36" s="621">
        <v>0</v>
      </c>
      <c r="K36" s="621">
        <v>0</v>
      </c>
      <c r="L36" s="621">
        <v>0</v>
      </c>
      <c r="M36" s="621">
        <v>0</v>
      </c>
      <c r="N36" s="621">
        <v>0</v>
      </c>
      <c r="O36" s="621">
        <v>0</v>
      </c>
      <c r="P36" s="621">
        <v>0</v>
      </c>
      <c r="Q36" s="621">
        <v>0</v>
      </c>
      <c r="R36" s="621">
        <v>0</v>
      </c>
      <c r="S36" s="621">
        <v>0</v>
      </c>
      <c r="T36" s="621">
        <v>0</v>
      </c>
      <c r="U36" s="621">
        <v>0</v>
      </c>
      <c r="V36" s="621">
        <v>0</v>
      </c>
      <c r="W36" s="621">
        <v>0</v>
      </c>
      <c r="X36" s="621">
        <v>0</v>
      </c>
      <c r="Y36" s="621">
        <v>0</v>
      </c>
      <c r="Z36" s="621">
        <v>0</v>
      </c>
      <c r="AA36" s="621">
        <v>0</v>
      </c>
      <c r="AB36" s="621">
        <v>0</v>
      </c>
      <c r="AC36" s="1086" t="s">
        <v>2341</v>
      </c>
      <c r="AF36" s="796" t="e">
        <f>#REF!</f>
        <v>#REF!</v>
      </c>
      <c r="AG36" s="228">
        <v>0</v>
      </c>
      <c r="AH36" s="228">
        <v>0</v>
      </c>
      <c r="AI36" s="228">
        <v>0</v>
      </c>
      <c r="AJ36" s="228">
        <v>0</v>
      </c>
      <c r="AK36" s="228">
        <v>0</v>
      </c>
      <c r="AL36" s="228">
        <v>0</v>
      </c>
      <c r="AM36" s="228">
        <v>0</v>
      </c>
      <c r="AN36" s="228">
        <v>0</v>
      </c>
      <c r="AO36" s="228">
        <v>0</v>
      </c>
      <c r="AP36" s="228">
        <v>0</v>
      </c>
      <c r="AQ36" s="228">
        <v>0</v>
      </c>
      <c r="AR36" s="228">
        <v>0</v>
      </c>
      <c r="AS36" s="228">
        <v>0</v>
      </c>
      <c r="AT36" s="228">
        <v>0</v>
      </c>
      <c r="AU36" s="228">
        <v>0</v>
      </c>
      <c r="AV36" s="228">
        <v>0</v>
      </c>
      <c r="AW36" s="228">
        <v>0</v>
      </c>
      <c r="AX36" s="228">
        <v>0</v>
      </c>
      <c r="AY36" s="228">
        <v>0</v>
      </c>
      <c r="AZ36" s="228">
        <v>0</v>
      </c>
      <c r="BA36" s="228">
        <v>0</v>
      </c>
      <c r="BB36" s="228">
        <v>0</v>
      </c>
      <c r="BC36" s="228">
        <v>0</v>
      </c>
      <c r="BD36" s="228">
        <v>0</v>
      </c>
    </row>
    <row r="37" spans="1:56">
      <c r="A37" s="775" t="s">
        <v>560</v>
      </c>
      <c r="B37" s="775" t="str">
        <f>Table8!A37</f>
        <v>KOREADPR</v>
      </c>
      <c r="C37" s="775"/>
      <c r="D37" s="775" t="s">
        <v>583</v>
      </c>
      <c r="E37" s="621">
        <v>0</v>
      </c>
      <c r="F37" s="621">
        <v>0</v>
      </c>
      <c r="G37" s="621">
        <v>0</v>
      </c>
      <c r="H37" s="621">
        <v>0</v>
      </c>
      <c r="I37" s="621">
        <v>0</v>
      </c>
      <c r="J37" s="621">
        <v>0</v>
      </c>
      <c r="K37" s="621">
        <v>0</v>
      </c>
      <c r="L37" s="621">
        <v>0</v>
      </c>
      <c r="M37" s="621">
        <v>0</v>
      </c>
      <c r="N37" s="621">
        <v>0</v>
      </c>
      <c r="O37" s="621">
        <v>0</v>
      </c>
      <c r="P37" s="621">
        <v>0</v>
      </c>
      <c r="Q37" s="621">
        <v>0</v>
      </c>
      <c r="R37" s="621">
        <v>0</v>
      </c>
      <c r="S37" s="621">
        <v>0</v>
      </c>
      <c r="T37" s="621">
        <v>0</v>
      </c>
      <c r="U37" s="621">
        <v>0</v>
      </c>
      <c r="V37" s="621">
        <v>0</v>
      </c>
      <c r="W37" s="621">
        <v>0</v>
      </c>
      <c r="X37" s="621">
        <v>0</v>
      </c>
      <c r="Y37" s="621">
        <v>0</v>
      </c>
      <c r="Z37" s="621">
        <v>0</v>
      </c>
      <c r="AA37" s="621">
        <v>0</v>
      </c>
      <c r="AB37" s="621">
        <v>0</v>
      </c>
      <c r="AC37" s="1086" t="s">
        <v>2342</v>
      </c>
      <c r="AF37" s="796" t="e">
        <f>#REF!</f>
        <v>#REF!</v>
      </c>
      <c r="AG37" s="228">
        <v>0</v>
      </c>
      <c r="AH37" s="228">
        <v>0</v>
      </c>
      <c r="AI37" s="228">
        <v>0</v>
      </c>
      <c r="AJ37" s="228">
        <v>0</v>
      </c>
      <c r="AK37" s="228">
        <v>0</v>
      </c>
      <c r="AL37" s="228">
        <v>0</v>
      </c>
      <c r="AM37" s="228">
        <v>0</v>
      </c>
      <c r="AN37" s="228">
        <v>0</v>
      </c>
      <c r="AO37" s="228">
        <v>0</v>
      </c>
      <c r="AP37" s="228">
        <v>0</v>
      </c>
      <c r="AQ37" s="228">
        <v>0</v>
      </c>
      <c r="AR37" s="228">
        <v>0</v>
      </c>
      <c r="AS37" s="228">
        <v>0</v>
      </c>
      <c r="AT37" s="228">
        <v>0</v>
      </c>
      <c r="AU37" s="228">
        <v>0</v>
      </c>
      <c r="AV37" s="228">
        <v>0</v>
      </c>
      <c r="AW37" s="228">
        <v>0</v>
      </c>
      <c r="AX37" s="228">
        <v>0</v>
      </c>
      <c r="AY37" s="228">
        <v>0</v>
      </c>
      <c r="AZ37" s="228">
        <v>0</v>
      </c>
      <c r="BA37" s="228">
        <v>0</v>
      </c>
      <c r="BB37" s="228">
        <v>0</v>
      </c>
      <c r="BC37" s="228">
        <v>0</v>
      </c>
      <c r="BD37" s="228">
        <v>0</v>
      </c>
    </row>
    <row r="38" spans="1:56">
      <c r="A38" s="775" t="s">
        <v>560</v>
      </c>
      <c r="B38" s="775" t="str">
        <f>Table8!A38</f>
        <v>KYRGYZSTAN</v>
      </c>
      <c r="C38" s="775"/>
      <c r="D38" s="775" t="s">
        <v>583</v>
      </c>
      <c r="E38" s="621">
        <v>0</v>
      </c>
      <c r="F38" s="621">
        <v>0</v>
      </c>
      <c r="G38" s="621">
        <v>0</v>
      </c>
      <c r="H38" s="621">
        <v>0</v>
      </c>
      <c r="I38" s="621">
        <v>0</v>
      </c>
      <c r="J38" s="621">
        <v>0</v>
      </c>
      <c r="K38" s="621">
        <v>0</v>
      </c>
      <c r="L38" s="621">
        <v>0</v>
      </c>
      <c r="M38" s="621">
        <v>0</v>
      </c>
      <c r="N38" s="621">
        <v>0</v>
      </c>
      <c r="O38" s="621">
        <v>0</v>
      </c>
      <c r="P38" s="621">
        <v>0</v>
      </c>
      <c r="Q38" s="621">
        <v>0</v>
      </c>
      <c r="R38" s="621">
        <v>0</v>
      </c>
      <c r="S38" s="621">
        <v>0</v>
      </c>
      <c r="T38" s="621">
        <v>0</v>
      </c>
      <c r="U38" s="621">
        <v>0</v>
      </c>
      <c r="V38" s="621">
        <v>0</v>
      </c>
      <c r="W38" s="621">
        <v>0</v>
      </c>
      <c r="X38" s="621">
        <v>0</v>
      </c>
      <c r="Y38" s="621">
        <v>0</v>
      </c>
      <c r="Z38" s="621">
        <v>0</v>
      </c>
      <c r="AA38" s="621">
        <v>0</v>
      </c>
      <c r="AB38" s="621">
        <v>0</v>
      </c>
      <c r="AC38" s="1086" t="s">
        <v>2343</v>
      </c>
      <c r="AF38" s="796" t="e">
        <f>#REF!</f>
        <v>#REF!</v>
      </c>
      <c r="AG38" s="228">
        <v>0</v>
      </c>
      <c r="AH38" s="228">
        <v>0</v>
      </c>
      <c r="AI38" s="228">
        <v>0</v>
      </c>
      <c r="AJ38" s="228">
        <v>0</v>
      </c>
      <c r="AK38" s="228">
        <v>0</v>
      </c>
      <c r="AL38" s="228">
        <v>0</v>
      </c>
      <c r="AM38" s="228">
        <v>0</v>
      </c>
      <c r="AN38" s="228">
        <v>0</v>
      </c>
      <c r="AO38" s="228">
        <v>0</v>
      </c>
      <c r="AP38" s="228">
        <v>0</v>
      </c>
      <c r="AQ38" s="228">
        <v>0</v>
      </c>
      <c r="AR38" s="228">
        <v>0</v>
      </c>
      <c r="AS38" s="228">
        <v>0</v>
      </c>
      <c r="AT38" s="228">
        <v>0</v>
      </c>
      <c r="AU38" s="228">
        <v>0</v>
      </c>
      <c r="AV38" s="228">
        <v>0</v>
      </c>
      <c r="AW38" s="228">
        <v>0</v>
      </c>
      <c r="AX38" s="228">
        <v>0</v>
      </c>
      <c r="AY38" s="228">
        <v>0</v>
      </c>
      <c r="AZ38" s="228">
        <v>0</v>
      </c>
      <c r="BA38" s="228">
        <v>0</v>
      </c>
      <c r="BB38" s="228">
        <v>0</v>
      </c>
      <c r="BC38" s="228">
        <v>0</v>
      </c>
      <c r="BD38" s="228">
        <v>0</v>
      </c>
    </row>
    <row r="39" spans="1:56">
      <c r="A39" s="775" t="s">
        <v>560</v>
      </c>
      <c r="B39" s="775" t="str">
        <f>Table8!A39</f>
        <v>LATVIA</v>
      </c>
      <c r="C39" s="775"/>
      <c r="D39" s="775" t="s">
        <v>583</v>
      </c>
      <c r="E39" s="621">
        <v>0</v>
      </c>
      <c r="F39" s="621">
        <v>0</v>
      </c>
      <c r="G39" s="621">
        <v>0</v>
      </c>
      <c r="H39" s="621">
        <v>0</v>
      </c>
      <c r="I39" s="621">
        <v>0</v>
      </c>
      <c r="J39" s="621">
        <v>0</v>
      </c>
      <c r="K39" s="621">
        <v>0</v>
      </c>
      <c r="L39" s="621">
        <v>0</v>
      </c>
      <c r="M39" s="621">
        <v>0</v>
      </c>
      <c r="N39" s="621">
        <v>0</v>
      </c>
      <c r="O39" s="621">
        <v>0</v>
      </c>
      <c r="P39" s="621">
        <v>0</v>
      </c>
      <c r="Q39" s="621">
        <v>0</v>
      </c>
      <c r="R39" s="621">
        <v>0</v>
      </c>
      <c r="S39" s="621">
        <v>0</v>
      </c>
      <c r="T39" s="621">
        <v>0</v>
      </c>
      <c r="U39" s="621">
        <v>0</v>
      </c>
      <c r="V39" s="621">
        <v>0</v>
      </c>
      <c r="W39" s="621">
        <v>0</v>
      </c>
      <c r="X39" s="621">
        <v>0</v>
      </c>
      <c r="Y39" s="621">
        <v>0</v>
      </c>
      <c r="Z39" s="621">
        <v>0</v>
      </c>
      <c r="AA39" s="621">
        <v>0</v>
      </c>
      <c r="AB39" s="621">
        <v>0</v>
      </c>
      <c r="AC39" s="1086" t="s">
        <v>2344</v>
      </c>
      <c r="AF39" s="796" t="e">
        <f>#REF!</f>
        <v>#REF!</v>
      </c>
      <c r="AG39" s="228">
        <v>0</v>
      </c>
      <c r="AH39" s="228">
        <v>0</v>
      </c>
      <c r="AI39" s="228">
        <v>0</v>
      </c>
      <c r="AJ39" s="228">
        <v>0</v>
      </c>
      <c r="AK39" s="228">
        <v>0</v>
      </c>
      <c r="AL39" s="228">
        <v>0</v>
      </c>
      <c r="AM39" s="228">
        <v>0</v>
      </c>
      <c r="AN39" s="228">
        <v>0</v>
      </c>
      <c r="AO39" s="228">
        <v>0</v>
      </c>
      <c r="AP39" s="228">
        <v>0</v>
      </c>
      <c r="AQ39" s="228">
        <v>0</v>
      </c>
      <c r="AR39" s="228">
        <v>0</v>
      </c>
      <c r="AS39" s="228">
        <v>0</v>
      </c>
      <c r="AT39" s="228">
        <v>0</v>
      </c>
      <c r="AU39" s="228">
        <v>0</v>
      </c>
      <c r="AV39" s="228">
        <v>0</v>
      </c>
      <c r="AW39" s="228">
        <v>0</v>
      </c>
      <c r="AX39" s="228">
        <v>0</v>
      </c>
      <c r="AY39" s="228">
        <v>0</v>
      </c>
      <c r="AZ39" s="228">
        <v>0</v>
      </c>
      <c r="BA39" s="228">
        <v>0</v>
      </c>
      <c r="BB39" s="228">
        <v>0</v>
      </c>
      <c r="BC39" s="228">
        <v>0</v>
      </c>
      <c r="BD39" s="228">
        <v>0</v>
      </c>
    </row>
    <row r="40" spans="1:56">
      <c r="A40" s="775" t="s">
        <v>560</v>
      </c>
      <c r="B40" s="775" t="str">
        <f>Table8!A40</f>
        <v>LEBANON</v>
      </c>
      <c r="C40" s="775"/>
      <c r="D40" s="775" t="s">
        <v>583</v>
      </c>
      <c r="E40" s="621">
        <v>0</v>
      </c>
      <c r="F40" s="621">
        <v>0</v>
      </c>
      <c r="G40" s="621">
        <v>0</v>
      </c>
      <c r="H40" s="621">
        <v>0</v>
      </c>
      <c r="I40" s="621">
        <v>0</v>
      </c>
      <c r="J40" s="621">
        <v>0</v>
      </c>
      <c r="K40" s="621">
        <v>0</v>
      </c>
      <c r="L40" s="621">
        <v>0</v>
      </c>
      <c r="M40" s="621">
        <v>0</v>
      </c>
      <c r="N40" s="621">
        <v>0</v>
      </c>
      <c r="O40" s="621">
        <v>0</v>
      </c>
      <c r="P40" s="621">
        <v>0</v>
      </c>
      <c r="Q40" s="621">
        <v>0</v>
      </c>
      <c r="R40" s="621">
        <v>0</v>
      </c>
      <c r="S40" s="621">
        <v>0</v>
      </c>
      <c r="T40" s="621">
        <v>0</v>
      </c>
      <c r="U40" s="621">
        <v>0</v>
      </c>
      <c r="V40" s="621">
        <v>0</v>
      </c>
      <c r="W40" s="621">
        <v>0</v>
      </c>
      <c r="X40" s="621">
        <v>0</v>
      </c>
      <c r="Y40" s="621">
        <v>0</v>
      </c>
      <c r="Z40" s="621">
        <v>0</v>
      </c>
      <c r="AA40" s="621">
        <v>0</v>
      </c>
      <c r="AB40" s="621">
        <v>0</v>
      </c>
      <c r="AC40" s="1086" t="s">
        <v>2345</v>
      </c>
      <c r="AF40" s="796" t="e">
        <f>#REF!</f>
        <v>#REF!</v>
      </c>
      <c r="AG40" s="228">
        <v>0</v>
      </c>
      <c r="AH40" s="228">
        <v>0</v>
      </c>
      <c r="AI40" s="228">
        <v>0</v>
      </c>
      <c r="AJ40" s="228">
        <v>0</v>
      </c>
      <c r="AK40" s="228">
        <v>0</v>
      </c>
      <c r="AL40" s="228">
        <v>0</v>
      </c>
      <c r="AM40" s="228">
        <v>0</v>
      </c>
      <c r="AN40" s="228">
        <v>0</v>
      </c>
      <c r="AO40" s="228">
        <v>0</v>
      </c>
      <c r="AP40" s="228">
        <v>0</v>
      </c>
      <c r="AQ40" s="228">
        <v>0</v>
      </c>
      <c r="AR40" s="228">
        <v>0</v>
      </c>
      <c r="AS40" s="228">
        <v>0</v>
      </c>
      <c r="AT40" s="228">
        <v>0</v>
      </c>
      <c r="AU40" s="228">
        <v>0</v>
      </c>
      <c r="AV40" s="228">
        <v>0</v>
      </c>
      <c r="AW40" s="228">
        <v>0</v>
      </c>
      <c r="AX40" s="228">
        <v>0</v>
      </c>
      <c r="AY40" s="228">
        <v>0</v>
      </c>
      <c r="AZ40" s="228">
        <v>0</v>
      </c>
      <c r="BA40" s="228">
        <v>0</v>
      </c>
      <c r="BB40" s="228">
        <v>0</v>
      </c>
      <c r="BC40" s="228">
        <v>0</v>
      </c>
      <c r="BD40" s="228">
        <v>0</v>
      </c>
    </row>
    <row r="41" spans="1:56">
      <c r="A41" s="775" t="s">
        <v>560</v>
      </c>
      <c r="B41" s="775" t="str">
        <f>Table8!A41</f>
        <v>LITHUANIA</v>
      </c>
      <c r="C41" s="775"/>
      <c r="D41" s="775" t="s">
        <v>583</v>
      </c>
      <c r="E41" s="621">
        <v>0</v>
      </c>
      <c r="F41" s="621">
        <v>0</v>
      </c>
      <c r="G41" s="621">
        <v>0</v>
      </c>
      <c r="H41" s="621">
        <v>0</v>
      </c>
      <c r="I41" s="621">
        <v>0</v>
      </c>
      <c r="J41" s="621">
        <v>0</v>
      </c>
      <c r="K41" s="621">
        <v>0</v>
      </c>
      <c r="L41" s="621">
        <v>0</v>
      </c>
      <c r="M41" s="621">
        <v>0</v>
      </c>
      <c r="N41" s="621">
        <v>0</v>
      </c>
      <c r="O41" s="621">
        <v>0</v>
      </c>
      <c r="P41" s="621">
        <v>0</v>
      </c>
      <c r="Q41" s="621">
        <v>0</v>
      </c>
      <c r="R41" s="621">
        <v>0</v>
      </c>
      <c r="S41" s="621">
        <v>0</v>
      </c>
      <c r="T41" s="621">
        <v>0</v>
      </c>
      <c r="U41" s="621">
        <v>0</v>
      </c>
      <c r="V41" s="621">
        <v>0</v>
      </c>
      <c r="W41" s="621">
        <v>0</v>
      </c>
      <c r="X41" s="621">
        <v>0</v>
      </c>
      <c r="Y41" s="621">
        <v>0</v>
      </c>
      <c r="Z41" s="621">
        <v>0</v>
      </c>
      <c r="AA41" s="621">
        <v>0</v>
      </c>
      <c r="AB41" s="621">
        <v>0</v>
      </c>
      <c r="AC41" s="1086" t="s">
        <v>2346</v>
      </c>
      <c r="AF41" s="796" t="e">
        <f>#REF!</f>
        <v>#REF!</v>
      </c>
      <c r="AG41" s="228">
        <v>0</v>
      </c>
      <c r="AH41" s="228">
        <v>0</v>
      </c>
      <c r="AI41" s="228">
        <v>0</v>
      </c>
      <c r="AJ41" s="228">
        <v>0</v>
      </c>
      <c r="AK41" s="228">
        <v>0</v>
      </c>
      <c r="AL41" s="228">
        <v>0</v>
      </c>
      <c r="AM41" s="228">
        <v>0</v>
      </c>
      <c r="AN41" s="228">
        <v>0</v>
      </c>
      <c r="AO41" s="228">
        <v>0</v>
      </c>
      <c r="AP41" s="228">
        <v>0</v>
      </c>
      <c r="AQ41" s="228">
        <v>0</v>
      </c>
      <c r="AR41" s="228">
        <v>0</v>
      </c>
      <c r="AS41" s="228">
        <v>0</v>
      </c>
      <c r="AT41" s="228">
        <v>0</v>
      </c>
      <c r="AU41" s="228">
        <v>0</v>
      </c>
      <c r="AV41" s="228">
        <v>0</v>
      </c>
      <c r="AW41" s="228">
        <v>0</v>
      </c>
      <c r="AX41" s="228">
        <v>0</v>
      </c>
      <c r="AY41" s="228">
        <v>0</v>
      </c>
      <c r="AZ41" s="228">
        <v>0</v>
      </c>
      <c r="BA41" s="228">
        <v>0</v>
      </c>
      <c r="BB41" s="228">
        <v>0</v>
      </c>
      <c r="BC41" s="228">
        <v>0</v>
      </c>
      <c r="BD41" s="228">
        <v>0</v>
      </c>
    </row>
    <row r="42" spans="1:56">
      <c r="A42" s="775" t="s">
        <v>560</v>
      </c>
      <c r="B42" s="775" t="str">
        <f>Table8!A42</f>
        <v>LUXEMBOU</v>
      </c>
      <c r="C42" s="775"/>
      <c r="D42" s="775" t="s">
        <v>583</v>
      </c>
      <c r="E42" s="621">
        <v>0</v>
      </c>
      <c r="F42" s="621">
        <v>0</v>
      </c>
      <c r="G42" s="621">
        <v>0</v>
      </c>
      <c r="H42" s="621">
        <v>0</v>
      </c>
      <c r="I42" s="621">
        <v>0</v>
      </c>
      <c r="J42" s="621">
        <v>0</v>
      </c>
      <c r="K42" s="621">
        <v>0</v>
      </c>
      <c r="L42" s="621">
        <v>0</v>
      </c>
      <c r="M42" s="621">
        <v>0</v>
      </c>
      <c r="N42" s="621">
        <v>0</v>
      </c>
      <c r="O42" s="621">
        <v>0</v>
      </c>
      <c r="P42" s="621">
        <v>0</v>
      </c>
      <c r="Q42" s="621">
        <v>0</v>
      </c>
      <c r="R42" s="621">
        <v>0</v>
      </c>
      <c r="S42" s="621">
        <v>0</v>
      </c>
      <c r="T42" s="621">
        <v>0</v>
      </c>
      <c r="U42" s="621">
        <v>0</v>
      </c>
      <c r="V42" s="621">
        <v>0</v>
      </c>
      <c r="W42" s="621">
        <v>0</v>
      </c>
      <c r="X42" s="621">
        <v>0</v>
      </c>
      <c r="Y42" s="621">
        <v>0</v>
      </c>
      <c r="Z42" s="621">
        <v>0</v>
      </c>
      <c r="AA42" s="621">
        <v>0</v>
      </c>
      <c r="AB42" s="621">
        <v>0</v>
      </c>
      <c r="AC42" s="1086" t="s">
        <v>2347</v>
      </c>
      <c r="AF42" s="796" t="e">
        <f>#REF!</f>
        <v>#REF!</v>
      </c>
      <c r="AG42" s="228">
        <v>0</v>
      </c>
      <c r="AH42" s="228">
        <v>0</v>
      </c>
      <c r="AI42" s="228">
        <v>0</v>
      </c>
      <c r="AJ42" s="228">
        <v>0</v>
      </c>
      <c r="AK42" s="228">
        <v>0</v>
      </c>
      <c r="AL42" s="228">
        <v>0</v>
      </c>
      <c r="AM42" s="228">
        <v>0</v>
      </c>
      <c r="AN42" s="228">
        <v>0</v>
      </c>
      <c r="AO42" s="228">
        <v>0</v>
      </c>
      <c r="AP42" s="228">
        <v>0</v>
      </c>
      <c r="AQ42" s="228">
        <v>0</v>
      </c>
      <c r="AR42" s="228">
        <v>0</v>
      </c>
      <c r="AS42" s="228">
        <v>0</v>
      </c>
      <c r="AT42" s="228">
        <v>0</v>
      </c>
      <c r="AU42" s="228">
        <v>0</v>
      </c>
      <c r="AV42" s="228">
        <v>0</v>
      </c>
      <c r="AW42" s="228">
        <v>0</v>
      </c>
      <c r="AX42" s="228">
        <v>0</v>
      </c>
      <c r="AY42" s="228">
        <v>0</v>
      </c>
      <c r="AZ42" s="228">
        <v>0</v>
      </c>
      <c r="BA42" s="228">
        <v>0</v>
      </c>
      <c r="BB42" s="228">
        <v>0</v>
      </c>
      <c r="BC42" s="228">
        <v>0</v>
      </c>
      <c r="BD42" s="228">
        <v>0</v>
      </c>
    </row>
    <row r="43" spans="1:56">
      <c r="A43" s="775" t="s">
        <v>560</v>
      </c>
      <c r="B43" s="775" t="str">
        <f>Table8!A43</f>
        <v>MALTA</v>
      </c>
      <c r="C43" s="775"/>
      <c r="D43" s="775" t="s">
        <v>583</v>
      </c>
      <c r="E43" s="621">
        <v>0</v>
      </c>
      <c r="F43" s="621">
        <v>0</v>
      </c>
      <c r="G43" s="621">
        <v>0</v>
      </c>
      <c r="H43" s="621">
        <v>0</v>
      </c>
      <c r="I43" s="621">
        <v>0</v>
      </c>
      <c r="J43" s="621">
        <v>0</v>
      </c>
      <c r="K43" s="621">
        <v>0</v>
      </c>
      <c r="L43" s="621">
        <v>0</v>
      </c>
      <c r="M43" s="621">
        <v>0</v>
      </c>
      <c r="N43" s="621">
        <v>0</v>
      </c>
      <c r="O43" s="621">
        <v>0</v>
      </c>
      <c r="P43" s="621">
        <v>0</v>
      </c>
      <c r="Q43" s="621">
        <v>0</v>
      </c>
      <c r="R43" s="621">
        <v>0</v>
      </c>
      <c r="S43" s="621">
        <v>0</v>
      </c>
      <c r="T43" s="621">
        <v>0</v>
      </c>
      <c r="U43" s="621">
        <v>0</v>
      </c>
      <c r="V43" s="621">
        <v>0</v>
      </c>
      <c r="W43" s="621">
        <v>0</v>
      </c>
      <c r="X43" s="621">
        <v>0</v>
      </c>
      <c r="Y43" s="621">
        <v>0</v>
      </c>
      <c r="Z43" s="621">
        <v>0</v>
      </c>
      <c r="AA43" s="621">
        <v>0</v>
      </c>
      <c r="AB43" s="621">
        <v>0</v>
      </c>
      <c r="AC43" s="1086" t="s">
        <v>2348</v>
      </c>
      <c r="AF43" s="796" t="e">
        <f>#REF!</f>
        <v>#REF!</v>
      </c>
      <c r="AG43" s="228">
        <v>0</v>
      </c>
      <c r="AH43" s="228">
        <v>0</v>
      </c>
      <c r="AI43" s="228">
        <v>0</v>
      </c>
      <c r="AJ43" s="228">
        <v>0</v>
      </c>
      <c r="AK43" s="228">
        <v>0</v>
      </c>
      <c r="AL43" s="228">
        <v>0</v>
      </c>
      <c r="AM43" s="228">
        <v>0</v>
      </c>
      <c r="AN43" s="228">
        <v>0</v>
      </c>
      <c r="AO43" s="228">
        <v>0</v>
      </c>
      <c r="AP43" s="228">
        <v>0</v>
      </c>
      <c r="AQ43" s="228">
        <v>0</v>
      </c>
      <c r="AR43" s="228">
        <v>0</v>
      </c>
      <c r="AS43" s="228">
        <v>0</v>
      </c>
      <c r="AT43" s="228">
        <v>0</v>
      </c>
      <c r="AU43" s="228">
        <v>0</v>
      </c>
      <c r="AV43" s="228">
        <v>0</v>
      </c>
      <c r="AW43" s="228">
        <v>0</v>
      </c>
      <c r="AX43" s="228">
        <v>0</v>
      </c>
      <c r="AY43" s="228">
        <v>0</v>
      </c>
      <c r="AZ43" s="228">
        <v>0</v>
      </c>
      <c r="BA43" s="228">
        <v>0</v>
      </c>
      <c r="BB43" s="228">
        <v>0</v>
      </c>
      <c r="BC43" s="228">
        <v>0</v>
      </c>
      <c r="BD43" s="228">
        <v>0</v>
      </c>
    </row>
    <row r="44" spans="1:56">
      <c r="A44" s="775" t="s">
        <v>560</v>
      </c>
      <c r="B44" s="775" t="str">
        <f>Table8!A44</f>
        <v>MEXICO</v>
      </c>
      <c r="C44" s="775"/>
      <c r="D44" s="775" t="s">
        <v>583</v>
      </c>
      <c r="E44" s="621">
        <v>0</v>
      </c>
      <c r="F44" s="621">
        <v>0</v>
      </c>
      <c r="G44" s="621">
        <v>0</v>
      </c>
      <c r="H44" s="621">
        <v>0</v>
      </c>
      <c r="I44" s="621">
        <v>0</v>
      </c>
      <c r="J44" s="621">
        <v>0</v>
      </c>
      <c r="K44" s="621">
        <v>0</v>
      </c>
      <c r="L44" s="621">
        <v>0</v>
      </c>
      <c r="M44" s="621">
        <v>0</v>
      </c>
      <c r="N44" s="621">
        <v>0</v>
      </c>
      <c r="O44" s="621">
        <v>0</v>
      </c>
      <c r="P44" s="621">
        <v>0</v>
      </c>
      <c r="Q44" s="621">
        <v>0</v>
      </c>
      <c r="R44" s="621">
        <v>0</v>
      </c>
      <c r="S44" s="621">
        <v>0</v>
      </c>
      <c r="T44" s="621">
        <v>0</v>
      </c>
      <c r="U44" s="621">
        <v>0</v>
      </c>
      <c r="V44" s="621">
        <v>0</v>
      </c>
      <c r="W44" s="621">
        <v>0</v>
      </c>
      <c r="X44" s="621">
        <v>0</v>
      </c>
      <c r="Y44" s="621">
        <v>0</v>
      </c>
      <c r="Z44" s="621">
        <v>0</v>
      </c>
      <c r="AA44" s="621">
        <v>0</v>
      </c>
      <c r="AB44" s="621">
        <v>0</v>
      </c>
      <c r="AC44" s="1086" t="s">
        <v>2349</v>
      </c>
      <c r="AF44" s="796" t="e">
        <f>#REF!</f>
        <v>#REF!</v>
      </c>
      <c r="AG44" s="228">
        <v>0</v>
      </c>
      <c r="AH44" s="228">
        <v>0</v>
      </c>
      <c r="AI44" s="228">
        <v>0</v>
      </c>
      <c r="AJ44" s="228">
        <v>0</v>
      </c>
      <c r="AK44" s="228">
        <v>0</v>
      </c>
      <c r="AL44" s="228">
        <v>0</v>
      </c>
      <c r="AM44" s="228">
        <v>0</v>
      </c>
      <c r="AN44" s="228">
        <v>0</v>
      </c>
      <c r="AO44" s="228">
        <v>0</v>
      </c>
      <c r="AP44" s="228">
        <v>0</v>
      </c>
      <c r="AQ44" s="228">
        <v>0</v>
      </c>
      <c r="AR44" s="228">
        <v>0</v>
      </c>
      <c r="AS44" s="228">
        <v>0</v>
      </c>
      <c r="AT44" s="228">
        <v>0</v>
      </c>
      <c r="AU44" s="228">
        <v>0</v>
      </c>
      <c r="AV44" s="228">
        <v>0</v>
      </c>
      <c r="AW44" s="228">
        <v>0</v>
      </c>
      <c r="AX44" s="228">
        <v>0</v>
      </c>
      <c r="AY44" s="228">
        <v>0</v>
      </c>
      <c r="AZ44" s="228">
        <v>0</v>
      </c>
      <c r="BA44" s="228">
        <v>0</v>
      </c>
      <c r="BB44" s="228">
        <v>0</v>
      </c>
      <c r="BC44" s="228">
        <v>0</v>
      </c>
      <c r="BD44" s="228">
        <v>0</v>
      </c>
    </row>
    <row r="45" spans="1:56">
      <c r="A45" s="775" t="s">
        <v>560</v>
      </c>
      <c r="B45" s="775" t="str">
        <f>Table8!A45</f>
        <v>MOLDOVA</v>
      </c>
      <c r="C45" s="775"/>
      <c r="D45" s="775" t="s">
        <v>583</v>
      </c>
      <c r="E45" s="621">
        <v>0</v>
      </c>
      <c r="F45" s="621">
        <v>0</v>
      </c>
      <c r="G45" s="621">
        <v>0</v>
      </c>
      <c r="H45" s="621">
        <v>0</v>
      </c>
      <c r="I45" s="621">
        <v>0</v>
      </c>
      <c r="J45" s="621">
        <v>0</v>
      </c>
      <c r="K45" s="621">
        <v>0</v>
      </c>
      <c r="L45" s="621">
        <v>0</v>
      </c>
      <c r="M45" s="621">
        <v>0</v>
      </c>
      <c r="N45" s="621">
        <v>0</v>
      </c>
      <c r="O45" s="621">
        <v>0</v>
      </c>
      <c r="P45" s="621">
        <v>0</v>
      </c>
      <c r="Q45" s="621">
        <v>0</v>
      </c>
      <c r="R45" s="621">
        <v>0</v>
      </c>
      <c r="S45" s="621">
        <v>0</v>
      </c>
      <c r="T45" s="621">
        <v>0</v>
      </c>
      <c r="U45" s="621">
        <v>0</v>
      </c>
      <c r="V45" s="621">
        <v>0</v>
      </c>
      <c r="W45" s="621">
        <v>0</v>
      </c>
      <c r="X45" s="621">
        <v>0</v>
      </c>
      <c r="Y45" s="621">
        <v>0</v>
      </c>
      <c r="Z45" s="621">
        <v>0</v>
      </c>
      <c r="AA45" s="621">
        <v>0</v>
      </c>
      <c r="AB45" s="621">
        <v>0</v>
      </c>
      <c r="AC45" s="1086" t="s">
        <v>2350</v>
      </c>
      <c r="AF45" s="796" t="e">
        <f>#REF!</f>
        <v>#REF!</v>
      </c>
      <c r="AG45" s="228">
        <v>0</v>
      </c>
      <c r="AH45" s="228">
        <v>0</v>
      </c>
      <c r="AI45" s="228">
        <v>0</v>
      </c>
      <c r="AJ45" s="228">
        <v>0</v>
      </c>
      <c r="AK45" s="228">
        <v>0</v>
      </c>
      <c r="AL45" s="228">
        <v>0</v>
      </c>
      <c r="AM45" s="228">
        <v>0</v>
      </c>
      <c r="AN45" s="228">
        <v>0</v>
      </c>
      <c r="AO45" s="228">
        <v>0</v>
      </c>
      <c r="AP45" s="228">
        <v>0</v>
      </c>
      <c r="AQ45" s="228">
        <v>0</v>
      </c>
      <c r="AR45" s="228">
        <v>0</v>
      </c>
      <c r="AS45" s="228">
        <v>0</v>
      </c>
      <c r="AT45" s="228">
        <v>0</v>
      </c>
      <c r="AU45" s="228">
        <v>0</v>
      </c>
      <c r="AV45" s="228">
        <v>0</v>
      </c>
      <c r="AW45" s="228">
        <v>0</v>
      </c>
      <c r="AX45" s="228">
        <v>0</v>
      </c>
      <c r="AY45" s="228">
        <v>0</v>
      </c>
      <c r="AZ45" s="228">
        <v>0</v>
      </c>
      <c r="BA45" s="228">
        <v>0</v>
      </c>
      <c r="BB45" s="228">
        <v>0</v>
      </c>
      <c r="BC45" s="228">
        <v>0</v>
      </c>
      <c r="BD45" s="228">
        <v>0</v>
      </c>
    </row>
    <row r="46" spans="1:56">
      <c r="A46" s="775" t="s">
        <v>560</v>
      </c>
      <c r="B46" s="775" t="str">
        <f>Table8!A46</f>
        <v>MONTENEGRO</v>
      </c>
      <c r="C46" s="775"/>
      <c r="D46" s="775" t="s">
        <v>583</v>
      </c>
      <c r="E46" s="621">
        <v>0</v>
      </c>
      <c r="F46" s="621">
        <v>0</v>
      </c>
      <c r="G46" s="621">
        <v>0</v>
      </c>
      <c r="H46" s="621">
        <v>0</v>
      </c>
      <c r="I46" s="621">
        <v>0</v>
      </c>
      <c r="J46" s="621">
        <v>0</v>
      </c>
      <c r="K46" s="621">
        <v>0</v>
      </c>
      <c r="L46" s="621">
        <v>0</v>
      </c>
      <c r="M46" s="621">
        <v>0</v>
      </c>
      <c r="N46" s="621">
        <v>0</v>
      </c>
      <c r="O46" s="621">
        <v>0</v>
      </c>
      <c r="P46" s="621">
        <v>0</v>
      </c>
      <c r="Q46" s="621">
        <v>0</v>
      </c>
      <c r="R46" s="621">
        <v>0</v>
      </c>
      <c r="S46" s="621">
        <v>0</v>
      </c>
      <c r="T46" s="621">
        <v>0</v>
      </c>
      <c r="U46" s="621">
        <v>0</v>
      </c>
      <c r="V46" s="621">
        <v>0</v>
      </c>
      <c r="W46" s="621">
        <v>0</v>
      </c>
      <c r="X46" s="621">
        <v>0</v>
      </c>
      <c r="Y46" s="621">
        <v>0</v>
      </c>
      <c r="Z46" s="621">
        <v>0</v>
      </c>
      <c r="AA46" s="621">
        <v>0</v>
      </c>
      <c r="AB46" s="621">
        <v>0</v>
      </c>
      <c r="AC46" s="1086" t="s">
        <v>2351</v>
      </c>
      <c r="AF46" s="796" t="e">
        <f>#REF!</f>
        <v>#REF!</v>
      </c>
      <c r="AG46" s="228">
        <v>0</v>
      </c>
      <c r="AH46" s="228">
        <v>0</v>
      </c>
      <c r="AI46" s="228">
        <v>0</v>
      </c>
      <c r="AJ46" s="228">
        <v>0</v>
      </c>
      <c r="AK46" s="228">
        <v>0</v>
      </c>
      <c r="AL46" s="228">
        <v>0</v>
      </c>
      <c r="AM46" s="228">
        <v>0</v>
      </c>
      <c r="AN46" s="228">
        <v>0</v>
      </c>
      <c r="AO46" s="228">
        <v>0</v>
      </c>
      <c r="AP46" s="228">
        <v>0</v>
      </c>
      <c r="AQ46" s="228">
        <v>0</v>
      </c>
      <c r="AR46" s="228">
        <v>0</v>
      </c>
      <c r="AS46" s="228">
        <v>0</v>
      </c>
      <c r="AT46" s="228">
        <v>0</v>
      </c>
      <c r="AU46" s="228">
        <v>0</v>
      </c>
      <c r="AV46" s="228">
        <v>0</v>
      </c>
      <c r="AW46" s="228">
        <v>0</v>
      </c>
      <c r="AX46" s="228">
        <v>0</v>
      </c>
      <c r="AY46" s="228">
        <v>0</v>
      </c>
      <c r="AZ46" s="228">
        <v>0</v>
      </c>
      <c r="BA46" s="228">
        <v>0</v>
      </c>
      <c r="BB46" s="228">
        <v>0</v>
      </c>
      <c r="BC46" s="228">
        <v>0</v>
      </c>
      <c r="BD46" s="228">
        <v>0</v>
      </c>
    </row>
    <row r="47" spans="1:56">
      <c r="A47" s="775" t="s">
        <v>560</v>
      </c>
      <c r="B47" s="775" t="str">
        <f>Table8!A47</f>
        <v>NETHLAND</v>
      </c>
      <c r="C47" s="775"/>
      <c r="D47" s="775" t="s">
        <v>583</v>
      </c>
      <c r="E47" s="621">
        <v>0</v>
      </c>
      <c r="F47" s="621">
        <v>0</v>
      </c>
      <c r="G47" s="621">
        <v>0</v>
      </c>
      <c r="H47" s="621">
        <v>0</v>
      </c>
      <c r="I47" s="621">
        <v>0</v>
      </c>
      <c r="J47" s="621">
        <v>0</v>
      </c>
      <c r="K47" s="621">
        <v>0</v>
      </c>
      <c r="L47" s="621">
        <v>0</v>
      </c>
      <c r="M47" s="621">
        <v>0</v>
      </c>
      <c r="N47" s="621">
        <v>0</v>
      </c>
      <c r="O47" s="621">
        <v>0</v>
      </c>
      <c r="P47" s="621">
        <v>0</v>
      </c>
      <c r="Q47" s="621">
        <v>0</v>
      </c>
      <c r="R47" s="621">
        <v>0</v>
      </c>
      <c r="S47" s="621">
        <v>0</v>
      </c>
      <c r="T47" s="621">
        <v>0</v>
      </c>
      <c r="U47" s="621">
        <v>0</v>
      </c>
      <c r="V47" s="621">
        <v>0</v>
      </c>
      <c r="W47" s="621">
        <v>0</v>
      </c>
      <c r="X47" s="621">
        <v>0</v>
      </c>
      <c r="Y47" s="621">
        <v>0</v>
      </c>
      <c r="Z47" s="621">
        <v>0</v>
      </c>
      <c r="AA47" s="621">
        <v>0</v>
      </c>
      <c r="AB47" s="621">
        <v>0</v>
      </c>
      <c r="AC47" s="1086" t="s">
        <v>2352</v>
      </c>
      <c r="AF47" s="796" t="e">
        <f>#REF!</f>
        <v>#REF!</v>
      </c>
      <c r="AG47" s="228">
        <v>0</v>
      </c>
      <c r="AH47" s="228">
        <v>0</v>
      </c>
      <c r="AI47" s="228">
        <v>0</v>
      </c>
      <c r="AJ47" s="228">
        <v>0</v>
      </c>
      <c r="AK47" s="228">
        <v>0</v>
      </c>
      <c r="AL47" s="228">
        <v>0</v>
      </c>
      <c r="AM47" s="228">
        <v>0</v>
      </c>
      <c r="AN47" s="228">
        <v>0</v>
      </c>
      <c r="AO47" s="228">
        <v>0</v>
      </c>
      <c r="AP47" s="228">
        <v>0</v>
      </c>
      <c r="AQ47" s="228">
        <v>0</v>
      </c>
      <c r="AR47" s="228">
        <v>0</v>
      </c>
      <c r="AS47" s="228">
        <v>0</v>
      </c>
      <c r="AT47" s="228">
        <v>0</v>
      </c>
      <c r="AU47" s="228">
        <v>0</v>
      </c>
      <c r="AV47" s="228">
        <v>0</v>
      </c>
      <c r="AW47" s="228">
        <v>0</v>
      </c>
      <c r="AX47" s="228">
        <v>0</v>
      </c>
      <c r="AY47" s="228">
        <v>0</v>
      </c>
      <c r="AZ47" s="228">
        <v>0</v>
      </c>
      <c r="BA47" s="228">
        <v>0</v>
      </c>
      <c r="BB47" s="228">
        <v>0</v>
      </c>
      <c r="BC47" s="228">
        <v>0</v>
      </c>
      <c r="BD47" s="228">
        <v>0</v>
      </c>
    </row>
    <row r="48" spans="1:56">
      <c r="A48" s="775" t="s">
        <v>560</v>
      </c>
      <c r="B48" s="775" t="str">
        <f>Table8!A48</f>
        <v>NORWAY</v>
      </c>
      <c r="C48" s="775"/>
      <c r="D48" s="775" t="s">
        <v>583</v>
      </c>
      <c r="E48" s="621">
        <v>0</v>
      </c>
      <c r="F48" s="621">
        <v>0</v>
      </c>
      <c r="G48" s="621">
        <v>0</v>
      </c>
      <c r="H48" s="621">
        <v>0</v>
      </c>
      <c r="I48" s="621">
        <v>0</v>
      </c>
      <c r="J48" s="621">
        <v>0</v>
      </c>
      <c r="K48" s="621">
        <v>0</v>
      </c>
      <c r="L48" s="621">
        <v>0</v>
      </c>
      <c r="M48" s="621">
        <v>0</v>
      </c>
      <c r="N48" s="621">
        <v>0</v>
      </c>
      <c r="O48" s="621">
        <v>0</v>
      </c>
      <c r="P48" s="621">
        <v>0</v>
      </c>
      <c r="Q48" s="621">
        <v>0</v>
      </c>
      <c r="R48" s="621">
        <v>0</v>
      </c>
      <c r="S48" s="621">
        <v>0</v>
      </c>
      <c r="T48" s="621">
        <v>0</v>
      </c>
      <c r="U48" s="621">
        <v>0</v>
      </c>
      <c r="V48" s="621">
        <v>0</v>
      </c>
      <c r="W48" s="621">
        <v>0</v>
      </c>
      <c r="X48" s="621">
        <v>0</v>
      </c>
      <c r="Y48" s="621">
        <v>0</v>
      </c>
      <c r="Z48" s="621">
        <v>0</v>
      </c>
      <c r="AA48" s="621">
        <v>0</v>
      </c>
      <c r="AB48" s="621">
        <v>0</v>
      </c>
      <c r="AC48" s="1086" t="s">
        <v>2353</v>
      </c>
      <c r="AF48" s="796" t="e">
        <f>#REF!</f>
        <v>#REF!</v>
      </c>
      <c r="AG48" s="228">
        <v>0</v>
      </c>
      <c r="AH48" s="228">
        <v>0</v>
      </c>
      <c r="AI48" s="228">
        <v>0</v>
      </c>
      <c r="AJ48" s="228">
        <v>0</v>
      </c>
      <c r="AK48" s="228">
        <v>0</v>
      </c>
      <c r="AL48" s="228">
        <v>0</v>
      </c>
      <c r="AM48" s="228">
        <v>0</v>
      </c>
      <c r="AN48" s="228">
        <v>0</v>
      </c>
      <c r="AO48" s="228">
        <v>0</v>
      </c>
      <c r="AP48" s="228">
        <v>0</v>
      </c>
      <c r="AQ48" s="228">
        <v>0</v>
      </c>
      <c r="AR48" s="228">
        <v>0</v>
      </c>
      <c r="AS48" s="228">
        <v>0</v>
      </c>
      <c r="AT48" s="228">
        <v>0</v>
      </c>
      <c r="AU48" s="228">
        <v>0</v>
      </c>
      <c r="AV48" s="228">
        <v>0</v>
      </c>
      <c r="AW48" s="228">
        <v>0</v>
      </c>
      <c r="AX48" s="228">
        <v>0</v>
      </c>
      <c r="AY48" s="228">
        <v>0</v>
      </c>
      <c r="AZ48" s="228">
        <v>0</v>
      </c>
      <c r="BA48" s="228">
        <v>0</v>
      </c>
      <c r="BB48" s="228">
        <v>0</v>
      </c>
      <c r="BC48" s="228">
        <v>0</v>
      </c>
      <c r="BD48" s="228">
        <v>0</v>
      </c>
    </row>
    <row r="49" spans="1:56">
      <c r="A49" s="775" t="s">
        <v>560</v>
      </c>
      <c r="B49" s="775" t="str">
        <f>Table8!A49</f>
        <v>PERU</v>
      </c>
      <c r="C49" s="775"/>
      <c r="D49" s="775" t="s">
        <v>583</v>
      </c>
      <c r="E49" s="621">
        <v>0</v>
      </c>
      <c r="F49" s="621">
        <v>0</v>
      </c>
      <c r="G49" s="621">
        <v>0</v>
      </c>
      <c r="H49" s="621">
        <v>0</v>
      </c>
      <c r="I49" s="621">
        <v>0</v>
      </c>
      <c r="J49" s="621">
        <v>0</v>
      </c>
      <c r="K49" s="621">
        <v>0</v>
      </c>
      <c r="L49" s="621">
        <v>0</v>
      </c>
      <c r="M49" s="621">
        <v>0</v>
      </c>
      <c r="N49" s="621">
        <v>0</v>
      </c>
      <c r="O49" s="621">
        <v>0</v>
      </c>
      <c r="P49" s="621">
        <v>0</v>
      </c>
      <c r="Q49" s="621">
        <v>0</v>
      </c>
      <c r="R49" s="621">
        <v>0</v>
      </c>
      <c r="S49" s="621">
        <v>0</v>
      </c>
      <c r="T49" s="621">
        <v>0</v>
      </c>
      <c r="U49" s="621">
        <v>0</v>
      </c>
      <c r="V49" s="621">
        <v>0</v>
      </c>
      <c r="W49" s="621">
        <v>0</v>
      </c>
      <c r="X49" s="621">
        <v>0</v>
      </c>
      <c r="Y49" s="621">
        <v>0</v>
      </c>
      <c r="Z49" s="621">
        <v>0</v>
      </c>
      <c r="AA49" s="621">
        <v>0</v>
      </c>
      <c r="AB49" s="621">
        <v>0</v>
      </c>
      <c r="AC49" s="1086" t="s">
        <v>2354</v>
      </c>
      <c r="AF49" s="796" t="e">
        <f>#REF!</f>
        <v>#REF!</v>
      </c>
      <c r="AG49" s="228">
        <v>0</v>
      </c>
      <c r="AH49" s="228">
        <v>0</v>
      </c>
      <c r="AI49" s="228">
        <v>0</v>
      </c>
      <c r="AJ49" s="228">
        <v>0</v>
      </c>
      <c r="AK49" s="228">
        <v>0</v>
      </c>
      <c r="AL49" s="228">
        <v>0</v>
      </c>
      <c r="AM49" s="228">
        <v>0</v>
      </c>
      <c r="AN49" s="228">
        <v>0</v>
      </c>
      <c r="AO49" s="228">
        <v>0</v>
      </c>
      <c r="AP49" s="228">
        <v>0</v>
      </c>
      <c r="AQ49" s="228">
        <v>0</v>
      </c>
      <c r="AR49" s="228">
        <v>0</v>
      </c>
      <c r="AS49" s="228">
        <v>0</v>
      </c>
      <c r="AT49" s="228">
        <v>0</v>
      </c>
      <c r="AU49" s="228">
        <v>0</v>
      </c>
      <c r="AV49" s="228">
        <v>0</v>
      </c>
      <c r="AW49" s="228">
        <v>0</v>
      </c>
      <c r="AX49" s="228">
        <v>0</v>
      </c>
      <c r="AY49" s="228">
        <v>0</v>
      </c>
      <c r="AZ49" s="228">
        <v>0</v>
      </c>
      <c r="BA49" s="228">
        <v>0</v>
      </c>
      <c r="BB49" s="228">
        <v>0</v>
      </c>
      <c r="BC49" s="228">
        <v>0</v>
      </c>
      <c r="BD49" s="228">
        <v>0</v>
      </c>
    </row>
    <row r="50" spans="1:56">
      <c r="A50" s="775" t="s">
        <v>560</v>
      </c>
      <c r="B50" s="775" t="str">
        <f>Table8!A50</f>
        <v>POLAND</v>
      </c>
      <c r="C50" s="775"/>
      <c r="D50" s="775" t="s">
        <v>583</v>
      </c>
      <c r="E50" s="621">
        <v>0</v>
      </c>
      <c r="F50" s="621">
        <v>0</v>
      </c>
      <c r="G50" s="621">
        <v>0</v>
      </c>
      <c r="H50" s="621">
        <v>0</v>
      </c>
      <c r="I50" s="621">
        <v>0</v>
      </c>
      <c r="J50" s="621">
        <v>0</v>
      </c>
      <c r="K50" s="621">
        <v>0</v>
      </c>
      <c r="L50" s="621">
        <v>0</v>
      </c>
      <c r="M50" s="621">
        <v>0</v>
      </c>
      <c r="N50" s="621">
        <v>0</v>
      </c>
      <c r="O50" s="621">
        <v>0</v>
      </c>
      <c r="P50" s="621">
        <v>0</v>
      </c>
      <c r="Q50" s="621">
        <v>0</v>
      </c>
      <c r="R50" s="621">
        <v>0</v>
      </c>
      <c r="S50" s="621">
        <v>0</v>
      </c>
      <c r="T50" s="621">
        <v>0</v>
      </c>
      <c r="U50" s="621">
        <v>0</v>
      </c>
      <c r="V50" s="621">
        <v>0</v>
      </c>
      <c r="W50" s="621">
        <v>0</v>
      </c>
      <c r="X50" s="621">
        <v>0</v>
      </c>
      <c r="Y50" s="621">
        <v>0</v>
      </c>
      <c r="Z50" s="621">
        <v>0</v>
      </c>
      <c r="AA50" s="621">
        <v>0</v>
      </c>
      <c r="AB50" s="621">
        <v>0</v>
      </c>
      <c r="AC50" s="1086" t="s">
        <v>2355</v>
      </c>
      <c r="AF50" s="796" t="e">
        <f>#REF!</f>
        <v>#REF!</v>
      </c>
      <c r="AG50" s="228">
        <v>0</v>
      </c>
      <c r="AH50" s="228">
        <v>0</v>
      </c>
      <c r="AI50" s="228">
        <v>0</v>
      </c>
      <c r="AJ50" s="228">
        <v>0</v>
      </c>
      <c r="AK50" s="228">
        <v>0</v>
      </c>
      <c r="AL50" s="228">
        <v>0</v>
      </c>
      <c r="AM50" s="228">
        <v>0</v>
      </c>
      <c r="AN50" s="228">
        <v>0</v>
      </c>
      <c r="AO50" s="228">
        <v>0</v>
      </c>
      <c r="AP50" s="228">
        <v>0</v>
      </c>
      <c r="AQ50" s="228">
        <v>0</v>
      </c>
      <c r="AR50" s="228">
        <v>0</v>
      </c>
      <c r="AS50" s="228">
        <v>0</v>
      </c>
      <c r="AT50" s="228">
        <v>0</v>
      </c>
      <c r="AU50" s="228">
        <v>0</v>
      </c>
      <c r="AV50" s="228">
        <v>0</v>
      </c>
      <c r="AW50" s="228">
        <v>0</v>
      </c>
      <c r="AX50" s="228">
        <v>0</v>
      </c>
      <c r="AY50" s="228">
        <v>0</v>
      </c>
      <c r="AZ50" s="228">
        <v>0</v>
      </c>
      <c r="BA50" s="228">
        <v>0</v>
      </c>
      <c r="BB50" s="228">
        <v>0</v>
      </c>
      <c r="BC50" s="228">
        <v>0</v>
      </c>
      <c r="BD50" s="228">
        <v>0</v>
      </c>
    </row>
    <row r="51" spans="1:56">
      <c r="A51" s="775" t="s">
        <v>560</v>
      </c>
      <c r="B51" s="775" t="str">
        <f>Table8!A51</f>
        <v>PORTUGAL</v>
      </c>
      <c r="C51" s="775"/>
      <c r="D51" s="775" t="s">
        <v>583</v>
      </c>
      <c r="E51" s="621">
        <v>0</v>
      </c>
      <c r="F51" s="621">
        <v>0</v>
      </c>
      <c r="G51" s="621">
        <v>0</v>
      </c>
      <c r="H51" s="621">
        <v>0</v>
      </c>
      <c r="I51" s="621">
        <v>0</v>
      </c>
      <c r="J51" s="621">
        <v>0</v>
      </c>
      <c r="K51" s="621">
        <v>0</v>
      </c>
      <c r="L51" s="621">
        <v>0</v>
      </c>
      <c r="M51" s="621">
        <v>0</v>
      </c>
      <c r="N51" s="621">
        <v>0</v>
      </c>
      <c r="O51" s="621">
        <v>0</v>
      </c>
      <c r="P51" s="621">
        <v>0</v>
      </c>
      <c r="Q51" s="621">
        <v>0</v>
      </c>
      <c r="R51" s="621">
        <v>0</v>
      </c>
      <c r="S51" s="621">
        <v>0</v>
      </c>
      <c r="T51" s="621">
        <v>0</v>
      </c>
      <c r="U51" s="621">
        <v>0</v>
      </c>
      <c r="V51" s="621">
        <v>0</v>
      </c>
      <c r="W51" s="621">
        <v>0</v>
      </c>
      <c r="X51" s="621">
        <v>0</v>
      </c>
      <c r="Y51" s="621">
        <v>0</v>
      </c>
      <c r="Z51" s="621">
        <v>0</v>
      </c>
      <c r="AA51" s="621">
        <v>0</v>
      </c>
      <c r="AB51" s="621">
        <v>0</v>
      </c>
      <c r="AC51" s="1086" t="s">
        <v>2356</v>
      </c>
      <c r="AF51" s="796" t="e">
        <f>#REF!</f>
        <v>#REF!</v>
      </c>
      <c r="AG51" s="228">
        <v>0</v>
      </c>
      <c r="AH51" s="228">
        <v>0</v>
      </c>
      <c r="AI51" s="228">
        <v>0</v>
      </c>
      <c r="AJ51" s="228">
        <v>0</v>
      </c>
      <c r="AK51" s="228">
        <v>0</v>
      </c>
      <c r="AL51" s="228">
        <v>0</v>
      </c>
      <c r="AM51" s="228">
        <v>0</v>
      </c>
      <c r="AN51" s="228">
        <v>0</v>
      </c>
      <c r="AO51" s="228">
        <v>0</v>
      </c>
      <c r="AP51" s="228">
        <v>0</v>
      </c>
      <c r="AQ51" s="228">
        <v>0</v>
      </c>
      <c r="AR51" s="228">
        <v>0</v>
      </c>
      <c r="AS51" s="228">
        <v>0</v>
      </c>
      <c r="AT51" s="228">
        <v>0</v>
      </c>
      <c r="AU51" s="228">
        <v>0</v>
      </c>
      <c r="AV51" s="228">
        <v>0</v>
      </c>
      <c r="AW51" s="228">
        <v>0</v>
      </c>
      <c r="AX51" s="228">
        <v>0</v>
      </c>
      <c r="AY51" s="228">
        <v>0</v>
      </c>
      <c r="AZ51" s="228">
        <v>0</v>
      </c>
      <c r="BA51" s="228">
        <v>0</v>
      </c>
      <c r="BB51" s="228">
        <v>0</v>
      </c>
      <c r="BC51" s="228">
        <v>0</v>
      </c>
      <c r="BD51" s="228">
        <v>0</v>
      </c>
    </row>
    <row r="52" spans="1:56">
      <c r="A52" s="775" t="s">
        <v>560</v>
      </c>
      <c r="B52" s="775" t="str">
        <f>Table8!A52</f>
        <v>ROMANIA</v>
      </c>
      <c r="C52" s="775"/>
      <c r="D52" s="775" t="s">
        <v>583</v>
      </c>
      <c r="E52" s="621">
        <v>0</v>
      </c>
      <c r="F52" s="621">
        <v>0</v>
      </c>
      <c r="G52" s="621">
        <v>0</v>
      </c>
      <c r="H52" s="621">
        <v>0</v>
      </c>
      <c r="I52" s="621">
        <v>0</v>
      </c>
      <c r="J52" s="621">
        <v>0</v>
      </c>
      <c r="K52" s="621">
        <v>0</v>
      </c>
      <c r="L52" s="621">
        <v>0</v>
      </c>
      <c r="M52" s="621">
        <v>0</v>
      </c>
      <c r="N52" s="621">
        <v>0</v>
      </c>
      <c r="O52" s="621">
        <v>0</v>
      </c>
      <c r="P52" s="621">
        <v>0</v>
      </c>
      <c r="Q52" s="621">
        <v>0</v>
      </c>
      <c r="R52" s="621">
        <v>0</v>
      </c>
      <c r="S52" s="621">
        <v>0</v>
      </c>
      <c r="T52" s="621">
        <v>0</v>
      </c>
      <c r="U52" s="621">
        <v>0</v>
      </c>
      <c r="V52" s="621">
        <v>0</v>
      </c>
      <c r="W52" s="621">
        <v>0</v>
      </c>
      <c r="X52" s="621">
        <v>0</v>
      </c>
      <c r="Y52" s="621">
        <v>0</v>
      </c>
      <c r="Z52" s="621">
        <v>0</v>
      </c>
      <c r="AA52" s="621">
        <v>0</v>
      </c>
      <c r="AB52" s="621">
        <v>0</v>
      </c>
      <c r="AC52" s="1086" t="s">
        <v>2357</v>
      </c>
      <c r="AF52" s="796" t="e">
        <f>#REF!</f>
        <v>#REF!</v>
      </c>
      <c r="AG52" s="228">
        <v>0</v>
      </c>
      <c r="AH52" s="228">
        <v>0</v>
      </c>
      <c r="AI52" s="228">
        <v>0</v>
      </c>
      <c r="AJ52" s="228">
        <v>0</v>
      </c>
      <c r="AK52" s="228">
        <v>0</v>
      </c>
      <c r="AL52" s="228">
        <v>0</v>
      </c>
      <c r="AM52" s="228">
        <v>0</v>
      </c>
      <c r="AN52" s="228">
        <v>0</v>
      </c>
      <c r="AO52" s="228">
        <v>0</v>
      </c>
      <c r="AP52" s="228">
        <v>0</v>
      </c>
      <c r="AQ52" s="228">
        <v>0</v>
      </c>
      <c r="AR52" s="228">
        <v>0</v>
      </c>
      <c r="AS52" s="228">
        <v>0</v>
      </c>
      <c r="AT52" s="228">
        <v>0</v>
      </c>
      <c r="AU52" s="228">
        <v>0</v>
      </c>
      <c r="AV52" s="228">
        <v>0</v>
      </c>
      <c r="AW52" s="228">
        <v>0</v>
      </c>
      <c r="AX52" s="228">
        <v>0</v>
      </c>
      <c r="AY52" s="228">
        <v>0</v>
      </c>
      <c r="AZ52" s="228">
        <v>0</v>
      </c>
      <c r="BA52" s="228">
        <v>0</v>
      </c>
      <c r="BB52" s="228">
        <v>0</v>
      </c>
      <c r="BC52" s="228">
        <v>0</v>
      </c>
      <c r="BD52" s="228">
        <v>0</v>
      </c>
    </row>
    <row r="53" spans="1:56">
      <c r="A53" s="775" t="s">
        <v>560</v>
      </c>
      <c r="B53" s="775" t="str">
        <f>Table8!A53</f>
        <v>RUSSIA</v>
      </c>
      <c r="C53" s="775"/>
      <c r="D53" s="775" t="s">
        <v>583</v>
      </c>
      <c r="E53" s="621">
        <v>0</v>
      </c>
      <c r="F53" s="621">
        <v>0</v>
      </c>
      <c r="G53" s="621">
        <v>0</v>
      </c>
      <c r="H53" s="621">
        <v>0</v>
      </c>
      <c r="I53" s="621">
        <v>0</v>
      </c>
      <c r="J53" s="621">
        <v>0</v>
      </c>
      <c r="K53" s="621">
        <v>0</v>
      </c>
      <c r="L53" s="621">
        <v>0</v>
      </c>
      <c r="M53" s="621">
        <v>0</v>
      </c>
      <c r="N53" s="621">
        <v>0</v>
      </c>
      <c r="O53" s="621">
        <v>0</v>
      </c>
      <c r="P53" s="621">
        <v>0</v>
      </c>
      <c r="Q53" s="621">
        <v>0</v>
      </c>
      <c r="R53" s="621">
        <v>0</v>
      </c>
      <c r="S53" s="621">
        <v>0</v>
      </c>
      <c r="T53" s="621">
        <v>0</v>
      </c>
      <c r="U53" s="621">
        <v>0</v>
      </c>
      <c r="V53" s="621">
        <v>0</v>
      </c>
      <c r="W53" s="621">
        <v>0</v>
      </c>
      <c r="X53" s="621">
        <v>0</v>
      </c>
      <c r="Y53" s="621">
        <v>0</v>
      </c>
      <c r="Z53" s="621">
        <v>0</v>
      </c>
      <c r="AA53" s="621">
        <v>0</v>
      </c>
      <c r="AB53" s="621">
        <v>0</v>
      </c>
      <c r="AC53" s="1086" t="s">
        <v>2358</v>
      </c>
      <c r="AF53" s="796" t="e">
        <f>#REF!</f>
        <v>#REF!</v>
      </c>
      <c r="AG53" s="228">
        <v>0</v>
      </c>
      <c r="AH53" s="228">
        <v>0</v>
      </c>
      <c r="AI53" s="228">
        <v>0</v>
      </c>
      <c r="AJ53" s="228">
        <v>0</v>
      </c>
      <c r="AK53" s="228">
        <v>0</v>
      </c>
      <c r="AL53" s="228">
        <v>0</v>
      </c>
      <c r="AM53" s="228">
        <v>0</v>
      </c>
      <c r="AN53" s="228">
        <v>0</v>
      </c>
      <c r="AO53" s="228">
        <v>0</v>
      </c>
      <c r="AP53" s="228">
        <v>0</v>
      </c>
      <c r="AQ53" s="228">
        <v>0</v>
      </c>
      <c r="AR53" s="228">
        <v>0</v>
      </c>
      <c r="AS53" s="228">
        <v>0</v>
      </c>
      <c r="AT53" s="228">
        <v>0</v>
      </c>
      <c r="AU53" s="228">
        <v>0</v>
      </c>
      <c r="AV53" s="228">
        <v>0</v>
      </c>
      <c r="AW53" s="228">
        <v>0</v>
      </c>
      <c r="AX53" s="228">
        <v>0</v>
      </c>
      <c r="AY53" s="228">
        <v>0</v>
      </c>
      <c r="AZ53" s="228">
        <v>0</v>
      </c>
      <c r="BA53" s="228">
        <v>0</v>
      </c>
      <c r="BB53" s="228">
        <v>0</v>
      </c>
      <c r="BC53" s="228">
        <v>0</v>
      </c>
      <c r="BD53" s="228">
        <v>0</v>
      </c>
    </row>
    <row r="54" spans="1:56">
      <c r="A54" s="775" t="s">
        <v>560</v>
      </c>
      <c r="B54" s="775" t="str">
        <f>Table8!A54</f>
        <v>SERBIA</v>
      </c>
      <c r="C54" s="775"/>
      <c r="D54" s="775" t="s">
        <v>583</v>
      </c>
      <c r="E54" s="621">
        <v>0</v>
      </c>
      <c r="F54" s="621">
        <v>0</v>
      </c>
      <c r="G54" s="621">
        <v>0</v>
      </c>
      <c r="H54" s="621">
        <v>0</v>
      </c>
      <c r="I54" s="621">
        <v>0</v>
      </c>
      <c r="J54" s="621">
        <v>0</v>
      </c>
      <c r="K54" s="621">
        <v>0</v>
      </c>
      <c r="L54" s="621">
        <v>0</v>
      </c>
      <c r="M54" s="621">
        <v>0</v>
      </c>
      <c r="N54" s="621">
        <v>0</v>
      </c>
      <c r="O54" s="621">
        <v>0</v>
      </c>
      <c r="P54" s="621">
        <v>0</v>
      </c>
      <c r="Q54" s="621">
        <v>0</v>
      </c>
      <c r="R54" s="621">
        <v>0</v>
      </c>
      <c r="S54" s="621">
        <v>0</v>
      </c>
      <c r="T54" s="621">
        <v>0</v>
      </c>
      <c r="U54" s="621">
        <v>0</v>
      </c>
      <c r="V54" s="621">
        <v>0</v>
      </c>
      <c r="W54" s="621">
        <v>0</v>
      </c>
      <c r="X54" s="621">
        <v>0</v>
      </c>
      <c r="Y54" s="621">
        <v>0</v>
      </c>
      <c r="Z54" s="621">
        <v>0</v>
      </c>
      <c r="AA54" s="621">
        <v>0</v>
      </c>
      <c r="AB54" s="621">
        <v>0</v>
      </c>
      <c r="AC54" s="1086" t="s">
        <v>2359</v>
      </c>
      <c r="AF54" s="796" t="e">
        <f>#REF!</f>
        <v>#REF!</v>
      </c>
      <c r="AG54" s="228">
        <v>0</v>
      </c>
      <c r="AH54" s="228">
        <v>0</v>
      </c>
      <c r="AI54" s="228">
        <v>0</v>
      </c>
      <c r="AJ54" s="228">
        <v>0</v>
      </c>
      <c r="AK54" s="228">
        <v>0</v>
      </c>
      <c r="AL54" s="228">
        <v>0</v>
      </c>
      <c r="AM54" s="228">
        <v>0</v>
      </c>
      <c r="AN54" s="228">
        <v>0</v>
      </c>
      <c r="AO54" s="228">
        <v>0</v>
      </c>
      <c r="AP54" s="228">
        <v>0</v>
      </c>
      <c r="AQ54" s="228">
        <v>0</v>
      </c>
      <c r="AR54" s="228">
        <v>0</v>
      </c>
      <c r="AS54" s="228">
        <v>0</v>
      </c>
      <c r="AT54" s="228">
        <v>0</v>
      </c>
      <c r="AU54" s="228">
        <v>0</v>
      </c>
      <c r="AV54" s="228">
        <v>0</v>
      </c>
      <c r="AW54" s="228">
        <v>0</v>
      </c>
      <c r="AX54" s="228">
        <v>0</v>
      </c>
      <c r="AY54" s="228">
        <v>0</v>
      </c>
      <c r="AZ54" s="228">
        <v>0</v>
      </c>
      <c r="BA54" s="228">
        <v>0</v>
      </c>
      <c r="BB54" s="228">
        <v>0</v>
      </c>
      <c r="BC54" s="228">
        <v>0</v>
      </c>
      <c r="BD54" s="228">
        <v>0</v>
      </c>
    </row>
    <row r="55" spans="1:56">
      <c r="A55" s="775" t="s">
        <v>560</v>
      </c>
      <c r="B55" s="775" t="str">
        <f>Table8!A55</f>
        <v>SLOVAKIA</v>
      </c>
      <c r="C55" s="775"/>
      <c r="D55" s="775" t="s">
        <v>583</v>
      </c>
      <c r="E55" s="621">
        <v>0</v>
      </c>
      <c r="F55" s="621">
        <v>0</v>
      </c>
      <c r="G55" s="621">
        <v>0</v>
      </c>
      <c r="H55" s="621">
        <v>0</v>
      </c>
      <c r="I55" s="621">
        <v>0</v>
      </c>
      <c r="J55" s="621">
        <v>0</v>
      </c>
      <c r="K55" s="621">
        <v>0</v>
      </c>
      <c r="L55" s="621">
        <v>0</v>
      </c>
      <c r="M55" s="621">
        <v>0</v>
      </c>
      <c r="N55" s="621">
        <v>0</v>
      </c>
      <c r="O55" s="621">
        <v>0</v>
      </c>
      <c r="P55" s="621">
        <v>0</v>
      </c>
      <c r="Q55" s="621">
        <v>0</v>
      </c>
      <c r="R55" s="621">
        <v>0</v>
      </c>
      <c r="S55" s="621">
        <v>0</v>
      </c>
      <c r="T55" s="621">
        <v>0</v>
      </c>
      <c r="U55" s="621">
        <v>0</v>
      </c>
      <c r="V55" s="621">
        <v>0</v>
      </c>
      <c r="W55" s="621">
        <v>0</v>
      </c>
      <c r="X55" s="621">
        <v>0</v>
      </c>
      <c r="Y55" s="621">
        <v>0</v>
      </c>
      <c r="Z55" s="621">
        <v>0</v>
      </c>
      <c r="AA55" s="621">
        <v>0</v>
      </c>
      <c r="AB55" s="621">
        <v>0</v>
      </c>
      <c r="AC55" s="1086" t="s">
        <v>2360</v>
      </c>
      <c r="AF55" s="796" t="e">
        <f>#REF!</f>
        <v>#REF!</v>
      </c>
      <c r="AG55" s="228">
        <v>0</v>
      </c>
      <c r="AH55" s="228">
        <v>0</v>
      </c>
      <c r="AI55" s="228">
        <v>0</v>
      </c>
      <c r="AJ55" s="228">
        <v>0</v>
      </c>
      <c r="AK55" s="228">
        <v>0</v>
      </c>
      <c r="AL55" s="228">
        <v>0</v>
      </c>
      <c r="AM55" s="228">
        <v>0</v>
      </c>
      <c r="AN55" s="228">
        <v>0</v>
      </c>
      <c r="AO55" s="228">
        <v>0</v>
      </c>
      <c r="AP55" s="228">
        <v>0</v>
      </c>
      <c r="AQ55" s="228">
        <v>0</v>
      </c>
      <c r="AR55" s="228">
        <v>0</v>
      </c>
      <c r="AS55" s="228">
        <v>0</v>
      </c>
      <c r="AT55" s="228">
        <v>0</v>
      </c>
      <c r="AU55" s="228">
        <v>0</v>
      </c>
      <c r="AV55" s="228">
        <v>0</v>
      </c>
      <c r="AW55" s="228">
        <v>0</v>
      </c>
      <c r="AX55" s="228">
        <v>0</v>
      </c>
      <c r="AY55" s="228">
        <v>0</v>
      </c>
      <c r="AZ55" s="228">
        <v>0</v>
      </c>
      <c r="BA55" s="228">
        <v>0</v>
      </c>
      <c r="BB55" s="228">
        <v>0</v>
      </c>
      <c r="BC55" s="228">
        <v>0</v>
      </c>
      <c r="BD55" s="228">
        <v>0</v>
      </c>
    </row>
    <row r="56" spans="1:56">
      <c r="A56" s="775" t="s">
        <v>560</v>
      </c>
      <c r="B56" s="775" t="str">
        <f>Table8!A56</f>
        <v>SLOVENIA</v>
      </c>
      <c r="C56" s="775"/>
      <c r="D56" s="775" t="s">
        <v>583</v>
      </c>
      <c r="E56" s="621">
        <v>0</v>
      </c>
      <c r="F56" s="621">
        <v>0</v>
      </c>
      <c r="G56" s="621">
        <v>0</v>
      </c>
      <c r="H56" s="621">
        <v>0</v>
      </c>
      <c r="I56" s="621">
        <v>0</v>
      </c>
      <c r="J56" s="621">
        <v>0</v>
      </c>
      <c r="K56" s="621">
        <v>0</v>
      </c>
      <c r="L56" s="621">
        <v>0</v>
      </c>
      <c r="M56" s="621">
        <v>0</v>
      </c>
      <c r="N56" s="621">
        <v>0</v>
      </c>
      <c r="O56" s="621">
        <v>0</v>
      </c>
      <c r="P56" s="621">
        <v>0</v>
      </c>
      <c r="Q56" s="621">
        <v>0</v>
      </c>
      <c r="R56" s="621">
        <v>0</v>
      </c>
      <c r="S56" s="621">
        <v>0</v>
      </c>
      <c r="T56" s="621">
        <v>0</v>
      </c>
      <c r="U56" s="621">
        <v>0</v>
      </c>
      <c r="V56" s="621">
        <v>0</v>
      </c>
      <c r="W56" s="621">
        <v>0</v>
      </c>
      <c r="X56" s="621">
        <v>0</v>
      </c>
      <c r="Y56" s="621">
        <v>0</v>
      </c>
      <c r="Z56" s="621">
        <v>0</v>
      </c>
      <c r="AA56" s="621">
        <v>0</v>
      </c>
      <c r="AB56" s="621">
        <v>0</v>
      </c>
      <c r="AC56" s="1086" t="s">
        <v>2361</v>
      </c>
      <c r="AF56" s="796" t="e">
        <f>#REF!</f>
        <v>#REF!</v>
      </c>
      <c r="AG56" s="228">
        <v>0</v>
      </c>
      <c r="AH56" s="228">
        <v>0</v>
      </c>
      <c r="AI56" s="228">
        <v>0</v>
      </c>
      <c r="AJ56" s="228">
        <v>0</v>
      </c>
      <c r="AK56" s="228">
        <v>0</v>
      </c>
      <c r="AL56" s="228">
        <v>0</v>
      </c>
      <c r="AM56" s="228">
        <v>0</v>
      </c>
      <c r="AN56" s="228">
        <v>0</v>
      </c>
      <c r="AO56" s="228">
        <v>0</v>
      </c>
      <c r="AP56" s="228">
        <v>0</v>
      </c>
      <c r="AQ56" s="228">
        <v>0</v>
      </c>
      <c r="AR56" s="228">
        <v>0</v>
      </c>
      <c r="AS56" s="228">
        <v>0</v>
      </c>
      <c r="AT56" s="228">
        <v>0</v>
      </c>
      <c r="AU56" s="228">
        <v>0</v>
      </c>
      <c r="AV56" s="228">
        <v>0</v>
      </c>
      <c r="AW56" s="228">
        <v>0</v>
      </c>
      <c r="AX56" s="228">
        <v>0</v>
      </c>
      <c r="AY56" s="228">
        <v>0</v>
      </c>
      <c r="AZ56" s="228">
        <v>0</v>
      </c>
      <c r="BA56" s="228">
        <v>0</v>
      </c>
      <c r="BB56" s="228">
        <v>0</v>
      </c>
      <c r="BC56" s="228">
        <v>0</v>
      </c>
      <c r="BD56" s="228">
        <v>0</v>
      </c>
    </row>
    <row r="57" spans="1:56">
      <c r="A57" s="775" t="s">
        <v>560</v>
      </c>
      <c r="B57" s="775" t="str">
        <f>Table8!A57</f>
        <v>SPAIN</v>
      </c>
      <c r="C57" s="775"/>
      <c r="D57" s="775" t="s">
        <v>583</v>
      </c>
      <c r="E57" s="621">
        <v>0</v>
      </c>
      <c r="F57" s="621">
        <v>0</v>
      </c>
      <c r="G57" s="621">
        <v>0</v>
      </c>
      <c r="H57" s="621">
        <v>0</v>
      </c>
      <c r="I57" s="621">
        <v>0</v>
      </c>
      <c r="J57" s="621">
        <v>0</v>
      </c>
      <c r="K57" s="621">
        <v>0</v>
      </c>
      <c r="L57" s="621">
        <v>0</v>
      </c>
      <c r="M57" s="621">
        <v>0</v>
      </c>
      <c r="N57" s="621">
        <v>0</v>
      </c>
      <c r="O57" s="621">
        <v>0</v>
      </c>
      <c r="P57" s="621">
        <v>0</v>
      </c>
      <c r="Q57" s="621">
        <v>0</v>
      </c>
      <c r="R57" s="621">
        <v>0</v>
      </c>
      <c r="S57" s="621">
        <v>0</v>
      </c>
      <c r="T57" s="621">
        <v>0</v>
      </c>
      <c r="U57" s="621">
        <v>0</v>
      </c>
      <c r="V57" s="621">
        <v>0</v>
      </c>
      <c r="W57" s="621">
        <v>0</v>
      </c>
      <c r="X57" s="621">
        <v>0</v>
      </c>
      <c r="Y57" s="621">
        <v>0</v>
      </c>
      <c r="Z57" s="621">
        <v>0</v>
      </c>
      <c r="AA57" s="621">
        <v>0</v>
      </c>
      <c r="AB57" s="621">
        <v>0</v>
      </c>
      <c r="AC57" s="1086" t="s">
        <v>2362</v>
      </c>
      <c r="AF57" s="796" t="e">
        <f>#REF!</f>
        <v>#REF!</v>
      </c>
      <c r="AG57" s="228">
        <v>0</v>
      </c>
      <c r="AH57" s="228">
        <v>0</v>
      </c>
      <c r="AI57" s="228">
        <v>0</v>
      </c>
      <c r="AJ57" s="228">
        <v>0</v>
      </c>
      <c r="AK57" s="228">
        <v>0</v>
      </c>
      <c r="AL57" s="228">
        <v>0</v>
      </c>
      <c r="AM57" s="228">
        <v>0</v>
      </c>
      <c r="AN57" s="228">
        <v>0</v>
      </c>
      <c r="AO57" s="228">
        <v>0</v>
      </c>
      <c r="AP57" s="228">
        <v>0</v>
      </c>
      <c r="AQ57" s="228">
        <v>0</v>
      </c>
      <c r="AR57" s="228">
        <v>0</v>
      </c>
      <c r="AS57" s="228">
        <v>0</v>
      </c>
      <c r="AT57" s="228">
        <v>0</v>
      </c>
      <c r="AU57" s="228">
        <v>0</v>
      </c>
      <c r="AV57" s="228">
        <v>0</v>
      </c>
      <c r="AW57" s="228">
        <v>0</v>
      </c>
      <c r="AX57" s="228">
        <v>0</v>
      </c>
      <c r="AY57" s="228">
        <v>0</v>
      </c>
      <c r="AZ57" s="228">
        <v>0</v>
      </c>
      <c r="BA57" s="228">
        <v>0</v>
      </c>
      <c r="BB57" s="228">
        <v>0</v>
      </c>
      <c r="BC57" s="228">
        <v>0</v>
      </c>
      <c r="BD57" s="228">
        <v>0</v>
      </c>
    </row>
    <row r="58" spans="1:56">
      <c r="A58" s="775" t="s">
        <v>560</v>
      </c>
      <c r="B58" s="775" t="str">
        <f>Table8!A58</f>
        <v>SWEDEN</v>
      </c>
      <c r="C58" s="775"/>
      <c r="D58" s="775" t="s">
        <v>583</v>
      </c>
      <c r="E58" s="621">
        <v>0</v>
      </c>
      <c r="F58" s="621">
        <v>0</v>
      </c>
      <c r="G58" s="621">
        <v>0</v>
      </c>
      <c r="H58" s="621">
        <v>0</v>
      </c>
      <c r="I58" s="621">
        <v>0</v>
      </c>
      <c r="J58" s="621">
        <v>0</v>
      </c>
      <c r="K58" s="621">
        <v>0</v>
      </c>
      <c r="L58" s="621">
        <v>0</v>
      </c>
      <c r="M58" s="621">
        <v>0</v>
      </c>
      <c r="N58" s="621">
        <v>0</v>
      </c>
      <c r="O58" s="621">
        <v>0</v>
      </c>
      <c r="P58" s="621">
        <v>0</v>
      </c>
      <c r="Q58" s="621">
        <v>0</v>
      </c>
      <c r="R58" s="621">
        <v>0</v>
      </c>
      <c r="S58" s="621">
        <v>0</v>
      </c>
      <c r="T58" s="621">
        <v>0</v>
      </c>
      <c r="U58" s="621">
        <v>0</v>
      </c>
      <c r="V58" s="621">
        <v>0</v>
      </c>
      <c r="W58" s="621">
        <v>0</v>
      </c>
      <c r="X58" s="621">
        <v>0</v>
      </c>
      <c r="Y58" s="621">
        <v>0</v>
      </c>
      <c r="Z58" s="621">
        <v>0</v>
      </c>
      <c r="AA58" s="621">
        <v>0</v>
      </c>
      <c r="AB58" s="621">
        <v>0</v>
      </c>
      <c r="AC58" s="1086" t="s">
        <v>2363</v>
      </c>
      <c r="AF58" s="796" t="e">
        <f>#REF!</f>
        <v>#REF!</v>
      </c>
      <c r="AG58" s="228">
        <v>0</v>
      </c>
      <c r="AH58" s="228">
        <v>0</v>
      </c>
      <c r="AI58" s="228">
        <v>0</v>
      </c>
      <c r="AJ58" s="228">
        <v>0</v>
      </c>
      <c r="AK58" s="228">
        <v>0</v>
      </c>
      <c r="AL58" s="228">
        <v>0</v>
      </c>
      <c r="AM58" s="228">
        <v>0</v>
      </c>
      <c r="AN58" s="228">
        <v>0</v>
      </c>
      <c r="AO58" s="228">
        <v>0</v>
      </c>
      <c r="AP58" s="228">
        <v>0</v>
      </c>
      <c r="AQ58" s="228">
        <v>0</v>
      </c>
      <c r="AR58" s="228">
        <v>0</v>
      </c>
      <c r="AS58" s="228">
        <v>0</v>
      </c>
      <c r="AT58" s="228">
        <v>0</v>
      </c>
      <c r="AU58" s="228">
        <v>0</v>
      </c>
      <c r="AV58" s="228">
        <v>0</v>
      </c>
      <c r="AW58" s="228">
        <v>0</v>
      </c>
      <c r="AX58" s="228">
        <v>0</v>
      </c>
      <c r="AY58" s="228">
        <v>0</v>
      </c>
      <c r="AZ58" s="228">
        <v>0</v>
      </c>
      <c r="BA58" s="228">
        <v>0</v>
      </c>
      <c r="BB58" s="228">
        <v>0</v>
      </c>
      <c r="BC58" s="228">
        <v>0</v>
      </c>
      <c r="BD58" s="228">
        <v>0</v>
      </c>
    </row>
    <row r="59" spans="1:56">
      <c r="A59" s="775" t="s">
        <v>560</v>
      </c>
      <c r="B59" s="775" t="str">
        <f>Table8!A59</f>
        <v>SWITLAND</v>
      </c>
      <c r="C59" s="775"/>
      <c r="D59" s="775" t="s">
        <v>583</v>
      </c>
      <c r="E59" s="621">
        <v>0</v>
      </c>
      <c r="F59" s="621">
        <v>0</v>
      </c>
      <c r="G59" s="621">
        <v>0</v>
      </c>
      <c r="H59" s="621">
        <v>0</v>
      </c>
      <c r="I59" s="621">
        <v>0</v>
      </c>
      <c r="J59" s="621">
        <v>0</v>
      </c>
      <c r="K59" s="621">
        <v>0</v>
      </c>
      <c r="L59" s="621">
        <v>0</v>
      </c>
      <c r="M59" s="621">
        <v>0</v>
      </c>
      <c r="N59" s="621">
        <v>0</v>
      </c>
      <c r="O59" s="621">
        <v>0</v>
      </c>
      <c r="P59" s="621">
        <v>0</v>
      </c>
      <c r="Q59" s="621">
        <v>0</v>
      </c>
      <c r="R59" s="621">
        <v>0</v>
      </c>
      <c r="S59" s="621">
        <v>0</v>
      </c>
      <c r="T59" s="621">
        <v>0</v>
      </c>
      <c r="U59" s="621">
        <v>0</v>
      </c>
      <c r="V59" s="621">
        <v>0</v>
      </c>
      <c r="W59" s="621">
        <v>0</v>
      </c>
      <c r="X59" s="621">
        <v>0</v>
      </c>
      <c r="Y59" s="621">
        <v>0</v>
      </c>
      <c r="Z59" s="621">
        <v>0</v>
      </c>
      <c r="AA59" s="621">
        <v>0</v>
      </c>
      <c r="AB59" s="621">
        <v>0</v>
      </c>
      <c r="AC59" s="1086" t="s">
        <v>2364</v>
      </c>
      <c r="AF59" s="796" t="e">
        <f>#REF!</f>
        <v>#REF!</v>
      </c>
      <c r="AG59" s="228">
        <v>0</v>
      </c>
      <c r="AH59" s="228">
        <v>0</v>
      </c>
      <c r="AI59" s="228">
        <v>0</v>
      </c>
      <c r="AJ59" s="228">
        <v>0</v>
      </c>
      <c r="AK59" s="228">
        <v>0</v>
      </c>
      <c r="AL59" s="228">
        <v>0</v>
      </c>
      <c r="AM59" s="228">
        <v>0</v>
      </c>
      <c r="AN59" s="228">
        <v>0</v>
      </c>
      <c r="AO59" s="228">
        <v>0</v>
      </c>
      <c r="AP59" s="228">
        <v>0</v>
      </c>
      <c r="AQ59" s="228">
        <v>0</v>
      </c>
      <c r="AR59" s="228">
        <v>0</v>
      </c>
      <c r="AS59" s="228">
        <v>0</v>
      </c>
      <c r="AT59" s="228">
        <v>0</v>
      </c>
      <c r="AU59" s="228">
        <v>0</v>
      </c>
      <c r="AV59" s="228">
        <v>0</v>
      </c>
      <c r="AW59" s="228">
        <v>0</v>
      </c>
      <c r="AX59" s="228">
        <v>0</v>
      </c>
      <c r="AY59" s="228">
        <v>0</v>
      </c>
      <c r="AZ59" s="228">
        <v>0</v>
      </c>
      <c r="BA59" s="228">
        <v>0</v>
      </c>
      <c r="BB59" s="228">
        <v>0</v>
      </c>
      <c r="BC59" s="228">
        <v>0</v>
      </c>
      <c r="BD59" s="228">
        <v>0</v>
      </c>
    </row>
    <row r="60" spans="1:56">
      <c r="A60" s="775" t="s">
        <v>560</v>
      </c>
      <c r="B60" s="775" t="str">
        <f>Table8!A60</f>
        <v>SYRIA</v>
      </c>
      <c r="C60" s="775"/>
      <c r="D60" s="775" t="s">
        <v>583</v>
      </c>
      <c r="E60" s="621">
        <v>0</v>
      </c>
      <c r="F60" s="621">
        <v>0</v>
      </c>
      <c r="G60" s="621">
        <v>0</v>
      </c>
      <c r="H60" s="621">
        <v>0</v>
      </c>
      <c r="I60" s="621">
        <v>0</v>
      </c>
      <c r="J60" s="621">
        <v>0</v>
      </c>
      <c r="K60" s="621">
        <v>0</v>
      </c>
      <c r="L60" s="621">
        <v>0</v>
      </c>
      <c r="M60" s="621">
        <v>0</v>
      </c>
      <c r="N60" s="621">
        <v>0</v>
      </c>
      <c r="O60" s="621">
        <v>0</v>
      </c>
      <c r="P60" s="621">
        <v>0</v>
      </c>
      <c r="Q60" s="621">
        <v>0</v>
      </c>
      <c r="R60" s="621">
        <v>0</v>
      </c>
      <c r="S60" s="621">
        <v>0</v>
      </c>
      <c r="T60" s="621">
        <v>0</v>
      </c>
      <c r="U60" s="621">
        <v>0</v>
      </c>
      <c r="V60" s="621">
        <v>0</v>
      </c>
      <c r="W60" s="621">
        <v>0</v>
      </c>
      <c r="X60" s="621">
        <v>0</v>
      </c>
      <c r="Y60" s="621">
        <v>0</v>
      </c>
      <c r="Z60" s="621">
        <v>0</v>
      </c>
      <c r="AA60" s="621">
        <v>0</v>
      </c>
      <c r="AB60" s="621">
        <v>0</v>
      </c>
      <c r="AC60" s="1086" t="s">
        <v>2365</v>
      </c>
      <c r="AF60" s="796" t="e">
        <f>#REF!</f>
        <v>#REF!</v>
      </c>
      <c r="AG60" s="228">
        <v>0</v>
      </c>
      <c r="AH60" s="228">
        <v>0</v>
      </c>
      <c r="AI60" s="228">
        <v>0</v>
      </c>
      <c r="AJ60" s="228">
        <v>0</v>
      </c>
      <c r="AK60" s="228">
        <v>0</v>
      </c>
      <c r="AL60" s="228">
        <v>0</v>
      </c>
      <c r="AM60" s="228">
        <v>0</v>
      </c>
      <c r="AN60" s="228">
        <v>0</v>
      </c>
      <c r="AO60" s="228">
        <v>0</v>
      </c>
      <c r="AP60" s="228">
        <v>0</v>
      </c>
      <c r="AQ60" s="228">
        <v>0</v>
      </c>
      <c r="AR60" s="228">
        <v>0</v>
      </c>
      <c r="AS60" s="228">
        <v>0</v>
      </c>
      <c r="AT60" s="228">
        <v>0</v>
      </c>
      <c r="AU60" s="228">
        <v>0</v>
      </c>
      <c r="AV60" s="228">
        <v>0</v>
      </c>
      <c r="AW60" s="228">
        <v>0</v>
      </c>
      <c r="AX60" s="228">
        <v>0</v>
      </c>
      <c r="AY60" s="228">
        <v>0</v>
      </c>
      <c r="AZ60" s="228">
        <v>0</v>
      </c>
      <c r="BA60" s="228">
        <v>0</v>
      </c>
      <c r="BB60" s="228">
        <v>0</v>
      </c>
      <c r="BC60" s="228">
        <v>0</v>
      </c>
      <c r="BD60" s="228">
        <v>0</v>
      </c>
    </row>
    <row r="61" spans="1:56">
      <c r="A61" s="775" t="s">
        <v>560</v>
      </c>
      <c r="B61" s="775" t="str">
        <f>Table8!A61</f>
        <v>TAJIKISTAN</v>
      </c>
      <c r="C61" s="775"/>
      <c r="D61" s="775" t="s">
        <v>583</v>
      </c>
      <c r="E61" s="621">
        <v>0</v>
      </c>
      <c r="F61" s="621">
        <v>0</v>
      </c>
      <c r="G61" s="621">
        <v>0</v>
      </c>
      <c r="H61" s="621">
        <v>0</v>
      </c>
      <c r="I61" s="621">
        <v>0</v>
      </c>
      <c r="J61" s="621">
        <v>0</v>
      </c>
      <c r="K61" s="621">
        <v>0</v>
      </c>
      <c r="L61" s="621">
        <v>0</v>
      </c>
      <c r="M61" s="621">
        <v>0</v>
      </c>
      <c r="N61" s="621">
        <v>0</v>
      </c>
      <c r="O61" s="621">
        <v>0</v>
      </c>
      <c r="P61" s="621">
        <v>0</v>
      </c>
      <c r="Q61" s="621">
        <v>0</v>
      </c>
      <c r="R61" s="621">
        <v>0</v>
      </c>
      <c r="S61" s="621">
        <v>0</v>
      </c>
      <c r="T61" s="621">
        <v>0</v>
      </c>
      <c r="U61" s="621">
        <v>0</v>
      </c>
      <c r="V61" s="621">
        <v>0</v>
      </c>
      <c r="W61" s="621">
        <v>0</v>
      </c>
      <c r="X61" s="621">
        <v>0</v>
      </c>
      <c r="Y61" s="621">
        <v>0</v>
      </c>
      <c r="Z61" s="621">
        <v>0</v>
      </c>
      <c r="AA61" s="621">
        <v>0</v>
      </c>
      <c r="AB61" s="621">
        <v>0</v>
      </c>
      <c r="AC61" s="1086" t="s">
        <v>2366</v>
      </c>
      <c r="AF61" s="796" t="e">
        <f>#REF!</f>
        <v>#REF!</v>
      </c>
      <c r="AG61" s="228">
        <v>0</v>
      </c>
      <c r="AH61" s="228">
        <v>0</v>
      </c>
      <c r="AI61" s="228">
        <v>0</v>
      </c>
      <c r="AJ61" s="228">
        <v>0</v>
      </c>
      <c r="AK61" s="228">
        <v>0</v>
      </c>
      <c r="AL61" s="228">
        <v>0</v>
      </c>
      <c r="AM61" s="228">
        <v>0</v>
      </c>
      <c r="AN61" s="228">
        <v>0</v>
      </c>
      <c r="AO61" s="228">
        <v>0</v>
      </c>
      <c r="AP61" s="228">
        <v>0</v>
      </c>
      <c r="AQ61" s="228">
        <v>0</v>
      </c>
      <c r="AR61" s="228">
        <v>0</v>
      </c>
      <c r="AS61" s="228">
        <v>0</v>
      </c>
      <c r="AT61" s="228">
        <v>0</v>
      </c>
      <c r="AU61" s="228">
        <v>0</v>
      </c>
      <c r="AV61" s="228">
        <v>0</v>
      </c>
      <c r="AW61" s="228">
        <v>0</v>
      </c>
      <c r="AX61" s="228">
        <v>0</v>
      </c>
      <c r="AY61" s="228">
        <v>0</v>
      </c>
      <c r="AZ61" s="228">
        <v>0</v>
      </c>
      <c r="BA61" s="228">
        <v>0</v>
      </c>
      <c r="BB61" s="228">
        <v>0</v>
      </c>
      <c r="BC61" s="228">
        <v>0</v>
      </c>
      <c r="BD61" s="228">
        <v>0</v>
      </c>
    </row>
    <row r="62" spans="1:56">
      <c r="A62" s="775" t="s">
        <v>560</v>
      </c>
      <c r="B62" s="775" t="str">
        <f>Table8!A62</f>
        <v>TURKEY</v>
      </c>
      <c r="C62" s="775"/>
      <c r="D62" s="775" t="s">
        <v>583</v>
      </c>
      <c r="E62" s="621">
        <v>0</v>
      </c>
      <c r="F62" s="621">
        <v>0</v>
      </c>
      <c r="G62" s="621">
        <v>0</v>
      </c>
      <c r="H62" s="621">
        <v>0</v>
      </c>
      <c r="I62" s="621">
        <v>0</v>
      </c>
      <c r="J62" s="621">
        <v>0</v>
      </c>
      <c r="K62" s="621">
        <v>0</v>
      </c>
      <c r="L62" s="621">
        <v>0</v>
      </c>
      <c r="M62" s="621">
        <v>0</v>
      </c>
      <c r="N62" s="621">
        <v>0</v>
      </c>
      <c r="O62" s="621">
        <v>0</v>
      </c>
      <c r="P62" s="621">
        <v>0</v>
      </c>
      <c r="Q62" s="621">
        <v>0</v>
      </c>
      <c r="R62" s="621">
        <v>0</v>
      </c>
      <c r="S62" s="621">
        <v>0</v>
      </c>
      <c r="T62" s="621">
        <v>0</v>
      </c>
      <c r="U62" s="621">
        <v>0</v>
      </c>
      <c r="V62" s="621">
        <v>0</v>
      </c>
      <c r="W62" s="621">
        <v>0</v>
      </c>
      <c r="X62" s="621">
        <v>0</v>
      </c>
      <c r="Y62" s="621">
        <v>0</v>
      </c>
      <c r="Z62" s="621">
        <v>0</v>
      </c>
      <c r="AA62" s="621">
        <v>0</v>
      </c>
      <c r="AB62" s="621">
        <v>0</v>
      </c>
      <c r="AC62" s="1086" t="s">
        <v>2367</v>
      </c>
      <c r="AF62" s="796" t="e">
        <f>#REF!</f>
        <v>#REF!</v>
      </c>
      <c r="AG62" s="228">
        <v>0</v>
      </c>
      <c r="AH62" s="228">
        <v>0</v>
      </c>
      <c r="AI62" s="228">
        <v>0</v>
      </c>
      <c r="AJ62" s="228">
        <v>0</v>
      </c>
      <c r="AK62" s="228">
        <v>0</v>
      </c>
      <c r="AL62" s="228">
        <v>0</v>
      </c>
      <c r="AM62" s="228">
        <v>0</v>
      </c>
      <c r="AN62" s="228">
        <v>0</v>
      </c>
      <c r="AO62" s="228">
        <v>0</v>
      </c>
      <c r="AP62" s="228">
        <v>0</v>
      </c>
      <c r="AQ62" s="228">
        <v>0</v>
      </c>
      <c r="AR62" s="228">
        <v>0</v>
      </c>
      <c r="AS62" s="228">
        <v>0</v>
      </c>
      <c r="AT62" s="228">
        <v>0</v>
      </c>
      <c r="AU62" s="228">
        <v>0</v>
      </c>
      <c r="AV62" s="228">
        <v>0</v>
      </c>
      <c r="AW62" s="228">
        <v>0</v>
      </c>
      <c r="AX62" s="228">
        <v>0</v>
      </c>
      <c r="AY62" s="228">
        <v>0</v>
      </c>
      <c r="AZ62" s="228">
        <v>0</v>
      </c>
      <c r="BA62" s="228">
        <v>0</v>
      </c>
      <c r="BB62" s="228">
        <v>0</v>
      </c>
      <c r="BC62" s="228">
        <v>0</v>
      </c>
      <c r="BD62" s="228">
        <v>0</v>
      </c>
    </row>
    <row r="63" spans="1:56">
      <c r="A63" s="775" t="s">
        <v>560</v>
      </c>
      <c r="B63" s="775" t="str">
        <f>Table8!A63</f>
        <v>TURKMENIST</v>
      </c>
      <c r="C63" s="775"/>
      <c r="D63" s="775" t="s">
        <v>583</v>
      </c>
      <c r="E63" s="621">
        <v>0</v>
      </c>
      <c r="F63" s="621">
        <v>0</v>
      </c>
      <c r="G63" s="621">
        <v>0</v>
      </c>
      <c r="H63" s="621">
        <v>0</v>
      </c>
      <c r="I63" s="621">
        <v>0</v>
      </c>
      <c r="J63" s="621">
        <v>0</v>
      </c>
      <c r="K63" s="621">
        <v>0</v>
      </c>
      <c r="L63" s="621">
        <v>0</v>
      </c>
      <c r="M63" s="621">
        <v>0</v>
      </c>
      <c r="N63" s="621">
        <v>0</v>
      </c>
      <c r="O63" s="621">
        <v>0</v>
      </c>
      <c r="P63" s="621">
        <v>0</v>
      </c>
      <c r="Q63" s="621">
        <v>0</v>
      </c>
      <c r="R63" s="621">
        <v>0</v>
      </c>
      <c r="S63" s="621">
        <v>0</v>
      </c>
      <c r="T63" s="621">
        <v>0</v>
      </c>
      <c r="U63" s="621">
        <v>0</v>
      </c>
      <c r="V63" s="621">
        <v>0</v>
      </c>
      <c r="W63" s="621">
        <v>0</v>
      </c>
      <c r="X63" s="621">
        <v>0</v>
      </c>
      <c r="Y63" s="621">
        <v>0</v>
      </c>
      <c r="Z63" s="621">
        <v>0</v>
      </c>
      <c r="AA63" s="621">
        <v>0</v>
      </c>
      <c r="AB63" s="621">
        <v>0</v>
      </c>
      <c r="AC63" s="1086" t="s">
        <v>2368</v>
      </c>
      <c r="AF63" s="796" t="e">
        <f>#REF!</f>
        <v>#REF!</v>
      </c>
      <c r="AG63" s="228">
        <v>0</v>
      </c>
      <c r="AH63" s="228">
        <v>0</v>
      </c>
      <c r="AI63" s="228">
        <v>0</v>
      </c>
      <c r="AJ63" s="228">
        <v>0</v>
      </c>
      <c r="AK63" s="228">
        <v>0</v>
      </c>
      <c r="AL63" s="228">
        <v>0</v>
      </c>
      <c r="AM63" s="228">
        <v>0</v>
      </c>
      <c r="AN63" s="228">
        <v>0</v>
      </c>
      <c r="AO63" s="228">
        <v>0</v>
      </c>
      <c r="AP63" s="228">
        <v>0</v>
      </c>
      <c r="AQ63" s="228">
        <v>0</v>
      </c>
      <c r="AR63" s="228">
        <v>0</v>
      </c>
      <c r="AS63" s="228">
        <v>0</v>
      </c>
      <c r="AT63" s="228">
        <v>0</v>
      </c>
      <c r="AU63" s="228">
        <v>0</v>
      </c>
      <c r="AV63" s="228">
        <v>0</v>
      </c>
      <c r="AW63" s="228">
        <v>0</v>
      </c>
      <c r="AX63" s="228">
        <v>0</v>
      </c>
      <c r="AY63" s="228">
        <v>0</v>
      </c>
      <c r="AZ63" s="228">
        <v>0</v>
      </c>
      <c r="BA63" s="228">
        <v>0</v>
      </c>
      <c r="BB63" s="228">
        <v>0</v>
      </c>
      <c r="BC63" s="228">
        <v>0</v>
      </c>
      <c r="BD63" s="228">
        <v>0</v>
      </c>
    </row>
    <row r="64" spans="1:56">
      <c r="A64" s="775" t="s">
        <v>560</v>
      </c>
      <c r="B64" s="775" t="str">
        <f>Table8!A64</f>
        <v>UKRAINE</v>
      </c>
      <c r="C64" s="775"/>
      <c r="D64" s="775" t="s">
        <v>583</v>
      </c>
      <c r="E64" s="621">
        <v>0</v>
      </c>
      <c r="F64" s="621">
        <v>0</v>
      </c>
      <c r="G64" s="621">
        <v>0</v>
      </c>
      <c r="H64" s="621">
        <v>0</v>
      </c>
      <c r="I64" s="621">
        <v>0</v>
      </c>
      <c r="J64" s="621">
        <v>0</v>
      </c>
      <c r="K64" s="621">
        <v>0</v>
      </c>
      <c r="L64" s="621">
        <v>0</v>
      </c>
      <c r="M64" s="621">
        <v>0</v>
      </c>
      <c r="N64" s="621">
        <v>0</v>
      </c>
      <c r="O64" s="621">
        <v>0</v>
      </c>
      <c r="P64" s="621">
        <v>0</v>
      </c>
      <c r="Q64" s="621">
        <v>0</v>
      </c>
      <c r="R64" s="621">
        <v>0</v>
      </c>
      <c r="S64" s="621">
        <v>0</v>
      </c>
      <c r="T64" s="621">
        <v>0</v>
      </c>
      <c r="U64" s="621">
        <v>0</v>
      </c>
      <c r="V64" s="621">
        <v>0</v>
      </c>
      <c r="W64" s="621">
        <v>0</v>
      </c>
      <c r="X64" s="621">
        <v>0</v>
      </c>
      <c r="Y64" s="621">
        <v>0</v>
      </c>
      <c r="Z64" s="621">
        <v>0</v>
      </c>
      <c r="AA64" s="621">
        <v>0</v>
      </c>
      <c r="AB64" s="621">
        <v>0</v>
      </c>
      <c r="AC64" s="1086" t="s">
        <v>2369</v>
      </c>
      <c r="AF64" s="796" t="e">
        <f>#REF!</f>
        <v>#REF!</v>
      </c>
      <c r="AG64" s="228">
        <v>0</v>
      </c>
      <c r="AH64" s="228">
        <v>0</v>
      </c>
      <c r="AI64" s="228">
        <v>0</v>
      </c>
      <c r="AJ64" s="228">
        <v>0</v>
      </c>
      <c r="AK64" s="228">
        <v>0</v>
      </c>
      <c r="AL64" s="228">
        <v>0</v>
      </c>
      <c r="AM64" s="228">
        <v>0</v>
      </c>
      <c r="AN64" s="228">
        <v>0</v>
      </c>
      <c r="AO64" s="228">
        <v>0</v>
      </c>
      <c r="AP64" s="228">
        <v>0</v>
      </c>
      <c r="AQ64" s="228">
        <v>0</v>
      </c>
      <c r="AR64" s="228">
        <v>0</v>
      </c>
      <c r="AS64" s="228">
        <v>0</v>
      </c>
      <c r="AT64" s="228">
        <v>0</v>
      </c>
      <c r="AU64" s="228">
        <v>0</v>
      </c>
      <c r="AV64" s="228">
        <v>0</v>
      </c>
      <c r="AW64" s="228">
        <v>0</v>
      </c>
      <c r="AX64" s="228">
        <v>0</v>
      </c>
      <c r="AY64" s="228">
        <v>0</v>
      </c>
      <c r="AZ64" s="228">
        <v>0</v>
      </c>
      <c r="BA64" s="228">
        <v>0</v>
      </c>
      <c r="BB64" s="228">
        <v>0</v>
      </c>
      <c r="BC64" s="228">
        <v>0</v>
      </c>
      <c r="BD64" s="228">
        <v>0</v>
      </c>
    </row>
    <row r="65" spans="1:59">
      <c r="A65" s="775" t="s">
        <v>560</v>
      </c>
      <c r="B65" s="775" t="str">
        <f>Table8!A65</f>
        <v>UK</v>
      </c>
      <c r="C65" s="775"/>
      <c r="D65" s="775" t="s">
        <v>583</v>
      </c>
      <c r="E65" s="621">
        <v>0</v>
      </c>
      <c r="F65" s="621">
        <v>0</v>
      </c>
      <c r="G65" s="621">
        <v>0</v>
      </c>
      <c r="H65" s="621">
        <v>0</v>
      </c>
      <c r="I65" s="621">
        <v>0</v>
      </c>
      <c r="J65" s="621">
        <v>0</v>
      </c>
      <c r="K65" s="621">
        <v>0</v>
      </c>
      <c r="L65" s="621">
        <v>0</v>
      </c>
      <c r="M65" s="621">
        <v>0</v>
      </c>
      <c r="N65" s="621">
        <v>0</v>
      </c>
      <c r="O65" s="621">
        <v>0</v>
      </c>
      <c r="P65" s="621">
        <v>0</v>
      </c>
      <c r="Q65" s="621">
        <v>0</v>
      </c>
      <c r="R65" s="621">
        <v>0</v>
      </c>
      <c r="S65" s="621">
        <v>0</v>
      </c>
      <c r="T65" s="621">
        <v>0</v>
      </c>
      <c r="U65" s="621">
        <v>0</v>
      </c>
      <c r="V65" s="621">
        <v>0</v>
      </c>
      <c r="W65" s="621">
        <v>0</v>
      </c>
      <c r="X65" s="621">
        <v>0</v>
      </c>
      <c r="Y65" s="621">
        <v>0</v>
      </c>
      <c r="Z65" s="621">
        <v>0</v>
      </c>
      <c r="AA65" s="621">
        <v>0</v>
      </c>
      <c r="AB65" s="621">
        <v>0</v>
      </c>
      <c r="AC65" s="1086" t="s">
        <v>2370</v>
      </c>
      <c r="AF65" s="796" t="e">
        <f>#REF!</f>
        <v>#REF!</v>
      </c>
      <c r="AG65" s="228">
        <v>0</v>
      </c>
      <c r="AH65" s="228">
        <v>0</v>
      </c>
      <c r="AI65" s="228">
        <v>0</v>
      </c>
      <c r="AJ65" s="228">
        <v>0</v>
      </c>
      <c r="AK65" s="228">
        <v>0</v>
      </c>
      <c r="AL65" s="228">
        <v>0</v>
      </c>
      <c r="AM65" s="228">
        <v>0</v>
      </c>
      <c r="AN65" s="228">
        <v>0</v>
      </c>
      <c r="AO65" s="228">
        <v>0</v>
      </c>
      <c r="AP65" s="228">
        <v>0</v>
      </c>
      <c r="AQ65" s="228">
        <v>0</v>
      </c>
      <c r="AR65" s="228">
        <v>0</v>
      </c>
      <c r="AS65" s="228">
        <v>0</v>
      </c>
      <c r="AT65" s="228">
        <v>0</v>
      </c>
      <c r="AU65" s="228">
        <v>0</v>
      </c>
      <c r="AV65" s="228">
        <v>0</v>
      </c>
      <c r="AW65" s="228">
        <v>0</v>
      </c>
      <c r="AX65" s="228">
        <v>0</v>
      </c>
      <c r="AY65" s="228">
        <v>0</v>
      </c>
      <c r="AZ65" s="228">
        <v>0</v>
      </c>
      <c r="BA65" s="228">
        <v>0</v>
      </c>
      <c r="BB65" s="228">
        <v>0</v>
      </c>
      <c r="BC65" s="228">
        <v>0</v>
      </c>
      <c r="BD65" s="228">
        <v>0</v>
      </c>
    </row>
    <row r="66" spans="1:59">
      <c r="A66" s="775" t="s">
        <v>560</v>
      </c>
      <c r="B66" s="775" t="str">
        <f>Table8!A66</f>
        <v>USA</v>
      </c>
      <c r="C66" s="775"/>
      <c r="D66" s="775" t="s">
        <v>583</v>
      </c>
      <c r="E66" s="621">
        <v>0</v>
      </c>
      <c r="F66" s="621">
        <v>0</v>
      </c>
      <c r="G66" s="621">
        <v>0</v>
      </c>
      <c r="H66" s="621">
        <v>0</v>
      </c>
      <c r="I66" s="621">
        <v>0</v>
      </c>
      <c r="J66" s="621">
        <v>0</v>
      </c>
      <c r="K66" s="621">
        <v>0</v>
      </c>
      <c r="L66" s="621">
        <v>0</v>
      </c>
      <c r="M66" s="621">
        <v>0</v>
      </c>
      <c r="N66" s="621">
        <v>0</v>
      </c>
      <c r="O66" s="621">
        <v>0</v>
      </c>
      <c r="P66" s="621">
        <v>0</v>
      </c>
      <c r="Q66" s="621">
        <v>0</v>
      </c>
      <c r="R66" s="621">
        <v>0</v>
      </c>
      <c r="S66" s="621">
        <v>0</v>
      </c>
      <c r="T66" s="621">
        <v>0</v>
      </c>
      <c r="U66" s="621">
        <v>0</v>
      </c>
      <c r="V66" s="621">
        <v>0</v>
      </c>
      <c r="W66" s="621">
        <v>0</v>
      </c>
      <c r="X66" s="621">
        <v>0</v>
      </c>
      <c r="Y66" s="621">
        <v>0</v>
      </c>
      <c r="Z66" s="621">
        <v>0</v>
      </c>
      <c r="AA66" s="621">
        <v>0</v>
      </c>
      <c r="AB66" s="621">
        <v>0</v>
      </c>
      <c r="AC66" s="1086" t="s">
        <v>2371</v>
      </c>
      <c r="AF66" s="796" t="e">
        <f>#REF!</f>
        <v>#REF!</v>
      </c>
      <c r="AG66" s="228">
        <v>0</v>
      </c>
      <c r="AH66" s="228">
        <v>0</v>
      </c>
      <c r="AI66" s="228">
        <v>0</v>
      </c>
      <c r="AJ66" s="228">
        <v>0</v>
      </c>
      <c r="AK66" s="228">
        <v>0</v>
      </c>
      <c r="AL66" s="228">
        <v>0</v>
      </c>
      <c r="AM66" s="228">
        <v>0</v>
      </c>
      <c r="AN66" s="228">
        <v>0</v>
      </c>
      <c r="AO66" s="228">
        <v>0</v>
      </c>
      <c r="AP66" s="228">
        <v>0</v>
      </c>
      <c r="AQ66" s="228">
        <v>0</v>
      </c>
      <c r="AR66" s="228">
        <v>0</v>
      </c>
      <c r="AS66" s="228">
        <v>0</v>
      </c>
      <c r="AT66" s="228">
        <v>0</v>
      </c>
      <c r="AU66" s="228">
        <v>0</v>
      </c>
      <c r="AV66" s="228">
        <v>0</v>
      </c>
      <c r="AW66" s="228">
        <v>0</v>
      </c>
      <c r="AX66" s="228">
        <v>0</v>
      </c>
      <c r="AY66" s="228">
        <v>0</v>
      </c>
      <c r="AZ66" s="228">
        <v>0</v>
      </c>
      <c r="BA66" s="228">
        <v>0</v>
      </c>
      <c r="BB66" s="228">
        <v>0</v>
      </c>
      <c r="BC66" s="228">
        <v>0</v>
      </c>
      <c r="BD66" s="228">
        <v>0</v>
      </c>
    </row>
    <row r="67" spans="1:59">
      <c r="A67" s="775" t="s">
        <v>560</v>
      </c>
      <c r="B67" s="775" t="str">
        <f>Table8!A67</f>
        <v>UZBEKISTAN</v>
      </c>
      <c r="C67" s="775"/>
      <c r="D67" s="775" t="s">
        <v>583</v>
      </c>
      <c r="E67" s="621">
        <v>0</v>
      </c>
      <c r="F67" s="621">
        <v>0</v>
      </c>
      <c r="G67" s="621">
        <v>0</v>
      </c>
      <c r="H67" s="621">
        <v>0</v>
      </c>
      <c r="I67" s="621">
        <v>0</v>
      </c>
      <c r="J67" s="621">
        <v>0</v>
      </c>
      <c r="K67" s="621">
        <v>0</v>
      </c>
      <c r="L67" s="621">
        <v>0</v>
      </c>
      <c r="M67" s="621">
        <v>0</v>
      </c>
      <c r="N67" s="621">
        <v>0</v>
      </c>
      <c r="O67" s="621">
        <v>0</v>
      </c>
      <c r="P67" s="621">
        <v>0</v>
      </c>
      <c r="Q67" s="621">
        <v>0</v>
      </c>
      <c r="R67" s="621">
        <v>0</v>
      </c>
      <c r="S67" s="621">
        <v>0</v>
      </c>
      <c r="T67" s="621">
        <v>0</v>
      </c>
      <c r="U67" s="621">
        <v>0</v>
      </c>
      <c r="V67" s="621">
        <v>0</v>
      </c>
      <c r="W67" s="621">
        <v>0</v>
      </c>
      <c r="X67" s="621">
        <v>0</v>
      </c>
      <c r="Y67" s="621">
        <v>0</v>
      </c>
      <c r="Z67" s="621">
        <v>0</v>
      </c>
      <c r="AA67" s="621">
        <v>0</v>
      </c>
      <c r="AB67" s="621">
        <v>0</v>
      </c>
      <c r="AC67" s="1086" t="s">
        <v>2372</v>
      </c>
      <c r="AF67" s="796" t="e">
        <f>#REF!</f>
        <v>#REF!</v>
      </c>
      <c r="AG67" s="228">
        <v>0</v>
      </c>
      <c r="AH67" s="228">
        <v>0</v>
      </c>
      <c r="AI67" s="228">
        <v>0</v>
      </c>
      <c r="AJ67" s="228">
        <v>0</v>
      </c>
      <c r="AK67" s="228">
        <v>0</v>
      </c>
      <c r="AL67" s="228">
        <v>0</v>
      </c>
      <c r="AM67" s="228">
        <v>0</v>
      </c>
      <c r="AN67" s="228">
        <v>0</v>
      </c>
      <c r="AO67" s="228">
        <v>0</v>
      </c>
      <c r="AP67" s="228">
        <v>0</v>
      </c>
      <c r="AQ67" s="228">
        <v>0</v>
      </c>
      <c r="AR67" s="228">
        <v>0</v>
      </c>
      <c r="AS67" s="228">
        <v>0</v>
      </c>
      <c r="AT67" s="228">
        <v>0</v>
      </c>
      <c r="AU67" s="228">
        <v>0</v>
      </c>
      <c r="AV67" s="228">
        <v>0</v>
      </c>
      <c r="AW67" s="228">
        <v>0</v>
      </c>
      <c r="AX67" s="228">
        <v>0</v>
      </c>
      <c r="AY67" s="228">
        <v>0</v>
      </c>
      <c r="AZ67" s="228">
        <v>0</v>
      </c>
      <c r="BA67" s="228">
        <v>0</v>
      </c>
      <c r="BB67" s="228">
        <v>0</v>
      </c>
      <c r="BC67" s="228">
        <v>0</v>
      </c>
      <c r="BD67" s="228">
        <v>0</v>
      </c>
    </row>
    <row r="68" spans="1:59">
      <c r="A68" s="775" t="s">
        <v>560</v>
      </c>
      <c r="B68" s="775" t="str">
        <f>Table8!A68</f>
        <v>NONSPEC</v>
      </c>
      <c r="C68" s="775"/>
      <c r="D68" s="775" t="s">
        <v>583</v>
      </c>
      <c r="E68" s="621">
        <v>0</v>
      </c>
      <c r="F68" s="621">
        <v>0</v>
      </c>
      <c r="G68" s="621">
        <v>0</v>
      </c>
      <c r="H68" s="621">
        <v>0</v>
      </c>
      <c r="I68" s="621">
        <v>0</v>
      </c>
      <c r="J68" s="621">
        <v>0</v>
      </c>
      <c r="K68" s="621">
        <v>0</v>
      </c>
      <c r="L68" s="621">
        <v>0</v>
      </c>
      <c r="M68" s="621">
        <v>0</v>
      </c>
      <c r="N68" s="621">
        <v>0</v>
      </c>
      <c r="O68" s="621">
        <v>0</v>
      </c>
      <c r="P68" s="621">
        <v>0</v>
      </c>
      <c r="Q68" s="621">
        <v>0</v>
      </c>
      <c r="R68" s="621">
        <v>0</v>
      </c>
      <c r="S68" s="621">
        <v>0</v>
      </c>
      <c r="T68" s="621">
        <v>0</v>
      </c>
      <c r="U68" s="621">
        <v>0</v>
      </c>
      <c r="V68" s="621">
        <v>0</v>
      </c>
      <c r="W68" s="621">
        <v>0</v>
      </c>
      <c r="X68" s="621">
        <v>0</v>
      </c>
      <c r="Y68" s="621">
        <v>0</v>
      </c>
      <c r="Z68" s="621">
        <v>0</v>
      </c>
      <c r="AA68" s="621">
        <v>0</v>
      </c>
      <c r="AB68" s="621">
        <v>0</v>
      </c>
      <c r="AC68" s="1086" t="s">
        <v>2373</v>
      </c>
      <c r="AF68" s="796" t="e">
        <f>#REF!</f>
        <v>#REF!</v>
      </c>
      <c r="AG68" s="228">
        <v>0</v>
      </c>
      <c r="AH68" s="228">
        <v>0</v>
      </c>
      <c r="AI68" s="228">
        <v>0</v>
      </c>
      <c r="AJ68" s="228">
        <v>0</v>
      </c>
      <c r="AK68" s="228">
        <v>0</v>
      </c>
      <c r="AL68" s="228">
        <v>0</v>
      </c>
      <c r="AM68" s="228">
        <v>0</v>
      </c>
      <c r="AN68" s="228">
        <v>0</v>
      </c>
      <c r="AO68" s="228">
        <v>0</v>
      </c>
      <c r="AP68" s="228">
        <v>0</v>
      </c>
      <c r="AQ68" s="228">
        <v>0</v>
      </c>
      <c r="AR68" s="228">
        <v>0</v>
      </c>
      <c r="AS68" s="228">
        <v>0</v>
      </c>
      <c r="AT68" s="228">
        <v>0</v>
      </c>
      <c r="AU68" s="228">
        <v>0</v>
      </c>
      <c r="AV68" s="228">
        <v>0</v>
      </c>
      <c r="AW68" s="228">
        <v>0</v>
      </c>
      <c r="AX68" s="228">
        <v>0</v>
      </c>
      <c r="AY68" s="228">
        <v>0</v>
      </c>
      <c r="AZ68" s="228">
        <v>0</v>
      </c>
      <c r="BA68" s="228">
        <v>0</v>
      </c>
      <c r="BB68" s="228">
        <v>0</v>
      </c>
      <c r="BC68" s="228">
        <v>0</v>
      </c>
      <c r="BD68" s="228">
        <v>0</v>
      </c>
    </row>
    <row r="69" spans="1:59">
      <c r="A69" s="775" t="s">
        <v>560</v>
      </c>
      <c r="B69" s="775" t="str">
        <f>IF(IsoCodes=TRUE,BG69,BF69)</f>
        <v>TOTEXPST</v>
      </c>
      <c r="D69" s="777" t="s">
        <v>583</v>
      </c>
      <c r="E69" s="725">
        <f>SUM(E6:E68)</f>
        <v>0</v>
      </c>
      <c r="F69" s="725">
        <f t="shared" ref="F69:V69" si="0">SUM(F6:F68)</f>
        <v>0</v>
      </c>
      <c r="G69" s="725">
        <f t="shared" si="0"/>
        <v>0</v>
      </c>
      <c r="H69" s="725">
        <f t="shared" si="0"/>
        <v>0</v>
      </c>
      <c r="I69" s="725">
        <f t="shared" si="0"/>
        <v>0</v>
      </c>
      <c r="J69" s="725">
        <f t="shared" si="0"/>
        <v>0</v>
      </c>
      <c r="K69" s="725">
        <f t="shared" si="0"/>
        <v>0</v>
      </c>
      <c r="L69" s="725">
        <f t="shared" si="0"/>
        <v>0</v>
      </c>
      <c r="M69" s="725">
        <f t="shared" si="0"/>
        <v>0</v>
      </c>
      <c r="N69" s="725">
        <f t="shared" si="0"/>
        <v>0</v>
      </c>
      <c r="O69" s="1026">
        <f t="shared" si="0"/>
        <v>0</v>
      </c>
      <c r="P69" s="725">
        <f t="shared" si="0"/>
        <v>0</v>
      </c>
      <c r="Q69" s="725">
        <f t="shared" si="0"/>
        <v>0</v>
      </c>
      <c r="R69" s="725">
        <f t="shared" si="0"/>
        <v>0</v>
      </c>
      <c r="S69" s="725">
        <f t="shared" si="0"/>
        <v>0</v>
      </c>
      <c r="T69" s="725">
        <f t="shared" si="0"/>
        <v>0</v>
      </c>
      <c r="U69" s="725">
        <f t="shared" si="0"/>
        <v>0</v>
      </c>
      <c r="V69" s="725">
        <f t="shared" si="0"/>
        <v>0</v>
      </c>
      <c r="W69" s="725">
        <f t="shared" ref="W69:AB69" si="1">SUM(W6:W68)</f>
        <v>0</v>
      </c>
      <c r="X69" s="725">
        <f t="shared" si="1"/>
        <v>0</v>
      </c>
      <c r="Y69" s="1026">
        <f t="shared" si="1"/>
        <v>0</v>
      </c>
      <c r="Z69" s="1026">
        <f t="shared" si="1"/>
        <v>0</v>
      </c>
      <c r="AA69" s="725">
        <f t="shared" si="1"/>
        <v>0</v>
      </c>
      <c r="AB69" s="1026">
        <f t="shared" si="1"/>
        <v>0</v>
      </c>
      <c r="AC69" s="754" t="s">
        <v>2374</v>
      </c>
      <c r="AF69" s="797" t="e">
        <f>#REF!</f>
        <v>#REF!</v>
      </c>
      <c r="AG69" s="242">
        <f>SUM(AG6:AG68)</f>
        <v>0</v>
      </c>
      <c r="AH69" s="242">
        <f t="shared" ref="AH69:AX69" si="2">SUM(AH6:AH68)</f>
        <v>0</v>
      </c>
      <c r="AI69" s="242">
        <f t="shared" si="2"/>
        <v>0</v>
      </c>
      <c r="AJ69" s="242">
        <f t="shared" si="2"/>
        <v>0</v>
      </c>
      <c r="AK69" s="242">
        <f t="shared" si="2"/>
        <v>0</v>
      </c>
      <c r="AL69" s="242">
        <f t="shared" si="2"/>
        <v>0</v>
      </c>
      <c r="AM69" s="242">
        <f t="shared" si="2"/>
        <v>0</v>
      </c>
      <c r="AN69" s="242">
        <f t="shared" si="2"/>
        <v>0</v>
      </c>
      <c r="AO69" s="242">
        <f t="shared" si="2"/>
        <v>0</v>
      </c>
      <c r="AP69" s="242">
        <f t="shared" si="2"/>
        <v>0</v>
      </c>
      <c r="AQ69" s="242">
        <f t="shared" si="2"/>
        <v>0</v>
      </c>
      <c r="AR69" s="242">
        <f t="shared" si="2"/>
        <v>0</v>
      </c>
      <c r="AS69" s="242">
        <f t="shared" si="2"/>
        <v>0</v>
      </c>
      <c r="AT69" s="242">
        <f t="shared" si="2"/>
        <v>0</v>
      </c>
      <c r="AU69" s="242">
        <f t="shared" si="2"/>
        <v>0</v>
      </c>
      <c r="AV69" s="242">
        <f t="shared" si="2"/>
        <v>0</v>
      </c>
      <c r="AW69" s="242">
        <f t="shared" si="2"/>
        <v>0</v>
      </c>
      <c r="AX69" s="242">
        <f t="shared" si="2"/>
        <v>0</v>
      </c>
      <c r="AY69" s="242">
        <f t="shared" ref="AY69:BD69" si="3">SUM(AY6:AY68)</f>
        <v>0</v>
      </c>
      <c r="AZ69" s="242">
        <f t="shared" si="3"/>
        <v>0</v>
      </c>
      <c r="BA69" s="242">
        <f t="shared" si="3"/>
        <v>0</v>
      </c>
      <c r="BB69" s="242">
        <f t="shared" si="3"/>
        <v>0</v>
      </c>
      <c r="BC69" s="242">
        <f t="shared" si="3"/>
        <v>0</v>
      </c>
      <c r="BD69" s="242">
        <f t="shared" si="3"/>
        <v>0</v>
      </c>
      <c r="BF69" s="645" t="s">
        <v>1381</v>
      </c>
      <c r="BG69" s="645" t="s">
        <v>520</v>
      </c>
    </row>
    <row r="70" spans="1:59" s="96" customFormat="1">
      <c r="A70" s="756"/>
      <c r="B70" s="756"/>
      <c r="C70" s="748"/>
      <c r="D70" s="756"/>
      <c r="N70" s="136"/>
      <c r="O70" s="136"/>
      <c r="P70" s="136"/>
      <c r="Q70" s="136"/>
      <c r="R70" s="136"/>
      <c r="S70" s="136"/>
      <c r="T70" s="136"/>
      <c r="U70" s="136"/>
      <c r="V70" s="136"/>
      <c r="W70" s="136"/>
      <c r="X70" s="136"/>
      <c r="Y70" s="136"/>
      <c r="Z70" s="136"/>
      <c r="AA70" s="136"/>
      <c r="AC70" s="756"/>
      <c r="AF70" s="756"/>
    </row>
    <row r="71" spans="1:59">
      <c r="N71" s="81"/>
      <c r="O71" s="81"/>
      <c r="P71" s="81"/>
    </row>
    <row r="72" spans="1:59">
      <c r="N72" s="81"/>
      <c r="O72" s="81"/>
      <c r="P72" s="81"/>
    </row>
  </sheetData>
  <phoneticPr fontId="11" type="noConversion"/>
  <conditionalFormatting sqref="E6:Z69">
    <cfRule type="expression" dxfId="107" priority="2" stopIfTrue="1">
      <formula>E6&lt;&gt;AG6</formula>
    </cfRule>
  </conditionalFormatting>
  <conditionalFormatting sqref="AB6:AB69">
    <cfRule type="expression" dxfId="106" priority="179" stopIfTrue="1">
      <formula>AB6&lt;&gt;BD6</formula>
    </cfRule>
  </conditionalFormatting>
  <conditionalFormatting sqref="AA6:AA69">
    <cfRule type="expression" dxfId="105" priority="1" stopIfTrue="1">
      <formula>AA6&lt;&gt;BC6</formula>
    </cfRule>
  </conditionalFormatting>
  <dataValidations count="1">
    <dataValidation type="whole" operator="greaterThanOrEqual" allowBlank="1" showInputMessage="1" showErrorMessage="1" error="Positive whole numbers only / Nombres entiers positifs uniquement" sqref="E6:AB68">
      <formula1>0</formula1>
    </dataValidation>
  </dataValidations>
  <printOptions horizontalCentered="1"/>
  <pageMargins left="0.23622047244094491" right="0.23622047244094491" top="0.51181102362204722" bottom="0.51181102362204722" header="0.51181102362204722" footer="0.51181102362204722"/>
  <pageSetup paperSize="9" scale="61" orientation="landscape" r:id="rId1"/>
  <headerFooter alignWithMargins="0"/>
  <legacyDrawing r:id="rId2"/>
</worksheet>
</file>

<file path=xl/worksheets/sheet71.xml><?xml version="1.0" encoding="utf-8"?>
<worksheet xmlns="http://schemas.openxmlformats.org/spreadsheetml/2006/main" xmlns:r="http://schemas.openxmlformats.org/officeDocument/2006/relationships">
  <sheetPr codeName="Sheet_TS54">
    <pageSetUpPr fitToPage="1"/>
  </sheetPr>
  <dimension ref="A1:BQ70"/>
  <sheetViews>
    <sheetView showGridLines="0" zoomScaleNormal="100" workbookViewId="0">
      <pane xSplit="4" ySplit="5" topLeftCell="M6" activePane="bottomRight" state="frozen"/>
      <selection activeCell="P11" sqref="P11"/>
      <selection pane="topRight" activeCell="P11" sqref="P11"/>
      <selection pane="bottomLeft" activeCell="P11" sqref="P11"/>
      <selection pane="bottomRight" activeCell="F1" sqref="F1"/>
    </sheetView>
  </sheetViews>
  <sheetFormatPr defaultRowHeight="12"/>
  <cols>
    <col min="1" max="1" width="8.5703125" style="756" hidden="1" customWidth="1"/>
    <col min="2" max="2" width="11.140625" style="756" hidden="1" customWidth="1"/>
    <col min="3" max="3" width="5.5703125" style="756" hidden="1" customWidth="1"/>
    <col min="4" max="4" width="7.42578125" style="756" hidden="1" customWidth="1"/>
    <col min="5" max="28" width="8.7109375" style="96" customWidth="1"/>
    <col min="29" max="29" width="30.7109375" style="777" customWidth="1"/>
    <col min="30" max="30" width="9.140625" style="96" customWidth="1"/>
    <col min="31" max="31" width="9.140625" style="96" hidden="1" customWidth="1"/>
    <col min="32" max="32" width="19.5703125" style="756" hidden="1" customWidth="1"/>
    <col min="33" max="57" width="9.140625" style="96" hidden="1" customWidth="1"/>
    <col min="58" max="58" width="10.85546875" style="96" hidden="1" customWidth="1"/>
    <col min="59" max="59" width="6.140625" style="96" hidden="1" customWidth="1"/>
    <col min="60" max="69" width="9.140625" style="96" hidden="1" customWidth="1"/>
    <col min="70" max="80" width="9.140625" style="96" customWidth="1"/>
    <col min="81" max="16384" width="9.140625" style="96"/>
  </cols>
  <sheetData>
    <row r="1" spans="1:56" s="120" customFormat="1" ht="15.75" customHeight="1">
      <c r="A1" s="757"/>
      <c r="B1" s="757"/>
      <c r="C1" s="757"/>
      <c r="D1" s="757"/>
      <c r="F1" s="403" t="s">
        <v>2375</v>
      </c>
      <c r="N1" s="403" t="s">
        <v>2375</v>
      </c>
      <c r="O1" s="121"/>
      <c r="R1" s="121"/>
      <c r="S1" s="121"/>
      <c r="T1" s="121"/>
      <c r="U1" s="121"/>
      <c r="V1" s="121"/>
      <c r="W1" s="121"/>
      <c r="X1" s="121"/>
      <c r="Y1" s="121"/>
      <c r="Z1" s="121"/>
      <c r="AA1" s="121"/>
      <c r="AC1" s="1040">
        <f ca="1">NOW()</f>
        <v>41912.572466550926</v>
      </c>
      <c r="AF1" s="756" t="s">
        <v>707</v>
      </c>
    </row>
    <row r="2" spans="1:56" s="122" customFormat="1" ht="12.75">
      <c r="A2" s="758"/>
      <c r="B2" s="758"/>
      <c r="C2" s="758"/>
      <c r="D2" s="758"/>
      <c r="E2" s="123"/>
      <c r="G2" s="123"/>
      <c r="H2" s="123"/>
      <c r="I2" s="123"/>
      <c r="J2" s="123"/>
      <c r="K2" s="123"/>
      <c r="L2" s="123"/>
      <c r="M2" s="123"/>
      <c r="N2" s="123"/>
      <c r="O2" s="123"/>
      <c r="P2" s="123"/>
      <c r="Q2" s="123"/>
      <c r="R2" s="123"/>
      <c r="S2" s="123"/>
      <c r="T2" s="123"/>
      <c r="U2" s="123"/>
      <c r="V2" s="123"/>
      <c r="W2" s="123"/>
      <c r="X2" s="123"/>
      <c r="Y2" s="123"/>
      <c r="Z2" s="123"/>
      <c r="AA2" s="123"/>
      <c r="AC2" s="1041" t="s">
        <v>2129</v>
      </c>
      <c r="AF2" s="758"/>
    </row>
    <row r="3" spans="1:56" s="124" customFormat="1">
      <c r="A3" s="759"/>
      <c r="B3" s="759"/>
      <c r="C3" s="759"/>
      <c r="D3" s="759"/>
      <c r="E3" s="123"/>
      <c r="F3" s="123"/>
      <c r="G3" s="123"/>
      <c r="H3" s="123"/>
      <c r="I3" s="123"/>
      <c r="J3" s="123"/>
      <c r="K3" s="123"/>
      <c r="L3" s="123"/>
      <c r="M3" s="123"/>
      <c r="N3" s="123"/>
      <c r="O3" s="123"/>
      <c r="P3" s="123"/>
      <c r="Q3" s="123"/>
      <c r="R3" s="123"/>
      <c r="S3" s="123"/>
      <c r="T3" s="123"/>
      <c r="U3" s="123"/>
      <c r="V3" s="123"/>
      <c r="W3" s="123"/>
      <c r="X3" s="123"/>
      <c r="Y3" s="123"/>
      <c r="Z3" s="123"/>
      <c r="AA3" s="123"/>
      <c r="AC3" s="772"/>
      <c r="AF3" s="759"/>
    </row>
    <row r="4" spans="1:56" s="124" customFormat="1">
      <c r="A4" s="759" t="s">
        <v>1304</v>
      </c>
      <c r="B4" s="759" t="s">
        <v>1302</v>
      </c>
      <c r="C4" s="759" t="s">
        <v>1303</v>
      </c>
      <c r="D4" s="760" t="s">
        <v>1305</v>
      </c>
      <c r="E4" s="123"/>
      <c r="F4" s="123"/>
      <c r="G4" s="123"/>
      <c r="H4" s="123"/>
      <c r="I4" s="123"/>
      <c r="AC4" s="771"/>
      <c r="AF4" s="759"/>
    </row>
    <row r="5" spans="1:56" s="124" customFormat="1" ht="12.75" thickBot="1">
      <c r="A5" s="761"/>
      <c r="B5" s="761"/>
      <c r="C5" s="761"/>
      <c r="D5" s="761"/>
      <c r="E5" s="385">
        <v>2013</v>
      </c>
      <c r="F5" s="385">
        <v>2012</v>
      </c>
      <c r="G5" s="385">
        <v>2011</v>
      </c>
      <c r="H5" s="385">
        <v>2010</v>
      </c>
      <c r="I5" s="385">
        <v>2009</v>
      </c>
      <c r="J5" s="385">
        <v>2008</v>
      </c>
      <c r="K5" s="385">
        <v>2007</v>
      </c>
      <c r="L5" s="385">
        <v>2006</v>
      </c>
      <c r="M5" s="385">
        <v>2005</v>
      </c>
      <c r="N5" s="385">
        <v>2004</v>
      </c>
      <c r="O5" s="385">
        <v>2003</v>
      </c>
      <c r="P5" s="385">
        <v>2002</v>
      </c>
      <c r="Q5" s="385">
        <v>2001</v>
      </c>
      <c r="R5" s="385">
        <v>2000</v>
      </c>
      <c r="S5" s="385">
        <v>1999</v>
      </c>
      <c r="T5" s="385">
        <v>1998</v>
      </c>
      <c r="U5" s="385">
        <v>1997</v>
      </c>
      <c r="V5" s="385">
        <v>1996</v>
      </c>
      <c r="W5" s="385">
        <v>1995</v>
      </c>
      <c r="X5" s="385">
        <v>1994</v>
      </c>
      <c r="Y5" s="385">
        <v>1993</v>
      </c>
      <c r="Z5" s="385">
        <v>1992</v>
      </c>
      <c r="AA5" s="385">
        <v>1991</v>
      </c>
      <c r="AB5" s="385">
        <v>1990</v>
      </c>
      <c r="AC5" s="773"/>
      <c r="AF5" s="786"/>
      <c r="AG5" s="233">
        <v>1990</v>
      </c>
      <c r="AH5" s="234">
        <v>1991</v>
      </c>
      <c r="AI5" s="234">
        <v>1992</v>
      </c>
      <c r="AJ5" s="234">
        <v>1993</v>
      </c>
      <c r="AK5" s="234">
        <v>1994</v>
      </c>
      <c r="AL5" s="234">
        <v>1995</v>
      </c>
      <c r="AM5" s="234">
        <v>1996</v>
      </c>
      <c r="AN5" s="234">
        <v>1997</v>
      </c>
      <c r="AO5" s="234">
        <v>1998</v>
      </c>
      <c r="AP5" s="234">
        <v>1999</v>
      </c>
      <c r="AQ5" s="234">
        <v>2000</v>
      </c>
      <c r="AR5" s="234">
        <v>2001</v>
      </c>
      <c r="AS5" s="234">
        <v>2002</v>
      </c>
      <c r="AT5" s="234">
        <v>2003</v>
      </c>
      <c r="AU5" s="234">
        <v>2004</v>
      </c>
      <c r="AV5" s="234">
        <v>2005</v>
      </c>
      <c r="AW5" s="234">
        <v>2006</v>
      </c>
      <c r="AX5" s="234">
        <v>2007</v>
      </c>
      <c r="AY5" s="234">
        <v>2008</v>
      </c>
      <c r="AZ5" s="234">
        <v>2009</v>
      </c>
      <c r="BA5" s="234">
        <v>2010</v>
      </c>
      <c r="BB5" s="234">
        <v>2011</v>
      </c>
      <c r="BC5" s="234">
        <v>2012</v>
      </c>
      <c r="BD5" s="234">
        <v>2013</v>
      </c>
    </row>
    <row r="6" spans="1:56" s="124" customFormat="1" ht="12.75" thickBot="1">
      <c r="A6" s="748" t="s">
        <v>560</v>
      </c>
      <c r="B6" s="775" t="str">
        <f>Table8!A6</f>
        <v>ALBANIA</v>
      </c>
      <c r="C6" s="748"/>
      <c r="D6" s="748" t="s">
        <v>1222</v>
      </c>
      <c r="E6" s="621">
        <v>0</v>
      </c>
      <c r="F6" s="621">
        <v>0</v>
      </c>
      <c r="G6" s="621">
        <v>0</v>
      </c>
      <c r="H6" s="621">
        <v>0</v>
      </c>
      <c r="I6" s="621">
        <v>0</v>
      </c>
      <c r="J6" s="621">
        <v>0</v>
      </c>
      <c r="K6" s="621">
        <v>0</v>
      </c>
      <c r="L6" s="621">
        <v>0</v>
      </c>
      <c r="M6" s="621">
        <v>0</v>
      </c>
      <c r="N6" s="621">
        <v>0</v>
      </c>
      <c r="O6" s="621">
        <v>0</v>
      </c>
      <c r="P6" s="621">
        <v>0</v>
      </c>
      <c r="Q6" s="621">
        <v>0</v>
      </c>
      <c r="R6" s="621">
        <v>0</v>
      </c>
      <c r="S6" s="621">
        <v>0</v>
      </c>
      <c r="T6" s="621">
        <v>0</v>
      </c>
      <c r="U6" s="621">
        <v>0</v>
      </c>
      <c r="V6" s="621">
        <v>0</v>
      </c>
      <c r="W6" s="621">
        <v>0</v>
      </c>
      <c r="X6" s="621">
        <v>0</v>
      </c>
      <c r="Y6" s="621">
        <v>0</v>
      </c>
      <c r="Z6" s="621">
        <v>0</v>
      </c>
      <c r="AA6" s="621">
        <v>0</v>
      </c>
      <c r="AB6" s="621">
        <v>0</v>
      </c>
      <c r="AC6" s="1086" t="s">
        <v>2311</v>
      </c>
      <c r="AF6" s="783" t="e">
        <f>#REF!</f>
        <v>#REF!</v>
      </c>
      <c r="AG6" s="251">
        <v>0</v>
      </c>
      <c r="AH6" s="250">
        <v>0</v>
      </c>
      <c r="AI6" s="232">
        <v>0</v>
      </c>
      <c r="AJ6" s="232">
        <v>0</v>
      </c>
      <c r="AK6" s="232">
        <v>0</v>
      </c>
      <c r="AL6" s="232">
        <v>0</v>
      </c>
      <c r="AM6" s="232">
        <v>0</v>
      </c>
      <c r="AN6" s="232">
        <v>0</v>
      </c>
      <c r="AO6" s="232">
        <v>0</v>
      </c>
      <c r="AP6" s="232">
        <v>0</v>
      </c>
      <c r="AQ6" s="232">
        <v>0</v>
      </c>
      <c r="AR6" s="232">
        <v>0</v>
      </c>
      <c r="AS6" s="232">
        <v>0</v>
      </c>
      <c r="AT6" s="232">
        <v>0</v>
      </c>
      <c r="AU6" s="232">
        <v>0</v>
      </c>
      <c r="AV6" s="232">
        <v>0</v>
      </c>
      <c r="AW6" s="232">
        <v>0</v>
      </c>
      <c r="AX6" s="232">
        <v>0</v>
      </c>
      <c r="AY6" s="232">
        <v>0</v>
      </c>
      <c r="AZ6" s="232">
        <v>0</v>
      </c>
      <c r="BA6" s="232">
        <v>0</v>
      </c>
      <c r="BB6" s="232">
        <v>0</v>
      </c>
      <c r="BC6" s="232">
        <v>0</v>
      </c>
      <c r="BD6" s="232">
        <v>0</v>
      </c>
    </row>
    <row r="7" spans="1:56" s="124" customFormat="1">
      <c r="A7" s="748" t="s">
        <v>560</v>
      </c>
      <c r="B7" s="775" t="str">
        <f>Table8!A7</f>
        <v>ARGENTINA</v>
      </c>
      <c r="C7" s="748"/>
      <c r="D7" s="748" t="s">
        <v>1222</v>
      </c>
      <c r="E7" s="621">
        <v>0</v>
      </c>
      <c r="F7" s="621">
        <v>0</v>
      </c>
      <c r="G7" s="621">
        <v>0</v>
      </c>
      <c r="H7" s="621">
        <v>0</v>
      </c>
      <c r="I7" s="621">
        <v>0</v>
      </c>
      <c r="J7" s="621">
        <v>0</v>
      </c>
      <c r="K7" s="621">
        <v>0</v>
      </c>
      <c r="L7" s="621">
        <v>0</v>
      </c>
      <c r="M7" s="621">
        <v>0</v>
      </c>
      <c r="N7" s="621">
        <v>0</v>
      </c>
      <c r="O7" s="621">
        <v>0</v>
      </c>
      <c r="P7" s="621">
        <v>0</v>
      </c>
      <c r="Q7" s="621">
        <v>0</v>
      </c>
      <c r="R7" s="621">
        <v>0</v>
      </c>
      <c r="S7" s="621">
        <v>0</v>
      </c>
      <c r="T7" s="621">
        <v>0</v>
      </c>
      <c r="U7" s="621">
        <v>0</v>
      </c>
      <c r="V7" s="621">
        <v>0</v>
      </c>
      <c r="W7" s="621">
        <v>0</v>
      </c>
      <c r="X7" s="621">
        <v>0</v>
      </c>
      <c r="Y7" s="621">
        <v>0</v>
      </c>
      <c r="Z7" s="621">
        <v>0</v>
      </c>
      <c r="AA7" s="621">
        <v>0</v>
      </c>
      <c r="AB7" s="621">
        <v>0</v>
      </c>
      <c r="AC7" s="1086" t="s">
        <v>2312</v>
      </c>
      <c r="AF7" s="779" t="e">
        <f>#REF!</f>
        <v>#REF!</v>
      </c>
      <c r="AG7" s="96">
        <v>0</v>
      </c>
      <c r="AH7" s="250">
        <v>0</v>
      </c>
      <c r="AI7" s="232">
        <v>0</v>
      </c>
      <c r="AJ7" s="232">
        <v>0</v>
      </c>
      <c r="AK7" s="232">
        <v>0</v>
      </c>
      <c r="AL7" s="232">
        <v>0</v>
      </c>
      <c r="AM7" s="232">
        <v>0</v>
      </c>
      <c r="AN7" s="232">
        <v>0</v>
      </c>
      <c r="AO7" s="232">
        <v>0</v>
      </c>
      <c r="AP7" s="232">
        <v>0</v>
      </c>
      <c r="AQ7" s="232">
        <v>0</v>
      </c>
      <c r="AR7" s="232">
        <v>0</v>
      </c>
      <c r="AS7" s="232">
        <v>0</v>
      </c>
      <c r="AT7" s="232">
        <v>0</v>
      </c>
      <c r="AU7" s="232">
        <v>0</v>
      </c>
      <c r="AV7" s="232">
        <v>0</v>
      </c>
      <c r="AW7" s="232">
        <v>0</v>
      </c>
      <c r="AX7" s="232">
        <v>0</v>
      </c>
      <c r="AY7" s="232">
        <v>0</v>
      </c>
      <c r="AZ7" s="232">
        <v>0</v>
      </c>
      <c r="BA7" s="232">
        <v>0</v>
      </c>
      <c r="BB7" s="232">
        <v>0</v>
      </c>
      <c r="BC7" s="232">
        <v>0</v>
      </c>
      <c r="BD7" s="232">
        <v>0</v>
      </c>
    </row>
    <row r="8" spans="1:56" s="124" customFormat="1">
      <c r="A8" s="748" t="s">
        <v>560</v>
      </c>
      <c r="B8" s="775" t="str">
        <f>Table8!A8</f>
        <v>ARMENIA</v>
      </c>
      <c r="C8" s="748"/>
      <c r="D8" s="748" t="s">
        <v>1222</v>
      </c>
      <c r="E8" s="621">
        <v>0</v>
      </c>
      <c r="F8" s="621">
        <v>0</v>
      </c>
      <c r="G8" s="621">
        <v>0</v>
      </c>
      <c r="H8" s="621">
        <v>0</v>
      </c>
      <c r="I8" s="621">
        <v>0</v>
      </c>
      <c r="J8" s="621">
        <v>0</v>
      </c>
      <c r="K8" s="621">
        <v>0</v>
      </c>
      <c r="L8" s="621">
        <v>0</v>
      </c>
      <c r="M8" s="621">
        <v>0</v>
      </c>
      <c r="N8" s="621">
        <v>0</v>
      </c>
      <c r="O8" s="621">
        <v>0</v>
      </c>
      <c r="P8" s="621">
        <v>0</v>
      </c>
      <c r="Q8" s="621">
        <v>0</v>
      </c>
      <c r="R8" s="621">
        <v>0</v>
      </c>
      <c r="S8" s="621">
        <v>0</v>
      </c>
      <c r="T8" s="621">
        <v>0</v>
      </c>
      <c r="U8" s="621">
        <v>0</v>
      </c>
      <c r="V8" s="621">
        <v>0</v>
      </c>
      <c r="W8" s="621">
        <v>0</v>
      </c>
      <c r="X8" s="621">
        <v>0</v>
      </c>
      <c r="Y8" s="621">
        <v>0</v>
      </c>
      <c r="Z8" s="621">
        <v>0</v>
      </c>
      <c r="AA8" s="621">
        <v>0</v>
      </c>
      <c r="AB8" s="621">
        <v>0</v>
      </c>
      <c r="AC8" s="1086" t="s">
        <v>2313</v>
      </c>
      <c r="AF8" s="779" t="e">
        <f>#REF!</f>
        <v>#REF!</v>
      </c>
      <c r="AG8" s="232">
        <v>0</v>
      </c>
      <c r="AH8" s="232">
        <v>0</v>
      </c>
      <c r="AI8" s="232">
        <v>0</v>
      </c>
      <c r="AJ8" s="232">
        <v>0</v>
      </c>
      <c r="AK8" s="232">
        <v>0</v>
      </c>
      <c r="AL8" s="232">
        <v>0</v>
      </c>
      <c r="AM8" s="232">
        <v>0</v>
      </c>
      <c r="AN8" s="232">
        <v>0</v>
      </c>
      <c r="AO8" s="232">
        <v>0</v>
      </c>
      <c r="AP8" s="232">
        <v>0</v>
      </c>
      <c r="AQ8" s="232">
        <v>0</v>
      </c>
      <c r="AR8" s="232">
        <v>0</v>
      </c>
      <c r="AS8" s="232">
        <v>0</v>
      </c>
      <c r="AT8" s="232">
        <v>0</v>
      </c>
      <c r="AU8" s="232">
        <v>0</v>
      </c>
      <c r="AV8" s="232">
        <v>0</v>
      </c>
      <c r="AW8" s="232">
        <v>0</v>
      </c>
      <c r="AX8" s="232">
        <v>0</v>
      </c>
      <c r="AY8" s="232">
        <v>0</v>
      </c>
      <c r="AZ8" s="232">
        <v>0</v>
      </c>
      <c r="BA8" s="232">
        <v>0</v>
      </c>
      <c r="BB8" s="232">
        <v>0</v>
      </c>
      <c r="BC8" s="232">
        <v>0</v>
      </c>
      <c r="BD8" s="232">
        <v>0</v>
      </c>
    </row>
    <row r="9" spans="1:56" s="124" customFormat="1">
      <c r="A9" s="748" t="s">
        <v>560</v>
      </c>
      <c r="B9" s="775" t="str">
        <f>Table8!A9</f>
        <v>AUSTRIA</v>
      </c>
      <c r="C9" s="748"/>
      <c r="D9" s="748" t="s">
        <v>1222</v>
      </c>
      <c r="E9" s="621">
        <v>0</v>
      </c>
      <c r="F9" s="621">
        <v>0</v>
      </c>
      <c r="G9" s="621">
        <v>0</v>
      </c>
      <c r="H9" s="621">
        <v>0</v>
      </c>
      <c r="I9" s="621">
        <v>0</v>
      </c>
      <c r="J9" s="621">
        <v>0</v>
      </c>
      <c r="K9" s="621">
        <v>0</v>
      </c>
      <c r="L9" s="621">
        <v>0</v>
      </c>
      <c r="M9" s="621">
        <v>0</v>
      </c>
      <c r="N9" s="621">
        <v>0</v>
      </c>
      <c r="O9" s="621">
        <v>0</v>
      </c>
      <c r="P9" s="621">
        <v>0</v>
      </c>
      <c r="Q9" s="621">
        <v>0</v>
      </c>
      <c r="R9" s="621">
        <v>0</v>
      </c>
      <c r="S9" s="621">
        <v>0</v>
      </c>
      <c r="T9" s="621">
        <v>0</v>
      </c>
      <c r="U9" s="621">
        <v>0</v>
      </c>
      <c r="V9" s="621">
        <v>0</v>
      </c>
      <c r="W9" s="621">
        <v>0</v>
      </c>
      <c r="X9" s="621">
        <v>0</v>
      </c>
      <c r="Y9" s="621">
        <v>0</v>
      </c>
      <c r="Z9" s="621">
        <v>0</v>
      </c>
      <c r="AA9" s="621">
        <v>0</v>
      </c>
      <c r="AB9" s="621">
        <v>0</v>
      </c>
      <c r="AC9" s="1086" t="s">
        <v>2314</v>
      </c>
      <c r="AF9" s="779" t="e">
        <f>#REF!</f>
        <v>#REF!</v>
      </c>
      <c r="AG9" s="232">
        <v>0</v>
      </c>
      <c r="AH9" s="232">
        <v>0</v>
      </c>
      <c r="AI9" s="232">
        <v>0</v>
      </c>
      <c r="AJ9" s="232">
        <v>0</v>
      </c>
      <c r="AK9" s="232">
        <v>0</v>
      </c>
      <c r="AL9" s="232">
        <v>0</v>
      </c>
      <c r="AM9" s="232">
        <v>0</v>
      </c>
      <c r="AN9" s="232">
        <v>0</v>
      </c>
      <c r="AO9" s="232">
        <v>0</v>
      </c>
      <c r="AP9" s="232">
        <v>0</v>
      </c>
      <c r="AQ9" s="232">
        <v>0</v>
      </c>
      <c r="AR9" s="232">
        <v>0</v>
      </c>
      <c r="AS9" s="232">
        <v>0</v>
      </c>
      <c r="AT9" s="232">
        <v>0</v>
      </c>
      <c r="AU9" s="232">
        <v>0</v>
      </c>
      <c r="AV9" s="232">
        <v>0</v>
      </c>
      <c r="AW9" s="232">
        <v>0</v>
      </c>
      <c r="AX9" s="232">
        <v>0</v>
      </c>
      <c r="AY9" s="232">
        <v>0</v>
      </c>
      <c r="AZ9" s="232">
        <v>0</v>
      </c>
      <c r="BA9" s="232">
        <v>0</v>
      </c>
      <c r="BB9" s="232">
        <v>0</v>
      </c>
      <c r="BC9" s="232">
        <v>0</v>
      </c>
      <c r="BD9" s="232">
        <v>0</v>
      </c>
    </row>
    <row r="10" spans="1:56">
      <c r="A10" s="748" t="s">
        <v>560</v>
      </c>
      <c r="B10" s="775" t="str">
        <f>Table8!A10</f>
        <v>AZERBAIJAN</v>
      </c>
      <c r="C10" s="748"/>
      <c r="D10" s="748" t="s">
        <v>1222</v>
      </c>
      <c r="E10" s="621">
        <v>0</v>
      </c>
      <c r="F10" s="621">
        <v>0</v>
      </c>
      <c r="G10" s="621">
        <v>0</v>
      </c>
      <c r="H10" s="621">
        <v>0</v>
      </c>
      <c r="I10" s="621">
        <v>0</v>
      </c>
      <c r="J10" s="621">
        <v>0</v>
      </c>
      <c r="K10" s="621">
        <v>0</v>
      </c>
      <c r="L10" s="621">
        <v>0</v>
      </c>
      <c r="M10" s="621">
        <v>0</v>
      </c>
      <c r="N10" s="621">
        <v>0</v>
      </c>
      <c r="O10" s="621">
        <v>0</v>
      </c>
      <c r="P10" s="621">
        <v>0</v>
      </c>
      <c r="Q10" s="621">
        <v>0</v>
      </c>
      <c r="R10" s="621">
        <v>0</v>
      </c>
      <c r="S10" s="621">
        <v>0</v>
      </c>
      <c r="T10" s="621">
        <v>0</v>
      </c>
      <c r="U10" s="621">
        <v>0</v>
      </c>
      <c r="V10" s="621">
        <v>0</v>
      </c>
      <c r="W10" s="621">
        <v>0</v>
      </c>
      <c r="X10" s="621">
        <v>0</v>
      </c>
      <c r="Y10" s="621">
        <v>0</v>
      </c>
      <c r="Z10" s="621">
        <v>0</v>
      </c>
      <c r="AA10" s="621">
        <v>0</v>
      </c>
      <c r="AB10" s="621">
        <v>0</v>
      </c>
      <c r="AC10" s="1086" t="s">
        <v>2315</v>
      </c>
      <c r="AF10" s="779" t="e">
        <f>#REF!</f>
        <v>#REF!</v>
      </c>
      <c r="AG10" s="232">
        <v>0</v>
      </c>
      <c r="AH10" s="232">
        <v>0</v>
      </c>
      <c r="AI10" s="232">
        <v>0</v>
      </c>
      <c r="AJ10" s="232">
        <v>0</v>
      </c>
      <c r="AK10" s="232">
        <v>0</v>
      </c>
      <c r="AL10" s="232">
        <v>0</v>
      </c>
      <c r="AM10" s="232">
        <v>0</v>
      </c>
      <c r="AN10" s="232">
        <v>0</v>
      </c>
      <c r="AO10" s="232">
        <v>0</v>
      </c>
      <c r="AP10" s="232">
        <v>0</v>
      </c>
      <c r="AQ10" s="232">
        <v>0</v>
      </c>
      <c r="AR10" s="232">
        <v>0</v>
      </c>
      <c r="AS10" s="232">
        <v>0</v>
      </c>
      <c r="AT10" s="232">
        <v>0</v>
      </c>
      <c r="AU10" s="232">
        <v>0</v>
      </c>
      <c r="AV10" s="232">
        <v>0</v>
      </c>
      <c r="AW10" s="232">
        <v>0</v>
      </c>
      <c r="AX10" s="232">
        <v>0</v>
      </c>
      <c r="AY10" s="232">
        <v>0</v>
      </c>
      <c r="AZ10" s="232">
        <v>0</v>
      </c>
      <c r="BA10" s="232">
        <v>0</v>
      </c>
      <c r="BB10" s="232">
        <v>0</v>
      </c>
      <c r="BC10" s="232">
        <v>0</v>
      </c>
      <c r="BD10" s="232">
        <v>0</v>
      </c>
    </row>
    <row r="11" spans="1:56">
      <c r="A11" s="748" t="s">
        <v>560</v>
      </c>
      <c r="B11" s="775" t="str">
        <f>Table8!A11</f>
        <v>BELARUS</v>
      </c>
      <c r="C11" s="748"/>
      <c r="D11" s="748" t="s">
        <v>1222</v>
      </c>
      <c r="E11" s="621">
        <v>0</v>
      </c>
      <c r="F11" s="621">
        <v>0</v>
      </c>
      <c r="G11" s="621">
        <v>0</v>
      </c>
      <c r="H11" s="621">
        <v>0</v>
      </c>
      <c r="I11" s="621">
        <v>0</v>
      </c>
      <c r="J11" s="621">
        <v>0</v>
      </c>
      <c r="K11" s="621">
        <v>0</v>
      </c>
      <c r="L11" s="621">
        <v>0</v>
      </c>
      <c r="M11" s="621">
        <v>0</v>
      </c>
      <c r="N11" s="621">
        <v>0</v>
      </c>
      <c r="O11" s="621">
        <v>0</v>
      </c>
      <c r="P11" s="621">
        <v>0</v>
      </c>
      <c r="Q11" s="621">
        <v>0</v>
      </c>
      <c r="R11" s="621">
        <v>0</v>
      </c>
      <c r="S11" s="621">
        <v>0</v>
      </c>
      <c r="T11" s="621">
        <v>0</v>
      </c>
      <c r="U11" s="621">
        <v>0</v>
      </c>
      <c r="V11" s="621">
        <v>0</v>
      </c>
      <c r="W11" s="621">
        <v>0</v>
      </c>
      <c r="X11" s="621">
        <v>0</v>
      </c>
      <c r="Y11" s="621">
        <v>0</v>
      </c>
      <c r="Z11" s="621">
        <v>0</v>
      </c>
      <c r="AA11" s="621">
        <v>0</v>
      </c>
      <c r="AB11" s="621">
        <v>0</v>
      </c>
      <c r="AC11" s="1086" t="s">
        <v>2316</v>
      </c>
      <c r="AF11" s="779" t="e">
        <f>#REF!</f>
        <v>#REF!</v>
      </c>
      <c r="AG11" s="232">
        <v>0</v>
      </c>
      <c r="AH11" s="232">
        <v>0</v>
      </c>
      <c r="AI11" s="232">
        <v>0</v>
      </c>
      <c r="AJ11" s="232">
        <v>0</v>
      </c>
      <c r="AK11" s="232">
        <v>0</v>
      </c>
      <c r="AL11" s="232">
        <v>0</v>
      </c>
      <c r="AM11" s="232">
        <v>0</v>
      </c>
      <c r="AN11" s="232">
        <v>0</v>
      </c>
      <c r="AO11" s="232">
        <v>0</v>
      </c>
      <c r="AP11" s="232">
        <v>0</v>
      </c>
      <c r="AQ11" s="232">
        <v>0</v>
      </c>
      <c r="AR11" s="232">
        <v>0</v>
      </c>
      <c r="AS11" s="232">
        <v>0</v>
      </c>
      <c r="AT11" s="232">
        <v>0</v>
      </c>
      <c r="AU11" s="232">
        <v>0</v>
      </c>
      <c r="AV11" s="232">
        <v>0</v>
      </c>
      <c r="AW11" s="232">
        <v>0</v>
      </c>
      <c r="AX11" s="232">
        <v>0</v>
      </c>
      <c r="AY11" s="232">
        <v>0</v>
      </c>
      <c r="AZ11" s="232">
        <v>0</v>
      </c>
      <c r="BA11" s="232">
        <v>0</v>
      </c>
      <c r="BB11" s="232">
        <v>0</v>
      </c>
      <c r="BC11" s="232">
        <v>0</v>
      </c>
      <c r="BD11" s="232">
        <v>0</v>
      </c>
    </row>
    <row r="12" spans="1:56">
      <c r="A12" s="748" t="s">
        <v>560</v>
      </c>
      <c r="B12" s="775" t="str">
        <f>Table8!A12</f>
        <v>BELGIUM</v>
      </c>
      <c r="C12" s="748"/>
      <c r="D12" s="748" t="s">
        <v>1222</v>
      </c>
      <c r="E12" s="621">
        <v>0</v>
      </c>
      <c r="F12" s="621">
        <v>0</v>
      </c>
      <c r="G12" s="621">
        <v>0</v>
      </c>
      <c r="H12" s="621">
        <v>0</v>
      </c>
      <c r="I12" s="621">
        <v>0</v>
      </c>
      <c r="J12" s="621">
        <v>0</v>
      </c>
      <c r="K12" s="621">
        <v>0</v>
      </c>
      <c r="L12" s="621">
        <v>0</v>
      </c>
      <c r="M12" s="621">
        <v>0</v>
      </c>
      <c r="N12" s="621">
        <v>0</v>
      </c>
      <c r="O12" s="621">
        <v>0</v>
      </c>
      <c r="P12" s="621">
        <v>0</v>
      </c>
      <c r="Q12" s="621">
        <v>0</v>
      </c>
      <c r="R12" s="621">
        <v>0</v>
      </c>
      <c r="S12" s="621">
        <v>0</v>
      </c>
      <c r="T12" s="621">
        <v>0</v>
      </c>
      <c r="U12" s="621">
        <v>0</v>
      </c>
      <c r="V12" s="621">
        <v>0</v>
      </c>
      <c r="W12" s="621">
        <v>0</v>
      </c>
      <c r="X12" s="621">
        <v>0</v>
      </c>
      <c r="Y12" s="621">
        <v>0</v>
      </c>
      <c r="Z12" s="621">
        <v>0</v>
      </c>
      <c r="AA12" s="621">
        <v>0</v>
      </c>
      <c r="AB12" s="621">
        <v>0</v>
      </c>
      <c r="AC12" s="1086" t="s">
        <v>2317</v>
      </c>
      <c r="AF12" s="779" t="e">
        <f>#REF!</f>
        <v>#REF!</v>
      </c>
      <c r="AG12" s="232">
        <v>0</v>
      </c>
      <c r="AH12" s="232">
        <v>0</v>
      </c>
      <c r="AI12" s="232">
        <v>0</v>
      </c>
      <c r="AJ12" s="232">
        <v>0</v>
      </c>
      <c r="AK12" s="232">
        <v>0</v>
      </c>
      <c r="AL12" s="232">
        <v>0</v>
      </c>
      <c r="AM12" s="232">
        <v>0</v>
      </c>
      <c r="AN12" s="232">
        <v>0</v>
      </c>
      <c r="AO12" s="232">
        <v>0</v>
      </c>
      <c r="AP12" s="232">
        <v>0</v>
      </c>
      <c r="AQ12" s="232">
        <v>0</v>
      </c>
      <c r="AR12" s="232">
        <v>0</v>
      </c>
      <c r="AS12" s="232">
        <v>0</v>
      </c>
      <c r="AT12" s="232">
        <v>0</v>
      </c>
      <c r="AU12" s="232">
        <v>0</v>
      </c>
      <c r="AV12" s="232">
        <v>0</v>
      </c>
      <c r="AW12" s="232">
        <v>0</v>
      </c>
      <c r="AX12" s="232">
        <v>0</v>
      </c>
      <c r="AY12" s="232">
        <v>0</v>
      </c>
      <c r="AZ12" s="232">
        <v>0</v>
      </c>
      <c r="BA12" s="232">
        <v>0</v>
      </c>
      <c r="BB12" s="232">
        <v>0</v>
      </c>
      <c r="BC12" s="232">
        <v>0</v>
      </c>
      <c r="BD12" s="232">
        <v>0</v>
      </c>
    </row>
    <row r="13" spans="1:56">
      <c r="A13" s="748" t="s">
        <v>560</v>
      </c>
      <c r="B13" s="775" t="str">
        <f>Table8!A13</f>
        <v>BOLIVIA</v>
      </c>
      <c r="C13" s="748"/>
      <c r="D13" s="748" t="s">
        <v>1222</v>
      </c>
      <c r="E13" s="621">
        <v>0</v>
      </c>
      <c r="F13" s="621">
        <v>0</v>
      </c>
      <c r="G13" s="621">
        <v>0</v>
      </c>
      <c r="H13" s="621">
        <v>0</v>
      </c>
      <c r="I13" s="621">
        <v>0</v>
      </c>
      <c r="J13" s="621">
        <v>0</v>
      </c>
      <c r="K13" s="621">
        <v>0</v>
      </c>
      <c r="L13" s="621">
        <v>0</v>
      </c>
      <c r="M13" s="621">
        <v>0</v>
      </c>
      <c r="N13" s="621">
        <v>0</v>
      </c>
      <c r="O13" s="621">
        <v>0</v>
      </c>
      <c r="P13" s="621">
        <v>0</v>
      </c>
      <c r="Q13" s="621">
        <v>0</v>
      </c>
      <c r="R13" s="621">
        <v>0</v>
      </c>
      <c r="S13" s="621">
        <v>0</v>
      </c>
      <c r="T13" s="621">
        <v>0</v>
      </c>
      <c r="U13" s="621">
        <v>0</v>
      </c>
      <c r="V13" s="621">
        <v>0</v>
      </c>
      <c r="W13" s="621">
        <v>0</v>
      </c>
      <c r="X13" s="621">
        <v>0</v>
      </c>
      <c r="Y13" s="621">
        <v>0</v>
      </c>
      <c r="Z13" s="621">
        <v>0</v>
      </c>
      <c r="AA13" s="621">
        <v>0</v>
      </c>
      <c r="AB13" s="621">
        <v>0</v>
      </c>
      <c r="AC13" s="1086" t="s">
        <v>2318</v>
      </c>
      <c r="AF13" s="779" t="e">
        <f>#REF!</f>
        <v>#REF!</v>
      </c>
      <c r="AG13" s="232">
        <v>0</v>
      </c>
      <c r="AH13" s="232">
        <v>0</v>
      </c>
      <c r="AI13" s="232">
        <v>0</v>
      </c>
      <c r="AJ13" s="232">
        <v>0</v>
      </c>
      <c r="AK13" s="232">
        <v>0</v>
      </c>
      <c r="AL13" s="232">
        <v>0</v>
      </c>
      <c r="AM13" s="232">
        <v>0</v>
      </c>
      <c r="AN13" s="232">
        <v>0</v>
      </c>
      <c r="AO13" s="232">
        <v>0</v>
      </c>
      <c r="AP13" s="232">
        <v>0</v>
      </c>
      <c r="AQ13" s="232">
        <v>0</v>
      </c>
      <c r="AR13" s="232">
        <v>0</v>
      </c>
      <c r="AS13" s="232">
        <v>0</v>
      </c>
      <c r="AT13" s="232">
        <v>0</v>
      </c>
      <c r="AU13" s="232">
        <v>0</v>
      </c>
      <c r="AV13" s="232">
        <v>0</v>
      </c>
      <c r="AW13" s="232">
        <v>0</v>
      </c>
      <c r="AX13" s="232">
        <v>0</v>
      </c>
      <c r="AY13" s="232">
        <v>0</v>
      </c>
      <c r="AZ13" s="232">
        <v>0</v>
      </c>
      <c r="BA13" s="232">
        <v>0</v>
      </c>
      <c r="BB13" s="232">
        <v>0</v>
      </c>
      <c r="BC13" s="232">
        <v>0</v>
      </c>
      <c r="BD13" s="232">
        <v>0</v>
      </c>
    </row>
    <row r="14" spans="1:56">
      <c r="A14" s="748" t="s">
        <v>560</v>
      </c>
      <c r="B14" s="775" t="str">
        <f>Table8!A14</f>
        <v>BOSNIAHERZ</v>
      </c>
      <c r="C14" s="748"/>
      <c r="D14" s="748" t="s">
        <v>1222</v>
      </c>
      <c r="E14" s="621">
        <v>0</v>
      </c>
      <c r="F14" s="621">
        <v>0</v>
      </c>
      <c r="G14" s="621">
        <v>0</v>
      </c>
      <c r="H14" s="621">
        <v>0</v>
      </c>
      <c r="I14" s="621">
        <v>0</v>
      </c>
      <c r="J14" s="621">
        <v>0</v>
      </c>
      <c r="K14" s="621">
        <v>0</v>
      </c>
      <c r="L14" s="621">
        <v>0</v>
      </c>
      <c r="M14" s="621">
        <v>0</v>
      </c>
      <c r="N14" s="621">
        <v>0</v>
      </c>
      <c r="O14" s="621">
        <v>0</v>
      </c>
      <c r="P14" s="621">
        <v>0</v>
      </c>
      <c r="Q14" s="621">
        <v>0</v>
      </c>
      <c r="R14" s="621">
        <v>0</v>
      </c>
      <c r="S14" s="621">
        <v>0</v>
      </c>
      <c r="T14" s="621">
        <v>0</v>
      </c>
      <c r="U14" s="621">
        <v>0</v>
      </c>
      <c r="V14" s="621">
        <v>0</v>
      </c>
      <c r="W14" s="621">
        <v>0</v>
      </c>
      <c r="X14" s="621">
        <v>0</v>
      </c>
      <c r="Y14" s="621">
        <v>0</v>
      </c>
      <c r="Z14" s="621">
        <v>0</v>
      </c>
      <c r="AA14" s="621">
        <v>0</v>
      </c>
      <c r="AB14" s="621">
        <v>0</v>
      </c>
      <c r="AC14" s="1086" t="s">
        <v>2319</v>
      </c>
      <c r="AF14" s="779" t="e">
        <f>#REF!</f>
        <v>#REF!</v>
      </c>
      <c r="AG14" s="232">
        <v>0</v>
      </c>
      <c r="AH14" s="232">
        <v>0</v>
      </c>
      <c r="AI14" s="232">
        <v>0</v>
      </c>
      <c r="AJ14" s="232">
        <v>0</v>
      </c>
      <c r="AK14" s="232">
        <v>0</v>
      </c>
      <c r="AL14" s="232">
        <v>0</v>
      </c>
      <c r="AM14" s="232">
        <v>0</v>
      </c>
      <c r="AN14" s="232">
        <v>0</v>
      </c>
      <c r="AO14" s="232">
        <v>0</v>
      </c>
      <c r="AP14" s="232">
        <v>0</v>
      </c>
      <c r="AQ14" s="232">
        <v>0</v>
      </c>
      <c r="AR14" s="232">
        <v>0</v>
      </c>
      <c r="AS14" s="232">
        <v>0</v>
      </c>
      <c r="AT14" s="232">
        <v>0</v>
      </c>
      <c r="AU14" s="232">
        <v>0</v>
      </c>
      <c r="AV14" s="232">
        <v>0</v>
      </c>
      <c r="AW14" s="232">
        <v>0</v>
      </c>
      <c r="AX14" s="232">
        <v>0</v>
      </c>
      <c r="AY14" s="232">
        <v>0</v>
      </c>
      <c r="AZ14" s="232">
        <v>0</v>
      </c>
      <c r="BA14" s="232">
        <v>0</v>
      </c>
      <c r="BB14" s="232">
        <v>0</v>
      </c>
      <c r="BC14" s="232">
        <v>0</v>
      </c>
      <c r="BD14" s="232">
        <v>0</v>
      </c>
    </row>
    <row r="15" spans="1:56">
      <c r="A15" s="748" t="s">
        <v>560</v>
      </c>
      <c r="B15" s="775" t="str">
        <f>Table8!A15</f>
        <v>BULGARIA</v>
      </c>
      <c r="C15" s="748"/>
      <c r="D15" s="748" t="s">
        <v>1222</v>
      </c>
      <c r="E15" s="621">
        <v>0</v>
      </c>
      <c r="F15" s="621">
        <v>0</v>
      </c>
      <c r="G15" s="621">
        <v>0</v>
      </c>
      <c r="H15" s="621">
        <v>0</v>
      </c>
      <c r="I15" s="621">
        <v>0</v>
      </c>
      <c r="J15" s="621">
        <v>0</v>
      </c>
      <c r="K15" s="621">
        <v>0</v>
      </c>
      <c r="L15" s="621">
        <v>0</v>
      </c>
      <c r="M15" s="621">
        <v>0</v>
      </c>
      <c r="N15" s="621">
        <v>0</v>
      </c>
      <c r="O15" s="621">
        <v>0</v>
      </c>
      <c r="P15" s="621">
        <v>0</v>
      </c>
      <c r="Q15" s="621">
        <v>0</v>
      </c>
      <c r="R15" s="621">
        <v>0</v>
      </c>
      <c r="S15" s="621">
        <v>0</v>
      </c>
      <c r="T15" s="621">
        <v>0</v>
      </c>
      <c r="U15" s="621">
        <v>0</v>
      </c>
      <c r="V15" s="621">
        <v>0</v>
      </c>
      <c r="W15" s="621">
        <v>0</v>
      </c>
      <c r="X15" s="621">
        <v>0</v>
      </c>
      <c r="Y15" s="621">
        <v>0</v>
      </c>
      <c r="Z15" s="621">
        <v>0</v>
      </c>
      <c r="AA15" s="621">
        <v>0</v>
      </c>
      <c r="AB15" s="621">
        <v>0</v>
      </c>
      <c r="AC15" s="1086" t="s">
        <v>2320</v>
      </c>
      <c r="AF15" s="779" t="e">
        <f>#REF!</f>
        <v>#REF!</v>
      </c>
      <c r="AG15" s="232">
        <v>0</v>
      </c>
      <c r="AH15" s="232">
        <v>0</v>
      </c>
      <c r="AI15" s="232">
        <v>0</v>
      </c>
      <c r="AJ15" s="232">
        <v>0</v>
      </c>
      <c r="AK15" s="232">
        <v>0</v>
      </c>
      <c r="AL15" s="232">
        <v>0</v>
      </c>
      <c r="AM15" s="232">
        <v>0</v>
      </c>
      <c r="AN15" s="232">
        <v>0</v>
      </c>
      <c r="AO15" s="232">
        <v>0</v>
      </c>
      <c r="AP15" s="232">
        <v>0</v>
      </c>
      <c r="AQ15" s="232">
        <v>0</v>
      </c>
      <c r="AR15" s="232">
        <v>0</v>
      </c>
      <c r="AS15" s="232">
        <v>0</v>
      </c>
      <c r="AT15" s="232">
        <v>0</v>
      </c>
      <c r="AU15" s="232">
        <v>0</v>
      </c>
      <c r="AV15" s="232">
        <v>0</v>
      </c>
      <c r="AW15" s="232">
        <v>0</v>
      </c>
      <c r="AX15" s="232">
        <v>0</v>
      </c>
      <c r="AY15" s="232">
        <v>0</v>
      </c>
      <c r="AZ15" s="232">
        <v>0</v>
      </c>
      <c r="BA15" s="232">
        <v>0</v>
      </c>
      <c r="BB15" s="232">
        <v>0</v>
      </c>
      <c r="BC15" s="232">
        <v>0</v>
      </c>
      <c r="BD15" s="232">
        <v>0</v>
      </c>
    </row>
    <row r="16" spans="1:56">
      <c r="A16" s="748" t="s">
        <v>560</v>
      </c>
      <c r="B16" s="775" t="str">
        <f>Table8!A16</f>
        <v>CANADA</v>
      </c>
      <c r="C16" s="748"/>
      <c r="D16" s="748" t="s">
        <v>1222</v>
      </c>
      <c r="E16" s="621">
        <v>0</v>
      </c>
      <c r="F16" s="621">
        <v>0</v>
      </c>
      <c r="G16" s="621">
        <v>0</v>
      </c>
      <c r="H16" s="621">
        <v>0</v>
      </c>
      <c r="I16" s="621">
        <v>0</v>
      </c>
      <c r="J16" s="621">
        <v>0</v>
      </c>
      <c r="K16" s="621">
        <v>0</v>
      </c>
      <c r="L16" s="621">
        <v>0</v>
      </c>
      <c r="M16" s="621">
        <v>0</v>
      </c>
      <c r="N16" s="621">
        <v>0</v>
      </c>
      <c r="O16" s="621">
        <v>0</v>
      </c>
      <c r="P16" s="621">
        <v>0</v>
      </c>
      <c r="Q16" s="621">
        <v>0</v>
      </c>
      <c r="R16" s="621">
        <v>0</v>
      </c>
      <c r="S16" s="621">
        <v>0</v>
      </c>
      <c r="T16" s="621">
        <v>0</v>
      </c>
      <c r="U16" s="621">
        <v>0</v>
      </c>
      <c r="V16" s="621">
        <v>0</v>
      </c>
      <c r="W16" s="621">
        <v>0</v>
      </c>
      <c r="X16" s="621">
        <v>0</v>
      </c>
      <c r="Y16" s="621">
        <v>0</v>
      </c>
      <c r="Z16" s="621">
        <v>0</v>
      </c>
      <c r="AA16" s="621">
        <v>0</v>
      </c>
      <c r="AB16" s="621">
        <v>0</v>
      </c>
      <c r="AC16" s="1086" t="s">
        <v>2321</v>
      </c>
      <c r="AF16" s="779" t="e">
        <f>#REF!</f>
        <v>#REF!</v>
      </c>
      <c r="AG16" s="232">
        <v>0</v>
      </c>
      <c r="AH16" s="232">
        <v>0</v>
      </c>
      <c r="AI16" s="232">
        <v>0</v>
      </c>
      <c r="AJ16" s="232">
        <v>0</v>
      </c>
      <c r="AK16" s="232">
        <v>0</v>
      </c>
      <c r="AL16" s="232">
        <v>0</v>
      </c>
      <c r="AM16" s="232">
        <v>0</v>
      </c>
      <c r="AN16" s="232">
        <v>0</v>
      </c>
      <c r="AO16" s="232">
        <v>0</v>
      </c>
      <c r="AP16" s="232">
        <v>0</v>
      </c>
      <c r="AQ16" s="232">
        <v>0</v>
      </c>
      <c r="AR16" s="232">
        <v>0</v>
      </c>
      <c r="AS16" s="232">
        <v>0</v>
      </c>
      <c r="AT16" s="232">
        <v>0</v>
      </c>
      <c r="AU16" s="232">
        <v>0</v>
      </c>
      <c r="AV16" s="232">
        <v>0</v>
      </c>
      <c r="AW16" s="232">
        <v>0</v>
      </c>
      <c r="AX16" s="232">
        <v>0</v>
      </c>
      <c r="AY16" s="232">
        <v>0</v>
      </c>
      <c r="AZ16" s="232">
        <v>0</v>
      </c>
      <c r="BA16" s="232">
        <v>0</v>
      </c>
      <c r="BB16" s="232">
        <v>0</v>
      </c>
      <c r="BC16" s="232">
        <v>0</v>
      </c>
      <c r="BD16" s="232">
        <v>0</v>
      </c>
    </row>
    <row r="17" spans="1:56">
      <c r="A17" s="748" t="s">
        <v>560</v>
      </c>
      <c r="B17" s="775" t="str">
        <f>Table8!A17</f>
        <v>CHILE</v>
      </c>
      <c r="C17" s="748"/>
      <c r="D17" s="748" t="s">
        <v>1222</v>
      </c>
      <c r="E17" s="621">
        <v>0</v>
      </c>
      <c r="F17" s="621">
        <v>0</v>
      </c>
      <c r="G17" s="621">
        <v>0</v>
      </c>
      <c r="H17" s="621">
        <v>0</v>
      </c>
      <c r="I17" s="621">
        <v>0</v>
      </c>
      <c r="J17" s="621">
        <v>0</v>
      </c>
      <c r="K17" s="621">
        <v>0</v>
      </c>
      <c r="L17" s="621">
        <v>0</v>
      </c>
      <c r="M17" s="621">
        <v>0</v>
      </c>
      <c r="N17" s="621">
        <v>0</v>
      </c>
      <c r="O17" s="621">
        <v>0</v>
      </c>
      <c r="P17" s="621">
        <v>0</v>
      </c>
      <c r="Q17" s="621">
        <v>0</v>
      </c>
      <c r="R17" s="621">
        <v>0</v>
      </c>
      <c r="S17" s="621">
        <v>0</v>
      </c>
      <c r="T17" s="621">
        <v>0</v>
      </c>
      <c r="U17" s="621">
        <v>0</v>
      </c>
      <c r="V17" s="621">
        <v>0</v>
      </c>
      <c r="W17" s="621">
        <v>0</v>
      </c>
      <c r="X17" s="621">
        <v>0</v>
      </c>
      <c r="Y17" s="621">
        <v>0</v>
      </c>
      <c r="Z17" s="621">
        <v>0</v>
      </c>
      <c r="AA17" s="621">
        <v>0</v>
      </c>
      <c r="AB17" s="621">
        <v>0</v>
      </c>
      <c r="AC17" s="1086" t="s">
        <v>2322</v>
      </c>
      <c r="AF17" s="779" t="s">
        <v>1311</v>
      </c>
      <c r="AG17" s="232">
        <v>0</v>
      </c>
      <c r="AH17" s="232">
        <v>0</v>
      </c>
      <c r="AI17" s="232">
        <v>0</v>
      </c>
      <c r="AJ17" s="232">
        <v>0</v>
      </c>
      <c r="AK17" s="232">
        <v>0</v>
      </c>
      <c r="AL17" s="232">
        <v>0</v>
      </c>
      <c r="AM17" s="232">
        <v>0</v>
      </c>
      <c r="AN17" s="232">
        <v>0</v>
      </c>
      <c r="AO17" s="232">
        <v>0</v>
      </c>
      <c r="AP17" s="232">
        <v>0</v>
      </c>
      <c r="AQ17" s="232">
        <v>0</v>
      </c>
      <c r="AR17" s="232">
        <v>0</v>
      </c>
      <c r="AS17" s="232">
        <v>0</v>
      </c>
      <c r="AT17" s="232">
        <v>0</v>
      </c>
      <c r="AU17" s="232">
        <v>0</v>
      </c>
      <c r="AV17" s="232">
        <v>0</v>
      </c>
      <c r="AW17" s="232">
        <v>0</v>
      </c>
      <c r="AX17" s="232">
        <v>0</v>
      </c>
      <c r="AY17" s="232">
        <v>0</v>
      </c>
      <c r="AZ17" s="232">
        <v>0</v>
      </c>
      <c r="BA17" s="232">
        <v>0</v>
      </c>
      <c r="BB17" s="232">
        <v>0</v>
      </c>
      <c r="BC17" s="232">
        <v>0</v>
      </c>
      <c r="BD17" s="232">
        <v>0</v>
      </c>
    </row>
    <row r="18" spans="1:56">
      <c r="A18" s="748" t="s">
        <v>560</v>
      </c>
      <c r="B18" s="775" t="str">
        <f>Table8!A18</f>
        <v>CROATIA</v>
      </c>
      <c r="C18" s="748"/>
      <c r="D18" s="748" t="s">
        <v>1222</v>
      </c>
      <c r="E18" s="621">
        <v>0</v>
      </c>
      <c r="F18" s="621">
        <v>0</v>
      </c>
      <c r="G18" s="621">
        <v>0</v>
      </c>
      <c r="H18" s="621">
        <v>0</v>
      </c>
      <c r="I18" s="621">
        <v>0</v>
      </c>
      <c r="J18" s="621">
        <v>0</v>
      </c>
      <c r="K18" s="621">
        <v>0</v>
      </c>
      <c r="L18" s="621">
        <v>0</v>
      </c>
      <c r="M18" s="621">
        <v>0</v>
      </c>
      <c r="N18" s="621">
        <v>0</v>
      </c>
      <c r="O18" s="621">
        <v>0</v>
      </c>
      <c r="P18" s="621">
        <v>0</v>
      </c>
      <c r="Q18" s="621">
        <v>0</v>
      </c>
      <c r="R18" s="621">
        <v>0</v>
      </c>
      <c r="S18" s="621">
        <v>0</v>
      </c>
      <c r="T18" s="621">
        <v>0</v>
      </c>
      <c r="U18" s="621">
        <v>0</v>
      </c>
      <c r="V18" s="621">
        <v>0</v>
      </c>
      <c r="W18" s="621">
        <v>0</v>
      </c>
      <c r="X18" s="621">
        <v>0</v>
      </c>
      <c r="Y18" s="621">
        <v>0</v>
      </c>
      <c r="Z18" s="621">
        <v>0</v>
      </c>
      <c r="AA18" s="621">
        <v>0</v>
      </c>
      <c r="AB18" s="621">
        <v>0</v>
      </c>
      <c r="AC18" s="1086" t="s">
        <v>2323</v>
      </c>
      <c r="AF18" s="779" t="e">
        <f>#REF!</f>
        <v>#REF!</v>
      </c>
      <c r="AG18" s="232">
        <v>0</v>
      </c>
      <c r="AH18" s="232">
        <v>0</v>
      </c>
      <c r="AI18" s="232">
        <v>0</v>
      </c>
      <c r="AJ18" s="232">
        <v>0</v>
      </c>
      <c r="AK18" s="232">
        <v>0</v>
      </c>
      <c r="AL18" s="232">
        <v>0</v>
      </c>
      <c r="AM18" s="232">
        <v>0</v>
      </c>
      <c r="AN18" s="232">
        <v>0</v>
      </c>
      <c r="AO18" s="232">
        <v>0</v>
      </c>
      <c r="AP18" s="232">
        <v>0</v>
      </c>
      <c r="AQ18" s="232">
        <v>0</v>
      </c>
      <c r="AR18" s="232">
        <v>0</v>
      </c>
      <c r="AS18" s="232">
        <v>0</v>
      </c>
      <c r="AT18" s="232">
        <v>0</v>
      </c>
      <c r="AU18" s="232">
        <v>0</v>
      </c>
      <c r="AV18" s="232">
        <v>0</v>
      </c>
      <c r="AW18" s="232">
        <v>0</v>
      </c>
      <c r="AX18" s="232">
        <v>0</v>
      </c>
      <c r="AY18" s="232">
        <v>0</v>
      </c>
      <c r="AZ18" s="232">
        <v>0</v>
      </c>
      <c r="BA18" s="232">
        <v>0</v>
      </c>
      <c r="BB18" s="232">
        <v>0</v>
      </c>
      <c r="BC18" s="232">
        <v>0</v>
      </c>
      <c r="BD18" s="232">
        <v>0</v>
      </c>
    </row>
    <row r="19" spans="1:56">
      <c r="A19" s="748" t="s">
        <v>560</v>
      </c>
      <c r="B19" s="775" t="str">
        <f>Table8!A19</f>
        <v>CYPRUS</v>
      </c>
      <c r="C19" s="748"/>
      <c r="D19" s="748" t="s">
        <v>1222</v>
      </c>
      <c r="E19" s="621">
        <v>0</v>
      </c>
      <c r="F19" s="621">
        <v>0</v>
      </c>
      <c r="G19" s="621">
        <v>0</v>
      </c>
      <c r="H19" s="621">
        <v>0</v>
      </c>
      <c r="I19" s="621">
        <v>0</v>
      </c>
      <c r="J19" s="621">
        <v>0</v>
      </c>
      <c r="K19" s="621">
        <v>0</v>
      </c>
      <c r="L19" s="621">
        <v>0</v>
      </c>
      <c r="M19" s="621">
        <v>0</v>
      </c>
      <c r="N19" s="621">
        <v>0</v>
      </c>
      <c r="O19" s="621">
        <v>0</v>
      </c>
      <c r="P19" s="621">
        <v>0</v>
      </c>
      <c r="Q19" s="621">
        <v>0</v>
      </c>
      <c r="R19" s="621">
        <v>0</v>
      </c>
      <c r="S19" s="621">
        <v>0</v>
      </c>
      <c r="T19" s="621">
        <v>0</v>
      </c>
      <c r="U19" s="621">
        <v>0</v>
      </c>
      <c r="V19" s="621">
        <v>0</v>
      </c>
      <c r="W19" s="621">
        <v>0</v>
      </c>
      <c r="X19" s="621">
        <v>0</v>
      </c>
      <c r="Y19" s="621">
        <v>0</v>
      </c>
      <c r="Z19" s="621">
        <v>0</v>
      </c>
      <c r="AA19" s="621">
        <v>0</v>
      </c>
      <c r="AB19" s="621">
        <v>0</v>
      </c>
      <c r="AC19" s="1086" t="s">
        <v>2324</v>
      </c>
      <c r="AF19" s="779" t="e">
        <f>#REF!</f>
        <v>#REF!</v>
      </c>
      <c r="AG19" s="232">
        <v>0</v>
      </c>
      <c r="AH19" s="232">
        <v>0</v>
      </c>
      <c r="AI19" s="232">
        <v>0</v>
      </c>
      <c r="AJ19" s="232">
        <v>0</v>
      </c>
      <c r="AK19" s="232">
        <v>0</v>
      </c>
      <c r="AL19" s="232">
        <v>0</v>
      </c>
      <c r="AM19" s="232">
        <v>0</v>
      </c>
      <c r="AN19" s="232">
        <v>0</v>
      </c>
      <c r="AO19" s="232">
        <v>0</v>
      </c>
      <c r="AP19" s="232">
        <v>0</v>
      </c>
      <c r="AQ19" s="232">
        <v>0</v>
      </c>
      <c r="AR19" s="232">
        <v>0</v>
      </c>
      <c r="AS19" s="232">
        <v>0</v>
      </c>
      <c r="AT19" s="232">
        <v>0</v>
      </c>
      <c r="AU19" s="232">
        <v>0</v>
      </c>
      <c r="AV19" s="232">
        <v>0</v>
      </c>
      <c r="AW19" s="232">
        <v>0</v>
      </c>
      <c r="AX19" s="232">
        <v>0</v>
      </c>
      <c r="AY19" s="232">
        <v>0</v>
      </c>
      <c r="AZ19" s="232">
        <v>0</v>
      </c>
      <c r="BA19" s="232">
        <v>0</v>
      </c>
      <c r="BB19" s="232">
        <v>0</v>
      </c>
      <c r="BC19" s="232">
        <v>0</v>
      </c>
      <c r="BD19" s="232">
        <v>0</v>
      </c>
    </row>
    <row r="20" spans="1:56">
      <c r="A20" s="748" t="s">
        <v>560</v>
      </c>
      <c r="B20" s="775" t="str">
        <f>Table8!A20</f>
        <v>CZECH</v>
      </c>
      <c r="C20" s="748"/>
      <c r="D20" s="748" t="s">
        <v>1222</v>
      </c>
      <c r="E20" s="621">
        <v>0</v>
      </c>
      <c r="F20" s="621">
        <v>0</v>
      </c>
      <c r="G20" s="621">
        <v>0</v>
      </c>
      <c r="H20" s="621">
        <v>0</v>
      </c>
      <c r="I20" s="621">
        <v>0</v>
      </c>
      <c r="J20" s="621">
        <v>0</v>
      </c>
      <c r="K20" s="621">
        <v>0</v>
      </c>
      <c r="L20" s="621">
        <v>0</v>
      </c>
      <c r="M20" s="621">
        <v>0</v>
      </c>
      <c r="N20" s="621">
        <v>0</v>
      </c>
      <c r="O20" s="621">
        <v>0</v>
      </c>
      <c r="P20" s="621">
        <v>0</v>
      </c>
      <c r="Q20" s="621">
        <v>0</v>
      </c>
      <c r="R20" s="621">
        <v>0</v>
      </c>
      <c r="S20" s="621">
        <v>0</v>
      </c>
      <c r="T20" s="621">
        <v>0</v>
      </c>
      <c r="U20" s="621">
        <v>0</v>
      </c>
      <c r="V20" s="621">
        <v>0</v>
      </c>
      <c r="W20" s="621">
        <v>0</v>
      </c>
      <c r="X20" s="621">
        <v>0</v>
      </c>
      <c r="Y20" s="621">
        <v>0</v>
      </c>
      <c r="Z20" s="621">
        <v>0</v>
      </c>
      <c r="AA20" s="621">
        <v>0</v>
      </c>
      <c r="AB20" s="621">
        <v>0</v>
      </c>
      <c r="AC20" s="1086" t="s">
        <v>2325</v>
      </c>
      <c r="AF20" s="779" t="e">
        <f>#REF!</f>
        <v>#REF!</v>
      </c>
      <c r="AG20" s="232">
        <v>0</v>
      </c>
      <c r="AH20" s="232">
        <v>0</v>
      </c>
      <c r="AI20" s="232">
        <v>0</v>
      </c>
      <c r="AJ20" s="232">
        <v>0</v>
      </c>
      <c r="AK20" s="232">
        <v>0</v>
      </c>
      <c r="AL20" s="232">
        <v>0</v>
      </c>
      <c r="AM20" s="232">
        <v>0</v>
      </c>
      <c r="AN20" s="232">
        <v>0</v>
      </c>
      <c r="AO20" s="232">
        <v>0</v>
      </c>
      <c r="AP20" s="232">
        <v>0</v>
      </c>
      <c r="AQ20" s="232">
        <v>0</v>
      </c>
      <c r="AR20" s="232">
        <v>0</v>
      </c>
      <c r="AS20" s="232">
        <v>0</v>
      </c>
      <c r="AT20" s="232">
        <v>0</v>
      </c>
      <c r="AU20" s="232">
        <v>0</v>
      </c>
      <c r="AV20" s="232">
        <v>0</v>
      </c>
      <c r="AW20" s="232">
        <v>0</v>
      </c>
      <c r="AX20" s="232">
        <v>0</v>
      </c>
      <c r="AY20" s="232">
        <v>0</v>
      </c>
      <c r="AZ20" s="232">
        <v>0</v>
      </c>
      <c r="BA20" s="232">
        <v>0</v>
      </c>
      <c r="BB20" s="232">
        <v>0</v>
      </c>
      <c r="BC20" s="232">
        <v>0</v>
      </c>
      <c r="BD20" s="232">
        <v>0</v>
      </c>
    </row>
    <row r="21" spans="1:56">
      <c r="A21" s="748" t="s">
        <v>560</v>
      </c>
      <c r="B21" s="775" t="str">
        <f>Table8!A21</f>
        <v>DENMARK</v>
      </c>
      <c r="C21" s="748"/>
      <c r="D21" s="748" t="s">
        <v>1222</v>
      </c>
      <c r="E21" s="621">
        <v>0</v>
      </c>
      <c r="F21" s="621">
        <v>0</v>
      </c>
      <c r="G21" s="621">
        <v>0</v>
      </c>
      <c r="H21" s="621">
        <v>0</v>
      </c>
      <c r="I21" s="621">
        <v>0</v>
      </c>
      <c r="J21" s="621">
        <v>0</v>
      </c>
      <c r="K21" s="621">
        <v>0</v>
      </c>
      <c r="L21" s="621">
        <v>0</v>
      </c>
      <c r="M21" s="621">
        <v>0</v>
      </c>
      <c r="N21" s="621">
        <v>0</v>
      </c>
      <c r="O21" s="621">
        <v>0</v>
      </c>
      <c r="P21" s="621">
        <v>0</v>
      </c>
      <c r="Q21" s="621">
        <v>0</v>
      </c>
      <c r="R21" s="621">
        <v>0</v>
      </c>
      <c r="S21" s="621">
        <v>0</v>
      </c>
      <c r="T21" s="621">
        <v>0</v>
      </c>
      <c r="U21" s="621">
        <v>0</v>
      </c>
      <c r="V21" s="621">
        <v>0</v>
      </c>
      <c r="W21" s="621">
        <v>0</v>
      </c>
      <c r="X21" s="621">
        <v>0</v>
      </c>
      <c r="Y21" s="621">
        <v>0</v>
      </c>
      <c r="Z21" s="621">
        <v>0</v>
      </c>
      <c r="AA21" s="621">
        <v>0</v>
      </c>
      <c r="AB21" s="621">
        <v>0</v>
      </c>
      <c r="AC21" s="1086" t="s">
        <v>2326</v>
      </c>
      <c r="AF21" s="779" t="e">
        <f>#REF!</f>
        <v>#REF!</v>
      </c>
      <c r="AG21" s="232">
        <v>0</v>
      </c>
      <c r="AH21" s="232">
        <v>0</v>
      </c>
      <c r="AI21" s="232">
        <v>0</v>
      </c>
      <c r="AJ21" s="232">
        <v>0</v>
      </c>
      <c r="AK21" s="232">
        <v>0</v>
      </c>
      <c r="AL21" s="232">
        <v>0</v>
      </c>
      <c r="AM21" s="232">
        <v>0</v>
      </c>
      <c r="AN21" s="232">
        <v>0</v>
      </c>
      <c r="AO21" s="232">
        <v>0</v>
      </c>
      <c r="AP21" s="232">
        <v>0</v>
      </c>
      <c r="AQ21" s="232">
        <v>0</v>
      </c>
      <c r="AR21" s="232">
        <v>0</v>
      </c>
      <c r="AS21" s="232">
        <v>0</v>
      </c>
      <c r="AT21" s="232">
        <v>0</v>
      </c>
      <c r="AU21" s="232">
        <v>0</v>
      </c>
      <c r="AV21" s="232">
        <v>0</v>
      </c>
      <c r="AW21" s="232">
        <v>0</v>
      </c>
      <c r="AX21" s="232">
        <v>0</v>
      </c>
      <c r="AY21" s="232">
        <v>0</v>
      </c>
      <c r="AZ21" s="232">
        <v>0</v>
      </c>
      <c r="BA21" s="232">
        <v>0</v>
      </c>
      <c r="BB21" s="232">
        <v>0</v>
      </c>
      <c r="BC21" s="232">
        <v>0</v>
      </c>
      <c r="BD21" s="232">
        <v>0</v>
      </c>
    </row>
    <row r="22" spans="1:56">
      <c r="A22" s="748" t="s">
        <v>560</v>
      </c>
      <c r="B22" s="775" t="str">
        <f>Table8!A22</f>
        <v>EGYPT</v>
      </c>
      <c r="C22" s="748"/>
      <c r="D22" s="748" t="s">
        <v>1222</v>
      </c>
      <c r="E22" s="621">
        <v>0</v>
      </c>
      <c r="F22" s="621">
        <v>0</v>
      </c>
      <c r="G22" s="621">
        <v>0</v>
      </c>
      <c r="H22" s="621">
        <v>0</v>
      </c>
      <c r="I22" s="621">
        <v>0</v>
      </c>
      <c r="J22" s="621">
        <v>0</v>
      </c>
      <c r="K22" s="621">
        <v>0</v>
      </c>
      <c r="L22" s="621">
        <v>0</v>
      </c>
      <c r="M22" s="621">
        <v>0</v>
      </c>
      <c r="N22" s="621">
        <v>0</v>
      </c>
      <c r="O22" s="621">
        <v>0</v>
      </c>
      <c r="P22" s="621">
        <v>0</v>
      </c>
      <c r="Q22" s="621">
        <v>0</v>
      </c>
      <c r="R22" s="621">
        <v>0</v>
      </c>
      <c r="S22" s="621">
        <v>0</v>
      </c>
      <c r="T22" s="621">
        <v>0</v>
      </c>
      <c r="U22" s="621">
        <v>0</v>
      </c>
      <c r="V22" s="621">
        <v>0</v>
      </c>
      <c r="W22" s="621">
        <v>0</v>
      </c>
      <c r="X22" s="621">
        <v>0</v>
      </c>
      <c r="Y22" s="621">
        <v>0</v>
      </c>
      <c r="Z22" s="621">
        <v>0</v>
      </c>
      <c r="AA22" s="621">
        <v>0</v>
      </c>
      <c r="AB22" s="621">
        <v>0</v>
      </c>
      <c r="AC22" s="1086" t="s">
        <v>2327</v>
      </c>
      <c r="AF22" s="779" t="e">
        <f>#REF!</f>
        <v>#REF!</v>
      </c>
      <c r="AG22" s="232">
        <v>0</v>
      </c>
      <c r="AH22" s="232">
        <v>0</v>
      </c>
      <c r="AI22" s="232">
        <v>0</v>
      </c>
      <c r="AJ22" s="232">
        <v>0</v>
      </c>
      <c r="AK22" s="232">
        <v>0</v>
      </c>
      <c r="AL22" s="232">
        <v>0</v>
      </c>
      <c r="AM22" s="232">
        <v>0</v>
      </c>
      <c r="AN22" s="232">
        <v>0</v>
      </c>
      <c r="AO22" s="232">
        <v>0</v>
      </c>
      <c r="AP22" s="232">
        <v>0</v>
      </c>
      <c r="AQ22" s="232">
        <v>0</v>
      </c>
      <c r="AR22" s="232">
        <v>0</v>
      </c>
      <c r="AS22" s="232">
        <v>0</v>
      </c>
      <c r="AT22" s="232">
        <v>0</v>
      </c>
      <c r="AU22" s="232">
        <v>0</v>
      </c>
      <c r="AV22" s="232">
        <v>0</v>
      </c>
      <c r="AW22" s="232">
        <v>0</v>
      </c>
      <c r="AX22" s="232">
        <v>0</v>
      </c>
      <c r="AY22" s="232">
        <v>0</v>
      </c>
      <c r="AZ22" s="232">
        <v>0</v>
      </c>
      <c r="BA22" s="232">
        <v>0</v>
      </c>
      <c r="BB22" s="232">
        <v>0</v>
      </c>
      <c r="BC22" s="232">
        <v>0</v>
      </c>
      <c r="BD22" s="232">
        <v>0</v>
      </c>
    </row>
    <row r="23" spans="1:56" s="124" customFormat="1">
      <c r="A23" s="748" t="s">
        <v>560</v>
      </c>
      <c r="B23" s="775" t="str">
        <f>Table8!A23</f>
        <v>ESTONIA</v>
      </c>
      <c r="C23" s="748"/>
      <c r="D23" s="748" t="s">
        <v>1222</v>
      </c>
      <c r="E23" s="621">
        <v>0</v>
      </c>
      <c r="F23" s="621">
        <v>0</v>
      </c>
      <c r="G23" s="621">
        <v>0</v>
      </c>
      <c r="H23" s="621">
        <v>0</v>
      </c>
      <c r="I23" s="621">
        <v>0</v>
      </c>
      <c r="J23" s="621">
        <v>0</v>
      </c>
      <c r="K23" s="621">
        <v>0</v>
      </c>
      <c r="L23" s="621">
        <v>0</v>
      </c>
      <c r="M23" s="621">
        <v>0</v>
      </c>
      <c r="N23" s="621">
        <v>0</v>
      </c>
      <c r="O23" s="621">
        <v>0</v>
      </c>
      <c r="P23" s="621">
        <v>0</v>
      </c>
      <c r="Q23" s="621">
        <v>0</v>
      </c>
      <c r="R23" s="621">
        <v>0</v>
      </c>
      <c r="S23" s="621">
        <v>0</v>
      </c>
      <c r="T23" s="621">
        <v>0</v>
      </c>
      <c r="U23" s="621">
        <v>0</v>
      </c>
      <c r="V23" s="621">
        <v>0</v>
      </c>
      <c r="W23" s="621">
        <v>0</v>
      </c>
      <c r="X23" s="621">
        <v>0</v>
      </c>
      <c r="Y23" s="621">
        <v>0</v>
      </c>
      <c r="Z23" s="621">
        <v>0</v>
      </c>
      <c r="AA23" s="621">
        <v>0</v>
      </c>
      <c r="AB23" s="621">
        <v>0</v>
      </c>
      <c r="AC23" s="1086" t="s">
        <v>2328</v>
      </c>
      <c r="AF23" s="779" t="e">
        <f>#REF!</f>
        <v>#REF!</v>
      </c>
      <c r="AG23" s="232">
        <v>0</v>
      </c>
      <c r="AH23" s="232">
        <v>0</v>
      </c>
      <c r="AI23" s="232">
        <v>0</v>
      </c>
      <c r="AJ23" s="232">
        <v>0</v>
      </c>
      <c r="AK23" s="232">
        <v>0</v>
      </c>
      <c r="AL23" s="232">
        <v>0</v>
      </c>
      <c r="AM23" s="232">
        <v>0</v>
      </c>
      <c r="AN23" s="232">
        <v>0</v>
      </c>
      <c r="AO23" s="232">
        <v>0</v>
      </c>
      <c r="AP23" s="232">
        <v>0</v>
      </c>
      <c r="AQ23" s="232">
        <v>0</v>
      </c>
      <c r="AR23" s="232">
        <v>0</v>
      </c>
      <c r="AS23" s="232">
        <v>0</v>
      </c>
      <c r="AT23" s="232">
        <v>0</v>
      </c>
      <c r="AU23" s="232">
        <v>0</v>
      </c>
      <c r="AV23" s="232">
        <v>0</v>
      </c>
      <c r="AW23" s="232">
        <v>0</v>
      </c>
      <c r="AX23" s="232">
        <v>0</v>
      </c>
      <c r="AY23" s="232">
        <v>0</v>
      </c>
      <c r="AZ23" s="232">
        <v>0</v>
      </c>
      <c r="BA23" s="232">
        <v>0</v>
      </c>
      <c r="BB23" s="232">
        <v>0</v>
      </c>
      <c r="BC23" s="232">
        <v>0</v>
      </c>
      <c r="BD23" s="232">
        <v>0</v>
      </c>
    </row>
    <row r="24" spans="1:56" s="124" customFormat="1">
      <c r="A24" s="748" t="s">
        <v>560</v>
      </c>
      <c r="B24" s="775" t="str">
        <f>Table8!A24</f>
        <v>FINLAND</v>
      </c>
      <c r="C24" s="748"/>
      <c r="D24" s="748" t="s">
        <v>1222</v>
      </c>
      <c r="E24" s="621">
        <v>0</v>
      </c>
      <c r="F24" s="621">
        <v>0</v>
      </c>
      <c r="G24" s="621">
        <v>0</v>
      </c>
      <c r="H24" s="621">
        <v>0</v>
      </c>
      <c r="I24" s="621">
        <v>0</v>
      </c>
      <c r="J24" s="621">
        <v>0</v>
      </c>
      <c r="K24" s="621">
        <v>0</v>
      </c>
      <c r="L24" s="621">
        <v>0</v>
      </c>
      <c r="M24" s="621">
        <v>0</v>
      </c>
      <c r="N24" s="621">
        <v>0</v>
      </c>
      <c r="O24" s="621">
        <v>0</v>
      </c>
      <c r="P24" s="621">
        <v>0</v>
      </c>
      <c r="Q24" s="621">
        <v>0</v>
      </c>
      <c r="R24" s="621">
        <v>0</v>
      </c>
      <c r="S24" s="621">
        <v>0</v>
      </c>
      <c r="T24" s="621">
        <v>0</v>
      </c>
      <c r="U24" s="621">
        <v>0</v>
      </c>
      <c r="V24" s="621">
        <v>0</v>
      </c>
      <c r="W24" s="621">
        <v>0</v>
      </c>
      <c r="X24" s="621">
        <v>0</v>
      </c>
      <c r="Y24" s="621">
        <v>0</v>
      </c>
      <c r="Z24" s="621">
        <v>0</v>
      </c>
      <c r="AA24" s="621">
        <v>0</v>
      </c>
      <c r="AB24" s="621">
        <v>0</v>
      </c>
      <c r="AC24" s="1086" t="s">
        <v>2329</v>
      </c>
      <c r="AF24" s="779" t="e">
        <f>#REF!</f>
        <v>#REF!</v>
      </c>
      <c r="AG24" s="232">
        <v>0</v>
      </c>
      <c r="AH24" s="232">
        <v>0</v>
      </c>
      <c r="AI24" s="232">
        <v>0</v>
      </c>
      <c r="AJ24" s="232">
        <v>0</v>
      </c>
      <c r="AK24" s="232">
        <v>0</v>
      </c>
      <c r="AL24" s="232">
        <v>0</v>
      </c>
      <c r="AM24" s="232">
        <v>0</v>
      </c>
      <c r="AN24" s="232">
        <v>0</v>
      </c>
      <c r="AO24" s="232">
        <v>0</v>
      </c>
      <c r="AP24" s="232">
        <v>0</v>
      </c>
      <c r="AQ24" s="232">
        <v>0</v>
      </c>
      <c r="AR24" s="232">
        <v>0</v>
      </c>
      <c r="AS24" s="232">
        <v>0</v>
      </c>
      <c r="AT24" s="232">
        <v>0</v>
      </c>
      <c r="AU24" s="232">
        <v>0</v>
      </c>
      <c r="AV24" s="232">
        <v>0</v>
      </c>
      <c r="AW24" s="232">
        <v>0</v>
      </c>
      <c r="AX24" s="232">
        <v>0</v>
      </c>
      <c r="AY24" s="232">
        <v>0</v>
      </c>
      <c r="AZ24" s="232">
        <v>0</v>
      </c>
      <c r="BA24" s="232">
        <v>0</v>
      </c>
      <c r="BB24" s="232">
        <v>0</v>
      </c>
      <c r="BC24" s="232">
        <v>0</v>
      </c>
      <c r="BD24" s="232">
        <v>0</v>
      </c>
    </row>
    <row r="25" spans="1:56">
      <c r="A25" s="748" t="s">
        <v>560</v>
      </c>
      <c r="B25" s="775" t="str">
        <f>Table8!A25</f>
        <v>FYROM</v>
      </c>
      <c r="C25" s="748"/>
      <c r="D25" s="748" t="s">
        <v>1222</v>
      </c>
      <c r="E25" s="621">
        <v>0</v>
      </c>
      <c r="F25" s="621">
        <v>0</v>
      </c>
      <c r="G25" s="621">
        <v>0</v>
      </c>
      <c r="H25" s="621">
        <v>0</v>
      </c>
      <c r="I25" s="621">
        <v>0</v>
      </c>
      <c r="J25" s="621">
        <v>0</v>
      </c>
      <c r="K25" s="621">
        <v>0</v>
      </c>
      <c r="L25" s="621">
        <v>0</v>
      </c>
      <c r="M25" s="621">
        <v>0</v>
      </c>
      <c r="N25" s="621">
        <v>0</v>
      </c>
      <c r="O25" s="621">
        <v>0</v>
      </c>
      <c r="P25" s="621">
        <v>0</v>
      </c>
      <c r="Q25" s="621">
        <v>0</v>
      </c>
      <c r="R25" s="621">
        <v>0</v>
      </c>
      <c r="S25" s="621">
        <v>0</v>
      </c>
      <c r="T25" s="621">
        <v>0</v>
      </c>
      <c r="U25" s="621">
        <v>0</v>
      </c>
      <c r="V25" s="621">
        <v>0</v>
      </c>
      <c r="W25" s="621">
        <v>0</v>
      </c>
      <c r="X25" s="621">
        <v>0</v>
      </c>
      <c r="Y25" s="621">
        <v>0</v>
      </c>
      <c r="Z25" s="621">
        <v>0</v>
      </c>
      <c r="AA25" s="621">
        <v>0</v>
      </c>
      <c r="AB25" s="621">
        <v>0</v>
      </c>
      <c r="AC25" s="1086" t="s">
        <v>2330</v>
      </c>
      <c r="AF25" s="779" t="e">
        <f>#REF!</f>
        <v>#REF!</v>
      </c>
      <c r="AG25" s="232">
        <v>0</v>
      </c>
      <c r="AH25" s="232">
        <v>0</v>
      </c>
      <c r="AI25" s="232">
        <v>0</v>
      </c>
      <c r="AJ25" s="232">
        <v>0</v>
      </c>
      <c r="AK25" s="232">
        <v>0</v>
      </c>
      <c r="AL25" s="232">
        <v>0</v>
      </c>
      <c r="AM25" s="232">
        <v>0</v>
      </c>
      <c r="AN25" s="232">
        <v>0</v>
      </c>
      <c r="AO25" s="232">
        <v>0</v>
      </c>
      <c r="AP25" s="232">
        <v>0</v>
      </c>
      <c r="AQ25" s="232">
        <v>0</v>
      </c>
      <c r="AR25" s="232">
        <v>0</v>
      </c>
      <c r="AS25" s="232">
        <v>0</v>
      </c>
      <c r="AT25" s="232">
        <v>0</v>
      </c>
      <c r="AU25" s="232">
        <v>0</v>
      </c>
      <c r="AV25" s="232">
        <v>0</v>
      </c>
      <c r="AW25" s="232">
        <v>0</v>
      </c>
      <c r="AX25" s="232">
        <v>0</v>
      </c>
      <c r="AY25" s="232">
        <v>0</v>
      </c>
      <c r="AZ25" s="232">
        <v>0</v>
      </c>
      <c r="BA25" s="232">
        <v>0</v>
      </c>
      <c r="BB25" s="232">
        <v>0</v>
      </c>
      <c r="BC25" s="232">
        <v>0</v>
      </c>
      <c r="BD25" s="232">
        <v>0</v>
      </c>
    </row>
    <row r="26" spans="1:56">
      <c r="A26" s="748" t="s">
        <v>560</v>
      </c>
      <c r="B26" s="775" t="str">
        <f>Table8!A26</f>
        <v>FRANCE</v>
      </c>
      <c r="C26" s="748"/>
      <c r="D26" s="748" t="s">
        <v>1222</v>
      </c>
      <c r="E26" s="621">
        <v>0</v>
      </c>
      <c r="F26" s="621">
        <v>0</v>
      </c>
      <c r="G26" s="621">
        <v>0</v>
      </c>
      <c r="H26" s="621">
        <v>0</v>
      </c>
      <c r="I26" s="621">
        <v>0</v>
      </c>
      <c r="J26" s="621">
        <v>0</v>
      </c>
      <c r="K26" s="621">
        <v>0</v>
      </c>
      <c r="L26" s="621">
        <v>0</v>
      </c>
      <c r="M26" s="621">
        <v>0</v>
      </c>
      <c r="N26" s="621">
        <v>0</v>
      </c>
      <c r="O26" s="621">
        <v>0</v>
      </c>
      <c r="P26" s="621">
        <v>0</v>
      </c>
      <c r="Q26" s="621">
        <v>0</v>
      </c>
      <c r="R26" s="621">
        <v>0</v>
      </c>
      <c r="S26" s="621">
        <v>0</v>
      </c>
      <c r="T26" s="621">
        <v>0</v>
      </c>
      <c r="U26" s="621">
        <v>0</v>
      </c>
      <c r="V26" s="621">
        <v>0</v>
      </c>
      <c r="W26" s="621">
        <v>0</v>
      </c>
      <c r="X26" s="621">
        <v>0</v>
      </c>
      <c r="Y26" s="621">
        <v>0</v>
      </c>
      <c r="Z26" s="621">
        <v>0</v>
      </c>
      <c r="AA26" s="621">
        <v>0</v>
      </c>
      <c r="AB26" s="621">
        <v>0</v>
      </c>
      <c r="AC26" s="1086" t="s">
        <v>2331</v>
      </c>
      <c r="AF26" s="779" t="e">
        <f>#REF!</f>
        <v>#REF!</v>
      </c>
      <c r="AG26" s="232">
        <v>0</v>
      </c>
      <c r="AH26" s="232">
        <v>0</v>
      </c>
      <c r="AI26" s="232">
        <v>0</v>
      </c>
      <c r="AJ26" s="232">
        <v>0</v>
      </c>
      <c r="AK26" s="232">
        <v>0</v>
      </c>
      <c r="AL26" s="232">
        <v>0</v>
      </c>
      <c r="AM26" s="232">
        <v>0</v>
      </c>
      <c r="AN26" s="232">
        <v>0</v>
      </c>
      <c r="AO26" s="232">
        <v>0</v>
      </c>
      <c r="AP26" s="232">
        <v>0</v>
      </c>
      <c r="AQ26" s="232">
        <v>0</v>
      </c>
      <c r="AR26" s="232">
        <v>0</v>
      </c>
      <c r="AS26" s="232">
        <v>0</v>
      </c>
      <c r="AT26" s="232">
        <v>0</v>
      </c>
      <c r="AU26" s="232">
        <v>0</v>
      </c>
      <c r="AV26" s="232">
        <v>0</v>
      </c>
      <c r="AW26" s="232">
        <v>0</v>
      </c>
      <c r="AX26" s="232">
        <v>0</v>
      </c>
      <c r="AY26" s="232">
        <v>0</v>
      </c>
      <c r="AZ26" s="232">
        <v>0</v>
      </c>
      <c r="BA26" s="232">
        <v>0</v>
      </c>
      <c r="BB26" s="232">
        <v>0</v>
      </c>
      <c r="BC26" s="232">
        <v>0</v>
      </c>
      <c r="BD26" s="232">
        <v>0</v>
      </c>
    </row>
    <row r="27" spans="1:56">
      <c r="A27" s="748" t="s">
        <v>560</v>
      </c>
      <c r="B27" s="775" t="str">
        <f>Table8!A27</f>
        <v>GEORGIA</v>
      </c>
      <c r="C27" s="748"/>
      <c r="D27" s="748" t="s">
        <v>1222</v>
      </c>
      <c r="E27" s="621">
        <v>0</v>
      </c>
      <c r="F27" s="621">
        <v>0</v>
      </c>
      <c r="G27" s="621">
        <v>0</v>
      </c>
      <c r="H27" s="621">
        <v>0</v>
      </c>
      <c r="I27" s="621">
        <v>0</v>
      </c>
      <c r="J27" s="621">
        <v>0</v>
      </c>
      <c r="K27" s="621">
        <v>0</v>
      </c>
      <c r="L27" s="621">
        <v>0</v>
      </c>
      <c r="M27" s="621">
        <v>0</v>
      </c>
      <c r="N27" s="621">
        <v>0</v>
      </c>
      <c r="O27" s="621">
        <v>0</v>
      </c>
      <c r="P27" s="621">
        <v>0</v>
      </c>
      <c r="Q27" s="621">
        <v>0</v>
      </c>
      <c r="R27" s="621">
        <v>0</v>
      </c>
      <c r="S27" s="621">
        <v>0</v>
      </c>
      <c r="T27" s="621">
        <v>0</v>
      </c>
      <c r="U27" s="621">
        <v>0</v>
      </c>
      <c r="V27" s="621">
        <v>0</v>
      </c>
      <c r="W27" s="621">
        <v>0</v>
      </c>
      <c r="X27" s="621">
        <v>0</v>
      </c>
      <c r="Y27" s="621">
        <v>0</v>
      </c>
      <c r="Z27" s="621">
        <v>0</v>
      </c>
      <c r="AA27" s="621">
        <v>0</v>
      </c>
      <c r="AB27" s="621">
        <v>0</v>
      </c>
      <c r="AC27" s="1086" t="s">
        <v>2332</v>
      </c>
      <c r="AF27" s="779" t="e">
        <f>#REF!</f>
        <v>#REF!</v>
      </c>
      <c r="AG27" s="232">
        <v>0</v>
      </c>
      <c r="AH27" s="232">
        <v>0</v>
      </c>
      <c r="AI27" s="232">
        <v>0</v>
      </c>
      <c r="AJ27" s="232">
        <v>0</v>
      </c>
      <c r="AK27" s="232">
        <v>0</v>
      </c>
      <c r="AL27" s="232">
        <v>0</v>
      </c>
      <c r="AM27" s="232">
        <v>0</v>
      </c>
      <c r="AN27" s="232">
        <v>0</v>
      </c>
      <c r="AO27" s="232">
        <v>0</v>
      </c>
      <c r="AP27" s="232">
        <v>0</v>
      </c>
      <c r="AQ27" s="232">
        <v>0</v>
      </c>
      <c r="AR27" s="232">
        <v>0</v>
      </c>
      <c r="AS27" s="232">
        <v>0</v>
      </c>
      <c r="AT27" s="232">
        <v>0</v>
      </c>
      <c r="AU27" s="232">
        <v>0</v>
      </c>
      <c r="AV27" s="232">
        <v>0</v>
      </c>
      <c r="AW27" s="232">
        <v>0</v>
      </c>
      <c r="AX27" s="232">
        <v>0</v>
      </c>
      <c r="AY27" s="232">
        <v>0</v>
      </c>
      <c r="AZ27" s="232">
        <v>0</v>
      </c>
      <c r="BA27" s="232">
        <v>0</v>
      </c>
      <c r="BB27" s="232">
        <v>0</v>
      </c>
      <c r="BC27" s="232">
        <v>0</v>
      </c>
      <c r="BD27" s="232">
        <v>0</v>
      </c>
    </row>
    <row r="28" spans="1:56">
      <c r="A28" s="748" t="s">
        <v>560</v>
      </c>
      <c r="B28" s="775" t="str">
        <f>Table8!A28</f>
        <v>GERMANY</v>
      </c>
      <c r="C28" s="748"/>
      <c r="D28" s="748" t="s">
        <v>1222</v>
      </c>
      <c r="E28" s="621">
        <v>0</v>
      </c>
      <c r="F28" s="621">
        <v>0</v>
      </c>
      <c r="G28" s="621">
        <v>0</v>
      </c>
      <c r="H28" s="621">
        <v>0</v>
      </c>
      <c r="I28" s="621">
        <v>0</v>
      </c>
      <c r="J28" s="621">
        <v>0</v>
      </c>
      <c r="K28" s="621">
        <v>0</v>
      </c>
      <c r="L28" s="621">
        <v>0</v>
      </c>
      <c r="M28" s="621">
        <v>0</v>
      </c>
      <c r="N28" s="621">
        <v>0</v>
      </c>
      <c r="O28" s="621">
        <v>0</v>
      </c>
      <c r="P28" s="621">
        <v>0</v>
      </c>
      <c r="Q28" s="621">
        <v>0</v>
      </c>
      <c r="R28" s="621">
        <v>0</v>
      </c>
      <c r="S28" s="621">
        <v>0</v>
      </c>
      <c r="T28" s="621">
        <v>0</v>
      </c>
      <c r="U28" s="621">
        <v>0</v>
      </c>
      <c r="V28" s="621">
        <v>0</v>
      </c>
      <c r="W28" s="621">
        <v>0</v>
      </c>
      <c r="X28" s="621">
        <v>0</v>
      </c>
      <c r="Y28" s="621">
        <v>0</v>
      </c>
      <c r="Z28" s="621">
        <v>0</v>
      </c>
      <c r="AA28" s="621">
        <v>0</v>
      </c>
      <c r="AB28" s="621">
        <v>0</v>
      </c>
      <c r="AC28" s="1086" t="s">
        <v>2333</v>
      </c>
      <c r="AF28" s="779" t="e">
        <f>#REF!</f>
        <v>#REF!</v>
      </c>
      <c r="AG28" s="232">
        <v>0</v>
      </c>
      <c r="AH28" s="232">
        <v>0</v>
      </c>
      <c r="AI28" s="232">
        <v>0</v>
      </c>
      <c r="AJ28" s="232">
        <v>0</v>
      </c>
      <c r="AK28" s="232">
        <v>0</v>
      </c>
      <c r="AL28" s="232">
        <v>0</v>
      </c>
      <c r="AM28" s="232">
        <v>0</v>
      </c>
      <c r="AN28" s="232">
        <v>0</v>
      </c>
      <c r="AO28" s="232">
        <v>0</v>
      </c>
      <c r="AP28" s="232">
        <v>0</v>
      </c>
      <c r="AQ28" s="232">
        <v>0</v>
      </c>
      <c r="AR28" s="232">
        <v>0</v>
      </c>
      <c r="AS28" s="232">
        <v>0</v>
      </c>
      <c r="AT28" s="232">
        <v>0</v>
      </c>
      <c r="AU28" s="232">
        <v>0</v>
      </c>
      <c r="AV28" s="232">
        <v>0</v>
      </c>
      <c r="AW28" s="232">
        <v>0</v>
      </c>
      <c r="AX28" s="232">
        <v>0</v>
      </c>
      <c r="AY28" s="232">
        <v>0</v>
      </c>
      <c r="AZ28" s="232">
        <v>0</v>
      </c>
      <c r="BA28" s="232">
        <v>0</v>
      </c>
      <c r="BB28" s="232">
        <v>0</v>
      </c>
      <c r="BC28" s="232">
        <v>0</v>
      </c>
      <c r="BD28" s="232">
        <v>0</v>
      </c>
    </row>
    <row r="29" spans="1:56">
      <c r="A29" s="748" t="s">
        <v>560</v>
      </c>
      <c r="B29" s="775" t="str">
        <f>Table8!A29</f>
        <v>GREECE</v>
      </c>
      <c r="C29" s="748"/>
      <c r="D29" s="748" t="s">
        <v>1222</v>
      </c>
      <c r="E29" s="621">
        <v>0</v>
      </c>
      <c r="F29" s="621">
        <v>0</v>
      </c>
      <c r="G29" s="621">
        <v>0</v>
      </c>
      <c r="H29" s="621">
        <v>0</v>
      </c>
      <c r="I29" s="621">
        <v>0</v>
      </c>
      <c r="J29" s="621">
        <v>0</v>
      </c>
      <c r="K29" s="621">
        <v>0</v>
      </c>
      <c r="L29" s="621">
        <v>0</v>
      </c>
      <c r="M29" s="621">
        <v>0</v>
      </c>
      <c r="N29" s="621">
        <v>0</v>
      </c>
      <c r="O29" s="621">
        <v>0</v>
      </c>
      <c r="P29" s="621">
        <v>0</v>
      </c>
      <c r="Q29" s="621">
        <v>0</v>
      </c>
      <c r="R29" s="621">
        <v>0</v>
      </c>
      <c r="S29" s="621">
        <v>0</v>
      </c>
      <c r="T29" s="621">
        <v>0</v>
      </c>
      <c r="U29" s="621">
        <v>0</v>
      </c>
      <c r="V29" s="621">
        <v>0</v>
      </c>
      <c r="W29" s="621">
        <v>0</v>
      </c>
      <c r="X29" s="621">
        <v>0</v>
      </c>
      <c r="Y29" s="621">
        <v>0</v>
      </c>
      <c r="Z29" s="621">
        <v>0</v>
      </c>
      <c r="AA29" s="621">
        <v>0</v>
      </c>
      <c r="AB29" s="621">
        <v>0</v>
      </c>
      <c r="AC29" s="1086" t="s">
        <v>2334</v>
      </c>
      <c r="AF29" s="779" t="e">
        <f>#REF!</f>
        <v>#REF!</v>
      </c>
      <c r="AG29" s="232">
        <v>0</v>
      </c>
      <c r="AH29" s="232">
        <v>0</v>
      </c>
      <c r="AI29" s="232">
        <v>0</v>
      </c>
      <c r="AJ29" s="232">
        <v>0</v>
      </c>
      <c r="AK29" s="232">
        <v>0</v>
      </c>
      <c r="AL29" s="232">
        <v>0</v>
      </c>
      <c r="AM29" s="232">
        <v>0</v>
      </c>
      <c r="AN29" s="232">
        <v>0</v>
      </c>
      <c r="AO29" s="232">
        <v>0</v>
      </c>
      <c r="AP29" s="232">
        <v>0</v>
      </c>
      <c r="AQ29" s="232">
        <v>0</v>
      </c>
      <c r="AR29" s="232">
        <v>0</v>
      </c>
      <c r="AS29" s="232">
        <v>0</v>
      </c>
      <c r="AT29" s="232">
        <v>0</v>
      </c>
      <c r="AU29" s="232">
        <v>0</v>
      </c>
      <c r="AV29" s="232">
        <v>0</v>
      </c>
      <c r="AW29" s="232">
        <v>0</v>
      </c>
      <c r="AX29" s="232">
        <v>0</v>
      </c>
      <c r="AY29" s="232">
        <v>0</v>
      </c>
      <c r="AZ29" s="232">
        <v>0</v>
      </c>
      <c r="BA29" s="232">
        <v>0</v>
      </c>
      <c r="BB29" s="232">
        <v>0</v>
      </c>
      <c r="BC29" s="232">
        <v>0</v>
      </c>
      <c r="BD29" s="232">
        <v>0</v>
      </c>
    </row>
    <row r="30" spans="1:56">
      <c r="A30" s="748" t="s">
        <v>560</v>
      </c>
      <c r="B30" s="775" t="str">
        <f>Table8!A30</f>
        <v>HUNGARY</v>
      </c>
      <c r="C30" s="748"/>
      <c r="D30" s="748" t="s">
        <v>1222</v>
      </c>
      <c r="E30" s="621">
        <v>0</v>
      </c>
      <c r="F30" s="621">
        <v>0</v>
      </c>
      <c r="G30" s="621">
        <v>0</v>
      </c>
      <c r="H30" s="621">
        <v>0</v>
      </c>
      <c r="I30" s="621">
        <v>0</v>
      </c>
      <c r="J30" s="621">
        <v>0</v>
      </c>
      <c r="K30" s="621">
        <v>0</v>
      </c>
      <c r="L30" s="621">
        <v>0</v>
      </c>
      <c r="M30" s="621">
        <v>0</v>
      </c>
      <c r="N30" s="621">
        <v>0</v>
      </c>
      <c r="O30" s="621">
        <v>0</v>
      </c>
      <c r="P30" s="621">
        <v>0</v>
      </c>
      <c r="Q30" s="621">
        <v>0</v>
      </c>
      <c r="R30" s="621">
        <v>0</v>
      </c>
      <c r="S30" s="621">
        <v>0</v>
      </c>
      <c r="T30" s="621">
        <v>0</v>
      </c>
      <c r="U30" s="621">
        <v>0</v>
      </c>
      <c r="V30" s="621">
        <v>0</v>
      </c>
      <c r="W30" s="621">
        <v>0</v>
      </c>
      <c r="X30" s="621">
        <v>0</v>
      </c>
      <c r="Y30" s="621">
        <v>0</v>
      </c>
      <c r="Z30" s="621">
        <v>0</v>
      </c>
      <c r="AA30" s="621">
        <v>0</v>
      </c>
      <c r="AB30" s="621">
        <v>0</v>
      </c>
      <c r="AC30" s="1086" t="s">
        <v>2335</v>
      </c>
      <c r="AF30" s="779" t="e">
        <f>#REF!</f>
        <v>#REF!</v>
      </c>
      <c r="AG30" s="232">
        <v>0</v>
      </c>
      <c r="AH30" s="232">
        <v>0</v>
      </c>
      <c r="AI30" s="232">
        <v>0</v>
      </c>
      <c r="AJ30" s="232">
        <v>0</v>
      </c>
      <c r="AK30" s="232">
        <v>0</v>
      </c>
      <c r="AL30" s="232">
        <v>0</v>
      </c>
      <c r="AM30" s="232">
        <v>0</v>
      </c>
      <c r="AN30" s="232">
        <v>0</v>
      </c>
      <c r="AO30" s="232">
        <v>0</v>
      </c>
      <c r="AP30" s="232">
        <v>0</v>
      </c>
      <c r="AQ30" s="232">
        <v>0</v>
      </c>
      <c r="AR30" s="232">
        <v>0</v>
      </c>
      <c r="AS30" s="232">
        <v>0</v>
      </c>
      <c r="AT30" s="232">
        <v>0</v>
      </c>
      <c r="AU30" s="232">
        <v>0</v>
      </c>
      <c r="AV30" s="232">
        <v>0</v>
      </c>
      <c r="AW30" s="232">
        <v>0</v>
      </c>
      <c r="AX30" s="232">
        <v>0</v>
      </c>
      <c r="AY30" s="232">
        <v>0</v>
      </c>
      <c r="AZ30" s="232">
        <v>0</v>
      </c>
      <c r="BA30" s="232">
        <v>0</v>
      </c>
      <c r="BB30" s="232">
        <v>0</v>
      </c>
      <c r="BC30" s="232">
        <v>0</v>
      </c>
      <c r="BD30" s="232">
        <v>0</v>
      </c>
    </row>
    <row r="31" spans="1:56">
      <c r="A31" s="748" t="s">
        <v>560</v>
      </c>
      <c r="B31" s="775" t="str">
        <f>Table8!A31</f>
        <v>IRELAND</v>
      </c>
      <c r="C31" s="748"/>
      <c r="D31" s="748" t="s">
        <v>1222</v>
      </c>
      <c r="E31" s="621">
        <v>0</v>
      </c>
      <c r="F31" s="621">
        <v>0</v>
      </c>
      <c r="G31" s="621">
        <v>0</v>
      </c>
      <c r="H31" s="621">
        <v>0</v>
      </c>
      <c r="I31" s="621">
        <v>0</v>
      </c>
      <c r="J31" s="621">
        <v>0</v>
      </c>
      <c r="K31" s="621">
        <v>0</v>
      </c>
      <c r="L31" s="621">
        <v>0</v>
      </c>
      <c r="M31" s="621">
        <v>0</v>
      </c>
      <c r="N31" s="621">
        <v>0</v>
      </c>
      <c r="O31" s="621">
        <v>0</v>
      </c>
      <c r="P31" s="621">
        <v>0</v>
      </c>
      <c r="Q31" s="621">
        <v>0</v>
      </c>
      <c r="R31" s="621">
        <v>0</v>
      </c>
      <c r="S31" s="621">
        <v>0</v>
      </c>
      <c r="T31" s="621">
        <v>0</v>
      </c>
      <c r="U31" s="621">
        <v>0</v>
      </c>
      <c r="V31" s="621">
        <v>0</v>
      </c>
      <c r="W31" s="621">
        <v>0</v>
      </c>
      <c r="X31" s="621">
        <v>0</v>
      </c>
      <c r="Y31" s="621">
        <v>0</v>
      </c>
      <c r="Z31" s="621">
        <v>0</v>
      </c>
      <c r="AA31" s="621">
        <v>0</v>
      </c>
      <c r="AB31" s="621">
        <v>0</v>
      </c>
      <c r="AC31" s="1086" t="s">
        <v>2336</v>
      </c>
      <c r="AF31" s="779" t="e">
        <f>#REF!</f>
        <v>#REF!</v>
      </c>
      <c r="AG31" s="232">
        <v>0</v>
      </c>
      <c r="AH31" s="232">
        <v>0</v>
      </c>
      <c r="AI31" s="232">
        <v>0</v>
      </c>
      <c r="AJ31" s="232">
        <v>0</v>
      </c>
      <c r="AK31" s="232">
        <v>0</v>
      </c>
      <c r="AL31" s="232">
        <v>0</v>
      </c>
      <c r="AM31" s="232">
        <v>0</v>
      </c>
      <c r="AN31" s="232">
        <v>0</v>
      </c>
      <c r="AO31" s="232">
        <v>0</v>
      </c>
      <c r="AP31" s="232">
        <v>0</v>
      </c>
      <c r="AQ31" s="232">
        <v>0</v>
      </c>
      <c r="AR31" s="232">
        <v>0</v>
      </c>
      <c r="AS31" s="232">
        <v>0</v>
      </c>
      <c r="AT31" s="232">
        <v>0</v>
      </c>
      <c r="AU31" s="232">
        <v>0</v>
      </c>
      <c r="AV31" s="232">
        <v>0</v>
      </c>
      <c r="AW31" s="232">
        <v>0</v>
      </c>
      <c r="AX31" s="232">
        <v>0</v>
      </c>
      <c r="AY31" s="232">
        <v>0</v>
      </c>
      <c r="AZ31" s="232">
        <v>0</v>
      </c>
      <c r="BA31" s="232">
        <v>0</v>
      </c>
      <c r="BB31" s="232">
        <v>0</v>
      </c>
      <c r="BC31" s="232">
        <v>0</v>
      </c>
      <c r="BD31" s="232">
        <v>0</v>
      </c>
    </row>
    <row r="32" spans="1:56">
      <c r="A32" s="748" t="s">
        <v>560</v>
      </c>
      <c r="B32" s="775" t="str">
        <f>Table8!A32</f>
        <v>ISRAEL</v>
      </c>
      <c r="C32" s="748"/>
      <c r="D32" s="748" t="s">
        <v>1222</v>
      </c>
      <c r="E32" s="621">
        <v>0</v>
      </c>
      <c r="F32" s="621">
        <v>0</v>
      </c>
      <c r="G32" s="621">
        <v>0</v>
      </c>
      <c r="H32" s="621">
        <v>0</v>
      </c>
      <c r="I32" s="621">
        <v>0</v>
      </c>
      <c r="J32" s="621">
        <v>0</v>
      </c>
      <c r="K32" s="621">
        <v>0</v>
      </c>
      <c r="L32" s="621">
        <v>0</v>
      </c>
      <c r="M32" s="621">
        <v>0</v>
      </c>
      <c r="N32" s="621">
        <v>0</v>
      </c>
      <c r="O32" s="621">
        <v>0</v>
      </c>
      <c r="P32" s="621">
        <v>0</v>
      </c>
      <c r="Q32" s="621">
        <v>0</v>
      </c>
      <c r="R32" s="621">
        <v>0</v>
      </c>
      <c r="S32" s="621">
        <v>0</v>
      </c>
      <c r="T32" s="621">
        <v>0</v>
      </c>
      <c r="U32" s="621">
        <v>0</v>
      </c>
      <c r="V32" s="621">
        <v>0</v>
      </c>
      <c r="W32" s="621">
        <v>0</v>
      </c>
      <c r="X32" s="621">
        <v>0</v>
      </c>
      <c r="Y32" s="621">
        <v>0</v>
      </c>
      <c r="Z32" s="621">
        <v>0</v>
      </c>
      <c r="AA32" s="621">
        <v>0</v>
      </c>
      <c r="AB32" s="621">
        <v>0</v>
      </c>
      <c r="AC32" s="1086" t="s">
        <v>2337</v>
      </c>
      <c r="AF32" s="779" t="e">
        <f>#REF!</f>
        <v>#REF!</v>
      </c>
      <c r="AG32" s="232">
        <v>0</v>
      </c>
      <c r="AH32" s="232">
        <v>0</v>
      </c>
      <c r="AI32" s="232">
        <v>0</v>
      </c>
      <c r="AJ32" s="232">
        <v>0</v>
      </c>
      <c r="AK32" s="232">
        <v>0</v>
      </c>
      <c r="AL32" s="232">
        <v>0</v>
      </c>
      <c r="AM32" s="232">
        <v>0</v>
      </c>
      <c r="AN32" s="232">
        <v>0</v>
      </c>
      <c r="AO32" s="232">
        <v>0</v>
      </c>
      <c r="AP32" s="232">
        <v>0</v>
      </c>
      <c r="AQ32" s="232">
        <v>0</v>
      </c>
      <c r="AR32" s="232">
        <v>0</v>
      </c>
      <c r="AS32" s="232">
        <v>0</v>
      </c>
      <c r="AT32" s="232">
        <v>0</v>
      </c>
      <c r="AU32" s="232">
        <v>0</v>
      </c>
      <c r="AV32" s="232">
        <v>0</v>
      </c>
      <c r="AW32" s="232">
        <v>0</v>
      </c>
      <c r="AX32" s="232">
        <v>0</v>
      </c>
      <c r="AY32" s="232">
        <v>0</v>
      </c>
      <c r="AZ32" s="232">
        <v>0</v>
      </c>
      <c r="BA32" s="232">
        <v>0</v>
      </c>
      <c r="BB32" s="232">
        <v>0</v>
      </c>
      <c r="BC32" s="232">
        <v>0</v>
      </c>
      <c r="BD32" s="232">
        <v>0</v>
      </c>
    </row>
    <row r="33" spans="1:56">
      <c r="A33" s="748" t="s">
        <v>560</v>
      </c>
      <c r="B33" s="775" t="str">
        <f>Table8!A33</f>
        <v>ITALY</v>
      </c>
      <c r="C33" s="748"/>
      <c r="D33" s="748" t="s">
        <v>1222</v>
      </c>
      <c r="E33" s="621">
        <v>0</v>
      </c>
      <c r="F33" s="621">
        <v>0</v>
      </c>
      <c r="G33" s="621">
        <v>0</v>
      </c>
      <c r="H33" s="621">
        <v>0</v>
      </c>
      <c r="I33" s="621">
        <v>0</v>
      </c>
      <c r="J33" s="621">
        <v>0</v>
      </c>
      <c r="K33" s="621">
        <v>0</v>
      </c>
      <c r="L33" s="621">
        <v>0</v>
      </c>
      <c r="M33" s="621">
        <v>0</v>
      </c>
      <c r="N33" s="621">
        <v>0</v>
      </c>
      <c r="O33" s="621">
        <v>0</v>
      </c>
      <c r="P33" s="621">
        <v>0</v>
      </c>
      <c r="Q33" s="621">
        <v>0</v>
      </c>
      <c r="R33" s="621">
        <v>0</v>
      </c>
      <c r="S33" s="621">
        <v>0</v>
      </c>
      <c r="T33" s="621">
        <v>0</v>
      </c>
      <c r="U33" s="621">
        <v>0</v>
      </c>
      <c r="V33" s="621">
        <v>0</v>
      </c>
      <c r="W33" s="621">
        <v>0</v>
      </c>
      <c r="X33" s="621">
        <v>0</v>
      </c>
      <c r="Y33" s="621">
        <v>0</v>
      </c>
      <c r="Z33" s="621">
        <v>0</v>
      </c>
      <c r="AA33" s="621">
        <v>0</v>
      </c>
      <c r="AB33" s="621">
        <v>0</v>
      </c>
      <c r="AC33" s="1086" t="s">
        <v>2338</v>
      </c>
      <c r="AF33" s="779" t="e">
        <f>#REF!</f>
        <v>#REF!</v>
      </c>
      <c r="AG33" s="232">
        <v>0</v>
      </c>
      <c r="AH33" s="232">
        <v>0</v>
      </c>
      <c r="AI33" s="232">
        <v>0</v>
      </c>
      <c r="AJ33" s="232">
        <v>0</v>
      </c>
      <c r="AK33" s="232">
        <v>0</v>
      </c>
      <c r="AL33" s="232">
        <v>0</v>
      </c>
      <c r="AM33" s="232">
        <v>0</v>
      </c>
      <c r="AN33" s="232">
        <v>0</v>
      </c>
      <c r="AO33" s="232">
        <v>0</v>
      </c>
      <c r="AP33" s="232">
        <v>0</v>
      </c>
      <c r="AQ33" s="232">
        <v>0</v>
      </c>
      <c r="AR33" s="232">
        <v>0</v>
      </c>
      <c r="AS33" s="232">
        <v>0</v>
      </c>
      <c r="AT33" s="232">
        <v>0</v>
      </c>
      <c r="AU33" s="232">
        <v>0</v>
      </c>
      <c r="AV33" s="232">
        <v>0</v>
      </c>
      <c r="AW33" s="232">
        <v>0</v>
      </c>
      <c r="AX33" s="232">
        <v>0</v>
      </c>
      <c r="AY33" s="232">
        <v>0</v>
      </c>
      <c r="AZ33" s="232">
        <v>0</v>
      </c>
      <c r="BA33" s="232">
        <v>0</v>
      </c>
      <c r="BB33" s="232">
        <v>0</v>
      </c>
      <c r="BC33" s="232">
        <v>0</v>
      </c>
      <c r="BD33" s="232">
        <v>0</v>
      </c>
    </row>
    <row r="34" spans="1:56">
      <c r="A34" s="748" t="s">
        <v>560</v>
      </c>
      <c r="B34" s="775" t="str">
        <f>Table8!A34</f>
        <v>JORDAN</v>
      </c>
      <c r="C34" s="748"/>
      <c r="D34" s="748" t="s">
        <v>1222</v>
      </c>
      <c r="E34" s="621">
        <v>0</v>
      </c>
      <c r="F34" s="621">
        <v>0</v>
      </c>
      <c r="G34" s="621">
        <v>0</v>
      </c>
      <c r="H34" s="621">
        <v>0</v>
      </c>
      <c r="I34" s="621">
        <v>0</v>
      </c>
      <c r="J34" s="621">
        <v>0</v>
      </c>
      <c r="K34" s="621">
        <v>0</v>
      </c>
      <c r="L34" s="621">
        <v>0</v>
      </c>
      <c r="M34" s="621">
        <v>0</v>
      </c>
      <c r="N34" s="621">
        <v>0</v>
      </c>
      <c r="O34" s="621">
        <v>0</v>
      </c>
      <c r="P34" s="621">
        <v>0</v>
      </c>
      <c r="Q34" s="621">
        <v>0</v>
      </c>
      <c r="R34" s="621">
        <v>0</v>
      </c>
      <c r="S34" s="621">
        <v>0</v>
      </c>
      <c r="T34" s="621">
        <v>0</v>
      </c>
      <c r="U34" s="621">
        <v>0</v>
      </c>
      <c r="V34" s="621">
        <v>0</v>
      </c>
      <c r="W34" s="621">
        <v>0</v>
      </c>
      <c r="X34" s="621">
        <v>0</v>
      </c>
      <c r="Y34" s="621">
        <v>0</v>
      </c>
      <c r="Z34" s="621">
        <v>0</v>
      </c>
      <c r="AA34" s="621">
        <v>0</v>
      </c>
      <c r="AB34" s="621">
        <v>0</v>
      </c>
      <c r="AC34" s="1086" t="s">
        <v>2339</v>
      </c>
      <c r="AF34" s="779" t="e">
        <f>#REF!</f>
        <v>#REF!</v>
      </c>
      <c r="AG34" s="232">
        <v>0</v>
      </c>
      <c r="AH34" s="232">
        <v>0</v>
      </c>
      <c r="AI34" s="232">
        <v>0</v>
      </c>
      <c r="AJ34" s="232">
        <v>0</v>
      </c>
      <c r="AK34" s="232">
        <v>0</v>
      </c>
      <c r="AL34" s="232">
        <v>0</v>
      </c>
      <c r="AM34" s="232">
        <v>0</v>
      </c>
      <c r="AN34" s="232">
        <v>0</v>
      </c>
      <c r="AO34" s="232">
        <v>0</v>
      </c>
      <c r="AP34" s="232">
        <v>0</v>
      </c>
      <c r="AQ34" s="232">
        <v>0</v>
      </c>
      <c r="AR34" s="232">
        <v>0</v>
      </c>
      <c r="AS34" s="232">
        <v>0</v>
      </c>
      <c r="AT34" s="232">
        <v>0</v>
      </c>
      <c r="AU34" s="232">
        <v>0</v>
      </c>
      <c r="AV34" s="232">
        <v>0</v>
      </c>
      <c r="AW34" s="232">
        <v>0</v>
      </c>
      <c r="AX34" s="232">
        <v>0</v>
      </c>
      <c r="AY34" s="232">
        <v>0</v>
      </c>
      <c r="AZ34" s="232">
        <v>0</v>
      </c>
      <c r="BA34" s="232">
        <v>0</v>
      </c>
      <c r="BB34" s="232">
        <v>0</v>
      </c>
      <c r="BC34" s="232">
        <v>0</v>
      </c>
      <c r="BD34" s="232">
        <v>0</v>
      </c>
    </row>
    <row r="35" spans="1:56">
      <c r="A35" s="748" t="s">
        <v>560</v>
      </c>
      <c r="B35" s="775" t="str">
        <f>Table8!A35</f>
        <v>KAZAKHSTAN</v>
      </c>
      <c r="C35" s="748"/>
      <c r="D35" s="748" t="s">
        <v>1222</v>
      </c>
      <c r="E35" s="621">
        <v>0</v>
      </c>
      <c r="F35" s="621">
        <v>0</v>
      </c>
      <c r="G35" s="621">
        <v>0</v>
      </c>
      <c r="H35" s="621">
        <v>0</v>
      </c>
      <c r="I35" s="621">
        <v>0</v>
      </c>
      <c r="J35" s="621">
        <v>0</v>
      </c>
      <c r="K35" s="621">
        <v>0</v>
      </c>
      <c r="L35" s="621">
        <v>0</v>
      </c>
      <c r="M35" s="621">
        <v>0</v>
      </c>
      <c r="N35" s="621">
        <v>0</v>
      </c>
      <c r="O35" s="621">
        <v>0</v>
      </c>
      <c r="P35" s="621">
        <v>0</v>
      </c>
      <c r="Q35" s="621">
        <v>0</v>
      </c>
      <c r="R35" s="621">
        <v>0</v>
      </c>
      <c r="S35" s="621">
        <v>0</v>
      </c>
      <c r="T35" s="621">
        <v>0</v>
      </c>
      <c r="U35" s="621">
        <v>0</v>
      </c>
      <c r="V35" s="621">
        <v>0</v>
      </c>
      <c r="W35" s="621">
        <v>0</v>
      </c>
      <c r="X35" s="621">
        <v>0</v>
      </c>
      <c r="Y35" s="621">
        <v>0</v>
      </c>
      <c r="Z35" s="621">
        <v>0</v>
      </c>
      <c r="AA35" s="621">
        <v>0</v>
      </c>
      <c r="AB35" s="621">
        <v>0</v>
      </c>
      <c r="AC35" s="1086" t="s">
        <v>2340</v>
      </c>
      <c r="AF35" s="779" t="e">
        <f>#REF!</f>
        <v>#REF!</v>
      </c>
      <c r="AG35" s="232">
        <v>0</v>
      </c>
      <c r="AH35" s="232">
        <v>0</v>
      </c>
      <c r="AI35" s="232">
        <v>0</v>
      </c>
      <c r="AJ35" s="232">
        <v>0</v>
      </c>
      <c r="AK35" s="232">
        <v>0</v>
      </c>
      <c r="AL35" s="232">
        <v>0</v>
      </c>
      <c r="AM35" s="232">
        <v>0</v>
      </c>
      <c r="AN35" s="232">
        <v>0</v>
      </c>
      <c r="AO35" s="232">
        <v>0</v>
      </c>
      <c r="AP35" s="232">
        <v>0</v>
      </c>
      <c r="AQ35" s="232">
        <v>0</v>
      </c>
      <c r="AR35" s="232">
        <v>0</v>
      </c>
      <c r="AS35" s="232">
        <v>0</v>
      </c>
      <c r="AT35" s="232">
        <v>0</v>
      </c>
      <c r="AU35" s="232">
        <v>0</v>
      </c>
      <c r="AV35" s="232">
        <v>0</v>
      </c>
      <c r="AW35" s="232">
        <v>0</v>
      </c>
      <c r="AX35" s="232">
        <v>0</v>
      </c>
      <c r="AY35" s="232">
        <v>0</v>
      </c>
      <c r="AZ35" s="232">
        <v>0</v>
      </c>
      <c r="BA35" s="232">
        <v>0</v>
      </c>
      <c r="BB35" s="232">
        <v>0</v>
      </c>
      <c r="BC35" s="232">
        <v>0</v>
      </c>
      <c r="BD35" s="232">
        <v>0</v>
      </c>
    </row>
    <row r="36" spans="1:56">
      <c r="A36" s="748" t="s">
        <v>560</v>
      </c>
      <c r="B36" s="775" t="str">
        <f>Table8!A36</f>
        <v>KOREA</v>
      </c>
      <c r="C36" s="748"/>
      <c r="D36" s="748" t="s">
        <v>1222</v>
      </c>
      <c r="E36" s="621">
        <v>0</v>
      </c>
      <c r="F36" s="621">
        <v>0</v>
      </c>
      <c r="G36" s="621">
        <v>0</v>
      </c>
      <c r="H36" s="621">
        <v>0</v>
      </c>
      <c r="I36" s="621">
        <v>0</v>
      </c>
      <c r="J36" s="621">
        <v>0</v>
      </c>
      <c r="K36" s="621">
        <v>0</v>
      </c>
      <c r="L36" s="621">
        <v>0</v>
      </c>
      <c r="M36" s="621">
        <v>0</v>
      </c>
      <c r="N36" s="621">
        <v>0</v>
      </c>
      <c r="O36" s="621">
        <v>0</v>
      </c>
      <c r="P36" s="621">
        <v>0</v>
      </c>
      <c r="Q36" s="621">
        <v>0</v>
      </c>
      <c r="R36" s="621">
        <v>0</v>
      </c>
      <c r="S36" s="621">
        <v>0</v>
      </c>
      <c r="T36" s="621">
        <v>0</v>
      </c>
      <c r="U36" s="621">
        <v>0</v>
      </c>
      <c r="V36" s="621">
        <v>0</v>
      </c>
      <c r="W36" s="621">
        <v>0</v>
      </c>
      <c r="X36" s="621">
        <v>0</v>
      </c>
      <c r="Y36" s="621">
        <v>0</v>
      </c>
      <c r="Z36" s="621">
        <v>0</v>
      </c>
      <c r="AA36" s="621">
        <v>0</v>
      </c>
      <c r="AB36" s="621">
        <v>0</v>
      </c>
      <c r="AC36" s="1086" t="s">
        <v>2341</v>
      </c>
      <c r="AF36" s="779" t="e">
        <f>#REF!</f>
        <v>#REF!</v>
      </c>
      <c r="AG36" s="232">
        <v>0</v>
      </c>
      <c r="AH36" s="232">
        <v>0</v>
      </c>
      <c r="AI36" s="232">
        <v>0</v>
      </c>
      <c r="AJ36" s="232">
        <v>0</v>
      </c>
      <c r="AK36" s="232">
        <v>0</v>
      </c>
      <c r="AL36" s="232">
        <v>0</v>
      </c>
      <c r="AM36" s="232">
        <v>0</v>
      </c>
      <c r="AN36" s="232">
        <v>0</v>
      </c>
      <c r="AO36" s="232">
        <v>0</v>
      </c>
      <c r="AP36" s="232">
        <v>0</v>
      </c>
      <c r="AQ36" s="232">
        <v>0</v>
      </c>
      <c r="AR36" s="232">
        <v>0</v>
      </c>
      <c r="AS36" s="232">
        <v>0</v>
      </c>
      <c r="AT36" s="232">
        <v>0</v>
      </c>
      <c r="AU36" s="232">
        <v>0</v>
      </c>
      <c r="AV36" s="232">
        <v>0</v>
      </c>
      <c r="AW36" s="232">
        <v>0</v>
      </c>
      <c r="AX36" s="232">
        <v>0</v>
      </c>
      <c r="AY36" s="232">
        <v>0</v>
      </c>
      <c r="AZ36" s="232">
        <v>0</v>
      </c>
      <c r="BA36" s="232">
        <v>0</v>
      </c>
      <c r="BB36" s="232">
        <v>0</v>
      </c>
      <c r="BC36" s="232">
        <v>0</v>
      </c>
      <c r="BD36" s="232">
        <v>0</v>
      </c>
    </row>
    <row r="37" spans="1:56">
      <c r="A37" s="748" t="s">
        <v>560</v>
      </c>
      <c r="B37" s="775" t="str">
        <f>Table8!A37</f>
        <v>KOREADPR</v>
      </c>
      <c r="C37" s="748"/>
      <c r="D37" s="748" t="s">
        <v>1222</v>
      </c>
      <c r="E37" s="621">
        <v>0</v>
      </c>
      <c r="F37" s="621">
        <v>0</v>
      </c>
      <c r="G37" s="621">
        <v>0</v>
      </c>
      <c r="H37" s="621">
        <v>0</v>
      </c>
      <c r="I37" s="621">
        <v>0</v>
      </c>
      <c r="J37" s="621">
        <v>0</v>
      </c>
      <c r="K37" s="621">
        <v>0</v>
      </c>
      <c r="L37" s="621">
        <v>0</v>
      </c>
      <c r="M37" s="621">
        <v>0</v>
      </c>
      <c r="N37" s="621">
        <v>0</v>
      </c>
      <c r="O37" s="621">
        <v>0</v>
      </c>
      <c r="P37" s="621">
        <v>0</v>
      </c>
      <c r="Q37" s="621">
        <v>0</v>
      </c>
      <c r="R37" s="621">
        <v>0</v>
      </c>
      <c r="S37" s="621">
        <v>0</v>
      </c>
      <c r="T37" s="621">
        <v>0</v>
      </c>
      <c r="U37" s="621">
        <v>0</v>
      </c>
      <c r="V37" s="621">
        <v>0</v>
      </c>
      <c r="W37" s="621">
        <v>0</v>
      </c>
      <c r="X37" s="621">
        <v>0</v>
      </c>
      <c r="Y37" s="621">
        <v>0</v>
      </c>
      <c r="Z37" s="621">
        <v>0</v>
      </c>
      <c r="AA37" s="621">
        <v>0</v>
      </c>
      <c r="AB37" s="621">
        <v>0</v>
      </c>
      <c r="AC37" s="1086" t="s">
        <v>2342</v>
      </c>
      <c r="AF37" s="779" t="e">
        <f>#REF!</f>
        <v>#REF!</v>
      </c>
      <c r="AG37" s="232">
        <v>0</v>
      </c>
      <c r="AH37" s="232">
        <v>0</v>
      </c>
      <c r="AI37" s="232">
        <v>0</v>
      </c>
      <c r="AJ37" s="232">
        <v>0</v>
      </c>
      <c r="AK37" s="232">
        <v>0</v>
      </c>
      <c r="AL37" s="232">
        <v>0</v>
      </c>
      <c r="AM37" s="232">
        <v>0</v>
      </c>
      <c r="AN37" s="232">
        <v>0</v>
      </c>
      <c r="AO37" s="232">
        <v>0</v>
      </c>
      <c r="AP37" s="232">
        <v>0</v>
      </c>
      <c r="AQ37" s="232">
        <v>0</v>
      </c>
      <c r="AR37" s="232">
        <v>0</v>
      </c>
      <c r="AS37" s="232">
        <v>0</v>
      </c>
      <c r="AT37" s="232">
        <v>0</v>
      </c>
      <c r="AU37" s="232">
        <v>0</v>
      </c>
      <c r="AV37" s="232">
        <v>0</v>
      </c>
      <c r="AW37" s="232">
        <v>0</v>
      </c>
      <c r="AX37" s="232">
        <v>0</v>
      </c>
      <c r="AY37" s="232">
        <v>0</v>
      </c>
      <c r="AZ37" s="232">
        <v>0</v>
      </c>
      <c r="BA37" s="232">
        <v>0</v>
      </c>
      <c r="BB37" s="232">
        <v>0</v>
      </c>
      <c r="BC37" s="232">
        <v>0</v>
      </c>
      <c r="BD37" s="232">
        <v>0</v>
      </c>
    </row>
    <row r="38" spans="1:56">
      <c r="A38" s="748" t="s">
        <v>560</v>
      </c>
      <c r="B38" s="775" t="str">
        <f>Table8!A38</f>
        <v>KYRGYZSTAN</v>
      </c>
      <c r="C38" s="748"/>
      <c r="D38" s="748" t="s">
        <v>1222</v>
      </c>
      <c r="E38" s="621">
        <v>0</v>
      </c>
      <c r="F38" s="621">
        <v>0</v>
      </c>
      <c r="G38" s="621">
        <v>0</v>
      </c>
      <c r="H38" s="621">
        <v>0</v>
      </c>
      <c r="I38" s="621">
        <v>0</v>
      </c>
      <c r="J38" s="621">
        <v>0</v>
      </c>
      <c r="K38" s="621">
        <v>0</v>
      </c>
      <c r="L38" s="621">
        <v>0</v>
      </c>
      <c r="M38" s="621">
        <v>0</v>
      </c>
      <c r="N38" s="621">
        <v>0</v>
      </c>
      <c r="O38" s="621">
        <v>0</v>
      </c>
      <c r="P38" s="621">
        <v>0</v>
      </c>
      <c r="Q38" s="621">
        <v>0</v>
      </c>
      <c r="R38" s="621">
        <v>0</v>
      </c>
      <c r="S38" s="621">
        <v>0</v>
      </c>
      <c r="T38" s="621">
        <v>0</v>
      </c>
      <c r="U38" s="621">
        <v>0</v>
      </c>
      <c r="V38" s="621">
        <v>0</v>
      </c>
      <c r="W38" s="621">
        <v>0</v>
      </c>
      <c r="X38" s="621">
        <v>0</v>
      </c>
      <c r="Y38" s="621">
        <v>0</v>
      </c>
      <c r="Z38" s="621">
        <v>0</v>
      </c>
      <c r="AA38" s="621">
        <v>0</v>
      </c>
      <c r="AB38" s="621">
        <v>0</v>
      </c>
      <c r="AC38" s="1086" t="s">
        <v>2343</v>
      </c>
      <c r="AF38" s="779" t="e">
        <f>#REF!</f>
        <v>#REF!</v>
      </c>
      <c r="AG38" s="232">
        <v>0</v>
      </c>
      <c r="AH38" s="232">
        <v>0</v>
      </c>
      <c r="AI38" s="232">
        <v>0</v>
      </c>
      <c r="AJ38" s="232">
        <v>0</v>
      </c>
      <c r="AK38" s="232">
        <v>0</v>
      </c>
      <c r="AL38" s="232">
        <v>0</v>
      </c>
      <c r="AM38" s="232">
        <v>0</v>
      </c>
      <c r="AN38" s="232">
        <v>0</v>
      </c>
      <c r="AO38" s="232">
        <v>0</v>
      </c>
      <c r="AP38" s="232">
        <v>0</v>
      </c>
      <c r="AQ38" s="232">
        <v>0</v>
      </c>
      <c r="AR38" s="232">
        <v>0</v>
      </c>
      <c r="AS38" s="232">
        <v>0</v>
      </c>
      <c r="AT38" s="232">
        <v>0</v>
      </c>
      <c r="AU38" s="232">
        <v>0</v>
      </c>
      <c r="AV38" s="232">
        <v>0</v>
      </c>
      <c r="AW38" s="232">
        <v>0</v>
      </c>
      <c r="AX38" s="232">
        <v>0</v>
      </c>
      <c r="AY38" s="232">
        <v>0</v>
      </c>
      <c r="AZ38" s="232">
        <v>0</v>
      </c>
      <c r="BA38" s="232">
        <v>0</v>
      </c>
      <c r="BB38" s="232">
        <v>0</v>
      </c>
      <c r="BC38" s="232">
        <v>0</v>
      </c>
      <c r="BD38" s="232">
        <v>0</v>
      </c>
    </row>
    <row r="39" spans="1:56">
      <c r="A39" s="748" t="s">
        <v>560</v>
      </c>
      <c r="B39" s="775" t="str">
        <f>Table8!A39</f>
        <v>LATVIA</v>
      </c>
      <c r="C39" s="748"/>
      <c r="D39" s="748" t="s">
        <v>1222</v>
      </c>
      <c r="E39" s="621">
        <v>0</v>
      </c>
      <c r="F39" s="621">
        <v>0</v>
      </c>
      <c r="G39" s="621">
        <v>0</v>
      </c>
      <c r="H39" s="621">
        <v>0</v>
      </c>
      <c r="I39" s="621">
        <v>0</v>
      </c>
      <c r="J39" s="621">
        <v>0</v>
      </c>
      <c r="K39" s="621">
        <v>0</v>
      </c>
      <c r="L39" s="621">
        <v>0</v>
      </c>
      <c r="M39" s="621">
        <v>0</v>
      </c>
      <c r="N39" s="621">
        <v>0</v>
      </c>
      <c r="O39" s="621">
        <v>0</v>
      </c>
      <c r="P39" s="621">
        <v>0</v>
      </c>
      <c r="Q39" s="621">
        <v>0</v>
      </c>
      <c r="R39" s="621">
        <v>0</v>
      </c>
      <c r="S39" s="621">
        <v>0</v>
      </c>
      <c r="T39" s="621">
        <v>0</v>
      </c>
      <c r="U39" s="621">
        <v>0</v>
      </c>
      <c r="V39" s="621">
        <v>0</v>
      </c>
      <c r="W39" s="621">
        <v>0</v>
      </c>
      <c r="X39" s="621">
        <v>0</v>
      </c>
      <c r="Y39" s="621">
        <v>0</v>
      </c>
      <c r="Z39" s="621">
        <v>0</v>
      </c>
      <c r="AA39" s="621">
        <v>0</v>
      </c>
      <c r="AB39" s="621">
        <v>0</v>
      </c>
      <c r="AC39" s="1086" t="s">
        <v>2344</v>
      </c>
      <c r="AF39" s="779" t="e">
        <f>#REF!</f>
        <v>#REF!</v>
      </c>
      <c r="AG39" s="232">
        <v>0</v>
      </c>
      <c r="AH39" s="232">
        <v>0</v>
      </c>
      <c r="AI39" s="232">
        <v>0</v>
      </c>
      <c r="AJ39" s="232">
        <v>0</v>
      </c>
      <c r="AK39" s="232">
        <v>0</v>
      </c>
      <c r="AL39" s="232">
        <v>0</v>
      </c>
      <c r="AM39" s="232">
        <v>0</v>
      </c>
      <c r="AN39" s="232">
        <v>0</v>
      </c>
      <c r="AO39" s="232">
        <v>0</v>
      </c>
      <c r="AP39" s="232">
        <v>0</v>
      </c>
      <c r="AQ39" s="232">
        <v>0</v>
      </c>
      <c r="AR39" s="232">
        <v>0</v>
      </c>
      <c r="AS39" s="232">
        <v>0</v>
      </c>
      <c r="AT39" s="232">
        <v>0</v>
      </c>
      <c r="AU39" s="232">
        <v>0</v>
      </c>
      <c r="AV39" s="232">
        <v>0</v>
      </c>
      <c r="AW39" s="232">
        <v>0</v>
      </c>
      <c r="AX39" s="232">
        <v>0</v>
      </c>
      <c r="AY39" s="232">
        <v>0</v>
      </c>
      <c r="AZ39" s="232">
        <v>0</v>
      </c>
      <c r="BA39" s="232">
        <v>0</v>
      </c>
      <c r="BB39" s="232">
        <v>0</v>
      </c>
      <c r="BC39" s="232">
        <v>0</v>
      </c>
      <c r="BD39" s="232">
        <v>0</v>
      </c>
    </row>
    <row r="40" spans="1:56">
      <c r="A40" s="748" t="s">
        <v>560</v>
      </c>
      <c r="B40" s="775" t="str">
        <f>Table8!A40</f>
        <v>LEBANON</v>
      </c>
      <c r="C40" s="748"/>
      <c r="D40" s="748" t="s">
        <v>1222</v>
      </c>
      <c r="E40" s="621">
        <v>0</v>
      </c>
      <c r="F40" s="621">
        <v>0</v>
      </c>
      <c r="G40" s="621">
        <v>0</v>
      </c>
      <c r="H40" s="621">
        <v>0</v>
      </c>
      <c r="I40" s="621">
        <v>0</v>
      </c>
      <c r="J40" s="621">
        <v>0</v>
      </c>
      <c r="K40" s="621">
        <v>0</v>
      </c>
      <c r="L40" s="621">
        <v>0</v>
      </c>
      <c r="M40" s="621">
        <v>0</v>
      </c>
      <c r="N40" s="621">
        <v>0</v>
      </c>
      <c r="O40" s="621">
        <v>0</v>
      </c>
      <c r="P40" s="621">
        <v>0</v>
      </c>
      <c r="Q40" s="621">
        <v>0</v>
      </c>
      <c r="R40" s="621">
        <v>0</v>
      </c>
      <c r="S40" s="621">
        <v>0</v>
      </c>
      <c r="T40" s="621">
        <v>0</v>
      </c>
      <c r="U40" s="621">
        <v>0</v>
      </c>
      <c r="V40" s="621">
        <v>0</v>
      </c>
      <c r="W40" s="621">
        <v>0</v>
      </c>
      <c r="X40" s="621">
        <v>0</v>
      </c>
      <c r="Y40" s="621">
        <v>0</v>
      </c>
      <c r="Z40" s="621">
        <v>0</v>
      </c>
      <c r="AA40" s="621">
        <v>0</v>
      </c>
      <c r="AB40" s="621">
        <v>0</v>
      </c>
      <c r="AC40" s="1086" t="s">
        <v>2345</v>
      </c>
      <c r="AF40" s="779" t="e">
        <f>#REF!</f>
        <v>#REF!</v>
      </c>
      <c r="AG40" s="232">
        <v>0</v>
      </c>
      <c r="AH40" s="232">
        <v>0</v>
      </c>
      <c r="AI40" s="232">
        <v>0</v>
      </c>
      <c r="AJ40" s="232">
        <v>0</v>
      </c>
      <c r="AK40" s="232">
        <v>0</v>
      </c>
      <c r="AL40" s="232">
        <v>0</v>
      </c>
      <c r="AM40" s="232">
        <v>0</v>
      </c>
      <c r="AN40" s="232">
        <v>0</v>
      </c>
      <c r="AO40" s="232">
        <v>0</v>
      </c>
      <c r="AP40" s="232">
        <v>0</v>
      </c>
      <c r="AQ40" s="232">
        <v>0</v>
      </c>
      <c r="AR40" s="232">
        <v>0</v>
      </c>
      <c r="AS40" s="232">
        <v>0</v>
      </c>
      <c r="AT40" s="232">
        <v>0</v>
      </c>
      <c r="AU40" s="232">
        <v>0</v>
      </c>
      <c r="AV40" s="232">
        <v>0</v>
      </c>
      <c r="AW40" s="232">
        <v>0</v>
      </c>
      <c r="AX40" s="232">
        <v>0</v>
      </c>
      <c r="AY40" s="232">
        <v>0</v>
      </c>
      <c r="AZ40" s="232">
        <v>0</v>
      </c>
      <c r="BA40" s="232">
        <v>0</v>
      </c>
      <c r="BB40" s="232">
        <v>0</v>
      </c>
      <c r="BC40" s="232">
        <v>0</v>
      </c>
      <c r="BD40" s="232">
        <v>0</v>
      </c>
    </row>
    <row r="41" spans="1:56">
      <c r="A41" s="748" t="s">
        <v>560</v>
      </c>
      <c r="B41" s="775" t="str">
        <f>Table8!A41</f>
        <v>LITHUANIA</v>
      </c>
      <c r="C41" s="748"/>
      <c r="D41" s="748" t="s">
        <v>1222</v>
      </c>
      <c r="E41" s="621">
        <v>0</v>
      </c>
      <c r="F41" s="621">
        <v>0</v>
      </c>
      <c r="G41" s="621">
        <v>0</v>
      </c>
      <c r="H41" s="621">
        <v>0</v>
      </c>
      <c r="I41" s="621">
        <v>0</v>
      </c>
      <c r="J41" s="621">
        <v>0</v>
      </c>
      <c r="K41" s="621">
        <v>0</v>
      </c>
      <c r="L41" s="621">
        <v>0</v>
      </c>
      <c r="M41" s="621">
        <v>0</v>
      </c>
      <c r="N41" s="621">
        <v>0</v>
      </c>
      <c r="O41" s="621">
        <v>0</v>
      </c>
      <c r="P41" s="621">
        <v>0</v>
      </c>
      <c r="Q41" s="621">
        <v>0</v>
      </c>
      <c r="R41" s="621">
        <v>0</v>
      </c>
      <c r="S41" s="621">
        <v>0</v>
      </c>
      <c r="T41" s="621">
        <v>0</v>
      </c>
      <c r="U41" s="621">
        <v>0</v>
      </c>
      <c r="V41" s="621">
        <v>0</v>
      </c>
      <c r="W41" s="621">
        <v>0</v>
      </c>
      <c r="X41" s="621">
        <v>0</v>
      </c>
      <c r="Y41" s="621">
        <v>0</v>
      </c>
      <c r="Z41" s="621">
        <v>0</v>
      </c>
      <c r="AA41" s="621">
        <v>0</v>
      </c>
      <c r="AB41" s="621">
        <v>0</v>
      </c>
      <c r="AC41" s="1086" t="s">
        <v>2346</v>
      </c>
      <c r="AF41" s="779" t="e">
        <f>#REF!</f>
        <v>#REF!</v>
      </c>
      <c r="AG41" s="232">
        <v>0</v>
      </c>
      <c r="AH41" s="232">
        <v>0</v>
      </c>
      <c r="AI41" s="232">
        <v>0</v>
      </c>
      <c r="AJ41" s="232">
        <v>0</v>
      </c>
      <c r="AK41" s="232">
        <v>0</v>
      </c>
      <c r="AL41" s="232">
        <v>0</v>
      </c>
      <c r="AM41" s="232">
        <v>0</v>
      </c>
      <c r="AN41" s="232">
        <v>0</v>
      </c>
      <c r="AO41" s="232">
        <v>0</v>
      </c>
      <c r="AP41" s="232">
        <v>0</v>
      </c>
      <c r="AQ41" s="232">
        <v>0</v>
      </c>
      <c r="AR41" s="232">
        <v>0</v>
      </c>
      <c r="AS41" s="232">
        <v>0</v>
      </c>
      <c r="AT41" s="232">
        <v>0</v>
      </c>
      <c r="AU41" s="232">
        <v>0</v>
      </c>
      <c r="AV41" s="232">
        <v>0</v>
      </c>
      <c r="AW41" s="232">
        <v>0</v>
      </c>
      <c r="AX41" s="232">
        <v>0</v>
      </c>
      <c r="AY41" s="232">
        <v>0</v>
      </c>
      <c r="AZ41" s="232">
        <v>0</v>
      </c>
      <c r="BA41" s="232">
        <v>0</v>
      </c>
      <c r="BB41" s="232">
        <v>0</v>
      </c>
      <c r="BC41" s="232">
        <v>0</v>
      </c>
      <c r="BD41" s="232">
        <v>0</v>
      </c>
    </row>
    <row r="42" spans="1:56">
      <c r="A42" s="748" t="s">
        <v>560</v>
      </c>
      <c r="B42" s="775" t="str">
        <f>Table8!A42</f>
        <v>LUXEMBOU</v>
      </c>
      <c r="C42" s="748"/>
      <c r="D42" s="748" t="s">
        <v>1222</v>
      </c>
      <c r="E42" s="621">
        <v>0</v>
      </c>
      <c r="F42" s="621">
        <v>0</v>
      </c>
      <c r="G42" s="621">
        <v>0</v>
      </c>
      <c r="H42" s="621">
        <v>0</v>
      </c>
      <c r="I42" s="621">
        <v>0</v>
      </c>
      <c r="J42" s="621">
        <v>0</v>
      </c>
      <c r="K42" s="621">
        <v>0</v>
      </c>
      <c r="L42" s="621">
        <v>0</v>
      </c>
      <c r="M42" s="621">
        <v>0</v>
      </c>
      <c r="N42" s="621">
        <v>0</v>
      </c>
      <c r="O42" s="621">
        <v>0</v>
      </c>
      <c r="P42" s="621">
        <v>0</v>
      </c>
      <c r="Q42" s="621">
        <v>0</v>
      </c>
      <c r="R42" s="621">
        <v>0</v>
      </c>
      <c r="S42" s="621">
        <v>0</v>
      </c>
      <c r="T42" s="621">
        <v>0</v>
      </c>
      <c r="U42" s="621">
        <v>0</v>
      </c>
      <c r="V42" s="621">
        <v>0</v>
      </c>
      <c r="W42" s="621">
        <v>0</v>
      </c>
      <c r="X42" s="621">
        <v>0</v>
      </c>
      <c r="Y42" s="621">
        <v>0</v>
      </c>
      <c r="Z42" s="621">
        <v>0</v>
      </c>
      <c r="AA42" s="621">
        <v>0</v>
      </c>
      <c r="AB42" s="621">
        <v>0</v>
      </c>
      <c r="AC42" s="1086" t="s">
        <v>2347</v>
      </c>
      <c r="AF42" s="779" t="e">
        <f>#REF!</f>
        <v>#REF!</v>
      </c>
      <c r="AG42" s="232">
        <v>0</v>
      </c>
      <c r="AH42" s="232">
        <v>0</v>
      </c>
      <c r="AI42" s="232">
        <v>0</v>
      </c>
      <c r="AJ42" s="232">
        <v>0</v>
      </c>
      <c r="AK42" s="232">
        <v>0</v>
      </c>
      <c r="AL42" s="232">
        <v>0</v>
      </c>
      <c r="AM42" s="232">
        <v>0</v>
      </c>
      <c r="AN42" s="232">
        <v>0</v>
      </c>
      <c r="AO42" s="232">
        <v>0</v>
      </c>
      <c r="AP42" s="232">
        <v>0</v>
      </c>
      <c r="AQ42" s="232">
        <v>0</v>
      </c>
      <c r="AR42" s="232">
        <v>0</v>
      </c>
      <c r="AS42" s="232">
        <v>0</v>
      </c>
      <c r="AT42" s="232">
        <v>0</v>
      </c>
      <c r="AU42" s="232">
        <v>0</v>
      </c>
      <c r="AV42" s="232">
        <v>0</v>
      </c>
      <c r="AW42" s="232">
        <v>0</v>
      </c>
      <c r="AX42" s="232">
        <v>0</v>
      </c>
      <c r="AY42" s="232">
        <v>0</v>
      </c>
      <c r="AZ42" s="232">
        <v>0</v>
      </c>
      <c r="BA42" s="232">
        <v>0</v>
      </c>
      <c r="BB42" s="232">
        <v>0</v>
      </c>
      <c r="BC42" s="232">
        <v>0</v>
      </c>
      <c r="BD42" s="232">
        <v>0</v>
      </c>
    </row>
    <row r="43" spans="1:56">
      <c r="A43" s="748" t="s">
        <v>560</v>
      </c>
      <c r="B43" s="775" t="str">
        <f>Table8!A43</f>
        <v>MALTA</v>
      </c>
      <c r="C43" s="748"/>
      <c r="D43" s="748" t="s">
        <v>1222</v>
      </c>
      <c r="E43" s="621">
        <v>0</v>
      </c>
      <c r="F43" s="621">
        <v>0</v>
      </c>
      <c r="G43" s="621">
        <v>0</v>
      </c>
      <c r="H43" s="621">
        <v>0</v>
      </c>
      <c r="I43" s="621">
        <v>0</v>
      </c>
      <c r="J43" s="621">
        <v>0</v>
      </c>
      <c r="K43" s="621">
        <v>0</v>
      </c>
      <c r="L43" s="621">
        <v>0</v>
      </c>
      <c r="M43" s="621">
        <v>0</v>
      </c>
      <c r="N43" s="621">
        <v>0</v>
      </c>
      <c r="O43" s="621">
        <v>0</v>
      </c>
      <c r="P43" s="621">
        <v>0</v>
      </c>
      <c r="Q43" s="621">
        <v>0</v>
      </c>
      <c r="R43" s="621">
        <v>0</v>
      </c>
      <c r="S43" s="621">
        <v>0</v>
      </c>
      <c r="T43" s="621">
        <v>0</v>
      </c>
      <c r="U43" s="621">
        <v>0</v>
      </c>
      <c r="V43" s="621">
        <v>0</v>
      </c>
      <c r="W43" s="621">
        <v>0</v>
      </c>
      <c r="X43" s="621">
        <v>0</v>
      </c>
      <c r="Y43" s="621">
        <v>0</v>
      </c>
      <c r="Z43" s="621">
        <v>0</v>
      </c>
      <c r="AA43" s="621">
        <v>0</v>
      </c>
      <c r="AB43" s="621">
        <v>0</v>
      </c>
      <c r="AC43" s="1086" t="s">
        <v>2348</v>
      </c>
      <c r="AF43" s="779" t="e">
        <f>#REF!</f>
        <v>#REF!</v>
      </c>
      <c r="AG43" s="232">
        <v>0</v>
      </c>
      <c r="AH43" s="232">
        <v>0</v>
      </c>
      <c r="AI43" s="232">
        <v>0</v>
      </c>
      <c r="AJ43" s="232">
        <v>0</v>
      </c>
      <c r="AK43" s="232">
        <v>0</v>
      </c>
      <c r="AL43" s="232">
        <v>0</v>
      </c>
      <c r="AM43" s="232">
        <v>0</v>
      </c>
      <c r="AN43" s="232">
        <v>0</v>
      </c>
      <c r="AO43" s="232">
        <v>0</v>
      </c>
      <c r="AP43" s="232">
        <v>0</v>
      </c>
      <c r="AQ43" s="232">
        <v>0</v>
      </c>
      <c r="AR43" s="232">
        <v>0</v>
      </c>
      <c r="AS43" s="232">
        <v>0</v>
      </c>
      <c r="AT43" s="232">
        <v>0</v>
      </c>
      <c r="AU43" s="232">
        <v>0</v>
      </c>
      <c r="AV43" s="232">
        <v>0</v>
      </c>
      <c r="AW43" s="232">
        <v>0</v>
      </c>
      <c r="AX43" s="232">
        <v>0</v>
      </c>
      <c r="AY43" s="232">
        <v>0</v>
      </c>
      <c r="AZ43" s="232">
        <v>0</v>
      </c>
      <c r="BA43" s="232">
        <v>0</v>
      </c>
      <c r="BB43" s="232">
        <v>0</v>
      </c>
      <c r="BC43" s="232">
        <v>0</v>
      </c>
      <c r="BD43" s="232">
        <v>0</v>
      </c>
    </row>
    <row r="44" spans="1:56">
      <c r="A44" s="748" t="s">
        <v>560</v>
      </c>
      <c r="B44" s="775" t="str">
        <f>Table8!A44</f>
        <v>MEXICO</v>
      </c>
      <c r="C44" s="748"/>
      <c r="D44" s="748" t="s">
        <v>1222</v>
      </c>
      <c r="E44" s="621">
        <v>0</v>
      </c>
      <c r="F44" s="621">
        <v>0</v>
      </c>
      <c r="G44" s="621">
        <v>0</v>
      </c>
      <c r="H44" s="621">
        <v>0</v>
      </c>
      <c r="I44" s="621">
        <v>0</v>
      </c>
      <c r="J44" s="621">
        <v>0</v>
      </c>
      <c r="K44" s="621">
        <v>0</v>
      </c>
      <c r="L44" s="621">
        <v>0</v>
      </c>
      <c r="M44" s="621">
        <v>0</v>
      </c>
      <c r="N44" s="621">
        <v>0</v>
      </c>
      <c r="O44" s="621">
        <v>0</v>
      </c>
      <c r="P44" s="621">
        <v>0</v>
      </c>
      <c r="Q44" s="621">
        <v>0</v>
      </c>
      <c r="R44" s="621">
        <v>0</v>
      </c>
      <c r="S44" s="621">
        <v>0</v>
      </c>
      <c r="T44" s="621">
        <v>0</v>
      </c>
      <c r="U44" s="621">
        <v>0</v>
      </c>
      <c r="V44" s="621">
        <v>0</v>
      </c>
      <c r="W44" s="621">
        <v>0</v>
      </c>
      <c r="X44" s="621">
        <v>0</v>
      </c>
      <c r="Y44" s="621">
        <v>0</v>
      </c>
      <c r="Z44" s="621">
        <v>0</v>
      </c>
      <c r="AA44" s="621">
        <v>0</v>
      </c>
      <c r="AB44" s="621">
        <v>0</v>
      </c>
      <c r="AC44" s="1086" t="s">
        <v>2349</v>
      </c>
      <c r="AF44" s="779" t="e">
        <f>#REF!</f>
        <v>#REF!</v>
      </c>
      <c r="AG44" s="232">
        <v>0</v>
      </c>
      <c r="AH44" s="232">
        <v>0</v>
      </c>
      <c r="AI44" s="232">
        <v>0</v>
      </c>
      <c r="AJ44" s="232">
        <v>0</v>
      </c>
      <c r="AK44" s="232">
        <v>0</v>
      </c>
      <c r="AL44" s="232">
        <v>0</v>
      </c>
      <c r="AM44" s="232">
        <v>0</v>
      </c>
      <c r="AN44" s="232">
        <v>0</v>
      </c>
      <c r="AO44" s="232">
        <v>0</v>
      </c>
      <c r="AP44" s="232">
        <v>0</v>
      </c>
      <c r="AQ44" s="232">
        <v>0</v>
      </c>
      <c r="AR44" s="232">
        <v>0</v>
      </c>
      <c r="AS44" s="232">
        <v>0</v>
      </c>
      <c r="AT44" s="232">
        <v>0</v>
      </c>
      <c r="AU44" s="232">
        <v>0</v>
      </c>
      <c r="AV44" s="232">
        <v>0</v>
      </c>
      <c r="AW44" s="232">
        <v>0</v>
      </c>
      <c r="AX44" s="232">
        <v>0</v>
      </c>
      <c r="AY44" s="232">
        <v>0</v>
      </c>
      <c r="AZ44" s="232">
        <v>0</v>
      </c>
      <c r="BA44" s="232">
        <v>0</v>
      </c>
      <c r="BB44" s="232">
        <v>0</v>
      </c>
      <c r="BC44" s="232">
        <v>0</v>
      </c>
      <c r="BD44" s="232">
        <v>0</v>
      </c>
    </row>
    <row r="45" spans="1:56">
      <c r="A45" s="748" t="s">
        <v>560</v>
      </c>
      <c r="B45" s="775" t="str">
        <f>Table8!A45</f>
        <v>MOLDOVA</v>
      </c>
      <c r="C45" s="748"/>
      <c r="D45" s="748" t="s">
        <v>1222</v>
      </c>
      <c r="E45" s="621">
        <v>0</v>
      </c>
      <c r="F45" s="621">
        <v>0</v>
      </c>
      <c r="G45" s="621">
        <v>0</v>
      </c>
      <c r="H45" s="621">
        <v>0</v>
      </c>
      <c r="I45" s="621">
        <v>0</v>
      </c>
      <c r="J45" s="621">
        <v>0</v>
      </c>
      <c r="K45" s="621">
        <v>0</v>
      </c>
      <c r="L45" s="621">
        <v>0</v>
      </c>
      <c r="M45" s="621">
        <v>0</v>
      </c>
      <c r="N45" s="621">
        <v>0</v>
      </c>
      <c r="O45" s="621">
        <v>0</v>
      </c>
      <c r="P45" s="621">
        <v>0</v>
      </c>
      <c r="Q45" s="621">
        <v>0</v>
      </c>
      <c r="R45" s="621">
        <v>0</v>
      </c>
      <c r="S45" s="621">
        <v>0</v>
      </c>
      <c r="T45" s="621">
        <v>0</v>
      </c>
      <c r="U45" s="621">
        <v>0</v>
      </c>
      <c r="V45" s="621">
        <v>0</v>
      </c>
      <c r="W45" s="621">
        <v>0</v>
      </c>
      <c r="X45" s="621">
        <v>0</v>
      </c>
      <c r="Y45" s="621">
        <v>0</v>
      </c>
      <c r="Z45" s="621">
        <v>0</v>
      </c>
      <c r="AA45" s="621">
        <v>0</v>
      </c>
      <c r="AB45" s="621">
        <v>0</v>
      </c>
      <c r="AC45" s="1086" t="s">
        <v>2350</v>
      </c>
      <c r="AF45" s="779" t="e">
        <f>#REF!</f>
        <v>#REF!</v>
      </c>
      <c r="AG45" s="232">
        <v>0</v>
      </c>
      <c r="AH45" s="232">
        <v>0</v>
      </c>
      <c r="AI45" s="232">
        <v>0</v>
      </c>
      <c r="AJ45" s="232">
        <v>0</v>
      </c>
      <c r="AK45" s="232">
        <v>0</v>
      </c>
      <c r="AL45" s="232">
        <v>0</v>
      </c>
      <c r="AM45" s="232">
        <v>0</v>
      </c>
      <c r="AN45" s="232">
        <v>0</v>
      </c>
      <c r="AO45" s="232">
        <v>0</v>
      </c>
      <c r="AP45" s="232">
        <v>0</v>
      </c>
      <c r="AQ45" s="232">
        <v>0</v>
      </c>
      <c r="AR45" s="232">
        <v>0</v>
      </c>
      <c r="AS45" s="232">
        <v>0</v>
      </c>
      <c r="AT45" s="232">
        <v>0</v>
      </c>
      <c r="AU45" s="232">
        <v>0</v>
      </c>
      <c r="AV45" s="232">
        <v>0</v>
      </c>
      <c r="AW45" s="232">
        <v>0</v>
      </c>
      <c r="AX45" s="232">
        <v>0</v>
      </c>
      <c r="AY45" s="232">
        <v>0</v>
      </c>
      <c r="AZ45" s="232">
        <v>0</v>
      </c>
      <c r="BA45" s="232">
        <v>0</v>
      </c>
      <c r="BB45" s="232">
        <v>0</v>
      </c>
      <c r="BC45" s="232">
        <v>0</v>
      </c>
      <c r="BD45" s="232">
        <v>0</v>
      </c>
    </row>
    <row r="46" spans="1:56">
      <c r="A46" s="748" t="s">
        <v>560</v>
      </c>
      <c r="B46" s="775" t="str">
        <f>Table8!A46</f>
        <v>MONTENEGRO</v>
      </c>
      <c r="C46" s="748"/>
      <c r="D46" s="748" t="s">
        <v>1222</v>
      </c>
      <c r="E46" s="621">
        <v>0</v>
      </c>
      <c r="F46" s="621">
        <v>0</v>
      </c>
      <c r="G46" s="621">
        <v>0</v>
      </c>
      <c r="H46" s="621">
        <v>0</v>
      </c>
      <c r="I46" s="621">
        <v>0</v>
      </c>
      <c r="J46" s="621">
        <v>0</v>
      </c>
      <c r="K46" s="621">
        <v>0</v>
      </c>
      <c r="L46" s="621">
        <v>0</v>
      </c>
      <c r="M46" s="621">
        <v>0</v>
      </c>
      <c r="N46" s="621">
        <v>0</v>
      </c>
      <c r="O46" s="621">
        <v>0</v>
      </c>
      <c r="P46" s="621">
        <v>0</v>
      </c>
      <c r="Q46" s="621">
        <v>0</v>
      </c>
      <c r="R46" s="621">
        <v>0</v>
      </c>
      <c r="S46" s="621">
        <v>0</v>
      </c>
      <c r="T46" s="621">
        <v>0</v>
      </c>
      <c r="U46" s="621">
        <v>0</v>
      </c>
      <c r="V46" s="621">
        <v>0</v>
      </c>
      <c r="W46" s="621">
        <v>0</v>
      </c>
      <c r="X46" s="621">
        <v>0</v>
      </c>
      <c r="Y46" s="621">
        <v>0</v>
      </c>
      <c r="Z46" s="621">
        <v>0</v>
      </c>
      <c r="AA46" s="621">
        <v>0</v>
      </c>
      <c r="AB46" s="621">
        <v>0</v>
      </c>
      <c r="AC46" s="1086" t="s">
        <v>2351</v>
      </c>
      <c r="AF46" s="779" t="e">
        <f>#REF!</f>
        <v>#REF!</v>
      </c>
      <c r="AG46" s="232">
        <v>0</v>
      </c>
      <c r="AH46" s="232">
        <v>0</v>
      </c>
      <c r="AI46" s="232">
        <v>0</v>
      </c>
      <c r="AJ46" s="232">
        <v>0</v>
      </c>
      <c r="AK46" s="232">
        <v>0</v>
      </c>
      <c r="AL46" s="232">
        <v>0</v>
      </c>
      <c r="AM46" s="232">
        <v>0</v>
      </c>
      <c r="AN46" s="232">
        <v>0</v>
      </c>
      <c r="AO46" s="232">
        <v>0</v>
      </c>
      <c r="AP46" s="232">
        <v>0</v>
      </c>
      <c r="AQ46" s="232">
        <v>0</v>
      </c>
      <c r="AR46" s="232">
        <v>0</v>
      </c>
      <c r="AS46" s="232">
        <v>0</v>
      </c>
      <c r="AT46" s="232">
        <v>0</v>
      </c>
      <c r="AU46" s="232">
        <v>0</v>
      </c>
      <c r="AV46" s="232">
        <v>0</v>
      </c>
      <c r="AW46" s="232">
        <v>0</v>
      </c>
      <c r="AX46" s="232">
        <v>0</v>
      </c>
      <c r="AY46" s="232">
        <v>0</v>
      </c>
      <c r="AZ46" s="232">
        <v>0</v>
      </c>
      <c r="BA46" s="232">
        <v>0</v>
      </c>
      <c r="BB46" s="232">
        <v>0</v>
      </c>
      <c r="BC46" s="232">
        <v>0</v>
      </c>
      <c r="BD46" s="232">
        <v>0</v>
      </c>
    </row>
    <row r="47" spans="1:56">
      <c r="A47" s="748" t="s">
        <v>560</v>
      </c>
      <c r="B47" s="775" t="str">
        <f>Table8!A47</f>
        <v>NETHLAND</v>
      </c>
      <c r="C47" s="748"/>
      <c r="D47" s="748" t="s">
        <v>1222</v>
      </c>
      <c r="E47" s="621">
        <v>0</v>
      </c>
      <c r="F47" s="621">
        <v>0</v>
      </c>
      <c r="G47" s="621">
        <v>0</v>
      </c>
      <c r="H47" s="621">
        <v>0</v>
      </c>
      <c r="I47" s="621">
        <v>0</v>
      </c>
      <c r="J47" s="621">
        <v>0</v>
      </c>
      <c r="K47" s="621">
        <v>0</v>
      </c>
      <c r="L47" s="621">
        <v>0</v>
      </c>
      <c r="M47" s="621">
        <v>0</v>
      </c>
      <c r="N47" s="621">
        <v>0</v>
      </c>
      <c r="O47" s="621">
        <v>0</v>
      </c>
      <c r="P47" s="621">
        <v>0</v>
      </c>
      <c r="Q47" s="621">
        <v>0</v>
      </c>
      <c r="R47" s="621">
        <v>0</v>
      </c>
      <c r="S47" s="621">
        <v>0</v>
      </c>
      <c r="T47" s="621">
        <v>0</v>
      </c>
      <c r="U47" s="621">
        <v>0</v>
      </c>
      <c r="V47" s="621">
        <v>0</v>
      </c>
      <c r="W47" s="621">
        <v>0</v>
      </c>
      <c r="X47" s="621">
        <v>0</v>
      </c>
      <c r="Y47" s="621">
        <v>0</v>
      </c>
      <c r="Z47" s="621">
        <v>0</v>
      </c>
      <c r="AA47" s="621">
        <v>0</v>
      </c>
      <c r="AB47" s="621">
        <v>0</v>
      </c>
      <c r="AC47" s="1086" t="s">
        <v>2352</v>
      </c>
      <c r="AF47" s="779" t="e">
        <f>#REF!</f>
        <v>#REF!</v>
      </c>
      <c r="AG47" s="232">
        <v>0</v>
      </c>
      <c r="AH47" s="232">
        <v>0</v>
      </c>
      <c r="AI47" s="232">
        <v>0</v>
      </c>
      <c r="AJ47" s="232">
        <v>0</v>
      </c>
      <c r="AK47" s="232">
        <v>0</v>
      </c>
      <c r="AL47" s="232">
        <v>0</v>
      </c>
      <c r="AM47" s="232">
        <v>0</v>
      </c>
      <c r="AN47" s="232">
        <v>0</v>
      </c>
      <c r="AO47" s="232">
        <v>0</v>
      </c>
      <c r="AP47" s="232">
        <v>0</v>
      </c>
      <c r="AQ47" s="232">
        <v>0</v>
      </c>
      <c r="AR47" s="232">
        <v>0</v>
      </c>
      <c r="AS47" s="232">
        <v>0</v>
      </c>
      <c r="AT47" s="232">
        <v>0</v>
      </c>
      <c r="AU47" s="232">
        <v>0</v>
      </c>
      <c r="AV47" s="232">
        <v>0</v>
      </c>
      <c r="AW47" s="232">
        <v>0</v>
      </c>
      <c r="AX47" s="232">
        <v>0</v>
      </c>
      <c r="AY47" s="232">
        <v>0</v>
      </c>
      <c r="AZ47" s="232">
        <v>0</v>
      </c>
      <c r="BA47" s="232">
        <v>0</v>
      </c>
      <c r="BB47" s="232">
        <v>0</v>
      </c>
      <c r="BC47" s="232">
        <v>0</v>
      </c>
      <c r="BD47" s="232">
        <v>0</v>
      </c>
    </row>
    <row r="48" spans="1:56">
      <c r="A48" s="748" t="s">
        <v>560</v>
      </c>
      <c r="B48" s="775" t="str">
        <f>Table8!A48</f>
        <v>NORWAY</v>
      </c>
      <c r="C48" s="748"/>
      <c r="D48" s="748" t="s">
        <v>1222</v>
      </c>
      <c r="E48" s="621">
        <v>0</v>
      </c>
      <c r="F48" s="621">
        <v>0</v>
      </c>
      <c r="G48" s="621">
        <v>0</v>
      </c>
      <c r="H48" s="621">
        <v>0</v>
      </c>
      <c r="I48" s="621">
        <v>0</v>
      </c>
      <c r="J48" s="621">
        <v>0</v>
      </c>
      <c r="K48" s="621">
        <v>0</v>
      </c>
      <c r="L48" s="621">
        <v>0</v>
      </c>
      <c r="M48" s="621">
        <v>0</v>
      </c>
      <c r="N48" s="621">
        <v>0</v>
      </c>
      <c r="O48" s="621">
        <v>0</v>
      </c>
      <c r="P48" s="621">
        <v>0</v>
      </c>
      <c r="Q48" s="621">
        <v>0</v>
      </c>
      <c r="R48" s="621">
        <v>0</v>
      </c>
      <c r="S48" s="621">
        <v>0</v>
      </c>
      <c r="T48" s="621">
        <v>0</v>
      </c>
      <c r="U48" s="621">
        <v>0</v>
      </c>
      <c r="V48" s="621">
        <v>0</v>
      </c>
      <c r="W48" s="621">
        <v>0</v>
      </c>
      <c r="X48" s="621">
        <v>0</v>
      </c>
      <c r="Y48" s="621">
        <v>0</v>
      </c>
      <c r="Z48" s="621">
        <v>0</v>
      </c>
      <c r="AA48" s="621">
        <v>0</v>
      </c>
      <c r="AB48" s="621">
        <v>0</v>
      </c>
      <c r="AC48" s="1086" t="s">
        <v>2353</v>
      </c>
      <c r="AF48" s="779" t="e">
        <f>#REF!</f>
        <v>#REF!</v>
      </c>
      <c r="AG48" s="232">
        <v>0</v>
      </c>
      <c r="AH48" s="232">
        <v>0</v>
      </c>
      <c r="AI48" s="232">
        <v>0</v>
      </c>
      <c r="AJ48" s="232">
        <v>0</v>
      </c>
      <c r="AK48" s="232">
        <v>0</v>
      </c>
      <c r="AL48" s="232">
        <v>0</v>
      </c>
      <c r="AM48" s="232">
        <v>0</v>
      </c>
      <c r="AN48" s="232">
        <v>0</v>
      </c>
      <c r="AO48" s="232">
        <v>0</v>
      </c>
      <c r="AP48" s="232">
        <v>0</v>
      </c>
      <c r="AQ48" s="232">
        <v>0</v>
      </c>
      <c r="AR48" s="232">
        <v>0</v>
      </c>
      <c r="AS48" s="232">
        <v>0</v>
      </c>
      <c r="AT48" s="232">
        <v>0</v>
      </c>
      <c r="AU48" s="232">
        <v>0</v>
      </c>
      <c r="AV48" s="232">
        <v>0</v>
      </c>
      <c r="AW48" s="232">
        <v>0</v>
      </c>
      <c r="AX48" s="232">
        <v>0</v>
      </c>
      <c r="AY48" s="232">
        <v>0</v>
      </c>
      <c r="AZ48" s="232">
        <v>0</v>
      </c>
      <c r="BA48" s="232">
        <v>0</v>
      </c>
      <c r="BB48" s="232">
        <v>0</v>
      </c>
      <c r="BC48" s="232">
        <v>0</v>
      </c>
      <c r="BD48" s="232">
        <v>0</v>
      </c>
    </row>
    <row r="49" spans="1:56">
      <c r="A49" s="748" t="s">
        <v>560</v>
      </c>
      <c r="B49" s="775" t="str">
        <f>Table8!A49</f>
        <v>PERU</v>
      </c>
      <c r="C49" s="748"/>
      <c r="D49" s="748" t="s">
        <v>1222</v>
      </c>
      <c r="E49" s="621">
        <v>0</v>
      </c>
      <c r="F49" s="621">
        <v>0</v>
      </c>
      <c r="G49" s="621">
        <v>0</v>
      </c>
      <c r="H49" s="621">
        <v>0</v>
      </c>
      <c r="I49" s="621">
        <v>0</v>
      </c>
      <c r="J49" s="621">
        <v>0</v>
      </c>
      <c r="K49" s="621">
        <v>0</v>
      </c>
      <c r="L49" s="621">
        <v>0</v>
      </c>
      <c r="M49" s="621">
        <v>0</v>
      </c>
      <c r="N49" s="621">
        <v>0</v>
      </c>
      <c r="O49" s="621">
        <v>0</v>
      </c>
      <c r="P49" s="621">
        <v>0</v>
      </c>
      <c r="Q49" s="621">
        <v>0</v>
      </c>
      <c r="R49" s="621">
        <v>0</v>
      </c>
      <c r="S49" s="621">
        <v>0</v>
      </c>
      <c r="T49" s="621">
        <v>0</v>
      </c>
      <c r="U49" s="621">
        <v>0</v>
      </c>
      <c r="V49" s="621">
        <v>0</v>
      </c>
      <c r="W49" s="621">
        <v>0</v>
      </c>
      <c r="X49" s="621">
        <v>0</v>
      </c>
      <c r="Y49" s="621">
        <v>0</v>
      </c>
      <c r="Z49" s="621">
        <v>0</v>
      </c>
      <c r="AA49" s="621">
        <v>0</v>
      </c>
      <c r="AB49" s="621">
        <v>0</v>
      </c>
      <c r="AC49" s="1086" t="s">
        <v>2354</v>
      </c>
      <c r="AF49" s="779" t="e">
        <f>#REF!</f>
        <v>#REF!</v>
      </c>
      <c r="AG49" s="232">
        <v>0</v>
      </c>
      <c r="AH49" s="232">
        <v>0</v>
      </c>
      <c r="AI49" s="232">
        <v>0</v>
      </c>
      <c r="AJ49" s="232">
        <v>0</v>
      </c>
      <c r="AK49" s="232">
        <v>0</v>
      </c>
      <c r="AL49" s="232">
        <v>0</v>
      </c>
      <c r="AM49" s="232">
        <v>0</v>
      </c>
      <c r="AN49" s="232">
        <v>0</v>
      </c>
      <c r="AO49" s="232">
        <v>0</v>
      </c>
      <c r="AP49" s="232">
        <v>0</v>
      </c>
      <c r="AQ49" s="232">
        <v>0</v>
      </c>
      <c r="AR49" s="232">
        <v>0</v>
      </c>
      <c r="AS49" s="232">
        <v>0</v>
      </c>
      <c r="AT49" s="232">
        <v>0</v>
      </c>
      <c r="AU49" s="232">
        <v>0</v>
      </c>
      <c r="AV49" s="232">
        <v>0</v>
      </c>
      <c r="AW49" s="232">
        <v>0</v>
      </c>
      <c r="AX49" s="232">
        <v>0</v>
      </c>
      <c r="AY49" s="232">
        <v>0</v>
      </c>
      <c r="AZ49" s="232">
        <v>0</v>
      </c>
      <c r="BA49" s="232">
        <v>0</v>
      </c>
      <c r="BB49" s="232">
        <v>0</v>
      </c>
      <c r="BC49" s="232">
        <v>0</v>
      </c>
      <c r="BD49" s="232">
        <v>0</v>
      </c>
    </row>
    <row r="50" spans="1:56">
      <c r="A50" s="748" t="s">
        <v>560</v>
      </c>
      <c r="B50" s="775" t="str">
        <f>Table8!A50</f>
        <v>POLAND</v>
      </c>
      <c r="C50" s="748"/>
      <c r="D50" s="748" t="s">
        <v>1222</v>
      </c>
      <c r="E50" s="621">
        <v>0</v>
      </c>
      <c r="F50" s="621">
        <v>0</v>
      </c>
      <c r="G50" s="621">
        <v>0</v>
      </c>
      <c r="H50" s="621">
        <v>0</v>
      </c>
      <c r="I50" s="621">
        <v>0</v>
      </c>
      <c r="J50" s="621">
        <v>0</v>
      </c>
      <c r="K50" s="621">
        <v>0</v>
      </c>
      <c r="L50" s="621">
        <v>0</v>
      </c>
      <c r="M50" s="621">
        <v>0</v>
      </c>
      <c r="N50" s="621">
        <v>0</v>
      </c>
      <c r="O50" s="621">
        <v>0</v>
      </c>
      <c r="P50" s="621">
        <v>0</v>
      </c>
      <c r="Q50" s="621">
        <v>0</v>
      </c>
      <c r="R50" s="621">
        <v>0</v>
      </c>
      <c r="S50" s="621">
        <v>0</v>
      </c>
      <c r="T50" s="621">
        <v>0</v>
      </c>
      <c r="U50" s="621">
        <v>0</v>
      </c>
      <c r="V50" s="621">
        <v>0</v>
      </c>
      <c r="W50" s="621">
        <v>0</v>
      </c>
      <c r="X50" s="621">
        <v>0</v>
      </c>
      <c r="Y50" s="621">
        <v>0</v>
      </c>
      <c r="Z50" s="621">
        <v>0</v>
      </c>
      <c r="AA50" s="621">
        <v>0</v>
      </c>
      <c r="AB50" s="621">
        <v>0</v>
      </c>
      <c r="AC50" s="1086" t="s">
        <v>2355</v>
      </c>
      <c r="AF50" s="779" t="e">
        <f>#REF!</f>
        <v>#REF!</v>
      </c>
      <c r="AG50" s="232">
        <v>0</v>
      </c>
      <c r="AH50" s="232">
        <v>0</v>
      </c>
      <c r="AI50" s="232">
        <v>0</v>
      </c>
      <c r="AJ50" s="232">
        <v>0</v>
      </c>
      <c r="AK50" s="232">
        <v>0</v>
      </c>
      <c r="AL50" s="232">
        <v>0</v>
      </c>
      <c r="AM50" s="232">
        <v>0</v>
      </c>
      <c r="AN50" s="232">
        <v>0</v>
      </c>
      <c r="AO50" s="232">
        <v>0</v>
      </c>
      <c r="AP50" s="232">
        <v>0</v>
      </c>
      <c r="AQ50" s="232">
        <v>0</v>
      </c>
      <c r="AR50" s="232">
        <v>0</v>
      </c>
      <c r="AS50" s="232">
        <v>0</v>
      </c>
      <c r="AT50" s="232">
        <v>0</v>
      </c>
      <c r="AU50" s="232">
        <v>0</v>
      </c>
      <c r="AV50" s="232">
        <v>0</v>
      </c>
      <c r="AW50" s="232">
        <v>0</v>
      </c>
      <c r="AX50" s="232">
        <v>0</v>
      </c>
      <c r="AY50" s="232">
        <v>0</v>
      </c>
      <c r="AZ50" s="232">
        <v>0</v>
      </c>
      <c r="BA50" s="232">
        <v>0</v>
      </c>
      <c r="BB50" s="232">
        <v>0</v>
      </c>
      <c r="BC50" s="232">
        <v>0</v>
      </c>
      <c r="BD50" s="232">
        <v>0</v>
      </c>
    </row>
    <row r="51" spans="1:56">
      <c r="A51" s="748" t="s">
        <v>560</v>
      </c>
      <c r="B51" s="775" t="str">
        <f>Table8!A51</f>
        <v>PORTUGAL</v>
      </c>
      <c r="C51" s="748"/>
      <c r="D51" s="748" t="s">
        <v>1222</v>
      </c>
      <c r="E51" s="621">
        <v>0</v>
      </c>
      <c r="F51" s="621">
        <v>0</v>
      </c>
      <c r="G51" s="621">
        <v>0</v>
      </c>
      <c r="H51" s="621">
        <v>0</v>
      </c>
      <c r="I51" s="621">
        <v>0</v>
      </c>
      <c r="J51" s="621">
        <v>0</v>
      </c>
      <c r="K51" s="621">
        <v>0</v>
      </c>
      <c r="L51" s="621">
        <v>0</v>
      </c>
      <c r="M51" s="621">
        <v>0</v>
      </c>
      <c r="N51" s="621">
        <v>0</v>
      </c>
      <c r="O51" s="621">
        <v>0</v>
      </c>
      <c r="P51" s="621">
        <v>0</v>
      </c>
      <c r="Q51" s="621">
        <v>0</v>
      </c>
      <c r="R51" s="621">
        <v>0</v>
      </c>
      <c r="S51" s="621">
        <v>0</v>
      </c>
      <c r="T51" s="621">
        <v>0</v>
      </c>
      <c r="U51" s="621">
        <v>0</v>
      </c>
      <c r="V51" s="621">
        <v>0</v>
      </c>
      <c r="W51" s="621">
        <v>0</v>
      </c>
      <c r="X51" s="621">
        <v>0</v>
      </c>
      <c r="Y51" s="621">
        <v>0</v>
      </c>
      <c r="Z51" s="621">
        <v>0</v>
      </c>
      <c r="AA51" s="621">
        <v>0</v>
      </c>
      <c r="AB51" s="621">
        <v>0</v>
      </c>
      <c r="AC51" s="1086" t="s">
        <v>2356</v>
      </c>
      <c r="AF51" s="779" t="e">
        <f>#REF!</f>
        <v>#REF!</v>
      </c>
      <c r="AG51" s="232">
        <v>0</v>
      </c>
      <c r="AH51" s="232">
        <v>0</v>
      </c>
      <c r="AI51" s="232">
        <v>0</v>
      </c>
      <c r="AJ51" s="232">
        <v>0</v>
      </c>
      <c r="AK51" s="232">
        <v>0</v>
      </c>
      <c r="AL51" s="232">
        <v>0</v>
      </c>
      <c r="AM51" s="232">
        <v>0</v>
      </c>
      <c r="AN51" s="232">
        <v>0</v>
      </c>
      <c r="AO51" s="232">
        <v>0</v>
      </c>
      <c r="AP51" s="232">
        <v>0</v>
      </c>
      <c r="AQ51" s="232">
        <v>0</v>
      </c>
      <c r="AR51" s="232">
        <v>0</v>
      </c>
      <c r="AS51" s="232">
        <v>0</v>
      </c>
      <c r="AT51" s="232">
        <v>0</v>
      </c>
      <c r="AU51" s="232">
        <v>0</v>
      </c>
      <c r="AV51" s="232">
        <v>0</v>
      </c>
      <c r="AW51" s="232">
        <v>0</v>
      </c>
      <c r="AX51" s="232">
        <v>0</v>
      </c>
      <c r="AY51" s="232">
        <v>0</v>
      </c>
      <c r="AZ51" s="232">
        <v>0</v>
      </c>
      <c r="BA51" s="232">
        <v>0</v>
      </c>
      <c r="BB51" s="232">
        <v>0</v>
      </c>
      <c r="BC51" s="232">
        <v>0</v>
      </c>
      <c r="BD51" s="232">
        <v>0</v>
      </c>
    </row>
    <row r="52" spans="1:56">
      <c r="A52" s="748" t="s">
        <v>560</v>
      </c>
      <c r="B52" s="775" t="str">
        <f>Table8!A52</f>
        <v>ROMANIA</v>
      </c>
      <c r="C52" s="748"/>
      <c r="D52" s="748" t="s">
        <v>1222</v>
      </c>
      <c r="E52" s="621">
        <v>0</v>
      </c>
      <c r="F52" s="621">
        <v>0</v>
      </c>
      <c r="G52" s="621">
        <v>0</v>
      </c>
      <c r="H52" s="621">
        <v>0</v>
      </c>
      <c r="I52" s="621">
        <v>0</v>
      </c>
      <c r="J52" s="621">
        <v>0</v>
      </c>
      <c r="K52" s="621">
        <v>0</v>
      </c>
      <c r="L52" s="621">
        <v>0</v>
      </c>
      <c r="M52" s="621">
        <v>0</v>
      </c>
      <c r="N52" s="621">
        <v>0</v>
      </c>
      <c r="O52" s="621">
        <v>0</v>
      </c>
      <c r="P52" s="621">
        <v>0</v>
      </c>
      <c r="Q52" s="621">
        <v>0</v>
      </c>
      <c r="R52" s="621">
        <v>0</v>
      </c>
      <c r="S52" s="621">
        <v>0</v>
      </c>
      <c r="T52" s="621">
        <v>0</v>
      </c>
      <c r="U52" s="621">
        <v>0</v>
      </c>
      <c r="V52" s="621">
        <v>0</v>
      </c>
      <c r="W52" s="621">
        <v>0</v>
      </c>
      <c r="X52" s="621">
        <v>0</v>
      </c>
      <c r="Y52" s="621">
        <v>0</v>
      </c>
      <c r="Z52" s="621">
        <v>0</v>
      </c>
      <c r="AA52" s="621">
        <v>0</v>
      </c>
      <c r="AB52" s="621">
        <v>0</v>
      </c>
      <c r="AC52" s="1086" t="s">
        <v>2357</v>
      </c>
      <c r="AF52" s="779" t="e">
        <f>#REF!</f>
        <v>#REF!</v>
      </c>
      <c r="AG52" s="232">
        <v>0</v>
      </c>
      <c r="AH52" s="232">
        <v>0</v>
      </c>
      <c r="AI52" s="232">
        <v>0</v>
      </c>
      <c r="AJ52" s="232">
        <v>0</v>
      </c>
      <c r="AK52" s="232">
        <v>0</v>
      </c>
      <c r="AL52" s="232">
        <v>0</v>
      </c>
      <c r="AM52" s="232">
        <v>0</v>
      </c>
      <c r="AN52" s="232">
        <v>0</v>
      </c>
      <c r="AO52" s="232">
        <v>0</v>
      </c>
      <c r="AP52" s="232">
        <v>0</v>
      </c>
      <c r="AQ52" s="232">
        <v>0</v>
      </c>
      <c r="AR52" s="232">
        <v>0</v>
      </c>
      <c r="AS52" s="232">
        <v>0</v>
      </c>
      <c r="AT52" s="232">
        <v>0</v>
      </c>
      <c r="AU52" s="232">
        <v>0</v>
      </c>
      <c r="AV52" s="232">
        <v>0</v>
      </c>
      <c r="AW52" s="232">
        <v>0</v>
      </c>
      <c r="AX52" s="232">
        <v>0</v>
      </c>
      <c r="AY52" s="232">
        <v>0</v>
      </c>
      <c r="AZ52" s="232">
        <v>0</v>
      </c>
      <c r="BA52" s="232">
        <v>0</v>
      </c>
      <c r="BB52" s="232">
        <v>0</v>
      </c>
      <c r="BC52" s="232">
        <v>0</v>
      </c>
      <c r="BD52" s="232">
        <v>0</v>
      </c>
    </row>
    <row r="53" spans="1:56">
      <c r="A53" s="748" t="s">
        <v>560</v>
      </c>
      <c r="B53" s="775" t="str">
        <f>Table8!A53</f>
        <v>RUSSIA</v>
      </c>
      <c r="C53" s="748"/>
      <c r="D53" s="748" t="s">
        <v>1222</v>
      </c>
      <c r="E53" s="621">
        <v>0</v>
      </c>
      <c r="F53" s="621">
        <v>0</v>
      </c>
      <c r="G53" s="621">
        <v>0</v>
      </c>
      <c r="H53" s="621">
        <v>0</v>
      </c>
      <c r="I53" s="621">
        <v>0</v>
      </c>
      <c r="J53" s="621">
        <v>0</v>
      </c>
      <c r="K53" s="621">
        <v>0</v>
      </c>
      <c r="L53" s="621">
        <v>0</v>
      </c>
      <c r="M53" s="621">
        <v>0</v>
      </c>
      <c r="N53" s="621">
        <v>0</v>
      </c>
      <c r="O53" s="621">
        <v>0</v>
      </c>
      <c r="P53" s="621">
        <v>0</v>
      </c>
      <c r="Q53" s="621">
        <v>0</v>
      </c>
      <c r="R53" s="621">
        <v>0</v>
      </c>
      <c r="S53" s="621">
        <v>0</v>
      </c>
      <c r="T53" s="621">
        <v>0</v>
      </c>
      <c r="U53" s="621">
        <v>0</v>
      </c>
      <c r="V53" s="621">
        <v>0</v>
      </c>
      <c r="W53" s="621">
        <v>0</v>
      </c>
      <c r="X53" s="621">
        <v>0</v>
      </c>
      <c r="Y53" s="621">
        <v>0</v>
      </c>
      <c r="Z53" s="621">
        <v>0</v>
      </c>
      <c r="AA53" s="621">
        <v>0</v>
      </c>
      <c r="AB53" s="621">
        <v>0</v>
      </c>
      <c r="AC53" s="1086" t="s">
        <v>2358</v>
      </c>
      <c r="AF53" s="779" t="e">
        <f>#REF!</f>
        <v>#REF!</v>
      </c>
      <c r="AG53" s="232">
        <v>0</v>
      </c>
      <c r="AH53" s="232">
        <v>0</v>
      </c>
      <c r="AI53" s="232">
        <v>0</v>
      </c>
      <c r="AJ53" s="232">
        <v>0</v>
      </c>
      <c r="AK53" s="232">
        <v>0</v>
      </c>
      <c r="AL53" s="232">
        <v>0</v>
      </c>
      <c r="AM53" s="232">
        <v>0</v>
      </c>
      <c r="AN53" s="232">
        <v>0</v>
      </c>
      <c r="AO53" s="232">
        <v>0</v>
      </c>
      <c r="AP53" s="232">
        <v>0</v>
      </c>
      <c r="AQ53" s="232">
        <v>0</v>
      </c>
      <c r="AR53" s="232">
        <v>0</v>
      </c>
      <c r="AS53" s="232">
        <v>0</v>
      </c>
      <c r="AT53" s="232">
        <v>0</v>
      </c>
      <c r="AU53" s="232">
        <v>0</v>
      </c>
      <c r="AV53" s="232">
        <v>0</v>
      </c>
      <c r="AW53" s="232">
        <v>0</v>
      </c>
      <c r="AX53" s="232">
        <v>0</v>
      </c>
      <c r="AY53" s="232">
        <v>0</v>
      </c>
      <c r="AZ53" s="232">
        <v>0</v>
      </c>
      <c r="BA53" s="232">
        <v>0</v>
      </c>
      <c r="BB53" s="232">
        <v>0</v>
      </c>
      <c r="BC53" s="232">
        <v>0</v>
      </c>
      <c r="BD53" s="232">
        <v>0</v>
      </c>
    </row>
    <row r="54" spans="1:56">
      <c r="A54" s="748" t="s">
        <v>560</v>
      </c>
      <c r="B54" s="775" t="str">
        <f>Table8!A54</f>
        <v>SERBIA</v>
      </c>
      <c r="C54" s="748"/>
      <c r="D54" s="748" t="s">
        <v>1222</v>
      </c>
      <c r="E54" s="621">
        <v>0</v>
      </c>
      <c r="F54" s="621">
        <v>0</v>
      </c>
      <c r="G54" s="621">
        <v>0</v>
      </c>
      <c r="H54" s="621">
        <v>0</v>
      </c>
      <c r="I54" s="621">
        <v>0</v>
      </c>
      <c r="J54" s="621">
        <v>0</v>
      </c>
      <c r="K54" s="621">
        <v>0</v>
      </c>
      <c r="L54" s="621">
        <v>0</v>
      </c>
      <c r="M54" s="621">
        <v>0</v>
      </c>
      <c r="N54" s="621">
        <v>0</v>
      </c>
      <c r="O54" s="621">
        <v>0</v>
      </c>
      <c r="P54" s="621">
        <v>0</v>
      </c>
      <c r="Q54" s="621">
        <v>0</v>
      </c>
      <c r="R54" s="621">
        <v>0</v>
      </c>
      <c r="S54" s="621">
        <v>0</v>
      </c>
      <c r="T54" s="621">
        <v>0</v>
      </c>
      <c r="U54" s="621">
        <v>0</v>
      </c>
      <c r="V54" s="621">
        <v>0</v>
      </c>
      <c r="W54" s="621">
        <v>0</v>
      </c>
      <c r="X54" s="621">
        <v>0</v>
      </c>
      <c r="Y54" s="621">
        <v>0</v>
      </c>
      <c r="Z54" s="621">
        <v>0</v>
      </c>
      <c r="AA54" s="621">
        <v>0</v>
      </c>
      <c r="AB54" s="621">
        <v>0</v>
      </c>
      <c r="AC54" s="1086" t="s">
        <v>2359</v>
      </c>
      <c r="AF54" s="779" t="e">
        <f>#REF!</f>
        <v>#REF!</v>
      </c>
      <c r="AG54" s="232">
        <v>0</v>
      </c>
      <c r="AH54" s="232">
        <v>0</v>
      </c>
      <c r="AI54" s="232">
        <v>0</v>
      </c>
      <c r="AJ54" s="232">
        <v>0</v>
      </c>
      <c r="AK54" s="232">
        <v>0</v>
      </c>
      <c r="AL54" s="232">
        <v>0</v>
      </c>
      <c r="AM54" s="232">
        <v>0</v>
      </c>
      <c r="AN54" s="232">
        <v>0</v>
      </c>
      <c r="AO54" s="232">
        <v>0</v>
      </c>
      <c r="AP54" s="232">
        <v>0</v>
      </c>
      <c r="AQ54" s="232">
        <v>0</v>
      </c>
      <c r="AR54" s="232">
        <v>0</v>
      </c>
      <c r="AS54" s="232">
        <v>0</v>
      </c>
      <c r="AT54" s="232">
        <v>0</v>
      </c>
      <c r="AU54" s="232">
        <v>0</v>
      </c>
      <c r="AV54" s="232">
        <v>0</v>
      </c>
      <c r="AW54" s="232">
        <v>0</v>
      </c>
      <c r="AX54" s="232">
        <v>0</v>
      </c>
      <c r="AY54" s="232">
        <v>0</v>
      </c>
      <c r="AZ54" s="232">
        <v>0</v>
      </c>
      <c r="BA54" s="232">
        <v>0</v>
      </c>
      <c r="BB54" s="232">
        <v>0</v>
      </c>
      <c r="BC54" s="232">
        <v>0</v>
      </c>
      <c r="BD54" s="232">
        <v>0</v>
      </c>
    </row>
    <row r="55" spans="1:56">
      <c r="A55" s="748" t="s">
        <v>560</v>
      </c>
      <c r="B55" s="775" t="str">
        <f>Table8!A55</f>
        <v>SLOVAKIA</v>
      </c>
      <c r="C55" s="748"/>
      <c r="D55" s="748" t="s">
        <v>1222</v>
      </c>
      <c r="E55" s="621">
        <v>0</v>
      </c>
      <c r="F55" s="621">
        <v>0</v>
      </c>
      <c r="G55" s="621">
        <v>0</v>
      </c>
      <c r="H55" s="621">
        <v>0</v>
      </c>
      <c r="I55" s="621">
        <v>0</v>
      </c>
      <c r="J55" s="621">
        <v>0</v>
      </c>
      <c r="K55" s="621">
        <v>0</v>
      </c>
      <c r="L55" s="621">
        <v>0</v>
      </c>
      <c r="M55" s="621">
        <v>0</v>
      </c>
      <c r="N55" s="621">
        <v>0</v>
      </c>
      <c r="O55" s="621">
        <v>0</v>
      </c>
      <c r="P55" s="621">
        <v>0</v>
      </c>
      <c r="Q55" s="621">
        <v>0</v>
      </c>
      <c r="R55" s="621">
        <v>0</v>
      </c>
      <c r="S55" s="621">
        <v>0</v>
      </c>
      <c r="T55" s="621">
        <v>0</v>
      </c>
      <c r="U55" s="621">
        <v>0</v>
      </c>
      <c r="V55" s="621">
        <v>0</v>
      </c>
      <c r="W55" s="621">
        <v>0</v>
      </c>
      <c r="X55" s="621">
        <v>0</v>
      </c>
      <c r="Y55" s="621">
        <v>0</v>
      </c>
      <c r="Z55" s="621">
        <v>0</v>
      </c>
      <c r="AA55" s="621">
        <v>0</v>
      </c>
      <c r="AB55" s="621">
        <v>0</v>
      </c>
      <c r="AC55" s="1086" t="s">
        <v>2360</v>
      </c>
      <c r="AF55" s="779" t="e">
        <f>#REF!</f>
        <v>#REF!</v>
      </c>
      <c r="AG55" s="232">
        <v>0</v>
      </c>
      <c r="AH55" s="232">
        <v>0</v>
      </c>
      <c r="AI55" s="232">
        <v>0</v>
      </c>
      <c r="AJ55" s="232">
        <v>0</v>
      </c>
      <c r="AK55" s="232">
        <v>0</v>
      </c>
      <c r="AL55" s="232">
        <v>0</v>
      </c>
      <c r="AM55" s="232">
        <v>0</v>
      </c>
      <c r="AN55" s="232">
        <v>0</v>
      </c>
      <c r="AO55" s="232">
        <v>0</v>
      </c>
      <c r="AP55" s="232">
        <v>0</v>
      </c>
      <c r="AQ55" s="232">
        <v>0</v>
      </c>
      <c r="AR55" s="232">
        <v>0</v>
      </c>
      <c r="AS55" s="232">
        <v>0</v>
      </c>
      <c r="AT55" s="232">
        <v>0</v>
      </c>
      <c r="AU55" s="232">
        <v>0</v>
      </c>
      <c r="AV55" s="232">
        <v>0</v>
      </c>
      <c r="AW55" s="232">
        <v>0</v>
      </c>
      <c r="AX55" s="232">
        <v>0</v>
      </c>
      <c r="AY55" s="232">
        <v>0</v>
      </c>
      <c r="AZ55" s="232">
        <v>0</v>
      </c>
      <c r="BA55" s="232">
        <v>0</v>
      </c>
      <c r="BB55" s="232">
        <v>0</v>
      </c>
      <c r="BC55" s="232">
        <v>0</v>
      </c>
      <c r="BD55" s="232">
        <v>0</v>
      </c>
    </row>
    <row r="56" spans="1:56">
      <c r="A56" s="748" t="s">
        <v>560</v>
      </c>
      <c r="B56" s="775" t="str">
        <f>Table8!A56</f>
        <v>SLOVENIA</v>
      </c>
      <c r="C56" s="748"/>
      <c r="D56" s="748" t="s">
        <v>1222</v>
      </c>
      <c r="E56" s="621">
        <v>0</v>
      </c>
      <c r="F56" s="621">
        <v>0</v>
      </c>
      <c r="G56" s="621">
        <v>0</v>
      </c>
      <c r="H56" s="621">
        <v>0</v>
      </c>
      <c r="I56" s="621">
        <v>0</v>
      </c>
      <c r="J56" s="621">
        <v>0</v>
      </c>
      <c r="K56" s="621">
        <v>0</v>
      </c>
      <c r="L56" s="621">
        <v>0</v>
      </c>
      <c r="M56" s="621">
        <v>0</v>
      </c>
      <c r="N56" s="621">
        <v>0</v>
      </c>
      <c r="O56" s="621">
        <v>0</v>
      </c>
      <c r="P56" s="621">
        <v>0</v>
      </c>
      <c r="Q56" s="621">
        <v>0</v>
      </c>
      <c r="R56" s="621">
        <v>0</v>
      </c>
      <c r="S56" s="621">
        <v>0</v>
      </c>
      <c r="T56" s="621">
        <v>0</v>
      </c>
      <c r="U56" s="621">
        <v>0</v>
      </c>
      <c r="V56" s="621">
        <v>0</v>
      </c>
      <c r="W56" s="621">
        <v>0</v>
      </c>
      <c r="X56" s="621">
        <v>0</v>
      </c>
      <c r="Y56" s="621">
        <v>0</v>
      </c>
      <c r="Z56" s="621">
        <v>0</v>
      </c>
      <c r="AA56" s="621">
        <v>0</v>
      </c>
      <c r="AB56" s="621">
        <v>0</v>
      </c>
      <c r="AC56" s="1086" t="s">
        <v>2361</v>
      </c>
      <c r="AF56" s="779" t="e">
        <f>#REF!</f>
        <v>#REF!</v>
      </c>
      <c r="AG56" s="232">
        <v>0</v>
      </c>
      <c r="AH56" s="232">
        <v>0</v>
      </c>
      <c r="AI56" s="232">
        <v>0</v>
      </c>
      <c r="AJ56" s="232">
        <v>0</v>
      </c>
      <c r="AK56" s="232">
        <v>0</v>
      </c>
      <c r="AL56" s="232">
        <v>0</v>
      </c>
      <c r="AM56" s="232">
        <v>0</v>
      </c>
      <c r="AN56" s="232">
        <v>0</v>
      </c>
      <c r="AO56" s="232">
        <v>0</v>
      </c>
      <c r="AP56" s="232">
        <v>0</v>
      </c>
      <c r="AQ56" s="232">
        <v>0</v>
      </c>
      <c r="AR56" s="232">
        <v>0</v>
      </c>
      <c r="AS56" s="232">
        <v>0</v>
      </c>
      <c r="AT56" s="232">
        <v>0</v>
      </c>
      <c r="AU56" s="232">
        <v>0</v>
      </c>
      <c r="AV56" s="232">
        <v>0</v>
      </c>
      <c r="AW56" s="232">
        <v>0</v>
      </c>
      <c r="AX56" s="232">
        <v>0</v>
      </c>
      <c r="AY56" s="232">
        <v>0</v>
      </c>
      <c r="AZ56" s="232">
        <v>0</v>
      </c>
      <c r="BA56" s="232">
        <v>0</v>
      </c>
      <c r="BB56" s="232">
        <v>0</v>
      </c>
      <c r="BC56" s="232">
        <v>0</v>
      </c>
      <c r="BD56" s="232">
        <v>0</v>
      </c>
    </row>
    <row r="57" spans="1:56">
      <c r="A57" s="748" t="s">
        <v>560</v>
      </c>
      <c r="B57" s="775" t="str">
        <f>Table8!A57</f>
        <v>SPAIN</v>
      </c>
      <c r="C57" s="748"/>
      <c r="D57" s="748" t="s">
        <v>1222</v>
      </c>
      <c r="E57" s="621">
        <v>0</v>
      </c>
      <c r="F57" s="621">
        <v>0</v>
      </c>
      <c r="G57" s="621">
        <v>0</v>
      </c>
      <c r="H57" s="621">
        <v>0</v>
      </c>
      <c r="I57" s="621">
        <v>0</v>
      </c>
      <c r="J57" s="621">
        <v>0</v>
      </c>
      <c r="K57" s="621">
        <v>0</v>
      </c>
      <c r="L57" s="621">
        <v>0</v>
      </c>
      <c r="M57" s="621">
        <v>0</v>
      </c>
      <c r="N57" s="621">
        <v>0</v>
      </c>
      <c r="O57" s="621">
        <v>0</v>
      </c>
      <c r="P57" s="621">
        <v>0</v>
      </c>
      <c r="Q57" s="621">
        <v>0</v>
      </c>
      <c r="R57" s="621">
        <v>0</v>
      </c>
      <c r="S57" s="621">
        <v>0</v>
      </c>
      <c r="T57" s="621">
        <v>0</v>
      </c>
      <c r="U57" s="621">
        <v>0</v>
      </c>
      <c r="V57" s="621">
        <v>0</v>
      </c>
      <c r="W57" s="621">
        <v>0</v>
      </c>
      <c r="X57" s="621">
        <v>0</v>
      </c>
      <c r="Y57" s="621">
        <v>0</v>
      </c>
      <c r="Z57" s="621">
        <v>0</v>
      </c>
      <c r="AA57" s="621">
        <v>0</v>
      </c>
      <c r="AB57" s="621">
        <v>0</v>
      </c>
      <c r="AC57" s="1086" t="s">
        <v>2362</v>
      </c>
      <c r="AF57" s="779" t="e">
        <f>#REF!</f>
        <v>#REF!</v>
      </c>
      <c r="AG57" s="232">
        <v>0</v>
      </c>
      <c r="AH57" s="232">
        <v>0</v>
      </c>
      <c r="AI57" s="232">
        <v>0</v>
      </c>
      <c r="AJ57" s="232">
        <v>0</v>
      </c>
      <c r="AK57" s="232">
        <v>0</v>
      </c>
      <c r="AL57" s="232">
        <v>0</v>
      </c>
      <c r="AM57" s="232">
        <v>0</v>
      </c>
      <c r="AN57" s="232">
        <v>0</v>
      </c>
      <c r="AO57" s="232">
        <v>0</v>
      </c>
      <c r="AP57" s="232">
        <v>0</v>
      </c>
      <c r="AQ57" s="232">
        <v>0</v>
      </c>
      <c r="AR57" s="232">
        <v>0</v>
      </c>
      <c r="AS57" s="232">
        <v>0</v>
      </c>
      <c r="AT57" s="232">
        <v>0</v>
      </c>
      <c r="AU57" s="232">
        <v>0</v>
      </c>
      <c r="AV57" s="232">
        <v>0</v>
      </c>
      <c r="AW57" s="232">
        <v>0</v>
      </c>
      <c r="AX57" s="232">
        <v>0</v>
      </c>
      <c r="AY57" s="232">
        <v>0</v>
      </c>
      <c r="AZ57" s="232">
        <v>0</v>
      </c>
      <c r="BA57" s="232">
        <v>0</v>
      </c>
      <c r="BB57" s="232">
        <v>0</v>
      </c>
      <c r="BC57" s="232">
        <v>0</v>
      </c>
      <c r="BD57" s="232">
        <v>0</v>
      </c>
    </row>
    <row r="58" spans="1:56">
      <c r="A58" s="748" t="s">
        <v>560</v>
      </c>
      <c r="B58" s="775" t="str">
        <f>Table8!A58</f>
        <v>SWEDEN</v>
      </c>
      <c r="C58" s="748"/>
      <c r="D58" s="748" t="s">
        <v>1222</v>
      </c>
      <c r="E58" s="621">
        <v>0</v>
      </c>
      <c r="F58" s="621">
        <v>0</v>
      </c>
      <c r="G58" s="621">
        <v>0</v>
      </c>
      <c r="H58" s="621">
        <v>0</v>
      </c>
      <c r="I58" s="621">
        <v>0</v>
      </c>
      <c r="J58" s="621">
        <v>0</v>
      </c>
      <c r="K58" s="621">
        <v>0</v>
      </c>
      <c r="L58" s="621">
        <v>0</v>
      </c>
      <c r="M58" s="621">
        <v>0</v>
      </c>
      <c r="N58" s="621">
        <v>0</v>
      </c>
      <c r="O58" s="621">
        <v>0</v>
      </c>
      <c r="P58" s="621">
        <v>0</v>
      </c>
      <c r="Q58" s="621">
        <v>0</v>
      </c>
      <c r="R58" s="621">
        <v>0</v>
      </c>
      <c r="S58" s="621">
        <v>0</v>
      </c>
      <c r="T58" s="621">
        <v>0</v>
      </c>
      <c r="U58" s="621">
        <v>0</v>
      </c>
      <c r="V58" s="621">
        <v>0</v>
      </c>
      <c r="W58" s="621">
        <v>0</v>
      </c>
      <c r="X58" s="621">
        <v>0</v>
      </c>
      <c r="Y58" s="621">
        <v>0</v>
      </c>
      <c r="Z58" s="621">
        <v>0</v>
      </c>
      <c r="AA58" s="621">
        <v>0</v>
      </c>
      <c r="AB58" s="621">
        <v>0</v>
      </c>
      <c r="AC58" s="1086" t="s">
        <v>2363</v>
      </c>
      <c r="AF58" s="779" t="e">
        <f>#REF!</f>
        <v>#REF!</v>
      </c>
      <c r="AG58" s="232">
        <v>0</v>
      </c>
      <c r="AH58" s="232">
        <v>0</v>
      </c>
      <c r="AI58" s="232">
        <v>0</v>
      </c>
      <c r="AJ58" s="232">
        <v>0</v>
      </c>
      <c r="AK58" s="232">
        <v>0</v>
      </c>
      <c r="AL58" s="232">
        <v>0</v>
      </c>
      <c r="AM58" s="232">
        <v>0</v>
      </c>
      <c r="AN58" s="232">
        <v>0</v>
      </c>
      <c r="AO58" s="232">
        <v>0</v>
      </c>
      <c r="AP58" s="232">
        <v>0</v>
      </c>
      <c r="AQ58" s="232">
        <v>0</v>
      </c>
      <c r="AR58" s="232">
        <v>0</v>
      </c>
      <c r="AS58" s="232">
        <v>0</v>
      </c>
      <c r="AT58" s="232">
        <v>0</v>
      </c>
      <c r="AU58" s="232">
        <v>0</v>
      </c>
      <c r="AV58" s="232">
        <v>0</v>
      </c>
      <c r="AW58" s="232">
        <v>0</v>
      </c>
      <c r="AX58" s="232">
        <v>0</v>
      </c>
      <c r="AY58" s="232">
        <v>0</v>
      </c>
      <c r="AZ58" s="232">
        <v>0</v>
      </c>
      <c r="BA58" s="232">
        <v>0</v>
      </c>
      <c r="BB58" s="232">
        <v>0</v>
      </c>
      <c r="BC58" s="232">
        <v>0</v>
      </c>
      <c r="BD58" s="232">
        <v>0</v>
      </c>
    </row>
    <row r="59" spans="1:56">
      <c r="A59" s="748" t="s">
        <v>560</v>
      </c>
      <c r="B59" s="775" t="str">
        <f>Table8!A59</f>
        <v>SWITLAND</v>
      </c>
      <c r="C59" s="748"/>
      <c r="D59" s="748" t="s">
        <v>1222</v>
      </c>
      <c r="E59" s="621">
        <v>0</v>
      </c>
      <c r="F59" s="621">
        <v>0</v>
      </c>
      <c r="G59" s="621">
        <v>0</v>
      </c>
      <c r="H59" s="621">
        <v>0</v>
      </c>
      <c r="I59" s="621">
        <v>0</v>
      </c>
      <c r="J59" s="621">
        <v>0</v>
      </c>
      <c r="K59" s="621">
        <v>0</v>
      </c>
      <c r="L59" s="621">
        <v>0</v>
      </c>
      <c r="M59" s="621">
        <v>0</v>
      </c>
      <c r="N59" s="621">
        <v>0</v>
      </c>
      <c r="O59" s="621">
        <v>0</v>
      </c>
      <c r="P59" s="621">
        <v>0</v>
      </c>
      <c r="Q59" s="621">
        <v>0</v>
      </c>
      <c r="R59" s="621">
        <v>0</v>
      </c>
      <c r="S59" s="621">
        <v>0</v>
      </c>
      <c r="T59" s="621">
        <v>0</v>
      </c>
      <c r="U59" s="621">
        <v>0</v>
      </c>
      <c r="V59" s="621">
        <v>0</v>
      </c>
      <c r="W59" s="621">
        <v>0</v>
      </c>
      <c r="X59" s="621">
        <v>0</v>
      </c>
      <c r="Y59" s="621">
        <v>0</v>
      </c>
      <c r="Z59" s="621">
        <v>0</v>
      </c>
      <c r="AA59" s="621">
        <v>0</v>
      </c>
      <c r="AB59" s="621">
        <v>0</v>
      </c>
      <c r="AC59" s="1086" t="s">
        <v>2364</v>
      </c>
      <c r="AF59" s="779" t="e">
        <f>#REF!</f>
        <v>#REF!</v>
      </c>
      <c r="AG59" s="232">
        <v>0</v>
      </c>
      <c r="AH59" s="232">
        <v>0</v>
      </c>
      <c r="AI59" s="232">
        <v>0</v>
      </c>
      <c r="AJ59" s="232">
        <v>0</v>
      </c>
      <c r="AK59" s="232">
        <v>0</v>
      </c>
      <c r="AL59" s="232">
        <v>0</v>
      </c>
      <c r="AM59" s="232">
        <v>0</v>
      </c>
      <c r="AN59" s="232">
        <v>0</v>
      </c>
      <c r="AO59" s="232">
        <v>0</v>
      </c>
      <c r="AP59" s="232">
        <v>0</v>
      </c>
      <c r="AQ59" s="232">
        <v>0</v>
      </c>
      <c r="AR59" s="232">
        <v>0</v>
      </c>
      <c r="AS59" s="232">
        <v>0</v>
      </c>
      <c r="AT59" s="232">
        <v>0</v>
      </c>
      <c r="AU59" s="232">
        <v>0</v>
      </c>
      <c r="AV59" s="232">
        <v>0</v>
      </c>
      <c r="AW59" s="232">
        <v>0</v>
      </c>
      <c r="AX59" s="232">
        <v>0</v>
      </c>
      <c r="AY59" s="232">
        <v>0</v>
      </c>
      <c r="AZ59" s="232">
        <v>0</v>
      </c>
      <c r="BA59" s="232">
        <v>0</v>
      </c>
      <c r="BB59" s="232">
        <v>0</v>
      </c>
      <c r="BC59" s="232">
        <v>0</v>
      </c>
      <c r="BD59" s="232">
        <v>0</v>
      </c>
    </row>
    <row r="60" spans="1:56">
      <c r="A60" s="748" t="s">
        <v>560</v>
      </c>
      <c r="B60" s="775" t="str">
        <f>Table8!A60</f>
        <v>SYRIA</v>
      </c>
      <c r="C60" s="748"/>
      <c r="D60" s="748" t="s">
        <v>1222</v>
      </c>
      <c r="E60" s="621">
        <v>0</v>
      </c>
      <c r="F60" s="621">
        <v>0</v>
      </c>
      <c r="G60" s="621">
        <v>0</v>
      </c>
      <c r="H60" s="621">
        <v>0</v>
      </c>
      <c r="I60" s="621">
        <v>0</v>
      </c>
      <c r="J60" s="621">
        <v>0</v>
      </c>
      <c r="K60" s="621">
        <v>0</v>
      </c>
      <c r="L60" s="621">
        <v>0</v>
      </c>
      <c r="M60" s="621">
        <v>0</v>
      </c>
      <c r="N60" s="621">
        <v>0</v>
      </c>
      <c r="O60" s="621">
        <v>0</v>
      </c>
      <c r="P60" s="621">
        <v>0</v>
      </c>
      <c r="Q60" s="621">
        <v>0</v>
      </c>
      <c r="R60" s="621">
        <v>0</v>
      </c>
      <c r="S60" s="621">
        <v>0</v>
      </c>
      <c r="T60" s="621">
        <v>0</v>
      </c>
      <c r="U60" s="621">
        <v>0</v>
      </c>
      <c r="V60" s="621">
        <v>0</v>
      </c>
      <c r="W60" s="621">
        <v>0</v>
      </c>
      <c r="X60" s="621">
        <v>0</v>
      </c>
      <c r="Y60" s="621">
        <v>0</v>
      </c>
      <c r="Z60" s="621">
        <v>0</v>
      </c>
      <c r="AA60" s="621">
        <v>0</v>
      </c>
      <c r="AB60" s="621">
        <v>0</v>
      </c>
      <c r="AC60" s="1086" t="s">
        <v>2365</v>
      </c>
      <c r="AF60" s="779" t="e">
        <f>#REF!</f>
        <v>#REF!</v>
      </c>
      <c r="AG60" s="232">
        <v>0</v>
      </c>
      <c r="AH60" s="232">
        <v>0</v>
      </c>
      <c r="AI60" s="232">
        <v>0</v>
      </c>
      <c r="AJ60" s="232">
        <v>0</v>
      </c>
      <c r="AK60" s="232">
        <v>0</v>
      </c>
      <c r="AL60" s="232">
        <v>0</v>
      </c>
      <c r="AM60" s="232">
        <v>0</v>
      </c>
      <c r="AN60" s="232">
        <v>0</v>
      </c>
      <c r="AO60" s="232">
        <v>0</v>
      </c>
      <c r="AP60" s="232">
        <v>0</v>
      </c>
      <c r="AQ60" s="232">
        <v>0</v>
      </c>
      <c r="AR60" s="232">
        <v>0</v>
      </c>
      <c r="AS60" s="232">
        <v>0</v>
      </c>
      <c r="AT60" s="232">
        <v>0</v>
      </c>
      <c r="AU60" s="232">
        <v>0</v>
      </c>
      <c r="AV60" s="232">
        <v>0</v>
      </c>
      <c r="AW60" s="232">
        <v>0</v>
      </c>
      <c r="AX60" s="232">
        <v>0</v>
      </c>
      <c r="AY60" s="232">
        <v>0</v>
      </c>
      <c r="AZ60" s="232">
        <v>0</v>
      </c>
      <c r="BA60" s="232">
        <v>0</v>
      </c>
      <c r="BB60" s="232">
        <v>0</v>
      </c>
      <c r="BC60" s="232">
        <v>0</v>
      </c>
      <c r="BD60" s="232">
        <v>0</v>
      </c>
    </row>
    <row r="61" spans="1:56">
      <c r="A61" s="748" t="s">
        <v>560</v>
      </c>
      <c r="B61" s="775" t="str">
        <f>Table8!A61</f>
        <v>TAJIKISTAN</v>
      </c>
      <c r="C61" s="748"/>
      <c r="D61" s="748" t="s">
        <v>1222</v>
      </c>
      <c r="E61" s="621">
        <v>0</v>
      </c>
      <c r="F61" s="621">
        <v>0</v>
      </c>
      <c r="G61" s="621">
        <v>0</v>
      </c>
      <c r="H61" s="621">
        <v>0</v>
      </c>
      <c r="I61" s="621">
        <v>0</v>
      </c>
      <c r="J61" s="621">
        <v>0</v>
      </c>
      <c r="K61" s="621">
        <v>0</v>
      </c>
      <c r="L61" s="621">
        <v>0</v>
      </c>
      <c r="M61" s="621">
        <v>0</v>
      </c>
      <c r="N61" s="621">
        <v>0</v>
      </c>
      <c r="O61" s="621">
        <v>0</v>
      </c>
      <c r="P61" s="621">
        <v>0</v>
      </c>
      <c r="Q61" s="621">
        <v>0</v>
      </c>
      <c r="R61" s="621">
        <v>0</v>
      </c>
      <c r="S61" s="621">
        <v>0</v>
      </c>
      <c r="T61" s="621">
        <v>0</v>
      </c>
      <c r="U61" s="621">
        <v>0</v>
      </c>
      <c r="V61" s="621">
        <v>0</v>
      </c>
      <c r="W61" s="621">
        <v>0</v>
      </c>
      <c r="X61" s="621">
        <v>0</v>
      </c>
      <c r="Y61" s="621">
        <v>0</v>
      </c>
      <c r="Z61" s="621">
        <v>0</v>
      </c>
      <c r="AA61" s="621">
        <v>0</v>
      </c>
      <c r="AB61" s="621">
        <v>0</v>
      </c>
      <c r="AC61" s="1086" t="s">
        <v>2366</v>
      </c>
      <c r="AF61" s="779" t="e">
        <f>#REF!</f>
        <v>#REF!</v>
      </c>
      <c r="AG61" s="232">
        <v>0</v>
      </c>
      <c r="AH61" s="232">
        <v>0</v>
      </c>
      <c r="AI61" s="232">
        <v>0</v>
      </c>
      <c r="AJ61" s="232">
        <v>0</v>
      </c>
      <c r="AK61" s="232">
        <v>0</v>
      </c>
      <c r="AL61" s="232">
        <v>0</v>
      </c>
      <c r="AM61" s="232">
        <v>0</v>
      </c>
      <c r="AN61" s="232">
        <v>0</v>
      </c>
      <c r="AO61" s="232">
        <v>0</v>
      </c>
      <c r="AP61" s="232">
        <v>0</v>
      </c>
      <c r="AQ61" s="232">
        <v>0</v>
      </c>
      <c r="AR61" s="232">
        <v>0</v>
      </c>
      <c r="AS61" s="232">
        <v>0</v>
      </c>
      <c r="AT61" s="232">
        <v>0</v>
      </c>
      <c r="AU61" s="232">
        <v>0</v>
      </c>
      <c r="AV61" s="232">
        <v>0</v>
      </c>
      <c r="AW61" s="232">
        <v>0</v>
      </c>
      <c r="AX61" s="232">
        <v>0</v>
      </c>
      <c r="AY61" s="232">
        <v>0</v>
      </c>
      <c r="AZ61" s="232">
        <v>0</v>
      </c>
      <c r="BA61" s="232">
        <v>0</v>
      </c>
      <c r="BB61" s="232">
        <v>0</v>
      </c>
      <c r="BC61" s="232">
        <v>0</v>
      </c>
      <c r="BD61" s="232">
        <v>0</v>
      </c>
    </row>
    <row r="62" spans="1:56">
      <c r="A62" s="748" t="s">
        <v>560</v>
      </c>
      <c r="B62" s="775" t="str">
        <f>Table8!A62</f>
        <v>TURKEY</v>
      </c>
      <c r="C62" s="748"/>
      <c r="D62" s="748" t="s">
        <v>1222</v>
      </c>
      <c r="E62" s="621">
        <v>0</v>
      </c>
      <c r="F62" s="621">
        <v>0</v>
      </c>
      <c r="G62" s="621">
        <v>0</v>
      </c>
      <c r="H62" s="621">
        <v>0</v>
      </c>
      <c r="I62" s="621">
        <v>0</v>
      </c>
      <c r="J62" s="621">
        <v>0</v>
      </c>
      <c r="K62" s="621">
        <v>0</v>
      </c>
      <c r="L62" s="621">
        <v>0</v>
      </c>
      <c r="M62" s="621">
        <v>0</v>
      </c>
      <c r="N62" s="621">
        <v>0</v>
      </c>
      <c r="O62" s="621">
        <v>0</v>
      </c>
      <c r="P62" s="621">
        <v>0</v>
      </c>
      <c r="Q62" s="621">
        <v>0</v>
      </c>
      <c r="R62" s="621">
        <v>0</v>
      </c>
      <c r="S62" s="621">
        <v>0</v>
      </c>
      <c r="T62" s="621">
        <v>0</v>
      </c>
      <c r="U62" s="621">
        <v>0</v>
      </c>
      <c r="V62" s="621">
        <v>0</v>
      </c>
      <c r="W62" s="621">
        <v>0</v>
      </c>
      <c r="X62" s="621">
        <v>0</v>
      </c>
      <c r="Y62" s="621">
        <v>0</v>
      </c>
      <c r="Z62" s="621">
        <v>0</v>
      </c>
      <c r="AA62" s="621">
        <v>0</v>
      </c>
      <c r="AB62" s="621">
        <v>0</v>
      </c>
      <c r="AC62" s="1086" t="s">
        <v>2367</v>
      </c>
      <c r="AF62" s="779" t="e">
        <f>#REF!</f>
        <v>#REF!</v>
      </c>
      <c r="AG62" s="232">
        <v>0</v>
      </c>
      <c r="AH62" s="232">
        <v>0</v>
      </c>
      <c r="AI62" s="232">
        <v>0</v>
      </c>
      <c r="AJ62" s="232">
        <v>0</v>
      </c>
      <c r="AK62" s="232">
        <v>0</v>
      </c>
      <c r="AL62" s="232">
        <v>0</v>
      </c>
      <c r="AM62" s="232">
        <v>0</v>
      </c>
      <c r="AN62" s="232">
        <v>0</v>
      </c>
      <c r="AO62" s="232">
        <v>0</v>
      </c>
      <c r="AP62" s="232">
        <v>0</v>
      </c>
      <c r="AQ62" s="232">
        <v>0</v>
      </c>
      <c r="AR62" s="232">
        <v>0</v>
      </c>
      <c r="AS62" s="232">
        <v>0</v>
      </c>
      <c r="AT62" s="232">
        <v>0</v>
      </c>
      <c r="AU62" s="232">
        <v>0</v>
      </c>
      <c r="AV62" s="232">
        <v>0</v>
      </c>
      <c r="AW62" s="232">
        <v>0</v>
      </c>
      <c r="AX62" s="232">
        <v>0</v>
      </c>
      <c r="AY62" s="232">
        <v>0</v>
      </c>
      <c r="AZ62" s="232">
        <v>0</v>
      </c>
      <c r="BA62" s="232">
        <v>0</v>
      </c>
      <c r="BB62" s="232">
        <v>0</v>
      </c>
      <c r="BC62" s="232">
        <v>0</v>
      </c>
      <c r="BD62" s="232">
        <v>0</v>
      </c>
    </row>
    <row r="63" spans="1:56">
      <c r="A63" s="748" t="s">
        <v>560</v>
      </c>
      <c r="B63" s="775" t="str">
        <f>Table8!A63</f>
        <v>TURKMENIST</v>
      </c>
      <c r="C63" s="748"/>
      <c r="D63" s="748" t="s">
        <v>1222</v>
      </c>
      <c r="E63" s="621">
        <v>0</v>
      </c>
      <c r="F63" s="621">
        <v>0</v>
      </c>
      <c r="G63" s="621">
        <v>0</v>
      </c>
      <c r="H63" s="621">
        <v>0</v>
      </c>
      <c r="I63" s="621">
        <v>0</v>
      </c>
      <c r="J63" s="621">
        <v>0</v>
      </c>
      <c r="K63" s="621">
        <v>0</v>
      </c>
      <c r="L63" s="621">
        <v>0</v>
      </c>
      <c r="M63" s="621">
        <v>0</v>
      </c>
      <c r="N63" s="621">
        <v>0</v>
      </c>
      <c r="O63" s="621">
        <v>0</v>
      </c>
      <c r="P63" s="621">
        <v>0</v>
      </c>
      <c r="Q63" s="621">
        <v>0</v>
      </c>
      <c r="R63" s="621">
        <v>0</v>
      </c>
      <c r="S63" s="621">
        <v>0</v>
      </c>
      <c r="T63" s="621">
        <v>0</v>
      </c>
      <c r="U63" s="621">
        <v>0</v>
      </c>
      <c r="V63" s="621">
        <v>0</v>
      </c>
      <c r="W63" s="621">
        <v>0</v>
      </c>
      <c r="X63" s="621">
        <v>0</v>
      </c>
      <c r="Y63" s="621">
        <v>0</v>
      </c>
      <c r="Z63" s="621">
        <v>0</v>
      </c>
      <c r="AA63" s="621">
        <v>0</v>
      </c>
      <c r="AB63" s="621">
        <v>0</v>
      </c>
      <c r="AC63" s="1086" t="s">
        <v>2368</v>
      </c>
      <c r="AF63" s="779" t="e">
        <f>#REF!</f>
        <v>#REF!</v>
      </c>
      <c r="AG63" s="232">
        <v>0</v>
      </c>
      <c r="AH63" s="232">
        <v>0</v>
      </c>
      <c r="AI63" s="232">
        <v>0</v>
      </c>
      <c r="AJ63" s="232">
        <v>0</v>
      </c>
      <c r="AK63" s="232">
        <v>0</v>
      </c>
      <c r="AL63" s="232">
        <v>0</v>
      </c>
      <c r="AM63" s="232">
        <v>0</v>
      </c>
      <c r="AN63" s="232">
        <v>0</v>
      </c>
      <c r="AO63" s="232">
        <v>0</v>
      </c>
      <c r="AP63" s="232">
        <v>0</v>
      </c>
      <c r="AQ63" s="232">
        <v>0</v>
      </c>
      <c r="AR63" s="232">
        <v>0</v>
      </c>
      <c r="AS63" s="232">
        <v>0</v>
      </c>
      <c r="AT63" s="232">
        <v>0</v>
      </c>
      <c r="AU63" s="232">
        <v>0</v>
      </c>
      <c r="AV63" s="232">
        <v>0</v>
      </c>
      <c r="AW63" s="232">
        <v>0</v>
      </c>
      <c r="AX63" s="232">
        <v>0</v>
      </c>
      <c r="AY63" s="232">
        <v>0</v>
      </c>
      <c r="AZ63" s="232">
        <v>0</v>
      </c>
      <c r="BA63" s="232">
        <v>0</v>
      </c>
      <c r="BB63" s="232">
        <v>0</v>
      </c>
      <c r="BC63" s="232">
        <v>0</v>
      </c>
      <c r="BD63" s="232">
        <v>0</v>
      </c>
    </row>
    <row r="64" spans="1:56">
      <c r="A64" s="748" t="s">
        <v>560</v>
      </c>
      <c r="B64" s="775" t="str">
        <f>Table8!A64</f>
        <v>UKRAINE</v>
      </c>
      <c r="C64" s="748"/>
      <c r="D64" s="748" t="s">
        <v>1222</v>
      </c>
      <c r="E64" s="621">
        <v>0</v>
      </c>
      <c r="F64" s="621">
        <v>0</v>
      </c>
      <c r="G64" s="621">
        <v>0</v>
      </c>
      <c r="H64" s="621">
        <v>0</v>
      </c>
      <c r="I64" s="621">
        <v>0</v>
      </c>
      <c r="J64" s="621">
        <v>0</v>
      </c>
      <c r="K64" s="621">
        <v>0</v>
      </c>
      <c r="L64" s="621">
        <v>0</v>
      </c>
      <c r="M64" s="621">
        <v>0</v>
      </c>
      <c r="N64" s="621">
        <v>0</v>
      </c>
      <c r="O64" s="621">
        <v>0</v>
      </c>
      <c r="P64" s="621">
        <v>0</v>
      </c>
      <c r="Q64" s="621">
        <v>0</v>
      </c>
      <c r="R64" s="621">
        <v>0</v>
      </c>
      <c r="S64" s="621">
        <v>0</v>
      </c>
      <c r="T64" s="621">
        <v>0</v>
      </c>
      <c r="U64" s="621">
        <v>0</v>
      </c>
      <c r="V64" s="621">
        <v>0</v>
      </c>
      <c r="W64" s="621">
        <v>0</v>
      </c>
      <c r="X64" s="621">
        <v>0</v>
      </c>
      <c r="Y64" s="621">
        <v>0</v>
      </c>
      <c r="Z64" s="621">
        <v>0</v>
      </c>
      <c r="AA64" s="621">
        <v>0</v>
      </c>
      <c r="AB64" s="621">
        <v>0</v>
      </c>
      <c r="AC64" s="1086" t="s">
        <v>2369</v>
      </c>
      <c r="AF64" s="779" t="e">
        <f>#REF!</f>
        <v>#REF!</v>
      </c>
      <c r="AG64" s="232">
        <v>0</v>
      </c>
      <c r="AH64" s="232">
        <v>0</v>
      </c>
      <c r="AI64" s="232">
        <v>0</v>
      </c>
      <c r="AJ64" s="232">
        <v>0</v>
      </c>
      <c r="AK64" s="232">
        <v>0</v>
      </c>
      <c r="AL64" s="232">
        <v>0</v>
      </c>
      <c r="AM64" s="232">
        <v>0</v>
      </c>
      <c r="AN64" s="232">
        <v>0</v>
      </c>
      <c r="AO64" s="232">
        <v>0</v>
      </c>
      <c r="AP64" s="232">
        <v>0</v>
      </c>
      <c r="AQ64" s="232">
        <v>0</v>
      </c>
      <c r="AR64" s="232">
        <v>0</v>
      </c>
      <c r="AS64" s="232">
        <v>0</v>
      </c>
      <c r="AT64" s="232">
        <v>0</v>
      </c>
      <c r="AU64" s="232">
        <v>0</v>
      </c>
      <c r="AV64" s="232">
        <v>0</v>
      </c>
      <c r="AW64" s="232">
        <v>0</v>
      </c>
      <c r="AX64" s="232">
        <v>0</v>
      </c>
      <c r="AY64" s="232">
        <v>0</v>
      </c>
      <c r="AZ64" s="232">
        <v>0</v>
      </c>
      <c r="BA64" s="232">
        <v>0</v>
      </c>
      <c r="BB64" s="232">
        <v>0</v>
      </c>
      <c r="BC64" s="232">
        <v>0</v>
      </c>
      <c r="BD64" s="232">
        <v>0</v>
      </c>
    </row>
    <row r="65" spans="1:59">
      <c r="A65" s="748" t="s">
        <v>560</v>
      </c>
      <c r="B65" s="775" t="str">
        <f>Table8!A65</f>
        <v>UK</v>
      </c>
      <c r="C65" s="748"/>
      <c r="D65" s="748" t="s">
        <v>1222</v>
      </c>
      <c r="E65" s="621">
        <v>0</v>
      </c>
      <c r="F65" s="621">
        <v>0</v>
      </c>
      <c r="G65" s="621">
        <v>0</v>
      </c>
      <c r="H65" s="621">
        <v>0</v>
      </c>
      <c r="I65" s="621">
        <v>0</v>
      </c>
      <c r="J65" s="621">
        <v>0</v>
      </c>
      <c r="K65" s="621">
        <v>0</v>
      </c>
      <c r="L65" s="621">
        <v>0</v>
      </c>
      <c r="M65" s="621">
        <v>0</v>
      </c>
      <c r="N65" s="621">
        <v>0</v>
      </c>
      <c r="O65" s="621">
        <v>0</v>
      </c>
      <c r="P65" s="621">
        <v>0</v>
      </c>
      <c r="Q65" s="621">
        <v>0</v>
      </c>
      <c r="R65" s="621">
        <v>0</v>
      </c>
      <c r="S65" s="621">
        <v>0</v>
      </c>
      <c r="T65" s="621">
        <v>0</v>
      </c>
      <c r="U65" s="621">
        <v>0</v>
      </c>
      <c r="V65" s="621">
        <v>0</v>
      </c>
      <c r="W65" s="621">
        <v>0</v>
      </c>
      <c r="X65" s="621">
        <v>0</v>
      </c>
      <c r="Y65" s="621">
        <v>0</v>
      </c>
      <c r="Z65" s="621">
        <v>0</v>
      </c>
      <c r="AA65" s="621">
        <v>0</v>
      </c>
      <c r="AB65" s="621">
        <v>0</v>
      </c>
      <c r="AC65" s="1086" t="s">
        <v>2370</v>
      </c>
      <c r="AF65" s="779" t="e">
        <f>#REF!</f>
        <v>#REF!</v>
      </c>
      <c r="AG65" s="232">
        <v>0</v>
      </c>
      <c r="AH65" s="232">
        <v>0</v>
      </c>
      <c r="AI65" s="232">
        <v>0</v>
      </c>
      <c r="AJ65" s="232">
        <v>0</v>
      </c>
      <c r="AK65" s="232">
        <v>0</v>
      </c>
      <c r="AL65" s="232">
        <v>0</v>
      </c>
      <c r="AM65" s="232">
        <v>0</v>
      </c>
      <c r="AN65" s="232">
        <v>0</v>
      </c>
      <c r="AO65" s="232">
        <v>0</v>
      </c>
      <c r="AP65" s="232">
        <v>0</v>
      </c>
      <c r="AQ65" s="232">
        <v>0</v>
      </c>
      <c r="AR65" s="232">
        <v>0</v>
      </c>
      <c r="AS65" s="232">
        <v>0</v>
      </c>
      <c r="AT65" s="232">
        <v>0</v>
      </c>
      <c r="AU65" s="232">
        <v>0</v>
      </c>
      <c r="AV65" s="232">
        <v>0</v>
      </c>
      <c r="AW65" s="232">
        <v>0</v>
      </c>
      <c r="AX65" s="232">
        <v>0</v>
      </c>
      <c r="AY65" s="232">
        <v>0</v>
      </c>
      <c r="AZ65" s="232">
        <v>0</v>
      </c>
      <c r="BA65" s="232">
        <v>0</v>
      </c>
      <c r="BB65" s="232">
        <v>0</v>
      </c>
      <c r="BC65" s="232">
        <v>0</v>
      </c>
      <c r="BD65" s="232">
        <v>0</v>
      </c>
    </row>
    <row r="66" spans="1:59">
      <c r="A66" s="748" t="s">
        <v>560</v>
      </c>
      <c r="B66" s="775" t="str">
        <f>Table8!A66</f>
        <v>USA</v>
      </c>
      <c r="C66" s="748"/>
      <c r="D66" s="748" t="s">
        <v>1222</v>
      </c>
      <c r="E66" s="621">
        <v>0</v>
      </c>
      <c r="F66" s="621">
        <v>0</v>
      </c>
      <c r="G66" s="621">
        <v>0</v>
      </c>
      <c r="H66" s="621">
        <v>0</v>
      </c>
      <c r="I66" s="621">
        <v>0</v>
      </c>
      <c r="J66" s="621">
        <v>0</v>
      </c>
      <c r="K66" s="621">
        <v>0</v>
      </c>
      <c r="L66" s="621">
        <v>0</v>
      </c>
      <c r="M66" s="621">
        <v>0</v>
      </c>
      <c r="N66" s="621">
        <v>0</v>
      </c>
      <c r="O66" s="621">
        <v>0</v>
      </c>
      <c r="P66" s="621">
        <v>0</v>
      </c>
      <c r="Q66" s="621">
        <v>0</v>
      </c>
      <c r="R66" s="621">
        <v>0</v>
      </c>
      <c r="S66" s="621">
        <v>0</v>
      </c>
      <c r="T66" s="621">
        <v>0</v>
      </c>
      <c r="U66" s="621">
        <v>0</v>
      </c>
      <c r="V66" s="621">
        <v>0</v>
      </c>
      <c r="W66" s="621">
        <v>0</v>
      </c>
      <c r="X66" s="621">
        <v>0</v>
      </c>
      <c r="Y66" s="621">
        <v>0</v>
      </c>
      <c r="Z66" s="621">
        <v>0</v>
      </c>
      <c r="AA66" s="621">
        <v>0</v>
      </c>
      <c r="AB66" s="621">
        <v>0</v>
      </c>
      <c r="AC66" s="1086" t="s">
        <v>2371</v>
      </c>
      <c r="AF66" s="779" t="e">
        <f>#REF!</f>
        <v>#REF!</v>
      </c>
      <c r="AG66" s="232">
        <v>0</v>
      </c>
      <c r="AH66" s="232">
        <v>0</v>
      </c>
      <c r="AI66" s="232">
        <v>0</v>
      </c>
      <c r="AJ66" s="232">
        <v>0</v>
      </c>
      <c r="AK66" s="232">
        <v>0</v>
      </c>
      <c r="AL66" s="232">
        <v>0</v>
      </c>
      <c r="AM66" s="232">
        <v>0</v>
      </c>
      <c r="AN66" s="232">
        <v>0</v>
      </c>
      <c r="AO66" s="232">
        <v>0</v>
      </c>
      <c r="AP66" s="232">
        <v>0</v>
      </c>
      <c r="AQ66" s="232">
        <v>0</v>
      </c>
      <c r="AR66" s="232">
        <v>0</v>
      </c>
      <c r="AS66" s="232">
        <v>0</v>
      </c>
      <c r="AT66" s="232">
        <v>0</v>
      </c>
      <c r="AU66" s="232">
        <v>0</v>
      </c>
      <c r="AV66" s="232">
        <v>0</v>
      </c>
      <c r="AW66" s="232">
        <v>0</v>
      </c>
      <c r="AX66" s="232">
        <v>0</v>
      </c>
      <c r="AY66" s="232">
        <v>0</v>
      </c>
      <c r="AZ66" s="232">
        <v>0</v>
      </c>
      <c r="BA66" s="232">
        <v>0</v>
      </c>
      <c r="BB66" s="232">
        <v>0</v>
      </c>
      <c r="BC66" s="232">
        <v>0</v>
      </c>
      <c r="BD66" s="232">
        <v>0</v>
      </c>
    </row>
    <row r="67" spans="1:59">
      <c r="A67" s="748" t="s">
        <v>560</v>
      </c>
      <c r="B67" s="775" t="str">
        <f>Table8!A67</f>
        <v>UZBEKISTAN</v>
      </c>
      <c r="C67" s="748"/>
      <c r="D67" s="748" t="s">
        <v>1222</v>
      </c>
      <c r="E67" s="621">
        <v>0</v>
      </c>
      <c r="F67" s="621">
        <v>0</v>
      </c>
      <c r="G67" s="621">
        <v>0</v>
      </c>
      <c r="H67" s="621">
        <v>0</v>
      </c>
      <c r="I67" s="621">
        <v>0</v>
      </c>
      <c r="J67" s="621">
        <v>0</v>
      </c>
      <c r="K67" s="621">
        <v>0</v>
      </c>
      <c r="L67" s="621">
        <v>0</v>
      </c>
      <c r="M67" s="621">
        <v>0</v>
      </c>
      <c r="N67" s="621">
        <v>0</v>
      </c>
      <c r="O67" s="621">
        <v>0</v>
      </c>
      <c r="P67" s="621">
        <v>0</v>
      </c>
      <c r="Q67" s="621">
        <v>0</v>
      </c>
      <c r="R67" s="621">
        <v>0</v>
      </c>
      <c r="S67" s="621">
        <v>0</v>
      </c>
      <c r="T67" s="621">
        <v>0</v>
      </c>
      <c r="U67" s="621">
        <v>0</v>
      </c>
      <c r="V67" s="621">
        <v>0</v>
      </c>
      <c r="W67" s="621">
        <v>0</v>
      </c>
      <c r="X67" s="621">
        <v>0</v>
      </c>
      <c r="Y67" s="621">
        <v>0</v>
      </c>
      <c r="Z67" s="621">
        <v>0</v>
      </c>
      <c r="AA67" s="621">
        <v>0</v>
      </c>
      <c r="AB67" s="621">
        <v>0</v>
      </c>
      <c r="AC67" s="1086" t="s">
        <v>2372</v>
      </c>
      <c r="AF67" s="779" t="e">
        <f>#REF!</f>
        <v>#REF!</v>
      </c>
      <c r="AG67" s="232">
        <v>0</v>
      </c>
      <c r="AH67" s="232">
        <v>0</v>
      </c>
      <c r="AI67" s="232">
        <v>0</v>
      </c>
      <c r="AJ67" s="232">
        <v>0</v>
      </c>
      <c r="AK67" s="232">
        <v>0</v>
      </c>
      <c r="AL67" s="232">
        <v>0</v>
      </c>
      <c r="AM67" s="232">
        <v>0</v>
      </c>
      <c r="AN67" s="232">
        <v>0</v>
      </c>
      <c r="AO67" s="232">
        <v>0</v>
      </c>
      <c r="AP67" s="232">
        <v>0</v>
      </c>
      <c r="AQ67" s="232">
        <v>0</v>
      </c>
      <c r="AR67" s="232">
        <v>0</v>
      </c>
      <c r="AS67" s="232">
        <v>0</v>
      </c>
      <c r="AT67" s="232">
        <v>0</v>
      </c>
      <c r="AU67" s="232">
        <v>0</v>
      </c>
      <c r="AV67" s="232">
        <v>0</v>
      </c>
      <c r="AW67" s="232">
        <v>0</v>
      </c>
      <c r="AX67" s="232">
        <v>0</v>
      </c>
      <c r="AY67" s="232">
        <v>0</v>
      </c>
      <c r="AZ67" s="232">
        <v>0</v>
      </c>
      <c r="BA67" s="232">
        <v>0</v>
      </c>
      <c r="BB67" s="232">
        <v>0</v>
      </c>
      <c r="BC67" s="232">
        <v>0</v>
      </c>
      <c r="BD67" s="232">
        <v>0</v>
      </c>
    </row>
    <row r="68" spans="1:59">
      <c r="A68" s="748" t="s">
        <v>560</v>
      </c>
      <c r="B68" s="775" t="str">
        <f>Table8!A68</f>
        <v>NONSPEC</v>
      </c>
      <c r="C68" s="748"/>
      <c r="D68" s="748" t="s">
        <v>1222</v>
      </c>
      <c r="E68" s="621">
        <v>0</v>
      </c>
      <c r="F68" s="621">
        <v>0</v>
      </c>
      <c r="G68" s="621">
        <v>0</v>
      </c>
      <c r="H68" s="621">
        <v>0</v>
      </c>
      <c r="I68" s="621">
        <v>0</v>
      </c>
      <c r="J68" s="621">
        <v>0</v>
      </c>
      <c r="K68" s="621">
        <v>0</v>
      </c>
      <c r="L68" s="621">
        <v>0</v>
      </c>
      <c r="M68" s="621">
        <v>0</v>
      </c>
      <c r="N68" s="621">
        <v>0</v>
      </c>
      <c r="O68" s="621">
        <v>0</v>
      </c>
      <c r="P68" s="621">
        <v>0</v>
      </c>
      <c r="Q68" s="621">
        <v>0</v>
      </c>
      <c r="R68" s="621">
        <v>0</v>
      </c>
      <c r="S68" s="621">
        <v>0</v>
      </c>
      <c r="T68" s="621">
        <v>0</v>
      </c>
      <c r="U68" s="621">
        <v>0</v>
      </c>
      <c r="V68" s="621">
        <v>0</v>
      </c>
      <c r="W68" s="621">
        <v>0</v>
      </c>
      <c r="X68" s="621">
        <v>0</v>
      </c>
      <c r="Y68" s="621">
        <v>0</v>
      </c>
      <c r="Z68" s="621">
        <v>0</v>
      </c>
      <c r="AA68" s="621">
        <v>0</v>
      </c>
      <c r="AB68" s="621">
        <v>0</v>
      </c>
      <c r="AC68" s="1086" t="s">
        <v>2373</v>
      </c>
      <c r="AF68" s="779" t="e">
        <f>#REF!</f>
        <v>#REF!</v>
      </c>
      <c r="AG68" s="232">
        <v>0</v>
      </c>
      <c r="AH68" s="232">
        <v>0</v>
      </c>
      <c r="AI68" s="232">
        <v>0</v>
      </c>
      <c r="AJ68" s="232">
        <v>0</v>
      </c>
      <c r="AK68" s="232">
        <v>0</v>
      </c>
      <c r="AL68" s="232">
        <v>0</v>
      </c>
      <c r="AM68" s="232">
        <v>0</v>
      </c>
      <c r="AN68" s="232">
        <v>0</v>
      </c>
      <c r="AO68" s="232">
        <v>0</v>
      </c>
      <c r="AP68" s="232">
        <v>0</v>
      </c>
      <c r="AQ68" s="232">
        <v>0</v>
      </c>
      <c r="AR68" s="232">
        <v>0</v>
      </c>
      <c r="AS68" s="232">
        <v>0</v>
      </c>
      <c r="AT68" s="232">
        <v>0</v>
      </c>
      <c r="AU68" s="232">
        <v>0</v>
      </c>
      <c r="AV68" s="232">
        <v>0</v>
      </c>
      <c r="AW68" s="232">
        <v>0</v>
      </c>
      <c r="AX68" s="232">
        <v>0</v>
      </c>
      <c r="AY68" s="232">
        <v>0</v>
      </c>
      <c r="AZ68" s="232">
        <v>0</v>
      </c>
      <c r="BA68" s="232">
        <v>0</v>
      </c>
      <c r="BB68" s="232">
        <v>0</v>
      </c>
      <c r="BC68" s="232">
        <v>0</v>
      </c>
      <c r="BD68" s="232">
        <v>0</v>
      </c>
    </row>
    <row r="69" spans="1:59">
      <c r="A69" s="748" t="s">
        <v>560</v>
      </c>
      <c r="B69" s="775" t="str">
        <f>IF(IsoCodes=TRUE,BG69,BF69)</f>
        <v>TOTEXPST</v>
      </c>
      <c r="D69" s="756" t="s">
        <v>1222</v>
      </c>
      <c r="E69" s="727">
        <f>SUM(E6:E68)</f>
        <v>0</v>
      </c>
      <c r="F69" s="727">
        <f t="shared" ref="F69:V69" si="0">SUM(F6:F68)</f>
        <v>0</v>
      </c>
      <c r="G69" s="727">
        <f t="shared" si="0"/>
        <v>0</v>
      </c>
      <c r="H69" s="727">
        <f t="shared" si="0"/>
        <v>0</v>
      </c>
      <c r="I69" s="727">
        <f t="shared" si="0"/>
        <v>0</v>
      </c>
      <c r="J69" s="727">
        <f t="shared" si="0"/>
        <v>0</v>
      </c>
      <c r="K69" s="727">
        <f t="shared" si="0"/>
        <v>0</v>
      </c>
      <c r="L69" s="727">
        <f t="shared" si="0"/>
        <v>0</v>
      </c>
      <c r="M69" s="727">
        <f t="shared" si="0"/>
        <v>0</v>
      </c>
      <c r="N69" s="727">
        <f t="shared" si="0"/>
        <v>0</v>
      </c>
      <c r="O69" s="1027">
        <f t="shared" si="0"/>
        <v>0</v>
      </c>
      <c r="P69" s="727">
        <f t="shared" si="0"/>
        <v>0</v>
      </c>
      <c r="Q69" s="727">
        <f t="shared" si="0"/>
        <v>0</v>
      </c>
      <c r="R69" s="727">
        <f t="shared" si="0"/>
        <v>0</v>
      </c>
      <c r="S69" s="727">
        <f t="shared" si="0"/>
        <v>0</v>
      </c>
      <c r="T69" s="727">
        <f t="shared" si="0"/>
        <v>0</v>
      </c>
      <c r="U69" s="727">
        <f t="shared" si="0"/>
        <v>0</v>
      </c>
      <c r="V69" s="727">
        <f t="shared" si="0"/>
        <v>0</v>
      </c>
      <c r="W69" s="727">
        <f t="shared" ref="W69:AB69" si="1">SUM(W6:W68)</f>
        <v>0</v>
      </c>
      <c r="X69" s="727">
        <f t="shared" si="1"/>
        <v>0</v>
      </c>
      <c r="Y69" s="1027">
        <f t="shared" si="1"/>
        <v>0</v>
      </c>
      <c r="Z69" s="1027">
        <f t="shared" si="1"/>
        <v>0</v>
      </c>
      <c r="AA69" s="727">
        <f t="shared" si="1"/>
        <v>0</v>
      </c>
      <c r="AB69" s="1027">
        <f t="shared" si="1"/>
        <v>0</v>
      </c>
      <c r="AC69" s="754" t="s">
        <v>2374</v>
      </c>
      <c r="AF69" s="817" t="e">
        <f>#REF!</f>
        <v>#REF!</v>
      </c>
      <c r="AG69" s="404">
        <f>SUM(AG6:AG68)</f>
        <v>0</v>
      </c>
      <c r="AH69" s="404">
        <f t="shared" ref="AH69:BD69" si="2">SUM(AH6:AH68)</f>
        <v>0</v>
      </c>
      <c r="AI69" s="404">
        <f t="shared" si="2"/>
        <v>0</v>
      </c>
      <c r="AJ69" s="404">
        <f t="shared" si="2"/>
        <v>0</v>
      </c>
      <c r="AK69" s="404">
        <f t="shared" si="2"/>
        <v>0</v>
      </c>
      <c r="AL69" s="404">
        <f t="shared" si="2"/>
        <v>0</v>
      </c>
      <c r="AM69" s="404">
        <f t="shared" si="2"/>
        <v>0</v>
      </c>
      <c r="AN69" s="404">
        <f t="shared" si="2"/>
        <v>0</v>
      </c>
      <c r="AO69" s="404">
        <f t="shared" si="2"/>
        <v>0</v>
      </c>
      <c r="AP69" s="404">
        <f t="shared" si="2"/>
        <v>0</v>
      </c>
      <c r="AQ69" s="404">
        <f t="shared" si="2"/>
        <v>0</v>
      </c>
      <c r="AR69" s="404">
        <f t="shared" si="2"/>
        <v>0</v>
      </c>
      <c r="AS69" s="404">
        <f t="shared" si="2"/>
        <v>0</v>
      </c>
      <c r="AT69" s="404">
        <f t="shared" si="2"/>
        <v>0</v>
      </c>
      <c r="AU69" s="404">
        <f t="shared" si="2"/>
        <v>0</v>
      </c>
      <c r="AV69" s="404">
        <f t="shared" si="2"/>
        <v>0</v>
      </c>
      <c r="AW69" s="404">
        <f t="shared" si="2"/>
        <v>0</v>
      </c>
      <c r="AX69" s="404">
        <f t="shared" si="2"/>
        <v>0</v>
      </c>
      <c r="AY69" s="404">
        <f>SUM(AY6:AY68)</f>
        <v>0</v>
      </c>
      <c r="AZ69" s="404">
        <f>SUM(AZ6:AZ68)</f>
        <v>0</v>
      </c>
      <c r="BA69" s="404">
        <f>SUM(BA6:BA68)</f>
        <v>0</v>
      </c>
      <c r="BB69" s="404">
        <f>SUM(BB6:BB68)</f>
        <v>0</v>
      </c>
      <c r="BC69" s="404">
        <f>SUM(BC6:BC68)</f>
        <v>0</v>
      </c>
      <c r="BD69" s="404">
        <f t="shared" si="2"/>
        <v>0</v>
      </c>
      <c r="BF69" s="645" t="s">
        <v>1381</v>
      </c>
      <c r="BG69" s="645" t="s">
        <v>520</v>
      </c>
    </row>
    <row r="70" spans="1:59">
      <c r="AC70" s="756"/>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row>
  </sheetData>
  <phoneticPr fontId="11" type="noConversion"/>
  <conditionalFormatting sqref="E6:Z69">
    <cfRule type="expression" dxfId="104" priority="2" stopIfTrue="1">
      <formula>E6&lt;&gt;AG6</formula>
    </cfRule>
  </conditionalFormatting>
  <conditionalFormatting sqref="AB6:AB69">
    <cfRule type="expression" dxfId="103" priority="182" stopIfTrue="1">
      <formula>AB6&lt;&gt;BD6</formula>
    </cfRule>
  </conditionalFormatting>
  <conditionalFormatting sqref="AA6:AA69">
    <cfRule type="expression" dxfId="102" priority="1" stopIfTrue="1">
      <formula>AA6&lt;&gt;BC6</formula>
    </cfRule>
  </conditionalFormatting>
  <dataValidations count="1">
    <dataValidation type="whole" operator="greaterThanOrEqual" allowBlank="1" showInputMessage="1" showErrorMessage="1" error="Positive whole numbers only / Nombres entiers positifs uniquement" sqref="E6:AB68">
      <formula1>0</formula1>
    </dataValidation>
  </dataValidations>
  <printOptions horizontalCentered="1"/>
  <pageMargins left="0.23622047244094491" right="0.23622047244094491" top="0.51181102362204722" bottom="0.51181102362204722" header="0.51181102362204722" footer="0.51181102362204722"/>
  <pageSetup paperSize="9" scale="61" orientation="landscape" r:id="rId1"/>
  <headerFooter alignWithMargins="0"/>
  <legacyDrawing r:id="rId2"/>
</worksheet>
</file>

<file path=xl/worksheets/sheet72.xml><?xml version="1.0" encoding="utf-8"?>
<worksheet xmlns="http://schemas.openxmlformats.org/spreadsheetml/2006/main" xmlns:r="http://schemas.openxmlformats.org/officeDocument/2006/relationships">
  <sheetPr codeName="Sheet99">
    <tabColor indexed="47"/>
    <pageSetUpPr fitToPage="1"/>
  </sheetPr>
  <dimension ref="A2:G47"/>
  <sheetViews>
    <sheetView topLeftCell="E1" zoomScaleNormal="100" workbookViewId="0">
      <selection activeCell="I14" sqref="I14"/>
    </sheetView>
  </sheetViews>
  <sheetFormatPr defaultRowHeight="12.75"/>
  <cols>
    <col min="1" max="1" width="8.140625" style="495" hidden="1" customWidth="1"/>
    <col min="2" max="2" width="9.28515625" style="495" hidden="1" customWidth="1"/>
    <col min="3" max="3" width="5.5703125" style="495" hidden="1" customWidth="1"/>
    <col min="4" max="4" width="7.42578125" style="495" hidden="1" customWidth="1"/>
    <col min="5" max="5" width="3" style="486" customWidth="1"/>
    <col min="6" max="6" width="93.5703125" style="486" customWidth="1"/>
    <col min="7" max="7" width="3" style="486" customWidth="1"/>
    <col min="8" max="16384" width="9.140625" style="486"/>
  </cols>
  <sheetData>
    <row r="2" spans="1:7">
      <c r="F2" s="487">
        <f>MAX(Years)</f>
        <v>2013</v>
      </c>
    </row>
    <row r="3" spans="1:7">
      <c r="A3" s="496" t="s">
        <v>928</v>
      </c>
      <c r="B3" s="496" t="s">
        <v>1302</v>
      </c>
      <c r="C3" s="504" t="s">
        <v>1303</v>
      </c>
    </row>
    <row r="4" spans="1:7" ht="15.75">
      <c r="A4" s="497"/>
      <c r="B4" s="497"/>
      <c r="C4" s="497"/>
      <c r="F4" s="994" t="s">
        <v>2378</v>
      </c>
    </row>
    <row r="5" spans="1:7">
      <c r="A5" s="497"/>
      <c r="B5" s="497"/>
      <c r="C5" s="497"/>
      <c r="D5" s="497"/>
      <c r="F5" s="488"/>
    </row>
    <row r="6" spans="1:7">
      <c r="A6" s="497" t="s">
        <v>929</v>
      </c>
      <c r="B6" s="498" t="s">
        <v>373</v>
      </c>
      <c r="C6" s="497"/>
      <c r="D6" s="497"/>
      <c r="E6" s="489"/>
      <c r="F6" s="889"/>
      <c r="G6" s="490"/>
    </row>
    <row r="7" spans="1:7">
      <c r="A7" s="497" t="s">
        <v>929</v>
      </c>
      <c r="B7" s="498" t="s">
        <v>374</v>
      </c>
      <c r="C7" s="497"/>
      <c r="D7" s="497"/>
      <c r="E7" s="491"/>
      <c r="F7" s="888"/>
      <c r="G7" s="492"/>
    </row>
    <row r="8" spans="1:7">
      <c r="A8" s="497" t="s">
        <v>929</v>
      </c>
      <c r="B8" s="498" t="s">
        <v>375</v>
      </c>
      <c r="C8" s="497"/>
      <c r="D8" s="497"/>
      <c r="E8" s="491"/>
      <c r="F8" s="888"/>
      <c r="G8" s="492"/>
    </row>
    <row r="9" spans="1:7">
      <c r="A9" s="497" t="s">
        <v>929</v>
      </c>
      <c r="B9" s="498" t="s">
        <v>376</v>
      </c>
      <c r="C9" s="497"/>
      <c r="D9" s="497"/>
      <c r="E9" s="491"/>
      <c r="F9" s="888"/>
      <c r="G9" s="492"/>
    </row>
    <row r="10" spans="1:7">
      <c r="A10" s="497" t="s">
        <v>929</v>
      </c>
      <c r="B10" s="498" t="s">
        <v>377</v>
      </c>
      <c r="C10" s="497"/>
      <c r="D10" s="497"/>
      <c r="E10" s="491"/>
      <c r="F10" s="888"/>
      <c r="G10" s="492"/>
    </row>
    <row r="11" spans="1:7">
      <c r="A11" s="497" t="s">
        <v>929</v>
      </c>
      <c r="B11" s="498" t="s">
        <v>378</v>
      </c>
      <c r="C11" s="497"/>
      <c r="D11" s="497"/>
      <c r="E11" s="491"/>
      <c r="F11" s="888"/>
      <c r="G11" s="492"/>
    </row>
    <row r="12" spans="1:7">
      <c r="A12" s="497" t="s">
        <v>929</v>
      </c>
      <c r="B12" s="498" t="s">
        <v>379</v>
      </c>
      <c r="C12" s="497"/>
      <c r="D12" s="497"/>
      <c r="E12" s="491"/>
      <c r="F12" s="888"/>
      <c r="G12" s="492"/>
    </row>
    <row r="13" spans="1:7">
      <c r="A13" s="497" t="s">
        <v>929</v>
      </c>
      <c r="B13" s="498" t="s">
        <v>380</v>
      </c>
      <c r="C13" s="497"/>
      <c r="D13" s="497"/>
      <c r="E13" s="491"/>
      <c r="F13" s="888"/>
      <c r="G13" s="492"/>
    </row>
    <row r="14" spans="1:7">
      <c r="A14" s="497" t="s">
        <v>929</v>
      </c>
      <c r="B14" s="498" t="s">
        <v>381</v>
      </c>
      <c r="C14" s="497"/>
      <c r="D14" s="497"/>
      <c r="E14" s="491"/>
      <c r="F14" s="888"/>
      <c r="G14" s="492"/>
    </row>
    <row r="15" spans="1:7">
      <c r="A15" s="497" t="s">
        <v>929</v>
      </c>
      <c r="B15" s="498" t="s">
        <v>382</v>
      </c>
      <c r="C15" s="497"/>
      <c r="D15" s="497"/>
      <c r="E15" s="491"/>
      <c r="F15" s="888"/>
      <c r="G15" s="492"/>
    </row>
    <row r="16" spans="1:7">
      <c r="A16" s="497" t="s">
        <v>929</v>
      </c>
      <c r="B16" s="498" t="s">
        <v>383</v>
      </c>
      <c r="C16" s="497"/>
      <c r="D16" s="497"/>
      <c r="E16" s="491"/>
      <c r="F16" s="888"/>
      <c r="G16" s="492"/>
    </row>
    <row r="17" spans="1:7">
      <c r="A17" s="497" t="s">
        <v>929</v>
      </c>
      <c r="B17" s="498" t="s">
        <v>384</v>
      </c>
      <c r="C17" s="497"/>
      <c r="D17" s="497"/>
      <c r="E17" s="491"/>
      <c r="F17" s="888"/>
      <c r="G17" s="492"/>
    </row>
    <row r="18" spans="1:7">
      <c r="A18" s="497" t="s">
        <v>929</v>
      </c>
      <c r="B18" s="498" t="s">
        <v>385</v>
      </c>
      <c r="C18" s="497"/>
      <c r="D18" s="497"/>
      <c r="E18" s="491"/>
      <c r="F18" s="888"/>
      <c r="G18" s="492"/>
    </row>
    <row r="19" spans="1:7">
      <c r="A19" s="497" t="s">
        <v>929</v>
      </c>
      <c r="B19" s="498" t="s">
        <v>386</v>
      </c>
      <c r="C19" s="497"/>
      <c r="D19" s="497"/>
      <c r="E19" s="491"/>
      <c r="F19" s="888"/>
      <c r="G19" s="492"/>
    </row>
    <row r="20" spans="1:7">
      <c r="A20" s="497" t="s">
        <v>929</v>
      </c>
      <c r="B20" s="498" t="s">
        <v>387</v>
      </c>
      <c r="C20" s="497"/>
      <c r="D20" s="497"/>
      <c r="E20" s="491"/>
      <c r="F20" s="888"/>
      <c r="G20" s="492"/>
    </row>
    <row r="21" spans="1:7">
      <c r="A21" s="497" t="s">
        <v>929</v>
      </c>
      <c r="B21" s="498" t="s">
        <v>388</v>
      </c>
      <c r="C21" s="497"/>
      <c r="D21" s="497"/>
      <c r="E21" s="491"/>
      <c r="F21" s="888"/>
      <c r="G21" s="492"/>
    </row>
    <row r="22" spans="1:7">
      <c r="A22" s="497" t="s">
        <v>929</v>
      </c>
      <c r="B22" s="498" t="s">
        <v>389</v>
      </c>
      <c r="C22" s="497"/>
      <c r="D22" s="497"/>
      <c r="E22" s="491"/>
      <c r="F22" s="888"/>
      <c r="G22" s="492"/>
    </row>
    <row r="23" spans="1:7">
      <c r="A23" s="497" t="s">
        <v>929</v>
      </c>
      <c r="B23" s="498" t="s">
        <v>390</v>
      </c>
      <c r="C23" s="497"/>
      <c r="D23" s="497"/>
      <c r="E23" s="491"/>
      <c r="F23" s="888"/>
      <c r="G23" s="492"/>
    </row>
    <row r="24" spans="1:7">
      <c r="A24" s="497" t="s">
        <v>929</v>
      </c>
      <c r="B24" s="498" t="s">
        <v>391</v>
      </c>
      <c r="C24" s="497"/>
      <c r="D24" s="497"/>
      <c r="E24" s="491"/>
      <c r="F24" s="888"/>
      <c r="G24" s="492"/>
    </row>
    <row r="25" spans="1:7">
      <c r="A25" s="497" t="s">
        <v>929</v>
      </c>
      <c r="B25" s="498" t="s">
        <v>392</v>
      </c>
      <c r="C25" s="497"/>
      <c r="D25" s="497"/>
      <c r="E25" s="491"/>
      <c r="F25" s="888"/>
      <c r="G25" s="492"/>
    </row>
    <row r="26" spans="1:7">
      <c r="A26" s="497" t="s">
        <v>929</v>
      </c>
      <c r="B26" s="498" t="s">
        <v>393</v>
      </c>
      <c r="C26" s="497"/>
      <c r="D26" s="497"/>
      <c r="E26" s="491"/>
      <c r="F26" s="888"/>
      <c r="G26" s="492"/>
    </row>
    <row r="27" spans="1:7">
      <c r="A27" s="497" t="s">
        <v>929</v>
      </c>
      <c r="B27" s="498" t="s">
        <v>394</v>
      </c>
      <c r="C27" s="497"/>
      <c r="D27" s="497"/>
      <c r="E27" s="491"/>
      <c r="F27" s="888"/>
      <c r="G27" s="492"/>
    </row>
    <row r="28" spans="1:7">
      <c r="A28" s="497" t="s">
        <v>929</v>
      </c>
      <c r="B28" s="498" t="s">
        <v>395</v>
      </c>
      <c r="C28" s="497"/>
      <c r="D28" s="497"/>
      <c r="E28" s="491"/>
      <c r="F28" s="888"/>
      <c r="G28" s="492"/>
    </row>
    <row r="29" spans="1:7">
      <c r="A29" s="497" t="s">
        <v>929</v>
      </c>
      <c r="B29" s="498" t="s">
        <v>396</v>
      </c>
      <c r="C29" s="497"/>
      <c r="D29" s="497"/>
      <c r="E29" s="491"/>
      <c r="F29" s="888"/>
      <c r="G29" s="492"/>
    </row>
    <row r="30" spans="1:7">
      <c r="A30" s="497" t="s">
        <v>929</v>
      </c>
      <c r="B30" s="498" t="s">
        <v>397</v>
      </c>
      <c r="C30" s="497"/>
      <c r="D30" s="497"/>
      <c r="E30" s="491"/>
      <c r="F30" s="888"/>
      <c r="G30" s="492"/>
    </row>
    <row r="31" spans="1:7">
      <c r="A31" s="497" t="s">
        <v>929</v>
      </c>
      <c r="B31" s="498" t="s">
        <v>398</v>
      </c>
      <c r="C31" s="497"/>
      <c r="D31" s="497"/>
      <c r="E31" s="491"/>
      <c r="F31" s="888"/>
      <c r="G31" s="492"/>
    </row>
    <row r="32" spans="1:7">
      <c r="A32" s="497" t="s">
        <v>929</v>
      </c>
      <c r="B32" s="498" t="s">
        <v>399</v>
      </c>
      <c r="C32" s="497"/>
      <c r="D32" s="497"/>
      <c r="E32" s="491"/>
      <c r="F32" s="888"/>
      <c r="G32" s="492"/>
    </row>
    <row r="33" spans="1:7">
      <c r="A33" s="497" t="s">
        <v>929</v>
      </c>
      <c r="B33" s="498" t="s">
        <v>400</v>
      </c>
      <c r="C33" s="497"/>
      <c r="D33" s="497"/>
      <c r="E33" s="491"/>
      <c r="F33" s="888"/>
      <c r="G33" s="492"/>
    </row>
    <row r="34" spans="1:7">
      <c r="A34" s="497" t="s">
        <v>929</v>
      </c>
      <c r="B34" s="498" t="s">
        <v>401</v>
      </c>
      <c r="C34" s="497"/>
      <c r="D34" s="497"/>
      <c r="E34" s="491"/>
      <c r="F34" s="888"/>
      <c r="G34" s="492"/>
    </row>
    <row r="35" spans="1:7">
      <c r="A35" s="497" t="s">
        <v>929</v>
      </c>
      <c r="B35" s="498" t="s">
        <v>402</v>
      </c>
      <c r="C35" s="497"/>
      <c r="D35" s="497"/>
      <c r="E35" s="491"/>
      <c r="F35" s="888"/>
      <c r="G35" s="492"/>
    </row>
    <row r="36" spans="1:7">
      <c r="A36" s="497" t="s">
        <v>929</v>
      </c>
      <c r="B36" s="498" t="s">
        <v>403</v>
      </c>
      <c r="C36" s="497"/>
      <c r="D36" s="497"/>
      <c r="E36" s="491"/>
      <c r="F36" s="888"/>
      <c r="G36" s="492"/>
    </row>
    <row r="37" spans="1:7">
      <c r="A37" s="497" t="s">
        <v>929</v>
      </c>
      <c r="B37" s="498" t="s">
        <v>404</v>
      </c>
      <c r="C37" s="497"/>
      <c r="D37" s="497"/>
      <c r="E37" s="491"/>
      <c r="F37" s="888"/>
      <c r="G37" s="492"/>
    </row>
    <row r="38" spans="1:7">
      <c r="A38" s="497" t="s">
        <v>929</v>
      </c>
      <c r="B38" s="498" t="s">
        <v>405</v>
      </c>
      <c r="C38" s="497"/>
      <c r="D38" s="497"/>
      <c r="E38" s="491"/>
      <c r="F38" s="888"/>
      <c r="G38" s="492"/>
    </row>
    <row r="39" spans="1:7">
      <c r="A39" s="497" t="s">
        <v>929</v>
      </c>
      <c r="B39" s="498" t="s">
        <v>406</v>
      </c>
      <c r="C39" s="497"/>
      <c r="D39" s="497"/>
      <c r="E39" s="491"/>
      <c r="F39" s="888"/>
      <c r="G39" s="492"/>
    </row>
    <row r="40" spans="1:7">
      <c r="A40" s="497" t="s">
        <v>929</v>
      </c>
      <c r="B40" s="498" t="s">
        <v>407</v>
      </c>
      <c r="C40" s="497"/>
      <c r="D40" s="497"/>
      <c r="E40" s="491"/>
      <c r="F40" s="888"/>
      <c r="G40" s="492"/>
    </row>
    <row r="41" spans="1:7">
      <c r="A41" s="497" t="s">
        <v>929</v>
      </c>
      <c r="B41" s="498" t="s">
        <v>408</v>
      </c>
      <c r="C41" s="497"/>
      <c r="D41" s="497"/>
      <c r="E41" s="491"/>
      <c r="F41" s="888"/>
      <c r="G41" s="492"/>
    </row>
    <row r="42" spans="1:7">
      <c r="A42" s="497" t="s">
        <v>929</v>
      </c>
      <c r="B42" s="498" t="s">
        <v>409</v>
      </c>
      <c r="C42" s="497"/>
      <c r="D42" s="497"/>
      <c r="E42" s="491"/>
      <c r="F42" s="888"/>
      <c r="G42" s="492"/>
    </row>
    <row r="43" spans="1:7">
      <c r="A43" s="497" t="s">
        <v>929</v>
      </c>
      <c r="B43" s="498" t="s">
        <v>410</v>
      </c>
      <c r="C43" s="497"/>
      <c r="D43" s="497"/>
      <c r="E43" s="491"/>
      <c r="F43" s="888"/>
      <c r="G43" s="492"/>
    </row>
    <row r="44" spans="1:7">
      <c r="A44" s="497" t="s">
        <v>929</v>
      </c>
      <c r="B44" s="498" t="s">
        <v>411</v>
      </c>
      <c r="C44" s="497"/>
      <c r="D44" s="497"/>
      <c r="E44" s="491"/>
      <c r="F44" s="888"/>
      <c r="G44" s="492"/>
    </row>
    <row r="45" spans="1:7">
      <c r="A45" s="497" t="s">
        <v>929</v>
      </c>
      <c r="B45" s="498" t="s">
        <v>412</v>
      </c>
      <c r="C45" s="497"/>
      <c r="D45" s="497"/>
      <c r="E45" s="493"/>
      <c r="F45" s="890"/>
      <c r="G45" s="494"/>
    </row>
    <row r="46" spans="1:7">
      <c r="F46" s="891"/>
    </row>
    <row r="47" spans="1:7">
      <c r="F47" s="891"/>
    </row>
  </sheetData>
  <dataConsolidate/>
  <phoneticPr fontId="11" type="noConversion"/>
  <pageMargins left="0.23622047244094491" right="0.23622047244094491" top="0.74803149606299213" bottom="0.74803149606299213" header="0.23622047244094491" footer="0.23622047244094491"/>
  <pageSetup paperSize="9" scale="91"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sheetPr codeName="Sheet05" enableFormatConditionsCalculation="0">
    <tabColor indexed="42"/>
    <pageSetUpPr fitToPage="1"/>
  </sheetPr>
  <dimension ref="A1:BQ106"/>
  <sheetViews>
    <sheetView showGridLines="0" topLeftCell="C1" zoomScaleNormal="100" workbookViewId="0">
      <selection activeCell="C3" sqref="C3"/>
    </sheetView>
  </sheetViews>
  <sheetFormatPr defaultRowHeight="12.75"/>
  <cols>
    <col min="1" max="1" width="10.140625" style="11" hidden="1" customWidth="1"/>
    <col min="2" max="2" width="10.28515625" style="11" hidden="1" customWidth="1"/>
    <col min="3" max="3" width="37.42578125" style="11" customWidth="1"/>
    <col min="4" max="4" width="4" style="11" customWidth="1"/>
    <col min="5" max="7" width="18.28515625" style="11" customWidth="1"/>
    <col min="8" max="22" width="9.140625" style="11"/>
    <col min="23" max="23" width="12.42578125" style="11" bestFit="1" customWidth="1"/>
    <col min="24" max="24" width="36.28515625" style="11" bestFit="1" customWidth="1"/>
    <col min="25" max="25" width="9.140625" style="11"/>
    <col min="26" max="26" width="37.28515625" style="841" hidden="1" customWidth="1"/>
    <col min="27" max="27" width="3.28515625" style="11" hidden="1" customWidth="1"/>
    <col min="28" max="28" width="12.28515625" style="11" hidden="1" customWidth="1"/>
    <col min="29" max="29" width="11.42578125" style="11" hidden="1" customWidth="1"/>
    <col min="30" max="51" width="9.140625" style="11" hidden="1" customWidth="1"/>
    <col min="52" max="52" width="38.42578125" style="11" hidden="1" customWidth="1"/>
    <col min="53" max="69" width="9.140625" style="11" hidden="1" customWidth="1"/>
    <col min="70" max="73" width="9.140625" style="11" customWidth="1"/>
    <col min="74" max="256" width="9.140625" style="11"/>
    <col min="257" max="258" width="0" style="11" hidden="1" customWidth="1"/>
    <col min="259" max="259" width="37.42578125" style="11" customWidth="1"/>
    <col min="260" max="260" width="4" style="11" customWidth="1"/>
    <col min="261" max="263" width="18.28515625" style="11" customWidth="1"/>
    <col min="264" max="278" width="9.140625" style="11"/>
    <col min="279" max="279" width="12.42578125" style="11" bestFit="1" customWidth="1"/>
    <col min="280" max="280" width="36.28515625" style="11" bestFit="1" customWidth="1"/>
    <col min="281" max="281" width="9.140625" style="11"/>
    <col min="282" max="325" width="0" style="11" hidden="1" customWidth="1"/>
    <col min="326" max="329" width="9.140625" style="11" customWidth="1"/>
    <col min="330" max="512" width="9.140625" style="11"/>
    <col min="513" max="514" width="0" style="11" hidden="1" customWidth="1"/>
    <col min="515" max="515" width="37.42578125" style="11" customWidth="1"/>
    <col min="516" max="516" width="4" style="11" customWidth="1"/>
    <col min="517" max="519" width="18.28515625" style="11" customWidth="1"/>
    <col min="520" max="534" width="9.140625" style="11"/>
    <col min="535" max="535" width="12.42578125" style="11" bestFit="1" customWidth="1"/>
    <col min="536" max="536" width="36.28515625" style="11" bestFit="1" customWidth="1"/>
    <col min="537" max="537" width="9.140625" style="11"/>
    <col min="538" max="581" width="0" style="11" hidden="1" customWidth="1"/>
    <col min="582" max="585" width="9.140625" style="11" customWidth="1"/>
    <col min="586" max="768" width="9.140625" style="11"/>
    <col min="769" max="770" width="0" style="11" hidden="1" customWidth="1"/>
    <col min="771" max="771" width="37.42578125" style="11" customWidth="1"/>
    <col min="772" max="772" width="4" style="11" customWidth="1"/>
    <col min="773" max="775" width="18.28515625" style="11" customWidth="1"/>
    <col min="776" max="790" width="9.140625" style="11"/>
    <col min="791" max="791" width="12.42578125" style="11" bestFit="1" customWidth="1"/>
    <col min="792" max="792" width="36.28515625" style="11" bestFit="1" customWidth="1"/>
    <col min="793" max="793" width="9.140625" style="11"/>
    <col min="794" max="837" width="0" style="11" hidden="1" customWidth="1"/>
    <col min="838" max="841" width="9.140625" style="11" customWidth="1"/>
    <col min="842" max="1024" width="9.140625" style="11"/>
    <col min="1025" max="1026" width="0" style="11" hidden="1" customWidth="1"/>
    <col min="1027" max="1027" width="37.42578125" style="11" customWidth="1"/>
    <col min="1028" max="1028" width="4" style="11" customWidth="1"/>
    <col min="1029" max="1031" width="18.28515625" style="11" customWidth="1"/>
    <col min="1032" max="1046" width="9.140625" style="11"/>
    <col min="1047" max="1047" width="12.42578125" style="11" bestFit="1" customWidth="1"/>
    <col min="1048" max="1048" width="36.28515625" style="11" bestFit="1" customWidth="1"/>
    <col min="1049" max="1049" width="9.140625" style="11"/>
    <col min="1050" max="1093" width="0" style="11" hidden="1" customWidth="1"/>
    <col min="1094" max="1097" width="9.140625" style="11" customWidth="1"/>
    <col min="1098" max="1280" width="9.140625" style="11"/>
    <col min="1281" max="1282" width="0" style="11" hidden="1" customWidth="1"/>
    <col min="1283" max="1283" width="37.42578125" style="11" customWidth="1"/>
    <col min="1284" max="1284" width="4" style="11" customWidth="1"/>
    <col min="1285" max="1287" width="18.28515625" style="11" customWidth="1"/>
    <col min="1288" max="1302" width="9.140625" style="11"/>
    <col min="1303" max="1303" width="12.42578125" style="11" bestFit="1" customWidth="1"/>
    <col min="1304" max="1304" width="36.28515625" style="11" bestFit="1" customWidth="1"/>
    <col min="1305" max="1305" width="9.140625" style="11"/>
    <col min="1306" max="1349" width="0" style="11" hidden="1" customWidth="1"/>
    <col min="1350" max="1353" width="9.140625" style="11" customWidth="1"/>
    <col min="1354" max="1536" width="9.140625" style="11"/>
    <col min="1537" max="1538" width="0" style="11" hidden="1" customWidth="1"/>
    <col min="1539" max="1539" width="37.42578125" style="11" customWidth="1"/>
    <col min="1540" max="1540" width="4" style="11" customWidth="1"/>
    <col min="1541" max="1543" width="18.28515625" style="11" customWidth="1"/>
    <col min="1544" max="1558" width="9.140625" style="11"/>
    <col min="1559" max="1559" width="12.42578125" style="11" bestFit="1" customWidth="1"/>
    <col min="1560" max="1560" width="36.28515625" style="11" bestFit="1" customWidth="1"/>
    <col min="1561" max="1561" width="9.140625" style="11"/>
    <col min="1562" max="1605" width="0" style="11" hidden="1" customWidth="1"/>
    <col min="1606" max="1609" width="9.140625" style="11" customWidth="1"/>
    <col min="1610" max="1792" width="9.140625" style="11"/>
    <col min="1793" max="1794" width="0" style="11" hidden="1" customWidth="1"/>
    <col min="1795" max="1795" width="37.42578125" style="11" customWidth="1"/>
    <col min="1796" max="1796" width="4" style="11" customWidth="1"/>
    <col min="1797" max="1799" width="18.28515625" style="11" customWidth="1"/>
    <col min="1800" max="1814" width="9.140625" style="11"/>
    <col min="1815" max="1815" width="12.42578125" style="11" bestFit="1" customWidth="1"/>
    <col min="1816" max="1816" width="36.28515625" style="11" bestFit="1" customWidth="1"/>
    <col min="1817" max="1817" width="9.140625" style="11"/>
    <col min="1818" max="1861" width="0" style="11" hidden="1" customWidth="1"/>
    <col min="1862" max="1865" width="9.140625" style="11" customWidth="1"/>
    <col min="1866" max="2048" width="9.140625" style="11"/>
    <col min="2049" max="2050" width="0" style="11" hidden="1" customWidth="1"/>
    <col min="2051" max="2051" width="37.42578125" style="11" customWidth="1"/>
    <col min="2052" max="2052" width="4" style="11" customWidth="1"/>
    <col min="2053" max="2055" width="18.28515625" style="11" customWidth="1"/>
    <col min="2056" max="2070" width="9.140625" style="11"/>
    <col min="2071" max="2071" width="12.42578125" style="11" bestFit="1" customWidth="1"/>
    <col min="2072" max="2072" width="36.28515625" style="11" bestFit="1" customWidth="1"/>
    <col min="2073" max="2073" width="9.140625" style="11"/>
    <col min="2074" max="2117" width="0" style="11" hidden="1" customWidth="1"/>
    <col min="2118" max="2121" width="9.140625" style="11" customWidth="1"/>
    <col min="2122" max="2304" width="9.140625" style="11"/>
    <col min="2305" max="2306" width="0" style="11" hidden="1" customWidth="1"/>
    <col min="2307" max="2307" width="37.42578125" style="11" customWidth="1"/>
    <col min="2308" max="2308" width="4" style="11" customWidth="1"/>
    <col min="2309" max="2311" width="18.28515625" style="11" customWidth="1"/>
    <col min="2312" max="2326" width="9.140625" style="11"/>
    <col min="2327" max="2327" width="12.42578125" style="11" bestFit="1" customWidth="1"/>
    <col min="2328" max="2328" width="36.28515625" style="11" bestFit="1" customWidth="1"/>
    <col min="2329" max="2329" width="9.140625" style="11"/>
    <col min="2330" max="2373" width="0" style="11" hidden="1" customWidth="1"/>
    <col min="2374" max="2377" width="9.140625" style="11" customWidth="1"/>
    <col min="2378" max="2560" width="9.140625" style="11"/>
    <col min="2561" max="2562" width="0" style="11" hidden="1" customWidth="1"/>
    <col min="2563" max="2563" width="37.42578125" style="11" customWidth="1"/>
    <col min="2564" max="2564" width="4" style="11" customWidth="1"/>
    <col min="2565" max="2567" width="18.28515625" style="11" customWidth="1"/>
    <col min="2568" max="2582" width="9.140625" style="11"/>
    <col min="2583" max="2583" width="12.42578125" style="11" bestFit="1" customWidth="1"/>
    <col min="2584" max="2584" width="36.28515625" style="11" bestFit="1" customWidth="1"/>
    <col min="2585" max="2585" width="9.140625" style="11"/>
    <col min="2586" max="2629" width="0" style="11" hidden="1" customWidth="1"/>
    <col min="2630" max="2633" width="9.140625" style="11" customWidth="1"/>
    <col min="2634" max="2816" width="9.140625" style="11"/>
    <col min="2817" max="2818" width="0" style="11" hidden="1" customWidth="1"/>
    <col min="2819" max="2819" width="37.42578125" style="11" customWidth="1"/>
    <col min="2820" max="2820" width="4" style="11" customWidth="1"/>
    <col min="2821" max="2823" width="18.28515625" style="11" customWidth="1"/>
    <col min="2824" max="2838" width="9.140625" style="11"/>
    <col min="2839" max="2839" width="12.42578125" style="11" bestFit="1" customWidth="1"/>
    <col min="2840" max="2840" width="36.28515625" style="11" bestFit="1" customWidth="1"/>
    <col min="2841" max="2841" width="9.140625" style="11"/>
    <col min="2842" max="2885" width="0" style="11" hidden="1" customWidth="1"/>
    <col min="2886" max="2889" width="9.140625" style="11" customWidth="1"/>
    <col min="2890" max="3072" width="9.140625" style="11"/>
    <col min="3073" max="3074" width="0" style="11" hidden="1" customWidth="1"/>
    <col min="3075" max="3075" width="37.42578125" style="11" customWidth="1"/>
    <col min="3076" max="3076" width="4" style="11" customWidth="1"/>
    <col min="3077" max="3079" width="18.28515625" style="11" customWidth="1"/>
    <col min="3080" max="3094" width="9.140625" style="11"/>
    <col min="3095" max="3095" width="12.42578125" style="11" bestFit="1" customWidth="1"/>
    <col min="3096" max="3096" width="36.28515625" style="11" bestFit="1" customWidth="1"/>
    <col min="3097" max="3097" width="9.140625" style="11"/>
    <col min="3098" max="3141" width="0" style="11" hidden="1" customWidth="1"/>
    <col min="3142" max="3145" width="9.140625" style="11" customWidth="1"/>
    <col min="3146" max="3328" width="9.140625" style="11"/>
    <col min="3329" max="3330" width="0" style="11" hidden="1" customWidth="1"/>
    <col min="3331" max="3331" width="37.42578125" style="11" customWidth="1"/>
    <col min="3332" max="3332" width="4" style="11" customWidth="1"/>
    <col min="3333" max="3335" width="18.28515625" style="11" customWidth="1"/>
    <col min="3336" max="3350" width="9.140625" style="11"/>
    <col min="3351" max="3351" width="12.42578125" style="11" bestFit="1" customWidth="1"/>
    <col min="3352" max="3352" width="36.28515625" style="11" bestFit="1" customWidth="1"/>
    <col min="3353" max="3353" width="9.140625" style="11"/>
    <col min="3354" max="3397" width="0" style="11" hidden="1" customWidth="1"/>
    <col min="3398" max="3401" width="9.140625" style="11" customWidth="1"/>
    <col min="3402" max="3584" width="9.140625" style="11"/>
    <col min="3585" max="3586" width="0" style="11" hidden="1" customWidth="1"/>
    <col min="3587" max="3587" width="37.42578125" style="11" customWidth="1"/>
    <col min="3588" max="3588" width="4" style="11" customWidth="1"/>
    <col min="3589" max="3591" width="18.28515625" style="11" customWidth="1"/>
    <col min="3592" max="3606" width="9.140625" style="11"/>
    <col min="3607" max="3607" width="12.42578125" style="11" bestFit="1" customWidth="1"/>
    <col min="3608" max="3608" width="36.28515625" style="11" bestFit="1" customWidth="1"/>
    <col min="3609" max="3609" width="9.140625" style="11"/>
    <col min="3610" max="3653" width="0" style="11" hidden="1" customWidth="1"/>
    <col min="3654" max="3657" width="9.140625" style="11" customWidth="1"/>
    <col min="3658" max="3840" width="9.140625" style="11"/>
    <col min="3841" max="3842" width="0" style="11" hidden="1" customWidth="1"/>
    <col min="3843" max="3843" width="37.42578125" style="11" customWidth="1"/>
    <col min="3844" max="3844" width="4" style="11" customWidth="1"/>
    <col min="3845" max="3847" width="18.28515625" style="11" customWidth="1"/>
    <col min="3848" max="3862" width="9.140625" style="11"/>
    <col min="3863" max="3863" width="12.42578125" style="11" bestFit="1" customWidth="1"/>
    <col min="3864" max="3864" width="36.28515625" style="11" bestFit="1" customWidth="1"/>
    <col min="3865" max="3865" width="9.140625" style="11"/>
    <col min="3866" max="3909" width="0" style="11" hidden="1" customWidth="1"/>
    <col min="3910" max="3913" width="9.140625" style="11" customWidth="1"/>
    <col min="3914" max="4096" width="9.140625" style="11"/>
    <col min="4097" max="4098" width="0" style="11" hidden="1" customWidth="1"/>
    <col min="4099" max="4099" width="37.42578125" style="11" customWidth="1"/>
    <col min="4100" max="4100" width="4" style="11" customWidth="1"/>
    <col min="4101" max="4103" width="18.28515625" style="11" customWidth="1"/>
    <col min="4104" max="4118" width="9.140625" style="11"/>
    <col min="4119" max="4119" width="12.42578125" style="11" bestFit="1" customWidth="1"/>
    <col min="4120" max="4120" width="36.28515625" style="11" bestFit="1" customWidth="1"/>
    <col min="4121" max="4121" width="9.140625" style="11"/>
    <col min="4122" max="4165" width="0" style="11" hidden="1" customWidth="1"/>
    <col min="4166" max="4169" width="9.140625" style="11" customWidth="1"/>
    <col min="4170" max="4352" width="9.140625" style="11"/>
    <col min="4353" max="4354" width="0" style="11" hidden="1" customWidth="1"/>
    <col min="4355" max="4355" width="37.42578125" style="11" customWidth="1"/>
    <col min="4356" max="4356" width="4" style="11" customWidth="1"/>
    <col min="4357" max="4359" width="18.28515625" style="11" customWidth="1"/>
    <col min="4360" max="4374" width="9.140625" style="11"/>
    <col min="4375" max="4375" width="12.42578125" style="11" bestFit="1" customWidth="1"/>
    <col min="4376" max="4376" width="36.28515625" style="11" bestFit="1" customWidth="1"/>
    <col min="4377" max="4377" width="9.140625" style="11"/>
    <col min="4378" max="4421" width="0" style="11" hidden="1" customWidth="1"/>
    <col min="4422" max="4425" width="9.140625" style="11" customWidth="1"/>
    <col min="4426" max="4608" width="9.140625" style="11"/>
    <col min="4609" max="4610" width="0" style="11" hidden="1" customWidth="1"/>
    <col min="4611" max="4611" width="37.42578125" style="11" customWidth="1"/>
    <col min="4612" max="4612" width="4" style="11" customWidth="1"/>
    <col min="4613" max="4615" width="18.28515625" style="11" customWidth="1"/>
    <col min="4616" max="4630" width="9.140625" style="11"/>
    <col min="4631" max="4631" width="12.42578125" style="11" bestFit="1" customWidth="1"/>
    <col min="4632" max="4632" width="36.28515625" style="11" bestFit="1" customWidth="1"/>
    <col min="4633" max="4633" width="9.140625" style="11"/>
    <col min="4634" max="4677" width="0" style="11" hidden="1" customWidth="1"/>
    <col min="4678" max="4681" width="9.140625" style="11" customWidth="1"/>
    <col min="4682" max="4864" width="9.140625" style="11"/>
    <col min="4865" max="4866" width="0" style="11" hidden="1" customWidth="1"/>
    <col min="4867" max="4867" width="37.42578125" style="11" customWidth="1"/>
    <col min="4868" max="4868" width="4" style="11" customWidth="1"/>
    <col min="4869" max="4871" width="18.28515625" style="11" customWidth="1"/>
    <col min="4872" max="4886" width="9.140625" style="11"/>
    <col min="4887" max="4887" width="12.42578125" style="11" bestFit="1" customWidth="1"/>
    <col min="4888" max="4888" width="36.28515625" style="11" bestFit="1" customWidth="1"/>
    <col min="4889" max="4889" width="9.140625" style="11"/>
    <col min="4890" max="4933" width="0" style="11" hidden="1" customWidth="1"/>
    <col min="4934" max="4937" width="9.140625" style="11" customWidth="1"/>
    <col min="4938" max="5120" width="9.140625" style="11"/>
    <col min="5121" max="5122" width="0" style="11" hidden="1" customWidth="1"/>
    <col min="5123" max="5123" width="37.42578125" style="11" customWidth="1"/>
    <col min="5124" max="5124" width="4" style="11" customWidth="1"/>
    <col min="5125" max="5127" width="18.28515625" style="11" customWidth="1"/>
    <col min="5128" max="5142" width="9.140625" style="11"/>
    <col min="5143" max="5143" width="12.42578125" style="11" bestFit="1" customWidth="1"/>
    <col min="5144" max="5144" width="36.28515625" style="11" bestFit="1" customWidth="1"/>
    <col min="5145" max="5145" width="9.140625" style="11"/>
    <col min="5146" max="5189" width="0" style="11" hidden="1" customWidth="1"/>
    <col min="5190" max="5193" width="9.140625" style="11" customWidth="1"/>
    <col min="5194" max="5376" width="9.140625" style="11"/>
    <col min="5377" max="5378" width="0" style="11" hidden="1" customWidth="1"/>
    <col min="5379" max="5379" width="37.42578125" style="11" customWidth="1"/>
    <col min="5380" max="5380" width="4" style="11" customWidth="1"/>
    <col min="5381" max="5383" width="18.28515625" style="11" customWidth="1"/>
    <col min="5384" max="5398" width="9.140625" style="11"/>
    <col min="5399" max="5399" width="12.42578125" style="11" bestFit="1" customWidth="1"/>
    <col min="5400" max="5400" width="36.28515625" style="11" bestFit="1" customWidth="1"/>
    <col min="5401" max="5401" width="9.140625" style="11"/>
    <col min="5402" max="5445" width="0" style="11" hidden="1" customWidth="1"/>
    <col min="5446" max="5449" width="9.140625" style="11" customWidth="1"/>
    <col min="5450" max="5632" width="9.140625" style="11"/>
    <col min="5633" max="5634" width="0" style="11" hidden="1" customWidth="1"/>
    <col min="5635" max="5635" width="37.42578125" style="11" customWidth="1"/>
    <col min="5636" max="5636" width="4" style="11" customWidth="1"/>
    <col min="5637" max="5639" width="18.28515625" style="11" customWidth="1"/>
    <col min="5640" max="5654" width="9.140625" style="11"/>
    <col min="5655" max="5655" width="12.42578125" style="11" bestFit="1" customWidth="1"/>
    <col min="5656" max="5656" width="36.28515625" style="11" bestFit="1" customWidth="1"/>
    <col min="5657" max="5657" width="9.140625" style="11"/>
    <col min="5658" max="5701" width="0" style="11" hidden="1" customWidth="1"/>
    <col min="5702" max="5705" width="9.140625" style="11" customWidth="1"/>
    <col min="5706" max="5888" width="9.140625" style="11"/>
    <col min="5889" max="5890" width="0" style="11" hidden="1" customWidth="1"/>
    <col min="5891" max="5891" width="37.42578125" style="11" customWidth="1"/>
    <col min="5892" max="5892" width="4" style="11" customWidth="1"/>
    <col min="5893" max="5895" width="18.28515625" style="11" customWidth="1"/>
    <col min="5896" max="5910" width="9.140625" style="11"/>
    <col min="5911" max="5911" width="12.42578125" style="11" bestFit="1" customWidth="1"/>
    <col min="5912" max="5912" width="36.28515625" style="11" bestFit="1" customWidth="1"/>
    <col min="5913" max="5913" width="9.140625" style="11"/>
    <col min="5914" max="5957" width="0" style="11" hidden="1" customWidth="1"/>
    <col min="5958" max="5961" width="9.140625" style="11" customWidth="1"/>
    <col min="5962" max="6144" width="9.140625" style="11"/>
    <col min="6145" max="6146" width="0" style="11" hidden="1" customWidth="1"/>
    <col min="6147" max="6147" width="37.42578125" style="11" customWidth="1"/>
    <col min="6148" max="6148" width="4" style="11" customWidth="1"/>
    <col min="6149" max="6151" width="18.28515625" style="11" customWidth="1"/>
    <col min="6152" max="6166" width="9.140625" style="11"/>
    <col min="6167" max="6167" width="12.42578125" style="11" bestFit="1" customWidth="1"/>
    <col min="6168" max="6168" width="36.28515625" style="11" bestFit="1" customWidth="1"/>
    <col min="6169" max="6169" width="9.140625" style="11"/>
    <col min="6170" max="6213" width="0" style="11" hidden="1" customWidth="1"/>
    <col min="6214" max="6217" width="9.140625" style="11" customWidth="1"/>
    <col min="6218" max="6400" width="9.140625" style="11"/>
    <col min="6401" max="6402" width="0" style="11" hidden="1" customWidth="1"/>
    <col min="6403" max="6403" width="37.42578125" style="11" customWidth="1"/>
    <col min="6404" max="6404" width="4" style="11" customWidth="1"/>
    <col min="6405" max="6407" width="18.28515625" style="11" customWidth="1"/>
    <col min="6408" max="6422" width="9.140625" style="11"/>
    <col min="6423" max="6423" width="12.42578125" style="11" bestFit="1" customWidth="1"/>
    <col min="6424" max="6424" width="36.28515625" style="11" bestFit="1" customWidth="1"/>
    <col min="6425" max="6425" width="9.140625" style="11"/>
    <col min="6426" max="6469" width="0" style="11" hidden="1" customWidth="1"/>
    <col min="6470" max="6473" width="9.140625" style="11" customWidth="1"/>
    <col min="6474" max="6656" width="9.140625" style="11"/>
    <col min="6657" max="6658" width="0" style="11" hidden="1" customWidth="1"/>
    <col min="6659" max="6659" width="37.42578125" style="11" customWidth="1"/>
    <col min="6660" max="6660" width="4" style="11" customWidth="1"/>
    <col min="6661" max="6663" width="18.28515625" style="11" customWidth="1"/>
    <col min="6664" max="6678" width="9.140625" style="11"/>
    <col min="6679" max="6679" width="12.42578125" style="11" bestFit="1" customWidth="1"/>
    <col min="6680" max="6680" width="36.28515625" style="11" bestFit="1" customWidth="1"/>
    <col min="6681" max="6681" width="9.140625" style="11"/>
    <col min="6682" max="6725" width="0" style="11" hidden="1" customWidth="1"/>
    <col min="6726" max="6729" width="9.140625" style="11" customWidth="1"/>
    <col min="6730" max="6912" width="9.140625" style="11"/>
    <col min="6913" max="6914" width="0" style="11" hidden="1" customWidth="1"/>
    <col min="6915" max="6915" width="37.42578125" style="11" customWidth="1"/>
    <col min="6916" max="6916" width="4" style="11" customWidth="1"/>
    <col min="6917" max="6919" width="18.28515625" style="11" customWidth="1"/>
    <col min="6920" max="6934" width="9.140625" style="11"/>
    <col min="6935" max="6935" width="12.42578125" style="11" bestFit="1" customWidth="1"/>
    <col min="6936" max="6936" width="36.28515625" style="11" bestFit="1" customWidth="1"/>
    <col min="6937" max="6937" width="9.140625" style="11"/>
    <col min="6938" max="6981" width="0" style="11" hidden="1" customWidth="1"/>
    <col min="6982" max="6985" width="9.140625" style="11" customWidth="1"/>
    <col min="6986" max="7168" width="9.140625" style="11"/>
    <col min="7169" max="7170" width="0" style="11" hidden="1" customWidth="1"/>
    <col min="7171" max="7171" width="37.42578125" style="11" customWidth="1"/>
    <col min="7172" max="7172" width="4" style="11" customWidth="1"/>
    <col min="7173" max="7175" width="18.28515625" style="11" customWidth="1"/>
    <col min="7176" max="7190" width="9.140625" style="11"/>
    <col min="7191" max="7191" width="12.42578125" style="11" bestFit="1" customWidth="1"/>
    <col min="7192" max="7192" width="36.28515625" style="11" bestFit="1" customWidth="1"/>
    <col min="7193" max="7193" width="9.140625" style="11"/>
    <col min="7194" max="7237" width="0" style="11" hidden="1" customWidth="1"/>
    <col min="7238" max="7241" width="9.140625" style="11" customWidth="1"/>
    <col min="7242" max="7424" width="9.140625" style="11"/>
    <col min="7425" max="7426" width="0" style="11" hidden="1" customWidth="1"/>
    <col min="7427" max="7427" width="37.42578125" style="11" customWidth="1"/>
    <col min="7428" max="7428" width="4" style="11" customWidth="1"/>
    <col min="7429" max="7431" width="18.28515625" style="11" customWidth="1"/>
    <col min="7432" max="7446" width="9.140625" style="11"/>
    <col min="7447" max="7447" width="12.42578125" style="11" bestFit="1" customWidth="1"/>
    <col min="7448" max="7448" width="36.28515625" style="11" bestFit="1" customWidth="1"/>
    <col min="7449" max="7449" width="9.140625" style="11"/>
    <col min="7450" max="7493" width="0" style="11" hidden="1" customWidth="1"/>
    <col min="7494" max="7497" width="9.140625" style="11" customWidth="1"/>
    <col min="7498" max="7680" width="9.140625" style="11"/>
    <col min="7681" max="7682" width="0" style="11" hidden="1" customWidth="1"/>
    <col min="7683" max="7683" width="37.42578125" style="11" customWidth="1"/>
    <col min="7684" max="7684" width="4" style="11" customWidth="1"/>
    <col min="7685" max="7687" width="18.28515625" style="11" customWidth="1"/>
    <col min="7688" max="7702" width="9.140625" style="11"/>
    <col min="7703" max="7703" width="12.42578125" style="11" bestFit="1" customWidth="1"/>
    <col min="7704" max="7704" width="36.28515625" style="11" bestFit="1" customWidth="1"/>
    <col min="7705" max="7705" width="9.140625" style="11"/>
    <col min="7706" max="7749" width="0" style="11" hidden="1" customWidth="1"/>
    <col min="7750" max="7753" width="9.140625" style="11" customWidth="1"/>
    <col min="7754" max="7936" width="9.140625" style="11"/>
    <col min="7937" max="7938" width="0" style="11" hidden="1" customWidth="1"/>
    <col min="7939" max="7939" width="37.42578125" style="11" customWidth="1"/>
    <col min="7940" max="7940" width="4" style="11" customWidth="1"/>
    <col min="7941" max="7943" width="18.28515625" style="11" customWidth="1"/>
    <col min="7944" max="7958" width="9.140625" style="11"/>
    <col min="7959" max="7959" width="12.42578125" style="11" bestFit="1" customWidth="1"/>
    <col min="7960" max="7960" width="36.28515625" style="11" bestFit="1" customWidth="1"/>
    <col min="7961" max="7961" width="9.140625" style="11"/>
    <col min="7962" max="8005" width="0" style="11" hidden="1" customWidth="1"/>
    <col min="8006" max="8009" width="9.140625" style="11" customWidth="1"/>
    <col min="8010" max="8192" width="9.140625" style="11"/>
    <col min="8193" max="8194" width="0" style="11" hidden="1" customWidth="1"/>
    <col min="8195" max="8195" width="37.42578125" style="11" customWidth="1"/>
    <col min="8196" max="8196" width="4" style="11" customWidth="1"/>
    <col min="8197" max="8199" width="18.28515625" style="11" customWidth="1"/>
    <col min="8200" max="8214" width="9.140625" style="11"/>
    <col min="8215" max="8215" width="12.42578125" style="11" bestFit="1" customWidth="1"/>
    <col min="8216" max="8216" width="36.28515625" style="11" bestFit="1" customWidth="1"/>
    <col min="8217" max="8217" width="9.140625" style="11"/>
    <col min="8218" max="8261" width="0" style="11" hidden="1" customWidth="1"/>
    <col min="8262" max="8265" width="9.140625" style="11" customWidth="1"/>
    <col min="8266" max="8448" width="9.140625" style="11"/>
    <col min="8449" max="8450" width="0" style="11" hidden="1" customWidth="1"/>
    <col min="8451" max="8451" width="37.42578125" style="11" customWidth="1"/>
    <col min="8452" max="8452" width="4" style="11" customWidth="1"/>
    <col min="8453" max="8455" width="18.28515625" style="11" customWidth="1"/>
    <col min="8456" max="8470" width="9.140625" style="11"/>
    <col min="8471" max="8471" width="12.42578125" style="11" bestFit="1" customWidth="1"/>
    <col min="8472" max="8472" width="36.28515625" style="11" bestFit="1" customWidth="1"/>
    <col min="8473" max="8473" width="9.140625" style="11"/>
    <col min="8474" max="8517" width="0" style="11" hidden="1" customWidth="1"/>
    <col min="8518" max="8521" width="9.140625" style="11" customWidth="1"/>
    <col min="8522" max="8704" width="9.140625" style="11"/>
    <col min="8705" max="8706" width="0" style="11" hidden="1" customWidth="1"/>
    <col min="8707" max="8707" width="37.42578125" style="11" customWidth="1"/>
    <col min="8708" max="8708" width="4" style="11" customWidth="1"/>
    <col min="8709" max="8711" width="18.28515625" style="11" customWidth="1"/>
    <col min="8712" max="8726" width="9.140625" style="11"/>
    <col min="8727" max="8727" width="12.42578125" style="11" bestFit="1" customWidth="1"/>
    <col min="8728" max="8728" width="36.28515625" style="11" bestFit="1" customWidth="1"/>
    <col min="8729" max="8729" width="9.140625" style="11"/>
    <col min="8730" max="8773" width="0" style="11" hidden="1" customWidth="1"/>
    <col min="8774" max="8777" width="9.140625" style="11" customWidth="1"/>
    <col min="8778" max="8960" width="9.140625" style="11"/>
    <col min="8961" max="8962" width="0" style="11" hidden="1" customWidth="1"/>
    <col min="8963" max="8963" width="37.42578125" style="11" customWidth="1"/>
    <col min="8964" max="8964" width="4" style="11" customWidth="1"/>
    <col min="8965" max="8967" width="18.28515625" style="11" customWidth="1"/>
    <col min="8968" max="8982" width="9.140625" style="11"/>
    <col min="8983" max="8983" width="12.42578125" style="11" bestFit="1" customWidth="1"/>
    <col min="8984" max="8984" width="36.28515625" style="11" bestFit="1" customWidth="1"/>
    <col min="8985" max="8985" width="9.140625" style="11"/>
    <col min="8986" max="9029" width="0" style="11" hidden="1" customWidth="1"/>
    <col min="9030" max="9033" width="9.140625" style="11" customWidth="1"/>
    <col min="9034" max="9216" width="9.140625" style="11"/>
    <col min="9217" max="9218" width="0" style="11" hidden="1" customWidth="1"/>
    <col min="9219" max="9219" width="37.42578125" style="11" customWidth="1"/>
    <col min="9220" max="9220" width="4" style="11" customWidth="1"/>
    <col min="9221" max="9223" width="18.28515625" style="11" customWidth="1"/>
    <col min="9224" max="9238" width="9.140625" style="11"/>
    <col min="9239" max="9239" width="12.42578125" style="11" bestFit="1" customWidth="1"/>
    <col min="9240" max="9240" width="36.28515625" style="11" bestFit="1" customWidth="1"/>
    <col min="9241" max="9241" width="9.140625" style="11"/>
    <col min="9242" max="9285" width="0" style="11" hidden="1" customWidth="1"/>
    <col min="9286" max="9289" width="9.140625" style="11" customWidth="1"/>
    <col min="9290" max="9472" width="9.140625" style="11"/>
    <col min="9473" max="9474" width="0" style="11" hidden="1" customWidth="1"/>
    <col min="9475" max="9475" width="37.42578125" style="11" customWidth="1"/>
    <col min="9476" max="9476" width="4" style="11" customWidth="1"/>
    <col min="9477" max="9479" width="18.28515625" style="11" customWidth="1"/>
    <col min="9480" max="9494" width="9.140625" style="11"/>
    <col min="9495" max="9495" width="12.42578125" style="11" bestFit="1" customWidth="1"/>
    <col min="9496" max="9496" width="36.28515625" style="11" bestFit="1" customWidth="1"/>
    <col min="9497" max="9497" width="9.140625" style="11"/>
    <col min="9498" max="9541" width="0" style="11" hidden="1" customWidth="1"/>
    <col min="9542" max="9545" width="9.140625" style="11" customWidth="1"/>
    <col min="9546" max="9728" width="9.140625" style="11"/>
    <col min="9729" max="9730" width="0" style="11" hidden="1" customWidth="1"/>
    <col min="9731" max="9731" width="37.42578125" style="11" customWidth="1"/>
    <col min="9732" max="9732" width="4" style="11" customWidth="1"/>
    <col min="9733" max="9735" width="18.28515625" style="11" customWidth="1"/>
    <col min="9736" max="9750" width="9.140625" style="11"/>
    <col min="9751" max="9751" width="12.42578125" style="11" bestFit="1" customWidth="1"/>
    <col min="9752" max="9752" width="36.28515625" style="11" bestFit="1" customWidth="1"/>
    <col min="9753" max="9753" width="9.140625" style="11"/>
    <col min="9754" max="9797" width="0" style="11" hidden="1" customWidth="1"/>
    <col min="9798" max="9801" width="9.140625" style="11" customWidth="1"/>
    <col min="9802" max="9984" width="9.140625" style="11"/>
    <col min="9985" max="9986" width="0" style="11" hidden="1" customWidth="1"/>
    <col min="9987" max="9987" width="37.42578125" style="11" customWidth="1"/>
    <col min="9988" max="9988" width="4" style="11" customWidth="1"/>
    <col min="9989" max="9991" width="18.28515625" style="11" customWidth="1"/>
    <col min="9992" max="10006" width="9.140625" style="11"/>
    <col min="10007" max="10007" width="12.42578125" style="11" bestFit="1" customWidth="1"/>
    <col min="10008" max="10008" width="36.28515625" style="11" bestFit="1" customWidth="1"/>
    <col min="10009" max="10009" width="9.140625" style="11"/>
    <col min="10010" max="10053" width="0" style="11" hidden="1" customWidth="1"/>
    <col min="10054" max="10057" width="9.140625" style="11" customWidth="1"/>
    <col min="10058" max="10240" width="9.140625" style="11"/>
    <col min="10241" max="10242" width="0" style="11" hidden="1" customWidth="1"/>
    <col min="10243" max="10243" width="37.42578125" style="11" customWidth="1"/>
    <col min="10244" max="10244" width="4" style="11" customWidth="1"/>
    <col min="10245" max="10247" width="18.28515625" style="11" customWidth="1"/>
    <col min="10248" max="10262" width="9.140625" style="11"/>
    <col min="10263" max="10263" width="12.42578125" style="11" bestFit="1" customWidth="1"/>
    <col min="10264" max="10264" width="36.28515625" style="11" bestFit="1" customWidth="1"/>
    <col min="10265" max="10265" width="9.140625" style="11"/>
    <col min="10266" max="10309" width="0" style="11" hidden="1" customWidth="1"/>
    <col min="10310" max="10313" width="9.140625" style="11" customWidth="1"/>
    <col min="10314" max="10496" width="9.140625" style="11"/>
    <col min="10497" max="10498" width="0" style="11" hidden="1" customWidth="1"/>
    <col min="10499" max="10499" width="37.42578125" style="11" customWidth="1"/>
    <col min="10500" max="10500" width="4" style="11" customWidth="1"/>
    <col min="10501" max="10503" width="18.28515625" style="11" customWidth="1"/>
    <col min="10504" max="10518" width="9.140625" style="11"/>
    <col min="10519" max="10519" width="12.42578125" style="11" bestFit="1" customWidth="1"/>
    <col min="10520" max="10520" width="36.28515625" style="11" bestFit="1" customWidth="1"/>
    <col min="10521" max="10521" width="9.140625" style="11"/>
    <col min="10522" max="10565" width="0" style="11" hidden="1" customWidth="1"/>
    <col min="10566" max="10569" width="9.140625" style="11" customWidth="1"/>
    <col min="10570" max="10752" width="9.140625" style="11"/>
    <col min="10753" max="10754" width="0" style="11" hidden="1" customWidth="1"/>
    <col min="10755" max="10755" width="37.42578125" style="11" customWidth="1"/>
    <col min="10756" max="10756" width="4" style="11" customWidth="1"/>
    <col min="10757" max="10759" width="18.28515625" style="11" customWidth="1"/>
    <col min="10760" max="10774" width="9.140625" style="11"/>
    <col min="10775" max="10775" width="12.42578125" style="11" bestFit="1" customWidth="1"/>
    <col min="10776" max="10776" width="36.28515625" style="11" bestFit="1" customWidth="1"/>
    <col min="10777" max="10777" width="9.140625" style="11"/>
    <col min="10778" max="10821" width="0" style="11" hidden="1" customWidth="1"/>
    <col min="10822" max="10825" width="9.140625" style="11" customWidth="1"/>
    <col min="10826" max="11008" width="9.140625" style="11"/>
    <col min="11009" max="11010" width="0" style="11" hidden="1" customWidth="1"/>
    <col min="11011" max="11011" width="37.42578125" style="11" customWidth="1"/>
    <col min="11012" max="11012" width="4" style="11" customWidth="1"/>
    <col min="11013" max="11015" width="18.28515625" style="11" customWidth="1"/>
    <col min="11016" max="11030" width="9.140625" style="11"/>
    <col min="11031" max="11031" width="12.42578125" style="11" bestFit="1" customWidth="1"/>
    <col min="11032" max="11032" width="36.28515625" style="11" bestFit="1" customWidth="1"/>
    <col min="11033" max="11033" width="9.140625" style="11"/>
    <col min="11034" max="11077" width="0" style="11" hidden="1" customWidth="1"/>
    <col min="11078" max="11081" width="9.140625" style="11" customWidth="1"/>
    <col min="11082" max="11264" width="9.140625" style="11"/>
    <col min="11265" max="11266" width="0" style="11" hidden="1" customWidth="1"/>
    <col min="11267" max="11267" width="37.42578125" style="11" customWidth="1"/>
    <col min="11268" max="11268" width="4" style="11" customWidth="1"/>
    <col min="11269" max="11271" width="18.28515625" style="11" customWidth="1"/>
    <col min="11272" max="11286" width="9.140625" style="11"/>
    <col min="11287" max="11287" width="12.42578125" style="11" bestFit="1" customWidth="1"/>
    <col min="11288" max="11288" width="36.28515625" style="11" bestFit="1" customWidth="1"/>
    <col min="11289" max="11289" width="9.140625" style="11"/>
    <col min="11290" max="11333" width="0" style="11" hidden="1" customWidth="1"/>
    <col min="11334" max="11337" width="9.140625" style="11" customWidth="1"/>
    <col min="11338" max="11520" width="9.140625" style="11"/>
    <col min="11521" max="11522" width="0" style="11" hidden="1" customWidth="1"/>
    <col min="11523" max="11523" width="37.42578125" style="11" customWidth="1"/>
    <col min="11524" max="11524" width="4" style="11" customWidth="1"/>
    <col min="11525" max="11527" width="18.28515625" style="11" customWidth="1"/>
    <col min="11528" max="11542" width="9.140625" style="11"/>
    <col min="11543" max="11543" width="12.42578125" style="11" bestFit="1" customWidth="1"/>
    <col min="11544" max="11544" width="36.28515625" style="11" bestFit="1" customWidth="1"/>
    <col min="11545" max="11545" width="9.140625" style="11"/>
    <col min="11546" max="11589" width="0" style="11" hidden="1" customWidth="1"/>
    <col min="11590" max="11593" width="9.140625" style="11" customWidth="1"/>
    <col min="11594" max="11776" width="9.140625" style="11"/>
    <col min="11777" max="11778" width="0" style="11" hidden="1" customWidth="1"/>
    <col min="11779" max="11779" width="37.42578125" style="11" customWidth="1"/>
    <col min="11780" max="11780" width="4" style="11" customWidth="1"/>
    <col min="11781" max="11783" width="18.28515625" style="11" customWidth="1"/>
    <col min="11784" max="11798" width="9.140625" style="11"/>
    <col min="11799" max="11799" width="12.42578125" style="11" bestFit="1" customWidth="1"/>
    <col min="11800" max="11800" width="36.28515625" style="11" bestFit="1" customWidth="1"/>
    <col min="11801" max="11801" width="9.140625" style="11"/>
    <col min="11802" max="11845" width="0" style="11" hidden="1" customWidth="1"/>
    <col min="11846" max="11849" width="9.140625" style="11" customWidth="1"/>
    <col min="11850" max="12032" width="9.140625" style="11"/>
    <col min="12033" max="12034" width="0" style="11" hidden="1" customWidth="1"/>
    <col min="12035" max="12035" width="37.42578125" style="11" customWidth="1"/>
    <col min="12036" max="12036" width="4" style="11" customWidth="1"/>
    <col min="12037" max="12039" width="18.28515625" style="11" customWidth="1"/>
    <col min="12040" max="12054" width="9.140625" style="11"/>
    <col min="12055" max="12055" width="12.42578125" style="11" bestFit="1" customWidth="1"/>
    <col min="12056" max="12056" width="36.28515625" style="11" bestFit="1" customWidth="1"/>
    <col min="12057" max="12057" width="9.140625" style="11"/>
    <col min="12058" max="12101" width="0" style="11" hidden="1" customWidth="1"/>
    <col min="12102" max="12105" width="9.140625" style="11" customWidth="1"/>
    <col min="12106" max="12288" width="9.140625" style="11"/>
    <col min="12289" max="12290" width="0" style="11" hidden="1" customWidth="1"/>
    <col min="12291" max="12291" width="37.42578125" style="11" customWidth="1"/>
    <col min="12292" max="12292" width="4" style="11" customWidth="1"/>
    <col min="12293" max="12295" width="18.28515625" style="11" customWidth="1"/>
    <col min="12296" max="12310" width="9.140625" style="11"/>
    <col min="12311" max="12311" width="12.42578125" style="11" bestFit="1" customWidth="1"/>
    <col min="12312" max="12312" width="36.28515625" style="11" bestFit="1" customWidth="1"/>
    <col min="12313" max="12313" width="9.140625" style="11"/>
    <col min="12314" max="12357" width="0" style="11" hidden="1" customWidth="1"/>
    <col min="12358" max="12361" width="9.140625" style="11" customWidth="1"/>
    <col min="12362" max="12544" width="9.140625" style="11"/>
    <col min="12545" max="12546" width="0" style="11" hidden="1" customWidth="1"/>
    <col min="12547" max="12547" width="37.42578125" style="11" customWidth="1"/>
    <col min="12548" max="12548" width="4" style="11" customWidth="1"/>
    <col min="12549" max="12551" width="18.28515625" style="11" customWidth="1"/>
    <col min="12552" max="12566" width="9.140625" style="11"/>
    <col min="12567" max="12567" width="12.42578125" style="11" bestFit="1" customWidth="1"/>
    <col min="12568" max="12568" width="36.28515625" style="11" bestFit="1" customWidth="1"/>
    <col min="12569" max="12569" width="9.140625" style="11"/>
    <col min="12570" max="12613" width="0" style="11" hidden="1" customWidth="1"/>
    <col min="12614" max="12617" width="9.140625" style="11" customWidth="1"/>
    <col min="12618" max="12800" width="9.140625" style="11"/>
    <col min="12801" max="12802" width="0" style="11" hidden="1" customWidth="1"/>
    <col min="12803" max="12803" width="37.42578125" style="11" customWidth="1"/>
    <col min="12804" max="12804" width="4" style="11" customWidth="1"/>
    <col min="12805" max="12807" width="18.28515625" style="11" customWidth="1"/>
    <col min="12808" max="12822" width="9.140625" style="11"/>
    <col min="12823" max="12823" width="12.42578125" style="11" bestFit="1" customWidth="1"/>
    <col min="12824" max="12824" width="36.28515625" style="11" bestFit="1" customWidth="1"/>
    <col min="12825" max="12825" width="9.140625" style="11"/>
    <col min="12826" max="12869" width="0" style="11" hidden="1" customWidth="1"/>
    <col min="12870" max="12873" width="9.140625" style="11" customWidth="1"/>
    <col min="12874" max="13056" width="9.140625" style="11"/>
    <col min="13057" max="13058" width="0" style="11" hidden="1" customWidth="1"/>
    <col min="13059" max="13059" width="37.42578125" style="11" customWidth="1"/>
    <col min="13060" max="13060" width="4" style="11" customWidth="1"/>
    <col min="13061" max="13063" width="18.28515625" style="11" customWidth="1"/>
    <col min="13064" max="13078" width="9.140625" style="11"/>
    <col min="13079" max="13079" width="12.42578125" style="11" bestFit="1" customWidth="1"/>
    <col min="13080" max="13080" width="36.28515625" style="11" bestFit="1" customWidth="1"/>
    <col min="13081" max="13081" width="9.140625" style="11"/>
    <col min="13082" max="13125" width="0" style="11" hidden="1" customWidth="1"/>
    <col min="13126" max="13129" width="9.140625" style="11" customWidth="1"/>
    <col min="13130" max="13312" width="9.140625" style="11"/>
    <col min="13313" max="13314" width="0" style="11" hidden="1" customWidth="1"/>
    <col min="13315" max="13315" width="37.42578125" style="11" customWidth="1"/>
    <col min="13316" max="13316" width="4" style="11" customWidth="1"/>
    <col min="13317" max="13319" width="18.28515625" style="11" customWidth="1"/>
    <col min="13320" max="13334" width="9.140625" style="11"/>
    <col min="13335" max="13335" width="12.42578125" style="11" bestFit="1" customWidth="1"/>
    <col min="13336" max="13336" width="36.28515625" style="11" bestFit="1" customWidth="1"/>
    <col min="13337" max="13337" width="9.140625" style="11"/>
    <col min="13338" max="13381" width="0" style="11" hidden="1" customWidth="1"/>
    <col min="13382" max="13385" width="9.140625" style="11" customWidth="1"/>
    <col min="13386" max="13568" width="9.140625" style="11"/>
    <col min="13569" max="13570" width="0" style="11" hidden="1" customWidth="1"/>
    <col min="13571" max="13571" width="37.42578125" style="11" customWidth="1"/>
    <col min="13572" max="13572" width="4" style="11" customWidth="1"/>
    <col min="13573" max="13575" width="18.28515625" style="11" customWidth="1"/>
    <col min="13576" max="13590" width="9.140625" style="11"/>
    <col min="13591" max="13591" width="12.42578125" style="11" bestFit="1" customWidth="1"/>
    <col min="13592" max="13592" width="36.28515625" style="11" bestFit="1" customWidth="1"/>
    <col min="13593" max="13593" width="9.140625" style="11"/>
    <col min="13594" max="13637" width="0" style="11" hidden="1" customWidth="1"/>
    <col min="13638" max="13641" width="9.140625" style="11" customWidth="1"/>
    <col min="13642" max="13824" width="9.140625" style="11"/>
    <col min="13825" max="13826" width="0" style="11" hidden="1" customWidth="1"/>
    <col min="13827" max="13827" width="37.42578125" style="11" customWidth="1"/>
    <col min="13828" max="13828" width="4" style="11" customWidth="1"/>
    <col min="13829" max="13831" width="18.28515625" style="11" customWidth="1"/>
    <col min="13832" max="13846" width="9.140625" style="11"/>
    <col min="13847" max="13847" width="12.42578125" style="11" bestFit="1" customWidth="1"/>
    <col min="13848" max="13848" width="36.28515625" style="11" bestFit="1" customWidth="1"/>
    <col min="13849" max="13849" width="9.140625" style="11"/>
    <col min="13850" max="13893" width="0" style="11" hidden="1" customWidth="1"/>
    <col min="13894" max="13897" width="9.140625" style="11" customWidth="1"/>
    <col min="13898" max="14080" width="9.140625" style="11"/>
    <col min="14081" max="14082" width="0" style="11" hidden="1" customWidth="1"/>
    <col min="14083" max="14083" width="37.42578125" style="11" customWidth="1"/>
    <col min="14084" max="14084" width="4" style="11" customWidth="1"/>
    <col min="14085" max="14087" width="18.28515625" style="11" customWidth="1"/>
    <col min="14088" max="14102" width="9.140625" style="11"/>
    <col min="14103" max="14103" width="12.42578125" style="11" bestFit="1" customWidth="1"/>
    <col min="14104" max="14104" width="36.28515625" style="11" bestFit="1" customWidth="1"/>
    <col min="14105" max="14105" width="9.140625" style="11"/>
    <col min="14106" max="14149" width="0" style="11" hidden="1" customWidth="1"/>
    <col min="14150" max="14153" width="9.140625" style="11" customWidth="1"/>
    <col min="14154" max="14336" width="9.140625" style="11"/>
    <col min="14337" max="14338" width="0" style="11" hidden="1" customWidth="1"/>
    <col min="14339" max="14339" width="37.42578125" style="11" customWidth="1"/>
    <col min="14340" max="14340" width="4" style="11" customWidth="1"/>
    <col min="14341" max="14343" width="18.28515625" style="11" customWidth="1"/>
    <col min="14344" max="14358" width="9.140625" style="11"/>
    <col min="14359" max="14359" width="12.42578125" style="11" bestFit="1" customWidth="1"/>
    <col min="14360" max="14360" width="36.28515625" style="11" bestFit="1" customWidth="1"/>
    <col min="14361" max="14361" width="9.140625" style="11"/>
    <col min="14362" max="14405" width="0" style="11" hidden="1" customWidth="1"/>
    <col min="14406" max="14409" width="9.140625" style="11" customWidth="1"/>
    <col min="14410" max="14592" width="9.140625" style="11"/>
    <col min="14593" max="14594" width="0" style="11" hidden="1" customWidth="1"/>
    <col min="14595" max="14595" width="37.42578125" style="11" customWidth="1"/>
    <col min="14596" max="14596" width="4" style="11" customWidth="1"/>
    <col min="14597" max="14599" width="18.28515625" style="11" customWidth="1"/>
    <col min="14600" max="14614" width="9.140625" style="11"/>
    <col min="14615" max="14615" width="12.42578125" style="11" bestFit="1" customWidth="1"/>
    <col min="14616" max="14616" width="36.28515625" style="11" bestFit="1" customWidth="1"/>
    <col min="14617" max="14617" width="9.140625" style="11"/>
    <col min="14618" max="14661" width="0" style="11" hidden="1" customWidth="1"/>
    <col min="14662" max="14665" width="9.140625" style="11" customWidth="1"/>
    <col min="14666" max="14848" width="9.140625" style="11"/>
    <col min="14849" max="14850" width="0" style="11" hidden="1" customWidth="1"/>
    <col min="14851" max="14851" width="37.42578125" style="11" customWidth="1"/>
    <col min="14852" max="14852" width="4" style="11" customWidth="1"/>
    <col min="14853" max="14855" width="18.28515625" style="11" customWidth="1"/>
    <col min="14856" max="14870" width="9.140625" style="11"/>
    <col min="14871" max="14871" width="12.42578125" style="11" bestFit="1" customWidth="1"/>
    <col min="14872" max="14872" width="36.28515625" style="11" bestFit="1" customWidth="1"/>
    <col min="14873" max="14873" width="9.140625" style="11"/>
    <col min="14874" max="14917" width="0" style="11" hidden="1" customWidth="1"/>
    <col min="14918" max="14921" width="9.140625" style="11" customWidth="1"/>
    <col min="14922" max="15104" width="9.140625" style="11"/>
    <col min="15105" max="15106" width="0" style="11" hidden="1" customWidth="1"/>
    <col min="15107" max="15107" width="37.42578125" style="11" customWidth="1"/>
    <col min="15108" max="15108" width="4" style="11" customWidth="1"/>
    <col min="15109" max="15111" width="18.28515625" style="11" customWidth="1"/>
    <col min="15112" max="15126" width="9.140625" style="11"/>
    <col min="15127" max="15127" width="12.42578125" style="11" bestFit="1" customWidth="1"/>
    <col min="15128" max="15128" width="36.28515625" style="11" bestFit="1" customWidth="1"/>
    <col min="15129" max="15129" width="9.140625" style="11"/>
    <col min="15130" max="15173" width="0" style="11" hidden="1" customWidth="1"/>
    <col min="15174" max="15177" width="9.140625" style="11" customWidth="1"/>
    <col min="15178" max="15360" width="9.140625" style="11"/>
    <col min="15361" max="15362" width="0" style="11" hidden="1" customWidth="1"/>
    <col min="15363" max="15363" width="37.42578125" style="11" customWidth="1"/>
    <col min="15364" max="15364" width="4" style="11" customWidth="1"/>
    <col min="15365" max="15367" width="18.28515625" style="11" customWidth="1"/>
    <col min="15368" max="15382" width="9.140625" style="11"/>
    <col min="15383" max="15383" width="12.42578125" style="11" bestFit="1" customWidth="1"/>
    <col min="15384" max="15384" width="36.28515625" style="11" bestFit="1" customWidth="1"/>
    <col min="15385" max="15385" width="9.140625" style="11"/>
    <col min="15386" max="15429" width="0" style="11" hidden="1" customWidth="1"/>
    <col min="15430" max="15433" width="9.140625" style="11" customWidth="1"/>
    <col min="15434" max="15616" width="9.140625" style="11"/>
    <col min="15617" max="15618" width="0" style="11" hidden="1" customWidth="1"/>
    <col min="15619" max="15619" width="37.42578125" style="11" customWidth="1"/>
    <col min="15620" max="15620" width="4" style="11" customWidth="1"/>
    <col min="15621" max="15623" width="18.28515625" style="11" customWidth="1"/>
    <col min="15624" max="15638" width="9.140625" style="11"/>
    <col min="15639" max="15639" width="12.42578125" style="11" bestFit="1" customWidth="1"/>
    <col min="15640" max="15640" width="36.28515625" style="11" bestFit="1" customWidth="1"/>
    <col min="15641" max="15641" width="9.140625" style="11"/>
    <col min="15642" max="15685" width="0" style="11" hidden="1" customWidth="1"/>
    <col min="15686" max="15689" width="9.140625" style="11" customWidth="1"/>
    <col min="15690" max="15872" width="9.140625" style="11"/>
    <col min="15873" max="15874" width="0" style="11" hidden="1" customWidth="1"/>
    <col min="15875" max="15875" width="37.42578125" style="11" customWidth="1"/>
    <col min="15876" max="15876" width="4" style="11" customWidth="1"/>
    <col min="15877" max="15879" width="18.28515625" style="11" customWidth="1"/>
    <col min="15880" max="15894" width="9.140625" style="11"/>
    <col min="15895" max="15895" width="12.42578125" style="11" bestFit="1" customWidth="1"/>
    <col min="15896" max="15896" width="36.28515625" style="11" bestFit="1" customWidth="1"/>
    <col min="15897" max="15897" width="9.140625" style="11"/>
    <col min="15898" max="15941" width="0" style="11" hidden="1" customWidth="1"/>
    <col min="15942" max="15945" width="9.140625" style="11" customWidth="1"/>
    <col min="15946" max="16128" width="9.140625" style="11"/>
    <col min="16129" max="16130" width="0" style="11" hidden="1" customWidth="1"/>
    <col min="16131" max="16131" width="37.42578125" style="11" customWidth="1"/>
    <col min="16132" max="16132" width="4" style="11" customWidth="1"/>
    <col min="16133" max="16135" width="18.28515625" style="11" customWidth="1"/>
    <col min="16136" max="16150" width="9.140625" style="11"/>
    <col min="16151" max="16151" width="12.42578125" style="11" bestFit="1" customWidth="1"/>
    <col min="16152" max="16152" width="36.28515625" style="11" bestFit="1" customWidth="1"/>
    <col min="16153" max="16153" width="9.140625" style="11"/>
    <col min="16154" max="16197" width="0" style="11" hidden="1" customWidth="1"/>
    <col min="16198" max="16201" width="9.140625" style="11" customWidth="1"/>
    <col min="16202" max="16384" width="9.140625" style="11"/>
  </cols>
  <sheetData>
    <row r="1" spans="1:53" ht="33" customHeight="1">
      <c r="A1" s="171"/>
      <c r="B1" s="174"/>
      <c r="C1" s="1099" t="s">
        <v>2456</v>
      </c>
      <c r="D1" s="1099"/>
      <c r="E1" s="1099"/>
      <c r="F1" s="1099"/>
      <c r="G1" s="1099"/>
      <c r="Z1" s="848" t="s">
        <v>1184</v>
      </c>
      <c r="AY1" s="11" t="s">
        <v>1184</v>
      </c>
      <c r="AZ1" s="11" t="s">
        <v>1022</v>
      </c>
      <c r="BA1" s="11" t="s">
        <v>1719</v>
      </c>
    </row>
    <row r="2" spans="1:53" ht="12.75" hidden="1" customHeight="1">
      <c r="A2" s="505" t="s">
        <v>740</v>
      </c>
      <c r="C2" s="59"/>
      <c r="D2" s="13"/>
      <c r="E2" s="443" t="s">
        <v>245</v>
      </c>
      <c r="F2" s="443" t="s">
        <v>246</v>
      </c>
      <c r="G2" s="443" t="s">
        <v>248</v>
      </c>
    </row>
    <row r="3" spans="1:53" ht="21" customHeight="1" thickBot="1">
      <c r="A3" s="506" t="s">
        <v>1389</v>
      </c>
      <c r="B3" s="18" t="s">
        <v>541</v>
      </c>
      <c r="C3" s="870" t="s">
        <v>2129</v>
      </c>
      <c r="G3" s="299" t="str">
        <f>GWh</f>
        <v>Unit = GWh</v>
      </c>
      <c r="AD3" s="11" t="s">
        <v>613</v>
      </c>
    </row>
    <row r="4" spans="1:53" ht="19.5" customHeight="1" thickTop="1">
      <c r="A4" s="418" t="s">
        <v>739</v>
      </c>
      <c r="B4" s="420" t="s">
        <v>1305</v>
      </c>
      <c r="C4" s="293">
        <f>ChosenYear</f>
        <v>2013</v>
      </c>
      <c r="D4" s="4"/>
      <c r="E4" s="1201" t="s">
        <v>2457</v>
      </c>
      <c r="F4" s="1202" t="s">
        <v>2384</v>
      </c>
      <c r="G4" s="1203" t="s">
        <v>2383</v>
      </c>
      <c r="AB4" s="186" t="s">
        <v>1183</v>
      </c>
      <c r="AC4" s="186" t="s">
        <v>614</v>
      </c>
      <c r="AD4" s="186" t="s">
        <v>615</v>
      </c>
    </row>
    <row r="5" spans="1:53" ht="19.5" customHeight="1" thickBot="1">
      <c r="A5" s="426" t="s">
        <v>967</v>
      </c>
      <c r="B5" s="1204"/>
      <c r="C5" s="30"/>
      <c r="D5" s="31"/>
      <c r="E5" s="1147" t="s">
        <v>2387</v>
      </c>
      <c r="F5" s="1147" t="s">
        <v>2388</v>
      </c>
      <c r="G5" s="1147" t="s">
        <v>2389</v>
      </c>
    </row>
    <row r="6" spans="1:53" ht="18" customHeight="1" thickBot="1">
      <c r="A6" s="18" t="s">
        <v>278</v>
      </c>
      <c r="B6" s="18" t="s">
        <v>583</v>
      </c>
      <c r="C6" s="1150" t="s">
        <v>2458</v>
      </c>
      <c r="D6" s="435">
        <v>1</v>
      </c>
      <c r="E6" s="530">
        <f>SUM(E7,E22,E36,E40)</f>
        <v>0</v>
      </c>
      <c r="F6" s="530">
        <f>SUM(F7,F22,F36,F40)</f>
        <v>0</v>
      </c>
      <c r="G6" s="531">
        <f t="shared" ref="G6:G45" si="0">SUM(E6,F6)</f>
        <v>0</v>
      </c>
      <c r="Z6" s="849" t="s">
        <v>118</v>
      </c>
      <c r="AB6" s="248">
        <f>SUM(AB7,AB22,AB36,AB40)</f>
        <v>0</v>
      </c>
      <c r="AC6" s="197">
        <f>SUM(AC7,AC22,AC36,AC40)</f>
        <v>0</v>
      </c>
      <c r="AD6" s="187">
        <f t="shared" ref="AD6:AD45" si="1">SUM(AB6,AC6)</f>
        <v>0</v>
      </c>
      <c r="AY6" s="11" t="s">
        <v>118</v>
      </c>
      <c r="AZ6" s="11" t="s">
        <v>759</v>
      </c>
      <c r="BA6" s="11" t="s">
        <v>1619</v>
      </c>
    </row>
    <row r="7" spans="1:53" ht="18" customHeight="1">
      <c r="A7" s="18" t="s">
        <v>288</v>
      </c>
      <c r="B7" s="18" t="s">
        <v>583</v>
      </c>
      <c r="C7" s="1150" t="s">
        <v>2437</v>
      </c>
      <c r="D7" s="435">
        <v>2</v>
      </c>
      <c r="E7" s="530">
        <f>SUM(E8:E21)</f>
        <v>0</v>
      </c>
      <c r="F7" s="530">
        <f>SUM(F8:F21)</f>
        <v>0</v>
      </c>
      <c r="G7" s="531">
        <f t="shared" si="0"/>
        <v>0</v>
      </c>
      <c r="Z7" s="850" t="s">
        <v>130</v>
      </c>
      <c r="AB7" s="188">
        <f>SUM(AB8:AB21)</f>
        <v>0</v>
      </c>
      <c r="AC7" s="188">
        <f>SUM(AC8:AC21)</f>
        <v>0</v>
      </c>
      <c r="AD7" s="188">
        <f t="shared" si="1"/>
        <v>0</v>
      </c>
      <c r="AY7" s="11" t="s">
        <v>130</v>
      </c>
      <c r="AZ7" s="11" t="s">
        <v>445</v>
      </c>
      <c r="BA7" s="11" t="s">
        <v>1720</v>
      </c>
    </row>
    <row r="8" spans="1:53" ht="18" customHeight="1">
      <c r="A8" s="18" t="s">
        <v>1005</v>
      </c>
      <c r="B8" s="18" t="s">
        <v>583</v>
      </c>
      <c r="C8" s="1205" t="s">
        <v>2438</v>
      </c>
      <c r="D8" s="435">
        <v>3</v>
      </c>
      <c r="E8" s="893">
        <v>0</v>
      </c>
      <c r="F8" s="893">
        <v>0</v>
      </c>
      <c r="G8" s="531">
        <f t="shared" si="0"/>
        <v>0</v>
      </c>
      <c r="Z8" s="850" t="s">
        <v>135</v>
      </c>
      <c r="AB8" s="188">
        <v>0</v>
      </c>
      <c r="AC8" s="188">
        <v>0</v>
      </c>
      <c r="AD8" s="188">
        <f t="shared" si="1"/>
        <v>0</v>
      </c>
      <c r="AY8" s="11" t="s">
        <v>135</v>
      </c>
      <c r="AZ8" s="11" t="s">
        <v>936</v>
      </c>
      <c r="BA8" s="11" t="s">
        <v>1688</v>
      </c>
    </row>
    <row r="9" spans="1:53" ht="18" customHeight="1">
      <c r="A9" s="18" t="s">
        <v>884</v>
      </c>
      <c r="B9" s="18" t="s">
        <v>583</v>
      </c>
      <c r="C9" s="1205" t="s">
        <v>2439</v>
      </c>
      <c r="D9" s="435">
        <v>4</v>
      </c>
      <c r="E9" s="893">
        <v>0</v>
      </c>
      <c r="F9" s="893">
        <v>0</v>
      </c>
      <c r="G9" s="531">
        <f t="shared" si="0"/>
        <v>0</v>
      </c>
      <c r="Z9" s="850" t="s">
        <v>136</v>
      </c>
      <c r="AB9" s="188">
        <v>0</v>
      </c>
      <c r="AC9" s="188">
        <v>0</v>
      </c>
      <c r="AD9" s="188">
        <f t="shared" si="1"/>
        <v>0</v>
      </c>
      <c r="AY9" s="11" t="s">
        <v>136</v>
      </c>
      <c r="AZ9" s="11" t="s">
        <v>937</v>
      </c>
      <c r="BA9" s="11" t="s">
        <v>1689</v>
      </c>
    </row>
    <row r="10" spans="1:53" ht="18" customHeight="1">
      <c r="A10" s="18" t="s">
        <v>298</v>
      </c>
      <c r="B10" s="18" t="s">
        <v>583</v>
      </c>
      <c r="C10" s="1205" t="s">
        <v>2440</v>
      </c>
      <c r="D10" s="435">
        <v>5</v>
      </c>
      <c r="E10" s="893">
        <v>0</v>
      </c>
      <c r="F10" s="893">
        <v>0</v>
      </c>
      <c r="G10" s="531">
        <f t="shared" si="0"/>
        <v>0</v>
      </c>
      <c r="Z10" s="850" t="s">
        <v>137</v>
      </c>
      <c r="AB10" s="188">
        <v>0</v>
      </c>
      <c r="AC10" s="188">
        <v>0</v>
      </c>
      <c r="AD10" s="188">
        <f t="shared" si="1"/>
        <v>0</v>
      </c>
      <c r="AY10" s="11" t="s">
        <v>137</v>
      </c>
      <c r="AZ10" s="11" t="s">
        <v>938</v>
      </c>
      <c r="BA10" s="11" t="s">
        <v>1690</v>
      </c>
    </row>
    <row r="11" spans="1:53" ht="18" customHeight="1">
      <c r="A11" s="18" t="s">
        <v>299</v>
      </c>
      <c r="B11" s="18" t="s">
        <v>583</v>
      </c>
      <c r="C11" s="1205" t="s">
        <v>2441</v>
      </c>
      <c r="D11" s="435">
        <v>6</v>
      </c>
      <c r="E11" s="893">
        <v>0</v>
      </c>
      <c r="F11" s="893">
        <v>0</v>
      </c>
      <c r="G11" s="531">
        <f t="shared" si="0"/>
        <v>0</v>
      </c>
      <c r="Z11" s="850" t="s">
        <v>138</v>
      </c>
      <c r="AB11" s="188">
        <v>0</v>
      </c>
      <c r="AC11" s="188">
        <v>0</v>
      </c>
      <c r="AD11" s="188">
        <f t="shared" si="1"/>
        <v>0</v>
      </c>
      <c r="AY11" s="11" t="s">
        <v>138</v>
      </c>
      <c r="AZ11" s="11" t="s">
        <v>939</v>
      </c>
      <c r="BA11" s="11" t="s">
        <v>1691</v>
      </c>
    </row>
    <row r="12" spans="1:53" ht="18" customHeight="1">
      <c r="A12" s="18" t="s">
        <v>301</v>
      </c>
      <c r="B12" s="18" t="s">
        <v>583</v>
      </c>
      <c r="C12" s="1205" t="s">
        <v>2442</v>
      </c>
      <c r="D12" s="435">
        <v>7</v>
      </c>
      <c r="E12" s="893">
        <v>0</v>
      </c>
      <c r="F12" s="893">
        <v>0</v>
      </c>
      <c r="G12" s="531">
        <f t="shared" si="0"/>
        <v>0</v>
      </c>
      <c r="Z12" s="850" t="s">
        <v>139</v>
      </c>
      <c r="AB12" s="188">
        <v>0</v>
      </c>
      <c r="AC12" s="188">
        <v>0</v>
      </c>
      <c r="AD12" s="188">
        <f t="shared" si="1"/>
        <v>0</v>
      </c>
      <c r="AY12" s="11" t="s">
        <v>139</v>
      </c>
      <c r="AZ12" s="11" t="s">
        <v>941</v>
      </c>
      <c r="BA12" s="11" t="s">
        <v>1692</v>
      </c>
    </row>
    <row r="13" spans="1:53" ht="18" customHeight="1">
      <c r="A13" s="18" t="s">
        <v>300</v>
      </c>
      <c r="B13" s="18" t="s">
        <v>583</v>
      </c>
      <c r="C13" s="1205" t="s">
        <v>2443</v>
      </c>
      <c r="D13" s="435">
        <v>8</v>
      </c>
      <c r="E13" s="893">
        <v>0</v>
      </c>
      <c r="F13" s="893">
        <v>0</v>
      </c>
      <c r="G13" s="531">
        <f t="shared" si="0"/>
        <v>0</v>
      </c>
      <c r="Z13" s="850" t="s">
        <v>140</v>
      </c>
      <c r="AB13" s="188">
        <v>0</v>
      </c>
      <c r="AC13" s="188">
        <v>0</v>
      </c>
      <c r="AD13" s="188">
        <f t="shared" si="1"/>
        <v>0</v>
      </c>
      <c r="AY13" s="11" t="s">
        <v>140</v>
      </c>
      <c r="AZ13" s="11" t="s">
        <v>940</v>
      </c>
      <c r="BA13" s="11" t="s">
        <v>1693</v>
      </c>
    </row>
    <row r="14" spans="1:53" ht="18" customHeight="1">
      <c r="A14" s="18" t="s">
        <v>1049</v>
      </c>
      <c r="B14" s="18" t="s">
        <v>583</v>
      </c>
      <c r="C14" s="1205" t="s">
        <v>2444</v>
      </c>
      <c r="D14" s="435">
        <v>9</v>
      </c>
      <c r="E14" s="893">
        <v>0</v>
      </c>
      <c r="F14" s="893">
        <v>0</v>
      </c>
      <c r="G14" s="531">
        <f t="shared" si="0"/>
        <v>0</v>
      </c>
      <c r="Z14" s="850" t="s">
        <v>141</v>
      </c>
      <c r="AB14" s="188">
        <v>0</v>
      </c>
      <c r="AC14" s="188">
        <v>0</v>
      </c>
      <c r="AD14" s="188">
        <f t="shared" si="1"/>
        <v>0</v>
      </c>
      <c r="AY14" s="11" t="s">
        <v>141</v>
      </c>
      <c r="AZ14" s="11" t="s">
        <v>1106</v>
      </c>
      <c r="BA14" s="11" t="s">
        <v>1694</v>
      </c>
    </row>
    <row r="15" spans="1:53" ht="18" customHeight="1">
      <c r="A15" s="18" t="s">
        <v>302</v>
      </c>
      <c r="B15" s="18" t="s">
        <v>583</v>
      </c>
      <c r="C15" s="1206" t="s">
        <v>2445</v>
      </c>
      <c r="D15" s="435">
        <v>10</v>
      </c>
      <c r="E15" s="893">
        <v>0</v>
      </c>
      <c r="F15" s="893">
        <v>0</v>
      </c>
      <c r="G15" s="531">
        <f t="shared" si="0"/>
        <v>0</v>
      </c>
      <c r="Z15" s="850" t="s">
        <v>142</v>
      </c>
      <c r="AB15" s="188">
        <v>0</v>
      </c>
      <c r="AC15" s="188">
        <v>0</v>
      </c>
      <c r="AD15" s="188">
        <f t="shared" si="1"/>
        <v>0</v>
      </c>
      <c r="AY15" s="11" t="s">
        <v>142</v>
      </c>
      <c r="AZ15" s="11" t="s">
        <v>942</v>
      </c>
      <c r="BA15" s="11" t="s">
        <v>1695</v>
      </c>
    </row>
    <row r="16" spans="1:53" ht="18" customHeight="1">
      <c r="A16" s="18" t="s">
        <v>1050</v>
      </c>
      <c r="B16" s="18" t="s">
        <v>583</v>
      </c>
      <c r="C16" s="1205" t="s">
        <v>2447</v>
      </c>
      <c r="D16" s="435">
        <v>11</v>
      </c>
      <c r="E16" s="893">
        <v>0</v>
      </c>
      <c r="F16" s="893">
        <v>0</v>
      </c>
      <c r="G16" s="531">
        <f t="shared" si="0"/>
        <v>0</v>
      </c>
      <c r="Z16" s="850" t="s">
        <v>144</v>
      </c>
      <c r="AB16" s="188">
        <v>0</v>
      </c>
      <c r="AC16" s="188">
        <v>0</v>
      </c>
      <c r="AD16" s="188">
        <f t="shared" si="1"/>
        <v>0</v>
      </c>
      <c r="AY16" s="11" t="s">
        <v>144</v>
      </c>
      <c r="AZ16" s="11" t="s">
        <v>233</v>
      </c>
      <c r="BA16" s="11" t="s">
        <v>1697</v>
      </c>
    </row>
    <row r="17" spans="1:53" ht="18" customHeight="1">
      <c r="A17" s="18" t="s">
        <v>1051</v>
      </c>
      <c r="B17" s="18" t="s">
        <v>583</v>
      </c>
      <c r="C17" s="1205" t="s">
        <v>2448</v>
      </c>
      <c r="D17" s="435">
        <v>12</v>
      </c>
      <c r="E17" s="893">
        <v>0</v>
      </c>
      <c r="F17" s="893">
        <v>0</v>
      </c>
      <c r="G17" s="531">
        <f t="shared" si="0"/>
        <v>0</v>
      </c>
      <c r="Z17" s="850" t="s">
        <v>145</v>
      </c>
      <c r="AB17" s="188">
        <v>0</v>
      </c>
      <c r="AC17" s="188">
        <v>0</v>
      </c>
      <c r="AD17" s="188">
        <f t="shared" si="1"/>
        <v>0</v>
      </c>
      <c r="AY17" s="11" t="s">
        <v>145</v>
      </c>
      <c r="AZ17" s="11" t="s">
        <v>1136</v>
      </c>
      <c r="BA17" s="11" t="s">
        <v>1698</v>
      </c>
    </row>
    <row r="18" spans="1:53" ht="18" customHeight="1">
      <c r="A18" s="18" t="s">
        <v>1052</v>
      </c>
      <c r="B18" s="18" t="s">
        <v>583</v>
      </c>
      <c r="C18" s="1205" t="s">
        <v>2449</v>
      </c>
      <c r="D18" s="435">
        <v>13</v>
      </c>
      <c r="E18" s="893">
        <v>0</v>
      </c>
      <c r="F18" s="893">
        <v>0</v>
      </c>
      <c r="G18" s="531">
        <f t="shared" si="0"/>
        <v>0</v>
      </c>
      <c r="Z18" s="850" t="s">
        <v>146</v>
      </c>
      <c r="AB18" s="188">
        <v>0</v>
      </c>
      <c r="AC18" s="188">
        <v>0</v>
      </c>
      <c r="AD18" s="188">
        <f t="shared" si="1"/>
        <v>0</v>
      </c>
      <c r="AY18" s="11" t="s">
        <v>146</v>
      </c>
      <c r="AZ18" s="11" t="s">
        <v>866</v>
      </c>
      <c r="BA18" s="11" t="s">
        <v>1699</v>
      </c>
    </row>
    <row r="19" spans="1:53" ht="18" customHeight="1">
      <c r="A19" s="18" t="s">
        <v>885</v>
      </c>
      <c r="B19" s="18" t="s">
        <v>583</v>
      </c>
      <c r="C19" s="1205" t="s">
        <v>2450</v>
      </c>
      <c r="D19" s="435">
        <v>14</v>
      </c>
      <c r="E19" s="893">
        <v>0</v>
      </c>
      <c r="F19" s="893">
        <v>0</v>
      </c>
      <c r="G19" s="531">
        <f t="shared" si="0"/>
        <v>0</v>
      </c>
      <c r="Z19" s="850" t="s">
        <v>147</v>
      </c>
      <c r="AB19" s="188">
        <v>0</v>
      </c>
      <c r="AC19" s="188">
        <v>0</v>
      </c>
      <c r="AD19" s="188">
        <f t="shared" si="1"/>
        <v>0</v>
      </c>
      <c r="AY19" s="11" t="s">
        <v>147</v>
      </c>
      <c r="AZ19" s="11" t="s">
        <v>871</v>
      </c>
      <c r="BA19" s="11" t="s">
        <v>1700</v>
      </c>
    </row>
    <row r="20" spans="1:53" ht="18" customHeight="1">
      <c r="A20" s="18" t="s">
        <v>333</v>
      </c>
      <c r="B20" s="18" t="s">
        <v>583</v>
      </c>
      <c r="C20" s="1205" t="s">
        <v>2186</v>
      </c>
      <c r="D20" s="435">
        <v>15</v>
      </c>
      <c r="E20" s="893">
        <v>0</v>
      </c>
      <c r="F20" s="893">
        <v>0</v>
      </c>
      <c r="G20" s="531">
        <f t="shared" si="0"/>
        <v>0</v>
      </c>
      <c r="Z20" s="850" t="s">
        <v>148</v>
      </c>
      <c r="AB20" s="188">
        <v>0</v>
      </c>
      <c r="AC20" s="188">
        <v>0</v>
      </c>
      <c r="AD20" s="188">
        <f t="shared" si="1"/>
        <v>0</v>
      </c>
      <c r="AY20" s="11" t="s">
        <v>148</v>
      </c>
      <c r="AZ20" s="11" t="s">
        <v>872</v>
      </c>
      <c r="BA20" s="11" t="s">
        <v>1701</v>
      </c>
    </row>
    <row r="21" spans="1:53" ht="18" customHeight="1">
      <c r="A21" s="18" t="s">
        <v>1267</v>
      </c>
      <c r="B21" s="18" t="s">
        <v>583</v>
      </c>
      <c r="C21" s="1206" t="s">
        <v>2451</v>
      </c>
      <c r="D21" s="435">
        <v>16</v>
      </c>
      <c r="E21" s="893">
        <v>0</v>
      </c>
      <c r="F21" s="893">
        <v>0</v>
      </c>
      <c r="G21" s="531">
        <f t="shared" si="0"/>
        <v>0</v>
      </c>
      <c r="Z21" s="850" t="s">
        <v>1182</v>
      </c>
      <c r="AB21" s="188">
        <v>0</v>
      </c>
      <c r="AC21" s="188">
        <v>0</v>
      </c>
      <c r="AD21" s="188">
        <f t="shared" si="1"/>
        <v>0</v>
      </c>
      <c r="AY21" s="11" t="s">
        <v>1182</v>
      </c>
      <c r="AZ21" s="11" t="s">
        <v>943</v>
      </c>
      <c r="BA21" s="11" t="s">
        <v>1681</v>
      </c>
    </row>
    <row r="22" spans="1:53" ht="18" customHeight="1">
      <c r="A22" s="18" t="s">
        <v>289</v>
      </c>
      <c r="B22" s="18" t="s">
        <v>583</v>
      </c>
      <c r="C22" s="1180" t="s">
        <v>2188</v>
      </c>
      <c r="D22" s="435">
        <v>17</v>
      </c>
      <c r="E22" s="549">
        <f>SUM(E23:E35)</f>
        <v>0</v>
      </c>
      <c r="F22" s="549">
        <f>SUM(F23:F35)</f>
        <v>0</v>
      </c>
      <c r="G22" s="531">
        <f t="shared" si="0"/>
        <v>0</v>
      </c>
      <c r="Z22" s="850" t="s">
        <v>131</v>
      </c>
      <c r="AB22" s="188">
        <f>SUM(AB23:AB35)</f>
        <v>0</v>
      </c>
      <c r="AC22" s="188">
        <f>SUM(AC23:AC35)</f>
        <v>0</v>
      </c>
      <c r="AD22" s="188">
        <f t="shared" si="1"/>
        <v>0</v>
      </c>
      <c r="AY22" s="11" t="s">
        <v>131</v>
      </c>
      <c r="AZ22" s="11" t="s">
        <v>446</v>
      </c>
      <c r="BA22" s="11" t="s">
        <v>1702</v>
      </c>
    </row>
    <row r="23" spans="1:53" ht="18" customHeight="1">
      <c r="A23" s="18" t="s">
        <v>1268</v>
      </c>
      <c r="B23" s="18" t="s">
        <v>583</v>
      </c>
      <c r="C23" s="1207" t="s">
        <v>2189</v>
      </c>
      <c r="D23" s="435">
        <v>18</v>
      </c>
      <c r="E23" s="893">
        <v>0</v>
      </c>
      <c r="F23" s="893">
        <v>0</v>
      </c>
      <c r="G23" s="531">
        <f t="shared" si="0"/>
        <v>0</v>
      </c>
      <c r="Z23" s="850" t="s">
        <v>158</v>
      </c>
      <c r="AB23" s="188">
        <v>0</v>
      </c>
      <c r="AC23" s="188">
        <v>0</v>
      </c>
      <c r="AD23" s="188">
        <f t="shared" si="1"/>
        <v>0</v>
      </c>
      <c r="AY23" s="11" t="s">
        <v>158</v>
      </c>
      <c r="AZ23" s="11" t="s">
        <v>1059</v>
      </c>
      <c r="BA23" s="11" t="s">
        <v>1703</v>
      </c>
    </row>
    <row r="24" spans="1:53" ht="18" customHeight="1">
      <c r="A24" s="18" t="s">
        <v>1269</v>
      </c>
      <c r="B24" s="18" t="s">
        <v>583</v>
      </c>
      <c r="C24" s="1208" t="s">
        <v>2452</v>
      </c>
      <c r="D24" s="435">
        <v>19</v>
      </c>
      <c r="E24" s="893">
        <v>0</v>
      </c>
      <c r="F24" s="893">
        <v>0</v>
      </c>
      <c r="G24" s="531">
        <f t="shared" si="0"/>
        <v>0</v>
      </c>
      <c r="Z24" s="850" t="s">
        <v>45</v>
      </c>
      <c r="AB24" s="188">
        <v>0</v>
      </c>
      <c r="AC24" s="188">
        <v>0</v>
      </c>
      <c r="AD24" s="188">
        <f t="shared" si="1"/>
        <v>0</v>
      </c>
      <c r="AY24" s="11" t="s">
        <v>45</v>
      </c>
      <c r="AZ24" s="11" t="s">
        <v>1060</v>
      </c>
      <c r="BA24" s="11" t="s">
        <v>1704</v>
      </c>
    </row>
    <row r="25" spans="1:53" ht="18" customHeight="1">
      <c r="A25" s="18" t="s">
        <v>1270</v>
      </c>
      <c r="B25" s="18" t="s">
        <v>583</v>
      </c>
      <c r="C25" s="1207" t="s">
        <v>2191</v>
      </c>
      <c r="D25" s="435">
        <v>20</v>
      </c>
      <c r="E25" s="893">
        <v>0</v>
      </c>
      <c r="F25" s="893">
        <v>0</v>
      </c>
      <c r="G25" s="531">
        <f t="shared" si="0"/>
        <v>0</v>
      </c>
      <c r="Z25" s="850" t="s">
        <v>149</v>
      </c>
      <c r="AB25" s="188">
        <v>0</v>
      </c>
      <c r="AC25" s="188">
        <v>0</v>
      </c>
      <c r="AD25" s="188">
        <f t="shared" si="1"/>
        <v>0</v>
      </c>
      <c r="AY25" s="11" t="s">
        <v>149</v>
      </c>
      <c r="AZ25" s="11" t="s">
        <v>1061</v>
      </c>
      <c r="BA25" s="11" t="s">
        <v>1705</v>
      </c>
    </row>
    <row r="26" spans="1:53" ht="18" customHeight="1">
      <c r="A26" s="18" t="s">
        <v>1271</v>
      </c>
      <c r="B26" s="18" t="s">
        <v>583</v>
      </c>
      <c r="C26" s="1207" t="s">
        <v>2192</v>
      </c>
      <c r="D26" s="435">
        <v>21</v>
      </c>
      <c r="E26" s="893">
        <v>0</v>
      </c>
      <c r="F26" s="893">
        <v>0</v>
      </c>
      <c r="G26" s="531">
        <f t="shared" si="0"/>
        <v>0</v>
      </c>
      <c r="Z26" s="850" t="s">
        <v>150</v>
      </c>
      <c r="AB26" s="188">
        <v>0</v>
      </c>
      <c r="AC26" s="188">
        <v>0</v>
      </c>
      <c r="AD26" s="188">
        <f t="shared" si="1"/>
        <v>0</v>
      </c>
      <c r="AY26" s="11" t="s">
        <v>150</v>
      </c>
      <c r="AZ26" s="11" t="s">
        <v>616</v>
      </c>
      <c r="BA26" s="11" t="s">
        <v>1706</v>
      </c>
    </row>
    <row r="27" spans="1:53" ht="18" customHeight="1">
      <c r="A27" s="18" t="s">
        <v>1272</v>
      </c>
      <c r="B27" s="18" t="s">
        <v>583</v>
      </c>
      <c r="C27" s="1207" t="s">
        <v>2193</v>
      </c>
      <c r="D27" s="435">
        <v>22</v>
      </c>
      <c r="E27" s="893">
        <v>0</v>
      </c>
      <c r="F27" s="893">
        <v>0</v>
      </c>
      <c r="G27" s="531">
        <f t="shared" si="0"/>
        <v>0</v>
      </c>
      <c r="Z27" s="850" t="s">
        <v>151</v>
      </c>
      <c r="AB27" s="188">
        <v>0</v>
      </c>
      <c r="AC27" s="188">
        <v>0</v>
      </c>
      <c r="AD27" s="188">
        <f t="shared" si="1"/>
        <v>0</v>
      </c>
      <c r="AY27" s="11" t="s">
        <v>151</v>
      </c>
      <c r="AZ27" s="11" t="s">
        <v>617</v>
      </c>
      <c r="BA27" s="11" t="s">
        <v>1707</v>
      </c>
    </row>
    <row r="28" spans="1:53" ht="18" customHeight="1">
      <c r="A28" s="18" t="s">
        <v>1273</v>
      </c>
      <c r="B28" s="18" t="s">
        <v>583</v>
      </c>
      <c r="C28" s="1207" t="s">
        <v>2453</v>
      </c>
      <c r="D28" s="435">
        <v>23</v>
      </c>
      <c r="E28" s="893">
        <v>0</v>
      </c>
      <c r="F28" s="893">
        <v>0</v>
      </c>
      <c r="G28" s="531">
        <f t="shared" si="0"/>
        <v>0</v>
      </c>
      <c r="Z28" s="850" t="s">
        <v>804</v>
      </c>
      <c r="AB28" s="188">
        <v>0</v>
      </c>
      <c r="AC28" s="188">
        <v>0</v>
      </c>
      <c r="AD28" s="188">
        <f t="shared" si="1"/>
        <v>0</v>
      </c>
      <c r="AY28" s="11" t="s">
        <v>804</v>
      </c>
      <c r="AZ28" s="11" t="s">
        <v>618</v>
      </c>
      <c r="BA28" s="11" t="s">
        <v>1708</v>
      </c>
    </row>
    <row r="29" spans="1:53" ht="18" customHeight="1">
      <c r="A29" s="18" t="s">
        <v>1274</v>
      </c>
      <c r="B29" s="18" t="s">
        <v>583</v>
      </c>
      <c r="C29" s="1207" t="s">
        <v>2454</v>
      </c>
      <c r="D29" s="435">
        <v>24</v>
      </c>
      <c r="E29" s="893">
        <v>0</v>
      </c>
      <c r="F29" s="893">
        <v>0</v>
      </c>
      <c r="G29" s="531">
        <f t="shared" si="0"/>
        <v>0</v>
      </c>
      <c r="Z29" s="850" t="s">
        <v>152</v>
      </c>
      <c r="AB29" s="188">
        <v>0</v>
      </c>
      <c r="AC29" s="188">
        <v>0</v>
      </c>
      <c r="AD29" s="188">
        <f t="shared" si="1"/>
        <v>0</v>
      </c>
      <c r="AY29" s="11" t="s">
        <v>152</v>
      </c>
      <c r="AZ29" s="11" t="s">
        <v>619</v>
      </c>
      <c r="BA29" s="11" t="s">
        <v>1709</v>
      </c>
    </row>
    <row r="30" spans="1:53" ht="18" customHeight="1">
      <c r="A30" s="18" t="s">
        <v>1275</v>
      </c>
      <c r="B30" s="18" t="s">
        <v>583</v>
      </c>
      <c r="C30" s="1207" t="s">
        <v>2196</v>
      </c>
      <c r="D30" s="435">
        <v>25</v>
      </c>
      <c r="E30" s="893">
        <v>0</v>
      </c>
      <c r="F30" s="893">
        <v>0</v>
      </c>
      <c r="G30" s="531">
        <f t="shared" si="0"/>
        <v>0</v>
      </c>
      <c r="Z30" s="850" t="s">
        <v>153</v>
      </c>
      <c r="AB30" s="188">
        <v>0</v>
      </c>
      <c r="AC30" s="188">
        <v>0</v>
      </c>
      <c r="AD30" s="188">
        <f t="shared" si="1"/>
        <v>0</v>
      </c>
      <c r="AY30" s="11" t="s">
        <v>153</v>
      </c>
      <c r="AZ30" s="11" t="s">
        <v>620</v>
      </c>
      <c r="BA30" s="11" t="s">
        <v>1710</v>
      </c>
    </row>
    <row r="31" spans="1:53" ht="18" customHeight="1">
      <c r="A31" s="18" t="s">
        <v>1276</v>
      </c>
      <c r="B31" s="18" t="s">
        <v>583</v>
      </c>
      <c r="C31" s="1207" t="s">
        <v>2197</v>
      </c>
      <c r="D31" s="435">
        <v>26</v>
      </c>
      <c r="E31" s="893">
        <v>0</v>
      </c>
      <c r="F31" s="893">
        <v>0</v>
      </c>
      <c r="G31" s="531">
        <f t="shared" si="0"/>
        <v>0</v>
      </c>
      <c r="Z31" s="850" t="s">
        <v>154</v>
      </c>
      <c r="AB31" s="188">
        <v>0</v>
      </c>
      <c r="AC31" s="188">
        <v>0</v>
      </c>
      <c r="AD31" s="188">
        <f t="shared" si="1"/>
        <v>0</v>
      </c>
      <c r="AY31" s="11" t="s">
        <v>154</v>
      </c>
      <c r="AZ31" s="11" t="s">
        <v>1217</v>
      </c>
      <c r="BA31" s="11" t="s">
        <v>1711</v>
      </c>
    </row>
    <row r="32" spans="1:53" ht="18" customHeight="1">
      <c r="A32" s="18" t="s">
        <v>1277</v>
      </c>
      <c r="B32" s="18" t="s">
        <v>583</v>
      </c>
      <c r="C32" s="1207" t="s">
        <v>2198</v>
      </c>
      <c r="D32" s="435">
        <v>27</v>
      </c>
      <c r="E32" s="893">
        <v>0</v>
      </c>
      <c r="F32" s="893">
        <v>0</v>
      </c>
      <c r="G32" s="531">
        <f t="shared" si="0"/>
        <v>0</v>
      </c>
      <c r="Z32" s="850" t="s">
        <v>155</v>
      </c>
      <c r="AB32" s="188">
        <v>0</v>
      </c>
      <c r="AC32" s="188">
        <v>0</v>
      </c>
      <c r="AD32" s="188">
        <f t="shared" si="1"/>
        <v>0</v>
      </c>
      <c r="AY32" s="11" t="s">
        <v>155</v>
      </c>
      <c r="AZ32" s="11" t="s">
        <v>1218</v>
      </c>
      <c r="BA32" s="11" t="s">
        <v>1712</v>
      </c>
    </row>
    <row r="33" spans="1:53" ht="18" customHeight="1">
      <c r="A33" s="18" t="s">
        <v>1278</v>
      </c>
      <c r="B33" s="18" t="s">
        <v>583</v>
      </c>
      <c r="C33" s="1207" t="s">
        <v>2199</v>
      </c>
      <c r="D33" s="435">
        <v>28</v>
      </c>
      <c r="E33" s="893">
        <v>0</v>
      </c>
      <c r="F33" s="893">
        <v>0</v>
      </c>
      <c r="G33" s="531">
        <f t="shared" si="0"/>
        <v>0</v>
      </c>
      <c r="Z33" s="850" t="s">
        <v>805</v>
      </c>
      <c r="AB33" s="188">
        <v>0</v>
      </c>
      <c r="AC33" s="188">
        <v>0</v>
      </c>
      <c r="AD33" s="188">
        <f t="shared" si="1"/>
        <v>0</v>
      </c>
      <c r="AY33" s="11" t="s">
        <v>805</v>
      </c>
      <c r="AZ33" s="11" t="s">
        <v>1057</v>
      </c>
      <c r="BA33" s="11" t="s">
        <v>1713</v>
      </c>
    </row>
    <row r="34" spans="1:53" ht="18" customHeight="1">
      <c r="A34" s="18" t="s">
        <v>1279</v>
      </c>
      <c r="B34" s="18" t="s">
        <v>583</v>
      </c>
      <c r="C34" s="1207" t="s">
        <v>2200</v>
      </c>
      <c r="D34" s="435">
        <v>29</v>
      </c>
      <c r="E34" s="893">
        <v>0</v>
      </c>
      <c r="F34" s="893">
        <v>0</v>
      </c>
      <c r="G34" s="531">
        <f t="shared" si="0"/>
        <v>0</v>
      </c>
      <c r="Z34" s="850" t="s">
        <v>156</v>
      </c>
      <c r="AB34" s="188">
        <v>0</v>
      </c>
      <c r="AC34" s="188">
        <v>0</v>
      </c>
      <c r="AD34" s="188">
        <f t="shared" si="1"/>
        <v>0</v>
      </c>
      <c r="AY34" s="11" t="s">
        <v>156</v>
      </c>
      <c r="AZ34" s="11" t="s">
        <v>1219</v>
      </c>
      <c r="BA34" s="11" t="s">
        <v>1714</v>
      </c>
    </row>
    <row r="35" spans="1:53" ht="18" customHeight="1">
      <c r="A35" s="18" t="s">
        <v>1280</v>
      </c>
      <c r="B35" s="18" t="s">
        <v>583</v>
      </c>
      <c r="C35" s="1208" t="s">
        <v>2455</v>
      </c>
      <c r="D35" s="435">
        <v>30</v>
      </c>
      <c r="E35" s="893">
        <v>0</v>
      </c>
      <c r="F35" s="893">
        <v>0</v>
      </c>
      <c r="G35" s="531">
        <f t="shared" si="0"/>
        <v>0</v>
      </c>
      <c r="Z35" s="850" t="s">
        <v>1094</v>
      </c>
      <c r="AB35" s="188">
        <v>0</v>
      </c>
      <c r="AC35" s="188">
        <v>0</v>
      </c>
      <c r="AD35" s="188">
        <f t="shared" si="1"/>
        <v>0</v>
      </c>
      <c r="AY35" s="11" t="s">
        <v>1094</v>
      </c>
      <c r="AZ35" s="11" t="s">
        <v>944</v>
      </c>
      <c r="BA35" s="11" t="s">
        <v>1721</v>
      </c>
    </row>
    <row r="36" spans="1:53" ht="18" customHeight="1">
      <c r="A36" s="18" t="s">
        <v>290</v>
      </c>
      <c r="B36" s="18" t="s">
        <v>583</v>
      </c>
      <c r="C36" s="1209" t="s">
        <v>2425</v>
      </c>
      <c r="D36" s="435">
        <v>31</v>
      </c>
      <c r="E36" s="530">
        <f>SUM(E37:E39)</f>
        <v>0</v>
      </c>
      <c r="F36" s="530">
        <f>SUM(F37:F39)</f>
        <v>0</v>
      </c>
      <c r="G36" s="531">
        <f t="shared" si="0"/>
        <v>0</v>
      </c>
      <c r="Z36" s="850" t="s">
        <v>132</v>
      </c>
      <c r="AB36" s="188">
        <f>SUM(AB37:AB39)</f>
        <v>0</v>
      </c>
      <c r="AC36" s="188">
        <f>SUM(AC37:AC39)</f>
        <v>0</v>
      </c>
      <c r="AD36" s="188">
        <f t="shared" si="1"/>
        <v>0</v>
      </c>
      <c r="AY36" s="11" t="s">
        <v>132</v>
      </c>
      <c r="AZ36" s="11" t="s">
        <v>1220</v>
      </c>
      <c r="BA36" s="11" t="s">
        <v>1722</v>
      </c>
    </row>
    <row r="37" spans="1:53" ht="18" customHeight="1">
      <c r="A37" s="18" t="s">
        <v>291</v>
      </c>
      <c r="B37" s="18" t="s">
        <v>583</v>
      </c>
      <c r="C37" s="1210" t="s">
        <v>2426</v>
      </c>
      <c r="D37" s="435">
        <v>32</v>
      </c>
      <c r="E37" s="893">
        <v>0</v>
      </c>
      <c r="F37" s="893">
        <v>0</v>
      </c>
      <c r="G37" s="531">
        <f t="shared" si="0"/>
        <v>0</v>
      </c>
      <c r="Z37" s="850" t="s">
        <v>969</v>
      </c>
      <c r="AB37" s="188">
        <v>0</v>
      </c>
      <c r="AC37" s="188">
        <v>0</v>
      </c>
      <c r="AD37" s="188">
        <f t="shared" si="1"/>
        <v>0</v>
      </c>
      <c r="AY37" s="11" t="s">
        <v>969</v>
      </c>
      <c r="AZ37" s="11" t="s">
        <v>958</v>
      </c>
      <c r="BA37" s="11" t="s">
        <v>1723</v>
      </c>
    </row>
    <row r="38" spans="1:53" ht="18" customHeight="1">
      <c r="A38" s="18" t="s">
        <v>292</v>
      </c>
      <c r="B38" s="18" t="s">
        <v>583</v>
      </c>
      <c r="C38" s="1210" t="s">
        <v>2428</v>
      </c>
      <c r="D38" s="435">
        <v>33</v>
      </c>
      <c r="E38" s="893">
        <v>0</v>
      </c>
      <c r="F38" s="893">
        <v>0</v>
      </c>
      <c r="G38" s="531">
        <f t="shared" si="0"/>
        <v>0</v>
      </c>
      <c r="Z38" s="850" t="s">
        <v>133</v>
      </c>
      <c r="AB38" s="188">
        <v>0</v>
      </c>
      <c r="AC38" s="188">
        <v>0</v>
      </c>
      <c r="AD38" s="188">
        <f t="shared" si="1"/>
        <v>0</v>
      </c>
      <c r="AY38" s="11" t="s">
        <v>133</v>
      </c>
      <c r="AZ38" s="11" t="s">
        <v>945</v>
      </c>
      <c r="BA38" s="11" t="s">
        <v>1724</v>
      </c>
    </row>
    <row r="39" spans="1:53" ht="18" customHeight="1">
      <c r="A39" s="18" t="s">
        <v>293</v>
      </c>
      <c r="B39" s="18" t="s">
        <v>583</v>
      </c>
      <c r="C39" s="1210" t="s">
        <v>2430</v>
      </c>
      <c r="D39" s="435">
        <v>34</v>
      </c>
      <c r="E39" s="893">
        <v>0</v>
      </c>
      <c r="F39" s="893">
        <v>0</v>
      </c>
      <c r="G39" s="531">
        <f t="shared" si="0"/>
        <v>0</v>
      </c>
      <c r="Z39" s="850" t="s">
        <v>1092</v>
      </c>
      <c r="AB39" s="188">
        <v>0</v>
      </c>
      <c r="AC39" s="188">
        <v>0</v>
      </c>
      <c r="AD39" s="188">
        <f t="shared" si="1"/>
        <v>0</v>
      </c>
      <c r="AY39" s="11" t="s">
        <v>1092</v>
      </c>
      <c r="AZ39" s="11" t="s">
        <v>946</v>
      </c>
      <c r="BA39" s="11" t="s">
        <v>1681</v>
      </c>
    </row>
    <row r="40" spans="1:53" ht="18" customHeight="1">
      <c r="A40" s="18" t="s">
        <v>544</v>
      </c>
      <c r="B40" s="18" t="s">
        <v>583</v>
      </c>
      <c r="C40" s="1211" t="s">
        <v>2216</v>
      </c>
      <c r="D40" s="435">
        <v>35</v>
      </c>
      <c r="E40" s="530">
        <f>SUM(E41:E45)</f>
        <v>0</v>
      </c>
      <c r="F40" s="530">
        <f>SUM(F41:F45)</f>
        <v>0</v>
      </c>
      <c r="G40" s="531">
        <f t="shared" si="0"/>
        <v>0</v>
      </c>
      <c r="Z40" s="850" t="s">
        <v>159</v>
      </c>
      <c r="AB40" s="188">
        <f>SUM(AB41:AB45)</f>
        <v>0</v>
      </c>
      <c r="AC40" s="188">
        <f>SUM(AC41:AC45)</f>
        <v>0</v>
      </c>
      <c r="AD40" s="188">
        <f t="shared" si="1"/>
        <v>0</v>
      </c>
      <c r="AY40" s="11" t="s">
        <v>159</v>
      </c>
      <c r="AZ40" s="11" t="s">
        <v>847</v>
      </c>
      <c r="BA40" s="11" t="s">
        <v>1725</v>
      </c>
    </row>
    <row r="41" spans="1:53" ht="18" customHeight="1">
      <c r="A41" s="18" t="s">
        <v>294</v>
      </c>
      <c r="B41" s="18" t="s">
        <v>583</v>
      </c>
      <c r="C41" s="1212" t="s">
        <v>2431</v>
      </c>
      <c r="D41" s="435">
        <v>36</v>
      </c>
      <c r="E41" s="893">
        <v>0</v>
      </c>
      <c r="F41" s="893">
        <v>0</v>
      </c>
      <c r="G41" s="531">
        <f t="shared" si="0"/>
        <v>0</v>
      </c>
      <c r="Z41" s="850" t="s">
        <v>970</v>
      </c>
      <c r="AB41" s="188">
        <v>0</v>
      </c>
      <c r="AC41" s="188">
        <v>0</v>
      </c>
      <c r="AD41" s="188">
        <f t="shared" si="1"/>
        <v>0</v>
      </c>
      <c r="AY41" s="11" t="s">
        <v>970</v>
      </c>
      <c r="AZ41" s="11" t="s">
        <v>845</v>
      </c>
      <c r="BA41" s="11" t="s">
        <v>1678</v>
      </c>
    </row>
    <row r="42" spans="1:53" ht="18" customHeight="1">
      <c r="A42" s="18" t="s">
        <v>295</v>
      </c>
      <c r="B42" s="18" t="s">
        <v>583</v>
      </c>
      <c r="C42" s="1212" t="s">
        <v>2432</v>
      </c>
      <c r="D42" s="435">
        <v>37</v>
      </c>
      <c r="E42" s="893">
        <v>0</v>
      </c>
      <c r="F42" s="893">
        <v>0</v>
      </c>
      <c r="G42" s="531">
        <f t="shared" si="0"/>
        <v>0</v>
      </c>
      <c r="Z42" s="850" t="s">
        <v>134</v>
      </c>
      <c r="AB42" s="188">
        <v>0</v>
      </c>
      <c r="AC42" s="188">
        <v>0</v>
      </c>
      <c r="AD42" s="188">
        <f t="shared" si="1"/>
        <v>0</v>
      </c>
      <c r="AY42" s="11" t="s">
        <v>134</v>
      </c>
      <c r="AZ42" s="11" t="s">
        <v>846</v>
      </c>
      <c r="BA42" s="11" t="s">
        <v>1677</v>
      </c>
    </row>
    <row r="43" spans="1:53" ht="18" customHeight="1">
      <c r="A43" s="18" t="s">
        <v>296</v>
      </c>
      <c r="B43" s="18" t="s">
        <v>583</v>
      </c>
      <c r="C43" s="1207" t="s">
        <v>2433</v>
      </c>
      <c r="D43" s="435">
        <v>38</v>
      </c>
      <c r="E43" s="893">
        <v>0</v>
      </c>
      <c r="F43" s="893">
        <v>0</v>
      </c>
      <c r="G43" s="531">
        <f t="shared" si="0"/>
        <v>0</v>
      </c>
      <c r="Z43" s="850" t="s">
        <v>371</v>
      </c>
      <c r="AB43" s="188">
        <v>0</v>
      </c>
      <c r="AC43" s="188">
        <v>0</v>
      </c>
      <c r="AD43" s="188">
        <f t="shared" si="1"/>
        <v>0</v>
      </c>
      <c r="AY43" s="11" t="s">
        <v>371</v>
      </c>
      <c r="AZ43" s="11" t="s">
        <v>223</v>
      </c>
      <c r="BA43" s="11" t="s">
        <v>1679</v>
      </c>
    </row>
    <row r="44" spans="1:53" ht="18" customHeight="1">
      <c r="A44" s="18" t="s">
        <v>87</v>
      </c>
      <c r="B44" s="18" t="s">
        <v>583</v>
      </c>
      <c r="C44" s="1212" t="s">
        <v>2434</v>
      </c>
      <c r="D44" s="435">
        <v>39</v>
      </c>
      <c r="E44" s="893">
        <v>0</v>
      </c>
      <c r="F44" s="893">
        <v>0</v>
      </c>
      <c r="G44" s="531">
        <f t="shared" si="0"/>
        <v>0</v>
      </c>
      <c r="Z44" s="850" t="s">
        <v>372</v>
      </c>
      <c r="AB44" s="188">
        <v>0</v>
      </c>
      <c r="AC44" s="188">
        <v>0</v>
      </c>
      <c r="AD44" s="188">
        <f t="shared" si="1"/>
        <v>0</v>
      </c>
      <c r="AY44" s="11" t="s">
        <v>372</v>
      </c>
      <c r="AZ44" s="11" t="s">
        <v>224</v>
      </c>
      <c r="BA44" s="11" t="s">
        <v>1680</v>
      </c>
    </row>
    <row r="45" spans="1:53" ht="18" customHeight="1" thickBot="1">
      <c r="A45" s="18" t="s">
        <v>297</v>
      </c>
      <c r="B45" s="18" t="s">
        <v>583</v>
      </c>
      <c r="C45" s="1213" t="s">
        <v>2435</v>
      </c>
      <c r="D45" s="436">
        <v>40</v>
      </c>
      <c r="E45" s="897">
        <v>0</v>
      </c>
      <c r="F45" s="897">
        <v>0</v>
      </c>
      <c r="G45" s="532">
        <f t="shared" si="0"/>
        <v>0</v>
      </c>
      <c r="Z45" s="851" t="s">
        <v>1093</v>
      </c>
      <c r="AB45" s="189">
        <v>0</v>
      </c>
      <c r="AC45" s="189">
        <v>0</v>
      </c>
      <c r="AD45" s="189">
        <f t="shared" si="1"/>
        <v>0</v>
      </c>
      <c r="AY45" s="11" t="s">
        <v>1093</v>
      </c>
      <c r="AZ45" s="11" t="s">
        <v>943</v>
      </c>
      <c r="BA45" s="11" t="s">
        <v>1681</v>
      </c>
    </row>
    <row r="46" spans="1:53" ht="10.5" customHeight="1" thickTop="1" thickBot="1">
      <c r="C46" s="21"/>
      <c r="D46" s="22"/>
      <c r="E46" s="22"/>
      <c r="F46" s="22"/>
      <c r="G46" s="22"/>
    </row>
    <row r="47" spans="1:53" ht="20.100000000000001" customHeight="1" thickTop="1" thickBot="1">
      <c r="C47" s="452" t="str">
        <f>INDEX(LangT5C,,Lang)</f>
        <v>Source(s) des données ci-dessus:</v>
      </c>
      <c r="D47" s="522"/>
      <c r="E47" s="1097"/>
      <c r="F47" s="1100"/>
      <c r="G47" s="1101"/>
      <c r="Z47" s="846" t="s">
        <v>1058</v>
      </c>
      <c r="AY47" s="11" t="s">
        <v>1058</v>
      </c>
      <c r="AZ47" s="11" t="s">
        <v>363</v>
      </c>
      <c r="BA47" s="11" t="s">
        <v>1643</v>
      </c>
    </row>
    <row r="48" spans="1:53" ht="15" customHeight="1" thickTop="1">
      <c r="C48" s="297" t="str">
        <f>INDEX(LangT5C,,Lang)</f>
        <v>Ligne 1 : Cellule D1 dans le Tableau 2. Cellule E1 dans le Tableau 2. Cellule H1 dans le Tableau 2.</v>
      </c>
      <c r="D48" s="32"/>
      <c r="E48" s="32"/>
      <c r="F48" s="32"/>
      <c r="G48" s="24"/>
      <c r="Z48" s="841" t="s">
        <v>439</v>
      </c>
      <c r="AY48" s="11" t="s">
        <v>439</v>
      </c>
      <c r="AZ48" s="11" t="s">
        <v>440</v>
      </c>
      <c r="BA48" s="11" t="s">
        <v>1726</v>
      </c>
    </row>
    <row r="49" spans="1:53" ht="9.9499999999999993" customHeight="1">
      <c r="C49" s="296"/>
      <c r="D49" s="24"/>
      <c r="E49" s="24"/>
      <c r="F49" s="24"/>
      <c r="G49" s="24"/>
    </row>
    <row r="50" spans="1:53" ht="9.9499999999999993" customHeight="1">
      <c r="C50" s="296"/>
      <c r="D50" s="24"/>
      <c r="E50" s="24"/>
      <c r="F50" s="24"/>
      <c r="G50" s="24"/>
    </row>
    <row r="51" spans="1:53" ht="4.5" customHeight="1">
      <c r="C51" s="28"/>
      <c r="D51" s="24"/>
      <c r="E51" s="24"/>
      <c r="F51" s="24"/>
      <c r="G51" s="24"/>
    </row>
    <row r="52" spans="1:53" ht="4.5" customHeight="1"/>
    <row r="53" spans="1:53" ht="4.5" customHeight="1">
      <c r="D53" s="13"/>
      <c r="E53" s="13"/>
      <c r="F53" s="13"/>
      <c r="G53" s="13"/>
    </row>
    <row r="54" spans="1:53" ht="17.25" customHeight="1">
      <c r="C54" s="14"/>
      <c r="D54" s="13"/>
      <c r="E54" s="334"/>
      <c r="F54" s="335"/>
      <c r="G54" s="335"/>
    </row>
    <row r="55" spans="1:53">
      <c r="D55" s="13"/>
      <c r="E55" s="334"/>
      <c r="F55" s="335"/>
    </row>
    <row r="56" spans="1:53" ht="33" customHeight="1">
      <c r="C56" s="300" t="str">
        <f>INDEX(LangT5C,,Lang)</f>
        <v xml:space="preserve">TABLEAU 5.  PRODUCTION NETTE DE CHALEUR DES AUTOPRODUCTEURS
 DANS LES CENTRALES DE CHALEUR (SEULE) ET DE COGENERATION </v>
      </c>
      <c r="D56" s="13"/>
      <c r="E56" s="334"/>
      <c r="F56" s="335"/>
      <c r="G56" s="335"/>
      <c r="Z56" s="852" t="s">
        <v>184</v>
      </c>
      <c r="AY56" s="11" t="s">
        <v>184</v>
      </c>
      <c r="AZ56" s="11" t="s">
        <v>1137</v>
      </c>
      <c r="BA56" s="11" t="s">
        <v>1727</v>
      </c>
    </row>
    <row r="57" spans="1:53" hidden="1">
      <c r="D57" s="13"/>
      <c r="E57" s="557" t="s">
        <v>245</v>
      </c>
      <c r="F57" s="557" t="s">
        <v>246</v>
      </c>
      <c r="G57" s="557" t="s">
        <v>248</v>
      </c>
    </row>
    <row r="58" spans="1:53">
      <c r="D58" s="13"/>
      <c r="E58" s="1214"/>
      <c r="F58" s="1214"/>
      <c r="G58" s="299"/>
      <c r="AD58" s="56" t="s">
        <v>971</v>
      </c>
    </row>
    <row r="59" spans="1:53" ht="21" customHeight="1" thickBot="1">
      <c r="C59" s="292" t="str">
        <f>Country</f>
        <v>Country</v>
      </c>
      <c r="E59" s="337"/>
      <c r="F59" s="337"/>
      <c r="G59" s="299" t="str">
        <f>TJ</f>
        <v>Unit = TJ</v>
      </c>
    </row>
    <row r="60" spans="1:53" ht="19.5" customHeight="1" thickTop="1">
      <c r="C60" s="293">
        <f>ChosenYear</f>
        <v>2013</v>
      </c>
      <c r="D60" s="4"/>
      <c r="E60" s="1201" t="str">
        <f>CHPPlants</f>
        <v>CHP
PLANTS</v>
      </c>
      <c r="F60" s="1202" t="str">
        <f>HEATPlants</f>
        <v>HEAT
PLANTS</v>
      </c>
      <c r="G60" s="1203" t="str">
        <f>TOTAL</f>
        <v>TOTAL</v>
      </c>
      <c r="AB60" s="169" t="s">
        <v>614</v>
      </c>
      <c r="AC60" s="199" t="s">
        <v>185</v>
      </c>
      <c r="AD60" s="169" t="s">
        <v>615</v>
      </c>
    </row>
    <row r="61" spans="1:53" ht="19.5" customHeight="1">
      <c r="C61" s="853"/>
      <c r="D61" s="31"/>
      <c r="E61" s="6" t="s">
        <v>756</v>
      </c>
      <c r="F61" s="33" t="s">
        <v>757</v>
      </c>
      <c r="G61" s="8" t="s">
        <v>758</v>
      </c>
    </row>
    <row r="62" spans="1:53" ht="18" customHeight="1">
      <c r="A62" s="18" t="s">
        <v>278</v>
      </c>
      <c r="B62" s="18" t="s">
        <v>1222</v>
      </c>
      <c r="C62" s="854" t="str">
        <f t="shared" ref="C62:C101" si="2">INDEX(LangT5C,,Lang)</f>
        <v>Total</v>
      </c>
      <c r="D62" s="453">
        <v>1</v>
      </c>
      <c r="E62" s="530">
        <f>SUM(E63,E78,E92,E96)</f>
        <v>0</v>
      </c>
      <c r="F62" s="530">
        <f>SUM(F63,F78,F92,F96)</f>
        <v>0</v>
      </c>
      <c r="G62" s="531">
        <f>SUM(E62,F62)</f>
        <v>0</v>
      </c>
      <c r="Z62" s="849" t="str">
        <f t="shared" ref="Z62:Z101" si="3">Z6</f>
        <v>Total net production</v>
      </c>
      <c r="AB62" s="187">
        <f>SUM(AB63,AB78,AB92,AB96)</f>
        <v>0</v>
      </c>
      <c r="AC62" s="187">
        <f>SUM(AC63,AC78,AC92,AC96)</f>
        <v>0</v>
      </c>
      <c r="AD62" s="187">
        <f>SUM(AB62,AC62)</f>
        <v>0</v>
      </c>
      <c r="AY62" s="11" t="s">
        <v>118</v>
      </c>
      <c r="AZ62" s="11" t="s">
        <v>759</v>
      </c>
      <c r="BA62" s="11" t="s">
        <v>1619</v>
      </c>
    </row>
    <row r="63" spans="1:53" ht="18" customHeight="1">
      <c r="A63" s="18" t="s">
        <v>288</v>
      </c>
      <c r="B63" s="18" t="s">
        <v>1222</v>
      </c>
      <c r="C63" s="861" t="str">
        <f t="shared" si="2"/>
        <v>Secteur Energie, dont</v>
      </c>
      <c r="D63" s="453">
        <v>2</v>
      </c>
      <c r="E63" s="530">
        <f>SUM(E64:E77)</f>
        <v>0</v>
      </c>
      <c r="F63" s="530">
        <f>SUM(F64:F77)</f>
        <v>0</v>
      </c>
      <c r="G63" s="531">
        <f t="shared" ref="G63:G101" si="4">SUM(E63,F63)</f>
        <v>0</v>
      </c>
      <c r="Z63" s="850" t="str">
        <f t="shared" si="3"/>
        <v>Energy sector</v>
      </c>
      <c r="AB63" s="188">
        <f>SUM(AB64:AB77)</f>
        <v>0</v>
      </c>
      <c r="AC63" s="188">
        <f>SUM(AC64:AC77)</f>
        <v>0</v>
      </c>
      <c r="AD63" s="188">
        <f t="shared" ref="AD63:AD92" si="5">SUM(AB63,AC63)</f>
        <v>0</v>
      </c>
      <c r="AY63" s="11" t="s">
        <v>130</v>
      </c>
      <c r="AZ63" s="11" t="s">
        <v>445</v>
      </c>
      <c r="BA63" s="11" t="s">
        <v>1720</v>
      </c>
    </row>
    <row r="64" spans="1:53" ht="18" customHeight="1">
      <c r="A64" s="18" t="s">
        <v>1005</v>
      </c>
      <c r="B64" s="18" t="s">
        <v>1222</v>
      </c>
      <c r="C64" s="730" t="str">
        <f t="shared" si="2"/>
        <v xml:space="preserve">  Mines de charbon</v>
      </c>
      <c r="D64" s="453">
        <v>3</v>
      </c>
      <c r="E64" s="893">
        <v>0</v>
      </c>
      <c r="F64" s="893">
        <v>0</v>
      </c>
      <c r="G64" s="531">
        <f t="shared" si="4"/>
        <v>0</v>
      </c>
      <c r="Z64" s="850" t="str">
        <f t="shared" si="3"/>
        <v>Coal mines</v>
      </c>
      <c r="AB64" s="188">
        <v>0</v>
      </c>
      <c r="AC64" s="188">
        <v>0</v>
      </c>
      <c r="AD64" s="188">
        <f t="shared" si="5"/>
        <v>0</v>
      </c>
      <c r="AY64" s="11" t="s">
        <v>135</v>
      </c>
      <c r="AZ64" s="11" t="s">
        <v>936</v>
      </c>
      <c r="BA64" s="11" t="s">
        <v>1688</v>
      </c>
    </row>
    <row r="65" spans="1:53" ht="18" customHeight="1">
      <c r="A65" s="18" t="s">
        <v>884</v>
      </c>
      <c r="B65" s="18" t="s">
        <v>1222</v>
      </c>
      <c r="C65" s="730" t="str">
        <f t="shared" si="2"/>
        <v xml:space="preserve">  Extraction de pétrole et de gaz</v>
      </c>
      <c r="D65" s="453">
        <v>4</v>
      </c>
      <c r="E65" s="893">
        <v>0</v>
      </c>
      <c r="F65" s="893">
        <v>0</v>
      </c>
      <c r="G65" s="531">
        <f t="shared" si="4"/>
        <v>0</v>
      </c>
      <c r="Z65" s="850" t="str">
        <f t="shared" si="3"/>
        <v>Oil and gas extraction</v>
      </c>
      <c r="AB65" s="188">
        <v>0</v>
      </c>
      <c r="AC65" s="188">
        <v>0</v>
      </c>
      <c r="AD65" s="188">
        <f t="shared" si="5"/>
        <v>0</v>
      </c>
      <c r="AY65" s="11" t="s">
        <v>136</v>
      </c>
      <c r="AZ65" s="11" t="s">
        <v>937</v>
      </c>
      <c r="BA65" s="11" t="s">
        <v>1689</v>
      </c>
    </row>
    <row r="66" spans="1:53" ht="18" customHeight="1">
      <c r="A66" s="18" t="s">
        <v>298</v>
      </c>
      <c r="B66" s="18" t="s">
        <v>1222</v>
      </c>
      <c r="C66" s="730" t="str">
        <f t="shared" si="2"/>
        <v xml:space="preserve">  Usines d'agglomérés</v>
      </c>
      <c r="D66" s="453">
        <v>5</v>
      </c>
      <c r="E66" s="893">
        <v>0</v>
      </c>
      <c r="F66" s="893">
        <v>0</v>
      </c>
      <c r="G66" s="531">
        <f t="shared" si="4"/>
        <v>0</v>
      </c>
      <c r="Z66" s="850" t="str">
        <f t="shared" si="3"/>
        <v>Patent fuel plants (Energy)</v>
      </c>
      <c r="AB66" s="188">
        <v>0</v>
      </c>
      <c r="AC66" s="188">
        <v>0</v>
      </c>
      <c r="AD66" s="188">
        <f t="shared" si="5"/>
        <v>0</v>
      </c>
      <c r="AY66" s="11" t="s">
        <v>137</v>
      </c>
      <c r="AZ66" s="11" t="s">
        <v>938</v>
      </c>
      <c r="BA66" s="11" t="s">
        <v>1690</v>
      </c>
    </row>
    <row r="67" spans="1:53" ht="18" customHeight="1">
      <c r="A67" s="18" t="s">
        <v>299</v>
      </c>
      <c r="B67" s="18" t="s">
        <v>1222</v>
      </c>
      <c r="C67" s="730" t="str">
        <f t="shared" si="2"/>
        <v xml:space="preserve">  Cokeries</v>
      </c>
      <c r="D67" s="453">
        <v>6</v>
      </c>
      <c r="E67" s="893">
        <v>0</v>
      </c>
      <c r="F67" s="893">
        <v>0</v>
      </c>
      <c r="G67" s="531">
        <f t="shared" si="4"/>
        <v>0</v>
      </c>
      <c r="Z67" s="850" t="str">
        <f t="shared" si="3"/>
        <v>Coke ovens (Energy)</v>
      </c>
      <c r="AB67" s="188">
        <v>0</v>
      </c>
      <c r="AC67" s="188">
        <v>0</v>
      </c>
      <c r="AD67" s="188">
        <f t="shared" si="5"/>
        <v>0</v>
      </c>
      <c r="AY67" s="11" t="s">
        <v>138</v>
      </c>
      <c r="AZ67" s="11" t="s">
        <v>939</v>
      </c>
      <c r="BA67" s="11" t="s">
        <v>1691</v>
      </c>
    </row>
    <row r="68" spans="1:53" ht="18" customHeight="1">
      <c r="A68" s="18" t="s">
        <v>301</v>
      </c>
      <c r="B68" s="18" t="s">
        <v>1222</v>
      </c>
      <c r="C68" s="730" t="str">
        <f t="shared" si="2"/>
        <v xml:space="preserve">  Fabriques de briquettes</v>
      </c>
      <c r="D68" s="453">
        <v>7</v>
      </c>
      <c r="E68" s="893">
        <v>0</v>
      </c>
      <c r="F68" s="893">
        <v>0</v>
      </c>
      <c r="G68" s="531">
        <f t="shared" si="4"/>
        <v>0</v>
      </c>
      <c r="Z68" s="850" t="str">
        <f t="shared" si="3"/>
        <v>BKB / PB plants (Energy)</v>
      </c>
      <c r="AB68" s="188">
        <v>0</v>
      </c>
      <c r="AC68" s="188">
        <v>0</v>
      </c>
      <c r="AD68" s="188">
        <f t="shared" si="5"/>
        <v>0</v>
      </c>
      <c r="AY68" s="11" t="s">
        <v>139</v>
      </c>
      <c r="AZ68" s="11" t="s">
        <v>941</v>
      </c>
      <c r="BA68" s="11" t="s">
        <v>1692</v>
      </c>
    </row>
    <row r="69" spans="1:53" ht="18" customHeight="1">
      <c r="A69" s="18" t="s">
        <v>300</v>
      </c>
      <c r="B69" s="18" t="s">
        <v>1222</v>
      </c>
      <c r="C69" s="730" t="str">
        <f t="shared" si="2"/>
        <v xml:space="preserve">  Usines à gaz</v>
      </c>
      <c r="D69" s="453">
        <v>8</v>
      </c>
      <c r="E69" s="893">
        <v>0</v>
      </c>
      <c r="F69" s="893">
        <v>0</v>
      </c>
      <c r="G69" s="531">
        <f>SUM(E69,F69)</f>
        <v>0</v>
      </c>
      <c r="Z69" s="850" t="str">
        <f t="shared" si="3"/>
        <v>Gas works (Energy)</v>
      </c>
      <c r="AB69" s="188">
        <v>0</v>
      </c>
      <c r="AC69" s="188">
        <v>0</v>
      </c>
      <c r="AD69" s="188">
        <f t="shared" si="5"/>
        <v>0</v>
      </c>
      <c r="AY69" s="11" t="s">
        <v>140</v>
      </c>
      <c r="AZ69" s="11" t="s">
        <v>940</v>
      </c>
      <c r="BA69" s="11" t="s">
        <v>1693</v>
      </c>
    </row>
    <row r="70" spans="1:53" ht="18" customHeight="1">
      <c r="A70" s="18" t="s">
        <v>1049</v>
      </c>
      <c r="B70" s="18" t="s">
        <v>1222</v>
      </c>
      <c r="C70" s="730" t="str">
        <f t="shared" si="2"/>
        <v xml:space="preserve">  Hauts Fourneaux</v>
      </c>
      <c r="D70" s="453">
        <v>9</v>
      </c>
      <c r="E70" s="893">
        <v>0</v>
      </c>
      <c r="F70" s="893">
        <v>0</v>
      </c>
      <c r="G70" s="531">
        <f t="shared" si="4"/>
        <v>0</v>
      </c>
      <c r="Z70" s="850" t="str">
        <f t="shared" si="3"/>
        <v>Blast furnaces (Energy)</v>
      </c>
      <c r="AB70" s="188">
        <v>0</v>
      </c>
      <c r="AC70" s="188">
        <v>0</v>
      </c>
      <c r="AD70" s="188">
        <f t="shared" si="5"/>
        <v>0</v>
      </c>
      <c r="AY70" s="11" t="s">
        <v>141</v>
      </c>
      <c r="AZ70" s="11" t="s">
        <v>1106</v>
      </c>
      <c r="BA70" s="11" t="s">
        <v>1694</v>
      </c>
    </row>
    <row r="71" spans="1:53" ht="18" customHeight="1">
      <c r="A71" s="18" t="s">
        <v>302</v>
      </c>
      <c r="B71" s="18" t="s">
        <v>1222</v>
      </c>
      <c r="C71" s="730" t="str">
        <f t="shared" si="2"/>
        <v xml:space="preserve">  Raffineries de pétrole</v>
      </c>
      <c r="D71" s="453">
        <v>10</v>
      </c>
      <c r="E71" s="893">
        <v>0</v>
      </c>
      <c r="F71" s="893">
        <v>0</v>
      </c>
      <c r="G71" s="531">
        <f t="shared" si="4"/>
        <v>0</v>
      </c>
      <c r="Z71" s="850" t="str">
        <f t="shared" si="3"/>
        <v>Oil refineries</v>
      </c>
      <c r="AB71" s="188">
        <v>0</v>
      </c>
      <c r="AC71" s="188">
        <v>0</v>
      </c>
      <c r="AD71" s="188">
        <f t="shared" si="5"/>
        <v>0</v>
      </c>
      <c r="AY71" s="11" t="s">
        <v>142</v>
      </c>
      <c r="AZ71" s="11" t="s">
        <v>942</v>
      </c>
      <c r="BA71" s="11" t="s">
        <v>1695</v>
      </c>
    </row>
    <row r="72" spans="1:53" ht="18" customHeight="1">
      <c r="A72" s="18" t="s">
        <v>1050</v>
      </c>
      <c r="B72" s="18" t="s">
        <v>1222</v>
      </c>
      <c r="C72" s="730" t="str">
        <f t="shared" si="2"/>
        <v xml:space="preserve">  Unités de liquéfaction de charbon</v>
      </c>
      <c r="D72" s="453">
        <v>11</v>
      </c>
      <c r="E72" s="893">
        <v>0</v>
      </c>
      <c r="F72" s="893">
        <v>0</v>
      </c>
      <c r="G72" s="531">
        <f>SUM(E72,F72)</f>
        <v>0</v>
      </c>
      <c r="Z72" s="850" t="str">
        <f t="shared" si="3"/>
        <v>Coal liquefaction plants (Energy)</v>
      </c>
      <c r="AB72" s="188">
        <v>0</v>
      </c>
      <c r="AC72" s="188">
        <v>0</v>
      </c>
      <c r="AD72" s="188">
        <f t="shared" si="5"/>
        <v>0</v>
      </c>
      <c r="AY72" s="11" t="s">
        <v>144</v>
      </c>
      <c r="AZ72" s="11" t="s">
        <v>233</v>
      </c>
      <c r="BA72" s="11" t="s">
        <v>1697</v>
      </c>
    </row>
    <row r="73" spans="1:53" ht="18" customHeight="1">
      <c r="A73" s="18" t="s">
        <v>1051</v>
      </c>
      <c r="B73" s="18" t="s">
        <v>1222</v>
      </c>
      <c r="C73" s="730" t="str">
        <f t="shared" si="2"/>
        <v xml:space="preserve">  Usines de liquéfaction (LGN)/dégasification </v>
      </c>
      <c r="D73" s="453">
        <v>12</v>
      </c>
      <c r="E73" s="893">
        <v>0</v>
      </c>
      <c r="F73" s="893">
        <v>0</v>
      </c>
      <c r="G73" s="531">
        <f>SUM(E73,F73)</f>
        <v>0</v>
      </c>
      <c r="Z73" s="850" t="str">
        <f t="shared" si="3"/>
        <v>Liquefaction (LNG) / Regasification plants</v>
      </c>
      <c r="AB73" s="188">
        <v>0</v>
      </c>
      <c r="AC73" s="188">
        <v>0</v>
      </c>
      <c r="AD73" s="188">
        <f t="shared" si="5"/>
        <v>0</v>
      </c>
      <c r="AY73" s="11" t="s">
        <v>145</v>
      </c>
      <c r="AZ73" s="11" t="s">
        <v>1136</v>
      </c>
      <c r="BA73" s="11" t="s">
        <v>1698</v>
      </c>
    </row>
    <row r="74" spans="1:53" ht="18" customHeight="1">
      <c r="A74" s="18" t="s">
        <v>1052</v>
      </c>
      <c r="B74" s="18" t="s">
        <v>1222</v>
      </c>
      <c r="C74" s="730" t="str">
        <f t="shared" si="2"/>
        <v xml:space="preserve">  Unités de gasification (Biogaz)</v>
      </c>
      <c r="D74" s="453">
        <v>13</v>
      </c>
      <c r="E74" s="893">
        <v>0</v>
      </c>
      <c r="F74" s="893">
        <v>0</v>
      </c>
      <c r="G74" s="531">
        <f>SUM(E74,F74)</f>
        <v>0</v>
      </c>
      <c r="Z74" s="850" t="str">
        <f t="shared" si="3"/>
        <v>Gasification plants for biogas</v>
      </c>
      <c r="AB74" s="188">
        <v>0</v>
      </c>
      <c r="AC74" s="188">
        <v>0</v>
      </c>
      <c r="AD74" s="188">
        <f t="shared" si="5"/>
        <v>0</v>
      </c>
      <c r="AY74" s="11" t="s">
        <v>146</v>
      </c>
      <c r="AZ74" s="11" t="s">
        <v>866</v>
      </c>
      <c r="BA74" s="11" t="s">
        <v>1699</v>
      </c>
    </row>
    <row r="75" spans="1:53" ht="18" customHeight="1">
      <c r="A75" s="18" t="s">
        <v>885</v>
      </c>
      <c r="B75" s="18" t="s">
        <v>1222</v>
      </c>
      <c r="C75" s="730" t="str">
        <f t="shared" si="2"/>
        <v xml:space="preserve">  Unités des liquides de gaz naturel</v>
      </c>
      <c r="D75" s="453">
        <v>14</v>
      </c>
      <c r="E75" s="893">
        <v>0</v>
      </c>
      <c r="F75" s="893">
        <v>0</v>
      </c>
      <c r="G75" s="531">
        <f>SUM(E75,F75)</f>
        <v>0</v>
      </c>
      <c r="Z75" s="850" t="str">
        <f t="shared" si="3"/>
        <v>Gas-to-liquids (GTL) plants (Energy)</v>
      </c>
      <c r="AB75" s="188">
        <v>0</v>
      </c>
      <c r="AC75" s="188">
        <v>0</v>
      </c>
      <c r="AD75" s="188">
        <f t="shared" si="5"/>
        <v>0</v>
      </c>
      <c r="AY75" s="11" t="s">
        <v>147</v>
      </c>
      <c r="AZ75" s="11" t="s">
        <v>871</v>
      </c>
      <c r="BA75" s="11" t="s">
        <v>1700</v>
      </c>
    </row>
    <row r="76" spans="1:53" ht="18" customHeight="1">
      <c r="A76" s="18" t="s">
        <v>333</v>
      </c>
      <c r="B76" s="18" t="s">
        <v>1222</v>
      </c>
      <c r="C76" s="730" t="str">
        <f t="shared" si="2"/>
        <v xml:space="preserve">  Unités de production de charbon de bois</v>
      </c>
      <c r="D76" s="453">
        <v>15</v>
      </c>
      <c r="E76" s="893">
        <v>0</v>
      </c>
      <c r="F76" s="893">
        <v>0</v>
      </c>
      <c r="G76" s="531">
        <f>SUM(E76,F76)</f>
        <v>0</v>
      </c>
      <c r="Z76" s="850" t="str">
        <f t="shared" si="3"/>
        <v>Charcoal production plants (Energy)</v>
      </c>
      <c r="AB76" s="188">
        <v>0</v>
      </c>
      <c r="AC76" s="188">
        <v>0</v>
      </c>
      <c r="AD76" s="188">
        <f t="shared" si="5"/>
        <v>0</v>
      </c>
      <c r="AY76" s="11" t="s">
        <v>148</v>
      </c>
      <c r="AZ76" s="11" t="s">
        <v>872</v>
      </c>
      <c r="BA76" s="11" t="s">
        <v>1701</v>
      </c>
    </row>
    <row r="77" spans="1:53" ht="18" customHeight="1">
      <c r="A77" s="18" t="s">
        <v>1267</v>
      </c>
      <c r="B77" s="18" t="s">
        <v>1222</v>
      </c>
      <c r="C77" s="730" t="str">
        <f t="shared" si="2"/>
        <v xml:space="preserve">  Non spécifié ci-dessus</v>
      </c>
      <c r="D77" s="453">
        <v>16</v>
      </c>
      <c r="E77" s="893">
        <v>0</v>
      </c>
      <c r="F77" s="893">
        <v>0</v>
      </c>
      <c r="G77" s="531">
        <f t="shared" si="4"/>
        <v>0</v>
      </c>
      <c r="Z77" s="850" t="str">
        <f t="shared" si="3"/>
        <v>Not elsewhere specified (Energy)</v>
      </c>
      <c r="AB77" s="188">
        <v>0</v>
      </c>
      <c r="AC77" s="188">
        <v>0</v>
      </c>
      <c r="AD77" s="188">
        <f t="shared" si="5"/>
        <v>0</v>
      </c>
      <c r="AY77" s="11" t="s">
        <v>1182</v>
      </c>
      <c r="AZ77" s="11" t="s">
        <v>943</v>
      </c>
      <c r="BA77" s="11" t="s">
        <v>1681</v>
      </c>
    </row>
    <row r="78" spans="1:53" ht="18" customHeight="1">
      <c r="A78" s="18" t="s">
        <v>289</v>
      </c>
      <c r="B78" s="18" t="s">
        <v>1222</v>
      </c>
      <c r="C78" s="854" t="str">
        <f t="shared" si="2"/>
        <v>Secteur Industrie, dont</v>
      </c>
      <c r="D78" s="453">
        <v>17</v>
      </c>
      <c r="E78" s="530">
        <f>SUM(E79:E91)</f>
        <v>0</v>
      </c>
      <c r="F78" s="530">
        <f>SUM(F79:F91)</f>
        <v>0</v>
      </c>
      <c r="G78" s="531">
        <f t="shared" si="4"/>
        <v>0</v>
      </c>
      <c r="Z78" s="850" t="str">
        <f t="shared" si="3"/>
        <v>Industry sector</v>
      </c>
      <c r="AB78" s="188">
        <f>SUM(AB79:AB91)</f>
        <v>0</v>
      </c>
      <c r="AC78" s="188">
        <f>SUM(AC79:AC91)</f>
        <v>0</v>
      </c>
      <c r="AD78" s="188">
        <f t="shared" si="5"/>
        <v>0</v>
      </c>
      <c r="AY78" s="11" t="s">
        <v>131</v>
      </c>
      <c r="AZ78" s="11" t="s">
        <v>446</v>
      </c>
      <c r="BA78" s="11" t="s">
        <v>1702</v>
      </c>
    </row>
    <row r="79" spans="1:53" ht="18" customHeight="1">
      <c r="A79" s="18" t="s">
        <v>1268</v>
      </c>
      <c r="B79" s="18" t="s">
        <v>1222</v>
      </c>
      <c r="C79" s="855" t="str">
        <f t="shared" si="2"/>
        <v xml:space="preserve">   Sidérurgie</v>
      </c>
      <c r="D79" s="453">
        <v>18</v>
      </c>
      <c r="E79" s="893">
        <v>0</v>
      </c>
      <c r="F79" s="893">
        <v>0</v>
      </c>
      <c r="G79" s="531">
        <f t="shared" si="4"/>
        <v>0</v>
      </c>
      <c r="Z79" s="850" t="str">
        <f t="shared" si="3"/>
        <v>Iron and steel</v>
      </c>
      <c r="AB79" s="188">
        <v>0</v>
      </c>
      <c r="AC79" s="188">
        <v>0</v>
      </c>
      <c r="AD79" s="188">
        <f t="shared" si="5"/>
        <v>0</v>
      </c>
      <c r="AY79" s="11" t="s">
        <v>158</v>
      </c>
      <c r="AZ79" s="11" t="s">
        <v>1059</v>
      </c>
      <c r="BA79" s="11" t="s">
        <v>1703</v>
      </c>
    </row>
    <row r="80" spans="1:53" ht="18" customHeight="1">
      <c r="A80" s="18" t="s">
        <v>1269</v>
      </c>
      <c r="B80" s="18" t="s">
        <v>1222</v>
      </c>
      <c r="C80" s="856" t="str">
        <f t="shared" si="2"/>
        <v xml:space="preserve">   Chimie (y compris pétrochimie)</v>
      </c>
      <c r="D80" s="453">
        <v>19</v>
      </c>
      <c r="E80" s="893">
        <v>0</v>
      </c>
      <c r="F80" s="893">
        <v>0</v>
      </c>
      <c r="G80" s="531">
        <f t="shared" si="4"/>
        <v>0</v>
      </c>
      <c r="Z80" s="850" t="str">
        <f t="shared" si="3"/>
        <v>Chemical and petrochemical</v>
      </c>
      <c r="AB80" s="188">
        <v>0</v>
      </c>
      <c r="AC80" s="188">
        <v>0</v>
      </c>
      <c r="AD80" s="188">
        <f t="shared" si="5"/>
        <v>0</v>
      </c>
      <c r="AY80" s="11" t="s">
        <v>45</v>
      </c>
      <c r="AZ80" s="11" t="s">
        <v>1060</v>
      </c>
      <c r="BA80" s="11" t="s">
        <v>1704</v>
      </c>
    </row>
    <row r="81" spans="1:53" ht="18" customHeight="1">
      <c r="A81" s="18" t="s">
        <v>1270</v>
      </c>
      <c r="B81" s="18" t="s">
        <v>1222</v>
      </c>
      <c r="C81" s="855" t="str">
        <f t="shared" si="2"/>
        <v xml:space="preserve">   Métaux non-ferreux</v>
      </c>
      <c r="D81" s="453">
        <v>20</v>
      </c>
      <c r="E81" s="893">
        <v>0</v>
      </c>
      <c r="F81" s="893">
        <v>0</v>
      </c>
      <c r="G81" s="531">
        <f t="shared" si="4"/>
        <v>0</v>
      </c>
      <c r="Z81" s="850" t="str">
        <f t="shared" si="3"/>
        <v>Non-ferrous metals</v>
      </c>
      <c r="AB81" s="188">
        <v>0</v>
      </c>
      <c r="AC81" s="188">
        <v>0</v>
      </c>
      <c r="AD81" s="188">
        <f t="shared" si="5"/>
        <v>0</v>
      </c>
      <c r="AY81" s="11" t="s">
        <v>149</v>
      </c>
      <c r="AZ81" s="11" t="s">
        <v>1061</v>
      </c>
      <c r="BA81" s="11" t="s">
        <v>1705</v>
      </c>
    </row>
    <row r="82" spans="1:53" ht="18" customHeight="1">
      <c r="A82" s="18" t="s">
        <v>1271</v>
      </c>
      <c r="B82" s="18" t="s">
        <v>1222</v>
      </c>
      <c r="C82" s="855" t="str">
        <f t="shared" si="2"/>
        <v xml:space="preserve">   Produits minéraux non-métalliques</v>
      </c>
      <c r="D82" s="453">
        <v>21</v>
      </c>
      <c r="E82" s="893">
        <v>0</v>
      </c>
      <c r="F82" s="893">
        <v>0</v>
      </c>
      <c r="G82" s="531">
        <f t="shared" si="4"/>
        <v>0</v>
      </c>
      <c r="Z82" s="850" t="str">
        <f t="shared" si="3"/>
        <v>Non-metallic minerals</v>
      </c>
      <c r="AB82" s="188">
        <v>0</v>
      </c>
      <c r="AC82" s="188">
        <v>0</v>
      </c>
      <c r="AD82" s="188">
        <f t="shared" si="5"/>
        <v>0</v>
      </c>
      <c r="AY82" s="11" t="s">
        <v>150</v>
      </c>
      <c r="AZ82" s="11" t="s">
        <v>616</v>
      </c>
      <c r="BA82" s="11" t="s">
        <v>1706</v>
      </c>
    </row>
    <row r="83" spans="1:53" ht="18" customHeight="1">
      <c r="A83" s="18" t="s">
        <v>1272</v>
      </c>
      <c r="B83" s="18" t="s">
        <v>1222</v>
      </c>
      <c r="C83" s="855" t="str">
        <f t="shared" si="2"/>
        <v xml:space="preserve">   Matériel de transport</v>
      </c>
      <c r="D83" s="453">
        <v>22</v>
      </c>
      <c r="E83" s="893">
        <v>0</v>
      </c>
      <c r="F83" s="893">
        <v>0</v>
      </c>
      <c r="G83" s="531">
        <f t="shared" si="4"/>
        <v>0</v>
      </c>
      <c r="Z83" s="850" t="str">
        <f t="shared" si="3"/>
        <v>Transport equipment</v>
      </c>
      <c r="AB83" s="188">
        <v>0</v>
      </c>
      <c r="AC83" s="188">
        <v>0</v>
      </c>
      <c r="AD83" s="188">
        <f t="shared" si="5"/>
        <v>0</v>
      </c>
      <c r="AY83" s="11" t="s">
        <v>151</v>
      </c>
      <c r="AZ83" s="11" t="s">
        <v>617</v>
      </c>
      <c r="BA83" s="11" t="s">
        <v>1707</v>
      </c>
    </row>
    <row r="84" spans="1:53" ht="18" customHeight="1">
      <c r="A84" s="18" t="s">
        <v>1273</v>
      </c>
      <c r="B84" s="18" t="s">
        <v>1222</v>
      </c>
      <c r="C84" s="855" t="str">
        <f t="shared" si="2"/>
        <v xml:space="preserve">   Machines</v>
      </c>
      <c r="D84" s="453">
        <v>23</v>
      </c>
      <c r="E84" s="893">
        <v>0</v>
      </c>
      <c r="F84" s="893">
        <v>0</v>
      </c>
      <c r="G84" s="531">
        <f t="shared" si="4"/>
        <v>0</v>
      </c>
      <c r="Z84" s="850" t="str">
        <f t="shared" si="3"/>
        <v>Machinery</v>
      </c>
      <c r="AB84" s="188">
        <v>0</v>
      </c>
      <c r="AC84" s="188">
        <v>0</v>
      </c>
      <c r="AD84" s="188">
        <f t="shared" si="5"/>
        <v>0</v>
      </c>
      <c r="AY84" s="11" t="s">
        <v>804</v>
      </c>
      <c r="AZ84" s="11" t="s">
        <v>618</v>
      </c>
      <c r="BA84" s="11" t="s">
        <v>1708</v>
      </c>
    </row>
    <row r="85" spans="1:53" ht="18" customHeight="1">
      <c r="A85" s="18" t="s">
        <v>1274</v>
      </c>
      <c r="B85" s="18" t="s">
        <v>1222</v>
      </c>
      <c r="C85" s="856" t="str">
        <f t="shared" si="2"/>
        <v xml:space="preserve">   Industries extractives (sauf combustibles)</v>
      </c>
      <c r="D85" s="453">
        <v>24</v>
      </c>
      <c r="E85" s="893">
        <v>0</v>
      </c>
      <c r="F85" s="893">
        <v>0</v>
      </c>
      <c r="G85" s="531">
        <f t="shared" si="4"/>
        <v>0</v>
      </c>
      <c r="Z85" s="850" t="str">
        <f t="shared" si="3"/>
        <v>Mining and quarrying</v>
      </c>
      <c r="AB85" s="188">
        <v>0</v>
      </c>
      <c r="AC85" s="188">
        <v>0</v>
      </c>
      <c r="AD85" s="188">
        <f t="shared" si="5"/>
        <v>0</v>
      </c>
      <c r="AY85" s="11" t="s">
        <v>152</v>
      </c>
      <c r="AZ85" s="11" t="s">
        <v>619</v>
      </c>
      <c r="BA85" s="11" t="s">
        <v>1709</v>
      </c>
    </row>
    <row r="86" spans="1:53" ht="18" customHeight="1">
      <c r="A86" s="18" t="s">
        <v>1275</v>
      </c>
      <c r="B86" s="18" t="s">
        <v>1222</v>
      </c>
      <c r="C86" s="855" t="str">
        <f t="shared" si="2"/>
        <v xml:space="preserve">   Produits alimentaires, boissons et tabac</v>
      </c>
      <c r="D86" s="453">
        <v>25</v>
      </c>
      <c r="E86" s="893">
        <v>0</v>
      </c>
      <c r="F86" s="893">
        <v>0</v>
      </c>
      <c r="G86" s="531">
        <f t="shared" si="4"/>
        <v>0</v>
      </c>
      <c r="Z86" s="850" t="str">
        <f t="shared" si="3"/>
        <v>Food, beverages and tobacco</v>
      </c>
      <c r="AB86" s="188">
        <v>0</v>
      </c>
      <c r="AC86" s="188">
        <v>0</v>
      </c>
      <c r="AD86" s="188">
        <f t="shared" si="5"/>
        <v>0</v>
      </c>
      <c r="AY86" s="11" t="s">
        <v>153</v>
      </c>
      <c r="AZ86" s="11" t="s">
        <v>620</v>
      </c>
      <c r="BA86" s="11" t="s">
        <v>1710</v>
      </c>
    </row>
    <row r="87" spans="1:53" ht="18" customHeight="1">
      <c r="A87" s="18" t="s">
        <v>1276</v>
      </c>
      <c r="B87" s="18" t="s">
        <v>1222</v>
      </c>
      <c r="C87" s="730" t="str">
        <f t="shared" si="2"/>
        <v xml:space="preserve">   Imprimerie, pâtes et papiers</v>
      </c>
      <c r="D87" s="453">
        <v>26</v>
      </c>
      <c r="E87" s="893">
        <v>0</v>
      </c>
      <c r="F87" s="893">
        <v>0</v>
      </c>
      <c r="G87" s="531">
        <f t="shared" si="4"/>
        <v>0</v>
      </c>
      <c r="Z87" s="850" t="str">
        <f t="shared" si="3"/>
        <v>Paper, pulp and printing</v>
      </c>
      <c r="AB87" s="188">
        <v>0</v>
      </c>
      <c r="AC87" s="188">
        <v>0</v>
      </c>
      <c r="AD87" s="188">
        <f t="shared" si="5"/>
        <v>0</v>
      </c>
      <c r="AY87" s="11" t="s">
        <v>154</v>
      </c>
      <c r="AZ87" s="11" t="s">
        <v>1217</v>
      </c>
      <c r="BA87" s="11" t="s">
        <v>1711</v>
      </c>
    </row>
    <row r="88" spans="1:53" ht="18" customHeight="1">
      <c r="A88" s="18" t="s">
        <v>1277</v>
      </c>
      <c r="B88" s="18" t="s">
        <v>1222</v>
      </c>
      <c r="C88" s="730" t="str">
        <f t="shared" si="2"/>
        <v xml:space="preserve">   Bois et ouvrages en bois</v>
      </c>
      <c r="D88" s="453">
        <v>27</v>
      </c>
      <c r="E88" s="893">
        <v>0</v>
      </c>
      <c r="F88" s="893">
        <v>0</v>
      </c>
      <c r="G88" s="531">
        <f t="shared" si="4"/>
        <v>0</v>
      </c>
      <c r="Z88" s="850" t="str">
        <f t="shared" si="3"/>
        <v>Wood and wood products</v>
      </c>
      <c r="AB88" s="188">
        <v>0</v>
      </c>
      <c r="AC88" s="188">
        <v>0</v>
      </c>
      <c r="AD88" s="188">
        <f t="shared" si="5"/>
        <v>0</v>
      </c>
      <c r="AY88" s="11" t="s">
        <v>155</v>
      </c>
      <c r="AZ88" s="11" t="s">
        <v>1218</v>
      </c>
      <c r="BA88" s="11" t="s">
        <v>1712</v>
      </c>
    </row>
    <row r="89" spans="1:53" ht="18" customHeight="1">
      <c r="A89" s="18" t="s">
        <v>1278</v>
      </c>
      <c r="B89" s="18" t="s">
        <v>1222</v>
      </c>
      <c r="C89" s="730" t="str">
        <f t="shared" si="2"/>
        <v xml:space="preserve">   Construction</v>
      </c>
      <c r="D89" s="453">
        <v>28</v>
      </c>
      <c r="E89" s="893">
        <v>0</v>
      </c>
      <c r="F89" s="893">
        <v>0</v>
      </c>
      <c r="G89" s="531">
        <f t="shared" si="4"/>
        <v>0</v>
      </c>
      <c r="Z89" s="850" t="str">
        <f t="shared" si="3"/>
        <v>Construction</v>
      </c>
      <c r="AB89" s="188">
        <v>0</v>
      </c>
      <c r="AC89" s="188">
        <v>0</v>
      </c>
      <c r="AD89" s="188">
        <f t="shared" si="5"/>
        <v>0</v>
      </c>
      <c r="AY89" s="11" t="s">
        <v>805</v>
      </c>
      <c r="AZ89" s="11" t="s">
        <v>1057</v>
      </c>
      <c r="BA89" s="11" t="s">
        <v>1713</v>
      </c>
    </row>
    <row r="90" spans="1:53" ht="18" customHeight="1">
      <c r="A90" s="18" t="s">
        <v>1279</v>
      </c>
      <c r="B90" s="18" t="s">
        <v>1222</v>
      </c>
      <c r="C90" s="730" t="str">
        <f t="shared" si="2"/>
        <v xml:space="preserve">   Textiles et cuir</v>
      </c>
      <c r="D90" s="453">
        <v>29</v>
      </c>
      <c r="E90" s="893">
        <v>0</v>
      </c>
      <c r="F90" s="893">
        <v>0</v>
      </c>
      <c r="G90" s="531">
        <f t="shared" si="4"/>
        <v>0</v>
      </c>
      <c r="Z90" s="850" t="str">
        <f t="shared" si="3"/>
        <v>Textiles and leather</v>
      </c>
      <c r="AB90" s="188">
        <v>0</v>
      </c>
      <c r="AC90" s="188">
        <v>0</v>
      </c>
      <c r="AD90" s="188">
        <f t="shared" si="5"/>
        <v>0</v>
      </c>
      <c r="AY90" s="11" t="s">
        <v>156</v>
      </c>
      <c r="AZ90" s="11" t="s">
        <v>1219</v>
      </c>
      <c r="BA90" s="11" t="s">
        <v>1714</v>
      </c>
    </row>
    <row r="91" spans="1:53" ht="18" customHeight="1">
      <c r="A91" s="18" t="s">
        <v>1280</v>
      </c>
      <c r="B91" s="18" t="s">
        <v>1222</v>
      </c>
      <c r="C91" s="730" t="str">
        <f t="shared" si="2"/>
        <v xml:space="preserve">   Non spécifié ci-dessus</v>
      </c>
      <c r="D91" s="453">
        <v>30</v>
      </c>
      <c r="E91" s="893">
        <v>0</v>
      </c>
      <c r="F91" s="893">
        <v>0</v>
      </c>
      <c r="G91" s="531">
        <f t="shared" si="4"/>
        <v>0</v>
      </c>
      <c r="Z91" s="850" t="str">
        <f t="shared" si="3"/>
        <v>Not elsewhere specified (Industry)</v>
      </c>
      <c r="AB91" s="188">
        <v>0</v>
      </c>
      <c r="AC91" s="188">
        <v>0</v>
      </c>
      <c r="AD91" s="188">
        <f t="shared" si="5"/>
        <v>0</v>
      </c>
      <c r="AY91" s="11" t="s">
        <v>1094</v>
      </c>
      <c r="AZ91" s="11" t="s">
        <v>944</v>
      </c>
      <c r="BA91" s="11" t="s">
        <v>1721</v>
      </c>
    </row>
    <row r="92" spans="1:53" ht="18" customHeight="1">
      <c r="A92" s="18" t="s">
        <v>290</v>
      </c>
      <c r="B92" s="18" t="s">
        <v>1222</v>
      </c>
      <c r="C92" s="862" t="str">
        <f t="shared" si="2"/>
        <v xml:space="preserve"> Secteur Transports</v>
      </c>
      <c r="D92" s="453">
        <v>31</v>
      </c>
      <c r="E92" s="530">
        <f>SUM(E93:E95)</f>
        <v>0</v>
      </c>
      <c r="F92" s="530">
        <f>SUM(F93:F95)</f>
        <v>0</v>
      </c>
      <c r="G92" s="531">
        <f t="shared" si="4"/>
        <v>0</v>
      </c>
      <c r="Z92" s="850" t="str">
        <f t="shared" si="3"/>
        <v>Transport sector</v>
      </c>
      <c r="AB92" s="188">
        <f>SUM(AB93:AB95)</f>
        <v>0</v>
      </c>
      <c r="AC92" s="188">
        <f>SUM(AC93:AC95)</f>
        <v>0</v>
      </c>
      <c r="AD92" s="188">
        <f t="shared" si="5"/>
        <v>0</v>
      </c>
      <c r="AY92" s="11" t="s">
        <v>132</v>
      </c>
      <c r="AZ92" s="11" t="s">
        <v>1220</v>
      </c>
      <c r="BA92" s="11" t="s">
        <v>1722</v>
      </c>
    </row>
    <row r="93" spans="1:53" ht="18" customHeight="1">
      <c r="A93" s="18" t="s">
        <v>291</v>
      </c>
      <c r="B93" s="18" t="s">
        <v>1222</v>
      </c>
      <c r="C93" s="857" t="str">
        <f t="shared" si="2"/>
        <v xml:space="preserve">  Transport ferroviaire</v>
      </c>
      <c r="D93" s="453">
        <v>32</v>
      </c>
      <c r="E93" s="893">
        <v>0</v>
      </c>
      <c r="F93" s="893">
        <v>0</v>
      </c>
      <c r="G93" s="531">
        <f>SUM(E93,F93)</f>
        <v>0</v>
      </c>
      <c r="Z93" s="850" t="str">
        <f t="shared" si="3"/>
        <v>Rail</v>
      </c>
      <c r="AB93" s="188">
        <v>0</v>
      </c>
      <c r="AC93" s="188">
        <v>0</v>
      </c>
      <c r="AD93" s="188">
        <f>SUM(AB93,AC93)</f>
        <v>0</v>
      </c>
      <c r="AY93" s="11" t="s">
        <v>969</v>
      </c>
      <c r="AZ93" s="11" t="s">
        <v>958</v>
      </c>
      <c r="BA93" s="11" t="s">
        <v>1723</v>
      </c>
    </row>
    <row r="94" spans="1:53" ht="18" customHeight="1">
      <c r="A94" s="18" t="s">
        <v>292</v>
      </c>
      <c r="B94" s="18" t="s">
        <v>1222</v>
      </c>
      <c r="C94" s="857" t="str">
        <f t="shared" si="2"/>
        <v xml:space="preserve">  Transport par conduites</v>
      </c>
      <c r="D94" s="453">
        <v>33</v>
      </c>
      <c r="E94" s="893">
        <v>0</v>
      </c>
      <c r="F94" s="893">
        <v>0</v>
      </c>
      <c r="G94" s="531">
        <f t="shared" si="4"/>
        <v>0</v>
      </c>
      <c r="Z94" s="850" t="str">
        <f t="shared" si="3"/>
        <v>Pipeline transport</v>
      </c>
      <c r="AB94" s="188">
        <v>0</v>
      </c>
      <c r="AC94" s="188">
        <v>0</v>
      </c>
      <c r="AD94" s="188">
        <f t="shared" ref="AD94:AD101" si="6">SUM(AB94,AC94)</f>
        <v>0</v>
      </c>
      <c r="AY94" s="11" t="s">
        <v>133</v>
      </c>
      <c r="AZ94" s="11" t="s">
        <v>945</v>
      </c>
      <c r="BA94" s="11" t="s">
        <v>1724</v>
      </c>
    </row>
    <row r="95" spans="1:53" ht="18" customHeight="1">
      <c r="A95" s="18" t="s">
        <v>293</v>
      </c>
      <c r="B95" s="18" t="s">
        <v>1222</v>
      </c>
      <c r="C95" s="857" t="str">
        <f t="shared" si="2"/>
        <v xml:space="preserve">  Non spécifiés</v>
      </c>
      <c r="D95" s="453">
        <v>34</v>
      </c>
      <c r="E95" s="893">
        <v>0</v>
      </c>
      <c r="F95" s="893">
        <v>0</v>
      </c>
      <c r="G95" s="531">
        <f t="shared" si="4"/>
        <v>0</v>
      </c>
      <c r="Z95" s="850" t="str">
        <f t="shared" si="3"/>
        <v>Not elsewhere specified (Transport)</v>
      </c>
      <c r="AB95" s="188">
        <v>0</v>
      </c>
      <c r="AC95" s="188">
        <v>0</v>
      </c>
      <c r="AD95" s="188">
        <f t="shared" si="6"/>
        <v>0</v>
      </c>
      <c r="AY95" s="11" t="s">
        <v>1092</v>
      </c>
      <c r="AZ95" s="11" t="s">
        <v>946</v>
      </c>
      <c r="BA95" s="11" t="s">
        <v>1681</v>
      </c>
    </row>
    <row r="96" spans="1:53" ht="18" customHeight="1">
      <c r="A96" s="18" t="s">
        <v>544</v>
      </c>
      <c r="B96" s="18" t="s">
        <v>1222</v>
      </c>
      <c r="C96" s="863" t="str">
        <f t="shared" si="2"/>
        <v xml:space="preserve"> Autres Secteurs</v>
      </c>
      <c r="D96" s="453">
        <v>35</v>
      </c>
      <c r="E96" s="530">
        <f>SUM(E97:E101)</f>
        <v>0</v>
      </c>
      <c r="F96" s="530">
        <f>SUM(F97:F101)</f>
        <v>0</v>
      </c>
      <c r="G96" s="531">
        <f t="shared" si="4"/>
        <v>0</v>
      </c>
      <c r="Z96" s="850" t="str">
        <f t="shared" si="3"/>
        <v>Other sectors</v>
      </c>
      <c r="AB96" s="188">
        <f>SUM(AB97:AB101)</f>
        <v>0</v>
      </c>
      <c r="AC96" s="188">
        <f>SUM(AC97:AC101)</f>
        <v>0</v>
      </c>
      <c r="AD96" s="188">
        <f t="shared" si="6"/>
        <v>0</v>
      </c>
      <c r="AY96" s="11" t="s">
        <v>159</v>
      </c>
      <c r="AZ96" s="11" t="s">
        <v>847</v>
      </c>
      <c r="BA96" s="11" t="s">
        <v>1725</v>
      </c>
    </row>
    <row r="97" spans="1:53" ht="18" customHeight="1">
      <c r="A97" s="18" t="s">
        <v>294</v>
      </c>
      <c r="B97" s="18" t="s">
        <v>1222</v>
      </c>
      <c r="C97" s="858" t="str">
        <f t="shared" si="2"/>
        <v xml:space="preserve">  Commerce et Services publics</v>
      </c>
      <c r="D97" s="453">
        <v>36</v>
      </c>
      <c r="E97" s="893">
        <v>0</v>
      </c>
      <c r="F97" s="893">
        <v>0</v>
      </c>
      <c r="G97" s="531">
        <f t="shared" si="4"/>
        <v>0</v>
      </c>
      <c r="Z97" s="850" t="str">
        <f t="shared" si="3"/>
        <v>Residential</v>
      </c>
      <c r="AB97" s="188">
        <v>0</v>
      </c>
      <c r="AC97" s="188">
        <v>0</v>
      </c>
      <c r="AD97" s="188">
        <f t="shared" si="6"/>
        <v>0</v>
      </c>
      <c r="AY97" s="11" t="s">
        <v>970</v>
      </c>
      <c r="AZ97" s="11" t="s">
        <v>845</v>
      </c>
      <c r="BA97" s="11" t="s">
        <v>1678</v>
      </c>
    </row>
    <row r="98" spans="1:53" ht="18" customHeight="1">
      <c r="A98" s="18" t="s">
        <v>295</v>
      </c>
      <c r="B98" s="18" t="s">
        <v>1222</v>
      </c>
      <c r="C98" s="858" t="str">
        <f t="shared" si="2"/>
        <v xml:space="preserve">  Résidentiel</v>
      </c>
      <c r="D98" s="453">
        <v>37</v>
      </c>
      <c r="E98" s="893">
        <v>0</v>
      </c>
      <c r="F98" s="893">
        <v>0</v>
      </c>
      <c r="G98" s="531">
        <f t="shared" si="4"/>
        <v>0</v>
      </c>
      <c r="Z98" s="850" t="str">
        <f t="shared" si="3"/>
        <v>Commercial and public services</v>
      </c>
      <c r="AB98" s="188">
        <v>0</v>
      </c>
      <c r="AC98" s="188">
        <v>0</v>
      </c>
      <c r="AD98" s="188">
        <f t="shared" si="6"/>
        <v>0</v>
      </c>
      <c r="AY98" s="11" t="s">
        <v>134</v>
      </c>
      <c r="AZ98" s="11" t="s">
        <v>846</v>
      </c>
      <c r="BA98" s="11" t="s">
        <v>1677</v>
      </c>
    </row>
    <row r="99" spans="1:53" ht="18" customHeight="1">
      <c r="A99" s="18" t="s">
        <v>296</v>
      </c>
      <c r="B99" s="18" t="s">
        <v>1222</v>
      </c>
      <c r="C99" s="731" t="str">
        <f t="shared" si="2"/>
        <v xml:space="preserve">  Agriculture/Sylviculture</v>
      </c>
      <c r="D99" s="453">
        <v>38</v>
      </c>
      <c r="E99" s="893">
        <v>0</v>
      </c>
      <c r="F99" s="893">
        <v>0</v>
      </c>
      <c r="G99" s="531">
        <f t="shared" si="4"/>
        <v>0</v>
      </c>
      <c r="Z99" s="850" t="str">
        <f t="shared" si="3"/>
        <v>Agriculture/Forestry</v>
      </c>
      <c r="AB99" s="188">
        <v>0</v>
      </c>
      <c r="AC99" s="188">
        <v>0</v>
      </c>
      <c r="AD99" s="188">
        <f t="shared" si="6"/>
        <v>0</v>
      </c>
      <c r="AY99" s="11" t="s">
        <v>371</v>
      </c>
      <c r="AZ99" s="11" t="s">
        <v>223</v>
      </c>
      <c r="BA99" s="11" t="s">
        <v>1679</v>
      </c>
    </row>
    <row r="100" spans="1:53" ht="18" customHeight="1">
      <c r="A100" s="18" t="s">
        <v>87</v>
      </c>
      <c r="B100" s="18" t="s">
        <v>1222</v>
      </c>
      <c r="C100" s="731" t="str">
        <f t="shared" si="2"/>
        <v xml:space="preserve">  Pêche</v>
      </c>
      <c r="D100" s="453">
        <v>39</v>
      </c>
      <c r="E100" s="893">
        <v>0</v>
      </c>
      <c r="F100" s="893">
        <v>0</v>
      </c>
      <c r="G100" s="531">
        <f t="shared" si="4"/>
        <v>0</v>
      </c>
      <c r="Z100" s="850" t="str">
        <f t="shared" si="3"/>
        <v>Fishing</v>
      </c>
      <c r="AB100" s="188">
        <v>0</v>
      </c>
      <c r="AC100" s="188">
        <v>0</v>
      </c>
      <c r="AD100" s="188">
        <f t="shared" si="6"/>
        <v>0</v>
      </c>
      <c r="AY100" s="11" t="s">
        <v>372</v>
      </c>
      <c r="AZ100" s="11" t="s">
        <v>224</v>
      </c>
      <c r="BA100" s="11" t="s">
        <v>1680</v>
      </c>
    </row>
    <row r="101" spans="1:53" ht="18" customHeight="1" thickBot="1">
      <c r="A101" s="18" t="s">
        <v>297</v>
      </c>
      <c r="B101" s="18" t="s">
        <v>1222</v>
      </c>
      <c r="C101" s="732" t="str">
        <f t="shared" si="2"/>
        <v xml:space="preserve">  Non spécifié ci-dessus</v>
      </c>
      <c r="D101" s="454">
        <v>40</v>
      </c>
      <c r="E101" s="897">
        <v>0</v>
      </c>
      <c r="F101" s="897">
        <v>0</v>
      </c>
      <c r="G101" s="532">
        <f t="shared" si="4"/>
        <v>0</v>
      </c>
      <c r="Z101" s="851" t="str">
        <f t="shared" si="3"/>
        <v>Not elsewhere specified (Other sectors)</v>
      </c>
      <c r="AB101" s="189">
        <v>0</v>
      </c>
      <c r="AC101" s="189">
        <v>0</v>
      </c>
      <c r="AD101" s="189">
        <f t="shared" si="6"/>
        <v>0</v>
      </c>
      <c r="AY101" s="11" t="s">
        <v>1093</v>
      </c>
      <c r="AZ101" s="11" t="s">
        <v>943</v>
      </c>
      <c r="BA101" s="11" t="s">
        <v>1681</v>
      </c>
    </row>
    <row r="102" spans="1:53" ht="10.5" customHeight="1" thickTop="1" thickBot="1">
      <c r="C102" s="859"/>
      <c r="D102" s="22"/>
      <c r="E102" s="70"/>
      <c r="F102" s="70"/>
      <c r="G102" s="70"/>
    </row>
    <row r="103" spans="1:53" ht="20.100000000000001" customHeight="1" thickTop="1" thickBot="1">
      <c r="C103" s="860" t="str">
        <f>INDEX(LangT5C,,Lang)</f>
        <v>Source(s) des données ci-dessus:</v>
      </c>
      <c r="D103" s="522"/>
      <c r="E103" s="1102"/>
      <c r="F103" s="1100"/>
      <c r="G103" s="1101"/>
      <c r="AY103" s="11" t="s">
        <v>1058</v>
      </c>
      <c r="AZ103" s="11" t="s">
        <v>363</v>
      </c>
      <c r="BA103" s="11" t="s">
        <v>1643</v>
      </c>
    </row>
    <row r="104" spans="1:53" ht="15" customHeight="1" thickTop="1">
      <c r="C104" s="523" t="str">
        <f>INDEX(LangT5C,,Lang)</f>
        <v>Ligne 1 : Cellule E12 dans le Tableau 2. Cellule F12 dans le Tableau 2. Cellule H12 dans le Tableau 2.</v>
      </c>
      <c r="D104" s="32"/>
      <c r="E104" s="32"/>
      <c r="F104" s="32"/>
      <c r="G104" s="24"/>
      <c r="Z104" s="841" t="s">
        <v>826</v>
      </c>
      <c r="AY104" s="11" t="s">
        <v>826</v>
      </c>
      <c r="AZ104" s="11" t="s">
        <v>827</v>
      </c>
      <c r="BA104" s="11" t="s">
        <v>1728</v>
      </c>
    </row>
    <row r="105" spans="1:53" ht="9.9499999999999993" customHeight="1">
      <c r="C105" s="296"/>
      <c r="D105" s="24"/>
      <c r="E105" s="24"/>
      <c r="F105" s="24"/>
      <c r="G105" s="24"/>
      <c r="BA105" s="982"/>
    </row>
    <row r="106" spans="1:53" ht="9.9499999999999993" customHeight="1">
      <c r="C106" s="296"/>
      <c r="D106" s="24"/>
      <c r="E106" s="24"/>
      <c r="F106" s="24"/>
      <c r="G106" s="24"/>
      <c r="BA106" s="982"/>
    </row>
  </sheetData>
  <mergeCells count="3">
    <mergeCell ref="C1:G1"/>
    <mergeCell ref="E47:G47"/>
    <mergeCell ref="E103:G103"/>
  </mergeCells>
  <phoneticPr fontId="11" type="noConversion"/>
  <conditionalFormatting sqref="E62:G101 E6:G45">
    <cfRule type="cellIs" dxfId="280" priority="2" stopIfTrue="1" operator="notEqual">
      <formula>AC6</formula>
    </cfRule>
  </conditionalFormatting>
  <conditionalFormatting sqref="E62:G101 E6:G45">
    <cfRule type="cellIs" dxfId="37" priority="1" stopIfTrue="1" operator="notEqual">
      <formula>AB6</formula>
    </cfRule>
  </conditionalFormatting>
  <dataValidations count="1">
    <dataValidation type="whole" operator="greaterThanOrEqual" allowBlank="1" showInputMessage="1" showErrorMessage="1" error="Positive whole numbers only / Nombres entiers positifs uniquement" sqref="E6:G45 JA6:JC45 SW6:SY45 ACS6:ACU45 AMO6:AMQ45 AWK6:AWM45 BGG6:BGI45 BQC6:BQE45 BZY6:CAA45 CJU6:CJW45 CTQ6:CTS45 DDM6:DDO45 DNI6:DNK45 DXE6:DXG45 EHA6:EHC45 EQW6:EQY45 FAS6:FAU45 FKO6:FKQ45 FUK6:FUM45 GEG6:GEI45 GOC6:GOE45 GXY6:GYA45 HHU6:HHW45 HRQ6:HRS45 IBM6:IBO45 ILI6:ILK45 IVE6:IVG45 JFA6:JFC45 JOW6:JOY45 JYS6:JYU45 KIO6:KIQ45 KSK6:KSM45 LCG6:LCI45 LMC6:LME45 LVY6:LWA45 MFU6:MFW45 MPQ6:MPS45 MZM6:MZO45 NJI6:NJK45 NTE6:NTG45 ODA6:ODC45 OMW6:OMY45 OWS6:OWU45 PGO6:PGQ45 PQK6:PQM45 QAG6:QAI45 QKC6:QKE45 QTY6:QUA45 RDU6:RDW45 RNQ6:RNS45 RXM6:RXO45 SHI6:SHK45 SRE6:SRG45 TBA6:TBC45 TKW6:TKY45 TUS6:TUU45 UEO6:UEQ45 UOK6:UOM45 UYG6:UYI45 VIC6:VIE45 VRY6:VSA45 WBU6:WBW45 WLQ6:WLS45 WVM6:WVO45 E65542:G65581 JA65542:JC65581 SW65542:SY65581 ACS65542:ACU65581 AMO65542:AMQ65581 AWK65542:AWM65581 BGG65542:BGI65581 BQC65542:BQE65581 BZY65542:CAA65581 CJU65542:CJW65581 CTQ65542:CTS65581 DDM65542:DDO65581 DNI65542:DNK65581 DXE65542:DXG65581 EHA65542:EHC65581 EQW65542:EQY65581 FAS65542:FAU65581 FKO65542:FKQ65581 FUK65542:FUM65581 GEG65542:GEI65581 GOC65542:GOE65581 GXY65542:GYA65581 HHU65542:HHW65581 HRQ65542:HRS65581 IBM65542:IBO65581 ILI65542:ILK65581 IVE65542:IVG65581 JFA65542:JFC65581 JOW65542:JOY65581 JYS65542:JYU65581 KIO65542:KIQ65581 KSK65542:KSM65581 LCG65542:LCI65581 LMC65542:LME65581 LVY65542:LWA65581 MFU65542:MFW65581 MPQ65542:MPS65581 MZM65542:MZO65581 NJI65542:NJK65581 NTE65542:NTG65581 ODA65542:ODC65581 OMW65542:OMY65581 OWS65542:OWU65581 PGO65542:PGQ65581 PQK65542:PQM65581 QAG65542:QAI65581 QKC65542:QKE65581 QTY65542:QUA65581 RDU65542:RDW65581 RNQ65542:RNS65581 RXM65542:RXO65581 SHI65542:SHK65581 SRE65542:SRG65581 TBA65542:TBC65581 TKW65542:TKY65581 TUS65542:TUU65581 UEO65542:UEQ65581 UOK65542:UOM65581 UYG65542:UYI65581 VIC65542:VIE65581 VRY65542:VSA65581 WBU65542:WBW65581 WLQ65542:WLS65581 WVM65542:WVO65581 E131078:G131117 JA131078:JC131117 SW131078:SY131117 ACS131078:ACU131117 AMO131078:AMQ131117 AWK131078:AWM131117 BGG131078:BGI131117 BQC131078:BQE131117 BZY131078:CAA131117 CJU131078:CJW131117 CTQ131078:CTS131117 DDM131078:DDO131117 DNI131078:DNK131117 DXE131078:DXG131117 EHA131078:EHC131117 EQW131078:EQY131117 FAS131078:FAU131117 FKO131078:FKQ131117 FUK131078:FUM131117 GEG131078:GEI131117 GOC131078:GOE131117 GXY131078:GYA131117 HHU131078:HHW131117 HRQ131078:HRS131117 IBM131078:IBO131117 ILI131078:ILK131117 IVE131078:IVG131117 JFA131078:JFC131117 JOW131078:JOY131117 JYS131078:JYU131117 KIO131078:KIQ131117 KSK131078:KSM131117 LCG131078:LCI131117 LMC131078:LME131117 LVY131078:LWA131117 MFU131078:MFW131117 MPQ131078:MPS131117 MZM131078:MZO131117 NJI131078:NJK131117 NTE131078:NTG131117 ODA131078:ODC131117 OMW131078:OMY131117 OWS131078:OWU131117 PGO131078:PGQ131117 PQK131078:PQM131117 QAG131078:QAI131117 QKC131078:QKE131117 QTY131078:QUA131117 RDU131078:RDW131117 RNQ131078:RNS131117 RXM131078:RXO131117 SHI131078:SHK131117 SRE131078:SRG131117 TBA131078:TBC131117 TKW131078:TKY131117 TUS131078:TUU131117 UEO131078:UEQ131117 UOK131078:UOM131117 UYG131078:UYI131117 VIC131078:VIE131117 VRY131078:VSA131117 WBU131078:WBW131117 WLQ131078:WLS131117 WVM131078:WVO131117 E196614:G196653 JA196614:JC196653 SW196614:SY196653 ACS196614:ACU196653 AMO196614:AMQ196653 AWK196614:AWM196653 BGG196614:BGI196653 BQC196614:BQE196653 BZY196614:CAA196653 CJU196614:CJW196653 CTQ196614:CTS196653 DDM196614:DDO196653 DNI196614:DNK196653 DXE196614:DXG196653 EHA196614:EHC196653 EQW196614:EQY196653 FAS196614:FAU196653 FKO196614:FKQ196653 FUK196614:FUM196653 GEG196614:GEI196653 GOC196614:GOE196653 GXY196614:GYA196653 HHU196614:HHW196653 HRQ196614:HRS196653 IBM196614:IBO196653 ILI196614:ILK196653 IVE196614:IVG196653 JFA196614:JFC196653 JOW196614:JOY196653 JYS196614:JYU196653 KIO196614:KIQ196653 KSK196614:KSM196653 LCG196614:LCI196653 LMC196614:LME196653 LVY196614:LWA196653 MFU196614:MFW196653 MPQ196614:MPS196653 MZM196614:MZO196653 NJI196614:NJK196653 NTE196614:NTG196653 ODA196614:ODC196653 OMW196614:OMY196653 OWS196614:OWU196653 PGO196614:PGQ196653 PQK196614:PQM196653 QAG196614:QAI196653 QKC196614:QKE196653 QTY196614:QUA196653 RDU196614:RDW196653 RNQ196614:RNS196653 RXM196614:RXO196653 SHI196614:SHK196653 SRE196614:SRG196653 TBA196614:TBC196653 TKW196614:TKY196653 TUS196614:TUU196653 UEO196614:UEQ196653 UOK196614:UOM196653 UYG196614:UYI196653 VIC196614:VIE196653 VRY196614:VSA196653 WBU196614:WBW196653 WLQ196614:WLS196653 WVM196614:WVO196653 E262150:G262189 JA262150:JC262189 SW262150:SY262189 ACS262150:ACU262189 AMO262150:AMQ262189 AWK262150:AWM262189 BGG262150:BGI262189 BQC262150:BQE262189 BZY262150:CAA262189 CJU262150:CJW262189 CTQ262150:CTS262189 DDM262150:DDO262189 DNI262150:DNK262189 DXE262150:DXG262189 EHA262150:EHC262189 EQW262150:EQY262189 FAS262150:FAU262189 FKO262150:FKQ262189 FUK262150:FUM262189 GEG262150:GEI262189 GOC262150:GOE262189 GXY262150:GYA262189 HHU262150:HHW262189 HRQ262150:HRS262189 IBM262150:IBO262189 ILI262150:ILK262189 IVE262150:IVG262189 JFA262150:JFC262189 JOW262150:JOY262189 JYS262150:JYU262189 KIO262150:KIQ262189 KSK262150:KSM262189 LCG262150:LCI262189 LMC262150:LME262189 LVY262150:LWA262189 MFU262150:MFW262189 MPQ262150:MPS262189 MZM262150:MZO262189 NJI262150:NJK262189 NTE262150:NTG262189 ODA262150:ODC262189 OMW262150:OMY262189 OWS262150:OWU262189 PGO262150:PGQ262189 PQK262150:PQM262189 QAG262150:QAI262189 QKC262150:QKE262189 QTY262150:QUA262189 RDU262150:RDW262189 RNQ262150:RNS262189 RXM262150:RXO262189 SHI262150:SHK262189 SRE262150:SRG262189 TBA262150:TBC262189 TKW262150:TKY262189 TUS262150:TUU262189 UEO262150:UEQ262189 UOK262150:UOM262189 UYG262150:UYI262189 VIC262150:VIE262189 VRY262150:VSA262189 WBU262150:WBW262189 WLQ262150:WLS262189 WVM262150:WVO262189 E327686:G327725 JA327686:JC327725 SW327686:SY327725 ACS327686:ACU327725 AMO327686:AMQ327725 AWK327686:AWM327725 BGG327686:BGI327725 BQC327686:BQE327725 BZY327686:CAA327725 CJU327686:CJW327725 CTQ327686:CTS327725 DDM327686:DDO327725 DNI327686:DNK327725 DXE327686:DXG327725 EHA327686:EHC327725 EQW327686:EQY327725 FAS327686:FAU327725 FKO327686:FKQ327725 FUK327686:FUM327725 GEG327686:GEI327725 GOC327686:GOE327725 GXY327686:GYA327725 HHU327686:HHW327725 HRQ327686:HRS327725 IBM327686:IBO327725 ILI327686:ILK327725 IVE327686:IVG327725 JFA327686:JFC327725 JOW327686:JOY327725 JYS327686:JYU327725 KIO327686:KIQ327725 KSK327686:KSM327725 LCG327686:LCI327725 LMC327686:LME327725 LVY327686:LWA327725 MFU327686:MFW327725 MPQ327686:MPS327725 MZM327686:MZO327725 NJI327686:NJK327725 NTE327686:NTG327725 ODA327686:ODC327725 OMW327686:OMY327725 OWS327686:OWU327725 PGO327686:PGQ327725 PQK327686:PQM327725 QAG327686:QAI327725 QKC327686:QKE327725 QTY327686:QUA327725 RDU327686:RDW327725 RNQ327686:RNS327725 RXM327686:RXO327725 SHI327686:SHK327725 SRE327686:SRG327725 TBA327686:TBC327725 TKW327686:TKY327725 TUS327686:TUU327725 UEO327686:UEQ327725 UOK327686:UOM327725 UYG327686:UYI327725 VIC327686:VIE327725 VRY327686:VSA327725 WBU327686:WBW327725 WLQ327686:WLS327725 WVM327686:WVO327725 E393222:G393261 JA393222:JC393261 SW393222:SY393261 ACS393222:ACU393261 AMO393222:AMQ393261 AWK393222:AWM393261 BGG393222:BGI393261 BQC393222:BQE393261 BZY393222:CAA393261 CJU393222:CJW393261 CTQ393222:CTS393261 DDM393222:DDO393261 DNI393222:DNK393261 DXE393222:DXG393261 EHA393222:EHC393261 EQW393222:EQY393261 FAS393222:FAU393261 FKO393222:FKQ393261 FUK393222:FUM393261 GEG393222:GEI393261 GOC393222:GOE393261 GXY393222:GYA393261 HHU393222:HHW393261 HRQ393222:HRS393261 IBM393222:IBO393261 ILI393222:ILK393261 IVE393222:IVG393261 JFA393222:JFC393261 JOW393222:JOY393261 JYS393222:JYU393261 KIO393222:KIQ393261 KSK393222:KSM393261 LCG393222:LCI393261 LMC393222:LME393261 LVY393222:LWA393261 MFU393222:MFW393261 MPQ393222:MPS393261 MZM393222:MZO393261 NJI393222:NJK393261 NTE393222:NTG393261 ODA393222:ODC393261 OMW393222:OMY393261 OWS393222:OWU393261 PGO393222:PGQ393261 PQK393222:PQM393261 QAG393222:QAI393261 QKC393222:QKE393261 QTY393222:QUA393261 RDU393222:RDW393261 RNQ393222:RNS393261 RXM393222:RXO393261 SHI393222:SHK393261 SRE393222:SRG393261 TBA393222:TBC393261 TKW393222:TKY393261 TUS393222:TUU393261 UEO393222:UEQ393261 UOK393222:UOM393261 UYG393222:UYI393261 VIC393222:VIE393261 VRY393222:VSA393261 WBU393222:WBW393261 WLQ393222:WLS393261 WVM393222:WVO393261 E458758:G458797 JA458758:JC458797 SW458758:SY458797 ACS458758:ACU458797 AMO458758:AMQ458797 AWK458758:AWM458797 BGG458758:BGI458797 BQC458758:BQE458797 BZY458758:CAA458797 CJU458758:CJW458797 CTQ458758:CTS458797 DDM458758:DDO458797 DNI458758:DNK458797 DXE458758:DXG458797 EHA458758:EHC458797 EQW458758:EQY458797 FAS458758:FAU458797 FKO458758:FKQ458797 FUK458758:FUM458797 GEG458758:GEI458797 GOC458758:GOE458797 GXY458758:GYA458797 HHU458758:HHW458797 HRQ458758:HRS458797 IBM458758:IBO458797 ILI458758:ILK458797 IVE458758:IVG458797 JFA458758:JFC458797 JOW458758:JOY458797 JYS458758:JYU458797 KIO458758:KIQ458797 KSK458758:KSM458797 LCG458758:LCI458797 LMC458758:LME458797 LVY458758:LWA458797 MFU458758:MFW458797 MPQ458758:MPS458797 MZM458758:MZO458797 NJI458758:NJK458797 NTE458758:NTG458797 ODA458758:ODC458797 OMW458758:OMY458797 OWS458758:OWU458797 PGO458758:PGQ458797 PQK458758:PQM458797 QAG458758:QAI458797 QKC458758:QKE458797 QTY458758:QUA458797 RDU458758:RDW458797 RNQ458758:RNS458797 RXM458758:RXO458797 SHI458758:SHK458797 SRE458758:SRG458797 TBA458758:TBC458797 TKW458758:TKY458797 TUS458758:TUU458797 UEO458758:UEQ458797 UOK458758:UOM458797 UYG458758:UYI458797 VIC458758:VIE458797 VRY458758:VSA458797 WBU458758:WBW458797 WLQ458758:WLS458797 WVM458758:WVO458797 E524294:G524333 JA524294:JC524333 SW524294:SY524333 ACS524294:ACU524333 AMO524294:AMQ524333 AWK524294:AWM524333 BGG524294:BGI524333 BQC524294:BQE524333 BZY524294:CAA524333 CJU524294:CJW524333 CTQ524294:CTS524333 DDM524294:DDO524333 DNI524294:DNK524333 DXE524294:DXG524333 EHA524294:EHC524333 EQW524294:EQY524333 FAS524294:FAU524333 FKO524294:FKQ524333 FUK524294:FUM524333 GEG524294:GEI524333 GOC524294:GOE524333 GXY524294:GYA524333 HHU524294:HHW524333 HRQ524294:HRS524333 IBM524294:IBO524333 ILI524294:ILK524333 IVE524294:IVG524333 JFA524294:JFC524333 JOW524294:JOY524333 JYS524294:JYU524333 KIO524294:KIQ524333 KSK524294:KSM524333 LCG524294:LCI524333 LMC524294:LME524333 LVY524294:LWA524333 MFU524294:MFW524333 MPQ524294:MPS524333 MZM524294:MZO524333 NJI524294:NJK524333 NTE524294:NTG524333 ODA524294:ODC524333 OMW524294:OMY524333 OWS524294:OWU524333 PGO524294:PGQ524333 PQK524294:PQM524333 QAG524294:QAI524333 QKC524294:QKE524333 QTY524294:QUA524333 RDU524294:RDW524333 RNQ524294:RNS524333 RXM524294:RXO524333 SHI524294:SHK524333 SRE524294:SRG524333 TBA524294:TBC524333 TKW524294:TKY524333 TUS524294:TUU524333 UEO524294:UEQ524333 UOK524294:UOM524333 UYG524294:UYI524333 VIC524294:VIE524333 VRY524294:VSA524333 WBU524294:WBW524333 WLQ524294:WLS524333 WVM524294:WVO524333 E589830:G589869 JA589830:JC589869 SW589830:SY589869 ACS589830:ACU589869 AMO589830:AMQ589869 AWK589830:AWM589869 BGG589830:BGI589869 BQC589830:BQE589869 BZY589830:CAA589869 CJU589830:CJW589869 CTQ589830:CTS589869 DDM589830:DDO589869 DNI589830:DNK589869 DXE589830:DXG589869 EHA589830:EHC589869 EQW589830:EQY589869 FAS589830:FAU589869 FKO589830:FKQ589869 FUK589830:FUM589869 GEG589830:GEI589869 GOC589830:GOE589869 GXY589830:GYA589869 HHU589830:HHW589869 HRQ589830:HRS589869 IBM589830:IBO589869 ILI589830:ILK589869 IVE589830:IVG589869 JFA589830:JFC589869 JOW589830:JOY589869 JYS589830:JYU589869 KIO589830:KIQ589869 KSK589830:KSM589869 LCG589830:LCI589869 LMC589830:LME589869 LVY589830:LWA589869 MFU589830:MFW589869 MPQ589830:MPS589869 MZM589830:MZO589869 NJI589830:NJK589869 NTE589830:NTG589869 ODA589830:ODC589869 OMW589830:OMY589869 OWS589830:OWU589869 PGO589830:PGQ589869 PQK589830:PQM589869 QAG589830:QAI589869 QKC589830:QKE589869 QTY589830:QUA589869 RDU589830:RDW589869 RNQ589830:RNS589869 RXM589830:RXO589869 SHI589830:SHK589869 SRE589830:SRG589869 TBA589830:TBC589869 TKW589830:TKY589869 TUS589830:TUU589869 UEO589830:UEQ589869 UOK589830:UOM589869 UYG589830:UYI589869 VIC589830:VIE589869 VRY589830:VSA589869 WBU589830:WBW589869 WLQ589830:WLS589869 WVM589830:WVO589869 E655366:G655405 JA655366:JC655405 SW655366:SY655405 ACS655366:ACU655405 AMO655366:AMQ655405 AWK655366:AWM655405 BGG655366:BGI655405 BQC655366:BQE655405 BZY655366:CAA655405 CJU655366:CJW655405 CTQ655366:CTS655405 DDM655366:DDO655405 DNI655366:DNK655405 DXE655366:DXG655405 EHA655366:EHC655405 EQW655366:EQY655405 FAS655366:FAU655405 FKO655366:FKQ655405 FUK655366:FUM655405 GEG655366:GEI655405 GOC655366:GOE655405 GXY655366:GYA655405 HHU655366:HHW655405 HRQ655366:HRS655405 IBM655366:IBO655405 ILI655366:ILK655405 IVE655366:IVG655405 JFA655366:JFC655405 JOW655366:JOY655405 JYS655366:JYU655405 KIO655366:KIQ655405 KSK655366:KSM655405 LCG655366:LCI655405 LMC655366:LME655405 LVY655366:LWA655405 MFU655366:MFW655405 MPQ655366:MPS655405 MZM655366:MZO655405 NJI655366:NJK655405 NTE655366:NTG655405 ODA655366:ODC655405 OMW655366:OMY655405 OWS655366:OWU655405 PGO655366:PGQ655405 PQK655366:PQM655405 QAG655366:QAI655405 QKC655366:QKE655405 QTY655366:QUA655405 RDU655366:RDW655405 RNQ655366:RNS655405 RXM655366:RXO655405 SHI655366:SHK655405 SRE655366:SRG655405 TBA655366:TBC655405 TKW655366:TKY655405 TUS655366:TUU655405 UEO655366:UEQ655405 UOK655366:UOM655405 UYG655366:UYI655405 VIC655366:VIE655405 VRY655366:VSA655405 WBU655366:WBW655405 WLQ655366:WLS655405 WVM655366:WVO655405 E720902:G720941 JA720902:JC720941 SW720902:SY720941 ACS720902:ACU720941 AMO720902:AMQ720941 AWK720902:AWM720941 BGG720902:BGI720941 BQC720902:BQE720941 BZY720902:CAA720941 CJU720902:CJW720941 CTQ720902:CTS720941 DDM720902:DDO720941 DNI720902:DNK720941 DXE720902:DXG720941 EHA720902:EHC720941 EQW720902:EQY720941 FAS720902:FAU720941 FKO720902:FKQ720941 FUK720902:FUM720941 GEG720902:GEI720941 GOC720902:GOE720941 GXY720902:GYA720941 HHU720902:HHW720941 HRQ720902:HRS720941 IBM720902:IBO720941 ILI720902:ILK720941 IVE720902:IVG720941 JFA720902:JFC720941 JOW720902:JOY720941 JYS720902:JYU720941 KIO720902:KIQ720941 KSK720902:KSM720941 LCG720902:LCI720941 LMC720902:LME720941 LVY720902:LWA720941 MFU720902:MFW720941 MPQ720902:MPS720941 MZM720902:MZO720941 NJI720902:NJK720941 NTE720902:NTG720941 ODA720902:ODC720941 OMW720902:OMY720941 OWS720902:OWU720941 PGO720902:PGQ720941 PQK720902:PQM720941 QAG720902:QAI720941 QKC720902:QKE720941 QTY720902:QUA720941 RDU720902:RDW720941 RNQ720902:RNS720941 RXM720902:RXO720941 SHI720902:SHK720941 SRE720902:SRG720941 TBA720902:TBC720941 TKW720902:TKY720941 TUS720902:TUU720941 UEO720902:UEQ720941 UOK720902:UOM720941 UYG720902:UYI720941 VIC720902:VIE720941 VRY720902:VSA720941 WBU720902:WBW720941 WLQ720902:WLS720941 WVM720902:WVO720941 E786438:G786477 JA786438:JC786477 SW786438:SY786477 ACS786438:ACU786477 AMO786438:AMQ786477 AWK786438:AWM786477 BGG786438:BGI786477 BQC786438:BQE786477 BZY786438:CAA786477 CJU786438:CJW786477 CTQ786438:CTS786477 DDM786438:DDO786477 DNI786438:DNK786477 DXE786438:DXG786477 EHA786438:EHC786477 EQW786438:EQY786477 FAS786438:FAU786477 FKO786438:FKQ786477 FUK786438:FUM786477 GEG786438:GEI786477 GOC786438:GOE786477 GXY786438:GYA786477 HHU786438:HHW786477 HRQ786438:HRS786477 IBM786438:IBO786477 ILI786438:ILK786477 IVE786438:IVG786477 JFA786438:JFC786477 JOW786438:JOY786477 JYS786438:JYU786477 KIO786438:KIQ786477 KSK786438:KSM786477 LCG786438:LCI786477 LMC786438:LME786477 LVY786438:LWA786477 MFU786438:MFW786477 MPQ786438:MPS786477 MZM786438:MZO786477 NJI786438:NJK786477 NTE786438:NTG786477 ODA786438:ODC786477 OMW786438:OMY786477 OWS786438:OWU786477 PGO786438:PGQ786477 PQK786438:PQM786477 QAG786438:QAI786477 QKC786438:QKE786477 QTY786438:QUA786477 RDU786438:RDW786477 RNQ786438:RNS786477 RXM786438:RXO786477 SHI786438:SHK786477 SRE786438:SRG786477 TBA786438:TBC786477 TKW786438:TKY786477 TUS786438:TUU786477 UEO786438:UEQ786477 UOK786438:UOM786477 UYG786438:UYI786477 VIC786438:VIE786477 VRY786438:VSA786477 WBU786438:WBW786477 WLQ786438:WLS786477 WVM786438:WVO786477 E851974:G852013 JA851974:JC852013 SW851974:SY852013 ACS851974:ACU852013 AMO851974:AMQ852013 AWK851974:AWM852013 BGG851974:BGI852013 BQC851974:BQE852013 BZY851974:CAA852013 CJU851974:CJW852013 CTQ851974:CTS852013 DDM851974:DDO852013 DNI851974:DNK852013 DXE851974:DXG852013 EHA851974:EHC852013 EQW851974:EQY852013 FAS851974:FAU852013 FKO851974:FKQ852013 FUK851974:FUM852013 GEG851974:GEI852013 GOC851974:GOE852013 GXY851974:GYA852013 HHU851974:HHW852013 HRQ851974:HRS852013 IBM851974:IBO852013 ILI851974:ILK852013 IVE851974:IVG852013 JFA851974:JFC852013 JOW851974:JOY852013 JYS851974:JYU852013 KIO851974:KIQ852013 KSK851974:KSM852013 LCG851974:LCI852013 LMC851974:LME852013 LVY851974:LWA852013 MFU851974:MFW852013 MPQ851974:MPS852013 MZM851974:MZO852013 NJI851974:NJK852013 NTE851974:NTG852013 ODA851974:ODC852013 OMW851974:OMY852013 OWS851974:OWU852013 PGO851974:PGQ852013 PQK851974:PQM852013 QAG851974:QAI852013 QKC851974:QKE852013 QTY851974:QUA852013 RDU851974:RDW852013 RNQ851974:RNS852013 RXM851974:RXO852013 SHI851974:SHK852013 SRE851974:SRG852013 TBA851974:TBC852013 TKW851974:TKY852013 TUS851974:TUU852013 UEO851974:UEQ852013 UOK851974:UOM852013 UYG851974:UYI852013 VIC851974:VIE852013 VRY851974:VSA852013 WBU851974:WBW852013 WLQ851974:WLS852013 WVM851974:WVO852013 E917510:G917549 JA917510:JC917549 SW917510:SY917549 ACS917510:ACU917549 AMO917510:AMQ917549 AWK917510:AWM917549 BGG917510:BGI917549 BQC917510:BQE917549 BZY917510:CAA917549 CJU917510:CJW917549 CTQ917510:CTS917549 DDM917510:DDO917549 DNI917510:DNK917549 DXE917510:DXG917549 EHA917510:EHC917549 EQW917510:EQY917549 FAS917510:FAU917549 FKO917510:FKQ917549 FUK917510:FUM917549 GEG917510:GEI917549 GOC917510:GOE917549 GXY917510:GYA917549 HHU917510:HHW917549 HRQ917510:HRS917549 IBM917510:IBO917549 ILI917510:ILK917549 IVE917510:IVG917549 JFA917510:JFC917549 JOW917510:JOY917549 JYS917510:JYU917549 KIO917510:KIQ917549 KSK917510:KSM917549 LCG917510:LCI917549 LMC917510:LME917549 LVY917510:LWA917549 MFU917510:MFW917549 MPQ917510:MPS917549 MZM917510:MZO917549 NJI917510:NJK917549 NTE917510:NTG917549 ODA917510:ODC917549 OMW917510:OMY917549 OWS917510:OWU917549 PGO917510:PGQ917549 PQK917510:PQM917549 QAG917510:QAI917549 QKC917510:QKE917549 QTY917510:QUA917549 RDU917510:RDW917549 RNQ917510:RNS917549 RXM917510:RXO917549 SHI917510:SHK917549 SRE917510:SRG917549 TBA917510:TBC917549 TKW917510:TKY917549 TUS917510:TUU917549 UEO917510:UEQ917549 UOK917510:UOM917549 UYG917510:UYI917549 VIC917510:VIE917549 VRY917510:VSA917549 WBU917510:WBW917549 WLQ917510:WLS917549 WVM917510:WVO917549 E983046:G983085 JA983046:JC983085 SW983046:SY983085 ACS983046:ACU983085 AMO983046:AMQ983085 AWK983046:AWM983085 BGG983046:BGI983085 BQC983046:BQE983085 BZY983046:CAA983085 CJU983046:CJW983085 CTQ983046:CTS983085 DDM983046:DDO983085 DNI983046:DNK983085 DXE983046:DXG983085 EHA983046:EHC983085 EQW983046:EQY983085 FAS983046:FAU983085 FKO983046:FKQ983085 FUK983046:FUM983085 GEG983046:GEI983085 GOC983046:GOE983085 GXY983046:GYA983085 HHU983046:HHW983085 HRQ983046:HRS983085 IBM983046:IBO983085 ILI983046:ILK983085 IVE983046:IVG983085 JFA983046:JFC983085 JOW983046:JOY983085 JYS983046:JYU983085 KIO983046:KIQ983085 KSK983046:KSM983085 LCG983046:LCI983085 LMC983046:LME983085 LVY983046:LWA983085 MFU983046:MFW983085 MPQ983046:MPS983085 MZM983046:MZO983085 NJI983046:NJK983085 NTE983046:NTG983085 ODA983046:ODC983085 OMW983046:OMY983085 OWS983046:OWU983085 PGO983046:PGQ983085 PQK983046:PQM983085 QAG983046:QAI983085 QKC983046:QKE983085 QTY983046:QUA983085 RDU983046:RDW983085 RNQ983046:RNS983085 RXM983046:RXO983085 SHI983046:SHK983085 SRE983046:SRG983085 TBA983046:TBC983085 TKW983046:TKY983085 TUS983046:TUU983085 UEO983046:UEQ983085 UOK983046:UOM983085 UYG983046:UYI983085 VIC983046:VIE983085 VRY983046:VSA983085 WBU983046:WBW983085 WLQ983046:WLS983085 WVM983046:WVO983085 E62:G101 JA62:JC101 SW62:SY101 ACS62:ACU101 AMO62:AMQ101 AWK62:AWM101 BGG62:BGI101 BQC62:BQE101 BZY62:CAA101 CJU62:CJW101 CTQ62:CTS101 DDM62:DDO101 DNI62:DNK101 DXE62:DXG101 EHA62:EHC101 EQW62:EQY101 FAS62:FAU101 FKO62:FKQ101 FUK62:FUM101 GEG62:GEI101 GOC62:GOE101 GXY62:GYA101 HHU62:HHW101 HRQ62:HRS101 IBM62:IBO101 ILI62:ILK101 IVE62:IVG101 JFA62:JFC101 JOW62:JOY101 JYS62:JYU101 KIO62:KIQ101 KSK62:KSM101 LCG62:LCI101 LMC62:LME101 LVY62:LWA101 MFU62:MFW101 MPQ62:MPS101 MZM62:MZO101 NJI62:NJK101 NTE62:NTG101 ODA62:ODC101 OMW62:OMY101 OWS62:OWU101 PGO62:PGQ101 PQK62:PQM101 QAG62:QAI101 QKC62:QKE101 QTY62:QUA101 RDU62:RDW101 RNQ62:RNS101 RXM62:RXO101 SHI62:SHK101 SRE62:SRG101 TBA62:TBC101 TKW62:TKY101 TUS62:TUU101 UEO62:UEQ101 UOK62:UOM101 UYG62:UYI101 VIC62:VIE101 VRY62:VSA101 WBU62:WBW101 WLQ62:WLS101 WVM62:WVO101 E65598:G65637 JA65598:JC65637 SW65598:SY65637 ACS65598:ACU65637 AMO65598:AMQ65637 AWK65598:AWM65637 BGG65598:BGI65637 BQC65598:BQE65637 BZY65598:CAA65637 CJU65598:CJW65637 CTQ65598:CTS65637 DDM65598:DDO65637 DNI65598:DNK65637 DXE65598:DXG65637 EHA65598:EHC65637 EQW65598:EQY65637 FAS65598:FAU65637 FKO65598:FKQ65637 FUK65598:FUM65637 GEG65598:GEI65637 GOC65598:GOE65637 GXY65598:GYA65637 HHU65598:HHW65637 HRQ65598:HRS65637 IBM65598:IBO65637 ILI65598:ILK65637 IVE65598:IVG65637 JFA65598:JFC65637 JOW65598:JOY65637 JYS65598:JYU65637 KIO65598:KIQ65637 KSK65598:KSM65637 LCG65598:LCI65637 LMC65598:LME65637 LVY65598:LWA65637 MFU65598:MFW65637 MPQ65598:MPS65637 MZM65598:MZO65637 NJI65598:NJK65637 NTE65598:NTG65637 ODA65598:ODC65637 OMW65598:OMY65637 OWS65598:OWU65637 PGO65598:PGQ65637 PQK65598:PQM65637 QAG65598:QAI65637 QKC65598:QKE65637 QTY65598:QUA65637 RDU65598:RDW65637 RNQ65598:RNS65637 RXM65598:RXO65637 SHI65598:SHK65637 SRE65598:SRG65637 TBA65598:TBC65637 TKW65598:TKY65637 TUS65598:TUU65637 UEO65598:UEQ65637 UOK65598:UOM65637 UYG65598:UYI65637 VIC65598:VIE65637 VRY65598:VSA65637 WBU65598:WBW65637 WLQ65598:WLS65637 WVM65598:WVO65637 E131134:G131173 JA131134:JC131173 SW131134:SY131173 ACS131134:ACU131173 AMO131134:AMQ131173 AWK131134:AWM131173 BGG131134:BGI131173 BQC131134:BQE131173 BZY131134:CAA131173 CJU131134:CJW131173 CTQ131134:CTS131173 DDM131134:DDO131173 DNI131134:DNK131173 DXE131134:DXG131173 EHA131134:EHC131173 EQW131134:EQY131173 FAS131134:FAU131173 FKO131134:FKQ131173 FUK131134:FUM131173 GEG131134:GEI131173 GOC131134:GOE131173 GXY131134:GYA131173 HHU131134:HHW131173 HRQ131134:HRS131173 IBM131134:IBO131173 ILI131134:ILK131173 IVE131134:IVG131173 JFA131134:JFC131173 JOW131134:JOY131173 JYS131134:JYU131173 KIO131134:KIQ131173 KSK131134:KSM131173 LCG131134:LCI131173 LMC131134:LME131173 LVY131134:LWA131173 MFU131134:MFW131173 MPQ131134:MPS131173 MZM131134:MZO131173 NJI131134:NJK131173 NTE131134:NTG131173 ODA131134:ODC131173 OMW131134:OMY131173 OWS131134:OWU131173 PGO131134:PGQ131173 PQK131134:PQM131173 QAG131134:QAI131173 QKC131134:QKE131173 QTY131134:QUA131173 RDU131134:RDW131173 RNQ131134:RNS131173 RXM131134:RXO131173 SHI131134:SHK131173 SRE131134:SRG131173 TBA131134:TBC131173 TKW131134:TKY131173 TUS131134:TUU131173 UEO131134:UEQ131173 UOK131134:UOM131173 UYG131134:UYI131173 VIC131134:VIE131173 VRY131134:VSA131173 WBU131134:WBW131173 WLQ131134:WLS131173 WVM131134:WVO131173 E196670:G196709 JA196670:JC196709 SW196670:SY196709 ACS196670:ACU196709 AMO196670:AMQ196709 AWK196670:AWM196709 BGG196670:BGI196709 BQC196670:BQE196709 BZY196670:CAA196709 CJU196670:CJW196709 CTQ196670:CTS196709 DDM196670:DDO196709 DNI196670:DNK196709 DXE196670:DXG196709 EHA196670:EHC196709 EQW196670:EQY196709 FAS196670:FAU196709 FKO196670:FKQ196709 FUK196670:FUM196709 GEG196670:GEI196709 GOC196670:GOE196709 GXY196670:GYA196709 HHU196670:HHW196709 HRQ196670:HRS196709 IBM196670:IBO196709 ILI196670:ILK196709 IVE196670:IVG196709 JFA196670:JFC196709 JOW196670:JOY196709 JYS196670:JYU196709 KIO196670:KIQ196709 KSK196670:KSM196709 LCG196670:LCI196709 LMC196670:LME196709 LVY196670:LWA196709 MFU196670:MFW196709 MPQ196670:MPS196709 MZM196670:MZO196709 NJI196670:NJK196709 NTE196670:NTG196709 ODA196670:ODC196709 OMW196670:OMY196709 OWS196670:OWU196709 PGO196670:PGQ196709 PQK196670:PQM196709 QAG196670:QAI196709 QKC196670:QKE196709 QTY196670:QUA196709 RDU196670:RDW196709 RNQ196670:RNS196709 RXM196670:RXO196709 SHI196670:SHK196709 SRE196670:SRG196709 TBA196670:TBC196709 TKW196670:TKY196709 TUS196670:TUU196709 UEO196670:UEQ196709 UOK196670:UOM196709 UYG196670:UYI196709 VIC196670:VIE196709 VRY196670:VSA196709 WBU196670:WBW196709 WLQ196670:WLS196709 WVM196670:WVO196709 E262206:G262245 JA262206:JC262245 SW262206:SY262245 ACS262206:ACU262245 AMO262206:AMQ262245 AWK262206:AWM262245 BGG262206:BGI262245 BQC262206:BQE262245 BZY262206:CAA262245 CJU262206:CJW262245 CTQ262206:CTS262245 DDM262206:DDO262245 DNI262206:DNK262245 DXE262206:DXG262245 EHA262206:EHC262245 EQW262206:EQY262245 FAS262206:FAU262245 FKO262206:FKQ262245 FUK262206:FUM262245 GEG262206:GEI262245 GOC262206:GOE262245 GXY262206:GYA262245 HHU262206:HHW262245 HRQ262206:HRS262245 IBM262206:IBO262245 ILI262206:ILK262245 IVE262206:IVG262245 JFA262206:JFC262245 JOW262206:JOY262245 JYS262206:JYU262245 KIO262206:KIQ262245 KSK262206:KSM262245 LCG262206:LCI262245 LMC262206:LME262245 LVY262206:LWA262245 MFU262206:MFW262245 MPQ262206:MPS262245 MZM262206:MZO262245 NJI262206:NJK262245 NTE262206:NTG262245 ODA262206:ODC262245 OMW262206:OMY262245 OWS262206:OWU262245 PGO262206:PGQ262245 PQK262206:PQM262245 QAG262206:QAI262245 QKC262206:QKE262245 QTY262206:QUA262245 RDU262206:RDW262245 RNQ262206:RNS262245 RXM262206:RXO262245 SHI262206:SHK262245 SRE262206:SRG262245 TBA262206:TBC262245 TKW262206:TKY262245 TUS262206:TUU262245 UEO262206:UEQ262245 UOK262206:UOM262245 UYG262206:UYI262245 VIC262206:VIE262245 VRY262206:VSA262245 WBU262206:WBW262245 WLQ262206:WLS262245 WVM262206:WVO262245 E327742:G327781 JA327742:JC327781 SW327742:SY327781 ACS327742:ACU327781 AMO327742:AMQ327781 AWK327742:AWM327781 BGG327742:BGI327781 BQC327742:BQE327781 BZY327742:CAA327781 CJU327742:CJW327781 CTQ327742:CTS327781 DDM327742:DDO327781 DNI327742:DNK327781 DXE327742:DXG327781 EHA327742:EHC327781 EQW327742:EQY327781 FAS327742:FAU327781 FKO327742:FKQ327781 FUK327742:FUM327781 GEG327742:GEI327781 GOC327742:GOE327781 GXY327742:GYA327781 HHU327742:HHW327781 HRQ327742:HRS327781 IBM327742:IBO327781 ILI327742:ILK327781 IVE327742:IVG327781 JFA327742:JFC327781 JOW327742:JOY327781 JYS327742:JYU327781 KIO327742:KIQ327781 KSK327742:KSM327781 LCG327742:LCI327781 LMC327742:LME327781 LVY327742:LWA327781 MFU327742:MFW327781 MPQ327742:MPS327781 MZM327742:MZO327781 NJI327742:NJK327781 NTE327742:NTG327781 ODA327742:ODC327781 OMW327742:OMY327781 OWS327742:OWU327781 PGO327742:PGQ327781 PQK327742:PQM327781 QAG327742:QAI327781 QKC327742:QKE327781 QTY327742:QUA327781 RDU327742:RDW327781 RNQ327742:RNS327781 RXM327742:RXO327781 SHI327742:SHK327781 SRE327742:SRG327781 TBA327742:TBC327781 TKW327742:TKY327781 TUS327742:TUU327781 UEO327742:UEQ327781 UOK327742:UOM327781 UYG327742:UYI327781 VIC327742:VIE327781 VRY327742:VSA327781 WBU327742:WBW327781 WLQ327742:WLS327781 WVM327742:WVO327781 E393278:G393317 JA393278:JC393317 SW393278:SY393317 ACS393278:ACU393317 AMO393278:AMQ393317 AWK393278:AWM393317 BGG393278:BGI393317 BQC393278:BQE393317 BZY393278:CAA393317 CJU393278:CJW393317 CTQ393278:CTS393317 DDM393278:DDO393317 DNI393278:DNK393317 DXE393278:DXG393317 EHA393278:EHC393317 EQW393278:EQY393317 FAS393278:FAU393317 FKO393278:FKQ393317 FUK393278:FUM393317 GEG393278:GEI393317 GOC393278:GOE393317 GXY393278:GYA393317 HHU393278:HHW393317 HRQ393278:HRS393317 IBM393278:IBO393317 ILI393278:ILK393317 IVE393278:IVG393317 JFA393278:JFC393317 JOW393278:JOY393317 JYS393278:JYU393317 KIO393278:KIQ393317 KSK393278:KSM393317 LCG393278:LCI393317 LMC393278:LME393317 LVY393278:LWA393317 MFU393278:MFW393317 MPQ393278:MPS393317 MZM393278:MZO393317 NJI393278:NJK393317 NTE393278:NTG393317 ODA393278:ODC393317 OMW393278:OMY393317 OWS393278:OWU393317 PGO393278:PGQ393317 PQK393278:PQM393317 QAG393278:QAI393317 QKC393278:QKE393317 QTY393278:QUA393317 RDU393278:RDW393317 RNQ393278:RNS393317 RXM393278:RXO393317 SHI393278:SHK393317 SRE393278:SRG393317 TBA393278:TBC393317 TKW393278:TKY393317 TUS393278:TUU393317 UEO393278:UEQ393317 UOK393278:UOM393317 UYG393278:UYI393317 VIC393278:VIE393317 VRY393278:VSA393317 WBU393278:WBW393317 WLQ393278:WLS393317 WVM393278:WVO393317 E458814:G458853 JA458814:JC458853 SW458814:SY458853 ACS458814:ACU458853 AMO458814:AMQ458853 AWK458814:AWM458853 BGG458814:BGI458853 BQC458814:BQE458853 BZY458814:CAA458853 CJU458814:CJW458853 CTQ458814:CTS458853 DDM458814:DDO458853 DNI458814:DNK458853 DXE458814:DXG458853 EHA458814:EHC458853 EQW458814:EQY458853 FAS458814:FAU458853 FKO458814:FKQ458853 FUK458814:FUM458853 GEG458814:GEI458853 GOC458814:GOE458853 GXY458814:GYA458853 HHU458814:HHW458853 HRQ458814:HRS458853 IBM458814:IBO458853 ILI458814:ILK458853 IVE458814:IVG458853 JFA458814:JFC458853 JOW458814:JOY458853 JYS458814:JYU458853 KIO458814:KIQ458853 KSK458814:KSM458853 LCG458814:LCI458853 LMC458814:LME458853 LVY458814:LWA458853 MFU458814:MFW458853 MPQ458814:MPS458853 MZM458814:MZO458853 NJI458814:NJK458853 NTE458814:NTG458853 ODA458814:ODC458853 OMW458814:OMY458853 OWS458814:OWU458853 PGO458814:PGQ458853 PQK458814:PQM458853 QAG458814:QAI458853 QKC458814:QKE458853 QTY458814:QUA458853 RDU458814:RDW458853 RNQ458814:RNS458853 RXM458814:RXO458853 SHI458814:SHK458853 SRE458814:SRG458853 TBA458814:TBC458853 TKW458814:TKY458853 TUS458814:TUU458853 UEO458814:UEQ458853 UOK458814:UOM458853 UYG458814:UYI458853 VIC458814:VIE458853 VRY458814:VSA458853 WBU458814:WBW458853 WLQ458814:WLS458853 WVM458814:WVO458853 E524350:G524389 JA524350:JC524389 SW524350:SY524389 ACS524350:ACU524389 AMO524350:AMQ524389 AWK524350:AWM524389 BGG524350:BGI524389 BQC524350:BQE524389 BZY524350:CAA524389 CJU524350:CJW524389 CTQ524350:CTS524389 DDM524350:DDO524389 DNI524350:DNK524389 DXE524350:DXG524389 EHA524350:EHC524389 EQW524350:EQY524389 FAS524350:FAU524389 FKO524350:FKQ524389 FUK524350:FUM524389 GEG524350:GEI524389 GOC524350:GOE524389 GXY524350:GYA524389 HHU524350:HHW524389 HRQ524350:HRS524389 IBM524350:IBO524389 ILI524350:ILK524389 IVE524350:IVG524389 JFA524350:JFC524389 JOW524350:JOY524389 JYS524350:JYU524389 KIO524350:KIQ524389 KSK524350:KSM524389 LCG524350:LCI524389 LMC524350:LME524389 LVY524350:LWA524389 MFU524350:MFW524389 MPQ524350:MPS524389 MZM524350:MZO524389 NJI524350:NJK524389 NTE524350:NTG524389 ODA524350:ODC524389 OMW524350:OMY524389 OWS524350:OWU524389 PGO524350:PGQ524389 PQK524350:PQM524389 QAG524350:QAI524389 QKC524350:QKE524389 QTY524350:QUA524389 RDU524350:RDW524389 RNQ524350:RNS524389 RXM524350:RXO524389 SHI524350:SHK524389 SRE524350:SRG524389 TBA524350:TBC524389 TKW524350:TKY524389 TUS524350:TUU524389 UEO524350:UEQ524389 UOK524350:UOM524389 UYG524350:UYI524389 VIC524350:VIE524389 VRY524350:VSA524389 WBU524350:WBW524389 WLQ524350:WLS524389 WVM524350:WVO524389 E589886:G589925 JA589886:JC589925 SW589886:SY589925 ACS589886:ACU589925 AMO589886:AMQ589925 AWK589886:AWM589925 BGG589886:BGI589925 BQC589886:BQE589925 BZY589886:CAA589925 CJU589886:CJW589925 CTQ589886:CTS589925 DDM589886:DDO589925 DNI589886:DNK589925 DXE589886:DXG589925 EHA589886:EHC589925 EQW589886:EQY589925 FAS589886:FAU589925 FKO589886:FKQ589925 FUK589886:FUM589925 GEG589886:GEI589925 GOC589886:GOE589925 GXY589886:GYA589925 HHU589886:HHW589925 HRQ589886:HRS589925 IBM589886:IBO589925 ILI589886:ILK589925 IVE589886:IVG589925 JFA589886:JFC589925 JOW589886:JOY589925 JYS589886:JYU589925 KIO589886:KIQ589925 KSK589886:KSM589925 LCG589886:LCI589925 LMC589886:LME589925 LVY589886:LWA589925 MFU589886:MFW589925 MPQ589886:MPS589925 MZM589886:MZO589925 NJI589886:NJK589925 NTE589886:NTG589925 ODA589886:ODC589925 OMW589886:OMY589925 OWS589886:OWU589925 PGO589886:PGQ589925 PQK589886:PQM589925 QAG589886:QAI589925 QKC589886:QKE589925 QTY589886:QUA589925 RDU589886:RDW589925 RNQ589886:RNS589925 RXM589886:RXO589925 SHI589886:SHK589925 SRE589886:SRG589925 TBA589886:TBC589925 TKW589886:TKY589925 TUS589886:TUU589925 UEO589886:UEQ589925 UOK589886:UOM589925 UYG589886:UYI589925 VIC589886:VIE589925 VRY589886:VSA589925 WBU589886:WBW589925 WLQ589886:WLS589925 WVM589886:WVO589925 E655422:G655461 JA655422:JC655461 SW655422:SY655461 ACS655422:ACU655461 AMO655422:AMQ655461 AWK655422:AWM655461 BGG655422:BGI655461 BQC655422:BQE655461 BZY655422:CAA655461 CJU655422:CJW655461 CTQ655422:CTS655461 DDM655422:DDO655461 DNI655422:DNK655461 DXE655422:DXG655461 EHA655422:EHC655461 EQW655422:EQY655461 FAS655422:FAU655461 FKO655422:FKQ655461 FUK655422:FUM655461 GEG655422:GEI655461 GOC655422:GOE655461 GXY655422:GYA655461 HHU655422:HHW655461 HRQ655422:HRS655461 IBM655422:IBO655461 ILI655422:ILK655461 IVE655422:IVG655461 JFA655422:JFC655461 JOW655422:JOY655461 JYS655422:JYU655461 KIO655422:KIQ655461 KSK655422:KSM655461 LCG655422:LCI655461 LMC655422:LME655461 LVY655422:LWA655461 MFU655422:MFW655461 MPQ655422:MPS655461 MZM655422:MZO655461 NJI655422:NJK655461 NTE655422:NTG655461 ODA655422:ODC655461 OMW655422:OMY655461 OWS655422:OWU655461 PGO655422:PGQ655461 PQK655422:PQM655461 QAG655422:QAI655461 QKC655422:QKE655461 QTY655422:QUA655461 RDU655422:RDW655461 RNQ655422:RNS655461 RXM655422:RXO655461 SHI655422:SHK655461 SRE655422:SRG655461 TBA655422:TBC655461 TKW655422:TKY655461 TUS655422:TUU655461 UEO655422:UEQ655461 UOK655422:UOM655461 UYG655422:UYI655461 VIC655422:VIE655461 VRY655422:VSA655461 WBU655422:WBW655461 WLQ655422:WLS655461 WVM655422:WVO655461 E720958:G720997 JA720958:JC720997 SW720958:SY720997 ACS720958:ACU720997 AMO720958:AMQ720997 AWK720958:AWM720997 BGG720958:BGI720997 BQC720958:BQE720997 BZY720958:CAA720997 CJU720958:CJW720997 CTQ720958:CTS720997 DDM720958:DDO720997 DNI720958:DNK720997 DXE720958:DXG720997 EHA720958:EHC720997 EQW720958:EQY720997 FAS720958:FAU720997 FKO720958:FKQ720997 FUK720958:FUM720997 GEG720958:GEI720997 GOC720958:GOE720997 GXY720958:GYA720997 HHU720958:HHW720997 HRQ720958:HRS720997 IBM720958:IBO720997 ILI720958:ILK720997 IVE720958:IVG720997 JFA720958:JFC720997 JOW720958:JOY720997 JYS720958:JYU720997 KIO720958:KIQ720997 KSK720958:KSM720997 LCG720958:LCI720997 LMC720958:LME720997 LVY720958:LWA720997 MFU720958:MFW720997 MPQ720958:MPS720997 MZM720958:MZO720997 NJI720958:NJK720997 NTE720958:NTG720997 ODA720958:ODC720997 OMW720958:OMY720997 OWS720958:OWU720997 PGO720958:PGQ720997 PQK720958:PQM720997 QAG720958:QAI720997 QKC720958:QKE720997 QTY720958:QUA720997 RDU720958:RDW720997 RNQ720958:RNS720997 RXM720958:RXO720997 SHI720958:SHK720997 SRE720958:SRG720997 TBA720958:TBC720997 TKW720958:TKY720997 TUS720958:TUU720997 UEO720958:UEQ720997 UOK720958:UOM720997 UYG720958:UYI720997 VIC720958:VIE720997 VRY720958:VSA720997 WBU720958:WBW720997 WLQ720958:WLS720997 WVM720958:WVO720997 E786494:G786533 JA786494:JC786533 SW786494:SY786533 ACS786494:ACU786533 AMO786494:AMQ786533 AWK786494:AWM786533 BGG786494:BGI786533 BQC786494:BQE786533 BZY786494:CAA786533 CJU786494:CJW786533 CTQ786494:CTS786533 DDM786494:DDO786533 DNI786494:DNK786533 DXE786494:DXG786533 EHA786494:EHC786533 EQW786494:EQY786533 FAS786494:FAU786533 FKO786494:FKQ786533 FUK786494:FUM786533 GEG786494:GEI786533 GOC786494:GOE786533 GXY786494:GYA786533 HHU786494:HHW786533 HRQ786494:HRS786533 IBM786494:IBO786533 ILI786494:ILK786533 IVE786494:IVG786533 JFA786494:JFC786533 JOW786494:JOY786533 JYS786494:JYU786533 KIO786494:KIQ786533 KSK786494:KSM786533 LCG786494:LCI786533 LMC786494:LME786533 LVY786494:LWA786533 MFU786494:MFW786533 MPQ786494:MPS786533 MZM786494:MZO786533 NJI786494:NJK786533 NTE786494:NTG786533 ODA786494:ODC786533 OMW786494:OMY786533 OWS786494:OWU786533 PGO786494:PGQ786533 PQK786494:PQM786533 QAG786494:QAI786533 QKC786494:QKE786533 QTY786494:QUA786533 RDU786494:RDW786533 RNQ786494:RNS786533 RXM786494:RXO786533 SHI786494:SHK786533 SRE786494:SRG786533 TBA786494:TBC786533 TKW786494:TKY786533 TUS786494:TUU786533 UEO786494:UEQ786533 UOK786494:UOM786533 UYG786494:UYI786533 VIC786494:VIE786533 VRY786494:VSA786533 WBU786494:WBW786533 WLQ786494:WLS786533 WVM786494:WVO786533 E852030:G852069 JA852030:JC852069 SW852030:SY852069 ACS852030:ACU852069 AMO852030:AMQ852069 AWK852030:AWM852069 BGG852030:BGI852069 BQC852030:BQE852069 BZY852030:CAA852069 CJU852030:CJW852069 CTQ852030:CTS852069 DDM852030:DDO852069 DNI852030:DNK852069 DXE852030:DXG852069 EHA852030:EHC852069 EQW852030:EQY852069 FAS852030:FAU852069 FKO852030:FKQ852069 FUK852030:FUM852069 GEG852030:GEI852069 GOC852030:GOE852069 GXY852030:GYA852069 HHU852030:HHW852069 HRQ852030:HRS852069 IBM852030:IBO852069 ILI852030:ILK852069 IVE852030:IVG852069 JFA852030:JFC852069 JOW852030:JOY852069 JYS852030:JYU852069 KIO852030:KIQ852069 KSK852030:KSM852069 LCG852030:LCI852069 LMC852030:LME852069 LVY852030:LWA852069 MFU852030:MFW852069 MPQ852030:MPS852069 MZM852030:MZO852069 NJI852030:NJK852069 NTE852030:NTG852069 ODA852030:ODC852069 OMW852030:OMY852069 OWS852030:OWU852069 PGO852030:PGQ852069 PQK852030:PQM852069 QAG852030:QAI852069 QKC852030:QKE852069 QTY852030:QUA852069 RDU852030:RDW852069 RNQ852030:RNS852069 RXM852030:RXO852069 SHI852030:SHK852069 SRE852030:SRG852069 TBA852030:TBC852069 TKW852030:TKY852069 TUS852030:TUU852069 UEO852030:UEQ852069 UOK852030:UOM852069 UYG852030:UYI852069 VIC852030:VIE852069 VRY852030:VSA852069 WBU852030:WBW852069 WLQ852030:WLS852069 WVM852030:WVO852069 E917566:G917605 JA917566:JC917605 SW917566:SY917605 ACS917566:ACU917605 AMO917566:AMQ917605 AWK917566:AWM917605 BGG917566:BGI917605 BQC917566:BQE917605 BZY917566:CAA917605 CJU917566:CJW917605 CTQ917566:CTS917605 DDM917566:DDO917605 DNI917566:DNK917605 DXE917566:DXG917605 EHA917566:EHC917605 EQW917566:EQY917605 FAS917566:FAU917605 FKO917566:FKQ917605 FUK917566:FUM917605 GEG917566:GEI917605 GOC917566:GOE917605 GXY917566:GYA917605 HHU917566:HHW917605 HRQ917566:HRS917605 IBM917566:IBO917605 ILI917566:ILK917605 IVE917566:IVG917605 JFA917566:JFC917605 JOW917566:JOY917605 JYS917566:JYU917605 KIO917566:KIQ917605 KSK917566:KSM917605 LCG917566:LCI917605 LMC917566:LME917605 LVY917566:LWA917605 MFU917566:MFW917605 MPQ917566:MPS917605 MZM917566:MZO917605 NJI917566:NJK917605 NTE917566:NTG917605 ODA917566:ODC917605 OMW917566:OMY917605 OWS917566:OWU917605 PGO917566:PGQ917605 PQK917566:PQM917605 QAG917566:QAI917605 QKC917566:QKE917605 QTY917566:QUA917605 RDU917566:RDW917605 RNQ917566:RNS917605 RXM917566:RXO917605 SHI917566:SHK917605 SRE917566:SRG917605 TBA917566:TBC917605 TKW917566:TKY917605 TUS917566:TUU917605 UEO917566:UEQ917605 UOK917566:UOM917605 UYG917566:UYI917605 VIC917566:VIE917605 VRY917566:VSA917605 WBU917566:WBW917605 WLQ917566:WLS917605 WVM917566:WVO917605 E983102:G983141 JA983102:JC983141 SW983102:SY983141 ACS983102:ACU983141 AMO983102:AMQ983141 AWK983102:AWM983141 BGG983102:BGI983141 BQC983102:BQE983141 BZY983102:CAA983141 CJU983102:CJW983141 CTQ983102:CTS983141 DDM983102:DDO983141 DNI983102:DNK983141 DXE983102:DXG983141 EHA983102:EHC983141 EQW983102:EQY983141 FAS983102:FAU983141 FKO983102:FKQ983141 FUK983102:FUM983141 GEG983102:GEI983141 GOC983102:GOE983141 GXY983102:GYA983141 HHU983102:HHW983141 HRQ983102:HRS983141 IBM983102:IBO983141 ILI983102:ILK983141 IVE983102:IVG983141 JFA983102:JFC983141 JOW983102:JOY983141 JYS983102:JYU983141 KIO983102:KIQ983141 KSK983102:KSM983141 LCG983102:LCI983141 LMC983102:LME983141 LVY983102:LWA983141 MFU983102:MFW983141 MPQ983102:MPS983141 MZM983102:MZO983141 NJI983102:NJK983141 NTE983102:NTG983141 ODA983102:ODC983141 OMW983102:OMY983141 OWS983102:OWU983141 PGO983102:PGQ983141 PQK983102:PQM983141 QAG983102:QAI983141 QKC983102:QKE983141 QTY983102:QUA983141 RDU983102:RDW983141 RNQ983102:RNS983141 RXM983102:RXO983141 SHI983102:SHK983141 SRE983102:SRG983141 TBA983102:TBC983141 TKW983102:TKY983141 TUS983102:TUU983141 UEO983102:UEQ983141 UOK983102:UOM983141 UYG983102:UYI983141 VIC983102:VIE983141 VRY983102:VSA983141 WBU983102:WBW983141 WLQ983102:WLS983141 WVM983102:WVO983141">
      <formula1>0</formula1>
    </dataValidation>
  </dataValidations>
  <printOptions horizontalCentered="1"/>
  <pageMargins left="0.11811023622047245" right="0.11811023622047245" top="3.937007874015748E-2" bottom="3.937007874015748E-2" header="0" footer="0"/>
  <pageSetup paperSize="9" scale="91" fitToHeight="2" orientation="portrait" verticalDpi="300" r:id="rId1"/>
  <headerFooter alignWithMargins="0"/>
  <legacyDrawing r:id="rId2"/>
</worksheet>
</file>

<file path=xl/worksheets/sheet9.xml><?xml version="1.0" encoding="utf-8"?>
<worksheet xmlns="http://schemas.openxmlformats.org/spreadsheetml/2006/main" xmlns:r="http://schemas.openxmlformats.org/officeDocument/2006/relationships">
  <sheetPr codeName="Sheet06a" enableFormatConditionsCalculation="0">
    <tabColor indexed="42"/>
  </sheetPr>
  <dimension ref="A1:BR112"/>
  <sheetViews>
    <sheetView showGridLines="0" zoomScaleNormal="100" zoomScaleSheetLayoutView="100" workbookViewId="0">
      <pane xSplit="6" ySplit="6" topLeftCell="G7" activePane="bottomRight" state="frozen"/>
      <selection activeCell="P11" sqref="P11"/>
      <selection pane="topRight" activeCell="P11" sqref="P11"/>
      <selection pane="bottomLeft" activeCell="P11" sqref="P11"/>
      <selection pane="bottomRight" activeCell="C3" sqref="C3"/>
    </sheetView>
  </sheetViews>
  <sheetFormatPr defaultRowHeight="12.75"/>
  <cols>
    <col min="1" max="2" width="10.140625" style="308" hidden="1" customWidth="1"/>
    <col min="3" max="3" width="18.7109375" style="308" customWidth="1"/>
    <col min="4" max="4" width="8.28515625" style="308" bestFit="1" customWidth="1"/>
    <col min="5" max="5" width="3" style="308" customWidth="1"/>
    <col min="6" max="6" width="6.7109375" style="308" customWidth="1"/>
    <col min="7" max="14" width="13.85546875" style="308" customWidth="1"/>
    <col min="15" max="22" width="9.140625" style="308"/>
    <col min="23" max="23" width="12.140625" style="308" bestFit="1" customWidth="1"/>
    <col min="24" max="24" width="33" style="308" bestFit="1" customWidth="1"/>
    <col min="25" max="26" width="9.140625" style="308"/>
    <col min="27" max="27" width="22.85546875" style="308" hidden="1" customWidth="1"/>
    <col min="28" max="28" width="10" style="308" hidden="1" customWidth="1"/>
    <col min="29" max="29" width="3.140625" style="308" hidden="1" customWidth="1"/>
    <col min="30" max="30" width="9.140625" style="308" hidden="1" customWidth="1"/>
    <col min="31" max="31" width="11.42578125" style="308" hidden="1" customWidth="1"/>
    <col min="32" max="33" width="9" style="308" hidden="1" customWidth="1"/>
    <col min="34" max="34" width="11.42578125" style="308" hidden="1" customWidth="1"/>
    <col min="35" max="36" width="9" style="308" hidden="1" customWidth="1"/>
    <col min="37" max="37" width="11.42578125" style="308" hidden="1" customWidth="1"/>
    <col min="38" max="38" width="9" style="308" hidden="1" customWidth="1"/>
    <col min="39" max="70" width="9.140625" style="308" hidden="1" customWidth="1"/>
    <col min="71" max="256" width="9.140625" style="308"/>
    <col min="257" max="258" width="0" style="308" hidden="1" customWidth="1"/>
    <col min="259" max="259" width="18.7109375" style="308" customWidth="1"/>
    <col min="260" max="260" width="8.28515625" style="308" bestFit="1" customWidth="1"/>
    <col min="261" max="261" width="3" style="308" customWidth="1"/>
    <col min="262" max="262" width="6.7109375" style="308" customWidth="1"/>
    <col min="263" max="270" width="13.85546875" style="308" customWidth="1"/>
    <col min="271" max="278" width="9.140625" style="308"/>
    <col min="279" max="279" width="12.140625" style="308" bestFit="1" customWidth="1"/>
    <col min="280" max="280" width="33" style="308" bestFit="1" customWidth="1"/>
    <col min="281" max="282" width="9.140625" style="308"/>
    <col min="283" max="326" width="0" style="308" hidden="1" customWidth="1"/>
    <col min="327" max="512" width="9.140625" style="308"/>
    <col min="513" max="514" width="0" style="308" hidden="1" customWidth="1"/>
    <col min="515" max="515" width="18.7109375" style="308" customWidth="1"/>
    <col min="516" max="516" width="8.28515625" style="308" bestFit="1" customWidth="1"/>
    <col min="517" max="517" width="3" style="308" customWidth="1"/>
    <col min="518" max="518" width="6.7109375" style="308" customWidth="1"/>
    <col min="519" max="526" width="13.85546875" style="308" customWidth="1"/>
    <col min="527" max="534" width="9.140625" style="308"/>
    <col min="535" max="535" width="12.140625" style="308" bestFit="1" customWidth="1"/>
    <col min="536" max="536" width="33" style="308" bestFit="1" customWidth="1"/>
    <col min="537" max="538" width="9.140625" style="308"/>
    <col min="539" max="582" width="0" style="308" hidden="1" customWidth="1"/>
    <col min="583" max="768" width="9.140625" style="308"/>
    <col min="769" max="770" width="0" style="308" hidden="1" customWidth="1"/>
    <col min="771" max="771" width="18.7109375" style="308" customWidth="1"/>
    <col min="772" max="772" width="8.28515625" style="308" bestFit="1" customWidth="1"/>
    <col min="773" max="773" width="3" style="308" customWidth="1"/>
    <col min="774" max="774" width="6.7109375" style="308" customWidth="1"/>
    <col min="775" max="782" width="13.85546875" style="308" customWidth="1"/>
    <col min="783" max="790" width="9.140625" style="308"/>
    <col min="791" max="791" width="12.140625" style="308" bestFit="1" customWidth="1"/>
    <col min="792" max="792" width="33" style="308" bestFit="1" customWidth="1"/>
    <col min="793" max="794" width="9.140625" style="308"/>
    <col min="795" max="838" width="0" style="308" hidden="1" customWidth="1"/>
    <col min="839" max="1024" width="9.140625" style="308"/>
    <col min="1025" max="1026" width="0" style="308" hidden="1" customWidth="1"/>
    <col min="1027" max="1027" width="18.7109375" style="308" customWidth="1"/>
    <col min="1028" max="1028" width="8.28515625" style="308" bestFit="1" customWidth="1"/>
    <col min="1029" max="1029" width="3" style="308" customWidth="1"/>
    <col min="1030" max="1030" width="6.7109375" style="308" customWidth="1"/>
    <col min="1031" max="1038" width="13.85546875" style="308" customWidth="1"/>
    <col min="1039" max="1046" width="9.140625" style="308"/>
    <col min="1047" max="1047" width="12.140625" style="308" bestFit="1" customWidth="1"/>
    <col min="1048" max="1048" width="33" style="308" bestFit="1" customWidth="1"/>
    <col min="1049" max="1050" width="9.140625" style="308"/>
    <col min="1051" max="1094" width="0" style="308" hidden="1" customWidth="1"/>
    <col min="1095" max="1280" width="9.140625" style="308"/>
    <col min="1281" max="1282" width="0" style="308" hidden="1" customWidth="1"/>
    <col min="1283" max="1283" width="18.7109375" style="308" customWidth="1"/>
    <col min="1284" max="1284" width="8.28515625" style="308" bestFit="1" customWidth="1"/>
    <col min="1285" max="1285" width="3" style="308" customWidth="1"/>
    <col min="1286" max="1286" width="6.7109375" style="308" customWidth="1"/>
    <col min="1287" max="1294" width="13.85546875" style="308" customWidth="1"/>
    <col min="1295" max="1302" width="9.140625" style="308"/>
    <col min="1303" max="1303" width="12.140625" style="308" bestFit="1" customWidth="1"/>
    <col min="1304" max="1304" width="33" style="308" bestFit="1" customWidth="1"/>
    <col min="1305" max="1306" width="9.140625" style="308"/>
    <col min="1307" max="1350" width="0" style="308" hidden="1" customWidth="1"/>
    <col min="1351" max="1536" width="9.140625" style="308"/>
    <col min="1537" max="1538" width="0" style="308" hidden="1" customWidth="1"/>
    <col min="1539" max="1539" width="18.7109375" style="308" customWidth="1"/>
    <col min="1540" max="1540" width="8.28515625" style="308" bestFit="1" customWidth="1"/>
    <col min="1541" max="1541" width="3" style="308" customWidth="1"/>
    <col min="1542" max="1542" width="6.7109375" style="308" customWidth="1"/>
    <col min="1543" max="1550" width="13.85546875" style="308" customWidth="1"/>
    <col min="1551" max="1558" width="9.140625" style="308"/>
    <col min="1559" max="1559" width="12.140625" style="308" bestFit="1" customWidth="1"/>
    <col min="1560" max="1560" width="33" style="308" bestFit="1" customWidth="1"/>
    <col min="1561" max="1562" width="9.140625" style="308"/>
    <col min="1563" max="1606" width="0" style="308" hidden="1" customWidth="1"/>
    <col min="1607" max="1792" width="9.140625" style="308"/>
    <col min="1793" max="1794" width="0" style="308" hidden="1" customWidth="1"/>
    <col min="1795" max="1795" width="18.7109375" style="308" customWidth="1"/>
    <col min="1796" max="1796" width="8.28515625" style="308" bestFit="1" customWidth="1"/>
    <col min="1797" max="1797" width="3" style="308" customWidth="1"/>
    <col min="1798" max="1798" width="6.7109375" style="308" customWidth="1"/>
    <col min="1799" max="1806" width="13.85546875" style="308" customWidth="1"/>
    <col min="1807" max="1814" width="9.140625" style="308"/>
    <col min="1815" max="1815" width="12.140625" style="308" bestFit="1" customWidth="1"/>
    <col min="1816" max="1816" width="33" style="308" bestFit="1" customWidth="1"/>
    <col min="1817" max="1818" width="9.140625" style="308"/>
    <col min="1819" max="1862" width="0" style="308" hidden="1" customWidth="1"/>
    <col min="1863" max="2048" width="9.140625" style="308"/>
    <col min="2049" max="2050" width="0" style="308" hidden="1" customWidth="1"/>
    <col min="2051" max="2051" width="18.7109375" style="308" customWidth="1"/>
    <col min="2052" max="2052" width="8.28515625" style="308" bestFit="1" customWidth="1"/>
    <col min="2053" max="2053" width="3" style="308" customWidth="1"/>
    <col min="2054" max="2054" width="6.7109375" style="308" customWidth="1"/>
    <col min="2055" max="2062" width="13.85546875" style="308" customWidth="1"/>
    <col min="2063" max="2070" width="9.140625" style="308"/>
    <col min="2071" max="2071" width="12.140625" style="308" bestFit="1" customWidth="1"/>
    <col min="2072" max="2072" width="33" style="308" bestFit="1" customWidth="1"/>
    <col min="2073" max="2074" width="9.140625" style="308"/>
    <col min="2075" max="2118" width="0" style="308" hidden="1" customWidth="1"/>
    <col min="2119" max="2304" width="9.140625" style="308"/>
    <col min="2305" max="2306" width="0" style="308" hidden="1" customWidth="1"/>
    <col min="2307" max="2307" width="18.7109375" style="308" customWidth="1"/>
    <col min="2308" max="2308" width="8.28515625" style="308" bestFit="1" customWidth="1"/>
    <col min="2309" max="2309" width="3" style="308" customWidth="1"/>
    <col min="2310" max="2310" width="6.7109375" style="308" customWidth="1"/>
    <col min="2311" max="2318" width="13.85546875" style="308" customWidth="1"/>
    <col min="2319" max="2326" width="9.140625" style="308"/>
    <col min="2327" max="2327" width="12.140625" style="308" bestFit="1" customWidth="1"/>
    <col min="2328" max="2328" width="33" style="308" bestFit="1" customWidth="1"/>
    <col min="2329" max="2330" width="9.140625" style="308"/>
    <col min="2331" max="2374" width="0" style="308" hidden="1" customWidth="1"/>
    <col min="2375" max="2560" width="9.140625" style="308"/>
    <col min="2561" max="2562" width="0" style="308" hidden="1" customWidth="1"/>
    <col min="2563" max="2563" width="18.7109375" style="308" customWidth="1"/>
    <col min="2564" max="2564" width="8.28515625" style="308" bestFit="1" customWidth="1"/>
    <col min="2565" max="2565" width="3" style="308" customWidth="1"/>
    <col min="2566" max="2566" width="6.7109375" style="308" customWidth="1"/>
    <col min="2567" max="2574" width="13.85546875" style="308" customWidth="1"/>
    <col min="2575" max="2582" width="9.140625" style="308"/>
    <col min="2583" max="2583" width="12.140625" style="308" bestFit="1" customWidth="1"/>
    <col min="2584" max="2584" width="33" style="308" bestFit="1" customWidth="1"/>
    <col min="2585" max="2586" width="9.140625" style="308"/>
    <col min="2587" max="2630" width="0" style="308" hidden="1" customWidth="1"/>
    <col min="2631" max="2816" width="9.140625" style="308"/>
    <col min="2817" max="2818" width="0" style="308" hidden="1" customWidth="1"/>
    <col min="2819" max="2819" width="18.7109375" style="308" customWidth="1"/>
    <col min="2820" max="2820" width="8.28515625" style="308" bestFit="1" customWidth="1"/>
    <col min="2821" max="2821" width="3" style="308" customWidth="1"/>
    <col min="2822" max="2822" width="6.7109375" style="308" customWidth="1"/>
    <col min="2823" max="2830" width="13.85546875" style="308" customWidth="1"/>
    <col min="2831" max="2838" width="9.140625" style="308"/>
    <col min="2839" max="2839" width="12.140625" style="308" bestFit="1" customWidth="1"/>
    <col min="2840" max="2840" width="33" style="308" bestFit="1" customWidth="1"/>
    <col min="2841" max="2842" width="9.140625" style="308"/>
    <col min="2843" max="2886" width="0" style="308" hidden="1" customWidth="1"/>
    <col min="2887" max="3072" width="9.140625" style="308"/>
    <col min="3073" max="3074" width="0" style="308" hidden="1" customWidth="1"/>
    <col min="3075" max="3075" width="18.7109375" style="308" customWidth="1"/>
    <col min="3076" max="3076" width="8.28515625" style="308" bestFit="1" customWidth="1"/>
    <col min="3077" max="3077" width="3" style="308" customWidth="1"/>
    <col min="3078" max="3078" width="6.7109375" style="308" customWidth="1"/>
    <col min="3079" max="3086" width="13.85546875" style="308" customWidth="1"/>
    <col min="3087" max="3094" width="9.140625" style="308"/>
    <col min="3095" max="3095" width="12.140625" style="308" bestFit="1" customWidth="1"/>
    <col min="3096" max="3096" width="33" style="308" bestFit="1" customWidth="1"/>
    <col min="3097" max="3098" width="9.140625" style="308"/>
    <col min="3099" max="3142" width="0" style="308" hidden="1" customWidth="1"/>
    <col min="3143" max="3328" width="9.140625" style="308"/>
    <col min="3329" max="3330" width="0" style="308" hidden="1" customWidth="1"/>
    <col min="3331" max="3331" width="18.7109375" style="308" customWidth="1"/>
    <col min="3332" max="3332" width="8.28515625" style="308" bestFit="1" customWidth="1"/>
    <col min="3333" max="3333" width="3" style="308" customWidth="1"/>
    <col min="3334" max="3334" width="6.7109375" style="308" customWidth="1"/>
    <col min="3335" max="3342" width="13.85546875" style="308" customWidth="1"/>
    <col min="3343" max="3350" width="9.140625" style="308"/>
    <col min="3351" max="3351" width="12.140625" style="308" bestFit="1" customWidth="1"/>
    <col min="3352" max="3352" width="33" style="308" bestFit="1" customWidth="1"/>
    <col min="3353" max="3354" width="9.140625" style="308"/>
    <col min="3355" max="3398" width="0" style="308" hidden="1" customWidth="1"/>
    <col min="3399" max="3584" width="9.140625" style="308"/>
    <col min="3585" max="3586" width="0" style="308" hidden="1" customWidth="1"/>
    <col min="3587" max="3587" width="18.7109375" style="308" customWidth="1"/>
    <col min="3588" max="3588" width="8.28515625" style="308" bestFit="1" customWidth="1"/>
    <col min="3589" max="3589" width="3" style="308" customWidth="1"/>
    <col min="3590" max="3590" width="6.7109375" style="308" customWidth="1"/>
    <col min="3591" max="3598" width="13.85546875" style="308" customWidth="1"/>
    <col min="3599" max="3606" width="9.140625" style="308"/>
    <col min="3607" max="3607" width="12.140625" style="308" bestFit="1" customWidth="1"/>
    <col min="3608" max="3608" width="33" style="308" bestFit="1" customWidth="1"/>
    <col min="3609" max="3610" width="9.140625" style="308"/>
    <col min="3611" max="3654" width="0" style="308" hidden="1" customWidth="1"/>
    <col min="3655" max="3840" width="9.140625" style="308"/>
    <col min="3841" max="3842" width="0" style="308" hidden="1" customWidth="1"/>
    <col min="3843" max="3843" width="18.7109375" style="308" customWidth="1"/>
    <col min="3844" max="3844" width="8.28515625" style="308" bestFit="1" customWidth="1"/>
    <col min="3845" max="3845" width="3" style="308" customWidth="1"/>
    <col min="3846" max="3846" width="6.7109375" style="308" customWidth="1"/>
    <col min="3847" max="3854" width="13.85546875" style="308" customWidth="1"/>
    <col min="3855" max="3862" width="9.140625" style="308"/>
    <col min="3863" max="3863" width="12.140625" style="308" bestFit="1" customWidth="1"/>
    <col min="3864" max="3864" width="33" style="308" bestFit="1" customWidth="1"/>
    <col min="3865" max="3866" width="9.140625" style="308"/>
    <col min="3867" max="3910" width="0" style="308" hidden="1" customWidth="1"/>
    <col min="3911" max="4096" width="9.140625" style="308"/>
    <col min="4097" max="4098" width="0" style="308" hidden="1" customWidth="1"/>
    <col min="4099" max="4099" width="18.7109375" style="308" customWidth="1"/>
    <col min="4100" max="4100" width="8.28515625" style="308" bestFit="1" customWidth="1"/>
    <col min="4101" max="4101" width="3" style="308" customWidth="1"/>
    <col min="4102" max="4102" width="6.7109375" style="308" customWidth="1"/>
    <col min="4103" max="4110" width="13.85546875" style="308" customWidth="1"/>
    <col min="4111" max="4118" width="9.140625" style="308"/>
    <col min="4119" max="4119" width="12.140625" style="308" bestFit="1" customWidth="1"/>
    <col min="4120" max="4120" width="33" style="308" bestFit="1" customWidth="1"/>
    <col min="4121" max="4122" width="9.140625" style="308"/>
    <col min="4123" max="4166" width="0" style="308" hidden="1" customWidth="1"/>
    <col min="4167" max="4352" width="9.140625" style="308"/>
    <col min="4353" max="4354" width="0" style="308" hidden="1" customWidth="1"/>
    <col min="4355" max="4355" width="18.7109375" style="308" customWidth="1"/>
    <col min="4356" max="4356" width="8.28515625" style="308" bestFit="1" customWidth="1"/>
    <col min="4357" max="4357" width="3" style="308" customWidth="1"/>
    <col min="4358" max="4358" width="6.7109375" style="308" customWidth="1"/>
    <col min="4359" max="4366" width="13.85546875" style="308" customWidth="1"/>
    <col min="4367" max="4374" width="9.140625" style="308"/>
    <col min="4375" max="4375" width="12.140625" style="308" bestFit="1" customWidth="1"/>
    <col min="4376" max="4376" width="33" style="308" bestFit="1" customWidth="1"/>
    <col min="4377" max="4378" width="9.140625" style="308"/>
    <col min="4379" max="4422" width="0" style="308" hidden="1" customWidth="1"/>
    <col min="4423" max="4608" width="9.140625" style="308"/>
    <col min="4609" max="4610" width="0" style="308" hidden="1" customWidth="1"/>
    <col min="4611" max="4611" width="18.7109375" style="308" customWidth="1"/>
    <col min="4612" max="4612" width="8.28515625" style="308" bestFit="1" customWidth="1"/>
    <col min="4613" max="4613" width="3" style="308" customWidth="1"/>
    <col min="4614" max="4614" width="6.7109375" style="308" customWidth="1"/>
    <col min="4615" max="4622" width="13.85546875" style="308" customWidth="1"/>
    <col min="4623" max="4630" width="9.140625" style="308"/>
    <col min="4631" max="4631" width="12.140625" style="308" bestFit="1" customWidth="1"/>
    <col min="4632" max="4632" width="33" style="308" bestFit="1" customWidth="1"/>
    <col min="4633" max="4634" width="9.140625" style="308"/>
    <col min="4635" max="4678" width="0" style="308" hidden="1" customWidth="1"/>
    <col min="4679" max="4864" width="9.140625" style="308"/>
    <col min="4865" max="4866" width="0" style="308" hidden="1" customWidth="1"/>
    <col min="4867" max="4867" width="18.7109375" style="308" customWidth="1"/>
    <col min="4868" max="4868" width="8.28515625" style="308" bestFit="1" customWidth="1"/>
    <col min="4869" max="4869" width="3" style="308" customWidth="1"/>
    <col min="4870" max="4870" width="6.7109375" style="308" customWidth="1"/>
    <col min="4871" max="4878" width="13.85546875" style="308" customWidth="1"/>
    <col min="4879" max="4886" width="9.140625" style="308"/>
    <col min="4887" max="4887" width="12.140625" style="308" bestFit="1" customWidth="1"/>
    <col min="4888" max="4888" width="33" style="308" bestFit="1" customWidth="1"/>
    <col min="4889" max="4890" width="9.140625" style="308"/>
    <col min="4891" max="4934" width="0" style="308" hidden="1" customWidth="1"/>
    <col min="4935" max="5120" width="9.140625" style="308"/>
    <col min="5121" max="5122" width="0" style="308" hidden="1" customWidth="1"/>
    <col min="5123" max="5123" width="18.7109375" style="308" customWidth="1"/>
    <col min="5124" max="5124" width="8.28515625" style="308" bestFit="1" customWidth="1"/>
    <col min="5125" max="5125" width="3" style="308" customWidth="1"/>
    <col min="5126" max="5126" width="6.7109375" style="308" customWidth="1"/>
    <col min="5127" max="5134" width="13.85546875" style="308" customWidth="1"/>
    <col min="5135" max="5142" width="9.140625" style="308"/>
    <col min="5143" max="5143" width="12.140625" style="308" bestFit="1" customWidth="1"/>
    <col min="5144" max="5144" width="33" style="308" bestFit="1" customWidth="1"/>
    <col min="5145" max="5146" width="9.140625" style="308"/>
    <col min="5147" max="5190" width="0" style="308" hidden="1" customWidth="1"/>
    <col min="5191" max="5376" width="9.140625" style="308"/>
    <col min="5377" max="5378" width="0" style="308" hidden="1" customWidth="1"/>
    <col min="5379" max="5379" width="18.7109375" style="308" customWidth="1"/>
    <col min="5380" max="5380" width="8.28515625" style="308" bestFit="1" customWidth="1"/>
    <col min="5381" max="5381" width="3" style="308" customWidth="1"/>
    <col min="5382" max="5382" width="6.7109375" style="308" customWidth="1"/>
    <col min="5383" max="5390" width="13.85546875" style="308" customWidth="1"/>
    <col min="5391" max="5398" width="9.140625" style="308"/>
    <col min="5399" max="5399" width="12.140625" style="308" bestFit="1" customWidth="1"/>
    <col min="5400" max="5400" width="33" style="308" bestFit="1" customWidth="1"/>
    <col min="5401" max="5402" width="9.140625" style="308"/>
    <col min="5403" max="5446" width="0" style="308" hidden="1" customWidth="1"/>
    <col min="5447" max="5632" width="9.140625" style="308"/>
    <col min="5633" max="5634" width="0" style="308" hidden="1" customWidth="1"/>
    <col min="5635" max="5635" width="18.7109375" style="308" customWidth="1"/>
    <col min="5636" max="5636" width="8.28515625" style="308" bestFit="1" customWidth="1"/>
    <col min="5637" max="5637" width="3" style="308" customWidth="1"/>
    <col min="5638" max="5638" width="6.7109375" style="308" customWidth="1"/>
    <col min="5639" max="5646" width="13.85546875" style="308" customWidth="1"/>
    <col min="5647" max="5654" width="9.140625" style="308"/>
    <col min="5655" max="5655" width="12.140625" style="308" bestFit="1" customWidth="1"/>
    <col min="5656" max="5656" width="33" style="308" bestFit="1" customWidth="1"/>
    <col min="5657" max="5658" width="9.140625" style="308"/>
    <col min="5659" max="5702" width="0" style="308" hidden="1" customWidth="1"/>
    <col min="5703" max="5888" width="9.140625" style="308"/>
    <col min="5889" max="5890" width="0" style="308" hidden="1" customWidth="1"/>
    <col min="5891" max="5891" width="18.7109375" style="308" customWidth="1"/>
    <col min="5892" max="5892" width="8.28515625" style="308" bestFit="1" customWidth="1"/>
    <col min="5893" max="5893" width="3" style="308" customWidth="1"/>
    <col min="5894" max="5894" width="6.7109375" style="308" customWidth="1"/>
    <col min="5895" max="5902" width="13.85546875" style="308" customWidth="1"/>
    <col min="5903" max="5910" width="9.140625" style="308"/>
    <col min="5911" max="5911" width="12.140625" style="308" bestFit="1" customWidth="1"/>
    <col min="5912" max="5912" width="33" style="308" bestFit="1" customWidth="1"/>
    <col min="5913" max="5914" width="9.140625" style="308"/>
    <col min="5915" max="5958" width="0" style="308" hidden="1" customWidth="1"/>
    <col min="5959" max="6144" width="9.140625" style="308"/>
    <col min="6145" max="6146" width="0" style="308" hidden="1" customWidth="1"/>
    <col min="6147" max="6147" width="18.7109375" style="308" customWidth="1"/>
    <col min="6148" max="6148" width="8.28515625" style="308" bestFit="1" customWidth="1"/>
    <col min="6149" max="6149" width="3" style="308" customWidth="1"/>
    <col min="6150" max="6150" width="6.7109375" style="308" customWidth="1"/>
    <col min="6151" max="6158" width="13.85546875" style="308" customWidth="1"/>
    <col min="6159" max="6166" width="9.140625" style="308"/>
    <col min="6167" max="6167" width="12.140625" style="308" bestFit="1" customWidth="1"/>
    <col min="6168" max="6168" width="33" style="308" bestFit="1" customWidth="1"/>
    <col min="6169" max="6170" width="9.140625" style="308"/>
    <col min="6171" max="6214" width="0" style="308" hidden="1" customWidth="1"/>
    <col min="6215" max="6400" width="9.140625" style="308"/>
    <col min="6401" max="6402" width="0" style="308" hidden="1" customWidth="1"/>
    <col min="6403" max="6403" width="18.7109375" style="308" customWidth="1"/>
    <col min="6404" max="6404" width="8.28515625" style="308" bestFit="1" customWidth="1"/>
    <col min="6405" max="6405" width="3" style="308" customWidth="1"/>
    <col min="6406" max="6406" width="6.7109375" style="308" customWidth="1"/>
    <col min="6407" max="6414" width="13.85546875" style="308" customWidth="1"/>
    <col min="6415" max="6422" width="9.140625" style="308"/>
    <col min="6423" max="6423" width="12.140625" style="308" bestFit="1" customWidth="1"/>
    <col min="6424" max="6424" width="33" style="308" bestFit="1" customWidth="1"/>
    <col min="6425" max="6426" width="9.140625" style="308"/>
    <col min="6427" max="6470" width="0" style="308" hidden="1" customWidth="1"/>
    <col min="6471" max="6656" width="9.140625" style="308"/>
    <col min="6657" max="6658" width="0" style="308" hidden="1" customWidth="1"/>
    <col min="6659" max="6659" width="18.7109375" style="308" customWidth="1"/>
    <col min="6660" max="6660" width="8.28515625" style="308" bestFit="1" customWidth="1"/>
    <col min="6661" max="6661" width="3" style="308" customWidth="1"/>
    <col min="6662" max="6662" width="6.7109375" style="308" customWidth="1"/>
    <col min="6663" max="6670" width="13.85546875" style="308" customWidth="1"/>
    <col min="6671" max="6678" width="9.140625" style="308"/>
    <col min="6679" max="6679" width="12.140625" style="308" bestFit="1" customWidth="1"/>
    <col min="6680" max="6680" width="33" style="308" bestFit="1" customWidth="1"/>
    <col min="6681" max="6682" width="9.140625" style="308"/>
    <col min="6683" max="6726" width="0" style="308" hidden="1" customWidth="1"/>
    <col min="6727" max="6912" width="9.140625" style="308"/>
    <col min="6913" max="6914" width="0" style="308" hidden="1" customWidth="1"/>
    <col min="6915" max="6915" width="18.7109375" style="308" customWidth="1"/>
    <col min="6916" max="6916" width="8.28515625" style="308" bestFit="1" customWidth="1"/>
    <col min="6917" max="6917" width="3" style="308" customWidth="1"/>
    <col min="6918" max="6918" width="6.7109375" style="308" customWidth="1"/>
    <col min="6919" max="6926" width="13.85546875" style="308" customWidth="1"/>
    <col min="6927" max="6934" width="9.140625" style="308"/>
    <col min="6935" max="6935" width="12.140625" style="308" bestFit="1" customWidth="1"/>
    <col min="6936" max="6936" width="33" style="308" bestFit="1" customWidth="1"/>
    <col min="6937" max="6938" width="9.140625" style="308"/>
    <col min="6939" max="6982" width="0" style="308" hidden="1" customWidth="1"/>
    <col min="6983" max="7168" width="9.140625" style="308"/>
    <col min="7169" max="7170" width="0" style="308" hidden="1" customWidth="1"/>
    <col min="7171" max="7171" width="18.7109375" style="308" customWidth="1"/>
    <col min="7172" max="7172" width="8.28515625" style="308" bestFit="1" customWidth="1"/>
    <col min="7173" max="7173" width="3" style="308" customWidth="1"/>
    <col min="7174" max="7174" width="6.7109375" style="308" customWidth="1"/>
    <col min="7175" max="7182" width="13.85546875" style="308" customWidth="1"/>
    <col min="7183" max="7190" width="9.140625" style="308"/>
    <col min="7191" max="7191" width="12.140625" style="308" bestFit="1" customWidth="1"/>
    <col min="7192" max="7192" width="33" style="308" bestFit="1" customWidth="1"/>
    <col min="7193" max="7194" width="9.140625" style="308"/>
    <col min="7195" max="7238" width="0" style="308" hidden="1" customWidth="1"/>
    <col min="7239" max="7424" width="9.140625" style="308"/>
    <col min="7425" max="7426" width="0" style="308" hidden="1" customWidth="1"/>
    <col min="7427" max="7427" width="18.7109375" style="308" customWidth="1"/>
    <col min="7428" max="7428" width="8.28515625" style="308" bestFit="1" customWidth="1"/>
    <col min="7429" max="7429" width="3" style="308" customWidth="1"/>
    <col min="7430" max="7430" width="6.7109375" style="308" customWidth="1"/>
    <col min="7431" max="7438" width="13.85546875" style="308" customWidth="1"/>
    <col min="7439" max="7446" width="9.140625" style="308"/>
    <col min="7447" max="7447" width="12.140625" style="308" bestFit="1" customWidth="1"/>
    <col min="7448" max="7448" width="33" style="308" bestFit="1" customWidth="1"/>
    <col min="7449" max="7450" width="9.140625" style="308"/>
    <col min="7451" max="7494" width="0" style="308" hidden="1" customWidth="1"/>
    <col min="7495" max="7680" width="9.140625" style="308"/>
    <col min="7681" max="7682" width="0" style="308" hidden="1" customWidth="1"/>
    <col min="7683" max="7683" width="18.7109375" style="308" customWidth="1"/>
    <col min="7684" max="7684" width="8.28515625" style="308" bestFit="1" customWidth="1"/>
    <col min="7685" max="7685" width="3" style="308" customWidth="1"/>
    <col min="7686" max="7686" width="6.7109375" style="308" customWidth="1"/>
    <col min="7687" max="7694" width="13.85546875" style="308" customWidth="1"/>
    <col min="7695" max="7702" width="9.140625" style="308"/>
    <col min="7703" max="7703" width="12.140625" style="308" bestFit="1" customWidth="1"/>
    <col min="7704" max="7704" width="33" style="308" bestFit="1" customWidth="1"/>
    <col min="7705" max="7706" width="9.140625" style="308"/>
    <col min="7707" max="7750" width="0" style="308" hidden="1" customWidth="1"/>
    <col min="7751" max="7936" width="9.140625" style="308"/>
    <col min="7937" max="7938" width="0" style="308" hidden="1" customWidth="1"/>
    <col min="7939" max="7939" width="18.7109375" style="308" customWidth="1"/>
    <col min="7940" max="7940" width="8.28515625" style="308" bestFit="1" customWidth="1"/>
    <col min="7941" max="7941" width="3" style="308" customWidth="1"/>
    <col min="7942" max="7942" width="6.7109375" style="308" customWidth="1"/>
    <col min="7943" max="7950" width="13.85546875" style="308" customWidth="1"/>
    <col min="7951" max="7958" width="9.140625" style="308"/>
    <col min="7959" max="7959" width="12.140625" style="308" bestFit="1" customWidth="1"/>
    <col min="7960" max="7960" width="33" style="308" bestFit="1" customWidth="1"/>
    <col min="7961" max="7962" width="9.140625" style="308"/>
    <col min="7963" max="8006" width="0" style="308" hidden="1" customWidth="1"/>
    <col min="8007" max="8192" width="9.140625" style="308"/>
    <col min="8193" max="8194" width="0" style="308" hidden="1" customWidth="1"/>
    <col min="8195" max="8195" width="18.7109375" style="308" customWidth="1"/>
    <col min="8196" max="8196" width="8.28515625" style="308" bestFit="1" customWidth="1"/>
    <col min="8197" max="8197" width="3" style="308" customWidth="1"/>
    <col min="8198" max="8198" width="6.7109375" style="308" customWidth="1"/>
    <col min="8199" max="8206" width="13.85546875" style="308" customWidth="1"/>
    <col min="8207" max="8214" width="9.140625" style="308"/>
    <col min="8215" max="8215" width="12.140625" style="308" bestFit="1" customWidth="1"/>
    <col min="8216" max="8216" width="33" style="308" bestFit="1" customWidth="1"/>
    <col min="8217" max="8218" width="9.140625" style="308"/>
    <col min="8219" max="8262" width="0" style="308" hidden="1" customWidth="1"/>
    <col min="8263" max="8448" width="9.140625" style="308"/>
    <col min="8449" max="8450" width="0" style="308" hidden="1" customWidth="1"/>
    <col min="8451" max="8451" width="18.7109375" style="308" customWidth="1"/>
    <col min="8452" max="8452" width="8.28515625" style="308" bestFit="1" customWidth="1"/>
    <col min="8453" max="8453" width="3" style="308" customWidth="1"/>
    <col min="8454" max="8454" width="6.7109375" style="308" customWidth="1"/>
    <col min="8455" max="8462" width="13.85546875" style="308" customWidth="1"/>
    <col min="8463" max="8470" width="9.140625" style="308"/>
    <col min="8471" max="8471" width="12.140625" style="308" bestFit="1" customWidth="1"/>
    <col min="8472" max="8472" width="33" style="308" bestFit="1" customWidth="1"/>
    <col min="8473" max="8474" width="9.140625" style="308"/>
    <col min="8475" max="8518" width="0" style="308" hidden="1" customWidth="1"/>
    <col min="8519" max="8704" width="9.140625" style="308"/>
    <col min="8705" max="8706" width="0" style="308" hidden="1" customWidth="1"/>
    <col min="8707" max="8707" width="18.7109375" style="308" customWidth="1"/>
    <col min="8708" max="8708" width="8.28515625" style="308" bestFit="1" customWidth="1"/>
    <col min="8709" max="8709" width="3" style="308" customWidth="1"/>
    <col min="8710" max="8710" width="6.7109375" style="308" customWidth="1"/>
    <col min="8711" max="8718" width="13.85546875" style="308" customWidth="1"/>
    <col min="8719" max="8726" width="9.140625" style="308"/>
    <col min="8727" max="8727" width="12.140625" style="308" bestFit="1" customWidth="1"/>
    <col min="8728" max="8728" width="33" style="308" bestFit="1" customWidth="1"/>
    <col min="8729" max="8730" width="9.140625" style="308"/>
    <col min="8731" max="8774" width="0" style="308" hidden="1" customWidth="1"/>
    <col min="8775" max="8960" width="9.140625" style="308"/>
    <col min="8961" max="8962" width="0" style="308" hidden="1" customWidth="1"/>
    <col min="8963" max="8963" width="18.7109375" style="308" customWidth="1"/>
    <col min="8964" max="8964" width="8.28515625" style="308" bestFit="1" customWidth="1"/>
    <col min="8965" max="8965" width="3" style="308" customWidth="1"/>
    <col min="8966" max="8966" width="6.7109375" style="308" customWidth="1"/>
    <col min="8967" max="8974" width="13.85546875" style="308" customWidth="1"/>
    <col min="8975" max="8982" width="9.140625" style="308"/>
    <col min="8983" max="8983" width="12.140625" style="308" bestFit="1" customWidth="1"/>
    <col min="8984" max="8984" width="33" style="308" bestFit="1" customWidth="1"/>
    <col min="8985" max="8986" width="9.140625" style="308"/>
    <col min="8987" max="9030" width="0" style="308" hidden="1" customWidth="1"/>
    <col min="9031" max="9216" width="9.140625" style="308"/>
    <col min="9217" max="9218" width="0" style="308" hidden="1" customWidth="1"/>
    <col min="9219" max="9219" width="18.7109375" style="308" customWidth="1"/>
    <col min="9220" max="9220" width="8.28515625" style="308" bestFit="1" customWidth="1"/>
    <col min="9221" max="9221" width="3" style="308" customWidth="1"/>
    <col min="9222" max="9222" width="6.7109375" style="308" customWidth="1"/>
    <col min="9223" max="9230" width="13.85546875" style="308" customWidth="1"/>
    <col min="9231" max="9238" width="9.140625" style="308"/>
    <col min="9239" max="9239" width="12.140625" style="308" bestFit="1" customWidth="1"/>
    <col min="9240" max="9240" width="33" style="308" bestFit="1" customWidth="1"/>
    <col min="9241" max="9242" width="9.140625" style="308"/>
    <col min="9243" max="9286" width="0" style="308" hidden="1" customWidth="1"/>
    <col min="9287" max="9472" width="9.140625" style="308"/>
    <col min="9473" max="9474" width="0" style="308" hidden="1" customWidth="1"/>
    <col min="9475" max="9475" width="18.7109375" style="308" customWidth="1"/>
    <col min="9476" max="9476" width="8.28515625" style="308" bestFit="1" customWidth="1"/>
    <col min="9477" max="9477" width="3" style="308" customWidth="1"/>
    <col min="9478" max="9478" width="6.7109375" style="308" customWidth="1"/>
    <col min="9479" max="9486" width="13.85546875" style="308" customWidth="1"/>
    <col min="9487" max="9494" width="9.140625" style="308"/>
    <col min="9495" max="9495" width="12.140625" style="308" bestFit="1" customWidth="1"/>
    <col min="9496" max="9496" width="33" style="308" bestFit="1" customWidth="1"/>
    <col min="9497" max="9498" width="9.140625" style="308"/>
    <col min="9499" max="9542" width="0" style="308" hidden="1" customWidth="1"/>
    <col min="9543" max="9728" width="9.140625" style="308"/>
    <col min="9729" max="9730" width="0" style="308" hidden="1" customWidth="1"/>
    <col min="9731" max="9731" width="18.7109375" style="308" customWidth="1"/>
    <col min="9732" max="9732" width="8.28515625" style="308" bestFit="1" customWidth="1"/>
    <col min="9733" max="9733" width="3" style="308" customWidth="1"/>
    <col min="9734" max="9734" width="6.7109375" style="308" customWidth="1"/>
    <col min="9735" max="9742" width="13.85546875" style="308" customWidth="1"/>
    <col min="9743" max="9750" width="9.140625" style="308"/>
    <col min="9751" max="9751" width="12.140625" style="308" bestFit="1" customWidth="1"/>
    <col min="9752" max="9752" width="33" style="308" bestFit="1" customWidth="1"/>
    <col min="9753" max="9754" width="9.140625" style="308"/>
    <col min="9755" max="9798" width="0" style="308" hidden="1" customWidth="1"/>
    <col min="9799" max="9984" width="9.140625" style="308"/>
    <col min="9985" max="9986" width="0" style="308" hidden="1" customWidth="1"/>
    <col min="9987" max="9987" width="18.7109375" style="308" customWidth="1"/>
    <col min="9988" max="9988" width="8.28515625" style="308" bestFit="1" customWidth="1"/>
    <col min="9989" max="9989" width="3" style="308" customWidth="1"/>
    <col min="9990" max="9990" width="6.7109375" style="308" customWidth="1"/>
    <col min="9991" max="9998" width="13.85546875" style="308" customWidth="1"/>
    <col min="9999" max="10006" width="9.140625" style="308"/>
    <col min="10007" max="10007" width="12.140625" style="308" bestFit="1" customWidth="1"/>
    <col min="10008" max="10008" width="33" style="308" bestFit="1" customWidth="1"/>
    <col min="10009" max="10010" width="9.140625" style="308"/>
    <col min="10011" max="10054" width="0" style="308" hidden="1" customWidth="1"/>
    <col min="10055" max="10240" width="9.140625" style="308"/>
    <col min="10241" max="10242" width="0" style="308" hidden="1" customWidth="1"/>
    <col min="10243" max="10243" width="18.7109375" style="308" customWidth="1"/>
    <col min="10244" max="10244" width="8.28515625" style="308" bestFit="1" customWidth="1"/>
    <col min="10245" max="10245" width="3" style="308" customWidth="1"/>
    <col min="10246" max="10246" width="6.7109375" style="308" customWidth="1"/>
    <col min="10247" max="10254" width="13.85546875" style="308" customWidth="1"/>
    <col min="10255" max="10262" width="9.140625" style="308"/>
    <col min="10263" max="10263" width="12.140625" style="308" bestFit="1" customWidth="1"/>
    <col min="10264" max="10264" width="33" style="308" bestFit="1" customWidth="1"/>
    <col min="10265" max="10266" width="9.140625" style="308"/>
    <col min="10267" max="10310" width="0" style="308" hidden="1" customWidth="1"/>
    <col min="10311" max="10496" width="9.140625" style="308"/>
    <col min="10497" max="10498" width="0" style="308" hidden="1" customWidth="1"/>
    <col min="10499" max="10499" width="18.7109375" style="308" customWidth="1"/>
    <col min="10500" max="10500" width="8.28515625" style="308" bestFit="1" customWidth="1"/>
    <col min="10501" max="10501" width="3" style="308" customWidth="1"/>
    <col min="10502" max="10502" width="6.7109375" style="308" customWidth="1"/>
    <col min="10503" max="10510" width="13.85546875" style="308" customWidth="1"/>
    <col min="10511" max="10518" width="9.140625" style="308"/>
    <col min="10519" max="10519" width="12.140625" style="308" bestFit="1" customWidth="1"/>
    <col min="10520" max="10520" width="33" style="308" bestFit="1" customWidth="1"/>
    <col min="10521" max="10522" width="9.140625" style="308"/>
    <col min="10523" max="10566" width="0" style="308" hidden="1" customWidth="1"/>
    <col min="10567" max="10752" width="9.140625" style="308"/>
    <col min="10753" max="10754" width="0" style="308" hidden="1" customWidth="1"/>
    <col min="10755" max="10755" width="18.7109375" style="308" customWidth="1"/>
    <col min="10756" max="10756" width="8.28515625" style="308" bestFit="1" customWidth="1"/>
    <col min="10757" max="10757" width="3" style="308" customWidth="1"/>
    <col min="10758" max="10758" width="6.7109375" style="308" customWidth="1"/>
    <col min="10759" max="10766" width="13.85546875" style="308" customWidth="1"/>
    <col min="10767" max="10774" width="9.140625" style="308"/>
    <col min="10775" max="10775" width="12.140625" style="308" bestFit="1" customWidth="1"/>
    <col min="10776" max="10776" width="33" style="308" bestFit="1" customWidth="1"/>
    <col min="10777" max="10778" width="9.140625" style="308"/>
    <col min="10779" max="10822" width="0" style="308" hidden="1" customWidth="1"/>
    <col min="10823" max="11008" width="9.140625" style="308"/>
    <col min="11009" max="11010" width="0" style="308" hidden="1" customWidth="1"/>
    <col min="11011" max="11011" width="18.7109375" style="308" customWidth="1"/>
    <col min="11012" max="11012" width="8.28515625" style="308" bestFit="1" customWidth="1"/>
    <col min="11013" max="11013" width="3" style="308" customWidth="1"/>
    <col min="11014" max="11014" width="6.7109375" style="308" customWidth="1"/>
    <col min="11015" max="11022" width="13.85546875" style="308" customWidth="1"/>
    <col min="11023" max="11030" width="9.140625" style="308"/>
    <col min="11031" max="11031" width="12.140625" style="308" bestFit="1" customWidth="1"/>
    <col min="11032" max="11032" width="33" style="308" bestFit="1" customWidth="1"/>
    <col min="11033" max="11034" width="9.140625" style="308"/>
    <col min="11035" max="11078" width="0" style="308" hidden="1" customWidth="1"/>
    <col min="11079" max="11264" width="9.140625" style="308"/>
    <col min="11265" max="11266" width="0" style="308" hidden="1" customWidth="1"/>
    <col min="11267" max="11267" width="18.7109375" style="308" customWidth="1"/>
    <col min="11268" max="11268" width="8.28515625" style="308" bestFit="1" customWidth="1"/>
    <col min="11269" max="11269" width="3" style="308" customWidth="1"/>
    <col min="11270" max="11270" width="6.7109375" style="308" customWidth="1"/>
    <col min="11271" max="11278" width="13.85546875" style="308" customWidth="1"/>
    <col min="11279" max="11286" width="9.140625" style="308"/>
    <col min="11287" max="11287" width="12.140625" style="308" bestFit="1" customWidth="1"/>
    <col min="11288" max="11288" width="33" style="308" bestFit="1" customWidth="1"/>
    <col min="11289" max="11290" width="9.140625" style="308"/>
    <col min="11291" max="11334" width="0" style="308" hidden="1" customWidth="1"/>
    <col min="11335" max="11520" width="9.140625" style="308"/>
    <col min="11521" max="11522" width="0" style="308" hidden="1" customWidth="1"/>
    <col min="11523" max="11523" width="18.7109375" style="308" customWidth="1"/>
    <col min="11524" max="11524" width="8.28515625" style="308" bestFit="1" customWidth="1"/>
    <col min="11525" max="11525" width="3" style="308" customWidth="1"/>
    <col min="11526" max="11526" width="6.7109375" style="308" customWidth="1"/>
    <col min="11527" max="11534" width="13.85546875" style="308" customWidth="1"/>
    <col min="11535" max="11542" width="9.140625" style="308"/>
    <col min="11543" max="11543" width="12.140625" style="308" bestFit="1" customWidth="1"/>
    <col min="11544" max="11544" width="33" style="308" bestFit="1" customWidth="1"/>
    <col min="11545" max="11546" width="9.140625" style="308"/>
    <col min="11547" max="11590" width="0" style="308" hidden="1" customWidth="1"/>
    <col min="11591" max="11776" width="9.140625" style="308"/>
    <col min="11777" max="11778" width="0" style="308" hidden="1" customWidth="1"/>
    <col min="11779" max="11779" width="18.7109375" style="308" customWidth="1"/>
    <col min="11780" max="11780" width="8.28515625" style="308" bestFit="1" customWidth="1"/>
    <col min="11781" max="11781" width="3" style="308" customWidth="1"/>
    <col min="11782" max="11782" width="6.7109375" style="308" customWidth="1"/>
    <col min="11783" max="11790" width="13.85546875" style="308" customWidth="1"/>
    <col min="11791" max="11798" width="9.140625" style="308"/>
    <col min="11799" max="11799" width="12.140625" style="308" bestFit="1" customWidth="1"/>
    <col min="11800" max="11800" width="33" style="308" bestFit="1" customWidth="1"/>
    <col min="11801" max="11802" width="9.140625" style="308"/>
    <col min="11803" max="11846" width="0" style="308" hidden="1" customWidth="1"/>
    <col min="11847" max="12032" width="9.140625" style="308"/>
    <col min="12033" max="12034" width="0" style="308" hidden="1" customWidth="1"/>
    <col min="12035" max="12035" width="18.7109375" style="308" customWidth="1"/>
    <col min="12036" max="12036" width="8.28515625" style="308" bestFit="1" customWidth="1"/>
    <col min="12037" max="12037" width="3" style="308" customWidth="1"/>
    <col min="12038" max="12038" width="6.7109375" style="308" customWidth="1"/>
    <col min="12039" max="12046" width="13.85546875" style="308" customWidth="1"/>
    <col min="12047" max="12054" width="9.140625" style="308"/>
    <col min="12055" max="12055" width="12.140625" style="308" bestFit="1" customWidth="1"/>
    <col min="12056" max="12056" width="33" style="308" bestFit="1" customWidth="1"/>
    <col min="12057" max="12058" width="9.140625" style="308"/>
    <col min="12059" max="12102" width="0" style="308" hidden="1" customWidth="1"/>
    <col min="12103" max="12288" width="9.140625" style="308"/>
    <col min="12289" max="12290" width="0" style="308" hidden="1" customWidth="1"/>
    <col min="12291" max="12291" width="18.7109375" style="308" customWidth="1"/>
    <col min="12292" max="12292" width="8.28515625" style="308" bestFit="1" customWidth="1"/>
    <col min="12293" max="12293" width="3" style="308" customWidth="1"/>
    <col min="12294" max="12294" width="6.7109375" style="308" customWidth="1"/>
    <col min="12295" max="12302" width="13.85546875" style="308" customWidth="1"/>
    <col min="12303" max="12310" width="9.140625" style="308"/>
    <col min="12311" max="12311" width="12.140625" style="308" bestFit="1" customWidth="1"/>
    <col min="12312" max="12312" width="33" style="308" bestFit="1" customWidth="1"/>
    <col min="12313" max="12314" width="9.140625" style="308"/>
    <col min="12315" max="12358" width="0" style="308" hidden="1" customWidth="1"/>
    <col min="12359" max="12544" width="9.140625" style="308"/>
    <col min="12545" max="12546" width="0" style="308" hidden="1" customWidth="1"/>
    <col min="12547" max="12547" width="18.7109375" style="308" customWidth="1"/>
    <col min="12548" max="12548" width="8.28515625" style="308" bestFit="1" customWidth="1"/>
    <col min="12549" max="12549" width="3" style="308" customWidth="1"/>
    <col min="12550" max="12550" width="6.7109375" style="308" customWidth="1"/>
    <col min="12551" max="12558" width="13.85546875" style="308" customWidth="1"/>
    <col min="12559" max="12566" width="9.140625" style="308"/>
    <col min="12567" max="12567" width="12.140625" style="308" bestFit="1" customWidth="1"/>
    <col min="12568" max="12568" width="33" style="308" bestFit="1" customWidth="1"/>
    <col min="12569" max="12570" width="9.140625" style="308"/>
    <col min="12571" max="12614" width="0" style="308" hidden="1" customWidth="1"/>
    <col min="12615" max="12800" width="9.140625" style="308"/>
    <col min="12801" max="12802" width="0" style="308" hidden="1" customWidth="1"/>
    <col min="12803" max="12803" width="18.7109375" style="308" customWidth="1"/>
    <col min="12804" max="12804" width="8.28515625" style="308" bestFit="1" customWidth="1"/>
    <col min="12805" max="12805" width="3" style="308" customWidth="1"/>
    <col min="12806" max="12806" width="6.7109375" style="308" customWidth="1"/>
    <col min="12807" max="12814" width="13.85546875" style="308" customWidth="1"/>
    <col min="12815" max="12822" width="9.140625" style="308"/>
    <col min="12823" max="12823" width="12.140625" style="308" bestFit="1" customWidth="1"/>
    <col min="12824" max="12824" width="33" style="308" bestFit="1" customWidth="1"/>
    <col min="12825" max="12826" width="9.140625" style="308"/>
    <col min="12827" max="12870" width="0" style="308" hidden="1" customWidth="1"/>
    <col min="12871" max="13056" width="9.140625" style="308"/>
    <col min="13057" max="13058" width="0" style="308" hidden="1" customWidth="1"/>
    <col min="13059" max="13059" width="18.7109375" style="308" customWidth="1"/>
    <col min="13060" max="13060" width="8.28515625" style="308" bestFit="1" customWidth="1"/>
    <col min="13061" max="13061" width="3" style="308" customWidth="1"/>
    <col min="13062" max="13062" width="6.7109375" style="308" customWidth="1"/>
    <col min="13063" max="13070" width="13.85546875" style="308" customWidth="1"/>
    <col min="13071" max="13078" width="9.140625" style="308"/>
    <col min="13079" max="13079" width="12.140625" style="308" bestFit="1" customWidth="1"/>
    <col min="13080" max="13080" width="33" style="308" bestFit="1" customWidth="1"/>
    <col min="13081" max="13082" width="9.140625" style="308"/>
    <col min="13083" max="13126" width="0" style="308" hidden="1" customWidth="1"/>
    <col min="13127" max="13312" width="9.140625" style="308"/>
    <col min="13313" max="13314" width="0" style="308" hidden="1" customWidth="1"/>
    <col min="13315" max="13315" width="18.7109375" style="308" customWidth="1"/>
    <col min="13316" max="13316" width="8.28515625" style="308" bestFit="1" customWidth="1"/>
    <col min="13317" max="13317" width="3" style="308" customWidth="1"/>
    <col min="13318" max="13318" width="6.7109375" style="308" customWidth="1"/>
    <col min="13319" max="13326" width="13.85546875" style="308" customWidth="1"/>
    <col min="13327" max="13334" width="9.140625" style="308"/>
    <col min="13335" max="13335" width="12.140625" style="308" bestFit="1" customWidth="1"/>
    <col min="13336" max="13336" width="33" style="308" bestFit="1" customWidth="1"/>
    <col min="13337" max="13338" width="9.140625" style="308"/>
    <col min="13339" max="13382" width="0" style="308" hidden="1" customWidth="1"/>
    <col min="13383" max="13568" width="9.140625" style="308"/>
    <col min="13569" max="13570" width="0" style="308" hidden="1" customWidth="1"/>
    <col min="13571" max="13571" width="18.7109375" style="308" customWidth="1"/>
    <col min="13572" max="13572" width="8.28515625" style="308" bestFit="1" customWidth="1"/>
    <col min="13573" max="13573" width="3" style="308" customWidth="1"/>
    <col min="13574" max="13574" width="6.7109375" style="308" customWidth="1"/>
    <col min="13575" max="13582" width="13.85546875" style="308" customWidth="1"/>
    <col min="13583" max="13590" width="9.140625" style="308"/>
    <col min="13591" max="13591" width="12.140625" style="308" bestFit="1" customWidth="1"/>
    <col min="13592" max="13592" width="33" style="308" bestFit="1" customWidth="1"/>
    <col min="13593" max="13594" width="9.140625" style="308"/>
    <col min="13595" max="13638" width="0" style="308" hidden="1" customWidth="1"/>
    <col min="13639" max="13824" width="9.140625" style="308"/>
    <col min="13825" max="13826" width="0" style="308" hidden="1" customWidth="1"/>
    <col min="13827" max="13827" width="18.7109375" style="308" customWidth="1"/>
    <col min="13828" max="13828" width="8.28515625" style="308" bestFit="1" customWidth="1"/>
    <col min="13829" max="13829" width="3" style="308" customWidth="1"/>
    <col min="13830" max="13830" width="6.7109375" style="308" customWidth="1"/>
    <col min="13831" max="13838" width="13.85546875" style="308" customWidth="1"/>
    <col min="13839" max="13846" width="9.140625" style="308"/>
    <col min="13847" max="13847" width="12.140625" style="308" bestFit="1" customWidth="1"/>
    <col min="13848" max="13848" width="33" style="308" bestFit="1" customWidth="1"/>
    <col min="13849" max="13850" width="9.140625" style="308"/>
    <col min="13851" max="13894" width="0" style="308" hidden="1" customWidth="1"/>
    <col min="13895" max="14080" width="9.140625" style="308"/>
    <col min="14081" max="14082" width="0" style="308" hidden="1" customWidth="1"/>
    <col min="14083" max="14083" width="18.7109375" style="308" customWidth="1"/>
    <col min="14084" max="14084" width="8.28515625" style="308" bestFit="1" customWidth="1"/>
    <col min="14085" max="14085" width="3" style="308" customWidth="1"/>
    <col min="14086" max="14086" width="6.7109375" style="308" customWidth="1"/>
    <col min="14087" max="14094" width="13.85546875" style="308" customWidth="1"/>
    <col min="14095" max="14102" width="9.140625" style="308"/>
    <col min="14103" max="14103" width="12.140625" style="308" bestFit="1" customWidth="1"/>
    <col min="14104" max="14104" width="33" style="308" bestFit="1" customWidth="1"/>
    <col min="14105" max="14106" width="9.140625" style="308"/>
    <col min="14107" max="14150" width="0" style="308" hidden="1" customWidth="1"/>
    <col min="14151" max="14336" width="9.140625" style="308"/>
    <col min="14337" max="14338" width="0" style="308" hidden="1" customWidth="1"/>
    <col min="14339" max="14339" width="18.7109375" style="308" customWidth="1"/>
    <col min="14340" max="14340" width="8.28515625" style="308" bestFit="1" customWidth="1"/>
    <col min="14341" max="14341" width="3" style="308" customWidth="1"/>
    <col min="14342" max="14342" width="6.7109375" style="308" customWidth="1"/>
    <col min="14343" max="14350" width="13.85546875" style="308" customWidth="1"/>
    <col min="14351" max="14358" width="9.140625" style="308"/>
    <col min="14359" max="14359" width="12.140625" style="308" bestFit="1" customWidth="1"/>
    <col min="14360" max="14360" width="33" style="308" bestFit="1" customWidth="1"/>
    <col min="14361" max="14362" width="9.140625" style="308"/>
    <col min="14363" max="14406" width="0" style="308" hidden="1" customWidth="1"/>
    <col min="14407" max="14592" width="9.140625" style="308"/>
    <col min="14593" max="14594" width="0" style="308" hidden="1" customWidth="1"/>
    <col min="14595" max="14595" width="18.7109375" style="308" customWidth="1"/>
    <col min="14596" max="14596" width="8.28515625" style="308" bestFit="1" customWidth="1"/>
    <col min="14597" max="14597" width="3" style="308" customWidth="1"/>
    <col min="14598" max="14598" width="6.7109375" style="308" customWidth="1"/>
    <col min="14599" max="14606" width="13.85546875" style="308" customWidth="1"/>
    <col min="14607" max="14614" width="9.140625" style="308"/>
    <col min="14615" max="14615" width="12.140625" style="308" bestFit="1" customWidth="1"/>
    <col min="14616" max="14616" width="33" style="308" bestFit="1" customWidth="1"/>
    <col min="14617" max="14618" width="9.140625" style="308"/>
    <col min="14619" max="14662" width="0" style="308" hidden="1" customWidth="1"/>
    <col min="14663" max="14848" width="9.140625" style="308"/>
    <col min="14849" max="14850" width="0" style="308" hidden="1" customWidth="1"/>
    <col min="14851" max="14851" width="18.7109375" style="308" customWidth="1"/>
    <col min="14852" max="14852" width="8.28515625" style="308" bestFit="1" customWidth="1"/>
    <col min="14853" max="14853" width="3" style="308" customWidth="1"/>
    <col min="14854" max="14854" width="6.7109375" style="308" customWidth="1"/>
    <col min="14855" max="14862" width="13.85546875" style="308" customWidth="1"/>
    <col min="14863" max="14870" width="9.140625" style="308"/>
    <col min="14871" max="14871" width="12.140625" style="308" bestFit="1" customWidth="1"/>
    <col min="14872" max="14872" width="33" style="308" bestFit="1" customWidth="1"/>
    <col min="14873" max="14874" width="9.140625" style="308"/>
    <col min="14875" max="14918" width="0" style="308" hidden="1" customWidth="1"/>
    <col min="14919" max="15104" width="9.140625" style="308"/>
    <col min="15105" max="15106" width="0" style="308" hidden="1" customWidth="1"/>
    <col min="15107" max="15107" width="18.7109375" style="308" customWidth="1"/>
    <col min="15108" max="15108" width="8.28515625" style="308" bestFit="1" customWidth="1"/>
    <col min="15109" max="15109" width="3" style="308" customWidth="1"/>
    <col min="15110" max="15110" width="6.7109375" style="308" customWidth="1"/>
    <col min="15111" max="15118" width="13.85546875" style="308" customWidth="1"/>
    <col min="15119" max="15126" width="9.140625" style="308"/>
    <col min="15127" max="15127" width="12.140625" style="308" bestFit="1" customWidth="1"/>
    <col min="15128" max="15128" width="33" style="308" bestFit="1" customWidth="1"/>
    <col min="15129" max="15130" width="9.140625" style="308"/>
    <col min="15131" max="15174" width="0" style="308" hidden="1" customWidth="1"/>
    <col min="15175" max="15360" width="9.140625" style="308"/>
    <col min="15361" max="15362" width="0" style="308" hidden="1" customWidth="1"/>
    <col min="15363" max="15363" width="18.7109375" style="308" customWidth="1"/>
    <col min="15364" max="15364" width="8.28515625" style="308" bestFit="1" customWidth="1"/>
    <col min="15365" max="15365" width="3" style="308" customWidth="1"/>
    <col min="15366" max="15366" width="6.7109375" style="308" customWidth="1"/>
    <col min="15367" max="15374" width="13.85546875" style="308" customWidth="1"/>
    <col min="15375" max="15382" width="9.140625" style="308"/>
    <col min="15383" max="15383" width="12.140625" style="308" bestFit="1" customWidth="1"/>
    <col min="15384" max="15384" width="33" style="308" bestFit="1" customWidth="1"/>
    <col min="15385" max="15386" width="9.140625" style="308"/>
    <col min="15387" max="15430" width="0" style="308" hidden="1" customWidth="1"/>
    <col min="15431" max="15616" width="9.140625" style="308"/>
    <col min="15617" max="15618" width="0" style="308" hidden="1" customWidth="1"/>
    <col min="15619" max="15619" width="18.7109375" style="308" customWidth="1"/>
    <col min="15620" max="15620" width="8.28515625" style="308" bestFit="1" customWidth="1"/>
    <col min="15621" max="15621" width="3" style="308" customWidth="1"/>
    <col min="15622" max="15622" width="6.7109375" style="308" customWidth="1"/>
    <col min="15623" max="15630" width="13.85546875" style="308" customWidth="1"/>
    <col min="15631" max="15638" width="9.140625" style="308"/>
    <col min="15639" max="15639" width="12.140625" style="308" bestFit="1" customWidth="1"/>
    <col min="15640" max="15640" width="33" style="308" bestFit="1" customWidth="1"/>
    <col min="15641" max="15642" width="9.140625" style="308"/>
    <col min="15643" max="15686" width="0" style="308" hidden="1" customWidth="1"/>
    <col min="15687" max="15872" width="9.140625" style="308"/>
    <col min="15873" max="15874" width="0" style="308" hidden="1" customWidth="1"/>
    <col min="15875" max="15875" width="18.7109375" style="308" customWidth="1"/>
    <col min="15876" max="15876" width="8.28515625" style="308" bestFit="1" customWidth="1"/>
    <col min="15877" max="15877" width="3" style="308" customWidth="1"/>
    <col min="15878" max="15878" width="6.7109375" style="308" customWidth="1"/>
    <col min="15879" max="15886" width="13.85546875" style="308" customWidth="1"/>
    <col min="15887" max="15894" width="9.140625" style="308"/>
    <col min="15895" max="15895" width="12.140625" style="308" bestFit="1" customWidth="1"/>
    <col min="15896" max="15896" width="33" style="308" bestFit="1" customWidth="1"/>
    <col min="15897" max="15898" width="9.140625" style="308"/>
    <col min="15899" max="15942" width="0" style="308" hidden="1" customWidth="1"/>
    <col min="15943" max="16128" width="9.140625" style="308"/>
    <col min="16129" max="16130" width="0" style="308" hidden="1" customWidth="1"/>
    <col min="16131" max="16131" width="18.7109375" style="308" customWidth="1"/>
    <col min="16132" max="16132" width="8.28515625" style="308" bestFit="1" customWidth="1"/>
    <col min="16133" max="16133" width="3" style="308" customWidth="1"/>
    <col min="16134" max="16134" width="6.7109375" style="308" customWidth="1"/>
    <col min="16135" max="16142" width="13.85546875" style="308" customWidth="1"/>
    <col min="16143" max="16150" width="9.140625" style="308"/>
    <col min="16151" max="16151" width="12.140625" style="308" bestFit="1" customWidth="1"/>
    <col min="16152" max="16152" width="33" style="308" bestFit="1" customWidth="1"/>
    <col min="16153" max="16154" width="9.140625" style="308"/>
    <col min="16155" max="16198" width="0" style="308" hidden="1" customWidth="1"/>
    <col min="16199" max="16384" width="9.140625" style="308"/>
  </cols>
  <sheetData>
    <row r="1" spans="1:38" ht="33" customHeight="1">
      <c r="A1" s="318"/>
      <c r="B1" s="173"/>
      <c r="C1" s="406" t="s">
        <v>2459</v>
      </c>
      <c r="D1" s="411"/>
      <c r="E1" s="412"/>
      <c r="F1" s="412"/>
      <c r="G1" s="412"/>
      <c r="H1" s="412"/>
      <c r="I1" s="412"/>
      <c r="J1" s="412"/>
      <c r="K1" s="412"/>
      <c r="L1" s="412"/>
      <c r="M1" s="412"/>
      <c r="N1" s="412"/>
      <c r="AA1" s="321" t="s">
        <v>1294</v>
      </c>
    </row>
    <row r="2" spans="1:38" s="321" customFormat="1" ht="12.75" hidden="1" customHeight="1">
      <c r="A2" s="505" t="s">
        <v>740</v>
      </c>
      <c r="B2" s="660"/>
      <c r="C2" s="1216"/>
      <c r="D2" s="319"/>
      <c r="E2" s="586"/>
      <c r="F2" s="586"/>
      <c r="G2" s="443" t="s">
        <v>555</v>
      </c>
      <c r="H2" s="443" t="s">
        <v>556</v>
      </c>
      <c r="I2" s="443" t="s">
        <v>558</v>
      </c>
      <c r="J2" s="443" t="s">
        <v>245</v>
      </c>
      <c r="K2" s="443" t="s">
        <v>246</v>
      </c>
      <c r="L2" s="443" t="s">
        <v>247</v>
      </c>
      <c r="M2" s="443" t="s">
        <v>615</v>
      </c>
      <c r="N2" s="443" t="s">
        <v>615</v>
      </c>
    </row>
    <row r="3" spans="1:38" ht="21" customHeight="1" thickBot="1">
      <c r="A3" s="506" t="s">
        <v>1389</v>
      </c>
      <c r="B3" s="18" t="s">
        <v>538</v>
      </c>
      <c r="C3" s="870" t="s">
        <v>2129</v>
      </c>
      <c r="D3" s="319"/>
      <c r="E3" s="1215"/>
      <c r="F3" s="320"/>
      <c r="G3" s="15"/>
      <c r="H3" s="15"/>
      <c r="I3" s="15"/>
      <c r="J3" s="15"/>
      <c r="K3" s="15"/>
      <c r="L3" s="15"/>
      <c r="M3" s="15"/>
      <c r="N3" s="15"/>
    </row>
    <row r="4" spans="1:38" ht="20.100000000000001" customHeight="1" thickTop="1">
      <c r="C4" s="301">
        <f>ChosenYear</f>
        <v>2013</v>
      </c>
      <c r="D4" s="1217"/>
      <c r="E4" s="324"/>
      <c r="F4" s="324"/>
      <c r="G4" s="1218" t="s">
        <v>2381</v>
      </c>
      <c r="H4" s="1219"/>
      <c r="I4" s="1220"/>
      <c r="J4" s="1221" t="s">
        <v>2382</v>
      </c>
      <c r="K4" s="1219"/>
      <c r="L4" s="1219"/>
      <c r="M4" s="1218" t="s">
        <v>2374</v>
      </c>
      <c r="N4" s="1222"/>
      <c r="AE4" s="1223" t="s">
        <v>1285</v>
      </c>
      <c r="AF4" s="1223"/>
      <c r="AG4" s="1223"/>
      <c r="AH4" s="1223" t="s">
        <v>1221</v>
      </c>
      <c r="AI4" s="1223"/>
      <c r="AJ4" s="1223"/>
      <c r="AK4" s="1223" t="s">
        <v>615</v>
      </c>
      <c r="AL4" s="1223"/>
    </row>
    <row r="5" spans="1:38" ht="19.5" customHeight="1">
      <c r="A5" s="418" t="s">
        <v>739</v>
      </c>
      <c r="B5" s="420" t="s">
        <v>1305</v>
      </c>
      <c r="C5" s="338"/>
      <c r="D5" s="339"/>
      <c r="E5" s="340"/>
      <c r="F5" s="340"/>
      <c r="G5" s="1143" t="s">
        <v>2145</v>
      </c>
      <c r="H5" s="1144" t="s">
        <v>2384</v>
      </c>
      <c r="I5" s="1144" t="s">
        <v>2385</v>
      </c>
      <c r="J5" s="1144" t="s">
        <v>2145</v>
      </c>
      <c r="K5" s="1144" t="s">
        <v>2384</v>
      </c>
      <c r="L5" s="1144" t="s">
        <v>2385</v>
      </c>
      <c r="M5" s="1144" t="s">
        <v>2145</v>
      </c>
      <c r="N5" s="1144" t="s">
        <v>2385</v>
      </c>
      <c r="O5" s="326"/>
      <c r="AE5" s="1224" t="s">
        <v>1053</v>
      </c>
      <c r="AF5" s="1224" t="s">
        <v>755</v>
      </c>
      <c r="AG5" s="1224" t="s">
        <v>1222</v>
      </c>
      <c r="AH5" s="1224" t="s">
        <v>1053</v>
      </c>
      <c r="AI5" s="1224" t="s">
        <v>755</v>
      </c>
      <c r="AJ5" s="1224" t="s">
        <v>1222</v>
      </c>
      <c r="AK5" s="1224" t="s">
        <v>1053</v>
      </c>
      <c r="AL5" s="1224" t="s">
        <v>1222</v>
      </c>
    </row>
    <row r="6" spans="1:38" ht="19.5" customHeight="1" thickBot="1">
      <c r="A6" s="419"/>
      <c r="B6" s="423"/>
      <c r="C6" s="1225" t="s">
        <v>2460</v>
      </c>
      <c r="D6" s="341"/>
      <c r="E6" s="342"/>
      <c r="F6" s="302" t="str">
        <f>UNITS</f>
        <v>UNITS</v>
      </c>
      <c r="G6" s="1147" t="s">
        <v>2387</v>
      </c>
      <c r="H6" s="1147" t="s">
        <v>2388</v>
      </c>
      <c r="I6" s="1147" t="s">
        <v>2389</v>
      </c>
      <c r="J6" s="1147" t="s">
        <v>2390</v>
      </c>
      <c r="K6" s="1147" t="s">
        <v>2391</v>
      </c>
      <c r="L6" s="1147" t="s">
        <v>2392</v>
      </c>
      <c r="M6" s="1147" t="s">
        <v>2461</v>
      </c>
      <c r="N6" s="1148" t="s">
        <v>2462</v>
      </c>
      <c r="O6" s="326"/>
      <c r="AA6" s="343" t="s">
        <v>1223</v>
      </c>
      <c r="AD6" s="343" t="s">
        <v>1224</v>
      </c>
    </row>
    <row r="7" spans="1:38" ht="19.5" customHeight="1" thickTop="1" thickBot="1">
      <c r="A7" s="18" t="s">
        <v>73</v>
      </c>
      <c r="B7" s="422" t="s">
        <v>89</v>
      </c>
      <c r="C7" s="1103" t="s">
        <v>2463</v>
      </c>
      <c r="D7" s="467" t="s">
        <v>2464</v>
      </c>
      <c r="E7" s="458">
        <v>1</v>
      </c>
      <c r="F7" s="459" t="s">
        <v>1293</v>
      </c>
      <c r="G7" s="929">
        <v>0</v>
      </c>
      <c r="H7" s="926">
        <v>0</v>
      </c>
      <c r="I7" s="926">
        <v>0</v>
      </c>
      <c r="J7" s="926">
        <v>0</v>
      </c>
      <c r="K7" s="926">
        <v>0</v>
      </c>
      <c r="L7" s="926">
        <v>0</v>
      </c>
      <c r="M7" s="875"/>
      <c r="N7" s="876"/>
      <c r="O7" s="326"/>
      <c r="AA7" s="345" t="s">
        <v>1288</v>
      </c>
      <c r="AB7" s="346" t="s">
        <v>1287</v>
      </c>
      <c r="AC7" s="347"/>
      <c r="AD7" s="348" t="s">
        <v>443</v>
      </c>
      <c r="AE7" s="257">
        <v>0</v>
      </c>
      <c r="AF7" s="258">
        <v>0</v>
      </c>
      <c r="AG7" s="259">
        <v>0</v>
      </c>
      <c r="AH7" s="259">
        <v>0</v>
      </c>
      <c r="AI7" s="259">
        <v>0</v>
      </c>
      <c r="AJ7" s="259">
        <v>0</v>
      </c>
      <c r="AK7" s="357"/>
      <c r="AL7" s="357"/>
    </row>
    <row r="8" spans="1:38" ht="19.5" customHeight="1">
      <c r="A8" s="18" t="s">
        <v>1307</v>
      </c>
      <c r="B8" s="422" t="s">
        <v>89</v>
      </c>
      <c r="C8" s="1104"/>
      <c r="D8" s="467" t="s">
        <v>2464</v>
      </c>
      <c r="E8" s="458">
        <v>2</v>
      </c>
      <c r="F8" s="461" t="str">
        <f>TJNCV</f>
        <v>TJ (NCV)</v>
      </c>
      <c r="G8" s="929">
        <v>0</v>
      </c>
      <c r="H8" s="926">
        <v>0</v>
      </c>
      <c r="I8" s="926">
        <v>0</v>
      </c>
      <c r="J8" s="926">
        <v>0</v>
      </c>
      <c r="K8" s="926">
        <v>0</v>
      </c>
      <c r="L8" s="926">
        <v>0</v>
      </c>
      <c r="M8" s="1036"/>
      <c r="N8" s="1039"/>
      <c r="O8" s="326"/>
      <c r="AA8" s="349" t="s">
        <v>447</v>
      </c>
      <c r="AB8" s="350" t="s">
        <v>1289</v>
      </c>
      <c r="AC8" s="347"/>
      <c r="AD8" s="351" t="s">
        <v>1063</v>
      </c>
      <c r="AE8" s="260">
        <v>0</v>
      </c>
      <c r="AF8" s="260">
        <v>0</v>
      </c>
      <c r="AG8" s="260">
        <v>0</v>
      </c>
      <c r="AH8" s="260">
        <v>0</v>
      </c>
      <c r="AI8" s="260">
        <v>0</v>
      </c>
      <c r="AJ8" s="260">
        <v>0</v>
      </c>
      <c r="AK8" s="359"/>
      <c r="AL8" s="359"/>
    </row>
    <row r="9" spans="1:38" ht="19.5" customHeight="1">
      <c r="A9" s="18" t="s">
        <v>74</v>
      </c>
      <c r="B9" s="422" t="s">
        <v>89</v>
      </c>
      <c r="C9" s="1104"/>
      <c r="D9" s="462" t="s">
        <v>2465</v>
      </c>
      <c r="E9" s="458">
        <v>3</v>
      </c>
      <c r="F9" s="463" t="s">
        <v>1225</v>
      </c>
      <c r="G9" s="929">
        <v>0</v>
      </c>
      <c r="H9" s="926">
        <v>0</v>
      </c>
      <c r="I9" s="1036"/>
      <c r="J9" s="926">
        <v>0</v>
      </c>
      <c r="K9" s="926">
        <v>0</v>
      </c>
      <c r="L9" s="1036"/>
      <c r="M9" s="533">
        <f>SUM(G9:H9,J9:K9)</f>
        <v>0</v>
      </c>
      <c r="N9" s="1039"/>
      <c r="O9" s="326"/>
      <c r="AA9" s="349" t="s">
        <v>543</v>
      </c>
      <c r="AB9" s="352" t="s">
        <v>1290</v>
      </c>
      <c r="AC9" s="347"/>
      <c r="AE9" s="260">
        <v>0</v>
      </c>
      <c r="AF9" s="260">
        <v>0</v>
      </c>
      <c r="AG9" s="260"/>
      <c r="AH9" s="260">
        <v>0</v>
      </c>
      <c r="AI9" s="260">
        <v>0</v>
      </c>
      <c r="AJ9" s="260"/>
      <c r="AK9" s="359">
        <f>SUM(AE9:AF9,AH9:AI9)</f>
        <v>0</v>
      </c>
      <c r="AL9" s="359"/>
    </row>
    <row r="10" spans="1:38" ht="19.5" customHeight="1" thickBot="1">
      <c r="A10" s="18" t="s">
        <v>75</v>
      </c>
      <c r="B10" s="422" t="s">
        <v>89</v>
      </c>
      <c r="C10" s="1105"/>
      <c r="D10" s="464" t="s">
        <v>2466</v>
      </c>
      <c r="E10" s="465">
        <v>4</v>
      </c>
      <c r="F10" s="457" t="s">
        <v>1226</v>
      </c>
      <c r="G10" s="932"/>
      <c r="H10" s="923">
        <v>0</v>
      </c>
      <c r="I10" s="923">
        <v>0</v>
      </c>
      <c r="J10" s="932"/>
      <c r="K10" s="923">
        <v>0</v>
      </c>
      <c r="L10" s="923">
        <v>0</v>
      </c>
      <c r="M10" s="932"/>
      <c r="N10" s="534">
        <f>SUM(H10:I10,K10:L10)</f>
        <v>0</v>
      </c>
      <c r="O10" s="326"/>
      <c r="AA10" s="349" t="s">
        <v>452</v>
      </c>
      <c r="AC10" s="347"/>
      <c r="AD10" s="347"/>
      <c r="AE10" s="261"/>
      <c r="AF10" s="261">
        <v>0</v>
      </c>
      <c r="AG10" s="261">
        <v>0</v>
      </c>
      <c r="AH10" s="261"/>
      <c r="AI10" s="261">
        <v>0</v>
      </c>
      <c r="AJ10" s="261">
        <v>0</v>
      </c>
      <c r="AK10" s="360"/>
      <c r="AL10" s="360">
        <f>SUM(AF10:AG10,AI10:AJ10)</f>
        <v>0</v>
      </c>
    </row>
    <row r="11" spans="1:38" ht="19.5" customHeight="1" thickTop="1">
      <c r="A11" s="18" t="s">
        <v>73</v>
      </c>
      <c r="B11" s="422" t="s">
        <v>76</v>
      </c>
      <c r="C11" s="1103" t="s">
        <v>2228</v>
      </c>
      <c r="D11" s="467" t="s">
        <v>2464</v>
      </c>
      <c r="E11" s="458">
        <v>5</v>
      </c>
      <c r="F11" s="459" t="s">
        <v>1293</v>
      </c>
      <c r="G11" s="926">
        <v>0</v>
      </c>
      <c r="H11" s="926">
        <v>0</v>
      </c>
      <c r="I11" s="929">
        <v>0</v>
      </c>
      <c r="J11" s="926">
        <v>0</v>
      </c>
      <c r="K11" s="926">
        <v>0</v>
      </c>
      <c r="L11" s="929">
        <v>0</v>
      </c>
      <c r="M11" s="875"/>
      <c r="N11" s="877"/>
      <c r="O11" s="326"/>
      <c r="AA11" s="349" t="s">
        <v>100</v>
      </c>
      <c r="AE11" s="260">
        <v>0</v>
      </c>
      <c r="AF11" s="260">
        <v>0</v>
      </c>
      <c r="AG11" s="260">
        <v>0</v>
      </c>
      <c r="AH11" s="260">
        <v>0</v>
      </c>
      <c r="AI11" s="260">
        <v>0</v>
      </c>
      <c r="AJ11" s="260">
        <v>0</v>
      </c>
      <c r="AK11" s="359"/>
      <c r="AL11" s="359"/>
    </row>
    <row r="12" spans="1:38" ht="19.5" customHeight="1">
      <c r="A12" s="18" t="s">
        <v>1307</v>
      </c>
      <c r="B12" s="422" t="s">
        <v>76</v>
      </c>
      <c r="C12" s="1104"/>
      <c r="D12" s="467" t="s">
        <v>2464</v>
      </c>
      <c r="E12" s="458">
        <v>6</v>
      </c>
      <c r="F12" s="461" t="str">
        <f>TJNCV</f>
        <v>TJ (NCV)</v>
      </c>
      <c r="G12" s="915">
        <v>0</v>
      </c>
      <c r="H12" s="915">
        <v>0</v>
      </c>
      <c r="I12" s="921">
        <v>0</v>
      </c>
      <c r="J12" s="915">
        <v>0</v>
      </c>
      <c r="K12" s="915">
        <v>0</v>
      </c>
      <c r="L12" s="919">
        <v>0</v>
      </c>
      <c r="M12" s="1036"/>
      <c r="N12" s="1039"/>
      <c r="O12" s="326"/>
      <c r="AA12" s="964" t="s">
        <v>1185</v>
      </c>
      <c r="AE12" s="260">
        <v>0</v>
      </c>
      <c r="AF12" s="260">
        <v>0</v>
      </c>
      <c r="AG12" s="260">
        <v>0</v>
      </c>
      <c r="AH12" s="260">
        <v>0</v>
      </c>
      <c r="AI12" s="260">
        <v>0</v>
      </c>
      <c r="AJ12" s="260">
        <v>0</v>
      </c>
      <c r="AK12" s="359"/>
      <c r="AL12" s="359"/>
    </row>
    <row r="13" spans="1:38" ht="19.5" customHeight="1">
      <c r="A13" s="18" t="s">
        <v>74</v>
      </c>
      <c r="B13" s="422" t="s">
        <v>76</v>
      </c>
      <c r="C13" s="1104"/>
      <c r="D13" s="462" t="s">
        <v>2465</v>
      </c>
      <c r="E13" s="458">
        <v>7</v>
      </c>
      <c r="F13" s="463" t="s">
        <v>1225</v>
      </c>
      <c r="G13" s="915">
        <v>0</v>
      </c>
      <c r="H13" s="1037">
        <v>0</v>
      </c>
      <c r="I13" s="1036"/>
      <c r="J13" s="1038">
        <v>0</v>
      </c>
      <c r="K13" s="919">
        <v>0</v>
      </c>
      <c r="L13" s="1036"/>
      <c r="M13" s="533">
        <f>SUM(G13:H13,J13:K13)</f>
        <v>0</v>
      </c>
      <c r="N13" s="1039"/>
      <c r="O13" s="326"/>
      <c r="AA13" s="654" t="s">
        <v>1227</v>
      </c>
      <c r="AE13" s="260">
        <v>0</v>
      </c>
      <c r="AF13" s="260">
        <v>0</v>
      </c>
      <c r="AG13" s="260"/>
      <c r="AH13" s="260">
        <v>0</v>
      </c>
      <c r="AI13" s="260">
        <v>0</v>
      </c>
      <c r="AJ13" s="260"/>
      <c r="AK13" s="359">
        <f>SUM(AE13:AF13,AH13:AI13)</f>
        <v>0</v>
      </c>
      <c r="AL13" s="359"/>
    </row>
    <row r="14" spans="1:38" ht="19.5" customHeight="1" thickBot="1">
      <c r="A14" s="18" t="s">
        <v>75</v>
      </c>
      <c r="B14" s="422" t="s">
        <v>76</v>
      </c>
      <c r="C14" s="1105"/>
      <c r="D14" s="464" t="s">
        <v>2466</v>
      </c>
      <c r="E14" s="465">
        <v>8</v>
      </c>
      <c r="F14" s="457" t="s">
        <v>1226</v>
      </c>
      <c r="G14" s="932"/>
      <c r="H14" s="930">
        <v>0</v>
      </c>
      <c r="I14" s="1035">
        <v>0</v>
      </c>
      <c r="J14" s="932"/>
      <c r="K14" s="930">
        <v>0</v>
      </c>
      <c r="L14" s="930">
        <v>0</v>
      </c>
      <c r="M14" s="932"/>
      <c r="N14" s="534">
        <f>SUM(H14:I14,K14:L14)</f>
        <v>0</v>
      </c>
      <c r="O14" s="326"/>
      <c r="AA14" s="654" t="s">
        <v>561</v>
      </c>
      <c r="AE14" s="260"/>
      <c r="AF14" s="260">
        <v>0</v>
      </c>
      <c r="AG14" s="260">
        <v>0</v>
      </c>
      <c r="AH14" s="260"/>
      <c r="AI14" s="260">
        <v>0</v>
      </c>
      <c r="AJ14" s="260">
        <v>0</v>
      </c>
      <c r="AK14" s="359"/>
      <c r="AL14" s="359">
        <f>SUM(AF14:AG14,AI14:AJ14)</f>
        <v>0</v>
      </c>
    </row>
    <row r="15" spans="1:38" ht="19.5" customHeight="1" thickTop="1">
      <c r="A15" s="18" t="s">
        <v>73</v>
      </c>
      <c r="B15" s="422" t="s">
        <v>542</v>
      </c>
      <c r="C15" s="1106" t="s">
        <v>2467</v>
      </c>
      <c r="D15" s="467" t="s">
        <v>2464</v>
      </c>
      <c r="E15" s="458">
        <v>9</v>
      </c>
      <c r="F15" s="459" t="s">
        <v>1293</v>
      </c>
      <c r="G15" s="926">
        <v>0</v>
      </c>
      <c r="H15" s="926">
        <v>0</v>
      </c>
      <c r="I15" s="929">
        <v>0</v>
      </c>
      <c r="J15" s="926">
        <v>0</v>
      </c>
      <c r="K15" s="926">
        <v>0</v>
      </c>
      <c r="L15" s="929">
        <v>0</v>
      </c>
      <c r="M15" s="875"/>
      <c r="N15" s="876"/>
      <c r="O15" s="326"/>
      <c r="AA15" s="964" t="s">
        <v>622</v>
      </c>
      <c r="AE15" s="259">
        <v>0</v>
      </c>
      <c r="AF15" s="259">
        <v>0</v>
      </c>
      <c r="AG15" s="259">
        <v>0</v>
      </c>
      <c r="AH15" s="259">
        <v>0</v>
      </c>
      <c r="AI15" s="259">
        <v>0</v>
      </c>
      <c r="AJ15" s="259">
        <v>0</v>
      </c>
      <c r="AK15" s="357"/>
      <c r="AL15" s="357"/>
    </row>
    <row r="16" spans="1:38" ht="19.5" customHeight="1">
      <c r="A16" s="18" t="s">
        <v>1307</v>
      </c>
      <c r="B16" s="422" t="s">
        <v>542</v>
      </c>
      <c r="C16" s="1107"/>
      <c r="D16" s="467" t="s">
        <v>2464</v>
      </c>
      <c r="E16" s="458">
        <v>10</v>
      </c>
      <c r="F16" s="461" t="str">
        <f>TJNCV</f>
        <v>TJ (NCV)</v>
      </c>
      <c r="G16" s="915">
        <v>0</v>
      </c>
      <c r="H16" s="915">
        <v>0</v>
      </c>
      <c r="I16" s="919">
        <v>0</v>
      </c>
      <c r="J16" s="915">
        <v>0</v>
      </c>
      <c r="K16" s="915">
        <v>0</v>
      </c>
      <c r="L16" s="919">
        <v>0</v>
      </c>
      <c r="M16" s="875"/>
      <c r="N16" s="877"/>
      <c r="O16" s="326"/>
      <c r="AA16" s="964" t="s">
        <v>449</v>
      </c>
      <c r="AE16" s="260">
        <v>0</v>
      </c>
      <c r="AF16" s="260">
        <v>0</v>
      </c>
      <c r="AG16" s="260">
        <v>0</v>
      </c>
      <c r="AH16" s="260">
        <v>0</v>
      </c>
      <c r="AI16" s="260">
        <v>0</v>
      </c>
      <c r="AJ16" s="260">
        <v>0</v>
      </c>
      <c r="AK16" s="359"/>
      <c r="AL16" s="359"/>
    </row>
    <row r="17" spans="1:38" ht="19.5" customHeight="1">
      <c r="A17" s="18" t="s">
        <v>74</v>
      </c>
      <c r="B17" s="422" t="s">
        <v>542</v>
      </c>
      <c r="C17" s="1107"/>
      <c r="D17" s="462" t="s">
        <v>2465</v>
      </c>
      <c r="E17" s="458">
        <v>11</v>
      </c>
      <c r="F17" s="463" t="s">
        <v>1225</v>
      </c>
      <c r="G17" s="915">
        <v>0</v>
      </c>
      <c r="H17" s="919">
        <v>0</v>
      </c>
      <c r="I17" s="931"/>
      <c r="J17" s="915">
        <v>0</v>
      </c>
      <c r="K17" s="919">
        <v>0</v>
      </c>
      <c r="L17" s="931"/>
      <c r="M17" s="533">
        <f>SUM(G17:H17,J17:K17)</f>
        <v>0</v>
      </c>
      <c r="N17" s="877"/>
      <c r="O17" s="326"/>
      <c r="AA17" s="964" t="s">
        <v>450</v>
      </c>
      <c r="AE17" s="260">
        <v>0</v>
      </c>
      <c r="AF17" s="260">
        <v>0</v>
      </c>
      <c r="AG17" s="260"/>
      <c r="AH17" s="260">
        <v>0</v>
      </c>
      <c r="AI17" s="260">
        <v>0</v>
      </c>
      <c r="AJ17" s="260"/>
      <c r="AK17" s="359">
        <f>SUM(AE17:AF17,AH17:AI17)</f>
        <v>0</v>
      </c>
      <c r="AL17" s="359"/>
    </row>
    <row r="18" spans="1:38" ht="19.5" customHeight="1" thickBot="1">
      <c r="A18" s="18" t="s">
        <v>75</v>
      </c>
      <c r="B18" s="422" t="s">
        <v>542</v>
      </c>
      <c r="C18" s="1108"/>
      <c r="D18" s="464" t="s">
        <v>2466</v>
      </c>
      <c r="E18" s="465">
        <v>12</v>
      </c>
      <c r="F18" s="457" t="s">
        <v>1226</v>
      </c>
      <c r="G18" s="932"/>
      <c r="H18" s="930">
        <v>0</v>
      </c>
      <c r="I18" s="930">
        <v>0</v>
      </c>
      <c r="J18" s="932"/>
      <c r="K18" s="930">
        <v>0</v>
      </c>
      <c r="L18" s="930">
        <v>0</v>
      </c>
      <c r="M18" s="874"/>
      <c r="N18" s="534">
        <f>SUM(H18:I18,K18:L18)</f>
        <v>0</v>
      </c>
      <c r="O18" s="326"/>
      <c r="AA18" s="964" t="s">
        <v>81</v>
      </c>
      <c r="AE18" s="261"/>
      <c r="AF18" s="261">
        <v>0</v>
      </c>
      <c r="AG18" s="261">
        <v>0</v>
      </c>
      <c r="AH18" s="261"/>
      <c r="AI18" s="261">
        <v>0</v>
      </c>
      <c r="AJ18" s="261">
        <v>0</v>
      </c>
      <c r="AK18" s="360"/>
      <c r="AL18" s="360">
        <f>SUM(AF18:AG18,AI18:AJ18)</f>
        <v>0</v>
      </c>
    </row>
    <row r="19" spans="1:38" ht="19.5" customHeight="1" thickTop="1">
      <c r="A19" s="18" t="s">
        <v>73</v>
      </c>
      <c r="B19" s="422" t="s">
        <v>77</v>
      </c>
      <c r="C19" s="1106" t="s">
        <v>2230</v>
      </c>
      <c r="D19" s="467" t="s">
        <v>2464</v>
      </c>
      <c r="E19" s="458">
        <v>13</v>
      </c>
      <c r="F19" s="459" t="s">
        <v>1293</v>
      </c>
      <c r="G19" s="926">
        <v>0</v>
      </c>
      <c r="H19" s="926">
        <v>0</v>
      </c>
      <c r="I19" s="929">
        <v>0</v>
      </c>
      <c r="J19" s="926">
        <v>0</v>
      </c>
      <c r="K19" s="926">
        <v>0</v>
      </c>
      <c r="L19" s="929">
        <v>0</v>
      </c>
      <c r="M19" s="875"/>
      <c r="N19" s="876"/>
      <c r="O19" s="326"/>
      <c r="AA19" s="964" t="s">
        <v>772</v>
      </c>
      <c r="AE19" s="260">
        <v>0</v>
      </c>
      <c r="AF19" s="260">
        <v>0</v>
      </c>
      <c r="AG19" s="260">
        <v>0</v>
      </c>
      <c r="AH19" s="260">
        <v>0</v>
      </c>
      <c r="AI19" s="260">
        <v>0</v>
      </c>
      <c r="AJ19" s="260">
        <v>0</v>
      </c>
      <c r="AK19" s="359"/>
      <c r="AL19" s="359"/>
    </row>
    <row r="20" spans="1:38" ht="19.5" customHeight="1">
      <c r="A20" s="18" t="s">
        <v>1307</v>
      </c>
      <c r="B20" s="422" t="s">
        <v>77</v>
      </c>
      <c r="C20" s="1107"/>
      <c r="D20" s="467" t="s">
        <v>2464</v>
      </c>
      <c r="E20" s="458">
        <v>14</v>
      </c>
      <c r="F20" s="461" t="str">
        <f>TJNCV</f>
        <v>TJ (NCV)</v>
      </c>
      <c r="G20" s="915">
        <v>0</v>
      </c>
      <c r="H20" s="915">
        <v>0</v>
      </c>
      <c r="I20" s="919">
        <v>0</v>
      </c>
      <c r="J20" s="915">
        <v>0</v>
      </c>
      <c r="K20" s="915">
        <v>0</v>
      </c>
      <c r="L20" s="919">
        <v>0</v>
      </c>
      <c r="M20" s="875"/>
      <c r="N20" s="877"/>
      <c r="O20" s="326"/>
      <c r="AA20" s="964" t="s">
        <v>623</v>
      </c>
      <c r="AE20" s="260">
        <v>0</v>
      </c>
      <c r="AF20" s="260">
        <v>0</v>
      </c>
      <c r="AG20" s="260">
        <v>0</v>
      </c>
      <c r="AH20" s="260">
        <v>0</v>
      </c>
      <c r="AI20" s="260">
        <v>0</v>
      </c>
      <c r="AJ20" s="260">
        <v>0</v>
      </c>
      <c r="AK20" s="359"/>
      <c r="AL20" s="359"/>
    </row>
    <row r="21" spans="1:38" ht="19.5" customHeight="1">
      <c r="A21" s="18" t="s">
        <v>74</v>
      </c>
      <c r="B21" s="422" t="s">
        <v>77</v>
      </c>
      <c r="C21" s="1107"/>
      <c r="D21" s="462" t="s">
        <v>2465</v>
      </c>
      <c r="E21" s="458">
        <v>15</v>
      </c>
      <c r="F21" s="463" t="s">
        <v>1225</v>
      </c>
      <c r="G21" s="915">
        <v>0</v>
      </c>
      <c r="H21" s="919">
        <v>0</v>
      </c>
      <c r="I21" s="931"/>
      <c r="J21" s="915">
        <v>0</v>
      </c>
      <c r="K21" s="919">
        <v>0</v>
      </c>
      <c r="L21" s="931"/>
      <c r="M21" s="533">
        <f>SUM(G21:H21,J21:K21)</f>
        <v>0</v>
      </c>
      <c r="N21" s="877"/>
      <c r="O21" s="326"/>
      <c r="AA21" s="964" t="s">
        <v>448</v>
      </c>
      <c r="AE21" s="260">
        <v>0</v>
      </c>
      <c r="AF21" s="260">
        <v>0</v>
      </c>
      <c r="AG21" s="260"/>
      <c r="AH21" s="260">
        <v>0</v>
      </c>
      <c r="AI21" s="260">
        <v>0</v>
      </c>
      <c r="AJ21" s="260"/>
      <c r="AK21" s="359">
        <f>SUM(AE21:AF21,AH21:AI21)</f>
        <v>0</v>
      </c>
      <c r="AL21" s="359"/>
    </row>
    <row r="22" spans="1:38" ht="19.5" customHeight="1" thickBot="1">
      <c r="A22" s="18" t="s">
        <v>75</v>
      </c>
      <c r="B22" s="422" t="s">
        <v>77</v>
      </c>
      <c r="C22" s="1108"/>
      <c r="D22" s="464" t="s">
        <v>2466</v>
      </c>
      <c r="E22" s="465">
        <v>16</v>
      </c>
      <c r="F22" s="457" t="s">
        <v>1226</v>
      </c>
      <c r="G22" s="932"/>
      <c r="H22" s="930">
        <v>0</v>
      </c>
      <c r="I22" s="930">
        <v>0</v>
      </c>
      <c r="J22" s="932"/>
      <c r="K22" s="930">
        <v>0</v>
      </c>
      <c r="L22" s="930">
        <v>0</v>
      </c>
      <c r="M22" s="874"/>
      <c r="N22" s="534">
        <f>SUM(H22:I22,K22:L22)</f>
        <v>0</v>
      </c>
      <c r="O22" s="326"/>
      <c r="AA22" s="964" t="s">
        <v>451</v>
      </c>
      <c r="AE22" s="260"/>
      <c r="AF22" s="260">
        <v>0</v>
      </c>
      <c r="AG22" s="260">
        <v>0</v>
      </c>
      <c r="AH22" s="260"/>
      <c r="AI22" s="260">
        <v>0</v>
      </c>
      <c r="AJ22" s="260">
        <v>0</v>
      </c>
      <c r="AK22" s="359"/>
      <c r="AL22" s="359">
        <f>SUM(AF22:AG22,AI22:AJ22)</f>
        <v>0</v>
      </c>
    </row>
    <row r="23" spans="1:38" ht="19.5" customHeight="1" thickTop="1">
      <c r="A23" s="18" t="s">
        <v>73</v>
      </c>
      <c r="B23" s="422" t="s">
        <v>100</v>
      </c>
      <c r="C23" s="1106" t="s">
        <v>2468</v>
      </c>
      <c r="D23" s="467" t="s">
        <v>2464</v>
      </c>
      <c r="E23" s="458">
        <v>17</v>
      </c>
      <c r="F23" s="459" t="s">
        <v>1293</v>
      </c>
      <c r="G23" s="926">
        <v>0</v>
      </c>
      <c r="H23" s="926">
        <v>0</v>
      </c>
      <c r="I23" s="929">
        <v>0</v>
      </c>
      <c r="J23" s="926">
        <v>0</v>
      </c>
      <c r="K23" s="926">
        <v>0</v>
      </c>
      <c r="L23" s="929">
        <v>0</v>
      </c>
      <c r="M23" s="875"/>
      <c r="N23" s="876"/>
      <c r="O23" s="326"/>
      <c r="AA23" s="964" t="s">
        <v>773</v>
      </c>
      <c r="AE23" s="259">
        <v>0</v>
      </c>
      <c r="AF23" s="259">
        <v>0</v>
      </c>
      <c r="AG23" s="259">
        <v>0</v>
      </c>
      <c r="AH23" s="259">
        <v>0</v>
      </c>
      <c r="AI23" s="259">
        <v>0</v>
      </c>
      <c r="AJ23" s="259">
        <v>0</v>
      </c>
      <c r="AK23" s="357"/>
      <c r="AL23" s="357"/>
    </row>
    <row r="24" spans="1:38" ht="19.5" customHeight="1">
      <c r="A24" s="18" t="s">
        <v>1307</v>
      </c>
      <c r="B24" s="422" t="s">
        <v>100</v>
      </c>
      <c r="C24" s="1107"/>
      <c r="D24" s="467" t="s">
        <v>2464</v>
      </c>
      <c r="E24" s="458">
        <v>18</v>
      </c>
      <c r="F24" s="461" t="str">
        <f>TJNCV</f>
        <v>TJ (NCV)</v>
      </c>
      <c r="G24" s="915">
        <v>0</v>
      </c>
      <c r="H24" s="915">
        <v>0</v>
      </c>
      <c r="I24" s="919">
        <v>0</v>
      </c>
      <c r="J24" s="915">
        <v>0</v>
      </c>
      <c r="K24" s="915">
        <v>0</v>
      </c>
      <c r="L24" s="919">
        <v>0</v>
      </c>
      <c r="M24" s="875"/>
      <c r="N24" s="877"/>
      <c r="O24" s="326"/>
      <c r="AA24" s="965" t="s">
        <v>767</v>
      </c>
      <c r="AE24" s="260">
        <v>0</v>
      </c>
      <c r="AF24" s="260">
        <v>0</v>
      </c>
      <c r="AG24" s="260">
        <v>0</v>
      </c>
      <c r="AH24" s="260">
        <v>0</v>
      </c>
      <c r="AI24" s="260">
        <v>0</v>
      </c>
      <c r="AJ24" s="260">
        <v>0</v>
      </c>
      <c r="AK24" s="359"/>
      <c r="AL24" s="359"/>
    </row>
    <row r="25" spans="1:38" ht="19.5" customHeight="1">
      <c r="A25" s="18" t="s">
        <v>74</v>
      </c>
      <c r="B25" s="422" t="s">
        <v>100</v>
      </c>
      <c r="C25" s="1107"/>
      <c r="D25" s="462" t="s">
        <v>2465</v>
      </c>
      <c r="E25" s="458">
        <v>19</v>
      </c>
      <c r="F25" s="463" t="s">
        <v>1225</v>
      </c>
      <c r="G25" s="915">
        <v>0</v>
      </c>
      <c r="H25" s="919">
        <v>0</v>
      </c>
      <c r="I25" s="931"/>
      <c r="J25" s="915">
        <v>0</v>
      </c>
      <c r="K25" s="919">
        <v>0</v>
      </c>
      <c r="L25" s="931"/>
      <c r="M25" s="533">
        <f>SUM(G25:H25,J25:K25)</f>
        <v>0</v>
      </c>
      <c r="N25" s="877"/>
      <c r="O25" s="326"/>
      <c r="AE25" s="260">
        <v>0</v>
      </c>
      <c r="AF25" s="260">
        <v>0</v>
      </c>
      <c r="AG25" s="260"/>
      <c r="AH25" s="260">
        <v>0</v>
      </c>
      <c r="AI25" s="260">
        <v>0</v>
      </c>
      <c r="AJ25" s="260"/>
      <c r="AK25" s="359">
        <f>SUM(AE25:AF25,AH25:AI25)</f>
        <v>0</v>
      </c>
      <c r="AL25" s="359"/>
    </row>
    <row r="26" spans="1:38" ht="19.5" customHeight="1" thickBot="1">
      <c r="A26" s="18" t="s">
        <v>75</v>
      </c>
      <c r="B26" s="422" t="s">
        <v>100</v>
      </c>
      <c r="C26" s="1108"/>
      <c r="D26" s="464" t="s">
        <v>2466</v>
      </c>
      <c r="E26" s="465">
        <v>20</v>
      </c>
      <c r="F26" s="457" t="s">
        <v>1226</v>
      </c>
      <c r="G26" s="932"/>
      <c r="H26" s="930">
        <v>0</v>
      </c>
      <c r="I26" s="930">
        <v>0</v>
      </c>
      <c r="J26" s="932"/>
      <c r="K26" s="930">
        <v>0</v>
      </c>
      <c r="L26" s="930">
        <v>0</v>
      </c>
      <c r="M26" s="874"/>
      <c r="N26" s="534">
        <f>SUM(H26:I26,K26:L26)</f>
        <v>0</v>
      </c>
      <c r="O26" s="326"/>
      <c r="AE26" s="261"/>
      <c r="AF26" s="261">
        <v>0</v>
      </c>
      <c r="AG26" s="261">
        <v>0</v>
      </c>
      <c r="AH26" s="261"/>
      <c r="AI26" s="261">
        <v>0</v>
      </c>
      <c r="AJ26" s="261">
        <v>0</v>
      </c>
      <c r="AK26" s="360"/>
      <c r="AL26" s="360">
        <f>SUM(AF26:AG26,AI26:AJ26)</f>
        <v>0</v>
      </c>
    </row>
    <row r="27" spans="1:38" ht="19.5" customHeight="1" thickTop="1">
      <c r="A27" s="18" t="s">
        <v>73</v>
      </c>
      <c r="B27" s="422" t="s">
        <v>78</v>
      </c>
      <c r="C27" s="1106" t="s">
        <v>2232</v>
      </c>
      <c r="D27" s="467" t="s">
        <v>2464</v>
      </c>
      <c r="E27" s="733">
        <v>21</v>
      </c>
      <c r="F27" s="459" t="s">
        <v>1293</v>
      </c>
      <c r="G27" s="926">
        <v>0</v>
      </c>
      <c r="H27" s="926">
        <v>0</v>
      </c>
      <c r="I27" s="929">
        <v>0</v>
      </c>
      <c r="J27" s="926">
        <v>0</v>
      </c>
      <c r="K27" s="926">
        <v>0</v>
      </c>
      <c r="L27" s="929">
        <v>0</v>
      </c>
      <c r="M27" s="875"/>
      <c r="N27" s="876"/>
      <c r="O27" s="326"/>
      <c r="AE27" s="259">
        <v>0</v>
      </c>
      <c r="AF27" s="259">
        <v>0</v>
      </c>
      <c r="AG27" s="259">
        <v>0</v>
      </c>
      <c r="AH27" s="259">
        <v>0</v>
      </c>
      <c r="AI27" s="259">
        <v>0</v>
      </c>
      <c r="AJ27" s="259">
        <v>0</v>
      </c>
      <c r="AK27" s="357"/>
      <c r="AL27" s="357"/>
    </row>
    <row r="28" spans="1:38" ht="19.5" customHeight="1">
      <c r="A28" s="18" t="s">
        <v>1307</v>
      </c>
      <c r="B28" s="422" t="s">
        <v>78</v>
      </c>
      <c r="C28" s="1107"/>
      <c r="D28" s="467" t="s">
        <v>2464</v>
      </c>
      <c r="E28" s="733">
        <v>22</v>
      </c>
      <c r="F28" s="461" t="str">
        <f>TJNCV</f>
        <v>TJ (NCV)</v>
      </c>
      <c r="G28" s="915">
        <v>0</v>
      </c>
      <c r="H28" s="915">
        <v>0</v>
      </c>
      <c r="I28" s="919">
        <v>0</v>
      </c>
      <c r="J28" s="915">
        <v>0</v>
      </c>
      <c r="K28" s="915">
        <v>0</v>
      </c>
      <c r="L28" s="919">
        <v>0</v>
      </c>
      <c r="M28" s="875"/>
      <c r="N28" s="877"/>
      <c r="O28" s="326"/>
      <c r="AE28" s="260">
        <v>0</v>
      </c>
      <c r="AF28" s="260">
        <v>0</v>
      </c>
      <c r="AG28" s="260">
        <v>0</v>
      </c>
      <c r="AH28" s="260">
        <v>0</v>
      </c>
      <c r="AI28" s="260">
        <v>0</v>
      </c>
      <c r="AJ28" s="260">
        <v>0</v>
      </c>
      <c r="AK28" s="359"/>
      <c r="AL28" s="359"/>
    </row>
    <row r="29" spans="1:38" ht="19.5" customHeight="1">
      <c r="A29" s="18" t="s">
        <v>74</v>
      </c>
      <c r="B29" s="422" t="s">
        <v>78</v>
      </c>
      <c r="C29" s="1107"/>
      <c r="D29" s="462" t="s">
        <v>2465</v>
      </c>
      <c r="E29" s="733">
        <v>23</v>
      </c>
      <c r="F29" s="463" t="s">
        <v>1225</v>
      </c>
      <c r="G29" s="915">
        <v>0</v>
      </c>
      <c r="H29" s="919">
        <v>0</v>
      </c>
      <c r="I29" s="931"/>
      <c r="J29" s="915">
        <v>0</v>
      </c>
      <c r="K29" s="919">
        <v>0</v>
      </c>
      <c r="L29" s="931"/>
      <c r="M29" s="533">
        <f>SUM(G29:H29,J29:K29)</f>
        <v>0</v>
      </c>
      <c r="N29" s="877"/>
      <c r="O29" s="326"/>
      <c r="AE29" s="260">
        <v>0</v>
      </c>
      <c r="AF29" s="260">
        <v>0</v>
      </c>
      <c r="AG29" s="260"/>
      <c r="AH29" s="260">
        <v>0</v>
      </c>
      <c r="AI29" s="260">
        <v>0</v>
      </c>
      <c r="AJ29" s="260"/>
      <c r="AK29" s="359">
        <f>SUM(AE29:AF29,AH29:AI29)</f>
        <v>0</v>
      </c>
      <c r="AL29" s="359"/>
    </row>
    <row r="30" spans="1:38" ht="19.5" customHeight="1" thickBot="1">
      <c r="A30" s="18" t="s">
        <v>75</v>
      </c>
      <c r="B30" s="422" t="s">
        <v>78</v>
      </c>
      <c r="C30" s="1108"/>
      <c r="D30" s="464" t="s">
        <v>2466</v>
      </c>
      <c r="E30" s="734">
        <v>24</v>
      </c>
      <c r="F30" s="457" t="s">
        <v>1226</v>
      </c>
      <c r="G30" s="932"/>
      <c r="H30" s="930">
        <v>0</v>
      </c>
      <c r="I30" s="930">
        <v>0</v>
      </c>
      <c r="J30" s="932"/>
      <c r="K30" s="930">
        <v>0</v>
      </c>
      <c r="L30" s="930">
        <v>0</v>
      </c>
      <c r="M30" s="874"/>
      <c r="N30" s="534">
        <f>SUM(H30:I30,K30:L30)</f>
        <v>0</v>
      </c>
      <c r="O30" s="326"/>
      <c r="AE30" s="261"/>
      <c r="AF30" s="261">
        <v>0</v>
      </c>
      <c r="AG30" s="261">
        <v>0</v>
      </c>
      <c r="AH30" s="261"/>
      <c r="AI30" s="261">
        <v>0</v>
      </c>
      <c r="AJ30" s="261">
        <v>0</v>
      </c>
      <c r="AK30" s="360"/>
      <c r="AL30" s="360">
        <f>SUM(AF30:AG30,AI30:AJ30)</f>
        <v>0</v>
      </c>
    </row>
    <row r="31" spans="1:38" ht="19.5" customHeight="1" thickTop="1">
      <c r="A31" s="18" t="s">
        <v>73</v>
      </c>
      <c r="B31" s="422" t="s">
        <v>79</v>
      </c>
      <c r="C31" s="1106" t="s">
        <v>2233</v>
      </c>
      <c r="D31" s="467" t="s">
        <v>2464</v>
      </c>
      <c r="E31" s="733">
        <v>25</v>
      </c>
      <c r="F31" s="459" t="s">
        <v>1293</v>
      </c>
      <c r="G31" s="926">
        <v>0</v>
      </c>
      <c r="H31" s="926">
        <v>0</v>
      </c>
      <c r="I31" s="929">
        <v>0</v>
      </c>
      <c r="J31" s="926">
        <v>0</v>
      </c>
      <c r="K31" s="926">
        <v>0</v>
      </c>
      <c r="L31" s="929">
        <v>0</v>
      </c>
      <c r="M31" s="875"/>
      <c r="N31" s="876"/>
      <c r="O31" s="326"/>
      <c r="AE31" s="260">
        <v>0</v>
      </c>
      <c r="AF31" s="260">
        <v>0</v>
      </c>
      <c r="AG31" s="260">
        <v>0</v>
      </c>
      <c r="AH31" s="260">
        <v>0</v>
      </c>
      <c r="AI31" s="260">
        <v>0</v>
      </c>
      <c r="AJ31" s="260">
        <v>0</v>
      </c>
      <c r="AK31" s="359"/>
      <c r="AL31" s="359"/>
    </row>
    <row r="32" spans="1:38" ht="19.5" customHeight="1">
      <c r="A32" s="18" t="s">
        <v>1307</v>
      </c>
      <c r="B32" s="422" t="s">
        <v>79</v>
      </c>
      <c r="C32" s="1107"/>
      <c r="D32" s="467" t="s">
        <v>2464</v>
      </c>
      <c r="E32" s="733">
        <v>26</v>
      </c>
      <c r="F32" s="461" t="str">
        <f>TJNCV</f>
        <v>TJ (NCV)</v>
      </c>
      <c r="G32" s="915">
        <v>0</v>
      </c>
      <c r="H32" s="915">
        <v>0</v>
      </c>
      <c r="I32" s="919">
        <v>0</v>
      </c>
      <c r="J32" s="915">
        <v>0</v>
      </c>
      <c r="K32" s="915">
        <v>0</v>
      </c>
      <c r="L32" s="919">
        <v>0</v>
      </c>
      <c r="M32" s="875"/>
      <c r="N32" s="877"/>
      <c r="O32" s="326"/>
      <c r="AE32" s="260">
        <v>0</v>
      </c>
      <c r="AF32" s="260">
        <v>0</v>
      </c>
      <c r="AG32" s="260">
        <v>0</v>
      </c>
      <c r="AH32" s="260">
        <v>0</v>
      </c>
      <c r="AI32" s="260">
        <v>0</v>
      </c>
      <c r="AJ32" s="260">
        <v>0</v>
      </c>
      <c r="AK32" s="359"/>
      <c r="AL32" s="359"/>
    </row>
    <row r="33" spans="1:38" ht="19.5" customHeight="1">
      <c r="A33" s="18" t="s">
        <v>74</v>
      </c>
      <c r="B33" s="422" t="s">
        <v>79</v>
      </c>
      <c r="C33" s="1107"/>
      <c r="D33" s="462" t="s">
        <v>2465</v>
      </c>
      <c r="E33" s="733">
        <v>27</v>
      </c>
      <c r="F33" s="463" t="s">
        <v>1225</v>
      </c>
      <c r="G33" s="915">
        <v>0</v>
      </c>
      <c r="H33" s="919">
        <v>0</v>
      </c>
      <c r="I33" s="931"/>
      <c r="J33" s="915">
        <v>0</v>
      </c>
      <c r="K33" s="919">
        <v>0</v>
      </c>
      <c r="L33" s="931"/>
      <c r="M33" s="533">
        <f>SUM(G33:H33,J33:K33)</f>
        <v>0</v>
      </c>
      <c r="N33" s="877"/>
      <c r="O33" s="326"/>
      <c r="AE33" s="260">
        <v>0</v>
      </c>
      <c r="AF33" s="260">
        <v>0</v>
      </c>
      <c r="AG33" s="260"/>
      <c r="AH33" s="260">
        <v>0</v>
      </c>
      <c r="AI33" s="260">
        <v>0</v>
      </c>
      <c r="AJ33" s="260"/>
      <c r="AK33" s="359">
        <f>SUM(AE33:AF33,AH33:AI33)</f>
        <v>0</v>
      </c>
      <c r="AL33" s="359"/>
    </row>
    <row r="34" spans="1:38" ht="19.5" customHeight="1" thickBot="1">
      <c r="A34" s="18" t="s">
        <v>75</v>
      </c>
      <c r="B34" s="422" t="s">
        <v>79</v>
      </c>
      <c r="C34" s="1108"/>
      <c r="D34" s="464" t="s">
        <v>2466</v>
      </c>
      <c r="E34" s="734">
        <v>28</v>
      </c>
      <c r="F34" s="457" t="s">
        <v>1226</v>
      </c>
      <c r="G34" s="932"/>
      <c r="H34" s="930">
        <v>0</v>
      </c>
      <c r="I34" s="930">
        <v>0</v>
      </c>
      <c r="J34" s="932"/>
      <c r="K34" s="930">
        <v>0</v>
      </c>
      <c r="L34" s="930">
        <v>0</v>
      </c>
      <c r="M34" s="874"/>
      <c r="N34" s="534">
        <f>SUM(H34:I34,K34:L34)</f>
        <v>0</v>
      </c>
      <c r="O34" s="326"/>
      <c r="AE34" s="260"/>
      <c r="AF34" s="260">
        <v>0</v>
      </c>
      <c r="AG34" s="260">
        <v>0</v>
      </c>
      <c r="AH34" s="260"/>
      <c r="AI34" s="260">
        <v>0</v>
      </c>
      <c r="AJ34" s="260">
        <v>0</v>
      </c>
      <c r="AK34" s="359"/>
      <c r="AL34" s="359">
        <f>SUM(AF34:AG34,AI34:AJ34)</f>
        <v>0</v>
      </c>
    </row>
    <row r="35" spans="1:38" ht="19.5" customHeight="1" thickTop="1">
      <c r="A35" s="18" t="s">
        <v>73</v>
      </c>
      <c r="B35" s="422" t="s">
        <v>80</v>
      </c>
      <c r="C35" s="1106" t="s">
        <v>2469</v>
      </c>
      <c r="D35" s="467" t="s">
        <v>2464</v>
      </c>
      <c r="E35" s="733">
        <v>29</v>
      </c>
      <c r="F35" s="459" t="s">
        <v>1293</v>
      </c>
      <c r="G35" s="926">
        <v>0</v>
      </c>
      <c r="H35" s="926">
        <v>0</v>
      </c>
      <c r="I35" s="929">
        <v>0</v>
      </c>
      <c r="J35" s="926">
        <v>0</v>
      </c>
      <c r="K35" s="926">
        <v>0</v>
      </c>
      <c r="L35" s="929">
        <v>0</v>
      </c>
      <c r="M35" s="875"/>
      <c r="N35" s="876"/>
      <c r="O35" s="326"/>
      <c r="AE35" s="259">
        <v>0</v>
      </c>
      <c r="AF35" s="259">
        <v>0</v>
      </c>
      <c r="AG35" s="259">
        <v>0</v>
      </c>
      <c r="AH35" s="259">
        <v>0</v>
      </c>
      <c r="AI35" s="259">
        <v>0</v>
      </c>
      <c r="AJ35" s="259">
        <v>0</v>
      </c>
      <c r="AK35" s="357"/>
      <c r="AL35" s="357"/>
    </row>
    <row r="36" spans="1:38" ht="19.5" customHeight="1">
      <c r="A36" s="18" t="s">
        <v>1307</v>
      </c>
      <c r="B36" s="422" t="s">
        <v>80</v>
      </c>
      <c r="C36" s="1107"/>
      <c r="D36" s="467" t="s">
        <v>2464</v>
      </c>
      <c r="E36" s="733">
        <v>30</v>
      </c>
      <c r="F36" s="461" t="str">
        <f>TJNCV</f>
        <v>TJ (NCV)</v>
      </c>
      <c r="G36" s="915">
        <v>0</v>
      </c>
      <c r="H36" s="915">
        <v>0</v>
      </c>
      <c r="I36" s="919">
        <v>0</v>
      </c>
      <c r="J36" s="915">
        <v>0</v>
      </c>
      <c r="K36" s="915">
        <v>0</v>
      </c>
      <c r="L36" s="919">
        <v>0</v>
      </c>
      <c r="M36" s="875"/>
      <c r="N36" s="877"/>
      <c r="O36" s="326"/>
      <c r="AE36" s="260">
        <v>0</v>
      </c>
      <c r="AF36" s="260">
        <v>0</v>
      </c>
      <c r="AG36" s="260">
        <v>0</v>
      </c>
      <c r="AH36" s="260">
        <v>0</v>
      </c>
      <c r="AI36" s="260">
        <v>0</v>
      </c>
      <c r="AJ36" s="260">
        <v>0</v>
      </c>
      <c r="AK36" s="359"/>
      <c r="AL36" s="359"/>
    </row>
    <row r="37" spans="1:38" ht="19.5" customHeight="1">
      <c r="A37" s="18" t="s">
        <v>74</v>
      </c>
      <c r="B37" s="422" t="s">
        <v>80</v>
      </c>
      <c r="C37" s="1107"/>
      <c r="D37" s="462" t="s">
        <v>2465</v>
      </c>
      <c r="E37" s="733">
        <v>31</v>
      </c>
      <c r="F37" s="463" t="s">
        <v>1225</v>
      </c>
      <c r="G37" s="915">
        <v>0</v>
      </c>
      <c r="H37" s="919">
        <v>0</v>
      </c>
      <c r="I37" s="931"/>
      <c r="J37" s="915">
        <v>0</v>
      </c>
      <c r="K37" s="919">
        <v>0</v>
      </c>
      <c r="L37" s="931"/>
      <c r="M37" s="533">
        <f>SUM(G37:H37,J37:K37)</f>
        <v>0</v>
      </c>
      <c r="N37" s="877"/>
      <c r="O37" s="326"/>
      <c r="AE37" s="260">
        <v>0</v>
      </c>
      <c r="AF37" s="260">
        <v>0</v>
      </c>
      <c r="AG37" s="260"/>
      <c r="AH37" s="260">
        <v>0</v>
      </c>
      <c r="AI37" s="260">
        <v>0</v>
      </c>
      <c r="AJ37" s="260"/>
      <c r="AK37" s="359">
        <f>SUM(AE37:AF37,AH37:AI37)</f>
        <v>0</v>
      </c>
      <c r="AL37" s="359"/>
    </row>
    <row r="38" spans="1:38" ht="19.5" customHeight="1" thickBot="1">
      <c r="A38" s="18" t="s">
        <v>75</v>
      </c>
      <c r="B38" s="422" t="s">
        <v>80</v>
      </c>
      <c r="C38" s="1108"/>
      <c r="D38" s="464" t="s">
        <v>2466</v>
      </c>
      <c r="E38" s="734">
        <v>32</v>
      </c>
      <c r="F38" s="457" t="s">
        <v>1226</v>
      </c>
      <c r="G38" s="932"/>
      <c r="H38" s="930">
        <v>0</v>
      </c>
      <c r="I38" s="930">
        <v>0</v>
      </c>
      <c r="J38" s="932"/>
      <c r="K38" s="930">
        <v>0</v>
      </c>
      <c r="L38" s="930">
        <v>0</v>
      </c>
      <c r="M38" s="874"/>
      <c r="N38" s="534">
        <f>SUM(H38:I38,K38:L38)</f>
        <v>0</v>
      </c>
      <c r="O38" s="326"/>
      <c r="AE38" s="261"/>
      <c r="AF38" s="261">
        <v>0</v>
      </c>
      <c r="AG38" s="261">
        <v>0</v>
      </c>
      <c r="AH38" s="261"/>
      <c r="AI38" s="261">
        <v>0</v>
      </c>
      <c r="AJ38" s="261">
        <v>0</v>
      </c>
      <c r="AK38" s="360"/>
      <c r="AL38" s="360">
        <f>SUM(AF38:AG38,AI38:AJ38)</f>
        <v>0</v>
      </c>
    </row>
    <row r="39" spans="1:38" ht="19.5" customHeight="1" thickTop="1">
      <c r="A39" s="18" t="s">
        <v>73</v>
      </c>
      <c r="B39" s="422" t="s">
        <v>621</v>
      </c>
      <c r="C39" s="1106" t="s">
        <v>2235</v>
      </c>
      <c r="D39" s="467" t="s">
        <v>2464</v>
      </c>
      <c r="E39" s="733">
        <v>33</v>
      </c>
      <c r="F39" s="459" t="s">
        <v>1293</v>
      </c>
      <c r="G39" s="926">
        <v>0</v>
      </c>
      <c r="H39" s="926">
        <v>0</v>
      </c>
      <c r="I39" s="929">
        <v>0</v>
      </c>
      <c r="J39" s="926">
        <v>0</v>
      </c>
      <c r="K39" s="926">
        <v>0</v>
      </c>
      <c r="L39" s="929">
        <v>0</v>
      </c>
      <c r="M39" s="875"/>
      <c r="N39" s="876"/>
      <c r="O39" s="326"/>
      <c r="AE39" s="260">
        <v>0</v>
      </c>
      <c r="AF39" s="260">
        <v>0</v>
      </c>
      <c r="AG39" s="260">
        <v>0</v>
      </c>
      <c r="AH39" s="260">
        <v>0</v>
      </c>
      <c r="AI39" s="260">
        <v>0</v>
      </c>
      <c r="AJ39" s="260">
        <v>0</v>
      </c>
      <c r="AK39" s="359"/>
      <c r="AL39" s="359"/>
    </row>
    <row r="40" spans="1:38" ht="19.5" customHeight="1">
      <c r="A40" s="18" t="s">
        <v>1307</v>
      </c>
      <c r="B40" s="422" t="s">
        <v>621</v>
      </c>
      <c r="C40" s="1107"/>
      <c r="D40" s="467" t="s">
        <v>2464</v>
      </c>
      <c r="E40" s="733">
        <v>34</v>
      </c>
      <c r="F40" s="461" t="str">
        <f>TJNCV</f>
        <v>TJ (NCV)</v>
      </c>
      <c r="G40" s="915">
        <v>0</v>
      </c>
      <c r="H40" s="915">
        <v>0</v>
      </c>
      <c r="I40" s="919">
        <v>0</v>
      </c>
      <c r="J40" s="915">
        <v>0</v>
      </c>
      <c r="K40" s="915">
        <v>0</v>
      </c>
      <c r="L40" s="919">
        <v>0</v>
      </c>
      <c r="M40" s="875"/>
      <c r="N40" s="877"/>
      <c r="O40" s="326"/>
      <c r="AE40" s="260">
        <v>0</v>
      </c>
      <c r="AF40" s="260">
        <v>0</v>
      </c>
      <c r="AG40" s="260">
        <v>0</v>
      </c>
      <c r="AH40" s="260">
        <v>0</v>
      </c>
      <c r="AI40" s="260">
        <v>0</v>
      </c>
      <c r="AJ40" s="260">
        <v>0</v>
      </c>
      <c r="AK40" s="359"/>
      <c r="AL40" s="359"/>
    </row>
    <row r="41" spans="1:38" ht="19.5" customHeight="1">
      <c r="A41" s="18" t="s">
        <v>74</v>
      </c>
      <c r="B41" s="422" t="s">
        <v>621</v>
      </c>
      <c r="C41" s="1107"/>
      <c r="D41" s="462" t="s">
        <v>2465</v>
      </c>
      <c r="E41" s="733">
        <v>35</v>
      </c>
      <c r="F41" s="463" t="s">
        <v>1225</v>
      </c>
      <c r="G41" s="915">
        <v>0</v>
      </c>
      <c r="H41" s="919">
        <v>0</v>
      </c>
      <c r="I41" s="931"/>
      <c r="J41" s="915">
        <v>0</v>
      </c>
      <c r="K41" s="919">
        <v>0</v>
      </c>
      <c r="L41" s="931"/>
      <c r="M41" s="533">
        <f>SUM(G41:H41,J41:K41)</f>
        <v>0</v>
      </c>
      <c r="N41" s="877"/>
      <c r="O41" s="326"/>
      <c r="AE41" s="260">
        <v>0</v>
      </c>
      <c r="AF41" s="260">
        <v>0</v>
      </c>
      <c r="AG41" s="260"/>
      <c r="AH41" s="260">
        <v>0</v>
      </c>
      <c r="AI41" s="260">
        <v>0</v>
      </c>
      <c r="AJ41" s="260"/>
      <c r="AK41" s="359">
        <f>SUM(AE41:AF41,AH41:AI41)</f>
        <v>0</v>
      </c>
      <c r="AL41" s="359"/>
    </row>
    <row r="42" spans="1:38" ht="19.5" customHeight="1" thickBot="1">
      <c r="A42" s="18" t="s">
        <v>75</v>
      </c>
      <c r="B42" s="422" t="s">
        <v>621</v>
      </c>
      <c r="C42" s="1108"/>
      <c r="D42" s="464" t="s">
        <v>2466</v>
      </c>
      <c r="E42" s="734">
        <v>36</v>
      </c>
      <c r="F42" s="457" t="s">
        <v>1226</v>
      </c>
      <c r="G42" s="932"/>
      <c r="H42" s="930">
        <v>0</v>
      </c>
      <c r="I42" s="930">
        <v>0</v>
      </c>
      <c r="J42" s="932"/>
      <c r="K42" s="930">
        <v>0</v>
      </c>
      <c r="L42" s="930">
        <v>0</v>
      </c>
      <c r="M42" s="874"/>
      <c r="N42" s="534">
        <f>SUM(H42:I42,K42:L42)</f>
        <v>0</v>
      </c>
      <c r="O42" s="326"/>
      <c r="AE42" s="260"/>
      <c r="AF42" s="260">
        <v>0</v>
      </c>
      <c r="AG42" s="260">
        <v>0</v>
      </c>
      <c r="AH42" s="260"/>
      <c r="AI42" s="260">
        <v>0</v>
      </c>
      <c r="AJ42" s="260">
        <v>0</v>
      </c>
      <c r="AK42" s="359"/>
      <c r="AL42" s="359">
        <f>SUM(AF42:AG42,AI42:AJ42)</f>
        <v>0</v>
      </c>
    </row>
    <row r="43" spans="1:38" ht="19.5" customHeight="1" thickTop="1">
      <c r="A43" s="18" t="s">
        <v>73</v>
      </c>
      <c r="B43" s="422" t="s">
        <v>81</v>
      </c>
      <c r="C43" s="1106" t="s">
        <v>2236</v>
      </c>
      <c r="D43" s="467" t="s">
        <v>2464</v>
      </c>
      <c r="E43" s="733">
        <v>37</v>
      </c>
      <c r="F43" s="459" t="s">
        <v>1293</v>
      </c>
      <c r="G43" s="926">
        <v>0</v>
      </c>
      <c r="H43" s="926">
        <v>0</v>
      </c>
      <c r="I43" s="929">
        <v>0</v>
      </c>
      <c r="J43" s="926">
        <v>0</v>
      </c>
      <c r="K43" s="926">
        <v>0</v>
      </c>
      <c r="L43" s="929">
        <v>0</v>
      </c>
      <c r="M43" s="875"/>
      <c r="N43" s="876"/>
      <c r="O43" s="326"/>
      <c r="AE43" s="259">
        <v>0</v>
      </c>
      <c r="AF43" s="259">
        <v>0</v>
      </c>
      <c r="AG43" s="259">
        <v>0</v>
      </c>
      <c r="AH43" s="259">
        <v>0</v>
      </c>
      <c r="AI43" s="259">
        <v>0</v>
      </c>
      <c r="AJ43" s="259">
        <v>0</v>
      </c>
      <c r="AK43" s="357"/>
      <c r="AL43" s="357"/>
    </row>
    <row r="44" spans="1:38" ht="19.5" customHeight="1">
      <c r="A44" s="18" t="s">
        <v>1307</v>
      </c>
      <c r="B44" s="422" t="s">
        <v>81</v>
      </c>
      <c r="C44" s="1107"/>
      <c r="D44" s="467" t="s">
        <v>2464</v>
      </c>
      <c r="E44" s="733">
        <v>38</v>
      </c>
      <c r="F44" s="461" t="str">
        <f>TJNCV</f>
        <v>TJ (NCV)</v>
      </c>
      <c r="G44" s="915">
        <v>0</v>
      </c>
      <c r="H44" s="915">
        <v>0</v>
      </c>
      <c r="I44" s="919">
        <v>0</v>
      </c>
      <c r="J44" s="915">
        <v>0</v>
      </c>
      <c r="K44" s="915">
        <v>0</v>
      </c>
      <c r="L44" s="919">
        <v>0</v>
      </c>
      <c r="M44" s="875"/>
      <c r="N44" s="877"/>
      <c r="O44" s="326"/>
      <c r="AE44" s="260">
        <v>0</v>
      </c>
      <c r="AF44" s="260">
        <v>0</v>
      </c>
      <c r="AG44" s="260">
        <v>0</v>
      </c>
      <c r="AH44" s="260">
        <v>0</v>
      </c>
      <c r="AI44" s="260">
        <v>0</v>
      </c>
      <c r="AJ44" s="260">
        <v>0</v>
      </c>
      <c r="AK44" s="359"/>
      <c r="AL44" s="359"/>
    </row>
    <row r="45" spans="1:38" ht="19.5" customHeight="1">
      <c r="A45" s="18" t="s">
        <v>74</v>
      </c>
      <c r="B45" s="422" t="s">
        <v>81</v>
      </c>
      <c r="C45" s="1107"/>
      <c r="D45" s="462" t="s">
        <v>2465</v>
      </c>
      <c r="E45" s="733">
        <v>39</v>
      </c>
      <c r="F45" s="463" t="s">
        <v>1225</v>
      </c>
      <c r="G45" s="915">
        <v>0</v>
      </c>
      <c r="H45" s="919">
        <v>0</v>
      </c>
      <c r="I45" s="931"/>
      <c r="J45" s="915">
        <v>0</v>
      </c>
      <c r="K45" s="919">
        <v>0</v>
      </c>
      <c r="L45" s="931"/>
      <c r="M45" s="533">
        <f>ROUND(SUM(G45:H45,J45:K45),0)</f>
        <v>0</v>
      </c>
      <c r="N45" s="877"/>
      <c r="O45" s="326"/>
      <c r="AE45" s="260">
        <v>0</v>
      </c>
      <c r="AF45" s="260">
        <v>0</v>
      </c>
      <c r="AG45" s="260"/>
      <c r="AH45" s="260">
        <v>0</v>
      </c>
      <c r="AI45" s="260">
        <v>0</v>
      </c>
      <c r="AJ45" s="260"/>
      <c r="AK45" s="359">
        <f>SUM(AE45:AF45,AH45:AI45)</f>
        <v>0</v>
      </c>
      <c r="AL45" s="359"/>
    </row>
    <row r="46" spans="1:38" ht="19.5" customHeight="1" thickBot="1">
      <c r="A46" s="18" t="s">
        <v>75</v>
      </c>
      <c r="B46" s="422" t="s">
        <v>81</v>
      </c>
      <c r="C46" s="1108"/>
      <c r="D46" s="464" t="s">
        <v>2466</v>
      </c>
      <c r="E46" s="734">
        <v>40</v>
      </c>
      <c r="F46" s="457" t="s">
        <v>1226</v>
      </c>
      <c r="G46" s="932"/>
      <c r="H46" s="930">
        <v>0</v>
      </c>
      <c r="I46" s="930">
        <v>0</v>
      </c>
      <c r="J46" s="932"/>
      <c r="K46" s="930">
        <v>0</v>
      </c>
      <c r="L46" s="930">
        <v>0</v>
      </c>
      <c r="M46" s="874"/>
      <c r="N46" s="534">
        <f>ROUND(SUM(H46:I46,K46:L46),0)</f>
        <v>0</v>
      </c>
      <c r="O46" s="326"/>
      <c r="AE46" s="261"/>
      <c r="AF46" s="261">
        <v>0</v>
      </c>
      <c r="AG46" s="261">
        <v>0</v>
      </c>
      <c r="AH46" s="261"/>
      <c r="AI46" s="261">
        <v>0</v>
      </c>
      <c r="AJ46" s="261">
        <v>0</v>
      </c>
      <c r="AK46" s="360"/>
      <c r="AL46" s="360">
        <f>SUM(AF46:AG46,AI46:AJ46)</f>
        <v>0</v>
      </c>
    </row>
    <row r="47" spans="1:38" ht="19.5" customHeight="1" thickTop="1">
      <c r="A47" s="18" t="s">
        <v>1308</v>
      </c>
      <c r="B47" s="422" t="s">
        <v>82</v>
      </c>
      <c r="C47" s="1106" t="s">
        <v>2470</v>
      </c>
      <c r="D47" s="467" t="s">
        <v>2464</v>
      </c>
      <c r="E47" s="733">
        <v>41</v>
      </c>
      <c r="F47" s="466" t="str">
        <f>TJGCV</f>
        <v>TJ (GCV)</v>
      </c>
      <c r="G47" s="915">
        <v>0</v>
      </c>
      <c r="H47" s="915">
        <v>0</v>
      </c>
      <c r="I47" s="919">
        <v>0</v>
      </c>
      <c r="J47" s="915">
        <v>0</v>
      </c>
      <c r="K47" s="915">
        <v>0</v>
      </c>
      <c r="L47" s="919">
        <v>0</v>
      </c>
      <c r="M47" s="875"/>
      <c r="N47" s="877"/>
      <c r="O47" s="326"/>
      <c r="AE47" s="260">
        <v>0</v>
      </c>
      <c r="AF47" s="260">
        <v>0</v>
      </c>
      <c r="AG47" s="260">
        <v>0</v>
      </c>
      <c r="AH47" s="260">
        <v>0</v>
      </c>
      <c r="AI47" s="260">
        <v>0</v>
      </c>
      <c r="AJ47" s="260">
        <v>0</v>
      </c>
      <c r="AK47" s="359"/>
      <c r="AL47" s="359"/>
    </row>
    <row r="48" spans="1:38" ht="19.5" customHeight="1">
      <c r="A48" s="18" t="s">
        <v>74</v>
      </c>
      <c r="B48" s="422" t="s">
        <v>82</v>
      </c>
      <c r="C48" s="1107"/>
      <c r="D48" s="462" t="s">
        <v>2465</v>
      </c>
      <c r="E48" s="733">
        <v>42</v>
      </c>
      <c r="F48" s="463" t="s">
        <v>1225</v>
      </c>
      <c r="G48" s="915">
        <v>0</v>
      </c>
      <c r="H48" s="919">
        <v>0</v>
      </c>
      <c r="I48" s="931"/>
      <c r="J48" s="915">
        <v>0</v>
      </c>
      <c r="K48" s="919">
        <v>0</v>
      </c>
      <c r="L48" s="931"/>
      <c r="M48" s="533">
        <f>SUM(G48:H48,J48:K48)</f>
        <v>0</v>
      </c>
      <c r="N48" s="877"/>
      <c r="O48" s="326"/>
      <c r="AE48" s="260">
        <v>0</v>
      </c>
      <c r="AF48" s="260">
        <v>0</v>
      </c>
      <c r="AG48" s="260"/>
      <c r="AH48" s="260">
        <v>0</v>
      </c>
      <c r="AI48" s="260">
        <v>0</v>
      </c>
      <c r="AJ48" s="260"/>
      <c r="AK48" s="359">
        <f>SUM(AE48:AF48,AH48:AI48)</f>
        <v>0</v>
      </c>
      <c r="AL48" s="359"/>
    </row>
    <row r="49" spans="1:38" ht="19.5" customHeight="1" thickBot="1">
      <c r="A49" s="18" t="s">
        <v>75</v>
      </c>
      <c r="B49" s="422" t="s">
        <v>82</v>
      </c>
      <c r="C49" s="1108"/>
      <c r="D49" s="464" t="s">
        <v>2466</v>
      </c>
      <c r="E49" s="733">
        <v>43</v>
      </c>
      <c r="F49" s="457" t="s">
        <v>1226</v>
      </c>
      <c r="G49" s="932"/>
      <c r="H49" s="930">
        <v>0</v>
      </c>
      <c r="I49" s="930">
        <v>0</v>
      </c>
      <c r="J49" s="932"/>
      <c r="K49" s="930">
        <v>0</v>
      </c>
      <c r="L49" s="930">
        <v>0</v>
      </c>
      <c r="M49" s="874"/>
      <c r="N49" s="534">
        <f>SUM(H49:I49,K49:L49)</f>
        <v>0</v>
      </c>
      <c r="O49" s="326"/>
      <c r="AE49" s="260"/>
      <c r="AF49" s="260">
        <v>0</v>
      </c>
      <c r="AG49" s="260">
        <v>0</v>
      </c>
      <c r="AH49" s="260"/>
      <c r="AI49" s="260">
        <v>0</v>
      </c>
      <c r="AJ49" s="260">
        <v>0</v>
      </c>
      <c r="AK49" s="359"/>
      <c r="AL49" s="359">
        <f>SUM(AF49:AG49,AI49:AJ49)</f>
        <v>0</v>
      </c>
    </row>
    <row r="50" spans="1:38" ht="19.5" customHeight="1" thickTop="1" thickBot="1">
      <c r="A50" s="18" t="s">
        <v>1308</v>
      </c>
      <c r="B50" s="422" t="s">
        <v>83</v>
      </c>
      <c r="C50" s="1106" t="s">
        <v>2471</v>
      </c>
      <c r="D50" s="467" t="s">
        <v>2464</v>
      </c>
      <c r="E50" s="734">
        <v>44</v>
      </c>
      <c r="F50" s="466" t="str">
        <f>TJGCV</f>
        <v>TJ (GCV)</v>
      </c>
      <c r="G50" s="915">
        <v>0</v>
      </c>
      <c r="H50" s="915">
        <v>0</v>
      </c>
      <c r="I50" s="919">
        <v>0</v>
      </c>
      <c r="J50" s="915">
        <v>0</v>
      </c>
      <c r="K50" s="915">
        <v>0</v>
      </c>
      <c r="L50" s="919">
        <v>0</v>
      </c>
      <c r="M50" s="875"/>
      <c r="N50" s="877"/>
      <c r="O50" s="326"/>
      <c r="AE50" s="259">
        <v>0</v>
      </c>
      <c r="AF50" s="259">
        <v>0</v>
      </c>
      <c r="AG50" s="259">
        <v>0</v>
      </c>
      <c r="AH50" s="259">
        <v>0</v>
      </c>
      <c r="AI50" s="259">
        <v>0</v>
      </c>
      <c r="AJ50" s="259">
        <v>0</v>
      </c>
      <c r="AK50" s="357"/>
      <c r="AL50" s="357"/>
    </row>
    <row r="51" spans="1:38" ht="19.5" customHeight="1" thickTop="1">
      <c r="A51" s="18" t="s">
        <v>74</v>
      </c>
      <c r="B51" s="422" t="s">
        <v>83</v>
      </c>
      <c r="C51" s="1107"/>
      <c r="D51" s="462" t="s">
        <v>2465</v>
      </c>
      <c r="E51" s="733">
        <v>45</v>
      </c>
      <c r="F51" s="463" t="s">
        <v>1225</v>
      </c>
      <c r="G51" s="915">
        <v>0</v>
      </c>
      <c r="H51" s="919">
        <v>0</v>
      </c>
      <c r="I51" s="931"/>
      <c r="J51" s="915">
        <v>0</v>
      </c>
      <c r="K51" s="919">
        <v>0</v>
      </c>
      <c r="L51" s="931"/>
      <c r="M51" s="533">
        <f>SUM(G51:H51,J51:K51)</f>
        <v>0</v>
      </c>
      <c r="N51" s="877"/>
      <c r="O51" s="326"/>
      <c r="AE51" s="260">
        <v>0</v>
      </c>
      <c r="AF51" s="260">
        <v>0</v>
      </c>
      <c r="AG51" s="260"/>
      <c r="AH51" s="260">
        <v>0</v>
      </c>
      <c r="AI51" s="260">
        <v>0</v>
      </c>
      <c r="AJ51" s="260"/>
      <c r="AK51" s="359">
        <f>SUM(AE51:AF51,AH51:AI51)</f>
        <v>0</v>
      </c>
      <c r="AL51" s="359"/>
    </row>
    <row r="52" spans="1:38" ht="19.5" customHeight="1" thickBot="1">
      <c r="A52" s="18" t="s">
        <v>75</v>
      </c>
      <c r="B52" s="422" t="s">
        <v>83</v>
      </c>
      <c r="C52" s="1108"/>
      <c r="D52" s="464" t="s">
        <v>2466</v>
      </c>
      <c r="E52" s="733">
        <v>46</v>
      </c>
      <c r="F52" s="457" t="s">
        <v>1226</v>
      </c>
      <c r="G52" s="932"/>
      <c r="H52" s="930">
        <v>0</v>
      </c>
      <c r="I52" s="930">
        <v>0</v>
      </c>
      <c r="J52" s="932"/>
      <c r="K52" s="930">
        <v>0</v>
      </c>
      <c r="L52" s="930">
        <v>0</v>
      </c>
      <c r="M52" s="874"/>
      <c r="N52" s="534">
        <f>SUM(H52:I52,K52:L52)</f>
        <v>0</v>
      </c>
      <c r="O52" s="326"/>
      <c r="AE52" s="261"/>
      <c r="AF52" s="261">
        <v>0</v>
      </c>
      <c r="AG52" s="261">
        <v>0</v>
      </c>
      <c r="AH52" s="261"/>
      <c r="AI52" s="261">
        <v>0</v>
      </c>
      <c r="AJ52" s="261">
        <v>0</v>
      </c>
      <c r="AK52" s="360"/>
      <c r="AL52" s="360">
        <f>SUM(AF52:AG52,AI52:AJ52)</f>
        <v>0</v>
      </c>
    </row>
    <row r="53" spans="1:38" ht="19.5" customHeight="1" thickTop="1" thickBot="1">
      <c r="A53" s="18" t="s">
        <v>1308</v>
      </c>
      <c r="B53" s="422" t="s">
        <v>84</v>
      </c>
      <c r="C53" s="1106" t="s">
        <v>2239</v>
      </c>
      <c r="D53" s="467" t="s">
        <v>2464</v>
      </c>
      <c r="E53" s="734">
        <v>47</v>
      </c>
      <c r="F53" s="466" t="str">
        <f>TJGCV</f>
        <v>TJ (GCV)</v>
      </c>
      <c r="G53" s="915">
        <v>0</v>
      </c>
      <c r="H53" s="915">
        <v>0</v>
      </c>
      <c r="I53" s="919">
        <v>0</v>
      </c>
      <c r="J53" s="915">
        <v>0</v>
      </c>
      <c r="K53" s="915">
        <v>0</v>
      </c>
      <c r="L53" s="919">
        <v>0</v>
      </c>
      <c r="M53" s="875"/>
      <c r="N53" s="877"/>
      <c r="O53" s="326"/>
      <c r="AE53" s="260">
        <v>0</v>
      </c>
      <c r="AF53" s="260">
        <v>0</v>
      </c>
      <c r="AG53" s="260">
        <v>0</v>
      </c>
      <c r="AH53" s="260">
        <v>0</v>
      </c>
      <c r="AI53" s="260">
        <v>0</v>
      </c>
      <c r="AJ53" s="260">
        <v>0</v>
      </c>
      <c r="AK53" s="359"/>
      <c r="AL53" s="359"/>
    </row>
    <row r="54" spans="1:38" ht="19.5" customHeight="1" thickTop="1">
      <c r="A54" s="18" t="s">
        <v>74</v>
      </c>
      <c r="B54" s="422" t="s">
        <v>84</v>
      </c>
      <c r="C54" s="1107"/>
      <c r="D54" s="462" t="s">
        <v>2465</v>
      </c>
      <c r="E54" s="733">
        <v>48</v>
      </c>
      <c r="F54" s="463" t="s">
        <v>1225</v>
      </c>
      <c r="G54" s="915">
        <v>0</v>
      </c>
      <c r="H54" s="919">
        <v>0</v>
      </c>
      <c r="I54" s="931"/>
      <c r="J54" s="915">
        <v>0</v>
      </c>
      <c r="K54" s="919">
        <v>0</v>
      </c>
      <c r="L54" s="931"/>
      <c r="M54" s="533">
        <f>SUM(G54:H54,J54:K54)</f>
        <v>0</v>
      </c>
      <c r="N54" s="877"/>
      <c r="O54" s="326"/>
      <c r="AE54" s="260">
        <v>0</v>
      </c>
      <c r="AF54" s="260">
        <v>0</v>
      </c>
      <c r="AG54" s="260"/>
      <c r="AH54" s="260">
        <v>0</v>
      </c>
      <c r="AI54" s="260">
        <v>0</v>
      </c>
      <c r="AJ54" s="260"/>
      <c r="AK54" s="359">
        <f>SUM(AE54:AF54,AH54:AI54)</f>
        <v>0</v>
      </c>
      <c r="AL54" s="359"/>
    </row>
    <row r="55" spans="1:38" ht="19.5" customHeight="1" thickBot="1">
      <c r="A55" s="18" t="s">
        <v>75</v>
      </c>
      <c r="B55" s="422" t="s">
        <v>84</v>
      </c>
      <c r="C55" s="1108"/>
      <c r="D55" s="464" t="s">
        <v>2466</v>
      </c>
      <c r="E55" s="733">
        <v>49</v>
      </c>
      <c r="F55" s="457" t="s">
        <v>1226</v>
      </c>
      <c r="G55" s="932"/>
      <c r="H55" s="930">
        <v>0</v>
      </c>
      <c r="I55" s="930">
        <v>0</v>
      </c>
      <c r="J55" s="932"/>
      <c r="K55" s="930">
        <v>0</v>
      </c>
      <c r="L55" s="930">
        <v>0</v>
      </c>
      <c r="M55" s="874"/>
      <c r="N55" s="534">
        <f>SUM(H55:I55,K55:L55)</f>
        <v>0</v>
      </c>
      <c r="O55" s="326"/>
      <c r="AE55" s="260"/>
      <c r="AF55" s="260">
        <v>0</v>
      </c>
      <c r="AG55" s="260">
        <v>0</v>
      </c>
      <c r="AH55" s="260"/>
      <c r="AI55" s="260">
        <v>0</v>
      </c>
      <c r="AJ55" s="260">
        <v>0</v>
      </c>
      <c r="AK55" s="359"/>
      <c r="AL55" s="359">
        <f>SUM(AF55:AG55,AI55:AJ55)</f>
        <v>0</v>
      </c>
    </row>
    <row r="56" spans="1:38" ht="19.5" customHeight="1" thickTop="1" thickBot="1">
      <c r="A56" s="18" t="s">
        <v>1308</v>
      </c>
      <c r="B56" s="837" t="s">
        <v>54</v>
      </c>
      <c r="C56" s="1106" t="s">
        <v>2472</v>
      </c>
      <c r="D56" s="467" t="s">
        <v>2464</v>
      </c>
      <c r="E56" s="734">
        <v>50</v>
      </c>
      <c r="F56" s="466" t="str">
        <f>TJGCV</f>
        <v>TJ (GCV)</v>
      </c>
      <c r="G56" s="915">
        <v>0</v>
      </c>
      <c r="H56" s="915">
        <v>0</v>
      </c>
      <c r="I56" s="919">
        <v>0</v>
      </c>
      <c r="J56" s="915">
        <v>0</v>
      </c>
      <c r="K56" s="915">
        <v>0</v>
      </c>
      <c r="L56" s="919">
        <v>0</v>
      </c>
      <c r="M56" s="875"/>
      <c r="N56" s="877"/>
      <c r="O56" s="326"/>
      <c r="AE56" s="259">
        <v>0</v>
      </c>
      <c r="AF56" s="259">
        <v>0</v>
      </c>
      <c r="AG56" s="259">
        <v>0</v>
      </c>
      <c r="AH56" s="259">
        <v>0</v>
      </c>
      <c r="AI56" s="259">
        <v>0</v>
      </c>
      <c r="AJ56" s="259">
        <v>0</v>
      </c>
      <c r="AK56" s="357"/>
      <c r="AL56" s="357"/>
    </row>
    <row r="57" spans="1:38" ht="19.5" customHeight="1" thickTop="1">
      <c r="A57" s="18" t="s">
        <v>74</v>
      </c>
      <c r="B57" s="837" t="s">
        <v>54</v>
      </c>
      <c r="C57" s="1107"/>
      <c r="D57" s="462" t="s">
        <v>2465</v>
      </c>
      <c r="E57" s="733">
        <v>51</v>
      </c>
      <c r="F57" s="463" t="s">
        <v>1225</v>
      </c>
      <c r="G57" s="915">
        <v>0</v>
      </c>
      <c r="H57" s="919">
        <v>0</v>
      </c>
      <c r="I57" s="931"/>
      <c r="J57" s="915">
        <v>0</v>
      </c>
      <c r="K57" s="919">
        <v>0</v>
      </c>
      <c r="L57" s="931"/>
      <c r="M57" s="533">
        <f>SUM(G57:H57,J57:K57)</f>
        <v>0</v>
      </c>
      <c r="N57" s="877"/>
      <c r="O57" s="326"/>
      <c r="AE57" s="260">
        <v>0</v>
      </c>
      <c r="AF57" s="260">
        <v>0</v>
      </c>
      <c r="AG57" s="260"/>
      <c r="AH57" s="260">
        <v>0</v>
      </c>
      <c r="AI57" s="260">
        <v>0</v>
      </c>
      <c r="AJ57" s="260"/>
      <c r="AK57" s="359">
        <f>SUM(AE57:AF57,AH57:AI57)</f>
        <v>0</v>
      </c>
      <c r="AL57" s="359"/>
    </row>
    <row r="58" spans="1:38" ht="19.5" customHeight="1" thickBot="1">
      <c r="A58" s="18" t="s">
        <v>75</v>
      </c>
      <c r="B58" s="837" t="s">
        <v>54</v>
      </c>
      <c r="C58" s="1108"/>
      <c r="D58" s="464" t="s">
        <v>2466</v>
      </c>
      <c r="E58" s="733">
        <v>52</v>
      </c>
      <c r="F58" s="457" t="s">
        <v>1226</v>
      </c>
      <c r="G58" s="932"/>
      <c r="H58" s="930">
        <v>0</v>
      </c>
      <c r="I58" s="930">
        <v>0</v>
      </c>
      <c r="J58" s="932"/>
      <c r="K58" s="930">
        <v>0</v>
      </c>
      <c r="L58" s="930">
        <v>0</v>
      </c>
      <c r="M58" s="874"/>
      <c r="N58" s="534">
        <f>SUM(H58:I58,K58:L58)</f>
        <v>0</v>
      </c>
      <c r="O58" s="326"/>
      <c r="AE58" s="261"/>
      <c r="AF58" s="261">
        <v>0</v>
      </c>
      <c r="AG58" s="261">
        <v>0</v>
      </c>
      <c r="AH58" s="261"/>
      <c r="AI58" s="261">
        <v>0</v>
      </c>
      <c r="AJ58" s="261">
        <v>0</v>
      </c>
      <c r="AK58" s="360"/>
      <c r="AL58" s="360">
        <f>SUM(AF58:AG58,AI58:AJ58)</f>
        <v>0</v>
      </c>
    </row>
    <row r="59" spans="1:38" ht="19.5" customHeight="1" thickTop="1" thickBot="1">
      <c r="A59" s="18" t="s">
        <v>73</v>
      </c>
      <c r="B59" s="422" t="s">
        <v>1227</v>
      </c>
      <c r="C59" s="1103" t="s">
        <v>2241</v>
      </c>
      <c r="D59" s="467" t="s">
        <v>2464</v>
      </c>
      <c r="E59" s="734">
        <v>53</v>
      </c>
      <c r="F59" s="459" t="s">
        <v>1293</v>
      </c>
      <c r="G59" s="926">
        <v>0</v>
      </c>
      <c r="H59" s="926">
        <v>0</v>
      </c>
      <c r="I59" s="929">
        <v>0</v>
      </c>
      <c r="J59" s="926">
        <v>0</v>
      </c>
      <c r="K59" s="926">
        <v>0</v>
      </c>
      <c r="L59" s="929">
        <v>0</v>
      </c>
      <c r="M59" s="875"/>
      <c r="N59" s="876"/>
      <c r="O59" s="326"/>
      <c r="AE59" s="260">
        <v>0</v>
      </c>
      <c r="AF59" s="260">
        <v>0</v>
      </c>
      <c r="AG59" s="260">
        <v>0</v>
      </c>
      <c r="AH59" s="260">
        <v>0</v>
      </c>
      <c r="AI59" s="260">
        <v>0</v>
      </c>
      <c r="AJ59" s="260">
        <v>0</v>
      </c>
      <c r="AK59" s="359"/>
      <c r="AL59" s="359"/>
    </row>
    <row r="60" spans="1:38" ht="19.5" customHeight="1" thickTop="1">
      <c r="A60" s="18" t="s">
        <v>1307</v>
      </c>
      <c r="B60" s="422" t="s">
        <v>1227</v>
      </c>
      <c r="C60" s="1104"/>
      <c r="D60" s="467" t="s">
        <v>2464</v>
      </c>
      <c r="E60" s="733">
        <v>54</v>
      </c>
      <c r="F60" s="460" t="str">
        <f>TJNCV</f>
        <v>TJ (NCV)</v>
      </c>
      <c r="G60" s="915">
        <v>0</v>
      </c>
      <c r="H60" s="915">
        <v>0</v>
      </c>
      <c r="I60" s="919">
        <v>0</v>
      </c>
      <c r="J60" s="915">
        <v>0</v>
      </c>
      <c r="K60" s="915">
        <v>0</v>
      </c>
      <c r="L60" s="919">
        <v>0</v>
      </c>
      <c r="M60" s="875"/>
      <c r="N60" s="877"/>
      <c r="O60" s="326"/>
      <c r="AE60" s="260">
        <v>0</v>
      </c>
      <c r="AF60" s="260">
        <v>0</v>
      </c>
      <c r="AG60" s="260">
        <v>0</v>
      </c>
      <c r="AH60" s="260">
        <v>0</v>
      </c>
      <c r="AI60" s="260">
        <v>0</v>
      </c>
      <c r="AJ60" s="260">
        <v>0</v>
      </c>
      <c r="AK60" s="359"/>
      <c r="AL60" s="359"/>
    </row>
    <row r="61" spans="1:38" ht="19.5" customHeight="1">
      <c r="A61" s="18" t="s">
        <v>74</v>
      </c>
      <c r="B61" s="422" t="s">
        <v>1227</v>
      </c>
      <c r="C61" s="1104"/>
      <c r="D61" s="462" t="s">
        <v>2465</v>
      </c>
      <c r="E61" s="733">
        <v>55</v>
      </c>
      <c r="F61" s="463" t="s">
        <v>1225</v>
      </c>
      <c r="G61" s="915">
        <v>0</v>
      </c>
      <c r="H61" s="919">
        <v>0</v>
      </c>
      <c r="I61" s="931"/>
      <c r="J61" s="915">
        <v>0</v>
      </c>
      <c r="K61" s="919">
        <v>0</v>
      </c>
      <c r="L61" s="931"/>
      <c r="M61" s="533">
        <f>SUM(G61:H61,J61:K61)</f>
        <v>0</v>
      </c>
      <c r="N61" s="877"/>
      <c r="O61" s="326"/>
      <c r="AE61" s="260">
        <v>0</v>
      </c>
      <c r="AF61" s="260">
        <v>0</v>
      </c>
      <c r="AG61" s="260"/>
      <c r="AH61" s="260">
        <v>0</v>
      </c>
      <c r="AI61" s="260">
        <v>0</v>
      </c>
      <c r="AJ61" s="260"/>
      <c r="AK61" s="359">
        <f>SUM(AE61:AF61,AH61:AI61)</f>
        <v>0</v>
      </c>
      <c r="AL61" s="359"/>
    </row>
    <row r="62" spans="1:38" ht="19.5" customHeight="1" thickBot="1">
      <c r="A62" s="18" t="s">
        <v>75</v>
      </c>
      <c r="B62" s="422" t="s">
        <v>1227</v>
      </c>
      <c r="C62" s="1105"/>
      <c r="D62" s="464" t="s">
        <v>2466</v>
      </c>
      <c r="E62" s="734">
        <v>56</v>
      </c>
      <c r="F62" s="457" t="s">
        <v>1226</v>
      </c>
      <c r="G62" s="932"/>
      <c r="H62" s="930">
        <v>0</v>
      </c>
      <c r="I62" s="930">
        <v>0</v>
      </c>
      <c r="J62" s="932"/>
      <c r="K62" s="930">
        <v>0</v>
      </c>
      <c r="L62" s="930">
        <v>0</v>
      </c>
      <c r="M62" s="874"/>
      <c r="N62" s="534">
        <f>SUM(H62:I62,K62:L62)</f>
        <v>0</v>
      </c>
      <c r="O62" s="326"/>
      <c r="AE62" s="260"/>
      <c r="AF62" s="260">
        <v>0</v>
      </c>
      <c r="AG62" s="260">
        <v>0</v>
      </c>
      <c r="AH62" s="260"/>
      <c r="AI62" s="260">
        <v>0</v>
      </c>
      <c r="AJ62" s="260">
        <v>0</v>
      </c>
      <c r="AK62" s="359"/>
      <c r="AL62" s="359">
        <f>SUM(AF62:AG62,AI62:AJ62)</f>
        <v>0</v>
      </c>
    </row>
    <row r="63" spans="1:38" ht="19.5" customHeight="1" thickTop="1">
      <c r="A63" s="735" t="s">
        <v>73</v>
      </c>
      <c r="B63" s="837" t="s">
        <v>51</v>
      </c>
      <c r="C63" s="1103" t="s">
        <v>2473</v>
      </c>
      <c r="D63" s="467" t="s">
        <v>2464</v>
      </c>
      <c r="E63" s="733">
        <v>61</v>
      </c>
      <c r="F63" s="736" t="s">
        <v>1293</v>
      </c>
      <c r="G63" s="926">
        <v>0</v>
      </c>
      <c r="H63" s="926">
        <v>0</v>
      </c>
      <c r="I63" s="929">
        <v>0</v>
      </c>
      <c r="J63" s="926">
        <v>0</v>
      </c>
      <c r="K63" s="926">
        <v>0</v>
      </c>
      <c r="L63" s="929">
        <v>0</v>
      </c>
      <c r="M63" s="875"/>
      <c r="N63" s="876"/>
      <c r="O63" s="326"/>
      <c r="AE63" s="260">
        <v>0</v>
      </c>
      <c r="AF63" s="260">
        <v>0</v>
      </c>
      <c r="AG63" s="260">
        <v>0</v>
      </c>
      <c r="AH63" s="260">
        <v>0</v>
      </c>
      <c r="AI63" s="260">
        <v>0</v>
      </c>
      <c r="AJ63" s="260">
        <v>0</v>
      </c>
      <c r="AK63" s="359"/>
      <c r="AL63" s="359"/>
    </row>
    <row r="64" spans="1:38" ht="19.5" customHeight="1">
      <c r="A64" s="735" t="s">
        <v>1307</v>
      </c>
      <c r="B64" s="837" t="s">
        <v>51</v>
      </c>
      <c r="C64" s="1104"/>
      <c r="D64" s="467" t="s">
        <v>2464</v>
      </c>
      <c r="E64" s="733">
        <v>62</v>
      </c>
      <c r="F64" s="460" t="str">
        <f>TJNCV</f>
        <v>TJ (NCV)</v>
      </c>
      <c r="G64" s="915">
        <v>0</v>
      </c>
      <c r="H64" s="915">
        <v>0</v>
      </c>
      <c r="I64" s="919">
        <v>0</v>
      </c>
      <c r="J64" s="915">
        <v>0</v>
      </c>
      <c r="K64" s="915">
        <v>0</v>
      </c>
      <c r="L64" s="919">
        <v>0</v>
      </c>
      <c r="M64" s="875"/>
      <c r="N64" s="877"/>
      <c r="O64" s="326"/>
      <c r="AE64" s="260">
        <v>0</v>
      </c>
      <c r="AF64" s="260">
        <v>0</v>
      </c>
      <c r="AG64" s="260">
        <v>0</v>
      </c>
      <c r="AH64" s="260">
        <v>0</v>
      </c>
      <c r="AI64" s="260">
        <v>0</v>
      </c>
      <c r="AJ64" s="260">
        <v>0</v>
      </c>
      <c r="AK64" s="359"/>
      <c r="AL64" s="359"/>
    </row>
    <row r="65" spans="1:38" ht="19.5" customHeight="1">
      <c r="A65" s="735" t="s">
        <v>74</v>
      </c>
      <c r="B65" s="837" t="s">
        <v>51</v>
      </c>
      <c r="C65" s="1104"/>
      <c r="D65" s="462" t="s">
        <v>2465</v>
      </c>
      <c r="E65" s="733">
        <v>63</v>
      </c>
      <c r="F65" s="737" t="s">
        <v>1225</v>
      </c>
      <c r="G65" s="915">
        <v>0</v>
      </c>
      <c r="H65" s="919">
        <v>0</v>
      </c>
      <c r="I65" s="931"/>
      <c r="J65" s="915">
        <v>0</v>
      </c>
      <c r="K65" s="919">
        <v>0</v>
      </c>
      <c r="L65" s="931"/>
      <c r="M65" s="533">
        <f>SUM(G65:H65,J65:K65)</f>
        <v>0</v>
      </c>
      <c r="N65" s="877"/>
      <c r="O65" s="326"/>
      <c r="AE65" s="260">
        <v>0</v>
      </c>
      <c r="AF65" s="260">
        <v>0</v>
      </c>
      <c r="AG65" s="260"/>
      <c r="AH65" s="260">
        <v>0</v>
      </c>
      <c r="AI65" s="260">
        <v>0</v>
      </c>
      <c r="AJ65" s="260"/>
      <c r="AK65" s="359"/>
      <c r="AL65" s="359"/>
    </row>
    <row r="66" spans="1:38" ht="19.5" customHeight="1" thickBot="1">
      <c r="A66" s="735" t="s">
        <v>75</v>
      </c>
      <c r="B66" s="837" t="s">
        <v>51</v>
      </c>
      <c r="C66" s="1105"/>
      <c r="D66" s="464" t="s">
        <v>2466</v>
      </c>
      <c r="E66" s="734">
        <v>64</v>
      </c>
      <c r="F66" s="738" t="s">
        <v>1226</v>
      </c>
      <c r="G66" s="932"/>
      <c r="H66" s="930">
        <v>0</v>
      </c>
      <c r="I66" s="930">
        <v>0</v>
      </c>
      <c r="J66" s="932"/>
      <c r="K66" s="930">
        <v>0</v>
      </c>
      <c r="L66" s="930">
        <v>0</v>
      </c>
      <c r="M66" s="874"/>
      <c r="N66" s="534">
        <f>ROUND(SUM(H66:I66,K66:L66),0)</f>
        <v>0</v>
      </c>
      <c r="O66" s="326"/>
      <c r="AE66" s="260"/>
      <c r="AF66" s="260">
        <v>0</v>
      </c>
      <c r="AG66" s="260">
        <v>0</v>
      </c>
      <c r="AH66" s="260"/>
      <c r="AI66" s="260">
        <v>0</v>
      </c>
      <c r="AJ66" s="260">
        <v>0</v>
      </c>
      <c r="AK66" s="359"/>
      <c r="AL66" s="359"/>
    </row>
    <row r="67" spans="1:38" ht="19.5" customHeight="1" thickTop="1">
      <c r="A67" s="735" t="s">
        <v>73</v>
      </c>
      <c r="B67" s="837" t="s">
        <v>50</v>
      </c>
      <c r="C67" s="1106" t="s">
        <v>2474</v>
      </c>
      <c r="D67" s="467" t="s">
        <v>2464</v>
      </c>
      <c r="E67" s="733">
        <v>57</v>
      </c>
      <c r="F67" s="736" t="s">
        <v>1293</v>
      </c>
      <c r="G67" s="926">
        <v>0</v>
      </c>
      <c r="H67" s="926">
        <v>0</v>
      </c>
      <c r="I67" s="929">
        <v>0</v>
      </c>
      <c r="J67" s="926">
        <v>0</v>
      </c>
      <c r="K67" s="926">
        <v>0</v>
      </c>
      <c r="L67" s="929">
        <v>0</v>
      </c>
      <c r="M67" s="875"/>
      <c r="N67" s="876"/>
      <c r="O67" s="326"/>
      <c r="AE67" s="260">
        <v>0</v>
      </c>
      <c r="AF67" s="260">
        <v>0</v>
      </c>
      <c r="AG67" s="260">
        <v>0</v>
      </c>
      <c r="AH67" s="260">
        <v>0</v>
      </c>
      <c r="AI67" s="260">
        <v>0</v>
      </c>
      <c r="AJ67" s="260">
        <v>0</v>
      </c>
      <c r="AK67" s="359"/>
      <c r="AL67" s="359"/>
    </row>
    <row r="68" spans="1:38" ht="19.5" customHeight="1">
      <c r="A68" s="735" t="s">
        <v>1307</v>
      </c>
      <c r="B68" s="837" t="s">
        <v>50</v>
      </c>
      <c r="C68" s="1107"/>
      <c r="D68" s="467" t="s">
        <v>2464</v>
      </c>
      <c r="E68" s="733">
        <v>58</v>
      </c>
      <c r="F68" s="460" t="str">
        <f>TJNCV</f>
        <v>TJ (NCV)</v>
      </c>
      <c r="G68" s="915">
        <v>0</v>
      </c>
      <c r="H68" s="915">
        <v>0</v>
      </c>
      <c r="I68" s="919">
        <v>0</v>
      </c>
      <c r="J68" s="915">
        <v>0</v>
      </c>
      <c r="K68" s="915">
        <v>0</v>
      </c>
      <c r="L68" s="919">
        <v>0</v>
      </c>
      <c r="M68" s="875"/>
      <c r="N68" s="877"/>
      <c r="O68" s="326"/>
      <c r="AE68" s="260">
        <v>0</v>
      </c>
      <c r="AF68" s="260">
        <v>0</v>
      </c>
      <c r="AG68" s="260">
        <v>0</v>
      </c>
      <c r="AH68" s="260">
        <v>0</v>
      </c>
      <c r="AI68" s="260">
        <v>0</v>
      </c>
      <c r="AJ68" s="260">
        <v>0</v>
      </c>
      <c r="AK68" s="359"/>
      <c r="AL68" s="359"/>
    </row>
    <row r="69" spans="1:38" ht="19.5" customHeight="1">
      <c r="A69" s="735" t="s">
        <v>74</v>
      </c>
      <c r="B69" s="837" t="s">
        <v>50</v>
      </c>
      <c r="C69" s="1107"/>
      <c r="D69" s="462" t="s">
        <v>2465</v>
      </c>
      <c r="E69" s="733">
        <v>59</v>
      </c>
      <c r="F69" s="737" t="s">
        <v>1225</v>
      </c>
      <c r="G69" s="915">
        <v>0</v>
      </c>
      <c r="H69" s="919">
        <v>0</v>
      </c>
      <c r="I69" s="931"/>
      <c r="J69" s="915">
        <v>0</v>
      </c>
      <c r="K69" s="919">
        <v>0</v>
      </c>
      <c r="L69" s="931"/>
      <c r="M69" s="533">
        <f>ROUND(SUM(G69:H69,J69:K69),0)</f>
        <v>0</v>
      </c>
      <c r="N69" s="877"/>
      <c r="O69" s="326"/>
      <c r="AE69" s="260">
        <v>0</v>
      </c>
      <c r="AF69" s="260">
        <v>0</v>
      </c>
      <c r="AG69" s="260"/>
      <c r="AH69" s="260">
        <v>0</v>
      </c>
      <c r="AI69" s="260">
        <v>0</v>
      </c>
      <c r="AJ69" s="260"/>
      <c r="AK69" s="359"/>
      <c r="AL69" s="359"/>
    </row>
    <row r="70" spans="1:38" ht="19.5" customHeight="1" thickBot="1">
      <c r="A70" s="735" t="s">
        <v>75</v>
      </c>
      <c r="B70" s="837" t="s">
        <v>50</v>
      </c>
      <c r="C70" s="1108"/>
      <c r="D70" s="464" t="s">
        <v>2466</v>
      </c>
      <c r="E70" s="734">
        <v>60</v>
      </c>
      <c r="F70" s="738" t="s">
        <v>1226</v>
      </c>
      <c r="G70" s="932"/>
      <c r="H70" s="930">
        <v>0</v>
      </c>
      <c r="I70" s="930">
        <v>0</v>
      </c>
      <c r="J70" s="932"/>
      <c r="K70" s="930">
        <v>0</v>
      </c>
      <c r="L70" s="930">
        <v>0</v>
      </c>
      <c r="M70" s="874"/>
      <c r="N70" s="534">
        <f>ROUND(SUM(H70:I70,K70:L70),0)</f>
        <v>0</v>
      </c>
      <c r="O70" s="326"/>
      <c r="AE70" s="260"/>
      <c r="AF70" s="260">
        <v>0</v>
      </c>
      <c r="AG70" s="260">
        <v>0</v>
      </c>
      <c r="AH70" s="260"/>
      <c r="AI70" s="260">
        <v>0</v>
      </c>
      <c r="AJ70" s="260">
        <v>0</v>
      </c>
      <c r="AK70" s="359"/>
      <c r="AL70" s="359"/>
    </row>
    <row r="71" spans="1:38" ht="20.100000000000001" customHeight="1" thickTop="1" thickBot="1">
      <c r="C71" s="353"/>
      <c r="D71" s="353"/>
      <c r="E71" s="305"/>
      <c r="F71" s="305"/>
      <c r="G71" s="305"/>
      <c r="H71" s="305"/>
      <c r="I71" s="305"/>
      <c r="J71" s="305"/>
      <c r="K71" s="305"/>
      <c r="L71" s="305"/>
      <c r="M71" s="305"/>
      <c r="N71" s="307"/>
      <c r="O71" s="326"/>
    </row>
    <row r="72" spans="1:38" ht="20.100000000000001" customHeight="1" thickTop="1" thickBot="1">
      <c r="C72" s="450" t="str">
        <f>SOURCEOFDATA</f>
        <v>Source(s) of shown data:</v>
      </c>
      <c r="D72" s="354"/>
      <c r="E72" s="306"/>
      <c r="F72" s="306"/>
      <c r="G72" s="165"/>
      <c r="H72" s="165"/>
      <c r="I72" s="165"/>
      <c r="J72" s="165"/>
      <c r="K72" s="165"/>
      <c r="L72" s="165"/>
      <c r="M72" s="165"/>
      <c r="N72" s="166"/>
      <c r="O72" s="326" t="s">
        <v>768</v>
      </c>
    </row>
    <row r="73" spans="1:38" ht="12" customHeight="1" thickTop="1">
      <c r="C73" s="330"/>
      <c r="D73" s="330"/>
      <c r="E73" s="307"/>
      <c r="F73" s="307"/>
      <c r="G73" s="307"/>
      <c r="H73" s="307"/>
      <c r="I73" s="307"/>
      <c r="J73" s="307"/>
      <c r="K73" s="307"/>
      <c r="L73" s="307"/>
      <c r="M73" s="307"/>
      <c r="N73" s="307"/>
      <c r="O73" s="326"/>
    </row>
    <row r="74" spans="1:38" ht="13.5" thickBot="1"/>
    <row r="75" spans="1:38" ht="19.5" customHeight="1" thickTop="1">
      <c r="A75" s="307" t="s">
        <v>74</v>
      </c>
      <c r="B75" s="739" t="s">
        <v>1403</v>
      </c>
      <c r="C75" s="1226" t="s">
        <v>2374</v>
      </c>
      <c r="D75" s="462" t="s">
        <v>2465</v>
      </c>
      <c r="E75" s="455">
        <v>65</v>
      </c>
      <c r="F75" s="456" t="s">
        <v>1225</v>
      </c>
      <c r="G75" s="535">
        <f>SUMIF($A$7:$A$70,$A$75,G7:G70)</f>
        <v>0</v>
      </c>
      <c r="H75" s="535">
        <f>SUMIF($A$7:$A$70,$A$75,H7:H70)</f>
        <v>0</v>
      </c>
      <c r="I75" s="878"/>
      <c r="J75" s="535">
        <f>SUMIF($A$7:$A$70,$A$75,J7:J70)</f>
        <v>0</v>
      </c>
      <c r="K75" s="535">
        <f>SUMIF($A$7:$A$70,$A$75,K7:K70)</f>
        <v>0</v>
      </c>
      <c r="L75" s="878"/>
      <c r="M75" s="535">
        <f>ROUND(SUMIF($A$7:$A$70,$A$75,M7:M70),0)</f>
        <v>0</v>
      </c>
      <c r="N75" s="876"/>
      <c r="AE75" s="344">
        <f>SUMIF($A$7:$A$70,$A$75,AE7:AE70)</f>
        <v>0</v>
      </c>
      <c r="AF75" s="344">
        <f>SUMIF($A$7:$A$70,$A$75,AF7:AF70)</f>
        <v>0</v>
      </c>
      <c r="AG75" s="344"/>
      <c r="AH75" s="344">
        <f>SUMIF($A$7:$A$70,$A$75,AH7:AH70)</f>
        <v>0</v>
      </c>
      <c r="AI75" s="344">
        <f>SUMIF($A$7:$A$70,$A$75,AI7:AI70)</f>
        <v>0</v>
      </c>
      <c r="AJ75" s="344"/>
      <c r="AK75" s="344">
        <f>SUMIF($A$7:$A$70,$A$75,AK7:AK70)</f>
        <v>0</v>
      </c>
      <c r="AL75" s="344"/>
    </row>
    <row r="76" spans="1:38" ht="19.5" customHeight="1" thickBot="1">
      <c r="A76" s="424" t="s">
        <v>75</v>
      </c>
      <c r="B76" s="740" t="s">
        <v>1403</v>
      </c>
      <c r="C76" s="356"/>
      <c r="D76" s="464" t="s">
        <v>2466</v>
      </c>
      <c r="E76" s="446">
        <v>66</v>
      </c>
      <c r="F76" s="457" t="s">
        <v>1226</v>
      </c>
      <c r="G76" s="874"/>
      <c r="H76" s="536">
        <f>SUMIF($A$7:$A$70,$A$76,H7:H70)</f>
        <v>0</v>
      </c>
      <c r="I76" s="536">
        <f>SUMIF($A$7:$A$70,$A$76,I7:I70)</f>
        <v>0</v>
      </c>
      <c r="J76" s="874"/>
      <c r="K76" s="536">
        <f>SUMIF($A$7:$A$70,$A$76,K7:K70)</f>
        <v>0</v>
      </c>
      <c r="L76" s="536">
        <f>SUMIF($A$7:$A$70,$A$76,L7:L70)</f>
        <v>0</v>
      </c>
      <c r="M76" s="874"/>
      <c r="N76" s="534">
        <f>SUMIF($A$7:$A$70,$A$76,N7:N70)</f>
        <v>0</v>
      </c>
      <c r="AE76" s="344"/>
      <c r="AF76" s="344">
        <f>SUMIF($A$7:$A$70,$A$76,AF7:AF70)</f>
        <v>0</v>
      </c>
      <c r="AG76" s="344">
        <f>SUMIF($A$7:$A$70,$A$76,AG7:AG70)</f>
        <v>0</v>
      </c>
      <c r="AH76" s="344"/>
      <c r="AI76" s="344">
        <f>SUMIF($A$7:$A$70,$A$76,AI7:AI70)</f>
        <v>0</v>
      </c>
      <c r="AJ76" s="344">
        <f>SUMIF($A$7:$A$70,$A$76,AJ7:AJ70)</f>
        <v>0</v>
      </c>
      <c r="AK76" s="344"/>
      <c r="AL76" s="344">
        <f>SUMIF($A$7:$A$70,$A$76,AL7:AL70)</f>
        <v>0</v>
      </c>
    </row>
    <row r="77" spans="1:38" ht="13.5" thickTop="1"/>
    <row r="100" spans="7:14">
      <c r="G100" s="308" t="s">
        <v>1285</v>
      </c>
      <c r="J100" s="308" t="s">
        <v>1221</v>
      </c>
      <c r="M100" s="308" t="s">
        <v>615</v>
      </c>
    </row>
    <row r="101" spans="7:14">
      <c r="G101" s="308" t="s">
        <v>1142</v>
      </c>
      <c r="J101" s="308" t="s">
        <v>96</v>
      </c>
      <c r="M101" s="308" t="s">
        <v>615</v>
      </c>
    </row>
    <row r="102" spans="7:14">
      <c r="G102" s="308" t="s">
        <v>1617</v>
      </c>
      <c r="J102" s="308" t="s">
        <v>1618</v>
      </c>
      <c r="M102" s="308" t="s">
        <v>1619</v>
      </c>
    </row>
    <row r="110" spans="7:14">
      <c r="G110" s="308" t="s">
        <v>1053</v>
      </c>
      <c r="H110" s="308" t="s">
        <v>755</v>
      </c>
      <c r="I110" s="308" t="s">
        <v>1222</v>
      </c>
      <c r="J110" s="308" t="s">
        <v>1053</v>
      </c>
      <c r="K110" s="308" t="s">
        <v>755</v>
      </c>
      <c r="L110" s="308" t="s">
        <v>1222</v>
      </c>
      <c r="M110" s="308" t="s">
        <v>1053</v>
      </c>
      <c r="N110" s="308" t="s">
        <v>1222</v>
      </c>
    </row>
    <row r="111" spans="7:14">
      <c r="G111" s="308" t="s">
        <v>349</v>
      </c>
      <c r="H111" s="308" t="s">
        <v>769</v>
      </c>
      <c r="I111" s="308" t="s">
        <v>770</v>
      </c>
      <c r="J111" s="308" t="s">
        <v>349</v>
      </c>
      <c r="K111" s="308" t="s">
        <v>769</v>
      </c>
      <c r="L111" s="308" t="s">
        <v>770</v>
      </c>
      <c r="M111" s="308" t="s">
        <v>349</v>
      </c>
      <c r="N111" s="308" t="s">
        <v>770</v>
      </c>
    </row>
    <row r="112" spans="7:14">
      <c r="G112" s="308" t="s">
        <v>1620</v>
      </c>
      <c r="H112" s="308" t="s">
        <v>1621</v>
      </c>
      <c r="I112" s="308" t="s">
        <v>1622</v>
      </c>
      <c r="J112" s="308" t="s">
        <v>1620</v>
      </c>
      <c r="K112" s="308" t="s">
        <v>1621</v>
      </c>
      <c r="L112" s="308" t="s">
        <v>1622</v>
      </c>
      <c r="M112" s="308" t="s">
        <v>1620</v>
      </c>
      <c r="N112" s="308" t="s">
        <v>1622</v>
      </c>
    </row>
  </sheetData>
  <mergeCells count="17">
    <mergeCell ref="C67:C70"/>
    <mergeCell ref="C27:C30"/>
    <mergeCell ref="C7:C10"/>
    <mergeCell ref="C11:C14"/>
    <mergeCell ref="C15:C18"/>
    <mergeCell ref="C19:C22"/>
    <mergeCell ref="C63:C66"/>
    <mergeCell ref="C50:C52"/>
    <mergeCell ref="C53:C55"/>
    <mergeCell ref="C31:C34"/>
    <mergeCell ref="C47:C49"/>
    <mergeCell ref="C56:C58"/>
    <mergeCell ref="C59:C62"/>
    <mergeCell ref="C35:C38"/>
    <mergeCell ref="C39:C42"/>
    <mergeCell ref="C43:C46"/>
    <mergeCell ref="C23:C26"/>
  </mergeCells>
  <phoneticPr fontId="11" type="noConversion"/>
  <conditionalFormatting sqref="G75:N76 G7:N70">
    <cfRule type="cellIs" dxfId="279" priority="3" stopIfTrue="1" operator="notEqual">
      <formula>AE7</formula>
    </cfRule>
  </conditionalFormatting>
  <conditionalFormatting sqref="G75:N76 G7:N70">
    <cfRule type="cellIs" dxfId="35" priority="2" stopIfTrue="1" operator="notEqual">
      <formula>AE7</formula>
    </cfRule>
  </conditionalFormatting>
  <conditionalFormatting sqref="G75:N76 G7:N70">
    <cfRule type="cellIs" dxfId="33" priority="1" stopIfTrue="1" operator="notEqual">
      <formula>AE7</formula>
    </cfRule>
  </conditionalFormatting>
  <dataValidations count="1">
    <dataValidation type="whole" operator="greaterThanOrEqual" allowBlank="1" showInputMessage="1" showErrorMessage="1" error="Positive whole numbers only / Nombres entiers positifs uniquement" sqref="G75:N76 JC75:JJ76 SY75:TF76 ACU75:ADB76 AMQ75:AMX76 AWM75:AWT76 BGI75:BGP76 BQE75:BQL76 CAA75:CAH76 CJW75:CKD76 CTS75:CTZ76 DDO75:DDV76 DNK75:DNR76 DXG75:DXN76 EHC75:EHJ76 EQY75:ERF76 FAU75:FBB76 FKQ75:FKX76 FUM75:FUT76 GEI75:GEP76 GOE75:GOL76 GYA75:GYH76 HHW75:HID76 HRS75:HRZ76 IBO75:IBV76 ILK75:ILR76 IVG75:IVN76 JFC75:JFJ76 JOY75:JPF76 JYU75:JZB76 KIQ75:KIX76 KSM75:KST76 LCI75:LCP76 LME75:LML76 LWA75:LWH76 MFW75:MGD76 MPS75:MPZ76 MZO75:MZV76 NJK75:NJR76 NTG75:NTN76 ODC75:ODJ76 OMY75:ONF76 OWU75:OXB76 PGQ75:PGX76 PQM75:PQT76 QAI75:QAP76 QKE75:QKL76 QUA75:QUH76 RDW75:RED76 RNS75:RNZ76 RXO75:RXV76 SHK75:SHR76 SRG75:SRN76 TBC75:TBJ76 TKY75:TLF76 TUU75:TVB76 UEQ75:UEX76 UOM75:UOT76 UYI75:UYP76 VIE75:VIL76 VSA75:VSH76 WBW75:WCD76 WLS75:WLZ76 WVO75:WVV76 G65611:N65612 JC65611:JJ65612 SY65611:TF65612 ACU65611:ADB65612 AMQ65611:AMX65612 AWM65611:AWT65612 BGI65611:BGP65612 BQE65611:BQL65612 CAA65611:CAH65612 CJW65611:CKD65612 CTS65611:CTZ65612 DDO65611:DDV65612 DNK65611:DNR65612 DXG65611:DXN65612 EHC65611:EHJ65612 EQY65611:ERF65612 FAU65611:FBB65612 FKQ65611:FKX65612 FUM65611:FUT65612 GEI65611:GEP65612 GOE65611:GOL65612 GYA65611:GYH65612 HHW65611:HID65612 HRS65611:HRZ65612 IBO65611:IBV65612 ILK65611:ILR65612 IVG65611:IVN65612 JFC65611:JFJ65612 JOY65611:JPF65612 JYU65611:JZB65612 KIQ65611:KIX65612 KSM65611:KST65612 LCI65611:LCP65612 LME65611:LML65612 LWA65611:LWH65612 MFW65611:MGD65612 MPS65611:MPZ65612 MZO65611:MZV65612 NJK65611:NJR65612 NTG65611:NTN65612 ODC65611:ODJ65612 OMY65611:ONF65612 OWU65611:OXB65612 PGQ65611:PGX65612 PQM65611:PQT65612 QAI65611:QAP65612 QKE65611:QKL65612 QUA65611:QUH65612 RDW65611:RED65612 RNS65611:RNZ65612 RXO65611:RXV65612 SHK65611:SHR65612 SRG65611:SRN65612 TBC65611:TBJ65612 TKY65611:TLF65612 TUU65611:TVB65612 UEQ65611:UEX65612 UOM65611:UOT65612 UYI65611:UYP65612 VIE65611:VIL65612 VSA65611:VSH65612 WBW65611:WCD65612 WLS65611:WLZ65612 WVO65611:WVV65612 G131147:N131148 JC131147:JJ131148 SY131147:TF131148 ACU131147:ADB131148 AMQ131147:AMX131148 AWM131147:AWT131148 BGI131147:BGP131148 BQE131147:BQL131148 CAA131147:CAH131148 CJW131147:CKD131148 CTS131147:CTZ131148 DDO131147:DDV131148 DNK131147:DNR131148 DXG131147:DXN131148 EHC131147:EHJ131148 EQY131147:ERF131148 FAU131147:FBB131148 FKQ131147:FKX131148 FUM131147:FUT131148 GEI131147:GEP131148 GOE131147:GOL131148 GYA131147:GYH131148 HHW131147:HID131148 HRS131147:HRZ131148 IBO131147:IBV131148 ILK131147:ILR131148 IVG131147:IVN131148 JFC131147:JFJ131148 JOY131147:JPF131148 JYU131147:JZB131148 KIQ131147:KIX131148 KSM131147:KST131148 LCI131147:LCP131148 LME131147:LML131148 LWA131147:LWH131148 MFW131147:MGD131148 MPS131147:MPZ131148 MZO131147:MZV131148 NJK131147:NJR131148 NTG131147:NTN131148 ODC131147:ODJ131148 OMY131147:ONF131148 OWU131147:OXB131148 PGQ131147:PGX131148 PQM131147:PQT131148 QAI131147:QAP131148 QKE131147:QKL131148 QUA131147:QUH131148 RDW131147:RED131148 RNS131147:RNZ131148 RXO131147:RXV131148 SHK131147:SHR131148 SRG131147:SRN131148 TBC131147:TBJ131148 TKY131147:TLF131148 TUU131147:TVB131148 UEQ131147:UEX131148 UOM131147:UOT131148 UYI131147:UYP131148 VIE131147:VIL131148 VSA131147:VSH131148 WBW131147:WCD131148 WLS131147:WLZ131148 WVO131147:WVV131148 G196683:N196684 JC196683:JJ196684 SY196683:TF196684 ACU196683:ADB196684 AMQ196683:AMX196684 AWM196683:AWT196684 BGI196683:BGP196684 BQE196683:BQL196684 CAA196683:CAH196684 CJW196683:CKD196684 CTS196683:CTZ196684 DDO196683:DDV196684 DNK196683:DNR196684 DXG196683:DXN196684 EHC196683:EHJ196684 EQY196683:ERF196684 FAU196683:FBB196684 FKQ196683:FKX196684 FUM196683:FUT196684 GEI196683:GEP196684 GOE196683:GOL196684 GYA196683:GYH196684 HHW196683:HID196684 HRS196683:HRZ196684 IBO196683:IBV196684 ILK196683:ILR196684 IVG196683:IVN196684 JFC196683:JFJ196684 JOY196683:JPF196684 JYU196683:JZB196684 KIQ196683:KIX196684 KSM196683:KST196684 LCI196683:LCP196684 LME196683:LML196684 LWA196683:LWH196684 MFW196683:MGD196684 MPS196683:MPZ196684 MZO196683:MZV196684 NJK196683:NJR196684 NTG196683:NTN196684 ODC196683:ODJ196684 OMY196683:ONF196684 OWU196683:OXB196684 PGQ196683:PGX196684 PQM196683:PQT196684 QAI196683:QAP196684 QKE196683:QKL196684 QUA196683:QUH196684 RDW196683:RED196684 RNS196683:RNZ196684 RXO196683:RXV196684 SHK196683:SHR196684 SRG196683:SRN196684 TBC196683:TBJ196684 TKY196683:TLF196684 TUU196683:TVB196684 UEQ196683:UEX196684 UOM196683:UOT196684 UYI196683:UYP196684 VIE196683:VIL196684 VSA196683:VSH196684 WBW196683:WCD196684 WLS196683:WLZ196684 WVO196683:WVV196684 G262219:N262220 JC262219:JJ262220 SY262219:TF262220 ACU262219:ADB262220 AMQ262219:AMX262220 AWM262219:AWT262220 BGI262219:BGP262220 BQE262219:BQL262220 CAA262219:CAH262220 CJW262219:CKD262220 CTS262219:CTZ262220 DDO262219:DDV262220 DNK262219:DNR262220 DXG262219:DXN262220 EHC262219:EHJ262220 EQY262219:ERF262220 FAU262219:FBB262220 FKQ262219:FKX262220 FUM262219:FUT262220 GEI262219:GEP262220 GOE262219:GOL262220 GYA262219:GYH262220 HHW262219:HID262220 HRS262219:HRZ262220 IBO262219:IBV262220 ILK262219:ILR262220 IVG262219:IVN262220 JFC262219:JFJ262220 JOY262219:JPF262220 JYU262219:JZB262220 KIQ262219:KIX262220 KSM262219:KST262220 LCI262219:LCP262220 LME262219:LML262220 LWA262219:LWH262220 MFW262219:MGD262220 MPS262219:MPZ262220 MZO262219:MZV262220 NJK262219:NJR262220 NTG262219:NTN262220 ODC262219:ODJ262220 OMY262219:ONF262220 OWU262219:OXB262220 PGQ262219:PGX262220 PQM262219:PQT262220 QAI262219:QAP262220 QKE262219:QKL262220 QUA262219:QUH262220 RDW262219:RED262220 RNS262219:RNZ262220 RXO262219:RXV262220 SHK262219:SHR262220 SRG262219:SRN262220 TBC262219:TBJ262220 TKY262219:TLF262220 TUU262219:TVB262220 UEQ262219:UEX262220 UOM262219:UOT262220 UYI262219:UYP262220 VIE262219:VIL262220 VSA262219:VSH262220 WBW262219:WCD262220 WLS262219:WLZ262220 WVO262219:WVV262220 G327755:N327756 JC327755:JJ327756 SY327755:TF327756 ACU327755:ADB327756 AMQ327755:AMX327756 AWM327755:AWT327756 BGI327755:BGP327756 BQE327755:BQL327756 CAA327755:CAH327756 CJW327755:CKD327756 CTS327755:CTZ327756 DDO327755:DDV327756 DNK327755:DNR327756 DXG327755:DXN327756 EHC327755:EHJ327756 EQY327755:ERF327756 FAU327755:FBB327756 FKQ327755:FKX327756 FUM327755:FUT327756 GEI327755:GEP327756 GOE327755:GOL327756 GYA327755:GYH327756 HHW327755:HID327756 HRS327755:HRZ327756 IBO327755:IBV327756 ILK327755:ILR327756 IVG327755:IVN327756 JFC327755:JFJ327756 JOY327755:JPF327756 JYU327755:JZB327756 KIQ327755:KIX327756 KSM327755:KST327756 LCI327755:LCP327756 LME327755:LML327756 LWA327755:LWH327756 MFW327755:MGD327756 MPS327755:MPZ327756 MZO327755:MZV327756 NJK327755:NJR327756 NTG327755:NTN327756 ODC327755:ODJ327756 OMY327755:ONF327756 OWU327755:OXB327756 PGQ327755:PGX327756 PQM327755:PQT327756 QAI327755:QAP327756 QKE327755:QKL327756 QUA327755:QUH327756 RDW327755:RED327756 RNS327755:RNZ327756 RXO327755:RXV327756 SHK327755:SHR327756 SRG327755:SRN327756 TBC327755:TBJ327756 TKY327755:TLF327756 TUU327755:TVB327756 UEQ327755:UEX327756 UOM327755:UOT327756 UYI327755:UYP327756 VIE327755:VIL327756 VSA327755:VSH327756 WBW327755:WCD327756 WLS327755:WLZ327756 WVO327755:WVV327756 G393291:N393292 JC393291:JJ393292 SY393291:TF393292 ACU393291:ADB393292 AMQ393291:AMX393292 AWM393291:AWT393292 BGI393291:BGP393292 BQE393291:BQL393292 CAA393291:CAH393292 CJW393291:CKD393292 CTS393291:CTZ393292 DDO393291:DDV393292 DNK393291:DNR393292 DXG393291:DXN393292 EHC393291:EHJ393292 EQY393291:ERF393292 FAU393291:FBB393292 FKQ393291:FKX393292 FUM393291:FUT393292 GEI393291:GEP393292 GOE393291:GOL393292 GYA393291:GYH393292 HHW393291:HID393292 HRS393291:HRZ393292 IBO393291:IBV393292 ILK393291:ILR393292 IVG393291:IVN393292 JFC393291:JFJ393292 JOY393291:JPF393292 JYU393291:JZB393292 KIQ393291:KIX393292 KSM393291:KST393292 LCI393291:LCP393292 LME393291:LML393292 LWA393291:LWH393292 MFW393291:MGD393292 MPS393291:MPZ393292 MZO393291:MZV393292 NJK393291:NJR393292 NTG393291:NTN393292 ODC393291:ODJ393292 OMY393291:ONF393292 OWU393291:OXB393292 PGQ393291:PGX393292 PQM393291:PQT393292 QAI393291:QAP393292 QKE393291:QKL393292 QUA393291:QUH393292 RDW393291:RED393292 RNS393291:RNZ393292 RXO393291:RXV393292 SHK393291:SHR393292 SRG393291:SRN393292 TBC393291:TBJ393292 TKY393291:TLF393292 TUU393291:TVB393292 UEQ393291:UEX393292 UOM393291:UOT393292 UYI393291:UYP393292 VIE393291:VIL393292 VSA393291:VSH393292 WBW393291:WCD393292 WLS393291:WLZ393292 WVO393291:WVV393292 G458827:N458828 JC458827:JJ458828 SY458827:TF458828 ACU458827:ADB458828 AMQ458827:AMX458828 AWM458827:AWT458828 BGI458827:BGP458828 BQE458827:BQL458828 CAA458827:CAH458828 CJW458827:CKD458828 CTS458827:CTZ458828 DDO458827:DDV458828 DNK458827:DNR458828 DXG458827:DXN458828 EHC458827:EHJ458828 EQY458827:ERF458828 FAU458827:FBB458828 FKQ458827:FKX458828 FUM458827:FUT458828 GEI458827:GEP458828 GOE458827:GOL458828 GYA458827:GYH458828 HHW458827:HID458828 HRS458827:HRZ458828 IBO458827:IBV458828 ILK458827:ILR458828 IVG458827:IVN458828 JFC458827:JFJ458828 JOY458827:JPF458828 JYU458827:JZB458828 KIQ458827:KIX458828 KSM458827:KST458828 LCI458827:LCP458828 LME458827:LML458828 LWA458827:LWH458828 MFW458827:MGD458828 MPS458827:MPZ458828 MZO458827:MZV458828 NJK458827:NJR458828 NTG458827:NTN458828 ODC458827:ODJ458828 OMY458827:ONF458828 OWU458827:OXB458828 PGQ458827:PGX458828 PQM458827:PQT458828 QAI458827:QAP458828 QKE458827:QKL458828 QUA458827:QUH458828 RDW458827:RED458828 RNS458827:RNZ458828 RXO458827:RXV458828 SHK458827:SHR458828 SRG458827:SRN458828 TBC458827:TBJ458828 TKY458827:TLF458828 TUU458827:TVB458828 UEQ458827:UEX458828 UOM458827:UOT458828 UYI458827:UYP458828 VIE458827:VIL458828 VSA458827:VSH458828 WBW458827:WCD458828 WLS458827:WLZ458828 WVO458827:WVV458828 G524363:N524364 JC524363:JJ524364 SY524363:TF524364 ACU524363:ADB524364 AMQ524363:AMX524364 AWM524363:AWT524364 BGI524363:BGP524364 BQE524363:BQL524364 CAA524363:CAH524364 CJW524363:CKD524364 CTS524363:CTZ524364 DDO524363:DDV524364 DNK524363:DNR524364 DXG524363:DXN524364 EHC524363:EHJ524364 EQY524363:ERF524364 FAU524363:FBB524364 FKQ524363:FKX524364 FUM524363:FUT524364 GEI524363:GEP524364 GOE524363:GOL524364 GYA524363:GYH524364 HHW524363:HID524364 HRS524363:HRZ524364 IBO524363:IBV524364 ILK524363:ILR524364 IVG524363:IVN524364 JFC524363:JFJ524364 JOY524363:JPF524364 JYU524363:JZB524364 KIQ524363:KIX524364 KSM524363:KST524364 LCI524363:LCP524364 LME524363:LML524364 LWA524363:LWH524364 MFW524363:MGD524364 MPS524363:MPZ524364 MZO524363:MZV524364 NJK524363:NJR524364 NTG524363:NTN524364 ODC524363:ODJ524364 OMY524363:ONF524364 OWU524363:OXB524364 PGQ524363:PGX524364 PQM524363:PQT524364 QAI524363:QAP524364 QKE524363:QKL524364 QUA524363:QUH524364 RDW524363:RED524364 RNS524363:RNZ524364 RXO524363:RXV524364 SHK524363:SHR524364 SRG524363:SRN524364 TBC524363:TBJ524364 TKY524363:TLF524364 TUU524363:TVB524364 UEQ524363:UEX524364 UOM524363:UOT524364 UYI524363:UYP524364 VIE524363:VIL524364 VSA524363:VSH524364 WBW524363:WCD524364 WLS524363:WLZ524364 WVO524363:WVV524364 G589899:N589900 JC589899:JJ589900 SY589899:TF589900 ACU589899:ADB589900 AMQ589899:AMX589900 AWM589899:AWT589900 BGI589899:BGP589900 BQE589899:BQL589900 CAA589899:CAH589900 CJW589899:CKD589900 CTS589899:CTZ589900 DDO589899:DDV589900 DNK589899:DNR589900 DXG589899:DXN589900 EHC589899:EHJ589900 EQY589899:ERF589900 FAU589899:FBB589900 FKQ589899:FKX589900 FUM589899:FUT589900 GEI589899:GEP589900 GOE589899:GOL589900 GYA589899:GYH589900 HHW589899:HID589900 HRS589899:HRZ589900 IBO589899:IBV589900 ILK589899:ILR589900 IVG589899:IVN589900 JFC589899:JFJ589900 JOY589899:JPF589900 JYU589899:JZB589900 KIQ589899:KIX589900 KSM589899:KST589900 LCI589899:LCP589900 LME589899:LML589900 LWA589899:LWH589900 MFW589899:MGD589900 MPS589899:MPZ589900 MZO589899:MZV589900 NJK589899:NJR589900 NTG589899:NTN589900 ODC589899:ODJ589900 OMY589899:ONF589900 OWU589899:OXB589900 PGQ589899:PGX589900 PQM589899:PQT589900 QAI589899:QAP589900 QKE589899:QKL589900 QUA589899:QUH589900 RDW589899:RED589900 RNS589899:RNZ589900 RXO589899:RXV589900 SHK589899:SHR589900 SRG589899:SRN589900 TBC589899:TBJ589900 TKY589899:TLF589900 TUU589899:TVB589900 UEQ589899:UEX589900 UOM589899:UOT589900 UYI589899:UYP589900 VIE589899:VIL589900 VSA589899:VSH589900 WBW589899:WCD589900 WLS589899:WLZ589900 WVO589899:WVV589900 G655435:N655436 JC655435:JJ655436 SY655435:TF655436 ACU655435:ADB655436 AMQ655435:AMX655436 AWM655435:AWT655436 BGI655435:BGP655436 BQE655435:BQL655436 CAA655435:CAH655436 CJW655435:CKD655436 CTS655435:CTZ655436 DDO655435:DDV655436 DNK655435:DNR655436 DXG655435:DXN655436 EHC655435:EHJ655436 EQY655435:ERF655436 FAU655435:FBB655436 FKQ655435:FKX655436 FUM655435:FUT655436 GEI655435:GEP655436 GOE655435:GOL655436 GYA655435:GYH655436 HHW655435:HID655436 HRS655435:HRZ655436 IBO655435:IBV655436 ILK655435:ILR655436 IVG655435:IVN655436 JFC655435:JFJ655436 JOY655435:JPF655436 JYU655435:JZB655436 KIQ655435:KIX655436 KSM655435:KST655436 LCI655435:LCP655436 LME655435:LML655436 LWA655435:LWH655436 MFW655435:MGD655436 MPS655435:MPZ655436 MZO655435:MZV655436 NJK655435:NJR655436 NTG655435:NTN655436 ODC655435:ODJ655436 OMY655435:ONF655436 OWU655435:OXB655436 PGQ655435:PGX655436 PQM655435:PQT655436 QAI655435:QAP655436 QKE655435:QKL655436 QUA655435:QUH655436 RDW655435:RED655436 RNS655435:RNZ655436 RXO655435:RXV655436 SHK655435:SHR655436 SRG655435:SRN655436 TBC655435:TBJ655436 TKY655435:TLF655436 TUU655435:TVB655436 UEQ655435:UEX655436 UOM655435:UOT655436 UYI655435:UYP655436 VIE655435:VIL655436 VSA655435:VSH655436 WBW655435:WCD655436 WLS655435:WLZ655436 WVO655435:WVV655436 G720971:N720972 JC720971:JJ720972 SY720971:TF720972 ACU720971:ADB720972 AMQ720971:AMX720972 AWM720971:AWT720972 BGI720971:BGP720972 BQE720971:BQL720972 CAA720971:CAH720972 CJW720971:CKD720972 CTS720971:CTZ720972 DDO720971:DDV720972 DNK720971:DNR720972 DXG720971:DXN720972 EHC720971:EHJ720972 EQY720971:ERF720972 FAU720971:FBB720972 FKQ720971:FKX720972 FUM720971:FUT720972 GEI720971:GEP720972 GOE720971:GOL720972 GYA720971:GYH720972 HHW720971:HID720972 HRS720971:HRZ720972 IBO720971:IBV720972 ILK720971:ILR720972 IVG720971:IVN720972 JFC720971:JFJ720972 JOY720971:JPF720972 JYU720971:JZB720972 KIQ720971:KIX720972 KSM720971:KST720972 LCI720971:LCP720972 LME720971:LML720972 LWA720971:LWH720972 MFW720971:MGD720972 MPS720971:MPZ720972 MZO720971:MZV720972 NJK720971:NJR720972 NTG720971:NTN720972 ODC720971:ODJ720972 OMY720971:ONF720972 OWU720971:OXB720972 PGQ720971:PGX720972 PQM720971:PQT720972 QAI720971:QAP720972 QKE720971:QKL720972 QUA720971:QUH720972 RDW720971:RED720972 RNS720971:RNZ720972 RXO720971:RXV720972 SHK720971:SHR720972 SRG720971:SRN720972 TBC720971:TBJ720972 TKY720971:TLF720972 TUU720971:TVB720972 UEQ720971:UEX720972 UOM720971:UOT720972 UYI720971:UYP720972 VIE720971:VIL720972 VSA720971:VSH720972 WBW720971:WCD720972 WLS720971:WLZ720972 WVO720971:WVV720972 G786507:N786508 JC786507:JJ786508 SY786507:TF786508 ACU786507:ADB786508 AMQ786507:AMX786508 AWM786507:AWT786508 BGI786507:BGP786508 BQE786507:BQL786508 CAA786507:CAH786508 CJW786507:CKD786508 CTS786507:CTZ786508 DDO786507:DDV786508 DNK786507:DNR786508 DXG786507:DXN786508 EHC786507:EHJ786508 EQY786507:ERF786508 FAU786507:FBB786508 FKQ786507:FKX786508 FUM786507:FUT786508 GEI786507:GEP786508 GOE786507:GOL786508 GYA786507:GYH786508 HHW786507:HID786508 HRS786507:HRZ786508 IBO786507:IBV786508 ILK786507:ILR786508 IVG786507:IVN786508 JFC786507:JFJ786508 JOY786507:JPF786508 JYU786507:JZB786508 KIQ786507:KIX786508 KSM786507:KST786508 LCI786507:LCP786508 LME786507:LML786508 LWA786507:LWH786508 MFW786507:MGD786508 MPS786507:MPZ786508 MZO786507:MZV786508 NJK786507:NJR786508 NTG786507:NTN786508 ODC786507:ODJ786508 OMY786507:ONF786508 OWU786507:OXB786508 PGQ786507:PGX786508 PQM786507:PQT786508 QAI786507:QAP786508 QKE786507:QKL786508 QUA786507:QUH786508 RDW786507:RED786508 RNS786507:RNZ786508 RXO786507:RXV786508 SHK786507:SHR786508 SRG786507:SRN786508 TBC786507:TBJ786508 TKY786507:TLF786508 TUU786507:TVB786508 UEQ786507:UEX786508 UOM786507:UOT786508 UYI786507:UYP786508 VIE786507:VIL786508 VSA786507:VSH786508 WBW786507:WCD786508 WLS786507:WLZ786508 WVO786507:WVV786508 G852043:N852044 JC852043:JJ852044 SY852043:TF852044 ACU852043:ADB852044 AMQ852043:AMX852044 AWM852043:AWT852044 BGI852043:BGP852044 BQE852043:BQL852044 CAA852043:CAH852044 CJW852043:CKD852044 CTS852043:CTZ852044 DDO852043:DDV852044 DNK852043:DNR852044 DXG852043:DXN852044 EHC852043:EHJ852044 EQY852043:ERF852044 FAU852043:FBB852044 FKQ852043:FKX852044 FUM852043:FUT852044 GEI852043:GEP852044 GOE852043:GOL852044 GYA852043:GYH852044 HHW852043:HID852044 HRS852043:HRZ852044 IBO852043:IBV852044 ILK852043:ILR852044 IVG852043:IVN852044 JFC852043:JFJ852044 JOY852043:JPF852044 JYU852043:JZB852044 KIQ852043:KIX852044 KSM852043:KST852044 LCI852043:LCP852044 LME852043:LML852044 LWA852043:LWH852044 MFW852043:MGD852044 MPS852043:MPZ852044 MZO852043:MZV852044 NJK852043:NJR852044 NTG852043:NTN852044 ODC852043:ODJ852044 OMY852043:ONF852044 OWU852043:OXB852044 PGQ852043:PGX852044 PQM852043:PQT852044 QAI852043:QAP852044 QKE852043:QKL852044 QUA852043:QUH852044 RDW852043:RED852044 RNS852043:RNZ852044 RXO852043:RXV852044 SHK852043:SHR852044 SRG852043:SRN852044 TBC852043:TBJ852044 TKY852043:TLF852044 TUU852043:TVB852044 UEQ852043:UEX852044 UOM852043:UOT852044 UYI852043:UYP852044 VIE852043:VIL852044 VSA852043:VSH852044 WBW852043:WCD852044 WLS852043:WLZ852044 WVO852043:WVV852044 G917579:N917580 JC917579:JJ917580 SY917579:TF917580 ACU917579:ADB917580 AMQ917579:AMX917580 AWM917579:AWT917580 BGI917579:BGP917580 BQE917579:BQL917580 CAA917579:CAH917580 CJW917579:CKD917580 CTS917579:CTZ917580 DDO917579:DDV917580 DNK917579:DNR917580 DXG917579:DXN917580 EHC917579:EHJ917580 EQY917579:ERF917580 FAU917579:FBB917580 FKQ917579:FKX917580 FUM917579:FUT917580 GEI917579:GEP917580 GOE917579:GOL917580 GYA917579:GYH917580 HHW917579:HID917580 HRS917579:HRZ917580 IBO917579:IBV917580 ILK917579:ILR917580 IVG917579:IVN917580 JFC917579:JFJ917580 JOY917579:JPF917580 JYU917579:JZB917580 KIQ917579:KIX917580 KSM917579:KST917580 LCI917579:LCP917580 LME917579:LML917580 LWA917579:LWH917580 MFW917579:MGD917580 MPS917579:MPZ917580 MZO917579:MZV917580 NJK917579:NJR917580 NTG917579:NTN917580 ODC917579:ODJ917580 OMY917579:ONF917580 OWU917579:OXB917580 PGQ917579:PGX917580 PQM917579:PQT917580 QAI917579:QAP917580 QKE917579:QKL917580 QUA917579:QUH917580 RDW917579:RED917580 RNS917579:RNZ917580 RXO917579:RXV917580 SHK917579:SHR917580 SRG917579:SRN917580 TBC917579:TBJ917580 TKY917579:TLF917580 TUU917579:TVB917580 UEQ917579:UEX917580 UOM917579:UOT917580 UYI917579:UYP917580 VIE917579:VIL917580 VSA917579:VSH917580 WBW917579:WCD917580 WLS917579:WLZ917580 WVO917579:WVV917580 G983115:N983116 JC983115:JJ983116 SY983115:TF983116 ACU983115:ADB983116 AMQ983115:AMX983116 AWM983115:AWT983116 BGI983115:BGP983116 BQE983115:BQL983116 CAA983115:CAH983116 CJW983115:CKD983116 CTS983115:CTZ983116 DDO983115:DDV983116 DNK983115:DNR983116 DXG983115:DXN983116 EHC983115:EHJ983116 EQY983115:ERF983116 FAU983115:FBB983116 FKQ983115:FKX983116 FUM983115:FUT983116 GEI983115:GEP983116 GOE983115:GOL983116 GYA983115:GYH983116 HHW983115:HID983116 HRS983115:HRZ983116 IBO983115:IBV983116 ILK983115:ILR983116 IVG983115:IVN983116 JFC983115:JFJ983116 JOY983115:JPF983116 JYU983115:JZB983116 KIQ983115:KIX983116 KSM983115:KST983116 LCI983115:LCP983116 LME983115:LML983116 LWA983115:LWH983116 MFW983115:MGD983116 MPS983115:MPZ983116 MZO983115:MZV983116 NJK983115:NJR983116 NTG983115:NTN983116 ODC983115:ODJ983116 OMY983115:ONF983116 OWU983115:OXB983116 PGQ983115:PGX983116 PQM983115:PQT983116 QAI983115:QAP983116 QKE983115:QKL983116 QUA983115:QUH983116 RDW983115:RED983116 RNS983115:RNZ983116 RXO983115:RXV983116 SHK983115:SHR983116 SRG983115:SRN983116 TBC983115:TBJ983116 TKY983115:TLF983116 TUU983115:TVB983116 UEQ983115:UEX983116 UOM983115:UOT983116 UYI983115:UYP983116 VIE983115:VIL983116 VSA983115:VSH983116 WBW983115:WCD983116 WLS983115:WLZ983116 WVO983115:WVV983116 G7:N70 JC7:JJ70 SY7:TF70 ACU7:ADB70 AMQ7:AMX70 AWM7:AWT70 BGI7:BGP70 BQE7:BQL70 CAA7:CAH70 CJW7:CKD70 CTS7:CTZ70 DDO7:DDV70 DNK7:DNR70 DXG7:DXN70 EHC7:EHJ70 EQY7:ERF70 FAU7:FBB70 FKQ7:FKX70 FUM7:FUT70 GEI7:GEP70 GOE7:GOL70 GYA7:GYH70 HHW7:HID70 HRS7:HRZ70 IBO7:IBV70 ILK7:ILR70 IVG7:IVN70 JFC7:JFJ70 JOY7:JPF70 JYU7:JZB70 KIQ7:KIX70 KSM7:KST70 LCI7:LCP70 LME7:LML70 LWA7:LWH70 MFW7:MGD70 MPS7:MPZ70 MZO7:MZV70 NJK7:NJR70 NTG7:NTN70 ODC7:ODJ70 OMY7:ONF70 OWU7:OXB70 PGQ7:PGX70 PQM7:PQT70 QAI7:QAP70 QKE7:QKL70 QUA7:QUH70 RDW7:RED70 RNS7:RNZ70 RXO7:RXV70 SHK7:SHR70 SRG7:SRN70 TBC7:TBJ70 TKY7:TLF70 TUU7:TVB70 UEQ7:UEX70 UOM7:UOT70 UYI7:UYP70 VIE7:VIL70 VSA7:VSH70 WBW7:WCD70 WLS7:WLZ70 WVO7:WVV70 G65543:N65606 JC65543:JJ65606 SY65543:TF65606 ACU65543:ADB65606 AMQ65543:AMX65606 AWM65543:AWT65606 BGI65543:BGP65606 BQE65543:BQL65606 CAA65543:CAH65606 CJW65543:CKD65606 CTS65543:CTZ65606 DDO65543:DDV65606 DNK65543:DNR65606 DXG65543:DXN65606 EHC65543:EHJ65606 EQY65543:ERF65606 FAU65543:FBB65606 FKQ65543:FKX65606 FUM65543:FUT65606 GEI65543:GEP65606 GOE65543:GOL65606 GYA65543:GYH65606 HHW65543:HID65606 HRS65543:HRZ65606 IBO65543:IBV65606 ILK65543:ILR65606 IVG65543:IVN65606 JFC65543:JFJ65606 JOY65543:JPF65606 JYU65543:JZB65606 KIQ65543:KIX65606 KSM65543:KST65606 LCI65543:LCP65606 LME65543:LML65606 LWA65543:LWH65606 MFW65543:MGD65606 MPS65543:MPZ65606 MZO65543:MZV65606 NJK65543:NJR65606 NTG65543:NTN65606 ODC65543:ODJ65606 OMY65543:ONF65606 OWU65543:OXB65606 PGQ65543:PGX65606 PQM65543:PQT65606 QAI65543:QAP65606 QKE65543:QKL65606 QUA65543:QUH65606 RDW65543:RED65606 RNS65543:RNZ65606 RXO65543:RXV65606 SHK65543:SHR65606 SRG65543:SRN65606 TBC65543:TBJ65606 TKY65543:TLF65606 TUU65543:TVB65606 UEQ65543:UEX65606 UOM65543:UOT65606 UYI65543:UYP65606 VIE65543:VIL65606 VSA65543:VSH65606 WBW65543:WCD65606 WLS65543:WLZ65606 WVO65543:WVV65606 G131079:N131142 JC131079:JJ131142 SY131079:TF131142 ACU131079:ADB131142 AMQ131079:AMX131142 AWM131079:AWT131142 BGI131079:BGP131142 BQE131079:BQL131142 CAA131079:CAH131142 CJW131079:CKD131142 CTS131079:CTZ131142 DDO131079:DDV131142 DNK131079:DNR131142 DXG131079:DXN131142 EHC131079:EHJ131142 EQY131079:ERF131142 FAU131079:FBB131142 FKQ131079:FKX131142 FUM131079:FUT131142 GEI131079:GEP131142 GOE131079:GOL131142 GYA131079:GYH131142 HHW131079:HID131142 HRS131079:HRZ131142 IBO131079:IBV131142 ILK131079:ILR131142 IVG131079:IVN131142 JFC131079:JFJ131142 JOY131079:JPF131142 JYU131079:JZB131142 KIQ131079:KIX131142 KSM131079:KST131142 LCI131079:LCP131142 LME131079:LML131142 LWA131079:LWH131142 MFW131079:MGD131142 MPS131079:MPZ131142 MZO131079:MZV131142 NJK131079:NJR131142 NTG131079:NTN131142 ODC131079:ODJ131142 OMY131079:ONF131142 OWU131079:OXB131142 PGQ131079:PGX131142 PQM131079:PQT131142 QAI131079:QAP131142 QKE131079:QKL131142 QUA131079:QUH131142 RDW131079:RED131142 RNS131079:RNZ131142 RXO131079:RXV131142 SHK131079:SHR131142 SRG131079:SRN131142 TBC131079:TBJ131142 TKY131079:TLF131142 TUU131079:TVB131142 UEQ131079:UEX131142 UOM131079:UOT131142 UYI131079:UYP131142 VIE131079:VIL131142 VSA131079:VSH131142 WBW131079:WCD131142 WLS131079:WLZ131142 WVO131079:WVV131142 G196615:N196678 JC196615:JJ196678 SY196615:TF196678 ACU196615:ADB196678 AMQ196615:AMX196678 AWM196615:AWT196678 BGI196615:BGP196678 BQE196615:BQL196678 CAA196615:CAH196678 CJW196615:CKD196678 CTS196615:CTZ196678 DDO196615:DDV196678 DNK196615:DNR196678 DXG196615:DXN196678 EHC196615:EHJ196678 EQY196615:ERF196678 FAU196615:FBB196678 FKQ196615:FKX196678 FUM196615:FUT196678 GEI196615:GEP196678 GOE196615:GOL196678 GYA196615:GYH196678 HHW196615:HID196678 HRS196615:HRZ196678 IBO196615:IBV196678 ILK196615:ILR196678 IVG196615:IVN196678 JFC196615:JFJ196678 JOY196615:JPF196678 JYU196615:JZB196678 KIQ196615:KIX196678 KSM196615:KST196678 LCI196615:LCP196678 LME196615:LML196678 LWA196615:LWH196678 MFW196615:MGD196678 MPS196615:MPZ196678 MZO196615:MZV196678 NJK196615:NJR196678 NTG196615:NTN196678 ODC196615:ODJ196678 OMY196615:ONF196678 OWU196615:OXB196678 PGQ196615:PGX196678 PQM196615:PQT196678 QAI196615:QAP196678 QKE196615:QKL196678 QUA196615:QUH196678 RDW196615:RED196678 RNS196615:RNZ196678 RXO196615:RXV196678 SHK196615:SHR196678 SRG196615:SRN196678 TBC196615:TBJ196678 TKY196615:TLF196678 TUU196615:TVB196678 UEQ196615:UEX196678 UOM196615:UOT196678 UYI196615:UYP196678 VIE196615:VIL196678 VSA196615:VSH196678 WBW196615:WCD196678 WLS196615:WLZ196678 WVO196615:WVV196678 G262151:N262214 JC262151:JJ262214 SY262151:TF262214 ACU262151:ADB262214 AMQ262151:AMX262214 AWM262151:AWT262214 BGI262151:BGP262214 BQE262151:BQL262214 CAA262151:CAH262214 CJW262151:CKD262214 CTS262151:CTZ262214 DDO262151:DDV262214 DNK262151:DNR262214 DXG262151:DXN262214 EHC262151:EHJ262214 EQY262151:ERF262214 FAU262151:FBB262214 FKQ262151:FKX262214 FUM262151:FUT262214 GEI262151:GEP262214 GOE262151:GOL262214 GYA262151:GYH262214 HHW262151:HID262214 HRS262151:HRZ262214 IBO262151:IBV262214 ILK262151:ILR262214 IVG262151:IVN262214 JFC262151:JFJ262214 JOY262151:JPF262214 JYU262151:JZB262214 KIQ262151:KIX262214 KSM262151:KST262214 LCI262151:LCP262214 LME262151:LML262214 LWA262151:LWH262214 MFW262151:MGD262214 MPS262151:MPZ262214 MZO262151:MZV262214 NJK262151:NJR262214 NTG262151:NTN262214 ODC262151:ODJ262214 OMY262151:ONF262214 OWU262151:OXB262214 PGQ262151:PGX262214 PQM262151:PQT262214 QAI262151:QAP262214 QKE262151:QKL262214 QUA262151:QUH262214 RDW262151:RED262214 RNS262151:RNZ262214 RXO262151:RXV262214 SHK262151:SHR262214 SRG262151:SRN262214 TBC262151:TBJ262214 TKY262151:TLF262214 TUU262151:TVB262214 UEQ262151:UEX262214 UOM262151:UOT262214 UYI262151:UYP262214 VIE262151:VIL262214 VSA262151:VSH262214 WBW262151:WCD262214 WLS262151:WLZ262214 WVO262151:WVV262214 G327687:N327750 JC327687:JJ327750 SY327687:TF327750 ACU327687:ADB327750 AMQ327687:AMX327750 AWM327687:AWT327750 BGI327687:BGP327750 BQE327687:BQL327750 CAA327687:CAH327750 CJW327687:CKD327750 CTS327687:CTZ327750 DDO327687:DDV327750 DNK327687:DNR327750 DXG327687:DXN327750 EHC327687:EHJ327750 EQY327687:ERF327750 FAU327687:FBB327750 FKQ327687:FKX327750 FUM327687:FUT327750 GEI327687:GEP327750 GOE327687:GOL327750 GYA327687:GYH327750 HHW327687:HID327750 HRS327687:HRZ327750 IBO327687:IBV327750 ILK327687:ILR327750 IVG327687:IVN327750 JFC327687:JFJ327750 JOY327687:JPF327750 JYU327687:JZB327750 KIQ327687:KIX327750 KSM327687:KST327750 LCI327687:LCP327750 LME327687:LML327750 LWA327687:LWH327750 MFW327687:MGD327750 MPS327687:MPZ327750 MZO327687:MZV327750 NJK327687:NJR327750 NTG327687:NTN327750 ODC327687:ODJ327750 OMY327687:ONF327750 OWU327687:OXB327750 PGQ327687:PGX327750 PQM327687:PQT327750 QAI327687:QAP327750 QKE327687:QKL327750 QUA327687:QUH327750 RDW327687:RED327750 RNS327687:RNZ327750 RXO327687:RXV327750 SHK327687:SHR327750 SRG327687:SRN327750 TBC327687:TBJ327750 TKY327687:TLF327750 TUU327687:TVB327750 UEQ327687:UEX327750 UOM327687:UOT327750 UYI327687:UYP327750 VIE327687:VIL327750 VSA327687:VSH327750 WBW327687:WCD327750 WLS327687:WLZ327750 WVO327687:WVV327750 G393223:N393286 JC393223:JJ393286 SY393223:TF393286 ACU393223:ADB393286 AMQ393223:AMX393286 AWM393223:AWT393286 BGI393223:BGP393286 BQE393223:BQL393286 CAA393223:CAH393286 CJW393223:CKD393286 CTS393223:CTZ393286 DDO393223:DDV393286 DNK393223:DNR393286 DXG393223:DXN393286 EHC393223:EHJ393286 EQY393223:ERF393286 FAU393223:FBB393286 FKQ393223:FKX393286 FUM393223:FUT393286 GEI393223:GEP393286 GOE393223:GOL393286 GYA393223:GYH393286 HHW393223:HID393286 HRS393223:HRZ393286 IBO393223:IBV393286 ILK393223:ILR393286 IVG393223:IVN393286 JFC393223:JFJ393286 JOY393223:JPF393286 JYU393223:JZB393286 KIQ393223:KIX393286 KSM393223:KST393286 LCI393223:LCP393286 LME393223:LML393286 LWA393223:LWH393286 MFW393223:MGD393286 MPS393223:MPZ393286 MZO393223:MZV393286 NJK393223:NJR393286 NTG393223:NTN393286 ODC393223:ODJ393286 OMY393223:ONF393286 OWU393223:OXB393286 PGQ393223:PGX393286 PQM393223:PQT393286 QAI393223:QAP393286 QKE393223:QKL393286 QUA393223:QUH393286 RDW393223:RED393286 RNS393223:RNZ393286 RXO393223:RXV393286 SHK393223:SHR393286 SRG393223:SRN393286 TBC393223:TBJ393286 TKY393223:TLF393286 TUU393223:TVB393286 UEQ393223:UEX393286 UOM393223:UOT393286 UYI393223:UYP393286 VIE393223:VIL393286 VSA393223:VSH393286 WBW393223:WCD393286 WLS393223:WLZ393286 WVO393223:WVV393286 G458759:N458822 JC458759:JJ458822 SY458759:TF458822 ACU458759:ADB458822 AMQ458759:AMX458822 AWM458759:AWT458822 BGI458759:BGP458822 BQE458759:BQL458822 CAA458759:CAH458822 CJW458759:CKD458822 CTS458759:CTZ458822 DDO458759:DDV458822 DNK458759:DNR458822 DXG458759:DXN458822 EHC458759:EHJ458822 EQY458759:ERF458822 FAU458759:FBB458822 FKQ458759:FKX458822 FUM458759:FUT458822 GEI458759:GEP458822 GOE458759:GOL458822 GYA458759:GYH458822 HHW458759:HID458822 HRS458759:HRZ458822 IBO458759:IBV458822 ILK458759:ILR458822 IVG458759:IVN458822 JFC458759:JFJ458822 JOY458759:JPF458822 JYU458759:JZB458822 KIQ458759:KIX458822 KSM458759:KST458822 LCI458759:LCP458822 LME458759:LML458822 LWA458759:LWH458822 MFW458759:MGD458822 MPS458759:MPZ458822 MZO458759:MZV458822 NJK458759:NJR458822 NTG458759:NTN458822 ODC458759:ODJ458822 OMY458759:ONF458822 OWU458759:OXB458822 PGQ458759:PGX458822 PQM458759:PQT458822 QAI458759:QAP458822 QKE458759:QKL458822 QUA458759:QUH458822 RDW458759:RED458822 RNS458759:RNZ458822 RXO458759:RXV458822 SHK458759:SHR458822 SRG458759:SRN458822 TBC458759:TBJ458822 TKY458759:TLF458822 TUU458759:TVB458822 UEQ458759:UEX458822 UOM458759:UOT458822 UYI458759:UYP458822 VIE458759:VIL458822 VSA458759:VSH458822 WBW458759:WCD458822 WLS458759:WLZ458822 WVO458759:WVV458822 G524295:N524358 JC524295:JJ524358 SY524295:TF524358 ACU524295:ADB524358 AMQ524295:AMX524358 AWM524295:AWT524358 BGI524295:BGP524358 BQE524295:BQL524358 CAA524295:CAH524358 CJW524295:CKD524358 CTS524295:CTZ524358 DDO524295:DDV524358 DNK524295:DNR524358 DXG524295:DXN524358 EHC524295:EHJ524358 EQY524295:ERF524358 FAU524295:FBB524358 FKQ524295:FKX524358 FUM524295:FUT524358 GEI524295:GEP524358 GOE524295:GOL524358 GYA524295:GYH524358 HHW524295:HID524358 HRS524295:HRZ524358 IBO524295:IBV524358 ILK524295:ILR524358 IVG524295:IVN524358 JFC524295:JFJ524358 JOY524295:JPF524358 JYU524295:JZB524358 KIQ524295:KIX524358 KSM524295:KST524358 LCI524295:LCP524358 LME524295:LML524358 LWA524295:LWH524358 MFW524295:MGD524358 MPS524295:MPZ524358 MZO524295:MZV524358 NJK524295:NJR524358 NTG524295:NTN524358 ODC524295:ODJ524358 OMY524295:ONF524358 OWU524295:OXB524358 PGQ524295:PGX524358 PQM524295:PQT524358 QAI524295:QAP524358 QKE524295:QKL524358 QUA524295:QUH524358 RDW524295:RED524358 RNS524295:RNZ524358 RXO524295:RXV524358 SHK524295:SHR524358 SRG524295:SRN524358 TBC524295:TBJ524358 TKY524295:TLF524358 TUU524295:TVB524358 UEQ524295:UEX524358 UOM524295:UOT524358 UYI524295:UYP524358 VIE524295:VIL524358 VSA524295:VSH524358 WBW524295:WCD524358 WLS524295:WLZ524358 WVO524295:WVV524358 G589831:N589894 JC589831:JJ589894 SY589831:TF589894 ACU589831:ADB589894 AMQ589831:AMX589894 AWM589831:AWT589894 BGI589831:BGP589894 BQE589831:BQL589894 CAA589831:CAH589894 CJW589831:CKD589894 CTS589831:CTZ589894 DDO589831:DDV589894 DNK589831:DNR589894 DXG589831:DXN589894 EHC589831:EHJ589894 EQY589831:ERF589894 FAU589831:FBB589894 FKQ589831:FKX589894 FUM589831:FUT589894 GEI589831:GEP589894 GOE589831:GOL589894 GYA589831:GYH589894 HHW589831:HID589894 HRS589831:HRZ589894 IBO589831:IBV589894 ILK589831:ILR589894 IVG589831:IVN589894 JFC589831:JFJ589894 JOY589831:JPF589894 JYU589831:JZB589894 KIQ589831:KIX589894 KSM589831:KST589894 LCI589831:LCP589894 LME589831:LML589894 LWA589831:LWH589894 MFW589831:MGD589894 MPS589831:MPZ589894 MZO589831:MZV589894 NJK589831:NJR589894 NTG589831:NTN589894 ODC589831:ODJ589894 OMY589831:ONF589894 OWU589831:OXB589894 PGQ589831:PGX589894 PQM589831:PQT589894 QAI589831:QAP589894 QKE589831:QKL589894 QUA589831:QUH589894 RDW589831:RED589894 RNS589831:RNZ589894 RXO589831:RXV589894 SHK589831:SHR589894 SRG589831:SRN589894 TBC589831:TBJ589894 TKY589831:TLF589894 TUU589831:TVB589894 UEQ589831:UEX589894 UOM589831:UOT589894 UYI589831:UYP589894 VIE589831:VIL589894 VSA589831:VSH589894 WBW589831:WCD589894 WLS589831:WLZ589894 WVO589831:WVV589894 G655367:N655430 JC655367:JJ655430 SY655367:TF655430 ACU655367:ADB655430 AMQ655367:AMX655430 AWM655367:AWT655430 BGI655367:BGP655430 BQE655367:BQL655430 CAA655367:CAH655430 CJW655367:CKD655430 CTS655367:CTZ655430 DDO655367:DDV655430 DNK655367:DNR655430 DXG655367:DXN655430 EHC655367:EHJ655430 EQY655367:ERF655430 FAU655367:FBB655430 FKQ655367:FKX655430 FUM655367:FUT655430 GEI655367:GEP655430 GOE655367:GOL655430 GYA655367:GYH655430 HHW655367:HID655430 HRS655367:HRZ655430 IBO655367:IBV655430 ILK655367:ILR655430 IVG655367:IVN655430 JFC655367:JFJ655430 JOY655367:JPF655430 JYU655367:JZB655430 KIQ655367:KIX655430 KSM655367:KST655430 LCI655367:LCP655430 LME655367:LML655430 LWA655367:LWH655430 MFW655367:MGD655430 MPS655367:MPZ655430 MZO655367:MZV655430 NJK655367:NJR655430 NTG655367:NTN655430 ODC655367:ODJ655430 OMY655367:ONF655430 OWU655367:OXB655430 PGQ655367:PGX655430 PQM655367:PQT655430 QAI655367:QAP655430 QKE655367:QKL655430 QUA655367:QUH655430 RDW655367:RED655430 RNS655367:RNZ655430 RXO655367:RXV655430 SHK655367:SHR655430 SRG655367:SRN655430 TBC655367:TBJ655430 TKY655367:TLF655430 TUU655367:TVB655430 UEQ655367:UEX655430 UOM655367:UOT655430 UYI655367:UYP655430 VIE655367:VIL655430 VSA655367:VSH655430 WBW655367:WCD655430 WLS655367:WLZ655430 WVO655367:WVV655430 G720903:N720966 JC720903:JJ720966 SY720903:TF720966 ACU720903:ADB720966 AMQ720903:AMX720966 AWM720903:AWT720966 BGI720903:BGP720966 BQE720903:BQL720966 CAA720903:CAH720966 CJW720903:CKD720966 CTS720903:CTZ720966 DDO720903:DDV720966 DNK720903:DNR720966 DXG720903:DXN720966 EHC720903:EHJ720966 EQY720903:ERF720966 FAU720903:FBB720966 FKQ720903:FKX720966 FUM720903:FUT720966 GEI720903:GEP720966 GOE720903:GOL720966 GYA720903:GYH720966 HHW720903:HID720966 HRS720903:HRZ720966 IBO720903:IBV720966 ILK720903:ILR720966 IVG720903:IVN720966 JFC720903:JFJ720966 JOY720903:JPF720966 JYU720903:JZB720966 KIQ720903:KIX720966 KSM720903:KST720966 LCI720903:LCP720966 LME720903:LML720966 LWA720903:LWH720966 MFW720903:MGD720966 MPS720903:MPZ720966 MZO720903:MZV720966 NJK720903:NJR720966 NTG720903:NTN720966 ODC720903:ODJ720966 OMY720903:ONF720966 OWU720903:OXB720966 PGQ720903:PGX720966 PQM720903:PQT720966 QAI720903:QAP720966 QKE720903:QKL720966 QUA720903:QUH720966 RDW720903:RED720966 RNS720903:RNZ720966 RXO720903:RXV720966 SHK720903:SHR720966 SRG720903:SRN720966 TBC720903:TBJ720966 TKY720903:TLF720966 TUU720903:TVB720966 UEQ720903:UEX720966 UOM720903:UOT720966 UYI720903:UYP720966 VIE720903:VIL720966 VSA720903:VSH720966 WBW720903:WCD720966 WLS720903:WLZ720966 WVO720903:WVV720966 G786439:N786502 JC786439:JJ786502 SY786439:TF786502 ACU786439:ADB786502 AMQ786439:AMX786502 AWM786439:AWT786502 BGI786439:BGP786502 BQE786439:BQL786502 CAA786439:CAH786502 CJW786439:CKD786502 CTS786439:CTZ786502 DDO786439:DDV786502 DNK786439:DNR786502 DXG786439:DXN786502 EHC786439:EHJ786502 EQY786439:ERF786502 FAU786439:FBB786502 FKQ786439:FKX786502 FUM786439:FUT786502 GEI786439:GEP786502 GOE786439:GOL786502 GYA786439:GYH786502 HHW786439:HID786502 HRS786439:HRZ786502 IBO786439:IBV786502 ILK786439:ILR786502 IVG786439:IVN786502 JFC786439:JFJ786502 JOY786439:JPF786502 JYU786439:JZB786502 KIQ786439:KIX786502 KSM786439:KST786502 LCI786439:LCP786502 LME786439:LML786502 LWA786439:LWH786502 MFW786439:MGD786502 MPS786439:MPZ786502 MZO786439:MZV786502 NJK786439:NJR786502 NTG786439:NTN786502 ODC786439:ODJ786502 OMY786439:ONF786502 OWU786439:OXB786502 PGQ786439:PGX786502 PQM786439:PQT786502 QAI786439:QAP786502 QKE786439:QKL786502 QUA786439:QUH786502 RDW786439:RED786502 RNS786439:RNZ786502 RXO786439:RXV786502 SHK786439:SHR786502 SRG786439:SRN786502 TBC786439:TBJ786502 TKY786439:TLF786502 TUU786439:TVB786502 UEQ786439:UEX786502 UOM786439:UOT786502 UYI786439:UYP786502 VIE786439:VIL786502 VSA786439:VSH786502 WBW786439:WCD786502 WLS786439:WLZ786502 WVO786439:WVV786502 G851975:N852038 JC851975:JJ852038 SY851975:TF852038 ACU851975:ADB852038 AMQ851975:AMX852038 AWM851975:AWT852038 BGI851975:BGP852038 BQE851975:BQL852038 CAA851975:CAH852038 CJW851975:CKD852038 CTS851975:CTZ852038 DDO851975:DDV852038 DNK851975:DNR852038 DXG851975:DXN852038 EHC851975:EHJ852038 EQY851975:ERF852038 FAU851975:FBB852038 FKQ851975:FKX852038 FUM851975:FUT852038 GEI851975:GEP852038 GOE851975:GOL852038 GYA851975:GYH852038 HHW851975:HID852038 HRS851975:HRZ852038 IBO851975:IBV852038 ILK851975:ILR852038 IVG851975:IVN852038 JFC851975:JFJ852038 JOY851975:JPF852038 JYU851975:JZB852038 KIQ851975:KIX852038 KSM851975:KST852038 LCI851975:LCP852038 LME851975:LML852038 LWA851975:LWH852038 MFW851975:MGD852038 MPS851975:MPZ852038 MZO851975:MZV852038 NJK851975:NJR852038 NTG851975:NTN852038 ODC851975:ODJ852038 OMY851975:ONF852038 OWU851975:OXB852038 PGQ851975:PGX852038 PQM851975:PQT852038 QAI851975:QAP852038 QKE851975:QKL852038 QUA851975:QUH852038 RDW851975:RED852038 RNS851975:RNZ852038 RXO851975:RXV852038 SHK851975:SHR852038 SRG851975:SRN852038 TBC851975:TBJ852038 TKY851975:TLF852038 TUU851975:TVB852038 UEQ851975:UEX852038 UOM851975:UOT852038 UYI851975:UYP852038 VIE851975:VIL852038 VSA851975:VSH852038 WBW851975:WCD852038 WLS851975:WLZ852038 WVO851975:WVV852038 G917511:N917574 JC917511:JJ917574 SY917511:TF917574 ACU917511:ADB917574 AMQ917511:AMX917574 AWM917511:AWT917574 BGI917511:BGP917574 BQE917511:BQL917574 CAA917511:CAH917574 CJW917511:CKD917574 CTS917511:CTZ917574 DDO917511:DDV917574 DNK917511:DNR917574 DXG917511:DXN917574 EHC917511:EHJ917574 EQY917511:ERF917574 FAU917511:FBB917574 FKQ917511:FKX917574 FUM917511:FUT917574 GEI917511:GEP917574 GOE917511:GOL917574 GYA917511:GYH917574 HHW917511:HID917574 HRS917511:HRZ917574 IBO917511:IBV917574 ILK917511:ILR917574 IVG917511:IVN917574 JFC917511:JFJ917574 JOY917511:JPF917574 JYU917511:JZB917574 KIQ917511:KIX917574 KSM917511:KST917574 LCI917511:LCP917574 LME917511:LML917574 LWA917511:LWH917574 MFW917511:MGD917574 MPS917511:MPZ917574 MZO917511:MZV917574 NJK917511:NJR917574 NTG917511:NTN917574 ODC917511:ODJ917574 OMY917511:ONF917574 OWU917511:OXB917574 PGQ917511:PGX917574 PQM917511:PQT917574 QAI917511:QAP917574 QKE917511:QKL917574 QUA917511:QUH917574 RDW917511:RED917574 RNS917511:RNZ917574 RXO917511:RXV917574 SHK917511:SHR917574 SRG917511:SRN917574 TBC917511:TBJ917574 TKY917511:TLF917574 TUU917511:TVB917574 UEQ917511:UEX917574 UOM917511:UOT917574 UYI917511:UYP917574 VIE917511:VIL917574 VSA917511:VSH917574 WBW917511:WCD917574 WLS917511:WLZ917574 WVO917511:WVV917574 G983047:N983110 JC983047:JJ983110 SY983047:TF983110 ACU983047:ADB983110 AMQ983047:AMX983110 AWM983047:AWT983110 BGI983047:BGP983110 BQE983047:BQL983110 CAA983047:CAH983110 CJW983047:CKD983110 CTS983047:CTZ983110 DDO983047:DDV983110 DNK983047:DNR983110 DXG983047:DXN983110 EHC983047:EHJ983110 EQY983047:ERF983110 FAU983047:FBB983110 FKQ983047:FKX983110 FUM983047:FUT983110 GEI983047:GEP983110 GOE983047:GOL983110 GYA983047:GYH983110 HHW983047:HID983110 HRS983047:HRZ983110 IBO983047:IBV983110 ILK983047:ILR983110 IVG983047:IVN983110 JFC983047:JFJ983110 JOY983047:JPF983110 JYU983047:JZB983110 KIQ983047:KIX983110 KSM983047:KST983110 LCI983047:LCP983110 LME983047:LML983110 LWA983047:LWH983110 MFW983047:MGD983110 MPS983047:MPZ983110 MZO983047:MZV983110 NJK983047:NJR983110 NTG983047:NTN983110 ODC983047:ODJ983110 OMY983047:ONF983110 OWU983047:OXB983110 PGQ983047:PGX983110 PQM983047:PQT983110 QAI983047:QAP983110 QKE983047:QKL983110 QUA983047:QUH983110 RDW983047:RED983110 RNS983047:RNZ983110 RXO983047:RXV983110 SHK983047:SHR983110 SRG983047:SRN983110 TBC983047:TBJ983110 TKY983047:TLF983110 TUU983047:TVB983110 UEQ983047:UEX983110 UOM983047:UOT983110 UYI983047:UYP983110 VIE983047:VIL983110 VSA983047:VSH983110 WBW983047:WCD983110 WLS983047:WLZ983110 WVO983047:WVV983110">
      <formula1>0</formula1>
    </dataValidation>
  </dataValidations>
  <printOptions horizontalCentered="1"/>
  <pageMargins left="0.55118110236220497" right="0.55118110236220497" top="0.68" bottom="0.49803149600000002" header="0" footer="0"/>
  <pageSetup paperSize="9" scale="91" fitToHeight="3" orientation="landscape" r:id="rId1"/>
  <headerFooter alignWithMargins="0"/>
  <rowBreaks count="1" manualBreakCount="1">
    <brk id="42" min="2" max="1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72</vt:i4>
      </vt:variant>
      <vt:variant>
        <vt:lpstr>Named Ranges</vt:lpstr>
      </vt:variant>
      <vt:variant>
        <vt:i4>252</vt:i4>
      </vt:variant>
    </vt:vector>
  </HeadingPairs>
  <TitlesOfParts>
    <vt:vector size="324" baseType="lpstr">
      <vt:lpstr>Start</vt:lpstr>
      <vt:lpstr>Cover</vt:lpstr>
      <vt:lpstr>Menu</vt:lpstr>
      <vt:lpstr>Table1</vt:lpstr>
      <vt:lpstr>Table2</vt:lpstr>
      <vt:lpstr>Table3</vt:lpstr>
      <vt:lpstr>Table4</vt:lpstr>
      <vt:lpstr>Table5</vt:lpstr>
      <vt:lpstr>Table6a</vt:lpstr>
      <vt:lpstr>Table6b</vt:lpstr>
      <vt:lpstr>Table6c</vt:lpstr>
      <vt:lpstr>Table6d</vt:lpstr>
      <vt:lpstr>Table7a</vt:lpstr>
      <vt:lpstr>Table7b</vt:lpstr>
      <vt:lpstr>Table8</vt:lpstr>
      <vt:lpstr>GELE</vt:lpstr>
      <vt:lpstr>GHEAT</vt:lpstr>
      <vt:lpstr>NELE</vt:lpstr>
      <vt:lpstr>NHEAT</vt:lpstr>
      <vt:lpstr>ELET34</vt:lpstr>
      <vt:lpstr>HEAT34</vt:lpstr>
      <vt:lpstr>TAB5ELE</vt:lpstr>
      <vt:lpstr>TAB5CHP</vt:lpstr>
      <vt:lpstr>TAB5TOT</vt:lpstr>
      <vt:lpstr>TAB5HEAT</vt:lpstr>
      <vt:lpstr>TAB5CHPH</vt:lpstr>
      <vt:lpstr>TAB5TOTH</vt:lpstr>
      <vt:lpstr>TAB6ANTONS</vt:lpstr>
      <vt:lpstr>TAB6CCTONS</vt:lpstr>
      <vt:lpstr>TAB6OBCTONS</vt:lpstr>
      <vt:lpstr>TAB6SCTONS</vt:lpstr>
      <vt:lpstr>TAB6LIGTONS</vt:lpstr>
      <vt:lpstr>TAB6PFUELTONS</vt:lpstr>
      <vt:lpstr>TAB6COKEOCTONS</vt:lpstr>
      <vt:lpstr>TAB6GASCOKETONS</vt:lpstr>
      <vt:lpstr>TAB6COALTARTONS</vt:lpstr>
      <vt:lpstr>TAB6BKBTONS</vt:lpstr>
      <vt:lpstr>TAB6GWGASTJ</vt:lpstr>
      <vt:lpstr>TAB6COGTJ</vt:lpstr>
      <vt:lpstr>TAB6BFGTJ</vt:lpstr>
      <vt:lpstr>TAB6ORGASTJ</vt:lpstr>
      <vt:lpstr>TAB6PEATONS</vt:lpstr>
      <vt:lpstr>TAB6PEATPRTONS</vt:lpstr>
      <vt:lpstr>TAB6OILSHTONS</vt:lpstr>
      <vt:lpstr>TAB6CRUDOILTONS</vt:lpstr>
      <vt:lpstr>TAB6NGLTONS</vt:lpstr>
      <vt:lpstr>TAB6REFGASTONS</vt:lpstr>
      <vt:lpstr>TAB6LPGTONS</vt:lpstr>
      <vt:lpstr>TAB6NAPHTHATONS</vt:lpstr>
      <vt:lpstr>TAB6KERJETONS</vt:lpstr>
      <vt:lpstr>TAB6OTHKEROTONS</vt:lpstr>
      <vt:lpstr>TAB6GASDIESTONS</vt:lpstr>
      <vt:lpstr>TAB6FUELOILTONS</vt:lpstr>
      <vt:lpstr>TAB6BITUTONS</vt:lpstr>
      <vt:lpstr>TAB6PETCOKETONS</vt:lpstr>
      <vt:lpstr>TAB6OTHOILTONS</vt:lpstr>
      <vt:lpstr>TAB6NGASTJ</vt:lpstr>
      <vt:lpstr>TAB6INDWTJ</vt:lpstr>
      <vt:lpstr>TAB6MSWRTJ</vt:lpstr>
      <vt:lpstr>TAB6MSWNRTJ</vt:lpstr>
      <vt:lpstr>TAB6SBIOFTJ</vt:lpstr>
      <vt:lpstr>TAB6BIOGASTJ</vt:lpstr>
      <vt:lpstr>TAB6BIODIETONS</vt:lpstr>
      <vt:lpstr>TAB6LIQBIOTONS</vt:lpstr>
      <vt:lpstr>TAB6TOTAL</vt:lpstr>
      <vt:lpstr>TAB7MAIN</vt:lpstr>
      <vt:lpstr>TAB7AUTO</vt:lpstr>
      <vt:lpstr>TAB8IMPE</vt:lpstr>
      <vt:lpstr>TAB8IMPHC</vt:lpstr>
      <vt:lpstr>TAB8EXPE</vt:lpstr>
      <vt:lpstr>TAB8EXPHC</vt:lpstr>
      <vt:lpstr>Remarks</vt:lpstr>
      <vt:lpstr>ANTCOAL</vt:lpstr>
      <vt:lpstr>AUTOPRODUCERS</vt:lpstr>
      <vt:lpstr>Table7b!AUTOTOT</vt:lpstr>
      <vt:lpstr>BIODIESEL</vt:lpstr>
      <vt:lpstr>BIOGASES</vt:lpstr>
      <vt:lpstr>BITCOAL</vt:lpstr>
      <vt:lpstr>BITUMEN</vt:lpstr>
      <vt:lpstr>BKB</vt:lpstr>
      <vt:lpstr>BLFURGS</vt:lpstr>
      <vt:lpstr>ChosenCountry</vt:lpstr>
      <vt:lpstr>ChosenYear</vt:lpstr>
      <vt:lpstr>CHPPlants</vt:lpstr>
      <vt:lpstr>COALTAR</vt:lpstr>
      <vt:lpstr>COKCOAL</vt:lpstr>
      <vt:lpstr>COKEOVGS</vt:lpstr>
      <vt:lpstr>Countries</vt:lpstr>
      <vt:lpstr>Country</vt:lpstr>
      <vt:lpstr>CountryCode</vt:lpstr>
      <vt:lpstr>CountryIso</vt:lpstr>
      <vt:lpstr>CountryList</vt:lpstr>
      <vt:lpstr>CountryRow</vt:lpstr>
      <vt:lpstr>CRUDEOIL</vt:lpstr>
      <vt:lpstr>ELEGWh</vt:lpstr>
      <vt:lpstr>ELEPlants</vt:lpstr>
      <vt:lpstr>ELEPROD</vt:lpstr>
      <vt:lpstr>FirstColHidSheet_TS01</vt:lpstr>
      <vt:lpstr>FirstColHidSheet_TS02</vt:lpstr>
      <vt:lpstr>FirstColHidSheet_TS03</vt:lpstr>
      <vt:lpstr>FirstColHidSheet_TS04</vt:lpstr>
      <vt:lpstr>FirstColHidSheet_TS05</vt:lpstr>
      <vt:lpstr>FirstColHidSheet_TS06</vt:lpstr>
      <vt:lpstr>FirstColHidSheet_TS07</vt:lpstr>
      <vt:lpstr>FirstColHidSheet_TS08</vt:lpstr>
      <vt:lpstr>FirstColHidSheet_TS09</vt:lpstr>
      <vt:lpstr>FirstColHidSheet_TS10</vt:lpstr>
      <vt:lpstr>FirstColHidSheet_TS11</vt:lpstr>
      <vt:lpstr>FirstColHidSheet_TS12</vt:lpstr>
      <vt:lpstr>FirstColHidSheet_TS13</vt:lpstr>
      <vt:lpstr>FirstColHidSheet_TS14</vt:lpstr>
      <vt:lpstr>FirstColHidSheet_TS15</vt:lpstr>
      <vt:lpstr>FirstColHidSheet_TS16</vt:lpstr>
      <vt:lpstr>FirstColHidSheet_TS17</vt:lpstr>
      <vt:lpstr>FirstColHidSheet_TS18</vt:lpstr>
      <vt:lpstr>FirstColHidSheet_TS19</vt:lpstr>
      <vt:lpstr>FirstColHidSheet_TS20</vt:lpstr>
      <vt:lpstr>FirstColHidSheet_TS21</vt:lpstr>
      <vt:lpstr>FirstColHidSheet_TS22</vt:lpstr>
      <vt:lpstr>FirstColHidSheet_TS23</vt:lpstr>
      <vt:lpstr>FirstColHidSheet_TS24</vt:lpstr>
      <vt:lpstr>FirstColHidSheet_TS25</vt:lpstr>
      <vt:lpstr>FirstColHidSheet_TS26</vt:lpstr>
      <vt:lpstr>FirstColHidSheet_TS27</vt:lpstr>
      <vt:lpstr>FirstColHidSheet_TS28</vt:lpstr>
      <vt:lpstr>FirstColHidSheet_TS29</vt:lpstr>
      <vt:lpstr>FirstColHidSheet_TS30</vt:lpstr>
      <vt:lpstr>FirstColHidSheet_TS31</vt:lpstr>
      <vt:lpstr>FirstColHidSheet_TS32</vt:lpstr>
      <vt:lpstr>FirstColHidSheet_TS33</vt:lpstr>
      <vt:lpstr>FirstColHidSheet_TS34</vt:lpstr>
      <vt:lpstr>FirstColHidSheet_TS35</vt:lpstr>
      <vt:lpstr>FirstColHidSheet_TS36</vt:lpstr>
      <vt:lpstr>FirstColHidSheet_TS37</vt:lpstr>
      <vt:lpstr>FirstColHidSheet_TS38</vt:lpstr>
      <vt:lpstr>FirstColHidSheet_TS39</vt:lpstr>
      <vt:lpstr>FirstColHidSheet_TS40</vt:lpstr>
      <vt:lpstr>FirstColHidSheet_TS41</vt:lpstr>
      <vt:lpstr>FirstColHidSheet_TS42</vt:lpstr>
      <vt:lpstr>FirstColHidSheet_TS43</vt:lpstr>
      <vt:lpstr>FirstColHidSheet_TS44</vt:lpstr>
      <vt:lpstr>FirstColHidSheet_TS46</vt:lpstr>
      <vt:lpstr>FirstColHidSheet_TS48</vt:lpstr>
      <vt:lpstr>FirstColHidSheet_TS49</vt:lpstr>
      <vt:lpstr>FirstColHidSheet_TS50</vt:lpstr>
      <vt:lpstr>FirstColHidSheet_TS51</vt:lpstr>
      <vt:lpstr>FirstColHidSheet_TS52</vt:lpstr>
      <vt:lpstr>FirstColHidSheet_TS53</vt:lpstr>
      <vt:lpstr>FirstColHidSheet_TS54</vt:lpstr>
      <vt:lpstr>FirstColHidSheet_TS55</vt:lpstr>
      <vt:lpstr>FirstColHidSheet_TS56</vt:lpstr>
      <vt:lpstr>FirstColHidSheet_TS57</vt:lpstr>
      <vt:lpstr>FirstColHidSheet01</vt:lpstr>
      <vt:lpstr>FirstColHidSheet02</vt:lpstr>
      <vt:lpstr>FirstColHidSheet03</vt:lpstr>
      <vt:lpstr>FirstColHidSheet04</vt:lpstr>
      <vt:lpstr>FirstColHidSheet05</vt:lpstr>
      <vt:lpstr>FirstColHidSheet06a</vt:lpstr>
      <vt:lpstr>FirstColHidSheet06b</vt:lpstr>
      <vt:lpstr>FirstColHidSheet06c</vt:lpstr>
      <vt:lpstr>FirstColHidSheet06d</vt:lpstr>
      <vt:lpstr>FirstColHidSheet07a</vt:lpstr>
      <vt:lpstr>FirstColHidSheet07b</vt:lpstr>
      <vt:lpstr>FirstColHidSheet08</vt:lpstr>
      <vt:lpstr>FUELinput</vt:lpstr>
      <vt:lpstr>FUELS</vt:lpstr>
      <vt:lpstr>GASCOKE</vt:lpstr>
      <vt:lpstr>GASDIES</vt:lpstr>
      <vt:lpstr>GASWKSGS</vt:lpstr>
      <vt:lpstr>GWh</vt:lpstr>
      <vt:lpstr>HEATPlants</vt:lpstr>
      <vt:lpstr>HEATPROD</vt:lpstr>
      <vt:lpstr>HEATTJ</vt:lpstr>
      <vt:lpstr>IndexYear</vt:lpstr>
      <vt:lpstr>INDWASTE</vt:lpstr>
      <vt:lpstr>IsoCodes</vt:lpstr>
      <vt:lpstr>JETKERO</vt:lpstr>
      <vt:lpstr>Lang</vt:lpstr>
      <vt:lpstr>LangCntry</vt:lpstr>
      <vt:lpstr>LANGCover</vt:lpstr>
      <vt:lpstr>LangDICT</vt:lpstr>
      <vt:lpstr>LangMenu</vt:lpstr>
      <vt:lpstr>LangT1C</vt:lpstr>
      <vt:lpstr>LangT1R1</vt:lpstr>
      <vt:lpstr>LangT1R2</vt:lpstr>
      <vt:lpstr>LangT2C</vt:lpstr>
      <vt:lpstr>LangT3C</vt:lpstr>
      <vt:lpstr>LangT4C</vt:lpstr>
      <vt:lpstr>LangT5C</vt:lpstr>
      <vt:lpstr>LangT6dC</vt:lpstr>
      <vt:lpstr>Langt6R1</vt:lpstr>
      <vt:lpstr>LangT6R2</vt:lpstr>
      <vt:lpstr>LangT7aC</vt:lpstr>
      <vt:lpstr>LangT7bC</vt:lpstr>
      <vt:lpstr>LangT7bR</vt:lpstr>
      <vt:lpstr>LangT8C</vt:lpstr>
      <vt:lpstr>LangT8R</vt:lpstr>
      <vt:lpstr>LangTS5</vt:lpstr>
      <vt:lpstr>LangTS6</vt:lpstr>
      <vt:lpstr>LangTS6C</vt:lpstr>
      <vt:lpstr>LangTS6TJ</vt:lpstr>
      <vt:lpstr>LangTS7</vt:lpstr>
      <vt:lpstr>LangTS8</vt:lpstr>
      <vt:lpstr>LangTSele</vt:lpstr>
      <vt:lpstr>LangTSele34</vt:lpstr>
      <vt:lpstr>LangTSheat</vt:lpstr>
      <vt:lpstr>LangTSheat34</vt:lpstr>
      <vt:lpstr>LIGNITE</vt:lpstr>
      <vt:lpstr>Table7b!LIQGAS</vt:lpstr>
      <vt:lpstr>LPG</vt:lpstr>
      <vt:lpstr>MainAP</vt:lpstr>
      <vt:lpstr>MAINTOT</vt:lpstr>
      <vt:lpstr>MaxLANG</vt:lpstr>
      <vt:lpstr>MenuButton</vt:lpstr>
      <vt:lpstr>MsgAfterRounding</vt:lpstr>
      <vt:lpstr>MUNWASTEN</vt:lpstr>
      <vt:lpstr>MUNWASTER</vt:lpstr>
      <vt:lpstr>NAPHTHA</vt:lpstr>
      <vt:lpstr>NATGAS</vt:lpstr>
      <vt:lpstr>NGL</vt:lpstr>
      <vt:lpstr>OBIOLIQ</vt:lpstr>
      <vt:lpstr>OGASES</vt:lpstr>
      <vt:lpstr>OILSHALE</vt:lpstr>
      <vt:lpstr>OPRODS</vt:lpstr>
      <vt:lpstr>OTHKERO</vt:lpstr>
      <vt:lpstr>OVENCOKE</vt:lpstr>
      <vt:lpstr>PATFUEL</vt:lpstr>
      <vt:lpstr>PEAT</vt:lpstr>
      <vt:lpstr>PEATPROD</vt:lpstr>
      <vt:lpstr>PETCOKE</vt:lpstr>
      <vt:lpstr>Cover!Print_Area</vt:lpstr>
      <vt:lpstr>ELET34!Print_Area</vt:lpstr>
      <vt:lpstr>GELE!Print_Area</vt:lpstr>
      <vt:lpstr>GHEAT!Print_Area</vt:lpstr>
      <vt:lpstr>HEAT34!Print_Area</vt:lpstr>
      <vt:lpstr>Menu!Print_Area</vt:lpstr>
      <vt:lpstr>NELE!Print_Area</vt:lpstr>
      <vt:lpstr>Remarks!Print_Area</vt:lpstr>
      <vt:lpstr>TAB5CHP!Print_Area</vt:lpstr>
      <vt:lpstr>TAB5CHPH!Print_Area</vt:lpstr>
      <vt:lpstr>TAB5ELE!Print_Area</vt:lpstr>
      <vt:lpstr>TAB5HEAT!Print_Area</vt:lpstr>
      <vt:lpstr>TAB5TOT!Print_Area</vt:lpstr>
      <vt:lpstr>TAB5TOTH!Print_Area</vt:lpstr>
      <vt:lpstr>TAB6ANTONS!Print_Area</vt:lpstr>
      <vt:lpstr>TAB6BFGTJ!Print_Area</vt:lpstr>
      <vt:lpstr>TAB6BIODIETONS!Print_Area</vt:lpstr>
      <vt:lpstr>TAB6BIOGASTJ!Print_Area</vt:lpstr>
      <vt:lpstr>TAB6BITUTONS!Print_Area</vt:lpstr>
      <vt:lpstr>TAB6BKBTONS!Print_Area</vt:lpstr>
      <vt:lpstr>TAB6CCTONS!Print_Area</vt:lpstr>
      <vt:lpstr>TAB6COALTARTONS!Print_Area</vt:lpstr>
      <vt:lpstr>TAB6COGTJ!Print_Area</vt:lpstr>
      <vt:lpstr>TAB6COKEOCTONS!Print_Area</vt:lpstr>
      <vt:lpstr>TAB6CRUDOILTONS!Print_Area</vt:lpstr>
      <vt:lpstr>TAB6FUELOILTONS!Print_Area</vt:lpstr>
      <vt:lpstr>TAB6GASCOKETONS!Print_Area</vt:lpstr>
      <vt:lpstr>TAB6GASDIESTONS!Print_Area</vt:lpstr>
      <vt:lpstr>TAB6GWGASTJ!Print_Area</vt:lpstr>
      <vt:lpstr>TAB6INDWTJ!Print_Area</vt:lpstr>
      <vt:lpstr>TAB6KERJETONS!Print_Area</vt:lpstr>
      <vt:lpstr>TAB6LIGTONS!Print_Area</vt:lpstr>
      <vt:lpstr>TAB6LIQBIOTONS!Print_Area</vt:lpstr>
      <vt:lpstr>TAB6LPGTONS!Print_Area</vt:lpstr>
      <vt:lpstr>TAB6MSWNRTJ!Print_Area</vt:lpstr>
      <vt:lpstr>TAB6MSWRTJ!Print_Area</vt:lpstr>
      <vt:lpstr>TAB6NAPHTHATONS!Print_Area</vt:lpstr>
      <vt:lpstr>TAB6NGASTJ!Print_Area</vt:lpstr>
      <vt:lpstr>TAB6NGLTONS!Print_Area</vt:lpstr>
      <vt:lpstr>TAB6OBCTONS!Print_Area</vt:lpstr>
      <vt:lpstr>TAB6OILSHTONS!Print_Area</vt:lpstr>
      <vt:lpstr>TAB6ORGASTJ!Print_Area</vt:lpstr>
      <vt:lpstr>TAB6OTHKEROTONS!Print_Area</vt:lpstr>
      <vt:lpstr>TAB6OTHOILTONS!Print_Area</vt:lpstr>
      <vt:lpstr>TAB6PEATONS!Print_Area</vt:lpstr>
      <vt:lpstr>TAB6PEATPRTONS!Print_Area</vt:lpstr>
      <vt:lpstr>TAB6PETCOKETONS!Print_Area</vt:lpstr>
      <vt:lpstr>TAB6PFUELTONS!Print_Area</vt:lpstr>
      <vt:lpstr>TAB6REFGASTONS!Print_Area</vt:lpstr>
      <vt:lpstr>TAB6SBIOFTJ!Print_Area</vt:lpstr>
      <vt:lpstr>TAB6SCTONS!Print_Area</vt:lpstr>
      <vt:lpstr>TAB6TOTAL!Print_Area</vt:lpstr>
      <vt:lpstr>TAB7AUTO!Print_Area</vt:lpstr>
      <vt:lpstr>TAB7MAIN!Print_Area</vt:lpstr>
      <vt:lpstr>TAB8EXPE!Print_Area</vt:lpstr>
      <vt:lpstr>TAB8EXPHC!Print_Area</vt:lpstr>
      <vt:lpstr>TAB8IMPE!Print_Area</vt:lpstr>
      <vt:lpstr>TAB8IMPHC!Print_Area</vt:lpstr>
      <vt:lpstr>Table1!Print_Area</vt:lpstr>
      <vt:lpstr>Table2!Print_Area</vt:lpstr>
      <vt:lpstr>Table3!Print_Area</vt:lpstr>
      <vt:lpstr>Table4!Print_Area</vt:lpstr>
      <vt:lpstr>Table5!Print_Area</vt:lpstr>
      <vt:lpstr>Table6a!Print_Area</vt:lpstr>
      <vt:lpstr>Table6b!Print_Area</vt:lpstr>
      <vt:lpstr>Table6c!Print_Area</vt:lpstr>
      <vt:lpstr>Table6d!Print_Area</vt:lpstr>
      <vt:lpstr>Table7a!Print_Area</vt:lpstr>
      <vt:lpstr>Table7b!Print_Area</vt:lpstr>
      <vt:lpstr>Table8!Print_Area</vt:lpstr>
      <vt:lpstr>Table6a!Print_Titles</vt:lpstr>
      <vt:lpstr>Table6b!Print_Titles</vt:lpstr>
      <vt:lpstr>Table6d!Print_Titles</vt:lpstr>
      <vt:lpstr>QuestName</vt:lpstr>
      <vt:lpstr>REFINGAS</vt:lpstr>
      <vt:lpstr>RESFUEL</vt:lpstr>
      <vt:lpstr>RussianVisible</vt:lpstr>
      <vt:lpstr>SBIOFUELS</vt:lpstr>
      <vt:lpstr>Table7b!SOLGAS</vt:lpstr>
      <vt:lpstr>Table7b!SOLIGAS</vt:lpstr>
      <vt:lpstr>Table7b!SOLLIQ</vt:lpstr>
      <vt:lpstr>Source</vt:lpstr>
      <vt:lpstr>SOURCEOFDATA</vt:lpstr>
      <vt:lpstr>SUBCOAL</vt:lpstr>
      <vt:lpstr>T6aName</vt:lpstr>
      <vt:lpstr>T6bName</vt:lpstr>
      <vt:lpstr>T6cName</vt:lpstr>
      <vt:lpstr>T6dName</vt:lpstr>
      <vt:lpstr>TJ</vt:lpstr>
      <vt:lpstr>TJGCV</vt:lpstr>
      <vt:lpstr>TJNCV</vt:lpstr>
      <vt:lpstr>TOTAL</vt:lpstr>
      <vt:lpstr>UNITS</vt:lpstr>
      <vt:lpstr>Years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IEA Electricity Questionnaire</dc:title>
  <dc:creator>IEA</dc:creator>
  <cp:lastModifiedBy>721080</cp:lastModifiedBy>
  <cp:lastPrinted>2014-08-05T15:34:16Z</cp:lastPrinted>
  <dcterms:created xsi:type="dcterms:W3CDTF">1999-07-27T14:02:25Z</dcterms:created>
  <dcterms:modified xsi:type="dcterms:W3CDTF">2014-09-30T10:44:41Z</dcterms:modified>
</cp:coreProperties>
</file>